
<file path=[Content_Types].xml><?xml version="1.0" encoding="utf-8"?>
<Types xmlns="http://schemas.openxmlformats.org/package/2006/content-types">
  <Default ContentType="application/vnd.openxmlformats-officedocument.spreadsheetml.printerSettings" Extension="bin"/>
  <Default ContentType="image/png" Extension="png"/>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C:\Users\m121057\Desktop\"/>
    </mc:Choice>
  </mc:AlternateContent>
  <xr:revisionPtr revIDLastSave="0" documentId="13_ncr:1_{BCD2592E-5CE2-4DF4-A103-91941B1AB961}" xr6:coauthVersionLast="47" xr6:coauthVersionMax="47" xr10:uidLastSave="{00000000-0000-0000-0000-000000000000}"/>
  <bookViews>
    <workbookView xWindow="-120" yWindow="-120" windowWidth="20730" windowHeight="11040" xr2:uid="{00000000-000D-0000-FFFF-FFFF00000000}"/>
  </bookViews>
  <sheets>
    <sheet name="使い方" sheetId="4" r:id="rId1"/>
    <sheet name="【入力】サマリシート" sheetId="1" r:id="rId2"/>
    <sheet name="【入力】吸収量・排出量算定シート" sheetId="2" r:id="rId3"/>
    <sheet name="【入力】クレジット創出コスト算定シート" sheetId="3" r:id="rId4"/>
    <sheet name="参照用シート＞＞" sheetId="10" r:id="rId5"/>
    <sheet name="幹材積成長量" sheetId="9" r:id="rId6"/>
    <sheet name="BEF（拡大係数）" sheetId="6" r:id="rId7"/>
    <sheet name="パラメータ_オリジナル" sheetId="7" r:id="rId8"/>
    <sheet name="フラグ用" sheetId="5" r:id="rId9"/>
    <sheet name="テストシート(確認用)" sheetId="11" r:id="rId10"/>
  </sheets>
  <definedNames>
    <definedName name="_xlnm._FilterDatabase" localSheetId="5" hidden="1">幹材積成長量!$T$1:$T$149</definedName>
    <definedName name="BASSAI">#REF!</definedName>
    <definedName name="BASSAI_ATO">#REF!</definedName>
    <definedName name="BOUKASEN">#REF!</definedName>
    <definedName name="DAY">#REF!</definedName>
    <definedName name="GANSEKI">#REF!</definedName>
    <definedName name="GENYA">#REF!</definedName>
    <definedName name="HAGE">#REF!</definedName>
    <definedName name="HATIKU1">#REF!</definedName>
    <definedName name="HATIKU2">#REF!</definedName>
    <definedName name="HOANRIN1">#REF!</definedName>
    <definedName name="HOANRIN2">#REF!</definedName>
    <definedName name="HOKAITI">#REF!</definedName>
    <definedName name="HOKEN_BUNKA">#REF!</definedName>
    <definedName name="KEIHAN">#REF!</definedName>
    <definedName name="KEIKAKUKU">#REF!</definedName>
    <definedName name="KENKEI">#REF!</definedName>
    <definedName name="KOIKIRYUIKI">#REF!</definedName>
    <definedName name="KOSIN_KONNAN_SONOTA">#REF!</definedName>
    <definedName name="KOUSIN_KONNAN_GOKEI">#REF!</definedName>
    <definedName name="MATAKE1">#REF!</definedName>
    <definedName name="MATAKE2">#REF!</definedName>
    <definedName name="MEN_GOKEI1">#REF!</definedName>
    <definedName name="MEN_GOMEI2">#REF!</definedName>
    <definedName name="MEN_J_HINOKI">#REF!</definedName>
    <definedName name="MEN_J_IKUSEI_HUKUSO_KEI">#REF!</definedName>
    <definedName name="MEN_J_IKUSEI_TANSO_KEI">#REF!</definedName>
    <definedName name="MEN_J_JOSO_HINOKI">#REF!</definedName>
    <definedName name="MEN_J_JOSO_KUNUGI_NARA">#REF!</definedName>
    <definedName name="MEN_J_JOSO_MATU">#REF!</definedName>
    <definedName name="MEN_J_JOSO_SONOTA_KOU">#REF!</definedName>
    <definedName name="MEN_J_JOSO_SONOTA_SIN">#REF!</definedName>
    <definedName name="MEN_J_JOSO_SUGI">#REF!</definedName>
    <definedName name="MEN_J_JOSO_SYOKEI_KOU">#REF!</definedName>
    <definedName name="MEN_J_JOSO_SYOKEI_SIN">#REF!</definedName>
    <definedName name="MEN_J_KASO_HINOKI">#REF!</definedName>
    <definedName name="MEN_J_KASO_KUNUGI_NARA">#REF!</definedName>
    <definedName name="MEN_J_KASO_MATU">#REF!</definedName>
    <definedName name="MEN_J_KASO_SONOTA_KOU">#REF!</definedName>
    <definedName name="MEN_J_KASO_SONOTA_SIN">#REF!</definedName>
    <definedName name="MEN_J_KASO_SUGI">#REF!</definedName>
    <definedName name="MEN_J_KASO_SYOKEI">#REF!</definedName>
    <definedName name="MEN_J_KASO_SYOKEI_KOU">#REF!</definedName>
    <definedName name="MEN_J_KUNUGI_NARA">#REF!</definedName>
    <definedName name="MEN_J_MATU">#REF!</definedName>
    <definedName name="MEN_J_SONOTA_KOU">#REF!</definedName>
    <definedName name="MEN_J_SONOTA_SIN">#REF!</definedName>
    <definedName name="MEN_J_SUGI">#REF!</definedName>
    <definedName name="MEN_J_TANSO_SYOKEI_KOU">#REF!</definedName>
    <definedName name="MEN_J_TANSO_SYOKEI_SIN">#REF!</definedName>
    <definedName name="MEN_J_TYUSO_HINOKI">#REF!</definedName>
    <definedName name="MEN_J_TYUSO_KUNUGI_NARA">#REF!</definedName>
    <definedName name="MEN_J_TYUSO_MATU">#REF!</definedName>
    <definedName name="MEN_J_TYUSO_SONOTA_KOU">#REF!</definedName>
    <definedName name="MEN_J_TYUSO_SONOTA_SIN">#REF!</definedName>
    <definedName name="MEN_J_TYUSO_SUGI">#REF!</definedName>
    <definedName name="MEN_J_TYUSO_SYOKEI_KOU">#REF!</definedName>
    <definedName name="MEN_J_TYUSO_SYOUKEI_SIN">#REF!</definedName>
    <definedName name="MEN_JINKO_RIN_KEI1">#REF!</definedName>
    <definedName name="MEN_JINKO_RIN_KEI2">#REF!</definedName>
    <definedName name="MEN_SO_GOKEI1">#REF!</definedName>
    <definedName name="MEN_SO_GOKEI2">#REF!</definedName>
    <definedName name="MEN_T_IKUSEI_HUKUSO_KEI">#REF!</definedName>
    <definedName name="MEN_T_IKUSEI_TANSO_KEI">#REF!</definedName>
    <definedName name="MEN_T_JOSO_KUNUGI_NARA">#REF!</definedName>
    <definedName name="MEN_T_JOSO_MATU">#REF!</definedName>
    <definedName name="MEN_T_JOSO_SONOTA_KOU">#REF!</definedName>
    <definedName name="MEN_T_JOSO_SONOTA_SIN">#REF!</definedName>
    <definedName name="MEN_T_JOSO_SYOKEI_KOU">#REF!</definedName>
    <definedName name="MEN_T_JOSO_SYOKEI_SIN">#REF!</definedName>
    <definedName name="MEN_T_KASO_KUNUGI_NARA">#REF!</definedName>
    <definedName name="MEN_T_KASO_MATU">#REF!</definedName>
    <definedName name="MEN_T_KASO_SONOTA_KOU">#REF!</definedName>
    <definedName name="MEN_T_KASO_SONOTA_SIN">#REF!</definedName>
    <definedName name="MEN_T_KASO_SYOKEI_KOU">#REF!</definedName>
    <definedName name="MEN_T_KASO_SYOKEI_SIN">#REF!</definedName>
    <definedName name="MEN_T_KUNUGI_NARA">#REF!</definedName>
    <definedName name="MEN_T_MATU">#REF!</definedName>
    <definedName name="MEN_T_SONOTA_KOU">#REF!</definedName>
    <definedName name="MEN_T_SONOTA_SIN">#REF!</definedName>
    <definedName name="MEN_T_TANSO_SYOKEI_KOU">#REF!</definedName>
    <definedName name="MEN_T_TANSO_SYOKEI_SIN">#REF!</definedName>
    <definedName name="MEN_T_TYUSO_KUNUGI_NARA">#REF!</definedName>
    <definedName name="MEN_T_TYUSO_MATU">#REF!</definedName>
    <definedName name="MEN_T_TYUSO_SONOTA_KOU">#REF!</definedName>
    <definedName name="MEN_T_TYUSO_SONOTA_SIN">#REF!</definedName>
    <definedName name="MEN_T_TYUSO_SYOKEI_KOU">#REF!</definedName>
    <definedName name="MEN_T_TYUSO_SYOUKEI_SIN">#REF!</definedName>
    <definedName name="MEN_TENNEN_RIN_KEI1">#REF!</definedName>
    <definedName name="MEN_TENNEN_RIN_KEI2">#REF!</definedName>
    <definedName name="MEN_TENNEN_SEIRIN_KEI">#REF!</definedName>
    <definedName name="MEN_TENNEN_SEIRIN_KOU">#REF!</definedName>
    <definedName name="MEN_TENNEN_SEIRIN_MATU">#REF!</definedName>
    <definedName name="MEN_TENNEN_SEIRIN_SONOTA">#REF!</definedName>
    <definedName name="MOKUZAI_SEISAN">#REF!</definedName>
    <definedName name="MOSOU1">#REF!</definedName>
    <definedName name="MOSOU2">#REF!</definedName>
    <definedName name="MURITU_GOKEI">#REF!</definedName>
    <definedName name="NOSIN_TIIKI">#REF!</definedName>
    <definedName name="NYUKAIRIN">#REF!</definedName>
    <definedName name="OOAZA">#REF!</definedName>
    <definedName name="REIKYU">#REF!</definedName>
    <definedName name="REIKYU_KARA">#REF!</definedName>
    <definedName name="RINDO_CODE">#REF!</definedName>
    <definedName name="RINDO_KYORI">#REF!</definedName>
    <definedName name="RINPAN">#REF!</definedName>
    <definedName name="SAGYORO">#REF!</definedName>
    <definedName name="SAIGAI_BOSI">#REF!</definedName>
    <definedName name="SAISOTI">#REF!</definedName>
    <definedName name="SANSEITI">#REF!</definedName>
    <definedName name="SASA">#REF!</definedName>
    <definedName name="SEGYO_TOKUTEI">#REF!</definedName>
    <definedName name="SEI_GOKEI1">#REF!</definedName>
    <definedName name="SEI_GOKEI2">#REF!</definedName>
    <definedName name="SEI_J_HINOKI">#REF!</definedName>
    <definedName name="SEI_J_IKUSEI_HUKUSO_KEI">#REF!</definedName>
    <definedName name="SEI_J_IKUSEI_TANSO_KEI">#REF!</definedName>
    <definedName name="SEI_J_JOSO_HINOKI">#REF!</definedName>
    <definedName name="SEI_J_JOSO_KUNUGI_NARA">#REF!</definedName>
    <definedName name="SEI_J_JOSO_MATU">#REF!</definedName>
    <definedName name="SEI_J_JOSO_SONOTA_KOU">#REF!</definedName>
    <definedName name="SEI_J_JOSO_SONOTA_SIN">#REF!</definedName>
    <definedName name="SEI_J_JOSO_SUGI">#REF!</definedName>
    <definedName name="SEI_J_JOSO_SYOKEI_KOU">#REF!</definedName>
    <definedName name="SEI_J_JOSO_SYOKEI_SIN">#REF!</definedName>
    <definedName name="SEI_J_KASO_HINOKI">#REF!</definedName>
    <definedName name="SEI_J_KASO_KUNUGI_NARA">#REF!</definedName>
    <definedName name="SEI_J_KASO_MATU">#REF!</definedName>
    <definedName name="SEI_J_KASO_SONOTA_KOU">#REF!</definedName>
    <definedName name="SEI_J_KASO_SONOTA_SIN">#REF!</definedName>
    <definedName name="SEI_J_KASO_SUGI">#REF!</definedName>
    <definedName name="SEI_J_KASO_SYOKEI">#REF!</definedName>
    <definedName name="SEI_J_KASO_SYOKEI_KOU">#REF!</definedName>
    <definedName name="SEI_J_KUNUGI_NARA">#REF!</definedName>
    <definedName name="SEI_J_MATU">#REF!</definedName>
    <definedName name="SEI_J_SONOTA_KOU">#REF!</definedName>
    <definedName name="SEI_J_SONOTA_SIN">#REF!</definedName>
    <definedName name="SEI_J_SUGI">#REF!</definedName>
    <definedName name="SEI_J_TANSO_SYOKEI_KOU">#REF!</definedName>
    <definedName name="SEI_J_TANSO_SYOKEI_SIN">#REF!</definedName>
    <definedName name="SEI_J_TYUSO_HINOKI">#REF!</definedName>
    <definedName name="SEI_J_TYUSO_KUNUGI_NARA">#REF!</definedName>
    <definedName name="SEI_J_TYUSO_MATU">#REF!</definedName>
    <definedName name="SEI_J_TYUSO_SONOTA_KOU">#REF!</definedName>
    <definedName name="SEI_J_TYUSO_SONOTA_SIN">#REF!</definedName>
    <definedName name="SEI_J_TYUSO_SUGI">#REF!</definedName>
    <definedName name="SEI_J_TYUSO_SYOKEI_KOU">#REF!</definedName>
    <definedName name="SEI_J_TYUSO_SYOUKEI_SIN">#REF!</definedName>
    <definedName name="SEI_JINKO_RIN_KEI1">#REF!</definedName>
    <definedName name="SEI_JINKO_RIN_KEI2">#REF!</definedName>
    <definedName name="SEI_T_IKUSEI_HUKUSO_KEI">#REF!</definedName>
    <definedName name="SEI_T_IKUSEI_TANSO_KEI">#REF!</definedName>
    <definedName name="SEI_T_JOSO_KUNUGI_NARA">#REF!</definedName>
    <definedName name="SEI_T_JOSO_MATU">#REF!</definedName>
    <definedName name="SEI_T_JOSO_SONOTA_KOU">#REF!</definedName>
    <definedName name="SEI_T_JOSO_SONOTA_SIN">#REF!</definedName>
    <definedName name="SEI_T_JOSO_SYOKEI_KOU">#REF!</definedName>
    <definedName name="SEI_T_JOSO_SYOKEI_SIN">#REF!</definedName>
    <definedName name="SEI_T_KASO_KUNUGI_NARA">#REF!</definedName>
    <definedName name="SEI_T_KASO_MATU">#REF!</definedName>
    <definedName name="SEI_T_KASO_SONOTA_KOU">#REF!</definedName>
    <definedName name="SEI_T_KASO_SONOTA_SIN">#REF!</definedName>
    <definedName name="SEI_T_KASO_SYOKEI_KOU">#REF!</definedName>
    <definedName name="SEI_T_KASO_SYOKEI_SIN">#REF!</definedName>
    <definedName name="SEI_T_KUNUGI_NARA">#REF!</definedName>
    <definedName name="SEI_T_MATU">#REF!</definedName>
    <definedName name="SEI_T_SONOTA_KOU">#REF!</definedName>
    <definedName name="SEI_T_SONOTA_SIN">#REF!</definedName>
    <definedName name="SEI_T_TANSO_SYOKEI_KOU">#REF!</definedName>
    <definedName name="SEI_T_TANSO_SYOKEI_SIN">#REF!</definedName>
    <definedName name="SEI_T_TYUSO_KUNUGI_NARA">#REF!</definedName>
    <definedName name="SEI_T_TYUSO_MATU">#REF!</definedName>
    <definedName name="SEI_T_TYUSO_SONOTA_KOU">#REF!</definedName>
    <definedName name="SEI_T_TYUSO_SONOTA_SIN">#REF!</definedName>
    <definedName name="SEI_T_TYUSO_SYOKEI_KOU">#REF!</definedName>
    <definedName name="SEI_T_TYUSO_SYOUKEI_SIN">#REF!</definedName>
    <definedName name="SEI_TENNEN_RIN_KEI1">#REF!</definedName>
    <definedName name="SEI_TENNEN_RIN_KEI2">#REF!</definedName>
    <definedName name="SEI_TENNEN_SEIRIN_KEI">#REF!</definedName>
    <definedName name="SEI_TENNEN_SEIRIN_KOU">#REF!</definedName>
    <definedName name="SEI_TENNEN_SEIRIN_MATU">#REF!</definedName>
    <definedName name="SEI_TENNEN_SEIRIN_SONOTA">#REF!</definedName>
    <definedName name="SEIGENRIN">#REF!</definedName>
    <definedName name="SEIHU">#REF!</definedName>
    <definedName name="SEIKATU_KANKYO">#REF!</definedName>
    <definedName name="SEITYO_SO_GOKEI1">#REF!</definedName>
    <definedName name="SEITYO_SO_GOKEI2">#REF!</definedName>
    <definedName name="SINKOKYOKU">#REF!</definedName>
    <definedName name="SINRIN_SYOYUSYA1">#REF!</definedName>
    <definedName name="SINRIN_SYOYUSYA2">#REF!</definedName>
    <definedName name="SITTI">#REF!</definedName>
    <definedName name="SITYOSON">#REF!</definedName>
    <definedName name="SIZEN_KOEN">#REF!</definedName>
    <definedName name="SONOTA">#REF!</definedName>
    <definedName name="SUIGEN_KANYO">#REF!</definedName>
    <definedName name="SUIGEN_KANYOU">#REF!</definedName>
    <definedName name="SYOYU_KEITAI">#REF!</definedName>
    <definedName name="SYOYU_KIBO">#REF!</definedName>
    <definedName name="SYUKEI_TANI">#REF!</definedName>
    <definedName name="SYUKEI_TANI_CODE">#REF!</definedName>
    <definedName name="SYUKEI_TANI_NAME">#REF!</definedName>
    <definedName name="SYUYAKU">#REF!</definedName>
    <definedName name="TENNEN_RIN_KEI1">#REF!</definedName>
    <definedName name="TENNEN_RIN_KEI2">#REF!</definedName>
    <definedName name="TIKURIN_GOKEI1">#REF!</definedName>
    <definedName name="TIKURIN_GOKEI2">#REF!</definedName>
    <definedName name="TOKUTEI_HOANRIN">#REF!</definedName>
    <definedName name="TOSI_KEIKAKU">#REF!</definedName>
    <definedName name="ZAI_GOKEI1">#REF!</definedName>
    <definedName name="ZAI_GOKEI2">#REF!</definedName>
    <definedName name="ZAI_J_HINOKI">#REF!</definedName>
    <definedName name="ZAI_J_IKUSEI_HUKUSO_KEI">#REF!</definedName>
    <definedName name="ZAI_J_IKUSEI_TANSO_KEI">#REF!</definedName>
    <definedName name="ZAI_J_JOSO_HINOKI">#REF!</definedName>
    <definedName name="ZAI_J_JOSO_KUNUGI_NARA">#REF!</definedName>
    <definedName name="ZAI_J_JOSO_MATU">#REF!</definedName>
    <definedName name="ZAI_J_JOSO_SONOTA_KOU">#REF!</definedName>
    <definedName name="ZAI_J_JOSO_SONOTA_SIN">#REF!</definedName>
    <definedName name="ZAI_J_JOSO_SUGI">#REF!</definedName>
    <definedName name="ZAI_J_JOSO_SYOKEI_KOU">#REF!</definedName>
    <definedName name="ZAI_J_JOSO_SYOKEI_SIN">#REF!</definedName>
    <definedName name="ZAI_J_KASO_HINOKI">#REF!</definedName>
    <definedName name="ZAI_J_KASO_KUNUGI_NARA">#REF!</definedName>
    <definedName name="ZAI_J_KASO_MATU">#REF!</definedName>
    <definedName name="ZAI_J_KASO_SONOTA_KOU">#REF!</definedName>
    <definedName name="ZAI_J_KASO_SONOTA_SIN">#REF!</definedName>
    <definedName name="ZAI_J_KASO_SUGI">#REF!</definedName>
    <definedName name="ZAI_J_KASO_SYOKEI">#REF!</definedName>
    <definedName name="ZAI_J_KASO_SYOKEI_KOU">#REF!</definedName>
    <definedName name="ZAI_J_KUNUGI_NARA">#REF!</definedName>
    <definedName name="ZAI_J_MATU">#REF!</definedName>
    <definedName name="ZAI_J_SONOTA_KOU">#REF!</definedName>
    <definedName name="ZAI_J_SONOTA_SIN">#REF!</definedName>
    <definedName name="ZAI_J_SUGI">#REF!</definedName>
    <definedName name="ZAI_J_TANSO_SYOKEI_KOU">#REF!</definedName>
    <definedName name="ZAI_J_TANSO_SYOKEI_SIN">#REF!</definedName>
    <definedName name="ZAI_J_TYUSO_HINOKI">#REF!</definedName>
    <definedName name="ZAI_J_TYUSO_KUNUGI_NARA">#REF!</definedName>
    <definedName name="ZAI_J_TYUSO_MATU">#REF!</definedName>
    <definedName name="ZAI_J_TYUSO_SONOTA_KOU">#REF!</definedName>
    <definedName name="ZAI_J_TYUSO_SONOTA_SIN">#REF!</definedName>
    <definedName name="ZAI_J_TYUSO_SUGI">#REF!</definedName>
    <definedName name="ZAI_J_TYUSO_SYOKEI_KOU">#REF!</definedName>
    <definedName name="ZAI_J_TYUSO_SYOUKEI_SIN">#REF!</definedName>
    <definedName name="ZAI_JINKO_RIN_KEI1">#REF!</definedName>
    <definedName name="ZAI_JINKO_RIN_KEI2">#REF!</definedName>
    <definedName name="ZAI_SO_GOKEI1">#REF!</definedName>
    <definedName name="ZAI_SO_GOKEI2">#REF!</definedName>
    <definedName name="ZAI_T_IKUSEI_HUKUSO_KEI">#REF!</definedName>
    <definedName name="ZAI_T_IKUSEI_TANSO_KEI">#REF!</definedName>
    <definedName name="ZAI_T_JOSO_KUNUGI_NARA">#REF!</definedName>
    <definedName name="ZAI_T_JOSO_MATU">#REF!</definedName>
    <definedName name="ZAI_T_JOSO_SONOTA_KOU">#REF!</definedName>
    <definedName name="ZAI_T_JOSO_SONOTA_SIN">#REF!</definedName>
    <definedName name="ZAI_T_JOSO_SYOKEI_KOU">#REF!</definedName>
    <definedName name="ZAI_T_JOSO_SYOKEI_SIN">#REF!</definedName>
    <definedName name="ZAI_T_KASO_KUNUGI_NARA">#REF!</definedName>
    <definedName name="ZAI_T_KASO_MATU">#REF!</definedName>
    <definedName name="ZAI_T_KASO_SONOTA_KOU">#REF!</definedName>
    <definedName name="ZAI_T_KASO_SONOTA_SIN">#REF!</definedName>
    <definedName name="ZAI_T_KASO_SYOKEI_KOU">#REF!</definedName>
    <definedName name="ZAI_T_KASO_SYOKEI_SIN">#REF!</definedName>
    <definedName name="ZAI_T_KUNUGI_NARA">#REF!</definedName>
    <definedName name="ZAI_T_MATU">#REF!</definedName>
    <definedName name="ZAI_T_SONOTA_KOU">#REF!</definedName>
    <definedName name="ZAI_T_SONOTA_SIN">#REF!</definedName>
    <definedName name="ZAI_T_TANSO_SYOKEI_KOU">#REF!</definedName>
    <definedName name="ZAI_T_TANSO_SYOKEI_SIN">#REF!</definedName>
    <definedName name="ZAI_T_TYUSO_KUNUGI_NARA">#REF!</definedName>
    <definedName name="ZAI_T_TYUSO_MATU">#REF!</definedName>
    <definedName name="ZAI_T_TYUSO_SONOTA_KOU">#REF!</definedName>
    <definedName name="ZAI_T_TYUSO_SONOTA_SIN">#REF!</definedName>
    <definedName name="ZAI_T_TYUSO_SYOKEI_KOU">#REF!</definedName>
    <definedName name="ZAI_T_TYUSO_SYOUKEI_SIN">#REF!</definedName>
    <definedName name="ZAI_TENNEN_RIN_KEI1">#REF!</definedName>
    <definedName name="ZAI_TENNEN_RIN_KEI2">#REF!</definedName>
    <definedName name="ZAI_TENNEN_SEIRIN_KEI">#REF!</definedName>
    <definedName name="ZAI_TENNEN_SEIRIN_KOU">#REF!</definedName>
    <definedName name="ZAI_TENNEN_SEIRIN_MATU">#REF!</definedName>
    <definedName name="ZAI_TENNEN_SEIRIN_SONOTA">#REF!</definedName>
    <definedName name="ZAISO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3" i="3" l="1"/>
  <c r="C5" i="3"/>
  <c r="EC250" i="2" l="1"/>
  <c r="EB250" i="2"/>
  <c r="EA250" i="2"/>
  <c r="DZ250" i="2"/>
  <c r="DY250" i="2"/>
  <c r="DX250" i="2"/>
  <c r="DW250" i="2"/>
  <c r="DV250" i="2"/>
  <c r="DU250" i="2"/>
  <c r="DT250" i="2"/>
  <c r="DS250" i="2"/>
  <c r="DR250" i="2"/>
  <c r="DQ250" i="2"/>
  <c r="DP250" i="2"/>
  <c r="DO250" i="2"/>
  <c r="DN250" i="2"/>
  <c r="AW250" i="2"/>
  <c r="AV250" i="2"/>
  <c r="AU250" i="2"/>
  <c r="AT250" i="2"/>
  <c r="AS250" i="2"/>
  <c r="AR250" i="2"/>
  <c r="AQ250" i="2"/>
  <c r="AP250" i="2"/>
  <c r="AO250" i="2"/>
  <c r="AN250" i="2"/>
  <c r="AM250" i="2"/>
  <c r="AL250" i="2"/>
  <c r="AK250" i="2"/>
  <c r="AJ250" i="2"/>
  <c r="AI250" i="2"/>
  <c r="AH250" i="2"/>
  <c r="AG250" i="2"/>
  <c r="AF250" i="2"/>
  <c r="AE250" i="2"/>
  <c r="AD250" i="2"/>
  <c r="EC249" i="2"/>
  <c r="EB249" i="2"/>
  <c r="EA249" i="2"/>
  <c r="DZ249" i="2"/>
  <c r="DY249" i="2"/>
  <c r="DX249" i="2"/>
  <c r="DW249" i="2"/>
  <c r="DV249" i="2"/>
  <c r="DU249" i="2"/>
  <c r="DT249" i="2"/>
  <c r="DS249" i="2"/>
  <c r="DR249" i="2"/>
  <c r="DQ249" i="2"/>
  <c r="DP249" i="2"/>
  <c r="DO249" i="2"/>
  <c r="DN249" i="2"/>
  <c r="AW249" i="2"/>
  <c r="AV249" i="2"/>
  <c r="AU249" i="2"/>
  <c r="AT249" i="2"/>
  <c r="AS249" i="2"/>
  <c r="AR249" i="2"/>
  <c r="AQ249" i="2"/>
  <c r="AP249" i="2"/>
  <c r="AO249" i="2"/>
  <c r="AN249" i="2"/>
  <c r="AM249" i="2"/>
  <c r="AL249" i="2"/>
  <c r="AK249" i="2"/>
  <c r="AJ249" i="2"/>
  <c r="AI249" i="2"/>
  <c r="AH249" i="2"/>
  <c r="AG249" i="2"/>
  <c r="AF249" i="2"/>
  <c r="AE249" i="2"/>
  <c r="AD249" i="2"/>
  <c r="EC248" i="2"/>
  <c r="EB248" i="2"/>
  <c r="EA248" i="2"/>
  <c r="DZ248" i="2"/>
  <c r="DY248" i="2"/>
  <c r="DX248" i="2"/>
  <c r="DW248" i="2"/>
  <c r="DV248" i="2"/>
  <c r="DU248" i="2"/>
  <c r="DT248" i="2"/>
  <c r="DS248" i="2"/>
  <c r="DR248" i="2"/>
  <c r="DQ248" i="2"/>
  <c r="DP248" i="2"/>
  <c r="DO248" i="2"/>
  <c r="DN248" i="2"/>
  <c r="AW248" i="2"/>
  <c r="AV248" i="2"/>
  <c r="AU248" i="2"/>
  <c r="AT248" i="2"/>
  <c r="AS248" i="2"/>
  <c r="AR248" i="2"/>
  <c r="AQ248" i="2"/>
  <c r="AP248" i="2"/>
  <c r="AO248" i="2"/>
  <c r="AN248" i="2"/>
  <c r="AM248" i="2"/>
  <c r="AL248" i="2"/>
  <c r="AK248" i="2"/>
  <c r="AJ248" i="2"/>
  <c r="AI248" i="2"/>
  <c r="AH248" i="2"/>
  <c r="AG248" i="2"/>
  <c r="AF248" i="2"/>
  <c r="AE248" i="2"/>
  <c r="AD248" i="2"/>
  <c r="EC247" i="2"/>
  <c r="EB247" i="2"/>
  <c r="EA247" i="2"/>
  <c r="DZ247" i="2"/>
  <c r="DY247" i="2"/>
  <c r="DX247" i="2"/>
  <c r="DW247" i="2"/>
  <c r="DV247" i="2"/>
  <c r="DU247" i="2"/>
  <c r="DT247" i="2"/>
  <c r="DS247" i="2"/>
  <c r="DR247" i="2"/>
  <c r="DQ247" i="2"/>
  <c r="DP247" i="2"/>
  <c r="DO247" i="2"/>
  <c r="DN247" i="2"/>
  <c r="AW247" i="2"/>
  <c r="AV247" i="2"/>
  <c r="AU247" i="2"/>
  <c r="AT247" i="2"/>
  <c r="AS247" i="2"/>
  <c r="AR247" i="2"/>
  <c r="AQ247" i="2"/>
  <c r="AP247" i="2"/>
  <c r="AO247" i="2"/>
  <c r="AN247" i="2"/>
  <c r="AM247" i="2"/>
  <c r="AL247" i="2"/>
  <c r="AK247" i="2"/>
  <c r="AJ247" i="2"/>
  <c r="AI247" i="2"/>
  <c r="AH247" i="2"/>
  <c r="AG247" i="2"/>
  <c r="AF247" i="2"/>
  <c r="AE247" i="2"/>
  <c r="AD247" i="2"/>
  <c r="EC246" i="2"/>
  <c r="EB246" i="2"/>
  <c r="EA246" i="2"/>
  <c r="DZ246" i="2"/>
  <c r="DY246" i="2"/>
  <c r="DX246" i="2"/>
  <c r="DW246" i="2"/>
  <c r="DV246" i="2"/>
  <c r="DU246" i="2"/>
  <c r="DT246" i="2"/>
  <c r="DS246" i="2"/>
  <c r="DR246" i="2"/>
  <c r="DQ246" i="2"/>
  <c r="DP246" i="2"/>
  <c r="DO246" i="2"/>
  <c r="DN246" i="2"/>
  <c r="AW246" i="2"/>
  <c r="AV246" i="2"/>
  <c r="AU246" i="2"/>
  <c r="AT246" i="2"/>
  <c r="AS246" i="2"/>
  <c r="AR246" i="2"/>
  <c r="AQ246" i="2"/>
  <c r="AP246" i="2"/>
  <c r="AO246" i="2"/>
  <c r="AN246" i="2"/>
  <c r="AM246" i="2"/>
  <c r="AL246" i="2"/>
  <c r="AK246" i="2"/>
  <c r="AJ246" i="2"/>
  <c r="AI246" i="2"/>
  <c r="AH246" i="2"/>
  <c r="AG246" i="2"/>
  <c r="AF246" i="2"/>
  <c r="AE246" i="2"/>
  <c r="AD246" i="2"/>
  <c r="EC245" i="2"/>
  <c r="EB245" i="2"/>
  <c r="EA245" i="2"/>
  <c r="DZ245" i="2"/>
  <c r="DY245" i="2"/>
  <c r="DX245" i="2"/>
  <c r="DW245" i="2"/>
  <c r="DV245" i="2"/>
  <c r="DU245" i="2"/>
  <c r="DT245" i="2"/>
  <c r="DS245" i="2"/>
  <c r="DR245" i="2"/>
  <c r="DQ245" i="2"/>
  <c r="DP245" i="2"/>
  <c r="DO245" i="2"/>
  <c r="DN245" i="2"/>
  <c r="AW245" i="2"/>
  <c r="AV245" i="2"/>
  <c r="AU245" i="2"/>
  <c r="AT245" i="2"/>
  <c r="AS245" i="2"/>
  <c r="AR245" i="2"/>
  <c r="AQ245" i="2"/>
  <c r="AP245" i="2"/>
  <c r="AO245" i="2"/>
  <c r="AN245" i="2"/>
  <c r="AM245" i="2"/>
  <c r="AL245" i="2"/>
  <c r="AK245" i="2"/>
  <c r="AJ245" i="2"/>
  <c r="AI245" i="2"/>
  <c r="AH245" i="2"/>
  <c r="AG245" i="2"/>
  <c r="AF245" i="2"/>
  <c r="AE245" i="2"/>
  <c r="AD245" i="2"/>
  <c r="EC244" i="2"/>
  <c r="EB244" i="2"/>
  <c r="EA244" i="2"/>
  <c r="DZ244" i="2"/>
  <c r="DY244" i="2"/>
  <c r="DX244" i="2"/>
  <c r="DW244" i="2"/>
  <c r="DV244" i="2"/>
  <c r="DU244" i="2"/>
  <c r="DT244" i="2"/>
  <c r="DS244" i="2"/>
  <c r="DR244" i="2"/>
  <c r="DQ244" i="2"/>
  <c r="DP244" i="2"/>
  <c r="DO244" i="2"/>
  <c r="DN244" i="2"/>
  <c r="AW244" i="2"/>
  <c r="AV244" i="2"/>
  <c r="AU244" i="2"/>
  <c r="AT244" i="2"/>
  <c r="AS244" i="2"/>
  <c r="AR244" i="2"/>
  <c r="AQ244" i="2"/>
  <c r="AP244" i="2"/>
  <c r="AO244" i="2"/>
  <c r="AN244" i="2"/>
  <c r="AM244" i="2"/>
  <c r="AL244" i="2"/>
  <c r="AK244" i="2"/>
  <c r="AJ244" i="2"/>
  <c r="AI244" i="2"/>
  <c r="AH244" i="2"/>
  <c r="AG244" i="2"/>
  <c r="AF244" i="2"/>
  <c r="AE244" i="2"/>
  <c r="AD244" i="2"/>
  <c r="EC243" i="2"/>
  <c r="EB243" i="2"/>
  <c r="EA243" i="2"/>
  <c r="DZ243" i="2"/>
  <c r="DY243" i="2"/>
  <c r="DX243" i="2"/>
  <c r="DW243" i="2"/>
  <c r="DV243" i="2"/>
  <c r="DU243" i="2"/>
  <c r="DT243" i="2"/>
  <c r="DS243" i="2"/>
  <c r="DR243" i="2"/>
  <c r="DQ243" i="2"/>
  <c r="DP243" i="2"/>
  <c r="DO243" i="2"/>
  <c r="DN243" i="2"/>
  <c r="AW243" i="2"/>
  <c r="AV243" i="2"/>
  <c r="AU243" i="2"/>
  <c r="AT243" i="2"/>
  <c r="AS243" i="2"/>
  <c r="AR243" i="2"/>
  <c r="AQ243" i="2"/>
  <c r="AP243" i="2"/>
  <c r="AO243" i="2"/>
  <c r="AN243" i="2"/>
  <c r="AM243" i="2"/>
  <c r="AL243" i="2"/>
  <c r="AK243" i="2"/>
  <c r="AJ243" i="2"/>
  <c r="AI243" i="2"/>
  <c r="AH243" i="2"/>
  <c r="AG243" i="2"/>
  <c r="AF243" i="2"/>
  <c r="AE243" i="2"/>
  <c r="AD243" i="2"/>
  <c r="EC242" i="2"/>
  <c r="EB242" i="2"/>
  <c r="EA242" i="2"/>
  <c r="DZ242" i="2"/>
  <c r="DY242" i="2"/>
  <c r="DX242" i="2"/>
  <c r="DW242" i="2"/>
  <c r="DV242" i="2"/>
  <c r="DU242" i="2"/>
  <c r="DT242" i="2"/>
  <c r="DS242" i="2"/>
  <c r="DR242" i="2"/>
  <c r="DQ242" i="2"/>
  <c r="DP242" i="2"/>
  <c r="DO242" i="2"/>
  <c r="DN242" i="2"/>
  <c r="AW242" i="2"/>
  <c r="AV242" i="2"/>
  <c r="AU242" i="2"/>
  <c r="AT242" i="2"/>
  <c r="AS242" i="2"/>
  <c r="AR242" i="2"/>
  <c r="AQ242" i="2"/>
  <c r="AP242" i="2"/>
  <c r="AO242" i="2"/>
  <c r="AN242" i="2"/>
  <c r="AM242" i="2"/>
  <c r="AL242" i="2"/>
  <c r="AK242" i="2"/>
  <c r="AJ242" i="2"/>
  <c r="AI242" i="2"/>
  <c r="AH242" i="2"/>
  <c r="AG242" i="2"/>
  <c r="AF242" i="2"/>
  <c r="AE242" i="2"/>
  <c r="AD242" i="2"/>
  <c r="EC241" i="2"/>
  <c r="EB241" i="2"/>
  <c r="EA241" i="2"/>
  <c r="DZ241" i="2"/>
  <c r="DY241" i="2"/>
  <c r="DX241" i="2"/>
  <c r="DW241" i="2"/>
  <c r="DV241" i="2"/>
  <c r="DU241" i="2"/>
  <c r="DT241" i="2"/>
  <c r="DS241" i="2"/>
  <c r="DR241" i="2"/>
  <c r="DQ241" i="2"/>
  <c r="DP241" i="2"/>
  <c r="DO241" i="2"/>
  <c r="DN241" i="2"/>
  <c r="AW241" i="2"/>
  <c r="AV241" i="2"/>
  <c r="AU241" i="2"/>
  <c r="AT241" i="2"/>
  <c r="AS241" i="2"/>
  <c r="AR241" i="2"/>
  <c r="AQ241" i="2"/>
  <c r="AP241" i="2"/>
  <c r="AO241" i="2"/>
  <c r="AN241" i="2"/>
  <c r="AM241" i="2"/>
  <c r="AL241" i="2"/>
  <c r="AK241" i="2"/>
  <c r="AJ241" i="2"/>
  <c r="AI241" i="2"/>
  <c r="AH241" i="2"/>
  <c r="AG241" i="2"/>
  <c r="AF241" i="2"/>
  <c r="AE241" i="2"/>
  <c r="AD241" i="2"/>
  <c r="EC240" i="2"/>
  <c r="EB240" i="2"/>
  <c r="EA240" i="2"/>
  <c r="DZ240" i="2"/>
  <c r="DY240" i="2"/>
  <c r="DX240" i="2"/>
  <c r="DW240" i="2"/>
  <c r="DV240" i="2"/>
  <c r="DU240" i="2"/>
  <c r="DT240" i="2"/>
  <c r="DS240" i="2"/>
  <c r="DR240" i="2"/>
  <c r="DQ240" i="2"/>
  <c r="DP240" i="2"/>
  <c r="DO240" i="2"/>
  <c r="DN240" i="2"/>
  <c r="AW240" i="2"/>
  <c r="AV240" i="2"/>
  <c r="AU240" i="2"/>
  <c r="AT240" i="2"/>
  <c r="AS240" i="2"/>
  <c r="AR240" i="2"/>
  <c r="AQ240" i="2"/>
  <c r="AP240" i="2"/>
  <c r="AO240" i="2"/>
  <c r="AN240" i="2"/>
  <c r="AM240" i="2"/>
  <c r="AL240" i="2"/>
  <c r="AK240" i="2"/>
  <c r="AJ240" i="2"/>
  <c r="AI240" i="2"/>
  <c r="AH240" i="2"/>
  <c r="AG240" i="2"/>
  <c r="AF240" i="2"/>
  <c r="AE240" i="2"/>
  <c r="AD240" i="2"/>
  <c r="EC239" i="2"/>
  <c r="EB239" i="2"/>
  <c r="EA239" i="2"/>
  <c r="DZ239" i="2"/>
  <c r="DY239" i="2"/>
  <c r="DX239" i="2"/>
  <c r="DW239" i="2"/>
  <c r="DV239" i="2"/>
  <c r="DU239" i="2"/>
  <c r="DT239" i="2"/>
  <c r="DS239" i="2"/>
  <c r="DR239" i="2"/>
  <c r="DQ239" i="2"/>
  <c r="DP239" i="2"/>
  <c r="DO239" i="2"/>
  <c r="DN239" i="2"/>
  <c r="AW239" i="2"/>
  <c r="AV239" i="2"/>
  <c r="AU239" i="2"/>
  <c r="AT239" i="2"/>
  <c r="AS239" i="2"/>
  <c r="AR239" i="2"/>
  <c r="AQ239" i="2"/>
  <c r="AP239" i="2"/>
  <c r="AO239" i="2"/>
  <c r="AN239" i="2"/>
  <c r="AM239" i="2"/>
  <c r="AL239" i="2"/>
  <c r="AK239" i="2"/>
  <c r="AJ239" i="2"/>
  <c r="AI239" i="2"/>
  <c r="AH239" i="2"/>
  <c r="AG239" i="2"/>
  <c r="AF239" i="2"/>
  <c r="AE239" i="2"/>
  <c r="AD239" i="2"/>
  <c r="EC238" i="2"/>
  <c r="EB238" i="2"/>
  <c r="EA238" i="2"/>
  <c r="DZ238" i="2"/>
  <c r="DY238" i="2"/>
  <c r="DX238" i="2"/>
  <c r="DW238" i="2"/>
  <c r="DV238" i="2"/>
  <c r="DU238" i="2"/>
  <c r="DT238" i="2"/>
  <c r="DS238" i="2"/>
  <c r="DR238" i="2"/>
  <c r="DQ238" i="2"/>
  <c r="DP238" i="2"/>
  <c r="DO238" i="2"/>
  <c r="DN238" i="2"/>
  <c r="AW238" i="2"/>
  <c r="AV238" i="2"/>
  <c r="AU238" i="2"/>
  <c r="AT238" i="2"/>
  <c r="AS238" i="2"/>
  <c r="AR238" i="2"/>
  <c r="AQ238" i="2"/>
  <c r="AP238" i="2"/>
  <c r="AO238" i="2"/>
  <c r="AN238" i="2"/>
  <c r="AM238" i="2"/>
  <c r="AL238" i="2"/>
  <c r="AK238" i="2"/>
  <c r="AJ238" i="2"/>
  <c r="AI238" i="2"/>
  <c r="AH238" i="2"/>
  <c r="AG238" i="2"/>
  <c r="AF238" i="2"/>
  <c r="AE238" i="2"/>
  <c r="AD238" i="2"/>
  <c r="EC237" i="2"/>
  <c r="EB237" i="2"/>
  <c r="EA237" i="2"/>
  <c r="DZ237" i="2"/>
  <c r="DY237" i="2"/>
  <c r="DX237" i="2"/>
  <c r="DW237" i="2"/>
  <c r="DV237" i="2"/>
  <c r="DU237" i="2"/>
  <c r="DT237" i="2"/>
  <c r="DS237" i="2"/>
  <c r="DR237" i="2"/>
  <c r="DQ237" i="2"/>
  <c r="DP237" i="2"/>
  <c r="DO237" i="2"/>
  <c r="DN237" i="2"/>
  <c r="AW237" i="2"/>
  <c r="AV237" i="2"/>
  <c r="AU237" i="2"/>
  <c r="AT237" i="2"/>
  <c r="AS237" i="2"/>
  <c r="AR237" i="2"/>
  <c r="AQ237" i="2"/>
  <c r="AP237" i="2"/>
  <c r="AO237" i="2"/>
  <c r="AN237" i="2"/>
  <c r="AM237" i="2"/>
  <c r="AL237" i="2"/>
  <c r="AK237" i="2"/>
  <c r="AJ237" i="2"/>
  <c r="AI237" i="2"/>
  <c r="AH237" i="2"/>
  <c r="AG237" i="2"/>
  <c r="AF237" i="2"/>
  <c r="AE237" i="2"/>
  <c r="AD237" i="2"/>
  <c r="EC236" i="2"/>
  <c r="EB236" i="2"/>
  <c r="EA236" i="2"/>
  <c r="DZ236" i="2"/>
  <c r="DY236" i="2"/>
  <c r="DX236" i="2"/>
  <c r="DW236" i="2"/>
  <c r="DV236" i="2"/>
  <c r="DU236" i="2"/>
  <c r="DT236" i="2"/>
  <c r="DS236" i="2"/>
  <c r="DR236" i="2"/>
  <c r="DQ236" i="2"/>
  <c r="DP236" i="2"/>
  <c r="DO236" i="2"/>
  <c r="DN236" i="2"/>
  <c r="AW236" i="2"/>
  <c r="AV236" i="2"/>
  <c r="AU236" i="2"/>
  <c r="AT236" i="2"/>
  <c r="AS236" i="2"/>
  <c r="AR236" i="2"/>
  <c r="AQ236" i="2"/>
  <c r="AP236" i="2"/>
  <c r="AO236" i="2"/>
  <c r="AN236" i="2"/>
  <c r="AM236" i="2"/>
  <c r="AL236" i="2"/>
  <c r="AK236" i="2"/>
  <c r="AJ236" i="2"/>
  <c r="AI236" i="2"/>
  <c r="AH236" i="2"/>
  <c r="AG236" i="2"/>
  <c r="AF236" i="2"/>
  <c r="AE236" i="2"/>
  <c r="AD236" i="2"/>
  <c r="EC235" i="2"/>
  <c r="EB235" i="2"/>
  <c r="EA235" i="2"/>
  <c r="DZ235" i="2"/>
  <c r="DY235" i="2"/>
  <c r="DX235" i="2"/>
  <c r="DW235" i="2"/>
  <c r="DV235" i="2"/>
  <c r="DU235" i="2"/>
  <c r="DT235" i="2"/>
  <c r="DS235" i="2"/>
  <c r="DR235" i="2"/>
  <c r="DQ235" i="2"/>
  <c r="DP235" i="2"/>
  <c r="DO235" i="2"/>
  <c r="DN235" i="2"/>
  <c r="AW235" i="2"/>
  <c r="AV235" i="2"/>
  <c r="AU235" i="2"/>
  <c r="AT235" i="2"/>
  <c r="AS235" i="2"/>
  <c r="AR235" i="2"/>
  <c r="AQ235" i="2"/>
  <c r="AP235" i="2"/>
  <c r="AO235" i="2"/>
  <c r="AN235" i="2"/>
  <c r="AM235" i="2"/>
  <c r="AL235" i="2"/>
  <c r="AK235" i="2"/>
  <c r="AJ235" i="2"/>
  <c r="AI235" i="2"/>
  <c r="AH235" i="2"/>
  <c r="AG235" i="2"/>
  <c r="AF235" i="2"/>
  <c r="AE235" i="2"/>
  <c r="AD235" i="2"/>
  <c r="EC234" i="2"/>
  <c r="EB234" i="2"/>
  <c r="EA234" i="2"/>
  <c r="DZ234" i="2"/>
  <c r="DY234" i="2"/>
  <c r="DX234" i="2"/>
  <c r="DW234" i="2"/>
  <c r="DV234" i="2"/>
  <c r="DU234" i="2"/>
  <c r="DT234" i="2"/>
  <c r="DS234" i="2"/>
  <c r="DR234" i="2"/>
  <c r="DQ234" i="2"/>
  <c r="DP234" i="2"/>
  <c r="DO234" i="2"/>
  <c r="DN234" i="2"/>
  <c r="AW234" i="2"/>
  <c r="AV234" i="2"/>
  <c r="AU234" i="2"/>
  <c r="AT234" i="2"/>
  <c r="AS234" i="2"/>
  <c r="AR234" i="2"/>
  <c r="AQ234" i="2"/>
  <c r="AP234" i="2"/>
  <c r="AO234" i="2"/>
  <c r="AN234" i="2"/>
  <c r="AM234" i="2"/>
  <c r="AL234" i="2"/>
  <c r="AK234" i="2"/>
  <c r="AJ234" i="2"/>
  <c r="AI234" i="2"/>
  <c r="AH234" i="2"/>
  <c r="AG234" i="2"/>
  <c r="AF234" i="2"/>
  <c r="AE234" i="2"/>
  <c r="AD234" i="2"/>
  <c r="EC233" i="2"/>
  <c r="EB233" i="2"/>
  <c r="EA233" i="2"/>
  <c r="DZ233" i="2"/>
  <c r="DY233" i="2"/>
  <c r="DX233" i="2"/>
  <c r="DW233" i="2"/>
  <c r="DV233" i="2"/>
  <c r="DU233" i="2"/>
  <c r="DT233" i="2"/>
  <c r="DS233" i="2"/>
  <c r="DR233" i="2"/>
  <c r="DQ233" i="2"/>
  <c r="DP233" i="2"/>
  <c r="DO233" i="2"/>
  <c r="DN233" i="2"/>
  <c r="AW233" i="2"/>
  <c r="AV233" i="2"/>
  <c r="AU233" i="2"/>
  <c r="AT233" i="2"/>
  <c r="AS233" i="2"/>
  <c r="AR233" i="2"/>
  <c r="AQ233" i="2"/>
  <c r="AP233" i="2"/>
  <c r="AO233" i="2"/>
  <c r="AN233" i="2"/>
  <c r="AM233" i="2"/>
  <c r="AL233" i="2"/>
  <c r="AK233" i="2"/>
  <c r="AJ233" i="2"/>
  <c r="AI233" i="2"/>
  <c r="AH233" i="2"/>
  <c r="AG233" i="2"/>
  <c r="AF233" i="2"/>
  <c r="AE233" i="2"/>
  <c r="AD233" i="2"/>
  <c r="EC232" i="2"/>
  <c r="EB232" i="2"/>
  <c r="EA232" i="2"/>
  <c r="DZ232" i="2"/>
  <c r="DY232" i="2"/>
  <c r="DX232" i="2"/>
  <c r="DW232" i="2"/>
  <c r="DV232" i="2"/>
  <c r="DU232" i="2"/>
  <c r="DT232" i="2"/>
  <c r="DS232" i="2"/>
  <c r="DR232" i="2"/>
  <c r="DQ232" i="2"/>
  <c r="DP232" i="2"/>
  <c r="DO232" i="2"/>
  <c r="DN232" i="2"/>
  <c r="AW232" i="2"/>
  <c r="AV232" i="2"/>
  <c r="AU232" i="2"/>
  <c r="AT232" i="2"/>
  <c r="AS232" i="2"/>
  <c r="AR232" i="2"/>
  <c r="AQ232" i="2"/>
  <c r="AP232" i="2"/>
  <c r="AO232" i="2"/>
  <c r="AN232" i="2"/>
  <c r="AM232" i="2"/>
  <c r="AL232" i="2"/>
  <c r="AK232" i="2"/>
  <c r="AJ232" i="2"/>
  <c r="AI232" i="2"/>
  <c r="AH232" i="2"/>
  <c r="AG232" i="2"/>
  <c r="AF232" i="2"/>
  <c r="AE232" i="2"/>
  <c r="AD232" i="2"/>
  <c r="EC231" i="2"/>
  <c r="EB231" i="2"/>
  <c r="EA231" i="2"/>
  <c r="DZ231" i="2"/>
  <c r="DY231" i="2"/>
  <c r="DX231" i="2"/>
  <c r="DW231" i="2"/>
  <c r="DV231" i="2"/>
  <c r="DU231" i="2"/>
  <c r="DT231" i="2"/>
  <c r="DS231" i="2"/>
  <c r="DR231" i="2"/>
  <c r="DQ231" i="2"/>
  <c r="DP231" i="2"/>
  <c r="DO231" i="2"/>
  <c r="DN231" i="2"/>
  <c r="AW231" i="2"/>
  <c r="AV231" i="2"/>
  <c r="AU231" i="2"/>
  <c r="AT231" i="2"/>
  <c r="AS231" i="2"/>
  <c r="AR231" i="2"/>
  <c r="AQ231" i="2"/>
  <c r="AP231" i="2"/>
  <c r="AO231" i="2"/>
  <c r="AN231" i="2"/>
  <c r="AM231" i="2"/>
  <c r="AL231" i="2"/>
  <c r="AK231" i="2"/>
  <c r="AJ231" i="2"/>
  <c r="AI231" i="2"/>
  <c r="AH231" i="2"/>
  <c r="AG231" i="2"/>
  <c r="AF231" i="2"/>
  <c r="AE231" i="2"/>
  <c r="AD231" i="2"/>
  <c r="EC230" i="2"/>
  <c r="EB230" i="2"/>
  <c r="EA230" i="2"/>
  <c r="DZ230" i="2"/>
  <c r="DY230" i="2"/>
  <c r="DX230" i="2"/>
  <c r="DW230" i="2"/>
  <c r="DV230" i="2"/>
  <c r="DU230" i="2"/>
  <c r="DT230" i="2"/>
  <c r="DS230" i="2"/>
  <c r="DR230" i="2"/>
  <c r="DQ230" i="2"/>
  <c r="DP230" i="2"/>
  <c r="DO230" i="2"/>
  <c r="DN230" i="2"/>
  <c r="AW230" i="2"/>
  <c r="AV230" i="2"/>
  <c r="AU230" i="2"/>
  <c r="AT230" i="2"/>
  <c r="AS230" i="2"/>
  <c r="AR230" i="2"/>
  <c r="AQ230" i="2"/>
  <c r="AP230" i="2"/>
  <c r="AO230" i="2"/>
  <c r="AN230" i="2"/>
  <c r="AM230" i="2"/>
  <c r="AL230" i="2"/>
  <c r="AK230" i="2"/>
  <c r="AJ230" i="2"/>
  <c r="AI230" i="2"/>
  <c r="AH230" i="2"/>
  <c r="AG230" i="2"/>
  <c r="AF230" i="2"/>
  <c r="AE230" i="2"/>
  <c r="AD230" i="2"/>
  <c r="EC229" i="2"/>
  <c r="EB229" i="2"/>
  <c r="EA229" i="2"/>
  <c r="DZ229" i="2"/>
  <c r="DY229" i="2"/>
  <c r="DX229" i="2"/>
  <c r="DW229" i="2"/>
  <c r="DV229" i="2"/>
  <c r="DU229" i="2"/>
  <c r="DT229" i="2"/>
  <c r="DS229" i="2"/>
  <c r="DR229" i="2"/>
  <c r="DQ229" i="2"/>
  <c r="DP229" i="2"/>
  <c r="DO229" i="2"/>
  <c r="DN229" i="2"/>
  <c r="AW229" i="2"/>
  <c r="AV229" i="2"/>
  <c r="AU229" i="2"/>
  <c r="AT229" i="2"/>
  <c r="AS229" i="2"/>
  <c r="AR229" i="2"/>
  <c r="AQ229" i="2"/>
  <c r="AP229" i="2"/>
  <c r="AO229" i="2"/>
  <c r="AN229" i="2"/>
  <c r="AM229" i="2"/>
  <c r="AL229" i="2"/>
  <c r="AK229" i="2"/>
  <c r="AJ229" i="2"/>
  <c r="AI229" i="2"/>
  <c r="AH229" i="2"/>
  <c r="AG229" i="2"/>
  <c r="AF229" i="2"/>
  <c r="AE229" i="2"/>
  <c r="AD229" i="2"/>
  <c r="EC228" i="2"/>
  <c r="EB228" i="2"/>
  <c r="EA228" i="2"/>
  <c r="DZ228" i="2"/>
  <c r="DY228" i="2"/>
  <c r="DX228" i="2"/>
  <c r="DW228" i="2"/>
  <c r="DV228" i="2"/>
  <c r="DU228" i="2"/>
  <c r="DT228" i="2"/>
  <c r="DS228" i="2"/>
  <c r="DR228" i="2"/>
  <c r="DQ228" i="2"/>
  <c r="DP228" i="2"/>
  <c r="DO228" i="2"/>
  <c r="DN228" i="2"/>
  <c r="AW228" i="2"/>
  <c r="AV228" i="2"/>
  <c r="AU228" i="2"/>
  <c r="AT228" i="2"/>
  <c r="AS228" i="2"/>
  <c r="AR228" i="2"/>
  <c r="AQ228" i="2"/>
  <c r="AP228" i="2"/>
  <c r="AO228" i="2"/>
  <c r="AN228" i="2"/>
  <c r="AM228" i="2"/>
  <c r="AL228" i="2"/>
  <c r="AK228" i="2"/>
  <c r="AJ228" i="2"/>
  <c r="AI228" i="2"/>
  <c r="AH228" i="2"/>
  <c r="AG228" i="2"/>
  <c r="AF228" i="2"/>
  <c r="AE228" i="2"/>
  <c r="AD228" i="2"/>
  <c r="EC227" i="2"/>
  <c r="EB227" i="2"/>
  <c r="EA227" i="2"/>
  <c r="DZ227" i="2"/>
  <c r="DY227" i="2"/>
  <c r="DX227" i="2"/>
  <c r="DW227" i="2"/>
  <c r="DV227" i="2"/>
  <c r="DU227" i="2"/>
  <c r="DT227" i="2"/>
  <c r="DS227" i="2"/>
  <c r="DR227" i="2"/>
  <c r="DQ227" i="2"/>
  <c r="DP227" i="2"/>
  <c r="DO227" i="2"/>
  <c r="DN227" i="2"/>
  <c r="AW227" i="2"/>
  <c r="AV227" i="2"/>
  <c r="AU227" i="2"/>
  <c r="AT227" i="2"/>
  <c r="AS227" i="2"/>
  <c r="AR227" i="2"/>
  <c r="AQ227" i="2"/>
  <c r="AP227" i="2"/>
  <c r="AO227" i="2"/>
  <c r="AN227" i="2"/>
  <c r="AM227" i="2"/>
  <c r="AL227" i="2"/>
  <c r="AK227" i="2"/>
  <c r="AJ227" i="2"/>
  <c r="AI227" i="2"/>
  <c r="AH227" i="2"/>
  <c r="AG227" i="2"/>
  <c r="AF227" i="2"/>
  <c r="AE227" i="2"/>
  <c r="AD227" i="2"/>
  <c r="EC226" i="2"/>
  <c r="EB226" i="2"/>
  <c r="EA226" i="2"/>
  <c r="DZ226" i="2"/>
  <c r="DY226" i="2"/>
  <c r="DX226" i="2"/>
  <c r="DW226" i="2"/>
  <c r="DV226" i="2"/>
  <c r="DU226" i="2"/>
  <c r="DT226" i="2"/>
  <c r="DS226" i="2"/>
  <c r="DR226" i="2"/>
  <c r="DQ226" i="2"/>
  <c r="DP226" i="2"/>
  <c r="DO226" i="2"/>
  <c r="DN226" i="2"/>
  <c r="AW226" i="2"/>
  <c r="AV226" i="2"/>
  <c r="AU226" i="2"/>
  <c r="AT226" i="2"/>
  <c r="AS226" i="2"/>
  <c r="AR226" i="2"/>
  <c r="AQ226" i="2"/>
  <c r="AP226" i="2"/>
  <c r="AO226" i="2"/>
  <c r="AN226" i="2"/>
  <c r="AM226" i="2"/>
  <c r="AL226" i="2"/>
  <c r="AK226" i="2"/>
  <c r="AJ226" i="2"/>
  <c r="AI226" i="2"/>
  <c r="AH226" i="2"/>
  <c r="AG226" i="2"/>
  <c r="AF226" i="2"/>
  <c r="AE226" i="2"/>
  <c r="AD226" i="2"/>
  <c r="EC225" i="2"/>
  <c r="EB225" i="2"/>
  <c r="EA225" i="2"/>
  <c r="DZ225" i="2"/>
  <c r="DY225" i="2"/>
  <c r="DX225" i="2"/>
  <c r="DW225" i="2"/>
  <c r="DV225" i="2"/>
  <c r="DU225" i="2"/>
  <c r="DT225" i="2"/>
  <c r="DS225" i="2"/>
  <c r="DR225" i="2"/>
  <c r="DQ225" i="2"/>
  <c r="DP225" i="2"/>
  <c r="DO225" i="2"/>
  <c r="DN225" i="2"/>
  <c r="AW225" i="2"/>
  <c r="AV225" i="2"/>
  <c r="AU225" i="2"/>
  <c r="AT225" i="2"/>
  <c r="AS225" i="2"/>
  <c r="AR225" i="2"/>
  <c r="AQ225" i="2"/>
  <c r="AP225" i="2"/>
  <c r="AO225" i="2"/>
  <c r="AN225" i="2"/>
  <c r="AM225" i="2"/>
  <c r="AL225" i="2"/>
  <c r="AK225" i="2"/>
  <c r="AJ225" i="2"/>
  <c r="AI225" i="2"/>
  <c r="AH225" i="2"/>
  <c r="AG225" i="2"/>
  <c r="AF225" i="2"/>
  <c r="AE225" i="2"/>
  <c r="AD225" i="2"/>
  <c r="EC224" i="2"/>
  <c r="EB224" i="2"/>
  <c r="EA224" i="2"/>
  <c r="DZ224" i="2"/>
  <c r="DY224" i="2"/>
  <c r="DX224" i="2"/>
  <c r="DW224" i="2"/>
  <c r="DV224" i="2"/>
  <c r="DU224" i="2"/>
  <c r="DT224" i="2"/>
  <c r="DS224" i="2"/>
  <c r="DR224" i="2"/>
  <c r="DQ224" i="2"/>
  <c r="DP224" i="2"/>
  <c r="DO224" i="2"/>
  <c r="DN224" i="2"/>
  <c r="AW224" i="2"/>
  <c r="AV224" i="2"/>
  <c r="AU224" i="2"/>
  <c r="AT224" i="2"/>
  <c r="AS224" i="2"/>
  <c r="AR224" i="2"/>
  <c r="AQ224" i="2"/>
  <c r="AP224" i="2"/>
  <c r="AO224" i="2"/>
  <c r="AN224" i="2"/>
  <c r="AM224" i="2"/>
  <c r="AL224" i="2"/>
  <c r="AK224" i="2"/>
  <c r="AJ224" i="2"/>
  <c r="AI224" i="2"/>
  <c r="AH224" i="2"/>
  <c r="AG224" i="2"/>
  <c r="AF224" i="2"/>
  <c r="AE224" i="2"/>
  <c r="AD224" i="2"/>
  <c r="EC223" i="2"/>
  <c r="EB223" i="2"/>
  <c r="EA223" i="2"/>
  <c r="DZ223" i="2"/>
  <c r="DY223" i="2"/>
  <c r="DX223" i="2"/>
  <c r="DW223" i="2"/>
  <c r="DV223" i="2"/>
  <c r="DU223" i="2"/>
  <c r="DT223" i="2"/>
  <c r="DS223" i="2"/>
  <c r="DR223" i="2"/>
  <c r="DQ223" i="2"/>
  <c r="DP223" i="2"/>
  <c r="DO223" i="2"/>
  <c r="DN223" i="2"/>
  <c r="AW223" i="2"/>
  <c r="AV223" i="2"/>
  <c r="AU223" i="2"/>
  <c r="AT223" i="2"/>
  <c r="AS223" i="2"/>
  <c r="AR223" i="2"/>
  <c r="AQ223" i="2"/>
  <c r="AP223" i="2"/>
  <c r="AO223" i="2"/>
  <c r="AN223" i="2"/>
  <c r="AM223" i="2"/>
  <c r="AL223" i="2"/>
  <c r="AK223" i="2"/>
  <c r="AJ223" i="2"/>
  <c r="AI223" i="2"/>
  <c r="AH223" i="2"/>
  <c r="AG223" i="2"/>
  <c r="AF223" i="2"/>
  <c r="AE223" i="2"/>
  <c r="AD223" i="2"/>
  <c r="EC222" i="2"/>
  <c r="EB222" i="2"/>
  <c r="EA222" i="2"/>
  <c r="DZ222" i="2"/>
  <c r="DY222" i="2"/>
  <c r="DX222" i="2"/>
  <c r="DW222" i="2"/>
  <c r="DV222" i="2"/>
  <c r="DU222" i="2"/>
  <c r="DT222" i="2"/>
  <c r="DS222" i="2"/>
  <c r="DR222" i="2"/>
  <c r="DQ222" i="2"/>
  <c r="DP222" i="2"/>
  <c r="DO222" i="2"/>
  <c r="DN222" i="2"/>
  <c r="AW222" i="2"/>
  <c r="AV222" i="2"/>
  <c r="AU222" i="2"/>
  <c r="AT222" i="2"/>
  <c r="AS222" i="2"/>
  <c r="AR222" i="2"/>
  <c r="AQ222" i="2"/>
  <c r="AP222" i="2"/>
  <c r="AO222" i="2"/>
  <c r="AN222" i="2"/>
  <c r="AM222" i="2"/>
  <c r="AL222" i="2"/>
  <c r="AK222" i="2"/>
  <c r="AJ222" i="2"/>
  <c r="AI222" i="2"/>
  <c r="AH222" i="2"/>
  <c r="AG222" i="2"/>
  <c r="AF222" i="2"/>
  <c r="AE222" i="2"/>
  <c r="AD222" i="2"/>
  <c r="EC221" i="2"/>
  <c r="EB221" i="2"/>
  <c r="EA221" i="2"/>
  <c r="DZ221" i="2"/>
  <c r="DY221" i="2"/>
  <c r="DX221" i="2"/>
  <c r="DW221" i="2"/>
  <c r="DV221" i="2"/>
  <c r="DU221" i="2"/>
  <c r="DT221" i="2"/>
  <c r="DS221" i="2"/>
  <c r="DR221" i="2"/>
  <c r="DQ221" i="2"/>
  <c r="DP221" i="2"/>
  <c r="DO221" i="2"/>
  <c r="DN221" i="2"/>
  <c r="AW221" i="2"/>
  <c r="AV221" i="2"/>
  <c r="AU221" i="2"/>
  <c r="AT221" i="2"/>
  <c r="AS221" i="2"/>
  <c r="AR221" i="2"/>
  <c r="AQ221" i="2"/>
  <c r="AP221" i="2"/>
  <c r="AO221" i="2"/>
  <c r="AN221" i="2"/>
  <c r="AM221" i="2"/>
  <c r="AL221" i="2"/>
  <c r="AK221" i="2"/>
  <c r="AJ221" i="2"/>
  <c r="AI221" i="2"/>
  <c r="AH221" i="2"/>
  <c r="AG221" i="2"/>
  <c r="AF221" i="2"/>
  <c r="AE221" i="2"/>
  <c r="AD221" i="2"/>
  <c r="EC220" i="2"/>
  <c r="EB220" i="2"/>
  <c r="EA220" i="2"/>
  <c r="DZ220" i="2"/>
  <c r="DY220" i="2"/>
  <c r="DX220" i="2"/>
  <c r="DW220" i="2"/>
  <c r="DV220" i="2"/>
  <c r="DU220" i="2"/>
  <c r="DT220" i="2"/>
  <c r="DS220" i="2"/>
  <c r="DR220" i="2"/>
  <c r="DQ220" i="2"/>
  <c r="DP220" i="2"/>
  <c r="DO220" i="2"/>
  <c r="DN220" i="2"/>
  <c r="AW220" i="2"/>
  <c r="AV220" i="2"/>
  <c r="AU220" i="2"/>
  <c r="AT220" i="2"/>
  <c r="AS220" i="2"/>
  <c r="AR220" i="2"/>
  <c r="AQ220" i="2"/>
  <c r="AP220" i="2"/>
  <c r="AO220" i="2"/>
  <c r="AN220" i="2"/>
  <c r="AM220" i="2"/>
  <c r="AL220" i="2"/>
  <c r="AK220" i="2"/>
  <c r="AJ220" i="2"/>
  <c r="AI220" i="2"/>
  <c r="AH220" i="2"/>
  <c r="AG220" i="2"/>
  <c r="AF220" i="2"/>
  <c r="AE220" i="2"/>
  <c r="AD220" i="2"/>
  <c r="EC219" i="2"/>
  <c r="EB219" i="2"/>
  <c r="EA219" i="2"/>
  <c r="DZ219" i="2"/>
  <c r="DY219" i="2"/>
  <c r="DX219" i="2"/>
  <c r="DW219" i="2"/>
  <c r="DV219" i="2"/>
  <c r="DU219" i="2"/>
  <c r="DT219" i="2"/>
  <c r="DS219" i="2"/>
  <c r="DR219" i="2"/>
  <c r="DQ219" i="2"/>
  <c r="DP219" i="2"/>
  <c r="DO219" i="2"/>
  <c r="DN219" i="2"/>
  <c r="AW219" i="2"/>
  <c r="AV219" i="2"/>
  <c r="AU219" i="2"/>
  <c r="AT219" i="2"/>
  <c r="AS219" i="2"/>
  <c r="AR219" i="2"/>
  <c r="AQ219" i="2"/>
  <c r="AP219" i="2"/>
  <c r="AO219" i="2"/>
  <c r="AN219" i="2"/>
  <c r="AM219" i="2"/>
  <c r="AL219" i="2"/>
  <c r="AK219" i="2"/>
  <c r="AJ219" i="2"/>
  <c r="AI219" i="2"/>
  <c r="AH219" i="2"/>
  <c r="AG219" i="2"/>
  <c r="AF219" i="2"/>
  <c r="AE219" i="2"/>
  <c r="AD219" i="2"/>
  <c r="EC218" i="2"/>
  <c r="EB218" i="2"/>
  <c r="EA218" i="2"/>
  <c r="DZ218" i="2"/>
  <c r="DY218" i="2"/>
  <c r="DX218" i="2"/>
  <c r="DW218" i="2"/>
  <c r="DV218" i="2"/>
  <c r="DU218" i="2"/>
  <c r="DT218" i="2"/>
  <c r="DS218" i="2"/>
  <c r="DR218" i="2"/>
  <c r="DQ218" i="2"/>
  <c r="DP218" i="2"/>
  <c r="DO218" i="2"/>
  <c r="DN218" i="2"/>
  <c r="AW218" i="2"/>
  <c r="AV218" i="2"/>
  <c r="AU218" i="2"/>
  <c r="AT218" i="2"/>
  <c r="AS218" i="2"/>
  <c r="AR218" i="2"/>
  <c r="AQ218" i="2"/>
  <c r="AP218" i="2"/>
  <c r="AO218" i="2"/>
  <c r="AN218" i="2"/>
  <c r="AM218" i="2"/>
  <c r="AL218" i="2"/>
  <c r="AK218" i="2"/>
  <c r="AJ218" i="2"/>
  <c r="AI218" i="2"/>
  <c r="AH218" i="2"/>
  <c r="AG218" i="2"/>
  <c r="AF218" i="2"/>
  <c r="AE218" i="2"/>
  <c r="AD218" i="2"/>
  <c r="EC217" i="2"/>
  <c r="EB217" i="2"/>
  <c r="EA217" i="2"/>
  <c r="DZ217" i="2"/>
  <c r="DY217" i="2"/>
  <c r="DX217" i="2"/>
  <c r="DW217" i="2"/>
  <c r="DV217" i="2"/>
  <c r="DU217" i="2"/>
  <c r="DT217" i="2"/>
  <c r="DS217" i="2"/>
  <c r="DR217" i="2"/>
  <c r="DQ217" i="2"/>
  <c r="DP217" i="2"/>
  <c r="DO217" i="2"/>
  <c r="DN217" i="2"/>
  <c r="AW217" i="2"/>
  <c r="AV217" i="2"/>
  <c r="AU217" i="2"/>
  <c r="AT217" i="2"/>
  <c r="AS217" i="2"/>
  <c r="AR217" i="2"/>
  <c r="AQ217" i="2"/>
  <c r="AP217" i="2"/>
  <c r="AO217" i="2"/>
  <c r="AN217" i="2"/>
  <c r="AM217" i="2"/>
  <c r="AL217" i="2"/>
  <c r="AK217" i="2"/>
  <c r="AJ217" i="2"/>
  <c r="AI217" i="2"/>
  <c r="AH217" i="2"/>
  <c r="AG217" i="2"/>
  <c r="AF217" i="2"/>
  <c r="AE217" i="2"/>
  <c r="AD217" i="2"/>
  <c r="EC216" i="2"/>
  <c r="EB216" i="2"/>
  <c r="EA216" i="2"/>
  <c r="DZ216" i="2"/>
  <c r="DY216" i="2"/>
  <c r="DX216" i="2"/>
  <c r="DW216" i="2"/>
  <c r="DV216" i="2"/>
  <c r="DU216" i="2"/>
  <c r="DT216" i="2"/>
  <c r="DS216" i="2"/>
  <c r="DR216" i="2"/>
  <c r="DQ216" i="2"/>
  <c r="DP216" i="2"/>
  <c r="DO216" i="2"/>
  <c r="DN216" i="2"/>
  <c r="AW216" i="2"/>
  <c r="AV216" i="2"/>
  <c r="AU216" i="2"/>
  <c r="AT216" i="2"/>
  <c r="AS216" i="2"/>
  <c r="AR216" i="2"/>
  <c r="AQ216" i="2"/>
  <c r="AP216" i="2"/>
  <c r="AO216" i="2"/>
  <c r="AN216" i="2"/>
  <c r="AM216" i="2"/>
  <c r="AL216" i="2"/>
  <c r="AK216" i="2"/>
  <c r="AJ216" i="2"/>
  <c r="AI216" i="2"/>
  <c r="AH216" i="2"/>
  <c r="AG216" i="2"/>
  <c r="AF216" i="2"/>
  <c r="AE216" i="2"/>
  <c r="AD216" i="2"/>
  <c r="EC215" i="2"/>
  <c r="EB215" i="2"/>
  <c r="EA215" i="2"/>
  <c r="DZ215" i="2"/>
  <c r="DY215" i="2"/>
  <c r="DX215" i="2"/>
  <c r="DW215" i="2"/>
  <c r="DV215" i="2"/>
  <c r="DU215" i="2"/>
  <c r="DT215" i="2"/>
  <c r="DS215" i="2"/>
  <c r="DR215" i="2"/>
  <c r="DQ215" i="2"/>
  <c r="DP215" i="2"/>
  <c r="DO215" i="2"/>
  <c r="DN215" i="2"/>
  <c r="AW215" i="2"/>
  <c r="AV215" i="2"/>
  <c r="AU215" i="2"/>
  <c r="AT215" i="2"/>
  <c r="AS215" i="2"/>
  <c r="AR215" i="2"/>
  <c r="AQ215" i="2"/>
  <c r="AP215" i="2"/>
  <c r="AO215" i="2"/>
  <c r="AN215" i="2"/>
  <c r="AM215" i="2"/>
  <c r="AL215" i="2"/>
  <c r="AK215" i="2"/>
  <c r="AJ215" i="2"/>
  <c r="AI215" i="2"/>
  <c r="AH215" i="2"/>
  <c r="AG215" i="2"/>
  <c r="AF215" i="2"/>
  <c r="AE215" i="2"/>
  <c r="AD215" i="2"/>
  <c r="EC214" i="2"/>
  <c r="EB214" i="2"/>
  <c r="EA214" i="2"/>
  <c r="DZ214" i="2"/>
  <c r="DY214" i="2"/>
  <c r="DX214" i="2"/>
  <c r="DW214" i="2"/>
  <c r="DV214" i="2"/>
  <c r="DU214" i="2"/>
  <c r="DT214" i="2"/>
  <c r="DS214" i="2"/>
  <c r="DR214" i="2"/>
  <c r="DQ214" i="2"/>
  <c r="DP214" i="2"/>
  <c r="DO214" i="2"/>
  <c r="DN214" i="2"/>
  <c r="AW214" i="2"/>
  <c r="AV214" i="2"/>
  <c r="AU214" i="2"/>
  <c r="AT214" i="2"/>
  <c r="AS214" i="2"/>
  <c r="AR214" i="2"/>
  <c r="AQ214" i="2"/>
  <c r="AP214" i="2"/>
  <c r="AO214" i="2"/>
  <c r="AN214" i="2"/>
  <c r="AM214" i="2"/>
  <c r="AL214" i="2"/>
  <c r="AK214" i="2"/>
  <c r="AJ214" i="2"/>
  <c r="AI214" i="2"/>
  <c r="AH214" i="2"/>
  <c r="AG214" i="2"/>
  <c r="AF214" i="2"/>
  <c r="AE214" i="2"/>
  <c r="AD214" i="2"/>
  <c r="EC213" i="2"/>
  <c r="EB213" i="2"/>
  <c r="EA213" i="2"/>
  <c r="DZ213" i="2"/>
  <c r="DY213" i="2"/>
  <c r="DX213" i="2"/>
  <c r="DW213" i="2"/>
  <c r="DV213" i="2"/>
  <c r="DU213" i="2"/>
  <c r="DT213" i="2"/>
  <c r="DS213" i="2"/>
  <c r="DR213" i="2"/>
  <c r="DQ213" i="2"/>
  <c r="DP213" i="2"/>
  <c r="DO213" i="2"/>
  <c r="DN213" i="2"/>
  <c r="AW213" i="2"/>
  <c r="AV213" i="2"/>
  <c r="AU213" i="2"/>
  <c r="AT213" i="2"/>
  <c r="AS213" i="2"/>
  <c r="AR213" i="2"/>
  <c r="AQ213" i="2"/>
  <c r="AP213" i="2"/>
  <c r="AO213" i="2"/>
  <c r="AN213" i="2"/>
  <c r="AM213" i="2"/>
  <c r="AL213" i="2"/>
  <c r="AK213" i="2"/>
  <c r="AJ213" i="2"/>
  <c r="AI213" i="2"/>
  <c r="AH213" i="2"/>
  <c r="AG213" i="2"/>
  <c r="AF213" i="2"/>
  <c r="AE213" i="2"/>
  <c r="AD213" i="2"/>
  <c r="EC212" i="2"/>
  <c r="EB212" i="2"/>
  <c r="EA212" i="2"/>
  <c r="DZ212" i="2"/>
  <c r="DY212" i="2"/>
  <c r="DX212" i="2"/>
  <c r="DW212" i="2"/>
  <c r="DV212" i="2"/>
  <c r="DU212" i="2"/>
  <c r="DT212" i="2"/>
  <c r="DS212" i="2"/>
  <c r="DR212" i="2"/>
  <c r="DQ212" i="2"/>
  <c r="DP212" i="2"/>
  <c r="DO212" i="2"/>
  <c r="DN212" i="2"/>
  <c r="AW212" i="2"/>
  <c r="AV212" i="2"/>
  <c r="AU212" i="2"/>
  <c r="AT212" i="2"/>
  <c r="AS212" i="2"/>
  <c r="AR212" i="2"/>
  <c r="AQ212" i="2"/>
  <c r="AP212" i="2"/>
  <c r="AO212" i="2"/>
  <c r="AN212" i="2"/>
  <c r="AM212" i="2"/>
  <c r="AL212" i="2"/>
  <c r="AK212" i="2"/>
  <c r="AJ212" i="2"/>
  <c r="AI212" i="2"/>
  <c r="AH212" i="2"/>
  <c r="AG212" i="2"/>
  <c r="AF212" i="2"/>
  <c r="AE212" i="2"/>
  <c r="AD212" i="2"/>
  <c r="EC211" i="2"/>
  <c r="EB211" i="2"/>
  <c r="EA211" i="2"/>
  <c r="DZ211" i="2"/>
  <c r="DY211" i="2"/>
  <c r="DX211" i="2"/>
  <c r="DW211" i="2"/>
  <c r="DV211" i="2"/>
  <c r="DU211" i="2"/>
  <c r="DT211" i="2"/>
  <c r="DS211" i="2"/>
  <c r="DR211" i="2"/>
  <c r="DQ211" i="2"/>
  <c r="DP211" i="2"/>
  <c r="DO211" i="2"/>
  <c r="DN211" i="2"/>
  <c r="AW211" i="2"/>
  <c r="AV211" i="2"/>
  <c r="AU211" i="2"/>
  <c r="AT211" i="2"/>
  <c r="AS211" i="2"/>
  <c r="AR211" i="2"/>
  <c r="AQ211" i="2"/>
  <c r="AP211" i="2"/>
  <c r="AO211" i="2"/>
  <c r="AN211" i="2"/>
  <c r="AM211" i="2"/>
  <c r="AL211" i="2"/>
  <c r="AK211" i="2"/>
  <c r="AJ211" i="2"/>
  <c r="AI211" i="2"/>
  <c r="AH211" i="2"/>
  <c r="AG211" i="2"/>
  <c r="AF211" i="2"/>
  <c r="AE211" i="2"/>
  <c r="AD211" i="2"/>
  <c r="EC210" i="2"/>
  <c r="EB210" i="2"/>
  <c r="EA210" i="2"/>
  <c r="DZ210" i="2"/>
  <c r="DY210" i="2"/>
  <c r="DX210" i="2"/>
  <c r="DW210" i="2"/>
  <c r="DV210" i="2"/>
  <c r="DU210" i="2"/>
  <c r="DT210" i="2"/>
  <c r="DS210" i="2"/>
  <c r="DR210" i="2"/>
  <c r="DQ210" i="2"/>
  <c r="DP210" i="2"/>
  <c r="DO210" i="2"/>
  <c r="DN210" i="2"/>
  <c r="AW210" i="2"/>
  <c r="AV210" i="2"/>
  <c r="AU210" i="2"/>
  <c r="AT210" i="2"/>
  <c r="AS210" i="2"/>
  <c r="AR210" i="2"/>
  <c r="AQ210" i="2"/>
  <c r="AP210" i="2"/>
  <c r="AO210" i="2"/>
  <c r="AN210" i="2"/>
  <c r="AM210" i="2"/>
  <c r="AL210" i="2"/>
  <c r="AK210" i="2"/>
  <c r="AJ210" i="2"/>
  <c r="AI210" i="2"/>
  <c r="AH210" i="2"/>
  <c r="AG210" i="2"/>
  <c r="AF210" i="2"/>
  <c r="AE210" i="2"/>
  <c r="AD210" i="2"/>
  <c r="EC209" i="2"/>
  <c r="EB209" i="2"/>
  <c r="EA209" i="2"/>
  <c r="DZ209" i="2"/>
  <c r="DY209" i="2"/>
  <c r="DX209" i="2"/>
  <c r="DW209" i="2"/>
  <c r="DV209" i="2"/>
  <c r="DU209" i="2"/>
  <c r="DT209" i="2"/>
  <c r="DS209" i="2"/>
  <c r="DR209" i="2"/>
  <c r="DQ209" i="2"/>
  <c r="DP209" i="2"/>
  <c r="DO209" i="2"/>
  <c r="DN209" i="2"/>
  <c r="AW209" i="2"/>
  <c r="AV209" i="2"/>
  <c r="AU209" i="2"/>
  <c r="AT209" i="2"/>
  <c r="AS209" i="2"/>
  <c r="AR209" i="2"/>
  <c r="AQ209" i="2"/>
  <c r="AP209" i="2"/>
  <c r="AO209" i="2"/>
  <c r="AN209" i="2"/>
  <c r="AM209" i="2"/>
  <c r="AL209" i="2"/>
  <c r="AK209" i="2"/>
  <c r="AJ209" i="2"/>
  <c r="AI209" i="2"/>
  <c r="AH209" i="2"/>
  <c r="AG209" i="2"/>
  <c r="AF209" i="2"/>
  <c r="AE209" i="2"/>
  <c r="AD209" i="2"/>
  <c r="EC208" i="2"/>
  <c r="EB208" i="2"/>
  <c r="EA208" i="2"/>
  <c r="DZ208" i="2"/>
  <c r="DY208" i="2"/>
  <c r="DX208" i="2"/>
  <c r="DW208" i="2"/>
  <c r="DV208" i="2"/>
  <c r="DU208" i="2"/>
  <c r="DT208" i="2"/>
  <c r="DS208" i="2"/>
  <c r="DR208" i="2"/>
  <c r="DQ208" i="2"/>
  <c r="DP208" i="2"/>
  <c r="DO208" i="2"/>
  <c r="DN208" i="2"/>
  <c r="AW208" i="2"/>
  <c r="AV208" i="2"/>
  <c r="AU208" i="2"/>
  <c r="AT208" i="2"/>
  <c r="AS208" i="2"/>
  <c r="AR208" i="2"/>
  <c r="AQ208" i="2"/>
  <c r="AP208" i="2"/>
  <c r="AO208" i="2"/>
  <c r="AN208" i="2"/>
  <c r="AM208" i="2"/>
  <c r="AL208" i="2"/>
  <c r="AK208" i="2"/>
  <c r="AJ208" i="2"/>
  <c r="AI208" i="2"/>
  <c r="AH208" i="2"/>
  <c r="AG208" i="2"/>
  <c r="AF208" i="2"/>
  <c r="AE208" i="2"/>
  <c r="AD208" i="2"/>
  <c r="EC207" i="2"/>
  <c r="EB207" i="2"/>
  <c r="EA207" i="2"/>
  <c r="DZ207" i="2"/>
  <c r="DY207" i="2"/>
  <c r="DX207" i="2"/>
  <c r="DW207" i="2"/>
  <c r="DV207" i="2"/>
  <c r="DU207" i="2"/>
  <c r="DT207" i="2"/>
  <c r="DS207" i="2"/>
  <c r="DR207" i="2"/>
  <c r="DQ207" i="2"/>
  <c r="DP207" i="2"/>
  <c r="DO207" i="2"/>
  <c r="DN207" i="2"/>
  <c r="AW207" i="2"/>
  <c r="AV207" i="2"/>
  <c r="AU207" i="2"/>
  <c r="AT207" i="2"/>
  <c r="AS207" i="2"/>
  <c r="AR207" i="2"/>
  <c r="AQ207" i="2"/>
  <c r="AP207" i="2"/>
  <c r="AO207" i="2"/>
  <c r="AN207" i="2"/>
  <c r="AM207" i="2"/>
  <c r="AL207" i="2"/>
  <c r="AK207" i="2"/>
  <c r="AJ207" i="2"/>
  <c r="AI207" i="2"/>
  <c r="AH207" i="2"/>
  <c r="AG207" i="2"/>
  <c r="AF207" i="2"/>
  <c r="AE207" i="2"/>
  <c r="AD207" i="2"/>
  <c r="EC206" i="2"/>
  <c r="EB206" i="2"/>
  <c r="EA206" i="2"/>
  <c r="DZ206" i="2"/>
  <c r="DY206" i="2"/>
  <c r="DX206" i="2"/>
  <c r="DW206" i="2"/>
  <c r="DV206" i="2"/>
  <c r="DU206" i="2"/>
  <c r="DT206" i="2"/>
  <c r="DS206" i="2"/>
  <c r="DR206" i="2"/>
  <c r="DQ206" i="2"/>
  <c r="DP206" i="2"/>
  <c r="DO206" i="2"/>
  <c r="DN206" i="2"/>
  <c r="AW206" i="2"/>
  <c r="AV206" i="2"/>
  <c r="AU206" i="2"/>
  <c r="AT206" i="2"/>
  <c r="AS206" i="2"/>
  <c r="AR206" i="2"/>
  <c r="AQ206" i="2"/>
  <c r="AP206" i="2"/>
  <c r="AO206" i="2"/>
  <c r="AN206" i="2"/>
  <c r="AM206" i="2"/>
  <c r="AL206" i="2"/>
  <c r="AK206" i="2"/>
  <c r="AJ206" i="2"/>
  <c r="AI206" i="2"/>
  <c r="AH206" i="2"/>
  <c r="AG206" i="2"/>
  <c r="AF206" i="2"/>
  <c r="AE206" i="2"/>
  <c r="AD206" i="2"/>
  <c r="EC205" i="2"/>
  <c r="EB205" i="2"/>
  <c r="EA205" i="2"/>
  <c r="DZ205" i="2"/>
  <c r="DY205" i="2"/>
  <c r="DX205" i="2"/>
  <c r="DW205" i="2"/>
  <c r="DV205" i="2"/>
  <c r="DU205" i="2"/>
  <c r="DT205" i="2"/>
  <c r="DS205" i="2"/>
  <c r="DR205" i="2"/>
  <c r="DQ205" i="2"/>
  <c r="DP205" i="2"/>
  <c r="DO205" i="2"/>
  <c r="DN205" i="2"/>
  <c r="AW205" i="2"/>
  <c r="AV205" i="2"/>
  <c r="AU205" i="2"/>
  <c r="AT205" i="2"/>
  <c r="AS205" i="2"/>
  <c r="AR205" i="2"/>
  <c r="AQ205" i="2"/>
  <c r="AP205" i="2"/>
  <c r="AO205" i="2"/>
  <c r="AN205" i="2"/>
  <c r="AM205" i="2"/>
  <c r="AL205" i="2"/>
  <c r="AK205" i="2"/>
  <c r="AJ205" i="2"/>
  <c r="AI205" i="2"/>
  <c r="AH205" i="2"/>
  <c r="AG205" i="2"/>
  <c r="AF205" i="2"/>
  <c r="AE205" i="2"/>
  <c r="AD205" i="2"/>
  <c r="EC204" i="2"/>
  <c r="EB204" i="2"/>
  <c r="EA204" i="2"/>
  <c r="DZ204" i="2"/>
  <c r="DY204" i="2"/>
  <c r="DX204" i="2"/>
  <c r="DW204" i="2"/>
  <c r="DV204" i="2"/>
  <c r="DU204" i="2"/>
  <c r="DT204" i="2"/>
  <c r="DS204" i="2"/>
  <c r="DR204" i="2"/>
  <c r="DQ204" i="2"/>
  <c r="DP204" i="2"/>
  <c r="DO204" i="2"/>
  <c r="DN204" i="2"/>
  <c r="AW204" i="2"/>
  <c r="AV204" i="2"/>
  <c r="AU204" i="2"/>
  <c r="AT204" i="2"/>
  <c r="AS204" i="2"/>
  <c r="AR204" i="2"/>
  <c r="AQ204" i="2"/>
  <c r="AP204" i="2"/>
  <c r="AO204" i="2"/>
  <c r="AN204" i="2"/>
  <c r="AM204" i="2"/>
  <c r="AL204" i="2"/>
  <c r="AK204" i="2"/>
  <c r="AJ204" i="2"/>
  <c r="AI204" i="2"/>
  <c r="AH204" i="2"/>
  <c r="AG204" i="2"/>
  <c r="AF204" i="2"/>
  <c r="AE204" i="2"/>
  <c r="AD204" i="2"/>
  <c r="EC203" i="2"/>
  <c r="EB203" i="2"/>
  <c r="EA203" i="2"/>
  <c r="DZ203" i="2"/>
  <c r="DY203" i="2"/>
  <c r="DX203" i="2"/>
  <c r="DW203" i="2"/>
  <c r="DV203" i="2"/>
  <c r="DU203" i="2"/>
  <c r="DT203" i="2"/>
  <c r="DS203" i="2"/>
  <c r="DR203" i="2"/>
  <c r="DQ203" i="2"/>
  <c r="DP203" i="2"/>
  <c r="DO203" i="2"/>
  <c r="DN203" i="2"/>
  <c r="AW203" i="2"/>
  <c r="AV203" i="2"/>
  <c r="AU203" i="2"/>
  <c r="AT203" i="2"/>
  <c r="AS203" i="2"/>
  <c r="AR203" i="2"/>
  <c r="AQ203" i="2"/>
  <c r="AP203" i="2"/>
  <c r="AO203" i="2"/>
  <c r="AN203" i="2"/>
  <c r="AM203" i="2"/>
  <c r="AL203" i="2"/>
  <c r="AK203" i="2"/>
  <c r="AJ203" i="2"/>
  <c r="AI203" i="2"/>
  <c r="AH203" i="2"/>
  <c r="AG203" i="2"/>
  <c r="AF203" i="2"/>
  <c r="AE203" i="2"/>
  <c r="AD203" i="2"/>
  <c r="EC202" i="2"/>
  <c r="EB202" i="2"/>
  <c r="EA202" i="2"/>
  <c r="DZ202" i="2"/>
  <c r="DY202" i="2"/>
  <c r="DX202" i="2"/>
  <c r="DW202" i="2"/>
  <c r="DV202" i="2"/>
  <c r="DU202" i="2"/>
  <c r="DT202" i="2"/>
  <c r="DS202" i="2"/>
  <c r="DR202" i="2"/>
  <c r="DQ202" i="2"/>
  <c r="DP202" i="2"/>
  <c r="DO202" i="2"/>
  <c r="DN202" i="2"/>
  <c r="AW202" i="2"/>
  <c r="AV202" i="2"/>
  <c r="AU202" i="2"/>
  <c r="AT202" i="2"/>
  <c r="AS202" i="2"/>
  <c r="AR202" i="2"/>
  <c r="AQ202" i="2"/>
  <c r="AP202" i="2"/>
  <c r="AO202" i="2"/>
  <c r="AN202" i="2"/>
  <c r="AM202" i="2"/>
  <c r="AL202" i="2"/>
  <c r="AK202" i="2"/>
  <c r="AJ202" i="2"/>
  <c r="AI202" i="2"/>
  <c r="AH202" i="2"/>
  <c r="AG202" i="2"/>
  <c r="AF202" i="2"/>
  <c r="AE202" i="2"/>
  <c r="AD202" i="2"/>
  <c r="EC201" i="2"/>
  <c r="EB201" i="2"/>
  <c r="EA201" i="2"/>
  <c r="DZ201" i="2"/>
  <c r="DY201" i="2"/>
  <c r="DX201" i="2"/>
  <c r="DW201" i="2"/>
  <c r="DV201" i="2"/>
  <c r="DU201" i="2"/>
  <c r="DT201" i="2"/>
  <c r="DS201" i="2"/>
  <c r="DR201" i="2"/>
  <c r="DQ201" i="2"/>
  <c r="DP201" i="2"/>
  <c r="DO201" i="2"/>
  <c r="DN201" i="2"/>
  <c r="AW201" i="2"/>
  <c r="AV201" i="2"/>
  <c r="AU201" i="2"/>
  <c r="AT201" i="2"/>
  <c r="AS201" i="2"/>
  <c r="AR201" i="2"/>
  <c r="AQ201" i="2"/>
  <c r="AP201" i="2"/>
  <c r="AO201" i="2"/>
  <c r="AN201" i="2"/>
  <c r="AM201" i="2"/>
  <c r="AL201" i="2"/>
  <c r="AK201" i="2"/>
  <c r="AJ201" i="2"/>
  <c r="AI201" i="2"/>
  <c r="AH201" i="2"/>
  <c r="AG201" i="2"/>
  <c r="AF201" i="2"/>
  <c r="AE201" i="2"/>
  <c r="AD201" i="2"/>
  <c r="EC200" i="2"/>
  <c r="EB200" i="2"/>
  <c r="EA200" i="2"/>
  <c r="DZ200" i="2"/>
  <c r="DY200" i="2"/>
  <c r="DX200" i="2"/>
  <c r="DW200" i="2"/>
  <c r="DV200" i="2"/>
  <c r="DU200" i="2"/>
  <c r="DT200" i="2"/>
  <c r="DS200" i="2"/>
  <c r="DR200" i="2"/>
  <c r="DQ200" i="2"/>
  <c r="DP200" i="2"/>
  <c r="DO200" i="2"/>
  <c r="DN200" i="2"/>
  <c r="AW200" i="2"/>
  <c r="AV200" i="2"/>
  <c r="AU200" i="2"/>
  <c r="AT200" i="2"/>
  <c r="AS200" i="2"/>
  <c r="AR200" i="2"/>
  <c r="AQ200" i="2"/>
  <c r="AP200" i="2"/>
  <c r="AO200" i="2"/>
  <c r="AN200" i="2"/>
  <c r="AM200" i="2"/>
  <c r="AL200" i="2"/>
  <c r="AK200" i="2"/>
  <c r="AJ200" i="2"/>
  <c r="AI200" i="2"/>
  <c r="AH200" i="2"/>
  <c r="AG200" i="2"/>
  <c r="AF200" i="2"/>
  <c r="AE200" i="2"/>
  <c r="AD200" i="2"/>
  <c r="EC199" i="2"/>
  <c r="EB199" i="2"/>
  <c r="EA199" i="2"/>
  <c r="DZ199" i="2"/>
  <c r="DY199" i="2"/>
  <c r="DX199" i="2"/>
  <c r="DW199" i="2"/>
  <c r="DV199" i="2"/>
  <c r="DU199" i="2"/>
  <c r="DT199" i="2"/>
  <c r="DS199" i="2"/>
  <c r="DR199" i="2"/>
  <c r="DQ199" i="2"/>
  <c r="DP199" i="2"/>
  <c r="DO199" i="2"/>
  <c r="DN199" i="2"/>
  <c r="AW199" i="2"/>
  <c r="AV199" i="2"/>
  <c r="AU199" i="2"/>
  <c r="AT199" i="2"/>
  <c r="AS199" i="2"/>
  <c r="AR199" i="2"/>
  <c r="AQ199" i="2"/>
  <c r="AP199" i="2"/>
  <c r="AO199" i="2"/>
  <c r="AN199" i="2"/>
  <c r="AM199" i="2"/>
  <c r="AL199" i="2"/>
  <c r="AK199" i="2"/>
  <c r="AJ199" i="2"/>
  <c r="AI199" i="2"/>
  <c r="AH199" i="2"/>
  <c r="AG199" i="2"/>
  <c r="AF199" i="2"/>
  <c r="AE199" i="2"/>
  <c r="AD199" i="2"/>
  <c r="EC198" i="2"/>
  <c r="EB198" i="2"/>
  <c r="EA198" i="2"/>
  <c r="DZ198" i="2"/>
  <c r="DY198" i="2"/>
  <c r="DX198" i="2"/>
  <c r="DW198" i="2"/>
  <c r="DV198" i="2"/>
  <c r="DU198" i="2"/>
  <c r="DT198" i="2"/>
  <c r="DS198" i="2"/>
  <c r="DR198" i="2"/>
  <c r="DQ198" i="2"/>
  <c r="DP198" i="2"/>
  <c r="DO198" i="2"/>
  <c r="DN198" i="2"/>
  <c r="AW198" i="2"/>
  <c r="AV198" i="2"/>
  <c r="AU198" i="2"/>
  <c r="AT198" i="2"/>
  <c r="AS198" i="2"/>
  <c r="AR198" i="2"/>
  <c r="AQ198" i="2"/>
  <c r="AP198" i="2"/>
  <c r="AO198" i="2"/>
  <c r="AN198" i="2"/>
  <c r="AM198" i="2"/>
  <c r="AL198" i="2"/>
  <c r="AK198" i="2"/>
  <c r="AJ198" i="2"/>
  <c r="AI198" i="2"/>
  <c r="AH198" i="2"/>
  <c r="AG198" i="2"/>
  <c r="AF198" i="2"/>
  <c r="AE198" i="2"/>
  <c r="AD198" i="2"/>
  <c r="EC197" i="2"/>
  <c r="EB197" i="2"/>
  <c r="EA197" i="2"/>
  <c r="DZ197" i="2"/>
  <c r="DY197" i="2"/>
  <c r="DX197" i="2"/>
  <c r="DW197" i="2"/>
  <c r="DV197" i="2"/>
  <c r="DU197" i="2"/>
  <c r="DT197" i="2"/>
  <c r="DS197" i="2"/>
  <c r="DR197" i="2"/>
  <c r="DQ197" i="2"/>
  <c r="DP197" i="2"/>
  <c r="DO197" i="2"/>
  <c r="DN197" i="2"/>
  <c r="AW197" i="2"/>
  <c r="AV197" i="2"/>
  <c r="AU197" i="2"/>
  <c r="AT197" i="2"/>
  <c r="AS197" i="2"/>
  <c r="AR197" i="2"/>
  <c r="AQ197" i="2"/>
  <c r="AP197" i="2"/>
  <c r="AO197" i="2"/>
  <c r="AN197" i="2"/>
  <c r="AM197" i="2"/>
  <c r="AL197" i="2"/>
  <c r="AK197" i="2"/>
  <c r="AJ197" i="2"/>
  <c r="AI197" i="2"/>
  <c r="AH197" i="2"/>
  <c r="AG197" i="2"/>
  <c r="AF197" i="2"/>
  <c r="AE197" i="2"/>
  <c r="AD197" i="2"/>
  <c r="EC196" i="2"/>
  <c r="EB196" i="2"/>
  <c r="EA196" i="2"/>
  <c r="DZ196" i="2"/>
  <c r="DY196" i="2"/>
  <c r="DX196" i="2"/>
  <c r="DW196" i="2"/>
  <c r="DV196" i="2"/>
  <c r="DU196" i="2"/>
  <c r="DT196" i="2"/>
  <c r="DS196" i="2"/>
  <c r="DR196" i="2"/>
  <c r="DQ196" i="2"/>
  <c r="DP196" i="2"/>
  <c r="DO196" i="2"/>
  <c r="DN196" i="2"/>
  <c r="AW196" i="2"/>
  <c r="AV196" i="2"/>
  <c r="AU196" i="2"/>
  <c r="AT196" i="2"/>
  <c r="AS196" i="2"/>
  <c r="AR196" i="2"/>
  <c r="AQ196" i="2"/>
  <c r="AP196" i="2"/>
  <c r="AO196" i="2"/>
  <c r="AN196" i="2"/>
  <c r="AM196" i="2"/>
  <c r="AL196" i="2"/>
  <c r="AK196" i="2"/>
  <c r="AJ196" i="2"/>
  <c r="AI196" i="2"/>
  <c r="AH196" i="2"/>
  <c r="AG196" i="2"/>
  <c r="AF196" i="2"/>
  <c r="AE196" i="2"/>
  <c r="AD196" i="2"/>
  <c r="EC195" i="2"/>
  <c r="EB195" i="2"/>
  <c r="EA195" i="2"/>
  <c r="DZ195" i="2"/>
  <c r="DY195" i="2"/>
  <c r="DX195" i="2"/>
  <c r="DW195" i="2"/>
  <c r="DV195" i="2"/>
  <c r="DU195" i="2"/>
  <c r="DT195" i="2"/>
  <c r="DS195" i="2"/>
  <c r="DR195" i="2"/>
  <c r="DQ195" i="2"/>
  <c r="DP195" i="2"/>
  <c r="DO195" i="2"/>
  <c r="DN195" i="2"/>
  <c r="AW195" i="2"/>
  <c r="AV195" i="2"/>
  <c r="AU195" i="2"/>
  <c r="AT195" i="2"/>
  <c r="AS195" i="2"/>
  <c r="AR195" i="2"/>
  <c r="AQ195" i="2"/>
  <c r="AP195" i="2"/>
  <c r="AO195" i="2"/>
  <c r="AN195" i="2"/>
  <c r="AM195" i="2"/>
  <c r="AL195" i="2"/>
  <c r="AK195" i="2"/>
  <c r="AJ195" i="2"/>
  <c r="AI195" i="2"/>
  <c r="AH195" i="2"/>
  <c r="AG195" i="2"/>
  <c r="AF195" i="2"/>
  <c r="AE195" i="2"/>
  <c r="AD195" i="2"/>
  <c r="EC194" i="2"/>
  <c r="EB194" i="2"/>
  <c r="EA194" i="2"/>
  <c r="DZ194" i="2"/>
  <c r="DY194" i="2"/>
  <c r="DX194" i="2"/>
  <c r="DW194" i="2"/>
  <c r="DV194" i="2"/>
  <c r="DU194" i="2"/>
  <c r="DT194" i="2"/>
  <c r="DS194" i="2"/>
  <c r="DR194" i="2"/>
  <c r="DQ194" i="2"/>
  <c r="DP194" i="2"/>
  <c r="DO194" i="2"/>
  <c r="DN194" i="2"/>
  <c r="AW194" i="2"/>
  <c r="AV194" i="2"/>
  <c r="AU194" i="2"/>
  <c r="AT194" i="2"/>
  <c r="AS194" i="2"/>
  <c r="AR194" i="2"/>
  <c r="AQ194" i="2"/>
  <c r="AP194" i="2"/>
  <c r="AO194" i="2"/>
  <c r="AN194" i="2"/>
  <c r="AM194" i="2"/>
  <c r="AL194" i="2"/>
  <c r="AK194" i="2"/>
  <c r="AJ194" i="2"/>
  <c r="AI194" i="2"/>
  <c r="AH194" i="2"/>
  <c r="AG194" i="2"/>
  <c r="AF194" i="2"/>
  <c r="AE194" i="2"/>
  <c r="AD194" i="2"/>
  <c r="EC193" i="2"/>
  <c r="EB193" i="2"/>
  <c r="EA193" i="2"/>
  <c r="DZ193" i="2"/>
  <c r="DY193" i="2"/>
  <c r="DX193" i="2"/>
  <c r="DW193" i="2"/>
  <c r="DV193" i="2"/>
  <c r="DU193" i="2"/>
  <c r="DT193" i="2"/>
  <c r="DS193" i="2"/>
  <c r="DR193" i="2"/>
  <c r="DQ193" i="2"/>
  <c r="DP193" i="2"/>
  <c r="DO193" i="2"/>
  <c r="DN193" i="2"/>
  <c r="AW193" i="2"/>
  <c r="AV193" i="2"/>
  <c r="AU193" i="2"/>
  <c r="AT193" i="2"/>
  <c r="AS193" i="2"/>
  <c r="AR193" i="2"/>
  <c r="AQ193" i="2"/>
  <c r="AP193" i="2"/>
  <c r="AO193" i="2"/>
  <c r="AN193" i="2"/>
  <c r="AM193" i="2"/>
  <c r="AL193" i="2"/>
  <c r="AK193" i="2"/>
  <c r="AJ193" i="2"/>
  <c r="AI193" i="2"/>
  <c r="AH193" i="2"/>
  <c r="AG193" i="2"/>
  <c r="AF193" i="2"/>
  <c r="AE193" i="2"/>
  <c r="AD193" i="2"/>
  <c r="EC192" i="2"/>
  <c r="EB192" i="2"/>
  <c r="EA192" i="2"/>
  <c r="DZ192" i="2"/>
  <c r="DY192" i="2"/>
  <c r="DX192" i="2"/>
  <c r="DW192" i="2"/>
  <c r="DV192" i="2"/>
  <c r="DU192" i="2"/>
  <c r="DT192" i="2"/>
  <c r="DS192" i="2"/>
  <c r="DR192" i="2"/>
  <c r="DQ192" i="2"/>
  <c r="DP192" i="2"/>
  <c r="DO192" i="2"/>
  <c r="DN192" i="2"/>
  <c r="AW192" i="2"/>
  <c r="AV192" i="2"/>
  <c r="AU192" i="2"/>
  <c r="AT192" i="2"/>
  <c r="AS192" i="2"/>
  <c r="AR192" i="2"/>
  <c r="AQ192" i="2"/>
  <c r="AP192" i="2"/>
  <c r="AO192" i="2"/>
  <c r="AN192" i="2"/>
  <c r="AM192" i="2"/>
  <c r="AL192" i="2"/>
  <c r="AK192" i="2"/>
  <c r="AJ192" i="2"/>
  <c r="AI192" i="2"/>
  <c r="AH192" i="2"/>
  <c r="AG192" i="2"/>
  <c r="AF192" i="2"/>
  <c r="AE192" i="2"/>
  <c r="AD192" i="2"/>
  <c r="EC191" i="2"/>
  <c r="EB191" i="2"/>
  <c r="EA191" i="2"/>
  <c r="DZ191" i="2"/>
  <c r="DY191" i="2"/>
  <c r="DX191" i="2"/>
  <c r="DW191" i="2"/>
  <c r="DV191" i="2"/>
  <c r="DU191" i="2"/>
  <c r="DT191" i="2"/>
  <c r="DS191" i="2"/>
  <c r="DR191" i="2"/>
  <c r="DQ191" i="2"/>
  <c r="DP191" i="2"/>
  <c r="DO191" i="2"/>
  <c r="DN191" i="2"/>
  <c r="AW191" i="2"/>
  <c r="AV191" i="2"/>
  <c r="AU191" i="2"/>
  <c r="AT191" i="2"/>
  <c r="AS191" i="2"/>
  <c r="AR191" i="2"/>
  <c r="AQ191" i="2"/>
  <c r="AP191" i="2"/>
  <c r="AO191" i="2"/>
  <c r="AN191" i="2"/>
  <c r="AM191" i="2"/>
  <c r="AL191" i="2"/>
  <c r="AK191" i="2"/>
  <c r="AJ191" i="2"/>
  <c r="AI191" i="2"/>
  <c r="AH191" i="2"/>
  <c r="AG191" i="2"/>
  <c r="AF191" i="2"/>
  <c r="AE191" i="2"/>
  <c r="AD191" i="2"/>
  <c r="EC190" i="2"/>
  <c r="EB190" i="2"/>
  <c r="EA190" i="2"/>
  <c r="DZ190" i="2"/>
  <c r="DY190" i="2"/>
  <c r="DX190" i="2"/>
  <c r="DW190" i="2"/>
  <c r="DV190" i="2"/>
  <c r="DU190" i="2"/>
  <c r="DT190" i="2"/>
  <c r="DS190" i="2"/>
  <c r="DR190" i="2"/>
  <c r="DQ190" i="2"/>
  <c r="DP190" i="2"/>
  <c r="DO190" i="2"/>
  <c r="DN190" i="2"/>
  <c r="AW190" i="2"/>
  <c r="AV190" i="2"/>
  <c r="AU190" i="2"/>
  <c r="AT190" i="2"/>
  <c r="AS190" i="2"/>
  <c r="AR190" i="2"/>
  <c r="AQ190" i="2"/>
  <c r="AP190" i="2"/>
  <c r="AO190" i="2"/>
  <c r="AN190" i="2"/>
  <c r="AM190" i="2"/>
  <c r="AL190" i="2"/>
  <c r="AK190" i="2"/>
  <c r="AJ190" i="2"/>
  <c r="AI190" i="2"/>
  <c r="AH190" i="2"/>
  <c r="AG190" i="2"/>
  <c r="AF190" i="2"/>
  <c r="AE190" i="2"/>
  <c r="AD190" i="2"/>
  <c r="EC189" i="2"/>
  <c r="EB189" i="2"/>
  <c r="EA189" i="2"/>
  <c r="DZ189" i="2"/>
  <c r="DY189" i="2"/>
  <c r="DX189" i="2"/>
  <c r="DW189" i="2"/>
  <c r="DV189" i="2"/>
  <c r="DU189" i="2"/>
  <c r="DT189" i="2"/>
  <c r="DS189" i="2"/>
  <c r="DR189" i="2"/>
  <c r="DQ189" i="2"/>
  <c r="DP189" i="2"/>
  <c r="DO189" i="2"/>
  <c r="DN189" i="2"/>
  <c r="AW189" i="2"/>
  <c r="AV189" i="2"/>
  <c r="AU189" i="2"/>
  <c r="AT189" i="2"/>
  <c r="AS189" i="2"/>
  <c r="AR189" i="2"/>
  <c r="AQ189" i="2"/>
  <c r="AP189" i="2"/>
  <c r="AO189" i="2"/>
  <c r="AN189" i="2"/>
  <c r="AM189" i="2"/>
  <c r="AL189" i="2"/>
  <c r="AK189" i="2"/>
  <c r="AJ189" i="2"/>
  <c r="AI189" i="2"/>
  <c r="AH189" i="2"/>
  <c r="AG189" i="2"/>
  <c r="AF189" i="2"/>
  <c r="AE189" i="2"/>
  <c r="AD189" i="2"/>
  <c r="EC188" i="2"/>
  <c r="EB188" i="2"/>
  <c r="EA188" i="2"/>
  <c r="DZ188" i="2"/>
  <c r="DY188" i="2"/>
  <c r="DX188" i="2"/>
  <c r="DW188" i="2"/>
  <c r="DV188" i="2"/>
  <c r="DU188" i="2"/>
  <c r="DT188" i="2"/>
  <c r="DS188" i="2"/>
  <c r="DR188" i="2"/>
  <c r="DQ188" i="2"/>
  <c r="DP188" i="2"/>
  <c r="DO188" i="2"/>
  <c r="DN188" i="2"/>
  <c r="AW188" i="2"/>
  <c r="AV188" i="2"/>
  <c r="AU188" i="2"/>
  <c r="AT188" i="2"/>
  <c r="AS188" i="2"/>
  <c r="AR188" i="2"/>
  <c r="AQ188" i="2"/>
  <c r="AP188" i="2"/>
  <c r="AO188" i="2"/>
  <c r="AN188" i="2"/>
  <c r="AM188" i="2"/>
  <c r="AL188" i="2"/>
  <c r="AK188" i="2"/>
  <c r="AJ188" i="2"/>
  <c r="AI188" i="2"/>
  <c r="AH188" i="2"/>
  <c r="AG188" i="2"/>
  <c r="AF188" i="2"/>
  <c r="AE188" i="2"/>
  <c r="AD188" i="2"/>
  <c r="EC187" i="2"/>
  <c r="EB187" i="2"/>
  <c r="EA187" i="2"/>
  <c r="DZ187" i="2"/>
  <c r="DY187" i="2"/>
  <c r="DX187" i="2"/>
  <c r="DW187" i="2"/>
  <c r="DV187" i="2"/>
  <c r="DU187" i="2"/>
  <c r="DT187" i="2"/>
  <c r="DS187" i="2"/>
  <c r="DR187" i="2"/>
  <c r="DQ187" i="2"/>
  <c r="DP187" i="2"/>
  <c r="DO187" i="2"/>
  <c r="DN187" i="2"/>
  <c r="AW187" i="2"/>
  <c r="AV187" i="2"/>
  <c r="AU187" i="2"/>
  <c r="AT187" i="2"/>
  <c r="AS187" i="2"/>
  <c r="AR187" i="2"/>
  <c r="AQ187" i="2"/>
  <c r="AP187" i="2"/>
  <c r="AO187" i="2"/>
  <c r="AN187" i="2"/>
  <c r="AM187" i="2"/>
  <c r="AL187" i="2"/>
  <c r="AK187" i="2"/>
  <c r="AJ187" i="2"/>
  <c r="AI187" i="2"/>
  <c r="AH187" i="2"/>
  <c r="AG187" i="2"/>
  <c r="AF187" i="2"/>
  <c r="AE187" i="2"/>
  <c r="AD187" i="2"/>
  <c r="EC186" i="2"/>
  <c r="EB186" i="2"/>
  <c r="EA186" i="2"/>
  <c r="DZ186" i="2"/>
  <c r="DY186" i="2"/>
  <c r="DX186" i="2"/>
  <c r="DW186" i="2"/>
  <c r="DV186" i="2"/>
  <c r="DU186" i="2"/>
  <c r="DT186" i="2"/>
  <c r="DS186" i="2"/>
  <c r="DR186" i="2"/>
  <c r="DQ186" i="2"/>
  <c r="DP186" i="2"/>
  <c r="DO186" i="2"/>
  <c r="DN186" i="2"/>
  <c r="AW186" i="2"/>
  <c r="AV186" i="2"/>
  <c r="AU186" i="2"/>
  <c r="AT186" i="2"/>
  <c r="AS186" i="2"/>
  <c r="AR186" i="2"/>
  <c r="AQ186" i="2"/>
  <c r="AP186" i="2"/>
  <c r="AO186" i="2"/>
  <c r="AN186" i="2"/>
  <c r="AM186" i="2"/>
  <c r="AL186" i="2"/>
  <c r="AK186" i="2"/>
  <c r="AJ186" i="2"/>
  <c r="AI186" i="2"/>
  <c r="AH186" i="2"/>
  <c r="AG186" i="2"/>
  <c r="AF186" i="2"/>
  <c r="AE186" i="2"/>
  <c r="AD186" i="2"/>
  <c r="EC185" i="2"/>
  <c r="EB185" i="2"/>
  <c r="EA185" i="2"/>
  <c r="DZ185" i="2"/>
  <c r="DY185" i="2"/>
  <c r="DX185" i="2"/>
  <c r="DW185" i="2"/>
  <c r="DV185" i="2"/>
  <c r="DU185" i="2"/>
  <c r="DT185" i="2"/>
  <c r="DS185" i="2"/>
  <c r="DR185" i="2"/>
  <c r="DQ185" i="2"/>
  <c r="DP185" i="2"/>
  <c r="DO185" i="2"/>
  <c r="DN185" i="2"/>
  <c r="AW185" i="2"/>
  <c r="AV185" i="2"/>
  <c r="AU185" i="2"/>
  <c r="AT185" i="2"/>
  <c r="AS185" i="2"/>
  <c r="AR185" i="2"/>
  <c r="AQ185" i="2"/>
  <c r="AP185" i="2"/>
  <c r="AO185" i="2"/>
  <c r="AN185" i="2"/>
  <c r="AM185" i="2"/>
  <c r="AL185" i="2"/>
  <c r="AK185" i="2"/>
  <c r="AJ185" i="2"/>
  <c r="AI185" i="2"/>
  <c r="AH185" i="2"/>
  <c r="AG185" i="2"/>
  <c r="AF185" i="2"/>
  <c r="AE185" i="2"/>
  <c r="AD185" i="2"/>
  <c r="EC184" i="2"/>
  <c r="EB184" i="2"/>
  <c r="EA184" i="2"/>
  <c r="DZ184" i="2"/>
  <c r="DY184" i="2"/>
  <c r="DX184" i="2"/>
  <c r="DW184" i="2"/>
  <c r="DV184" i="2"/>
  <c r="DU184" i="2"/>
  <c r="DT184" i="2"/>
  <c r="DS184" i="2"/>
  <c r="DR184" i="2"/>
  <c r="DQ184" i="2"/>
  <c r="DP184" i="2"/>
  <c r="DO184" i="2"/>
  <c r="DN184" i="2"/>
  <c r="AW184" i="2"/>
  <c r="AV184" i="2"/>
  <c r="AU184" i="2"/>
  <c r="AT184" i="2"/>
  <c r="AS184" i="2"/>
  <c r="AR184" i="2"/>
  <c r="AQ184" i="2"/>
  <c r="AP184" i="2"/>
  <c r="AO184" i="2"/>
  <c r="AN184" i="2"/>
  <c r="AM184" i="2"/>
  <c r="AL184" i="2"/>
  <c r="AK184" i="2"/>
  <c r="AJ184" i="2"/>
  <c r="AI184" i="2"/>
  <c r="AH184" i="2"/>
  <c r="AG184" i="2"/>
  <c r="AF184" i="2"/>
  <c r="AE184" i="2"/>
  <c r="AD184" i="2"/>
  <c r="EC183" i="2"/>
  <c r="EB183" i="2"/>
  <c r="EA183" i="2"/>
  <c r="DZ183" i="2"/>
  <c r="DY183" i="2"/>
  <c r="DX183" i="2"/>
  <c r="DW183" i="2"/>
  <c r="DV183" i="2"/>
  <c r="DU183" i="2"/>
  <c r="DT183" i="2"/>
  <c r="DS183" i="2"/>
  <c r="DR183" i="2"/>
  <c r="DQ183" i="2"/>
  <c r="DP183" i="2"/>
  <c r="DO183" i="2"/>
  <c r="DN183" i="2"/>
  <c r="AW183" i="2"/>
  <c r="AV183" i="2"/>
  <c r="AU183" i="2"/>
  <c r="AT183" i="2"/>
  <c r="AS183" i="2"/>
  <c r="AR183" i="2"/>
  <c r="AQ183" i="2"/>
  <c r="AP183" i="2"/>
  <c r="AO183" i="2"/>
  <c r="AN183" i="2"/>
  <c r="AM183" i="2"/>
  <c r="AL183" i="2"/>
  <c r="AK183" i="2"/>
  <c r="AJ183" i="2"/>
  <c r="AI183" i="2"/>
  <c r="AH183" i="2"/>
  <c r="AG183" i="2"/>
  <c r="AF183" i="2"/>
  <c r="AE183" i="2"/>
  <c r="AD183" i="2"/>
  <c r="EC182" i="2"/>
  <c r="EB182" i="2"/>
  <c r="EA182" i="2"/>
  <c r="DZ182" i="2"/>
  <c r="DY182" i="2"/>
  <c r="DX182" i="2"/>
  <c r="DW182" i="2"/>
  <c r="DV182" i="2"/>
  <c r="DU182" i="2"/>
  <c r="DT182" i="2"/>
  <c r="DS182" i="2"/>
  <c r="DR182" i="2"/>
  <c r="DQ182" i="2"/>
  <c r="DP182" i="2"/>
  <c r="DO182" i="2"/>
  <c r="DN182" i="2"/>
  <c r="AW182" i="2"/>
  <c r="AV182" i="2"/>
  <c r="AU182" i="2"/>
  <c r="AT182" i="2"/>
  <c r="AS182" i="2"/>
  <c r="AR182" i="2"/>
  <c r="AQ182" i="2"/>
  <c r="AP182" i="2"/>
  <c r="AO182" i="2"/>
  <c r="AN182" i="2"/>
  <c r="AM182" i="2"/>
  <c r="AL182" i="2"/>
  <c r="AK182" i="2"/>
  <c r="AJ182" i="2"/>
  <c r="AI182" i="2"/>
  <c r="AH182" i="2"/>
  <c r="AG182" i="2"/>
  <c r="AF182" i="2"/>
  <c r="AE182" i="2"/>
  <c r="AD182" i="2"/>
  <c r="EC181" i="2"/>
  <c r="EB181" i="2"/>
  <c r="EA181" i="2"/>
  <c r="DZ181" i="2"/>
  <c r="DY181" i="2"/>
  <c r="DX181" i="2"/>
  <c r="DW181" i="2"/>
  <c r="DV181" i="2"/>
  <c r="DU181" i="2"/>
  <c r="DT181" i="2"/>
  <c r="DS181" i="2"/>
  <c r="DR181" i="2"/>
  <c r="DQ181" i="2"/>
  <c r="DP181" i="2"/>
  <c r="DO181" i="2"/>
  <c r="DN181" i="2"/>
  <c r="AW181" i="2"/>
  <c r="AV181" i="2"/>
  <c r="AU181" i="2"/>
  <c r="AT181" i="2"/>
  <c r="AS181" i="2"/>
  <c r="AR181" i="2"/>
  <c r="AQ181" i="2"/>
  <c r="AP181" i="2"/>
  <c r="AO181" i="2"/>
  <c r="AN181" i="2"/>
  <c r="AM181" i="2"/>
  <c r="AL181" i="2"/>
  <c r="AK181" i="2"/>
  <c r="AJ181" i="2"/>
  <c r="AI181" i="2"/>
  <c r="AH181" i="2"/>
  <c r="AG181" i="2"/>
  <c r="AF181" i="2"/>
  <c r="AE181" i="2"/>
  <c r="AD181" i="2"/>
  <c r="EC180" i="2"/>
  <c r="EB180" i="2"/>
  <c r="EA180" i="2"/>
  <c r="DZ180" i="2"/>
  <c r="DY180" i="2"/>
  <c r="DX180" i="2"/>
  <c r="DW180" i="2"/>
  <c r="DV180" i="2"/>
  <c r="DU180" i="2"/>
  <c r="DT180" i="2"/>
  <c r="DS180" i="2"/>
  <c r="DR180" i="2"/>
  <c r="DQ180" i="2"/>
  <c r="DP180" i="2"/>
  <c r="DO180" i="2"/>
  <c r="DN180" i="2"/>
  <c r="AW180" i="2"/>
  <c r="AV180" i="2"/>
  <c r="AU180" i="2"/>
  <c r="AT180" i="2"/>
  <c r="AS180" i="2"/>
  <c r="AR180" i="2"/>
  <c r="AQ180" i="2"/>
  <c r="AP180" i="2"/>
  <c r="AO180" i="2"/>
  <c r="AN180" i="2"/>
  <c r="AM180" i="2"/>
  <c r="AL180" i="2"/>
  <c r="AK180" i="2"/>
  <c r="AJ180" i="2"/>
  <c r="AI180" i="2"/>
  <c r="AH180" i="2"/>
  <c r="AG180" i="2"/>
  <c r="AF180" i="2"/>
  <c r="AE180" i="2"/>
  <c r="AD180" i="2"/>
  <c r="EC179" i="2"/>
  <c r="EB179" i="2"/>
  <c r="EA179" i="2"/>
  <c r="DZ179" i="2"/>
  <c r="DY179" i="2"/>
  <c r="DX179" i="2"/>
  <c r="DW179" i="2"/>
  <c r="DV179" i="2"/>
  <c r="DU179" i="2"/>
  <c r="DT179" i="2"/>
  <c r="DS179" i="2"/>
  <c r="DR179" i="2"/>
  <c r="DQ179" i="2"/>
  <c r="DP179" i="2"/>
  <c r="DO179" i="2"/>
  <c r="DN179" i="2"/>
  <c r="AW179" i="2"/>
  <c r="AV179" i="2"/>
  <c r="AU179" i="2"/>
  <c r="AT179" i="2"/>
  <c r="AS179" i="2"/>
  <c r="AR179" i="2"/>
  <c r="AQ179" i="2"/>
  <c r="AP179" i="2"/>
  <c r="AO179" i="2"/>
  <c r="AN179" i="2"/>
  <c r="AM179" i="2"/>
  <c r="AL179" i="2"/>
  <c r="AK179" i="2"/>
  <c r="AJ179" i="2"/>
  <c r="AI179" i="2"/>
  <c r="AH179" i="2"/>
  <c r="AG179" i="2"/>
  <c r="AF179" i="2"/>
  <c r="AE179" i="2"/>
  <c r="AD179" i="2"/>
  <c r="EC178" i="2"/>
  <c r="EB178" i="2"/>
  <c r="EA178" i="2"/>
  <c r="DZ178" i="2"/>
  <c r="DY178" i="2"/>
  <c r="DX178" i="2"/>
  <c r="DW178" i="2"/>
  <c r="DV178" i="2"/>
  <c r="DU178" i="2"/>
  <c r="DT178" i="2"/>
  <c r="DS178" i="2"/>
  <c r="DR178" i="2"/>
  <c r="DQ178" i="2"/>
  <c r="DP178" i="2"/>
  <c r="DO178" i="2"/>
  <c r="DN178" i="2"/>
  <c r="AW178" i="2"/>
  <c r="AV178" i="2"/>
  <c r="AU178" i="2"/>
  <c r="AT178" i="2"/>
  <c r="AS178" i="2"/>
  <c r="AR178" i="2"/>
  <c r="AQ178" i="2"/>
  <c r="AP178" i="2"/>
  <c r="AO178" i="2"/>
  <c r="AN178" i="2"/>
  <c r="AM178" i="2"/>
  <c r="AL178" i="2"/>
  <c r="AK178" i="2"/>
  <c r="AJ178" i="2"/>
  <c r="AI178" i="2"/>
  <c r="AH178" i="2"/>
  <c r="AG178" i="2"/>
  <c r="AF178" i="2"/>
  <c r="AE178" i="2"/>
  <c r="AD178" i="2"/>
  <c r="EC177" i="2"/>
  <c r="EB177" i="2"/>
  <c r="EA177" i="2"/>
  <c r="DZ177" i="2"/>
  <c r="DY177" i="2"/>
  <c r="DX177" i="2"/>
  <c r="DW177" i="2"/>
  <c r="DV177" i="2"/>
  <c r="DU177" i="2"/>
  <c r="DT177" i="2"/>
  <c r="DS177" i="2"/>
  <c r="DR177" i="2"/>
  <c r="DQ177" i="2"/>
  <c r="DP177" i="2"/>
  <c r="DO177" i="2"/>
  <c r="DN177" i="2"/>
  <c r="AW177" i="2"/>
  <c r="AV177" i="2"/>
  <c r="AU177" i="2"/>
  <c r="AT177" i="2"/>
  <c r="AS177" i="2"/>
  <c r="AR177" i="2"/>
  <c r="AQ177" i="2"/>
  <c r="AP177" i="2"/>
  <c r="AO177" i="2"/>
  <c r="AN177" i="2"/>
  <c r="AM177" i="2"/>
  <c r="AL177" i="2"/>
  <c r="AK177" i="2"/>
  <c r="AJ177" i="2"/>
  <c r="AI177" i="2"/>
  <c r="AH177" i="2"/>
  <c r="AG177" i="2"/>
  <c r="AF177" i="2"/>
  <c r="AE177" i="2"/>
  <c r="AD177" i="2"/>
  <c r="EC176" i="2"/>
  <c r="EB176" i="2"/>
  <c r="EA176" i="2"/>
  <c r="DZ176" i="2"/>
  <c r="DY176" i="2"/>
  <c r="DX176" i="2"/>
  <c r="DW176" i="2"/>
  <c r="DV176" i="2"/>
  <c r="DU176" i="2"/>
  <c r="DT176" i="2"/>
  <c r="DS176" i="2"/>
  <c r="DR176" i="2"/>
  <c r="DQ176" i="2"/>
  <c r="DP176" i="2"/>
  <c r="DO176" i="2"/>
  <c r="DN176" i="2"/>
  <c r="AW176" i="2"/>
  <c r="AV176" i="2"/>
  <c r="AU176" i="2"/>
  <c r="AT176" i="2"/>
  <c r="AS176" i="2"/>
  <c r="AR176" i="2"/>
  <c r="AQ176" i="2"/>
  <c r="AP176" i="2"/>
  <c r="AO176" i="2"/>
  <c r="AN176" i="2"/>
  <c r="AM176" i="2"/>
  <c r="AL176" i="2"/>
  <c r="AK176" i="2"/>
  <c r="AJ176" i="2"/>
  <c r="AI176" i="2"/>
  <c r="AH176" i="2"/>
  <c r="AG176" i="2"/>
  <c r="AF176" i="2"/>
  <c r="AE176" i="2"/>
  <c r="AD176" i="2"/>
  <c r="EC175" i="2"/>
  <c r="EB175" i="2"/>
  <c r="EA175" i="2"/>
  <c r="DZ175" i="2"/>
  <c r="DY175" i="2"/>
  <c r="DX175" i="2"/>
  <c r="DW175" i="2"/>
  <c r="DV175" i="2"/>
  <c r="DU175" i="2"/>
  <c r="DT175" i="2"/>
  <c r="DS175" i="2"/>
  <c r="DR175" i="2"/>
  <c r="DQ175" i="2"/>
  <c r="DP175" i="2"/>
  <c r="DO175" i="2"/>
  <c r="DN175" i="2"/>
  <c r="AW175" i="2"/>
  <c r="AV175" i="2"/>
  <c r="AU175" i="2"/>
  <c r="AT175" i="2"/>
  <c r="AS175" i="2"/>
  <c r="AR175" i="2"/>
  <c r="AQ175" i="2"/>
  <c r="AP175" i="2"/>
  <c r="AO175" i="2"/>
  <c r="AN175" i="2"/>
  <c r="AM175" i="2"/>
  <c r="AL175" i="2"/>
  <c r="AK175" i="2"/>
  <c r="AJ175" i="2"/>
  <c r="AI175" i="2"/>
  <c r="AH175" i="2"/>
  <c r="AG175" i="2"/>
  <c r="AF175" i="2"/>
  <c r="AE175" i="2"/>
  <c r="AD175" i="2"/>
  <c r="EC174" i="2"/>
  <c r="EB174" i="2"/>
  <c r="EA174" i="2"/>
  <c r="DZ174" i="2"/>
  <c r="DY174" i="2"/>
  <c r="DX174" i="2"/>
  <c r="DW174" i="2"/>
  <c r="DV174" i="2"/>
  <c r="DU174" i="2"/>
  <c r="DT174" i="2"/>
  <c r="DS174" i="2"/>
  <c r="DR174" i="2"/>
  <c r="DQ174" i="2"/>
  <c r="DP174" i="2"/>
  <c r="DO174" i="2"/>
  <c r="DN174" i="2"/>
  <c r="AW174" i="2"/>
  <c r="AV174" i="2"/>
  <c r="AU174" i="2"/>
  <c r="AT174" i="2"/>
  <c r="AS174" i="2"/>
  <c r="AR174" i="2"/>
  <c r="AQ174" i="2"/>
  <c r="AP174" i="2"/>
  <c r="AO174" i="2"/>
  <c r="AN174" i="2"/>
  <c r="AM174" i="2"/>
  <c r="AL174" i="2"/>
  <c r="AK174" i="2"/>
  <c r="AJ174" i="2"/>
  <c r="AI174" i="2"/>
  <c r="AH174" i="2"/>
  <c r="AG174" i="2"/>
  <c r="AF174" i="2"/>
  <c r="AE174" i="2"/>
  <c r="AD174" i="2"/>
  <c r="EC173" i="2"/>
  <c r="EB173" i="2"/>
  <c r="EA173" i="2"/>
  <c r="DZ173" i="2"/>
  <c r="DY173" i="2"/>
  <c r="DX173" i="2"/>
  <c r="DW173" i="2"/>
  <c r="DV173" i="2"/>
  <c r="DU173" i="2"/>
  <c r="DT173" i="2"/>
  <c r="DS173" i="2"/>
  <c r="DR173" i="2"/>
  <c r="DQ173" i="2"/>
  <c r="DP173" i="2"/>
  <c r="DO173" i="2"/>
  <c r="DN173" i="2"/>
  <c r="AW173" i="2"/>
  <c r="AV173" i="2"/>
  <c r="AU173" i="2"/>
  <c r="AT173" i="2"/>
  <c r="AS173" i="2"/>
  <c r="AR173" i="2"/>
  <c r="AQ173" i="2"/>
  <c r="AP173" i="2"/>
  <c r="AO173" i="2"/>
  <c r="AN173" i="2"/>
  <c r="AM173" i="2"/>
  <c r="AL173" i="2"/>
  <c r="AK173" i="2"/>
  <c r="AJ173" i="2"/>
  <c r="AI173" i="2"/>
  <c r="AH173" i="2"/>
  <c r="AG173" i="2"/>
  <c r="AF173" i="2"/>
  <c r="AE173" i="2"/>
  <c r="AD173" i="2"/>
  <c r="EC172" i="2"/>
  <c r="EB172" i="2"/>
  <c r="EA172" i="2"/>
  <c r="DZ172" i="2"/>
  <c r="DY172" i="2"/>
  <c r="DX172" i="2"/>
  <c r="DW172" i="2"/>
  <c r="DV172" i="2"/>
  <c r="DU172" i="2"/>
  <c r="DT172" i="2"/>
  <c r="DS172" i="2"/>
  <c r="DR172" i="2"/>
  <c r="DQ172" i="2"/>
  <c r="DP172" i="2"/>
  <c r="DO172" i="2"/>
  <c r="DN172" i="2"/>
  <c r="AW172" i="2"/>
  <c r="AV172" i="2"/>
  <c r="AU172" i="2"/>
  <c r="AT172" i="2"/>
  <c r="AS172" i="2"/>
  <c r="AR172" i="2"/>
  <c r="AQ172" i="2"/>
  <c r="AP172" i="2"/>
  <c r="AO172" i="2"/>
  <c r="AN172" i="2"/>
  <c r="AM172" i="2"/>
  <c r="AL172" i="2"/>
  <c r="AK172" i="2"/>
  <c r="AJ172" i="2"/>
  <c r="AI172" i="2"/>
  <c r="AH172" i="2"/>
  <c r="AG172" i="2"/>
  <c r="AF172" i="2"/>
  <c r="AE172" i="2"/>
  <c r="AD172" i="2"/>
  <c r="EC171" i="2"/>
  <c r="EB171" i="2"/>
  <c r="EA171" i="2"/>
  <c r="DZ171" i="2"/>
  <c r="DY171" i="2"/>
  <c r="DX171" i="2"/>
  <c r="DW171" i="2"/>
  <c r="DV171" i="2"/>
  <c r="DU171" i="2"/>
  <c r="DT171" i="2"/>
  <c r="DS171" i="2"/>
  <c r="DR171" i="2"/>
  <c r="DQ171" i="2"/>
  <c r="DP171" i="2"/>
  <c r="DO171" i="2"/>
  <c r="DN171" i="2"/>
  <c r="AW171" i="2"/>
  <c r="AV171" i="2"/>
  <c r="AU171" i="2"/>
  <c r="AT171" i="2"/>
  <c r="AS171" i="2"/>
  <c r="AR171" i="2"/>
  <c r="AQ171" i="2"/>
  <c r="AP171" i="2"/>
  <c r="AO171" i="2"/>
  <c r="AN171" i="2"/>
  <c r="AM171" i="2"/>
  <c r="AL171" i="2"/>
  <c r="AK171" i="2"/>
  <c r="AJ171" i="2"/>
  <c r="AI171" i="2"/>
  <c r="AH171" i="2"/>
  <c r="AG171" i="2"/>
  <c r="AF171" i="2"/>
  <c r="AE171" i="2"/>
  <c r="AD171" i="2"/>
  <c r="EC170" i="2"/>
  <c r="EB170" i="2"/>
  <c r="EA170" i="2"/>
  <c r="DZ170" i="2"/>
  <c r="DY170" i="2"/>
  <c r="DX170" i="2"/>
  <c r="DW170" i="2"/>
  <c r="DV170" i="2"/>
  <c r="DU170" i="2"/>
  <c r="DT170" i="2"/>
  <c r="DS170" i="2"/>
  <c r="DR170" i="2"/>
  <c r="DQ170" i="2"/>
  <c r="DP170" i="2"/>
  <c r="DO170" i="2"/>
  <c r="DN170" i="2"/>
  <c r="AW170" i="2"/>
  <c r="AV170" i="2"/>
  <c r="AU170" i="2"/>
  <c r="AT170" i="2"/>
  <c r="AS170" i="2"/>
  <c r="AR170" i="2"/>
  <c r="AQ170" i="2"/>
  <c r="AP170" i="2"/>
  <c r="AO170" i="2"/>
  <c r="AN170" i="2"/>
  <c r="AM170" i="2"/>
  <c r="AL170" i="2"/>
  <c r="AK170" i="2"/>
  <c r="AJ170" i="2"/>
  <c r="AI170" i="2"/>
  <c r="AH170" i="2"/>
  <c r="AG170" i="2"/>
  <c r="AF170" i="2"/>
  <c r="AE170" i="2"/>
  <c r="AD170" i="2"/>
  <c r="EC169" i="2"/>
  <c r="EB169" i="2"/>
  <c r="EA169" i="2"/>
  <c r="DZ169" i="2"/>
  <c r="DY169" i="2"/>
  <c r="DX169" i="2"/>
  <c r="DW169" i="2"/>
  <c r="DV169" i="2"/>
  <c r="DU169" i="2"/>
  <c r="DT169" i="2"/>
  <c r="DS169" i="2"/>
  <c r="DR169" i="2"/>
  <c r="DQ169" i="2"/>
  <c r="DP169" i="2"/>
  <c r="DO169" i="2"/>
  <c r="DN169" i="2"/>
  <c r="AW169" i="2"/>
  <c r="AV169" i="2"/>
  <c r="AU169" i="2"/>
  <c r="AT169" i="2"/>
  <c r="AS169" i="2"/>
  <c r="AR169" i="2"/>
  <c r="AQ169" i="2"/>
  <c r="AP169" i="2"/>
  <c r="AO169" i="2"/>
  <c r="AN169" i="2"/>
  <c r="AM169" i="2"/>
  <c r="AL169" i="2"/>
  <c r="AK169" i="2"/>
  <c r="AJ169" i="2"/>
  <c r="AI169" i="2"/>
  <c r="AH169" i="2"/>
  <c r="AG169" i="2"/>
  <c r="AF169" i="2"/>
  <c r="AE169" i="2"/>
  <c r="AD169" i="2"/>
  <c r="EC168" i="2"/>
  <c r="EB168" i="2"/>
  <c r="EA168" i="2"/>
  <c r="DZ168" i="2"/>
  <c r="DY168" i="2"/>
  <c r="DX168" i="2"/>
  <c r="DW168" i="2"/>
  <c r="DV168" i="2"/>
  <c r="DU168" i="2"/>
  <c r="DT168" i="2"/>
  <c r="DS168" i="2"/>
  <c r="DR168" i="2"/>
  <c r="DQ168" i="2"/>
  <c r="DP168" i="2"/>
  <c r="DO168" i="2"/>
  <c r="DN168" i="2"/>
  <c r="AW168" i="2"/>
  <c r="AV168" i="2"/>
  <c r="AU168" i="2"/>
  <c r="AT168" i="2"/>
  <c r="AS168" i="2"/>
  <c r="AR168" i="2"/>
  <c r="AQ168" i="2"/>
  <c r="AP168" i="2"/>
  <c r="AO168" i="2"/>
  <c r="AN168" i="2"/>
  <c r="AM168" i="2"/>
  <c r="AL168" i="2"/>
  <c r="AK168" i="2"/>
  <c r="AJ168" i="2"/>
  <c r="AI168" i="2"/>
  <c r="AH168" i="2"/>
  <c r="AG168" i="2"/>
  <c r="AF168" i="2"/>
  <c r="AE168" i="2"/>
  <c r="AD168" i="2"/>
  <c r="EC167" i="2"/>
  <c r="EB167" i="2"/>
  <c r="EA167" i="2"/>
  <c r="DZ167" i="2"/>
  <c r="DY167" i="2"/>
  <c r="DX167" i="2"/>
  <c r="DW167" i="2"/>
  <c r="DV167" i="2"/>
  <c r="DU167" i="2"/>
  <c r="DT167" i="2"/>
  <c r="DS167" i="2"/>
  <c r="DR167" i="2"/>
  <c r="DQ167" i="2"/>
  <c r="DP167" i="2"/>
  <c r="DO167" i="2"/>
  <c r="DN167" i="2"/>
  <c r="AW167" i="2"/>
  <c r="AV167" i="2"/>
  <c r="AU167" i="2"/>
  <c r="AT167" i="2"/>
  <c r="AS167" i="2"/>
  <c r="AR167" i="2"/>
  <c r="AQ167" i="2"/>
  <c r="AP167" i="2"/>
  <c r="AO167" i="2"/>
  <c r="AN167" i="2"/>
  <c r="AM167" i="2"/>
  <c r="AL167" i="2"/>
  <c r="AK167" i="2"/>
  <c r="AJ167" i="2"/>
  <c r="AI167" i="2"/>
  <c r="AH167" i="2"/>
  <c r="AG167" i="2"/>
  <c r="AF167" i="2"/>
  <c r="AE167" i="2"/>
  <c r="AD167" i="2"/>
  <c r="EC166" i="2"/>
  <c r="EB166" i="2"/>
  <c r="EA166" i="2"/>
  <c r="DZ166" i="2"/>
  <c r="DY166" i="2"/>
  <c r="DX166" i="2"/>
  <c r="DW166" i="2"/>
  <c r="DV166" i="2"/>
  <c r="DU166" i="2"/>
  <c r="DT166" i="2"/>
  <c r="DS166" i="2"/>
  <c r="DR166" i="2"/>
  <c r="DQ166" i="2"/>
  <c r="DP166" i="2"/>
  <c r="DO166" i="2"/>
  <c r="DN166" i="2"/>
  <c r="AW166" i="2"/>
  <c r="AV166" i="2"/>
  <c r="AU166" i="2"/>
  <c r="AT166" i="2"/>
  <c r="AS166" i="2"/>
  <c r="AR166" i="2"/>
  <c r="AQ166" i="2"/>
  <c r="AP166" i="2"/>
  <c r="AO166" i="2"/>
  <c r="AN166" i="2"/>
  <c r="AM166" i="2"/>
  <c r="AL166" i="2"/>
  <c r="AK166" i="2"/>
  <c r="AJ166" i="2"/>
  <c r="AI166" i="2"/>
  <c r="AH166" i="2"/>
  <c r="AG166" i="2"/>
  <c r="AF166" i="2"/>
  <c r="AE166" i="2"/>
  <c r="AD166" i="2"/>
  <c r="EC165" i="2"/>
  <c r="EB165" i="2"/>
  <c r="EA165" i="2"/>
  <c r="DZ165" i="2"/>
  <c r="DY165" i="2"/>
  <c r="DX165" i="2"/>
  <c r="DW165" i="2"/>
  <c r="DV165" i="2"/>
  <c r="DU165" i="2"/>
  <c r="DT165" i="2"/>
  <c r="DS165" i="2"/>
  <c r="DR165" i="2"/>
  <c r="DQ165" i="2"/>
  <c r="DP165" i="2"/>
  <c r="DO165" i="2"/>
  <c r="DN165" i="2"/>
  <c r="AW165" i="2"/>
  <c r="AV165" i="2"/>
  <c r="AU165" i="2"/>
  <c r="AT165" i="2"/>
  <c r="AS165" i="2"/>
  <c r="AR165" i="2"/>
  <c r="AQ165" i="2"/>
  <c r="AP165" i="2"/>
  <c r="AO165" i="2"/>
  <c r="AN165" i="2"/>
  <c r="AM165" i="2"/>
  <c r="AL165" i="2"/>
  <c r="AK165" i="2"/>
  <c r="AJ165" i="2"/>
  <c r="AI165" i="2"/>
  <c r="AH165" i="2"/>
  <c r="AG165" i="2"/>
  <c r="AF165" i="2"/>
  <c r="AE165" i="2"/>
  <c r="AD165" i="2"/>
  <c r="EC164" i="2"/>
  <c r="EB164" i="2"/>
  <c r="EA164" i="2"/>
  <c r="DZ164" i="2"/>
  <c r="DY164" i="2"/>
  <c r="DX164" i="2"/>
  <c r="DW164" i="2"/>
  <c r="DV164" i="2"/>
  <c r="DU164" i="2"/>
  <c r="DT164" i="2"/>
  <c r="DS164" i="2"/>
  <c r="DR164" i="2"/>
  <c r="DQ164" i="2"/>
  <c r="DP164" i="2"/>
  <c r="DO164" i="2"/>
  <c r="DN164" i="2"/>
  <c r="AW164" i="2"/>
  <c r="AV164" i="2"/>
  <c r="AU164" i="2"/>
  <c r="AT164" i="2"/>
  <c r="AS164" i="2"/>
  <c r="AR164" i="2"/>
  <c r="AQ164" i="2"/>
  <c r="AP164" i="2"/>
  <c r="AO164" i="2"/>
  <c r="AN164" i="2"/>
  <c r="AM164" i="2"/>
  <c r="AL164" i="2"/>
  <c r="AK164" i="2"/>
  <c r="AJ164" i="2"/>
  <c r="AI164" i="2"/>
  <c r="AH164" i="2"/>
  <c r="AG164" i="2"/>
  <c r="AF164" i="2"/>
  <c r="AE164" i="2"/>
  <c r="AD164" i="2"/>
  <c r="EC163" i="2"/>
  <c r="EB163" i="2"/>
  <c r="EA163" i="2"/>
  <c r="DZ163" i="2"/>
  <c r="DY163" i="2"/>
  <c r="DX163" i="2"/>
  <c r="DW163" i="2"/>
  <c r="DV163" i="2"/>
  <c r="DU163" i="2"/>
  <c r="DT163" i="2"/>
  <c r="DS163" i="2"/>
  <c r="DR163" i="2"/>
  <c r="DQ163" i="2"/>
  <c r="DP163" i="2"/>
  <c r="DO163" i="2"/>
  <c r="DN163" i="2"/>
  <c r="AW163" i="2"/>
  <c r="AV163" i="2"/>
  <c r="AU163" i="2"/>
  <c r="AT163" i="2"/>
  <c r="AS163" i="2"/>
  <c r="AR163" i="2"/>
  <c r="AQ163" i="2"/>
  <c r="AP163" i="2"/>
  <c r="AO163" i="2"/>
  <c r="AN163" i="2"/>
  <c r="AM163" i="2"/>
  <c r="AL163" i="2"/>
  <c r="AK163" i="2"/>
  <c r="AJ163" i="2"/>
  <c r="AI163" i="2"/>
  <c r="AH163" i="2"/>
  <c r="AG163" i="2"/>
  <c r="AF163" i="2"/>
  <c r="AE163" i="2"/>
  <c r="AD163" i="2"/>
  <c r="EC162" i="2"/>
  <c r="EB162" i="2"/>
  <c r="EA162" i="2"/>
  <c r="DZ162" i="2"/>
  <c r="DY162" i="2"/>
  <c r="DX162" i="2"/>
  <c r="DW162" i="2"/>
  <c r="DV162" i="2"/>
  <c r="DU162" i="2"/>
  <c r="DT162" i="2"/>
  <c r="DS162" i="2"/>
  <c r="DR162" i="2"/>
  <c r="DQ162" i="2"/>
  <c r="DP162" i="2"/>
  <c r="DO162" i="2"/>
  <c r="DN162" i="2"/>
  <c r="AW162" i="2"/>
  <c r="AV162" i="2"/>
  <c r="AU162" i="2"/>
  <c r="AT162" i="2"/>
  <c r="AS162" i="2"/>
  <c r="AR162" i="2"/>
  <c r="AQ162" i="2"/>
  <c r="AP162" i="2"/>
  <c r="AO162" i="2"/>
  <c r="AN162" i="2"/>
  <c r="AM162" i="2"/>
  <c r="AL162" i="2"/>
  <c r="AK162" i="2"/>
  <c r="AJ162" i="2"/>
  <c r="AI162" i="2"/>
  <c r="AH162" i="2"/>
  <c r="AG162" i="2"/>
  <c r="AF162" i="2"/>
  <c r="AE162" i="2"/>
  <c r="AD162" i="2"/>
  <c r="EC161" i="2"/>
  <c r="EB161" i="2"/>
  <c r="EA161" i="2"/>
  <c r="DZ161" i="2"/>
  <c r="DY161" i="2"/>
  <c r="DX161" i="2"/>
  <c r="DW161" i="2"/>
  <c r="DV161" i="2"/>
  <c r="DU161" i="2"/>
  <c r="DT161" i="2"/>
  <c r="DS161" i="2"/>
  <c r="DR161" i="2"/>
  <c r="DQ161" i="2"/>
  <c r="DP161" i="2"/>
  <c r="DO161" i="2"/>
  <c r="DN161" i="2"/>
  <c r="AW161" i="2"/>
  <c r="AV161" i="2"/>
  <c r="AU161" i="2"/>
  <c r="AT161" i="2"/>
  <c r="AS161" i="2"/>
  <c r="AR161" i="2"/>
  <c r="AQ161" i="2"/>
  <c r="AP161" i="2"/>
  <c r="AO161" i="2"/>
  <c r="AN161" i="2"/>
  <c r="AM161" i="2"/>
  <c r="AL161" i="2"/>
  <c r="AK161" i="2"/>
  <c r="AJ161" i="2"/>
  <c r="AI161" i="2"/>
  <c r="AH161" i="2"/>
  <c r="AG161" i="2"/>
  <c r="AF161" i="2"/>
  <c r="AE161" i="2"/>
  <c r="AD161" i="2"/>
  <c r="EC160" i="2"/>
  <c r="EB160" i="2"/>
  <c r="EA160" i="2"/>
  <c r="DZ160" i="2"/>
  <c r="DY160" i="2"/>
  <c r="DX160" i="2"/>
  <c r="DW160" i="2"/>
  <c r="DV160" i="2"/>
  <c r="DU160" i="2"/>
  <c r="DT160" i="2"/>
  <c r="DS160" i="2"/>
  <c r="DR160" i="2"/>
  <c r="DQ160" i="2"/>
  <c r="DP160" i="2"/>
  <c r="DO160" i="2"/>
  <c r="DN160" i="2"/>
  <c r="AW160" i="2"/>
  <c r="AV160" i="2"/>
  <c r="AU160" i="2"/>
  <c r="AT160" i="2"/>
  <c r="AS160" i="2"/>
  <c r="AR160" i="2"/>
  <c r="AQ160" i="2"/>
  <c r="AP160" i="2"/>
  <c r="AO160" i="2"/>
  <c r="AN160" i="2"/>
  <c r="AM160" i="2"/>
  <c r="AL160" i="2"/>
  <c r="AK160" i="2"/>
  <c r="AJ160" i="2"/>
  <c r="AI160" i="2"/>
  <c r="AH160" i="2"/>
  <c r="AG160" i="2"/>
  <c r="AF160" i="2"/>
  <c r="AE160" i="2"/>
  <c r="AD160" i="2"/>
  <c r="EC159" i="2"/>
  <c r="EB159" i="2"/>
  <c r="EA159" i="2"/>
  <c r="DZ159" i="2"/>
  <c r="DY159" i="2"/>
  <c r="DX159" i="2"/>
  <c r="DW159" i="2"/>
  <c r="DV159" i="2"/>
  <c r="DU159" i="2"/>
  <c r="DT159" i="2"/>
  <c r="DS159" i="2"/>
  <c r="DR159" i="2"/>
  <c r="DQ159" i="2"/>
  <c r="DP159" i="2"/>
  <c r="DO159" i="2"/>
  <c r="DN159" i="2"/>
  <c r="AW159" i="2"/>
  <c r="AV159" i="2"/>
  <c r="AU159" i="2"/>
  <c r="AT159" i="2"/>
  <c r="AS159" i="2"/>
  <c r="AR159" i="2"/>
  <c r="AQ159" i="2"/>
  <c r="AP159" i="2"/>
  <c r="AO159" i="2"/>
  <c r="AN159" i="2"/>
  <c r="AM159" i="2"/>
  <c r="AL159" i="2"/>
  <c r="AK159" i="2"/>
  <c r="AJ159" i="2"/>
  <c r="AI159" i="2"/>
  <c r="AH159" i="2"/>
  <c r="AG159" i="2"/>
  <c r="AF159" i="2"/>
  <c r="AE159" i="2"/>
  <c r="AD159" i="2"/>
  <c r="EC158" i="2"/>
  <c r="EB158" i="2"/>
  <c r="EA158" i="2"/>
  <c r="DZ158" i="2"/>
  <c r="DY158" i="2"/>
  <c r="DX158" i="2"/>
  <c r="DW158" i="2"/>
  <c r="DV158" i="2"/>
  <c r="DU158" i="2"/>
  <c r="DT158" i="2"/>
  <c r="DS158" i="2"/>
  <c r="DR158" i="2"/>
  <c r="DQ158" i="2"/>
  <c r="DP158" i="2"/>
  <c r="DO158" i="2"/>
  <c r="DN158" i="2"/>
  <c r="AW158" i="2"/>
  <c r="AV158" i="2"/>
  <c r="AU158" i="2"/>
  <c r="AT158" i="2"/>
  <c r="AS158" i="2"/>
  <c r="AR158" i="2"/>
  <c r="AQ158" i="2"/>
  <c r="AP158" i="2"/>
  <c r="AO158" i="2"/>
  <c r="AN158" i="2"/>
  <c r="AM158" i="2"/>
  <c r="AL158" i="2"/>
  <c r="AK158" i="2"/>
  <c r="AJ158" i="2"/>
  <c r="AI158" i="2"/>
  <c r="AH158" i="2"/>
  <c r="AG158" i="2"/>
  <c r="AF158" i="2"/>
  <c r="AE158" i="2"/>
  <c r="AD158" i="2"/>
  <c r="EC157" i="2"/>
  <c r="EB157" i="2"/>
  <c r="EA157" i="2"/>
  <c r="DZ157" i="2"/>
  <c r="DY157" i="2"/>
  <c r="DX157" i="2"/>
  <c r="DW157" i="2"/>
  <c r="DV157" i="2"/>
  <c r="DU157" i="2"/>
  <c r="DT157" i="2"/>
  <c r="DS157" i="2"/>
  <c r="DR157" i="2"/>
  <c r="DQ157" i="2"/>
  <c r="DP157" i="2"/>
  <c r="DO157" i="2"/>
  <c r="DN157" i="2"/>
  <c r="AW157" i="2"/>
  <c r="AV157" i="2"/>
  <c r="AU157" i="2"/>
  <c r="AT157" i="2"/>
  <c r="AS157" i="2"/>
  <c r="AR157" i="2"/>
  <c r="AQ157" i="2"/>
  <c r="AP157" i="2"/>
  <c r="AO157" i="2"/>
  <c r="AN157" i="2"/>
  <c r="AM157" i="2"/>
  <c r="AL157" i="2"/>
  <c r="AK157" i="2"/>
  <c r="AJ157" i="2"/>
  <c r="AI157" i="2"/>
  <c r="AH157" i="2"/>
  <c r="AG157" i="2"/>
  <c r="AF157" i="2"/>
  <c r="AE157" i="2"/>
  <c r="AD157" i="2"/>
  <c r="EC156" i="2"/>
  <c r="EB156" i="2"/>
  <c r="EA156" i="2"/>
  <c r="DZ156" i="2"/>
  <c r="DY156" i="2"/>
  <c r="DX156" i="2"/>
  <c r="DW156" i="2"/>
  <c r="DV156" i="2"/>
  <c r="DU156" i="2"/>
  <c r="DT156" i="2"/>
  <c r="DS156" i="2"/>
  <c r="DR156" i="2"/>
  <c r="DQ156" i="2"/>
  <c r="DP156" i="2"/>
  <c r="DO156" i="2"/>
  <c r="DN156" i="2"/>
  <c r="AW156" i="2"/>
  <c r="AV156" i="2"/>
  <c r="AU156" i="2"/>
  <c r="AT156" i="2"/>
  <c r="AS156" i="2"/>
  <c r="AR156" i="2"/>
  <c r="AQ156" i="2"/>
  <c r="AP156" i="2"/>
  <c r="AO156" i="2"/>
  <c r="AN156" i="2"/>
  <c r="AM156" i="2"/>
  <c r="AL156" i="2"/>
  <c r="AK156" i="2"/>
  <c r="AJ156" i="2"/>
  <c r="AI156" i="2"/>
  <c r="AH156" i="2"/>
  <c r="AG156" i="2"/>
  <c r="AF156" i="2"/>
  <c r="AE156" i="2"/>
  <c r="AD156" i="2"/>
  <c r="EC155" i="2"/>
  <c r="EB155" i="2"/>
  <c r="EA155" i="2"/>
  <c r="DZ155" i="2"/>
  <c r="DY155" i="2"/>
  <c r="DX155" i="2"/>
  <c r="DW155" i="2"/>
  <c r="DV155" i="2"/>
  <c r="DU155" i="2"/>
  <c r="DT155" i="2"/>
  <c r="DS155" i="2"/>
  <c r="DR155" i="2"/>
  <c r="DQ155" i="2"/>
  <c r="DP155" i="2"/>
  <c r="DO155" i="2"/>
  <c r="DN155" i="2"/>
  <c r="AW155" i="2"/>
  <c r="AV155" i="2"/>
  <c r="AU155" i="2"/>
  <c r="AT155" i="2"/>
  <c r="AS155" i="2"/>
  <c r="AR155" i="2"/>
  <c r="AQ155" i="2"/>
  <c r="AP155" i="2"/>
  <c r="AO155" i="2"/>
  <c r="AN155" i="2"/>
  <c r="AM155" i="2"/>
  <c r="AL155" i="2"/>
  <c r="AK155" i="2"/>
  <c r="AJ155" i="2"/>
  <c r="AI155" i="2"/>
  <c r="AH155" i="2"/>
  <c r="AG155" i="2"/>
  <c r="AF155" i="2"/>
  <c r="AE155" i="2"/>
  <c r="AD155" i="2"/>
  <c r="EC154" i="2"/>
  <c r="EB154" i="2"/>
  <c r="EA154" i="2"/>
  <c r="DZ154" i="2"/>
  <c r="DY154" i="2"/>
  <c r="DX154" i="2"/>
  <c r="DW154" i="2"/>
  <c r="DV154" i="2"/>
  <c r="DU154" i="2"/>
  <c r="DT154" i="2"/>
  <c r="DS154" i="2"/>
  <c r="DR154" i="2"/>
  <c r="DQ154" i="2"/>
  <c r="DP154" i="2"/>
  <c r="DO154" i="2"/>
  <c r="DN154" i="2"/>
  <c r="AW154" i="2"/>
  <c r="AV154" i="2"/>
  <c r="AU154" i="2"/>
  <c r="AT154" i="2"/>
  <c r="AS154" i="2"/>
  <c r="AR154" i="2"/>
  <c r="AQ154" i="2"/>
  <c r="AP154" i="2"/>
  <c r="AO154" i="2"/>
  <c r="AN154" i="2"/>
  <c r="AM154" i="2"/>
  <c r="AL154" i="2"/>
  <c r="AK154" i="2"/>
  <c r="AJ154" i="2"/>
  <c r="AI154" i="2"/>
  <c r="AH154" i="2"/>
  <c r="AG154" i="2"/>
  <c r="AF154" i="2"/>
  <c r="AE154" i="2"/>
  <c r="AD154" i="2"/>
  <c r="EC153" i="2"/>
  <c r="EB153" i="2"/>
  <c r="EA153" i="2"/>
  <c r="DZ153" i="2"/>
  <c r="DY153" i="2"/>
  <c r="DX153" i="2"/>
  <c r="DW153" i="2"/>
  <c r="DV153" i="2"/>
  <c r="DU153" i="2"/>
  <c r="DT153" i="2"/>
  <c r="DS153" i="2"/>
  <c r="DR153" i="2"/>
  <c r="DQ153" i="2"/>
  <c r="DP153" i="2"/>
  <c r="DO153" i="2"/>
  <c r="DN153" i="2"/>
  <c r="AW153" i="2"/>
  <c r="AV153" i="2"/>
  <c r="AU153" i="2"/>
  <c r="AT153" i="2"/>
  <c r="AS153" i="2"/>
  <c r="AR153" i="2"/>
  <c r="AQ153" i="2"/>
  <c r="AP153" i="2"/>
  <c r="AO153" i="2"/>
  <c r="AN153" i="2"/>
  <c r="AM153" i="2"/>
  <c r="AL153" i="2"/>
  <c r="AK153" i="2"/>
  <c r="AJ153" i="2"/>
  <c r="AI153" i="2"/>
  <c r="AH153" i="2"/>
  <c r="AG153" i="2"/>
  <c r="AF153" i="2"/>
  <c r="AE153" i="2"/>
  <c r="AD153" i="2"/>
  <c r="EC152" i="2"/>
  <c r="EB152" i="2"/>
  <c r="EA152" i="2"/>
  <c r="DZ152" i="2"/>
  <c r="DY152" i="2"/>
  <c r="DX152" i="2"/>
  <c r="DW152" i="2"/>
  <c r="DV152" i="2"/>
  <c r="DU152" i="2"/>
  <c r="DT152" i="2"/>
  <c r="DS152" i="2"/>
  <c r="DR152" i="2"/>
  <c r="DQ152" i="2"/>
  <c r="DP152" i="2"/>
  <c r="DO152" i="2"/>
  <c r="DN152" i="2"/>
  <c r="AW152" i="2"/>
  <c r="AV152" i="2"/>
  <c r="AU152" i="2"/>
  <c r="AT152" i="2"/>
  <c r="AS152" i="2"/>
  <c r="AR152" i="2"/>
  <c r="AQ152" i="2"/>
  <c r="AP152" i="2"/>
  <c r="AO152" i="2"/>
  <c r="AN152" i="2"/>
  <c r="AM152" i="2"/>
  <c r="AL152" i="2"/>
  <c r="AK152" i="2"/>
  <c r="AJ152" i="2"/>
  <c r="AI152" i="2"/>
  <c r="AH152" i="2"/>
  <c r="AG152" i="2"/>
  <c r="AF152" i="2"/>
  <c r="AE152" i="2"/>
  <c r="AD152" i="2"/>
  <c r="EC151" i="2"/>
  <c r="EB151" i="2"/>
  <c r="EA151" i="2"/>
  <c r="DZ151" i="2"/>
  <c r="DY151" i="2"/>
  <c r="DX151" i="2"/>
  <c r="DW151" i="2"/>
  <c r="DV151" i="2"/>
  <c r="DU151" i="2"/>
  <c r="DT151" i="2"/>
  <c r="DS151" i="2"/>
  <c r="DR151" i="2"/>
  <c r="DQ151" i="2"/>
  <c r="DP151" i="2"/>
  <c r="DO151" i="2"/>
  <c r="DN151" i="2"/>
  <c r="AW151" i="2"/>
  <c r="AV151" i="2"/>
  <c r="AU151" i="2"/>
  <c r="AT151" i="2"/>
  <c r="AS151" i="2"/>
  <c r="AR151" i="2"/>
  <c r="AQ151" i="2"/>
  <c r="AP151" i="2"/>
  <c r="AO151" i="2"/>
  <c r="AN151" i="2"/>
  <c r="AM151" i="2"/>
  <c r="AL151" i="2"/>
  <c r="AK151" i="2"/>
  <c r="AJ151" i="2"/>
  <c r="AI151" i="2"/>
  <c r="AH151" i="2"/>
  <c r="AG151" i="2"/>
  <c r="AF151" i="2"/>
  <c r="AE151" i="2"/>
  <c r="AD151" i="2"/>
  <c r="EC150" i="2"/>
  <c r="EB150" i="2"/>
  <c r="EA150" i="2"/>
  <c r="DZ150" i="2"/>
  <c r="DY150" i="2"/>
  <c r="DX150" i="2"/>
  <c r="DW150" i="2"/>
  <c r="DV150" i="2"/>
  <c r="DU150" i="2"/>
  <c r="DT150" i="2"/>
  <c r="DS150" i="2"/>
  <c r="DR150" i="2"/>
  <c r="DQ150" i="2"/>
  <c r="DP150" i="2"/>
  <c r="DO150" i="2"/>
  <c r="DN150" i="2"/>
  <c r="AW150" i="2"/>
  <c r="AV150" i="2"/>
  <c r="AU150" i="2"/>
  <c r="AT150" i="2"/>
  <c r="AS150" i="2"/>
  <c r="AR150" i="2"/>
  <c r="AQ150" i="2"/>
  <c r="AP150" i="2"/>
  <c r="AO150" i="2"/>
  <c r="AN150" i="2"/>
  <c r="AM150" i="2"/>
  <c r="AL150" i="2"/>
  <c r="AK150" i="2"/>
  <c r="AJ150" i="2"/>
  <c r="AI150" i="2"/>
  <c r="AH150" i="2"/>
  <c r="AG150" i="2"/>
  <c r="AF150" i="2"/>
  <c r="AE150" i="2"/>
  <c r="AD150" i="2"/>
  <c r="EC149" i="2"/>
  <c r="EB149" i="2"/>
  <c r="EA149" i="2"/>
  <c r="DZ149" i="2"/>
  <c r="DY149" i="2"/>
  <c r="DX149" i="2"/>
  <c r="DW149" i="2"/>
  <c r="DV149" i="2"/>
  <c r="DU149" i="2"/>
  <c r="DT149" i="2"/>
  <c r="DS149" i="2"/>
  <c r="DR149" i="2"/>
  <c r="DQ149" i="2"/>
  <c r="DP149" i="2"/>
  <c r="DO149" i="2"/>
  <c r="DN149" i="2"/>
  <c r="AW149" i="2"/>
  <c r="AV149" i="2"/>
  <c r="AU149" i="2"/>
  <c r="AT149" i="2"/>
  <c r="AS149" i="2"/>
  <c r="AR149" i="2"/>
  <c r="AQ149" i="2"/>
  <c r="AP149" i="2"/>
  <c r="AO149" i="2"/>
  <c r="AN149" i="2"/>
  <c r="AM149" i="2"/>
  <c r="AL149" i="2"/>
  <c r="AK149" i="2"/>
  <c r="AJ149" i="2"/>
  <c r="AI149" i="2"/>
  <c r="AH149" i="2"/>
  <c r="AG149" i="2"/>
  <c r="AF149" i="2"/>
  <c r="AE149" i="2"/>
  <c r="AD149" i="2"/>
  <c r="EC148" i="2"/>
  <c r="EB148" i="2"/>
  <c r="EA148" i="2"/>
  <c r="DZ148" i="2"/>
  <c r="DY148" i="2"/>
  <c r="DX148" i="2"/>
  <c r="DW148" i="2"/>
  <c r="DV148" i="2"/>
  <c r="DU148" i="2"/>
  <c r="DT148" i="2"/>
  <c r="DS148" i="2"/>
  <c r="DR148" i="2"/>
  <c r="DQ148" i="2"/>
  <c r="DP148" i="2"/>
  <c r="DO148" i="2"/>
  <c r="DN148" i="2"/>
  <c r="AW148" i="2"/>
  <c r="AV148" i="2"/>
  <c r="AU148" i="2"/>
  <c r="AT148" i="2"/>
  <c r="AS148" i="2"/>
  <c r="AR148" i="2"/>
  <c r="AQ148" i="2"/>
  <c r="AP148" i="2"/>
  <c r="AO148" i="2"/>
  <c r="AN148" i="2"/>
  <c r="AM148" i="2"/>
  <c r="AL148" i="2"/>
  <c r="AK148" i="2"/>
  <c r="AJ148" i="2"/>
  <c r="AI148" i="2"/>
  <c r="AH148" i="2"/>
  <c r="AG148" i="2"/>
  <c r="AF148" i="2"/>
  <c r="AE148" i="2"/>
  <c r="AD148" i="2"/>
  <c r="EC147" i="2"/>
  <c r="EB147" i="2"/>
  <c r="EA147" i="2"/>
  <c r="DZ147" i="2"/>
  <c r="DY147" i="2"/>
  <c r="DX147" i="2"/>
  <c r="DW147" i="2"/>
  <c r="DV147" i="2"/>
  <c r="DU147" i="2"/>
  <c r="DT147" i="2"/>
  <c r="DS147" i="2"/>
  <c r="DR147" i="2"/>
  <c r="DQ147" i="2"/>
  <c r="DP147" i="2"/>
  <c r="DO147" i="2"/>
  <c r="DN147" i="2"/>
  <c r="AW147" i="2"/>
  <c r="AV147" i="2"/>
  <c r="AU147" i="2"/>
  <c r="AT147" i="2"/>
  <c r="AS147" i="2"/>
  <c r="AR147" i="2"/>
  <c r="AQ147" i="2"/>
  <c r="AP147" i="2"/>
  <c r="AO147" i="2"/>
  <c r="AN147" i="2"/>
  <c r="AM147" i="2"/>
  <c r="AL147" i="2"/>
  <c r="AK147" i="2"/>
  <c r="AJ147" i="2"/>
  <c r="AI147" i="2"/>
  <c r="AH147" i="2"/>
  <c r="AG147" i="2"/>
  <c r="AF147" i="2"/>
  <c r="AE147" i="2"/>
  <c r="AD147" i="2"/>
  <c r="EC146" i="2"/>
  <c r="EB146" i="2"/>
  <c r="EA146" i="2"/>
  <c r="DZ146" i="2"/>
  <c r="DY146" i="2"/>
  <c r="DX146" i="2"/>
  <c r="DW146" i="2"/>
  <c r="DV146" i="2"/>
  <c r="DU146" i="2"/>
  <c r="DT146" i="2"/>
  <c r="DS146" i="2"/>
  <c r="DR146" i="2"/>
  <c r="DQ146" i="2"/>
  <c r="DP146" i="2"/>
  <c r="DO146" i="2"/>
  <c r="DN146" i="2"/>
  <c r="AW146" i="2"/>
  <c r="AV146" i="2"/>
  <c r="AU146" i="2"/>
  <c r="AT146" i="2"/>
  <c r="AS146" i="2"/>
  <c r="AR146" i="2"/>
  <c r="AQ146" i="2"/>
  <c r="AP146" i="2"/>
  <c r="AO146" i="2"/>
  <c r="AN146" i="2"/>
  <c r="AM146" i="2"/>
  <c r="AL146" i="2"/>
  <c r="AK146" i="2"/>
  <c r="AJ146" i="2"/>
  <c r="AI146" i="2"/>
  <c r="AH146" i="2"/>
  <c r="AG146" i="2"/>
  <c r="AF146" i="2"/>
  <c r="AE146" i="2"/>
  <c r="AD146" i="2"/>
  <c r="EC145" i="2"/>
  <c r="EB145" i="2"/>
  <c r="EA145" i="2"/>
  <c r="DZ145" i="2"/>
  <c r="DY145" i="2"/>
  <c r="DX145" i="2"/>
  <c r="DW145" i="2"/>
  <c r="DV145" i="2"/>
  <c r="DU145" i="2"/>
  <c r="DT145" i="2"/>
  <c r="DS145" i="2"/>
  <c r="DR145" i="2"/>
  <c r="DQ145" i="2"/>
  <c r="DP145" i="2"/>
  <c r="DO145" i="2"/>
  <c r="DN145" i="2"/>
  <c r="AW145" i="2"/>
  <c r="AV145" i="2"/>
  <c r="AU145" i="2"/>
  <c r="AT145" i="2"/>
  <c r="AS145" i="2"/>
  <c r="AR145" i="2"/>
  <c r="AQ145" i="2"/>
  <c r="AP145" i="2"/>
  <c r="AO145" i="2"/>
  <c r="AN145" i="2"/>
  <c r="AM145" i="2"/>
  <c r="AL145" i="2"/>
  <c r="AK145" i="2"/>
  <c r="AJ145" i="2"/>
  <c r="AI145" i="2"/>
  <c r="AH145" i="2"/>
  <c r="AG145" i="2"/>
  <c r="AF145" i="2"/>
  <c r="AE145" i="2"/>
  <c r="AD145" i="2"/>
  <c r="EC144" i="2"/>
  <c r="EB144" i="2"/>
  <c r="EA144" i="2"/>
  <c r="DZ144" i="2"/>
  <c r="DY144" i="2"/>
  <c r="DX144" i="2"/>
  <c r="DW144" i="2"/>
  <c r="DV144" i="2"/>
  <c r="DU144" i="2"/>
  <c r="DT144" i="2"/>
  <c r="DS144" i="2"/>
  <c r="DR144" i="2"/>
  <c r="DQ144" i="2"/>
  <c r="DP144" i="2"/>
  <c r="DO144" i="2"/>
  <c r="DN144" i="2"/>
  <c r="AW144" i="2"/>
  <c r="AV144" i="2"/>
  <c r="AU144" i="2"/>
  <c r="AT144" i="2"/>
  <c r="AS144" i="2"/>
  <c r="AR144" i="2"/>
  <c r="AQ144" i="2"/>
  <c r="AP144" i="2"/>
  <c r="AO144" i="2"/>
  <c r="AN144" i="2"/>
  <c r="AM144" i="2"/>
  <c r="AL144" i="2"/>
  <c r="AK144" i="2"/>
  <c r="AJ144" i="2"/>
  <c r="AI144" i="2"/>
  <c r="AH144" i="2"/>
  <c r="AG144" i="2"/>
  <c r="AF144" i="2"/>
  <c r="AE144" i="2"/>
  <c r="AD144" i="2"/>
  <c r="EC143" i="2"/>
  <c r="EB143" i="2"/>
  <c r="EA143" i="2"/>
  <c r="DZ143" i="2"/>
  <c r="DY143" i="2"/>
  <c r="DX143" i="2"/>
  <c r="DW143" i="2"/>
  <c r="DV143" i="2"/>
  <c r="DU143" i="2"/>
  <c r="DT143" i="2"/>
  <c r="DS143" i="2"/>
  <c r="DR143" i="2"/>
  <c r="DQ143" i="2"/>
  <c r="DP143" i="2"/>
  <c r="DO143" i="2"/>
  <c r="DN143" i="2"/>
  <c r="AW143" i="2"/>
  <c r="AV143" i="2"/>
  <c r="AU143" i="2"/>
  <c r="AT143" i="2"/>
  <c r="AS143" i="2"/>
  <c r="AR143" i="2"/>
  <c r="AQ143" i="2"/>
  <c r="AP143" i="2"/>
  <c r="AO143" i="2"/>
  <c r="AN143" i="2"/>
  <c r="AM143" i="2"/>
  <c r="AL143" i="2"/>
  <c r="AK143" i="2"/>
  <c r="AJ143" i="2"/>
  <c r="AI143" i="2"/>
  <c r="AH143" i="2"/>
  <c r="AG143" i="2"/>
  <c r="AF143" i="2"/>
  <c r="AE143" i="2"/>
  <c r="AD143" i="2"/>
  <c r="EC142" i="2"/>
  <c r="EB142" i="2"/>
  <c r="EA142" i="2"/>
  <c r="DZ142" i="2"/>
  <c r="DY142" i="2"/>
  <c r="DX142" i="2"/>
  <c r="DW142" i="2"/>
  <c r="DV142" i="2"/>
  <c r="DU142" i="2"/>
  <c r="DT142" i="2"/>
  <c r="DS142" i="2"/>
  <c r="DR142" i="2"/>
  <c r="DQ142" i="2"/>
  <c r="DP142" i="2"/>
  <c r="DO142" i="2"/>
  <c r="DN142" i="2"/>
  <c r="AW142" i="2"/>
  <c r="AV142" i="2"/>
  <c r="AU142" i="2"/>
  <c r="AT142" i="2"/>
  <c r="AS142" i="2"/>
  <c r="AR142" i="2"/>
  <c r="AQ142" i="2"/>
  <c r="AP142" i="2"/>
  <c r="AO142" i="2"/>
  <c r="AN142" i="2"/>
  <c r="AM142" i="2"/>
  <c r="AL142" i="2"/>
  <c r="AK142" i="2"/>
  <c r="AJ142" i="2"/>
  <c r="AI142" i="2"/>
  <c r="AH142" i="2"/>
  <c r="AG142" i="2"/>
  <c r="AF142" i="2"/>
  <c r="AE142" i="2"/>
  <c r="AD142" i="2"/>
  <c r="EC141" i="2"/>
  <c r="EB141" i="2"/>
  <c r="EA141" i="2"/>
  <c r="DZ141" i="2"/>
  <c r="DY141" i="2"/>
  <c r="DX141" i="2"/>
  <c r="DW141" i="2"/>
  <c r="DV141" i="2"/>
  <c r="DU141" i="2"/>
  <c r="DT141" i="2"/>
  <c r="DS141" i="2"/>
  <c r="DR141" i="2"/>
  <c r="DQ141" i="2"/>
  <c r="DP141" i="2"/>
  <c r="DO141" i="2"/>
  <c r="DN141" i="2"/>
  <c r="AW141" i="2"/>
  <c r="AV141" i="2"/>
  <c r="AU141" i="2"/>
  <c r="AT141" i="2"/>
  <c r="AS141" i="2"/>
  <c r="AR141" i="2"/>
  <c r="AQ141" i="2"/>
  <c r="AP141" i="2"/>
  <c r="AO141" i="2"/>
  <c r="AN141" i="2"/>
  <c r="AM141" i="2"/>
  <c r="AL141" i="2"/>
  <c r="AK141" i="2"/>
  <c r="AJ141" i="2"/>
  <c r="AI141" i="2"/>
  <c r="AH141" i="2"/>
  <c r="AG141" i="2"/>
  <c r="AF141" i="2"/>
  <c r="AE141" i="2"/>
  <c r="AD141" i="2"/>
  <c r="EC140" i="2"/>
  <c r="EB140" i="2"/>
  <c r="EA140" i="2"/>
  <c r="DZ140" i="2"/>
  <c r="DY140" i="2"/>
  <c r="DX140" i="2"/>
  <c r="DW140" i="2"/>
  <c r="DV140" i="2"/>
  <c r="DU140" i="2"/>
  <c r="DT140" i="2"/>
  <c r="DS140" i="2"/>
  <c r="DR140" i="2"/>
  <c r="DQ140" i="2"/>
  <c r="DP140" i="2"/>
  <c r="DO140" i="2"/>
  <c r="DN140" i="2"/>
  <c r="AW140" i="2"/>
  <c r="AV140" i="2"/>
  <c r="AU140" i="2"/>
  <c r="AT140" i="2"/>
  <c r="AS140" i="2"/>
  <c r="AR140" i="2"/>
  <c r="AQ140" i="2"/>
  <c r="AP140" i="2"/>
  <c r="AO140" i="2"/>
  <c r="AN140" i="2"/>
  <c r="AM140" i="2"/>
  <c r="AL140" i="2"/>
  <c r="AK140" i="2"/>
  <c r="AJ140" i="2"/>
  <c r="AI140" i="2"/>
  <c r="AH140" i="2"/>
  <c r="AG140" i="2"/>
  <c r="AF140" i="2"/>
  <c r="AE140" i="2"/>
  <c r="AD140" i="2"/>
  <c r="EC139" i="2"/>
  <c r="EB139" i="2"/>
  <c r="EA139" i="2"/>
  <c r="DZ139" i="2"/>
  <c r="DY139" i="2"/>
  <c r="DX139" i="2"/>
  <c r="DW139" i="2"/>
  <c r="DV139" i="2"/>
  <c r="DU139" i="2"/>
  <c r="DT139" i="2"/>
  <c r="DS139" i="2"/>
  <c r="DR139" i="2"/>
  <c r="DQ139" i="2"/>
  <c r="DP139" i="2"/>
  <c r="DO139" i="2"/>
  <c r="DN139" i="2"/>
  <c r="AW139" i="2"/>
  <c r="AV139" i="2"/>
  <c r="AU139" i="2"/>
  <c r="AT139" i="2"/>
  <c r="AS139" i="2"/>
  <c r="AR139" i="2"/>
  <c r="AQ139" i="2"/>
  <c r="AP139" i="2"/>
  <c r="AO139" i="2"/>
  <c r="AN139" i="2"/>
  <c r="AM139" i="2"/>
  <c r="AL139" i="2"/>
  <c r="AK139" i="2"/>
  <c r="AJ139" i="2"/>
  <c r="AI139" i="2"/>
  <c r="AH139" i="2"/>
  <c r="AG139" i="2"/>
  <c r="AF139" i="2"/>
  <c r="AE139" i="2"/>
  <c r="AD139" i="2"/>
  <c r="EC138" i="2"/>
  <c r="EB138" i="2"/>
  <c r="EA138" i="2"/>
  <c r="DZ138" i="2"/>
  <c r="DY138" i="2"/>
  <c r="DX138" i="2"/>
  <c r="DW138" i="2"/>
  <c r="DV138" i="2"/>
  <c r="DU138" i="2"/>
  <c r="DT138" i="2"/>
  <c r="DS138" i="2"/>
  <c r="DR138" i="2"/>
  <c r="DQ138" i="2"/>
  <c r="DP138" i="2"/>
  <c r="DO138" i="2"/>
  <c r="DN138" i="2"/>
  <c r="AW138" i="2"/>
  <c r="AV138" i="2"/>
  <c r="AU138" i="2"/>
  <c r="AT138" i="2"/>
  <c r="AS138" i="2"/>
  <c r="AR138" i="2"/>
  <c r="AQ138" i="2"/>
  <c r="AP138" i="2"/>
  <c r="AO138" i="2"/>
  <c r="AN138" i="2"/>
  <c r="AM138" i="2"/>
  <c r="AL138" i="2"/>
  <c r="AK138" i="2"/>
  <c r="AJ138" i="2"/>
  <c r="AI138" i="2"/>
  <c r="AH138" i="2"/>
  <c r="AG138" i="2"/>
  <c r="AF138" i="2"/>
  <c r="AE138" i="2"/>
  <c r="AD138" i="2"/>
  <c r="EC137" i="2"/>
  <c r="EB137" i="2"/>
  <c r="EA137" i="2"/>
  <c r="DZ137" i="2"/>
  <c r="DY137" i="2"/>
  <c r="DX137" i="2"/>
  <c r="DW137" i="2"/>
  <c r="DV137" i="2"/>
  <c r="DU137" i="2"/>
  <c r="DT137" i="2"/>
  <c r="DS137" i="2"/>
  <c r="DR137" i="2"/>
  <c r="DQ137" i="2"/>
  <c r="DP137" i="2"/>
  <c r="DO137" i="2"/>
  <c r="DN137" i="2"/>
  <c r="AW137" i="2"/>
  <c r="AV137" i="2"/>
  <c r="AU137" i="2"/>
  <c r="AT137" i="2"/>
  <c r="AS137" i="2"/>
  <c r="AR137" i="2"/>
  <c r="AQ137" i="2"/>
  <c r="AP137" i="2"/>
  <c r="AO137" i="2"/>
  <c r="AN137" i="2"/>
  <c r="AM137" i="2"/>
  <c r="AL137" i="2"/>
  <c r="AK137" i="2"/>
  <c r="AJ137" i="2"/>
  <c r="AI137" i="2"/>
  <c r="AH137" i="2"/>
  <c r="AG137" i="2"/>
  <c r="AF137" i="2"/>
  <c r="AE137" i="2"/>
  <c r="AD137" i="2"/>
  <c r="EC136" i="2"/>
  <c r="EB136" i="2"/>
  <c r="EA136" i="2"/>
  <c r="DZ136" i="2"/>
  <c r="DY136" i="2"/>
  <c r="DX136" i="2"/>
  <c r="DW136" i="2"/>
  <c r="DV136" i="2"/>
  <c r="DU136" i="2"/>
  <c r="DT136" i="2"/>
  <c r="DS136" i="2"/>
  <c r="DR136" i="2"/>
  <c r="DQ136" i="2"/>
  <c r="DP136" i="2"/>
  <c r="DO136" i="2"/>
  <c r="DN136" i="2"/>
  <c r="AW136" i="2"/>
  <c r="AV136" i="2"/>
  <c r="AU136" i="2"/>
  <c r="AT136" i="2"/>
  <c r="AS136" i="2"/>
  <c r="AR136" i="2"/>
  <c r="AQ136" i="2"/>
  <c r="AP136" i="2"/>
  <c r="AO136" i="2"/>
  <c r="AN136" i="2"/>
  <c r="AM136" i="2"/>
  <c r="AL136" i="2"/>
  <c r="AK136" i="2"/>
  <c r="AJ136" i="2"/>
  <c r="AI136" i="2"/>
  <c r="AH136" i="2"/>
  <c r="AG136" i="2"/>
  <c r="AF136" i="2"/>
  <c r="AE136" i="2"/>
  <c r="AD136" i="2"/>
  <c r="EC135" i="2"/>
  <c r="EB135" i="2"/>
  <c r="EA135" i="2"/>
  <c r="DZ135" i="2"/>
  <c r="DY135" i="2"/>
  <c r="DX135" i="2"/>
  <c r="DW135" i="2"/>
  <c r="DV135" i="2"/>
  <c r="DU135" i="2"/>
  <c r="DT135" i="2"/>
  <c r="DS135" i="2"/>
  <c r="DR135" i="2"/>
  <c r="DQ135" i="2"/>
  <c r="DP135" i="2"/>
  <c r="DO135" i="2"/>
  <c r="DN135" i="2"/>
  <c r="AW135" i="2"/>
  <c r="AV135" i="2"/>
  <c r="AU135" i="2"/>
  <c r="AT135" i="2"/>
  <c r="AS135" i="2"/>
  <c r="AR135" i="2"/>
  <c r="AQ135" i="2"/>
  <c r="AP135" i="2"/>
  <c r="AO135" i="2"/>
  <c r="AN135" i="2"/>
  <c r="AM135" i="2"/>
  <c r="AL135" i="2"/>
  <c r="AK135" i="2"/>
  <c r="AJ135" i="2"/>
  <c r="AI135" i="2"/>
  <c r="AH135" i="2"/>
  <c r="AG135" i="2"/>
  <c r="AF135" i="2"/>
  <c r="AE135" i="2"/>
  <c r="AD135" i="2"/>
  <c r="EC134" i="2"/>
  <c r="EB134" i="2"/>
  <c r="EA134" i="2"/>
  <c r="DZ134" i="2"/>
  <c r="DY134" i="2"/>
  <c r="DX134" i="2"/>
  <c r="DW134" i="2"/>
  <c r="DV134" i="2"/>
  <c r="DU134" i="2"/>
  <c r="DT134" i="2"/>
  <c r="DS134" i="2"/>
  <c r="DR134" i="2"/>
  <c r="DQ134" i="2"/>
  <c r="DP134" i="2"/>
  <c r="DO134" i="2"/>
  <c r="DN134" i="2"/>
  <c r="AW134" i="2"/>
  <c r="AV134" i="2"/>
  <c r="AU134" i="2"/>
  <c r="AT134" i="2"/>
  <c r="AS134" i="2"/>
  <c r="AR134" i="2"/>
  <c r="AQ134" i="2"/>
  <c r="AP134" i="2"/>
  <c r="AO134" i="2"/>
  <c r="AN134" i="2"/>
  <c r="AM134" i="2"/>
  <c r="AL134" i="2"/>
  <c r="AK134" i="2"/>
  <c r="AJ134" i="2"/>
  <c r="AI134" i="2"/>
  <c r="AH134" i="2"/>
  <c r="AG134" i="2"/>
  <c r="AF134" i="2"/>
  <c r="AE134" i="2"/>
  <c r="AD134" i="2"/>
  <c r="EC133" i="2"/>
  <c r="EB133" i="2"/>
  <c r="EA133" i="2"/>
  <c r="DZ133" i="2"/>
  <c r="DY133" i="2"/>
  <c r="DX133" i="2"/>
  <c r="DW133" i="2"/>
  <c r="DV133" i="2"/>
  <c r="DU133" i="2"/>
  <c r="DT133" i="2"/>
  <c r="DS133" i="2"/>
  <c r="DR133" i="2"/>
  <c r="DQ133" i="2"/>
  <c r="DP133" i="2"/>
  <c r="DO133" i="2"/>
  <c r="DN133" i="2"/>
  <c r="AW133" i="2"/>
  <c r="AV133" i="2"/>
  <c r="AU133" i="2"/>
  <c r="AT133" i="2"/>
  <c r="AS133" i="2"/>
  <c r="AR133" i="2"/>
  <c r="AQ133" i="2"/>
  <c r="AP133" i="2"/>
  <c r="AO133" i="2"/>
  <c r="AN133" i="2"/>
  <c r="AM133" i="2"/>
  <c r="AL133" i="2"/>
  <c r="AK133" i="2"/>
  <c r="AJ133" i="2"/>
  <c r="AI133" i="2"/>
  <c r="AH133" i="2"/>
  <c r="AG133" i="2"/>
  <c r="AF133" i="2"/>
  <c r="AE133" i="2"/>
  <c r="AD133" i="2"/>
  <c r="EC132" i="2"/>
  <c r="EB132" i="2"/>
  <c r="EA132" i="2"/>
  <c r="DZ132" i="2"/>
  <c r="DY132" i="2"/>
  <c r="DX132" i="2"/>
  <c r="DW132" i="2"/>
  <c r="DV132" i="2"/>
  <c r="DU132" i="2"/>
  <c r="DT132" i="2"/>
  <c r="DS132" i="2"/>
  <c r="DR132" i="2"/>
  <c r="DQ132" i="2"/>
  <c r="DP132" i="2"/>
  <c r="DO132" i="2"/>
  <c r="DN132" i="2"/>
  <c r="AW132" i="2"/>
  <c r="AV132" i="2"/>
  <c r="AU132" i="2"/>
  <c r="AT132" i="2"/>
  <c r="AS132" i="2"/>
  <c r="AR132" i="2"/>
  <c r="AQ132" i="2"/>
  <c r="AP132" i="2"/>
  <c r="AO132" i="2"/>
  <c r="AN132" i="2"/>
  <c r="AM132" i="2"/>
  <c r="AL132" i="2"/>
  <c r="AK132" i="2"/>
  <c r="AJ132" i="2"/>
  <c r="AI132" i="2"/>
  <c r="AH132" i="2"/>
  <c r="AG132" i="2"/>
  <c r="AF132" i="2"/>
  <c r="AE132" i="2"/>
  <c r="AD132" i="2"/>
  <c r="EC131" i="2"/>
  <c r="EB131" i="2"/>
  <c r="EA131" i="2"/>
  <c r="DZ131" i="2"/>
  <c r="DY131" i="2"/>
  <c r="DX131" i="2"/>
  <c r="DW131" i="2"/>
  <c r="DV131" i="2"/>
  <c r="DU131" i="2"/>
  <c r="DT131" i="2"/>
  <c r="DS131" i="2"/>
  <c r="DR131" i="2"/>
  <c r="DQ131" i="2"/>
  <c r="DP131" i="2"/>
  <c r="DO131" i="2"/>
  <c r="DN131" i="2"/>
  <c r="AW131" i="2"/>
  <c r="AV131" i="2"/>
  <c r="AU131" i="2"/>
  <c r="AT131" i="2"/>
  <c r="AS131" i="2"/>
  <c r="AR131" i="2"/>
  <c r="AQ131" i="2"/>
  <c r="AP131" i="2"/>
  <c r="AO131" i="2"/>
  <c r="AN131" i="2"/>
  <c r="AM131" i="2"/>
  <c r="AL131" i="2"/>
  <c r="AK131" i="2"/>
  <c r="AJ131" i="2"/>
  <c r="AI131" i="2"/>
  <c r="AH131" i="2"/>
  <c r="AG131" i="2"/>
  <c r="AF131" i="2"/>
  <c r="AE131" i="2"/>
  <c r="AD131" i="2"/>
  <c r="EC130" i="2"/>
  <c r="EB130" i="2"/>
  <c r="EA130" i="2"/>
  <c r="DZ130" i="2"/>
  <c r="DY130" i="2"/>
  <c r="DX130" i="2"/>
  <c r="DW130" i="2"/>
  <c r="DV130" i="2"/>
  <c r="DU130" i="2"/>
  <c r="DT130" i="2"/>
  <c r="DS130" i="2"/>
  <c r="DR130" i="2"/>
  <c r="DQ130" i="2"/>
  <c r="DP130" i="2"/>
  <c r="DO130" i="2"/>
  <c r="DN130" i="2"/>
  <c r="AW130" i="2"/>
  <c r="AV130" i="2"/>
  <c r="AU130" i="2"/>
  <c r="AT130" i="2"/>
  <c r="AS130" i="2"/>
  <c r="AR130" i="2"/>
  <c r="AQ130" i="2"/>
  <c r="AP130" i="2"/>
  <c r="AO130" i="2"/>
  <c r="AN130" i="2"/>
  <c r="AM130" i="2"/>
  <c r="AL130" i="2"/>
  <c r="AK130" i="2"/>
  <c r="AJ130" i="2"/>
  <c r="AI130" i="2"/>
  <c r="AH130" i="2"/>
  <c r="AG130" i="2"/>
  <c r="AF130" i="2"/>
  <c r="AE130" i="2"/>
  <c r="AD130" i="2"/>
  <c r="EC129" i="2"/>
  <c r="EB129" i="2"/>
  <c r="EA129" i="2"/>
  <c r="DZ129" i="2"/>
  <c r="DY129" i="2"/>
  <c r="DX129" i="2"/>
  <c r="DW129" i="2"/>
  <c r="DV129" i="2"/>
  <c r="DU129" i="2"/>
  <c r="DT129" i="2"/>
  <c r="DS129" i="2"/>
  <c r="DR129" i="2"/>
  <c r="DQ129" i="2"/>
  <c r="DP129" i="2"/>
  <c r="DO129" i="2"/>
  <c r="DN129" i="2"/>
  <c r="AW129" i="2"/>
  <c r="AV129" i="2"/>
  <c r="AU129" i="2"/>
  <c r="AT129" i="2"/>
  <c r="AS129" i="2"/>
  <c r="AR129" i="2"/>
  <c r="AQ129" i="2"/>
  <c r="AP129" i="2"/>
  <c r="AO129" i="2"/>
  <c r="AN129" i="2"/>
  <c r="AM129" i="2"/>
  <c r="AL129" i="2"/>
  <c r="AK129" i="2"/>
  <c r="AJ129" i="2"/>
  <c r="AI129" i="2"/>
  <c r="AH129" i="2"/>
  <c r="AG129" i="2"/>
  <c r="AF129" i="2"/>
  <c r="AE129" i="2"/>
  <c r="AD129" i="2"/>
  <c r="EC128" i="2"/>
  <c r="EB128" i="2"/>
  <c r="EA128" i="2"/>
  <c r="DZ128" i="2"/>
  <c r="DY128" i="2"/>
  <c r="DX128" i="2"/>
  <c r="DW128" i="2"/>
  <c r="DV128" i="2"/>
  <c r="DU128" i="2"/>
  <c r="DT128" i="2"/>
  <c r="DS128" i="2"/>
  <c r="DR128" i="2"/>
  <c r="DQ128" i="2"/>
  <c r="DP128" i="2"/>
  <c r="DO128" i="2"/>
  <c r="DN128" i="2"/>
  <c r="AW128" i="2"/>
  <c r="AV128" i="2"/>
  <c r="AU128" i="2"/>
  <c r="AT128" i="2"/>
  <c r="AS128" i="2"/>
  <c r="AR128" i="2"/>
  <c r="AQ128" i="2"/>
  <c r="AP128" i="2"/>
  <c r="AO128" i="2"/>
  <c r="AN128" i="2"/>
  <c r="AM128" i="2"/>
  <c r="AL128" i="2"/>
  <c r="AK128" i="2"/>
  <c r="AJ128" i="2"/>
  <c r="AI128" i="2"/>
  <c r="AH128" i="2"/>
  <c r="AG128" i="2"/>
  <c r="AF128" i="2"/>
  <c r="AE128" i="2"/>
  <c r="AD128" i="2"/>
  <c r="EC127" i="2"/>
  <c r="EB127" i="2"/>
  <c r="EA127" i="2"/>
  <c r="DZ127" i="2"/>
  <c r="DY127" i="2"/>
  <c r="DX127" i="2"/>
  <c r="DW127" i="2"/>
  <c r="DV127" i="2"/>
  <c r="DU127" i="2"/>
  <c r="DT127" i="2"/>
  <c r="DS127" i="2"/>
  <c r="DR127" i="2"/>
  <c r="DQ127" i="2"/>
  <c r="DP127" i="2"/>
  <c r="DO127" i="2"/>
  <c r="DN127" i="2"/>
  <c r="AW127" i="2"/>
  <c r="AV127" i="2"/>
  <c r="AU127" i="2"/>
  <c r="AT127" i="2"/>
  <c r="AS127" i="2"/>
  <c r="AR127" i="2"/>
  <c r="AQ127" i="2"/>
  <c r="AP127" i="2"/>
  <c r="AO127" i="2"/>
  <c r="AN127" i="2"/>
  <c r="AM127" i="2"/>
  <c r="AL127" i="2"/>
  <c r="AK127" i="2"/>
  <c r="AJ127" i="2"/>
  <c r="AI127" i="2"/>
  <c r="AH127" i="2"/>
  <c r="AG127" i="2"/>
  <c r="AF127" i="2"/>
  <c r="AE127" i="2"/>
  <c r="AD127" i="2"/>
  <c r="EC126" i="2"/>
  <c r="EB126" i="2"/>
  <c r="EA126" i="2"/>
  <c r="DZ126" i="2"/>
  <c r="DY126" i="2"/>
  <c r="DX126" i="2"/>
  <c r="DW126" i="2"/>
  <c r="DV126" i="2"/>
  <c r="DU126" i="2"/>
  <c r="DT126" i="2"/>
  <c r="DS126" i="2"/>
  <c r="DR126" i="2"/>
  <c r="DQ126" i="2"/>
  <c r="DP126" i="2"/>
  <c r="DO126" i="2"/>
  <c r="DN126" i="2"/>
  <c r="AW126" i="2"/>
  <c r="AV126" i="2"/>
  <c r="AU126" i="2"/>
  <c r="AT126" i="2"/>
  <c r="AS126" i="2"/>
  <c r="AR126" i="2"/>
  <c r="AQ126" i="2"/>
  <c r="AP126" i="2"/>
  <c r="AO126" i="2"/>
  <c r="AN126" i="2"/>
  <c r="AM126" i="2"/>
  <c r="AL126" i="2"/>
  <c r="AK126" i="2"/>
  <c r="AJ126" i="2"/>
  <c r="AI126" i="2"/>
  <c r="AH126" i="2"/>
  <c r="AG126" i="2"/>
  <c r="AF126" i="2"/>
  <c r="AE126" i="2"/>
  <c r="AD126" i="2"/>
  <c r="EC125" i="2"/>
  <c r="EB125" i="2"/>
  <c r="EA125" i="2"/>
  <c r="DZ125" i="2"/>
  <c r="DY125" i="2"/>
  <c r="DX125" i="2"/>
  <c r="DW125" i="2"/>
  <c r="DV125" i="2"/>
  <c r="DU125" i="2"/>
  <c r="DT125" i="2"/>
  <c r="DS125" i="2"/>
  <c r="DR125" i="2"/>
  <c r="DQ125" i="2"/>
  <c r="DP125" i="2"/>
  <c r="DO125" i="2"/>
  <c r="DN125" i="2"/>
  <c r="AW125" i="2"/>
  <c r="AV125" i="2"/>
  <c r="AU125" i="2"/>
  <c r="AT125" i="2"/>
  <c r="AS125" i="2"/>
  <c r="AR125" i="2"/>
  <c r="AQ125" i="2"/>
  <c r="AP125" i="2"/>
  <c r="AO125" i="2"/>
  <c r="AN125" i="2"/>
  <c r="AM125" i="2"/>
  <c r="AL125" i="2"/>
  <c r="AK125" i="2"/>
  <c r="AJ125" i="2"/>
  <c r="AI125" i="2"/>
  <c r="AH125" i="2"/>
  <c r="AG125" i="2"/>
  <c r="AF125" i="2"/>
  <c r="AE125" i="2"/>
  <c r="AD125" i="2"/>
  <c r="EC124" i="2"/>
  <c r="EB124" i="2"/>
  <c r="EA124" i="2"/>
  <c r="DZ124" i="2"/>
  <c r="DY124" i="2"/>
  <c r="DX124" i="2"/>
  <c r="DW124" i="2"/>
  <c r="DV124" i="2"/>
  <c r="DU124" i="2"/>
  <c r="DT124" i="2"/>
  <c r="DS124" i="2"/>
  <c r="DR124" i="2"/>
  <c r="DQ124" i="2"/>
  <c r="DP124" i="2"/>
  <c r="DO124" i="2"/>
  <c r="DN124" i="2"/>
  <c r="AW124" i="2"/>
  <c r="AV124" i="2"/>
  <c r="AU124" i="2"/>
  <c r="AT124" i="2"/>
  <c r="AS124" i="2"/>
  <c r="AR124" i="2"/>
  <c r="AQ124" i="2"/>
  <c r="AP124" i="2"/>
  <c r="AO124" i="2"/>
  <c r="AN124" i="2"/>
  <c r="AM124" i="2"/>
  <c r="AL124" i="2"/>
  <c r="AK124" i="2"/>
  <c r="AJ124" i="2"/>
  <c r="AI124" i="2"/>
  <c r="AH124" i="2"/>
  <c r="AG124" i="2"/>
  <c r="AF124" i="2"/>
  <c r="AE124" i="2"/>
  <c r="AD124" i="2"/>
  <c r="EC123" i="2"/>
  <c r="EB123" i="2"/>
  <c r="EA123" i="2"/>
  <c r="DZ123" i="2"/>
  <c r="DY123" i="2"/>
  <c r="DX123" i="2"/>
  <c r="DW123" i="2"/>
  <c r="DV123" i="2"/>
  <c r="DU123" i="2"/>
  <c r="DT123" i="2"/>
  <c r="DS123" i="2"/>
  <c r="DR123" i="2"/>
  <c r="DQ123" i="2"/>
  <c r="DP123" i="2"/>
  <c r="DO123" i="2"/>
  <c r="DN123" i="2"/>
  <c r="AW123" i="2"/>
  <c r="AV123" i="2"/>
  <c r="AU123" i="2"/>
  <c r="AT123" i="2"/>
  <c r="AS123" i="2"/>
  <c r="AR123" i="2"/>
  <c r="AQ123" i="2"/>
  <c r="AP123" i="2"/>
  <c r="AO123" i="2"/>
  <c r="AN123" i="2"/>
  <c r="AM123" i="2"/>
  <c r="AL123" i="2"/>
  <c r="AK123" i="2"/>
  <c r="AJ123" i="2"/>
  <c r="AI123" i="2"/>
  <c r="AH123" i="2"/>
  <c r="AG123" i="2"/>
  <c r="AF123" i="2"/>
  <c r="AE123" i="2"/>
  <c r="AD123" i="2"/>
  <c r="EC122" i="2"/>
  <c r="EB122" i="2"/>
  <c r="EA122" i="2"/>
  <c r="DZ122" i="2"/>
  <c r="DY122" i="2"/>
  <c r="DX122" i="2"/>
  <c r="DW122" i="2"/>
  <c r="DV122" i="2"/>
  <c r="DU122" i="2"/>
  <c r="DT122" i="2"/>
  <c r="DS122" i="2"/>
  <c r="DR122" i="2"/>
  <c r="DQ122" i="2"/>
  <c r="DP122" i="2"/>
  <c r="DO122" i="2"/>
  <c r="DN122" i="2"/>
  <c r="AW122" i="2"/>
  <c r="AV122" i="2"/>
  <c r="AU122" i="2"/>
  <c r="AT122" i="2"/>
  <c r="AS122" i="2"/>
  <c r="AR122" i="2"/>
  <c r="AQ122" i="2"/>
  <c r="AP122" i="2"/>
  <c r="AO122" i="2"/>
  <c r="AN122" i="2"/>
  <c r="AM122" i="2"/>
  <c r="AL122" i="2"/>
  <c r="AK122" i="2"/>
  <c r="AJ122" i="2"/>
  <c r="AI122" i="2"/>
  <c r="AH122" i="2"/>
  <c r="AG122" i="2"/>
  <c r="AF122" i="2"/>
  <c r="AE122" i="2"/>
  <c r="AD122" i="2"/>
  <c r="EC121" i="2"/>
  <c r="EB121" i="2"/>
  <c r="EA121" i="2"/>
  <c r="DZ121" i="2"/>
  <c r="DY121" i="2"/>
  <c r="DX121" i="2"/>
  <c r="DW121" i="2"/>
  <c r="DV121" i="2"/>
  <c r="DU121" i="2"/>
  <c r="DT121" i="2"/>
  <c r="DS121" i="2"/>
  <c r="DR121" i="2"/>
  <c r="DQ121" i="2"/>
  <c r="DP121" i="2"/>
  <c r="DO121" i="2"/>
  <c r="DN121" i="2"/>
  <c r="AW121" i="2"/>
  <c r="AV121" i="2"/>
  <c r="AU121" i="2"/>
  <c r="AT121" i="2"/>
  <c r="AS121" i="2"/>
  <c r="AR121" i="2"/>
  <c r="AQ121" i="2"/>
  <c r="AP121" i="2"/>
  <c r="AO121" i="2"/>
  <c r="AN121" i="2"/>
  <c r="AM121" i="2"/>
  <c r="AL121" i="2"/>
  <c r="AK121" i="2"/>
  <c r="AJ121" i="2"/>
  <c r="AI121" i="2"/>
  <c r="AH121" i="2"/>
  <c r="AG121" i="2"/>
  <c r="AF121" i="2"/>
  <c r="AE121" i="2"/>
  <c r="AD121" i="2"/>
  <c r="EC120" i="2"/>
  <c r="EB120" i="2"/>
  <c r="EA120" i="2"/>
  <c r="DZ120" i="2"/>
  <c r="DY120" i="2"/>
  <c r="DX120" i="2"/>
  <c r="DW120" i="2"/>
  <c r="DV120" i="2"/>
  <c r="DU120" i="2"/>
  <c r="DT120" i="2"/>
  <c r="DS120" i="2"/>
  <c r="DR120" i="2"/>
  <c r="DQ120" i="2"/>
  <c r="DP120" i="2"/>
  <c r="DO120" i="2"/>
  <c r="DN120" i="2"/>
  <c r="AW120" i="2"/>
  <c r="AV120" i="2"/>
  <c r="AU120" i="2"/>
  <c r="AT120" i="2"/>
  <c r="AS120" i="2"/>
  <c r="AR120" i="2"/>
  <c r="AQ120" i="2"/>
  <c r="AP120" i="2"/>
  <c r="AO120" i="2"/>
  <c r="AN120" i="2"/>
  <c r="AM120" i="2"/>
  <c r="AL120" i="2"/>
  <c r="AK120" i="2"/>
  <c r="AJ120" i="2"/>
  <c r="AI120" i="2"/>
  <c r="AH120" i="2"/>
  <c r="AG120" i="2"/>
  <c r="AF120" i="2"/>
  <c r="AE120" i="2"/>
  <c r="AD120" i="2"/>
  <c r="EC119" i="2"/>
  <c r="EB119" i="2"/>
  <c r="EA119" i="2"/>
  <c r="DZ119" i="2"/>
  <c r="DY119" i="2"/>
  <c r="DX119" i="2"/>
  <c r="DW119" i="2"/>
  <c r="DV119" i="2"/>
  <c r="DU119" i="2"/>
  <c r="DT119" i="2"/>
  <c r="DS119" i="2"/>
  <c r="DR119" i="2"/>
  <c r="DQ119" i="2"/>
  <c r="DP119" i="2"/>
  <c r="DO119" i="2"/>
  <c r="DN119" i="2"/>
  <c r="AW119" i="2"/>
  <c r="AV119" i="2"/>
  <c r="AU119" i="2"/>
  <c r="AT119" i="2"/>
  <c r="AS119" i="2"/>
  <c r="AR119" i="2"/>
  <c r="AQ119" i="2"/>
  <c r="AP119" i="2"/>
  <c r="AO119" i="2"/>
  <c r="AN119" i="2"/>
  <c r="AM119" i="2"/>
  <c r="AL119" i="2"/>
  <c r="AK119" i="2"/>
  <c r="AJ119" i="2"/>
  <c r="AI119" i="2"/>
  <c r="AH119" i="2"/>
  <c r="AG119" i="2"/>
  <c r="AF119" i="2"/>
  <c r="AE119" i="2"/>
  <c r="AD119" i="2"/>
  <c r="EC118" i="2"/>
  <c r="EB118" i="2"/>
  <c r="EA118" i="2"/>
  <c r="DZ118" i="2"/>
  <c r="DY118" i="2"/>
  <c r="DX118" i="2"/>
  <c r="DW118" i="2"/>
  <c r="DV118" i="2"/>
  <c r="DU118" i="2"/>
  <c r="DT118" i="2"/>
  <c r="DS118" i="2"/>
  <c r="DR118" i="2"/>
  <c r="DQ118" i="2"/>
  <c r="DP118" i="2"/>
  <c r="DO118" i="2"/>
  <c r="DN118" i="2"/>
  <c r="AW118" i="2"/>
  <c r="AV118" i="2"/>
  <c r="AU118" i="2"/>
  <c r="AT118" i="2"/>
  <c r="AS118" i="2"/>
  <c r="AR118" i="2"/>
  <c r="AQ118" i="2"/>
  <c r="AP118" i="2"/>
  <c r="AO118" i="2"/>
  <c r="AN118" i="2"/>
  <c r="AM118" i="2"/>
  <c r="AL118" i="2"/>
  <c r="AK118" i="2"/>
  <c r="AJ118" i="2"/>
  <c r="AI118" i="2"/>
  <c r="AH118" i="2"/>
  <c r="AG118" i="2"/>
  <c r="AF118" i="2"/>
  <c r="AE118" i="2"/>
  <c r="AD118" i="2"/>
  <c r="EC117" i="2"/>
  <c r="EB117" i="2"/>
  <c r="EA117" i="2"/>
  <c r="DZ117" i="2"/>
  <c r="DY117" i="2"/>
  <c r="DX117" i="2"/>
  <c r="DW117" i="2"/>
  <c r="DV117" i="2"/>
  <c r="DU117" i="2"/>
  <c r="DT117" i="2"/>
  <c r="DS117" i="2"/>
  <c r="DR117" i="2"/>
  <c r="DQ117" i="2"/>
  <c r="DP117" i="2"/>
  <c r="DO117" i="2"/>
  <c r="DN117" i="2"/>
  <c r="AW117" i="2"/>
  <c r="AV117" i="2"/>
  <c r="AU117" i="2"/>
  <c r="AT117" i="2"/>
  <c r="AS117" i="2"/>
  <c r="AR117" i="2"/>
  <c r="AQ117" i="2"/>
  <c r="AP117" i="2"/>
  <c r="AO117" i="2"/>
  <c r="AN117" i="2"/>
  <c r="AM117" i="2"/>
  <c r="AL117" i="2"/>
  <c r="AK117" i="2"/>
  <c r="AJ117" i="2"/>
  <c r="AI117" i="2"/>
  <c r="AH117" i="2"/>
  <c r="AG117" i="2"/>
  <c r="AF117" i="2"/>
  <c r="AE117" i="2"/>
  <c r="AD117" i="2"/>
  <c r="EC116" i="2"/>
  <c r="EB116" i="2"/>
  <c r="EA116" i="2"/>
  <c r="DZ116" i="2"/>
  <c r="DY116" i="2"/>
  <c r="DX116" i="2"/>
  <c r="DW116" i="2"/>
  <c r="DV116" i="2"/>
  <c r="DU116" i="2"/>
  <c r="DT116" i="2"/>
  <c r="DS116" i="2"/>
  <c r="DR116" i="2"/>
  <c r="DQ116" i="2"/>
  <c r="DP116" i="2"/>
  <c r="DO116" i="2"/>
  <c r="DN116" i="2"/>
  <c r="AW116" i="2"/>
  <c r="AV116" i="2"/>
  <c r="AU116" i="2"/>
  <c r="AT116" i="2"/>
  <c r="AS116" i="2"/>
  <c r="AR116" i="2"/>
  <c r="AQ116" i="2"/>
  <c r="AP116" i="2"/>
  <c r="AO116" i="2"/>
  <c r="AN116" i="2"/>
  <c r="AM116" i="2"/>
  <c r="AL116" i="2"/>
  <c r="AK116" i="2"/>
  <c r="AJ116" i="2"/>
  <c r="AI116" i="2"/>
  <c r="AH116" i="2"/>
  <c r="AG116" i="2"/>
  <c r="AF116" i="2"/>
  <c r="AE116" i="2"/>
  <c r="AD116" i="2"/>
  <c r="EC115" i="2"/>
  <c r="EB115" i="2"/>
  <c r="EA115" i="2"/>
  <c r="DZ115" i="2"/>
  <c r="DY115" i="2"/>
  <c r="DX115" i="2"/>
  <c r="DW115" i="2"/>
  <c r="DV115" i="2"/>
  <c r="DU115" i="2"/>
  <c r="DT115" i="2"/>
  <c r="DS115" i="2"/>
  <c r="DR115" i="2"/>
  <c r="DQ115" i="2"/>
  <c r="DP115" i="2"/>
  <c r="DO115" i="2"/>
  <c r="DN115" i="2"/>
  <c r="AW115" i="2"/>
  <c r="AV115" i="2"/>
  <c r="AU115" i="2"/>
  <c r="AT115" i="2"/>
  <c r="AS115" i="2"/>
  <c r="AR115" i="2"/>
  <c r="AQ115" i="2"/>
  <c r="AP115" i="2"/>
  <c r="AO115" i="2"/>
  <c r="AN115" i="2"/>
  <c r="AM115" i="2"/>
  <c r="AL115" i="2"/>
  <c r="AK115" i="2"/>
  <c r="AJ115" i="2"/>
  <c r="AI115" i="2"/>
  <c r="AH115" i="2"/>
  <c r="AG115" i="2"/>
  <c r="AF115" i="2"/>
  <c r="AE115" i="2"/>
  <c r="AD115" i="2"/>
  <c r="EC114" i="2"/>
  <c r="EB114" i="2"/>
  <c r="EA114" i="2"/>
  <c r="DZ114" i="2"/>
  <c r="DY114" i="2"/>
  <c r="DX114" i="2"/>
  <c r="DW114" i="2"/>
  <c r="DV114" i="2"/>
  <c r="DU114" i="2"/>
  <c r="DT114" i="2"/>
  <c r="DS114" i="2"/>
  <c r="DR114" i="2"/>
  <c r="DQ114" i="2"/>
  <c r="DP114" i="2"/>
  <c r="DO114" i="2"/>
  <c r="DN114" i="2"/>
  <c r="AW114" i="2"/>
  <c r="AV114" i="2"/>
  <c r="AU114" i="2"/>
  <c r="AT114" i="2"/>
  <c r="AS114" i="2"/>
  <c r="AR114" i="2"/>
  <c r="AQ114" i="2"/>
  <c r="AP114" i="2"/>
  <c r="AO114" i="2"/>
  <c r="AN114" i="2"/>
  <c r="AM114" i="2"/>
  <c r="AL114" i="2"/>
  <c r="AK114" i="2"/>
  <c r="AJ114" i="2"/>
  <c r="AI114" i="2"/>
  <c r="AH114" i="2"/>
  <c r="AG114" i="2"/>
  <c r="AF114" i="2"/>
  <c r="AE114" i="2"/>
  <c r="AD114" i="2"/>
  <c r="EC113" i="2"/>
  <c r="EB113" i="2"/>
  <c r="EA113" i="2"/>
  <c r="DZ113" i="2"/>
  <c r="DY113" i="2"/>
  <c r="DX113" i="2"/>
  <c r="DW113" i="2"/>
  <c r="DV113" i="2"/>
  <c r="DU113" i="2"/>
  <c r="DT113" i="2"/>
  <c r="DS113" i="2"/>
  <c r="DR113" i="2"/>
  <c r="DQ113" i="2"/>
  <c r="DP113" i="2"/>
  <c r="DO113" i="2"/>
  <c r="DN113" i="2"/>
  <c r="AW113" i="2"/>
  <c r="AV113" i="2"/>
  <c r="AU113" i="2"/>
  <c r="AT113" i="2"/>
  <c r="AS113" i="2"/>
  <c r="AR113" i="2"/>
  <c r="AQ113" i="2"/>
  <c r="AP113" i="2"/>
  <c r="AO113" i="2"/>
  <c r="AN113" i="2"/>
  <c r="AM113" i="2"/>
  <c r="AL113" i="2"/>
  <c r="AK113" i="2"/>
  <c r="AJ113" i="2"/>
  <c r="AI113" i="2"/>
  <c r="AH113" i="2"/>
  <c r="AG113" i="2"/>
  <c r="AF113" i="2"/>
  <c r="AE113" i="2"/>
  <c r="AD113" i="2"/>
  <c r="EC112" i="2"/>
  <c r="EB112" i="2"/>
  <c r="EA112" i="2"/>
  <c r="DZ112" i="2"/>
  <c r="DY112" i="2"/>
  <c r="DX112" i="2"/>
  <c r="DW112" i="2"/>
  <c r="DV112" i="2"/>
  <c r="DU112" i="2"/>
  <c r="DT112" i="2"/>
  <c r="DS112" i="2"/>
  <c r="DR112" i="2"/>
  <c r="DQ112" i="2"/>
  <c r="DP112" i="2"/>
  <c r="DO112" i="2"/>
  <c r="DN112" i="2"/>
  <c r="AW112" i="2"/>
  <c r="AV112" i="2"/>
  <c r="AU112" i="2"/>
  <c r="AT112" i="2"/>
  <c r="AS112" i="2"/>
  <c r="AR112" i="2"/>
  <c r="AQ112" i="2"/>
  <c r="AP112" i="2"/>
  <c r="AO112" i="2"/>
  <c r="AN112" i="2"/>
  <c r="AM112" i="2"/>
  <c r="AL112" i="2"/>
  <c r="AK112" i="2"/>
  <c r="AJ112" i="2"/>
  <c r="AI112" i="2"/>
  <c r="AH112" i="2"/>
  <c r="AG112" i="2"/>
  <c r="AF112" i="2"/>
  <c r="AE112" i="2"/>
  <c r="AD112" i="2"/>
  <c r="EC111" i="2"/>
  <c r="EB111" i="2"/>
  <c r="EA111" i="2"/>
  <c r="DZ111" i="2"/>
  <c r="DY111" i="2"/>
  <c r="DX111" i="2"/>
  <c r="DW111" i="2"/>
  <c r="DV111" i="2"/>
  <c r="DU111" i="2"/>
  <c r="DT111" i="2"/>
  <c r="DS111" i="2"/>
  <c r="DR111" i="2"/>
  <c r="DQ111" i="2"/>
  <c r="DP111" i="2"/>
  <c r="DO111" i="2"/>
  <c r="DN111" i="2"/>
  <c r="AW111" i="2"/>
  <c r="AV111" i="2"/>
  <c r="AU111" i="2"/>
  <c r="AT111" i="2"/>
  <c r="AS111" i="2"/>
  <c r="AR111" i="2"/>
  <c r="AQ111" i="2"/>
  <c r="AP111" i="2"/>
  <c r="AO111" i="2"/>
  <c r="AN111" i="2"/>
  <c r="AM111" i="2"/>
  <c r="AL111" i="2"/>
  <c r="AK111" i="2"/>
  <c r="AJ111" i="2"/>
  <c r="AI111" i="2"/>
  <c r="AH111" i="2"/>
  <c r="AG111" i="2"/>
  <c r="AF111" i="2"/>
  <c r="AE111" i="2"/>
  <c r="AD111" i="2"/>
  <c r="EC110" i="2"/>
  <c r="EB110" i="2"/>
  <c r="EA110" i="2"/>
  <c r="DZ110" i="2"/>
  <c r="DY110" i="2"/>
  <c r="DX110" i="2"/>
  <c r="DW110" i="2"/>
  <c r="DV110" i="2"/>
  <c r="DU110" i="2"/>
  <c r="DT110" i="2"/>
  <c r="DS110" i="2"/>
  <c r="DR110" i="2"/>
  <c r="DQ110" i="2"/>
  <c r="DP110" i="2"/>
  <c r="DO110" i="2"/>
  <c r="DN110" i="2"/>
  <c r="AW110" i="2"/>
  <c r="AV110" i="2"/>
  <c r="AU110" i="2"/>
  <c r="AT110" i="2"/>
  <c r="AS110" i="2"/>
  <c r="AR110" i="2"/>
  <c r="AQ110" i="2"/>
  <c r="AP110" i="2"/>
  <c r="AO110" i="2"/>
  <c r="AN110" i="2"/>
  <c r="AM110" i="2"/>
  <c r="AL110" i="2"/>
  <c r="AK110" i="2"/>
  <c r="AJ110" i="2"/>
  <c r="AI110" i="2"/>
  <c r="AH110" i="2"/>
  <c r="AG110" i="2"/>
  <c r="AF110" i="2"/>
  <c r="AE110" i="2"/>
  <c r="AD110" i="2"/>
  <c r="EC109" i="2"/>
  <c r="EB109" i="2"/>
  <c r="EA109" i="2"/>
  <c r="DZ109" i="2"/>
  <c r="DY109" i="2"/>
  <c r="DX109" i="2"/>
  <c r="DW109" i="2"/>
  <c r="DV109" i="2"/>
  <c r="DU109" i="2"/>
  <c r="DT109" i="2"/>
  <c r="DS109" i="2"/>
  <c r="DR109" i="2"/>
  <c r="DQ109" i="2"/>
  <c r="DP109" i="2"/>
  <c r="DO109" i="2"/>
  <c r="DN109" i="2"/>
  <c r="AW109" i="2"/>
  <c r="AV109" i="2"/>
  <c r="AU109" i="2"/>
  <c r="AT109" i="2"/>
  <c r="AS109" i="2"/>
  <c r="AR109" i="2"/>
  <c r="AQ109" i="2"/>
  <c r="AP109" i="2"/>
  <c r="AO109" i="2"/>
  <c r="AN109" i="2"/>
  <c r="AM109" i="2"/>
  <c r="AL109" i="2"/>
  <c r="AK109" i="2"/>
  <c r="AJ109" i="2"/>
  <c r="AI109" i="2"/>
  <c r="AH109" i="2"/>
  <c r="AG109" i="2"/>
  <c r="AF109" i="2"/>
  <c r="AE109" i="2"/>
  <c r="AD109" i="2"/>
  <c r="EC108" i="2"/>
  <c r="EB108" i="2"/>
  <c r="EA108" i="2"/>
  <c r="DZ108" i="2"/>
  <c r="DY108" i="2"/>
  <c r="DX108" i="2"/>
  <c r="DW108" i="2"/>
  <c r="DV108" i="2"/>
  <c r="DU108" i="2"/>
  <c r="DT108" i="2"/>
  <c r="DS108" i="2"/>
  <c r="DR108" i="2"/>
  <c r="DQ108" i="2"/>
  <c r="DP108" i="2"/>
  <c r="DO108" i="2"/>
  <c r="DN108" i="2"/>
  <c r="AW108" i="2"/>
  <c r="AV108" i="2"/>
  <c r="AU108" i="2"/>
  <c r="AT108" i="2"/>
  <c r="AS108" i="2"/>
  <c r="AR108" i="2"/>
  <c r="AQ108" i="2"/>
  <c r="AP108" i="2"/>
  <c r="AO108" i="2"/>
  <c r="AN108" i="2"/>
  <c r="AM108" i="2"/>
  <c r="AL108" i="2"/>
  <c r="AK108" i="2"/>
  <c r="AJ108" i="2"/>
  <c r="AI108" i="2"/>
  <c r="AH108" i="2"/>
  <c r="AG108" i="2"/>
  <c r="AF108" i="2"/>
  <c r="AE108" i="2"/>
  <c r="AD108" i="2"/>
  <c r="EC107" i="2"/>
  <c r="EB107" i="2"/>
  <c r="EA107" i="2"/>
  <c r="DZ107" i="2"/>
  <c r="DY107" i="2"/>
  <c r="DX107" i="2"/>
  <c r="DW107" i="2"/>
  <c r="DV107" i="2"/>
  <c r="DU107" i="2"/>
  <c r="DT107" i="2"/>
  <c r="DS107" i="2"/>
  <c r="DR107" i="2"/>
  <c r="DQ107" i="2"/>
  <c r="DP107" i="2"/>
  <c r="DO107" i="2"/>
  <c r="DN107" i="2"/>
  <c r="AW107" i="2"/>
  <c r="AV107" i="2"/>
  <c r="AU107" i="2"/>
  <c r="AT107" i="2"/>
  <c r="AS107" i="2"/>
  <c r="AR107" i="2"/>
  <c r="AQ107" i="2"/>
  <c r="AP107" i="2"/>
  <c r="AO107" i="2"/>
  <c r="AN107" i="2"/>
  <c r="AM107" i="2"/>
  <c r="AL107" i="2"/>
  <c r="AK107" i="2"/>
  <c r="AJ107" i="2"/>
  <c r="AI107" i="2"/>
  <c r="AH107" i="2"/>
  <c r="AG107" i="2"/>
  <c r="AF107" i="2"/>
  <c r="AE107" i="2"/>
  <c r="AD107" i="2"/>
  <c r="EC106" i="2"/>
  <c r="EB106" i="2"/>
  <c r="EA106" i="2"/>
  <c r="DZ106" i="2"/>
  <c r="DY106" i="2"/>
  <c r="DX106" i="2"/>
  <c r="DW106" i="2"/>
  <c r="DV106" i="2"/>
  <c r="DU106" i="2"/>
  <c r="DT106" i="2"/>
  <c r="DS106" i="2"/>
  <c r="DR106" i="2"/>
  <c r="DQ106" i="2"/>
  <c r="DP106" i="2"/>
  <c r="DO106" i="2"/>
  <c r="DN106" i="2"/>
  <c r="AW106" i="2"/>
  <c r="AV106" i="2"/>
  <c r="AU106" i="2"/>
  <c r="AT106" i="2"/>
  <c r="AS106" i="2"/>
  <c r="AR106" i="2"/>
  <c r="AQ106" i="2"/>
  <c r="AP106" i="2"/>
  <c r="AO106" i="2"/>
  <c r="AN106" i="2"/>
  <c r="AM106" i="2"/>
  <c r="AL106" i="2"/>
  <c r="AK106" i="2"/>
  <c r="AJ106" i="2"/>
  <c r="AI106" i="2"/>
  <c r="AH106" i="2"/>
  <c r="AG106" i="2"/>
  <c r="AF106" i="2"/>
  <c r="AE106" i="2"/>
  <c r="AD106" i="2"/>
  <c r="EC105" i="2"/>
  <c r="EB105" i="2"/>
  <c r="EA105" i="2"/>
  <c r="DZ105" i="2"/>
  <c r="DY105" i="2"/>
  <c r="DX105" i="2"/>
  <c r="DW105" i="2"/>
  <c r="DV105" i="2"/>
  <c r="DU105" i="2"/>
  <c r="DT105" i="2"/>
  <c r="DS105" i="2"/>
  <c r="DR105" i="2"/>
  <c r="DQ105" i="2"/>
  <c r="DP105" i="2"/>
  <c r="DO105" i="2"/>
  <c r="DN105" i="2"/>
  <c r="AW105" i="2"/>
  <c r="AV105" i="2"/>
  <c r="AU105" i="2"/>
  <c r="AT105" i="2"/>
  <c r="AS105" i="2"/>
  <c r="AR105" i="2"/>
  <c r="AQ105" i="2"/>
  <c r="AP105" i="2"/>
  <c r="AO105" i="2"/>
  <c r="AN105" i="2"/>
  <c r="AM105" i="2"/>
  <c r="AL105" i="2"/>
  <c r="AK105" i="2"/>
  <c r="AJ105" i="2"/>
  <c r="AI105" i="2"/>
  <c r="AH105" i="2"/>
  <c r="AG105" i="2"/>
  <c r="AF105" i="2"/>
  <c r="AE105" i="2"/>
  <c r="AD105" i="2"/>
  <c r="EC104" i="2"/>
  <c r="EB104" i="2"/>
  <c r="EA104" i="2"/>
  <c r="DZ104" i="2"/>
  <c r="DY104" i="2"/>
  <c r="DX104" i="2"/>
  <c r="DW104" i="2"/>
  <c r="DV104" i="2"/>
  <c r="DU104" i="2"/>
  <c r="DT104" i="2"/>
  <c r="DS104" i="2"/>
  <c r="DR104" i="2"/>
  <c r="DQ104" i="2"/>
  <c r="DP104" i="2"/>
  <c r="DO104" i="2"/>
  <c r="DN104" i="2"/>
  <c r="AW104" i="2"/>
  <c r="AV104" i="2"/>
  <c r="AU104" i="2"/>
  <c r="AT104" i="2"/>
  <c r="AS104" i="2"/>
  <c r="AR104" i="2"/>
  <c r="AQ104" i="2"/>
  <c r="AP104" i="2"/>
  <c r="AO104" i="2"/>
  <c r="AN104" i="2"/>
  <c r="AM104" i="2"/>
  <c r="AL104" i="2"/>
  <c r="AK104" i="2"/>
  <c r="AJ104" i="2"/>
  <c r="AI104" i="2"/>
  <c r="AH104" i="2"/>
  <c r="AG104" i="2"/>
  <c r="AF104" i="2"/>
  <c r="AE104" i="2"/>
  <c r="AD104" i="2"/>
  <c r="EC103" i="2"/>
  <c r="EB103" i="2"/>
  <c r="EA103" i="2"/>
  <c r="DZ103" i="2"/>
  <c r="DY103" i="2"/>
  <c r="DX103" i="2"/>
  <c r="DW103" i="2"/>
  <c r="DV103" i="2"/>
  <c r="DU103" i="2"/>
  <c r="DT103" i="2"/>
  <c r="DS103" i="2"/>
  <c r="DR103" i="2"/>
  <c r="DQ103" i="2"/>
  <c r="DP103" i="2"/>
  <c r="DO103" i="2"/>
  <c r="DN103" i="2"/>
  <c r="AW103" i="2"/>
  <c r="AV103" i="2"/>
  <c r="AU103" i="2"/>
  <c r="AT103" i="2"/>
  <c r="AS103" i="2"/>
  <c r="AR103" i="2"/>
  <c r="AQ103" i="2"/>
  <c r="AP103" i="2"/>
  <c r="AO103" i="2"/>
  <c r="AN103" i="2"/>
  <c r="AM103" i="2"/>
  <c r="AL103" i="2"/>
  <c r="AK103" i="2"/>
  <c r="AJ103" i="2"/>
  <c r="AI103" i="2"/>
  <c r="AH103" i="2"/>
  <c r="AG103" i="2"/>
  <c r="AF103" i="2"/>
  <c r="AE103" i="2"/>
  <c r="AD103" i="2"/>
  <c r="EC102" i="2"/>
  <c r="EB102" i="2"/>
  <c r="EA102" i="2"/>
  <c r="DZ102" i="2"/>
  <c r="DY102" i="2"/>
  <c r="DX102" i="2"/>
  <c r="DW102" i="2"/>
  <c r="DV102" i="2"/>
  <c r="DU102" i="2"/>
  <c r="DT102" i="2"/>
  <c r="DS102" i="2"/>
  <c r="DR102" i="2"/>
  <c r="DQ102" i="2"/>
  <c r="DP102" i="2"/>
  <c r="DO102" i="2"/>
  <c r="DN102" i="2"/>
  <c r="AW102" i="2"/>
  <c r="AV102" i="2"/>
  <c r="AU102" i="2"/>
  <c r="AT102" i="2"/>
  <c r="AS102" i="2"/>
  <c r="AR102" i="2"/>
  <c r="AQ102" i="2"/>
  <c r="AP102" i="2"/>
  <c r="AO102" i="2"/>
  <c r="AN102" i="2"/>
  <c r="AM102" i="2"/>
  <c r="AL102" i="2"/>
  <c r="AK102" i="2"/>
  <c r="AJ102" i="2"/>
  <c r="AI102" i="2"/>
  <c r="AH102" i="2"/>
  <c r="AG102" i="2"/>
  <c r="AF102" i="2"/>
  <c r="AE102" i="2"/>
  <c r="AD102" i="2"/>
  <c r="EC101" i="2"/>
  <c r="EB101" i="2"/>
  <c r="EA101" i="2"/>
  <c r="DZ101" i="2"/>
  <c r="DY101" i="2"/>
  <c r="DX101" i="2"/>
  <c r="DW101" i="2"/>
  <c r="DV101" i="2"/>
  <c r="DU101" i="2"/>
  <c r="DT101" i="2"/>
  <c r="DS101" i="2"/>
  <c r="DR101" i="2"/>
  <c r="DQ101" i="2"/>
  <c r="DP101" i="2"/>
  <c r="DO101" i="2"/>
  <c r="DN101" i="2"/>
  <c r="AW101" i="2"/>
  <c r="AV101" i="2"/>
  <c r="AU101" i="2"/>
  <c r="AT101" i="2"/>
  <c r="AS101" i="2"/>
  <c r="AR101" i="2"/>
  <c r="AQ101" i="2"/>
  <c r="AP101" i="2"/>
  <c r="AO101" i="2"/>
  <c r="AN101" i="2"/>
  <c r="AM101" i="2"/>
  <c r="AL101" i="2"/>
  <c r="AK101" i="2"/>
  <c r="AJ101" i="2"/>
  <c r="AI101" i="2"/>
  <c r="AH101" i="2"/>
  <c r="AG101" i="2"/>
  <c r="AF101" i="2"/>
  <c r="AE101" i="2"/>
  <c r="AD101" i="2"/>
  <c r="EC100" i="2"/>
  <c r="EB100" i="2"/>
  <c r="EA100" i="2"/>
  <c r="DZ100" i="2"/>
  <c r="DY100" i="2"/>
  <c r="DX100" i="2"/>
  <c r="DW100" i="2"/>
  <c r="DV100" i="2"/>
  <c r="DU100" i="2"/>
  <c r="DT100" i="2"/>
  <c r="DS100" i="2"/>
  <c r="DR100" i="2"/>
  <c r="DQ100" i="2"/>
  <c r="DP100" i="2"/>
  <c r="DO100" i="2"/>
  <c r="DN100" i="2"/>
  <c r="AW100" i="2"/>
  <c r="AV100" i="2"/>
  <c r="AU100" i="2"/>
  <c r="AT100" i="2"/>
  <c r="AS100" i="2"/>
  <c r="AR100" i="2"/>
  <c r="AQ100" i="2"/>
  <c r="AP100" i="2"/>
  <c r="AO100" i="2"/>
  <c r="AN100" i="2"/>
  <c r="AM100" i="2"/>
  <c r="AL100" i="2"/>
  <c r="AK100" i="2"/>
  <c r="AJ100" i="2"/>
  <c r="AI100" i="2"/>
  <c r="AH100" i="2"/>
  <c r="AG100" i="2"/>
  <c r="AF100" i="2"/>
  <c r="AE100" i="2"/>
  <c r="AD100" i="2"/>
  <c r="EC99" i="2"/>
  <c r="EB99" i="2"/>
  <c r="EA99" i="2"/>
  <c r="DZ99" i="2"/>
  <c r="DY99" i="2"/>
  <c r="DX99" i="2"/>
  <c r="DW99" i="2"/>
  <c r="DV99" i="2"/>
  <c r="DU99" i="2"/>
  <c r="DT99" i="2"/>
  <c r="DS99" i="2"/>
  <c r="DR99" i="2"/>
  <c r="DQ99" i="2"/>
  <c r="DP99" i="2"/>
  <c r="DO99" i="2"/>
  <c r="DN99" i="2"/>
  <c r="AW99" i="2"/>
  <c r="AV99" i="2"/>
  <c r="AU99" i="2"/>
  <c r="AT99" i="2"/>
  <c r="AS99" i="2"/>
  <c r="AR99" i="2"/>
  <c r="AQ99" i="2"/>
  <c r="AP99" i="2"/>
  <c r="AO99" i="2"/>
  <c r="AN99" i="2"/>
  <c r="AM99" i="2"/>
  <c r="AL99" i="2"/>
  <c r="AK99" i="2"/>
  <c r="AJ99" i="2"/>
  <c r="AI99" i="2"/>
  <c r="AH99" i="2"/>
  <c r="AG99" i="2"/>
  <c r="AF99" i="2"/>
  <c r="AE99" i="2"/>
  <c r="AD99" i="2"/>
  <c r="EC98" i="2"/>
  <c r="EB98" i="2"/>
  <c r="EA98" i="2"/>
  <c r="DZ98" i="2"/>
  <c r="DY98" i="2"/>
  <c r="DX98" i="2"/>
  <c r="DW98" i="2"/>
  <c r="DV98" i="2"/>
  <c r="DU98" i="2"/>
  <c r="DT98" i="2"/>
  <c r="DS98" i="2"/>
  <c r="DR98" i="2"/>
  <c r="DQ98" i="2"/>
  <c r="DP98" i="2"/>
  <c r="DO98" i="2"/>
  <c r="DN98" i="2"/>
  <c r="AW98" i="2"/>
  <c r="AV98" i="2"/>
  <c r="AU98" i="2"/>
  <c r="AT98" i="2"/>
  <c r="AS98" i="2"/>
  <c r="AR98" i="2"/>
  <c r="AQ98" i="2"/>
  <c r="AP98" i="2"/>
  <c r="AO98" i="2"/>
  <c r="AN98" i="2"/>
  <c r="AM98" i="2"/>
  <c r="AL98" i="2"/>
  <c r="AK98" i="2"/>
  <c r="AJ98" i="2"/>
  <c r="AI98" i="2"/>
  <c r="AH98" i="2"/>
  <c r="AG98" i="2"/>
  <c r="AF98" i="2"/>
  <c r="AE98" i="2"/>
  <c r="AD98" i="2"/>
  <c r="EC97" i="2"/>
  <c r="EB97" i="2"/>
  <c r="EA97" i="2"/>
  <c r="DZ97" i="2"/>
  <c r="DY97" i="2"/>
  <c r="DX97" i="2"/>
  <c r="DW97" i="2"/>
  <c r="DV97" i="2"/>
  <c r="DU97" i="2"/>
  <c r="DT97" i="2"/>
  <c r="DS97" i="2"/>
  <c r="DR97" i="2"/>
  <c r="DQ97" i="2"/>
  <c r="DP97" i="2"/>
  <c r="DO97" i="2"/>
  <c r="DN97" i="2"/>
  <c r="AW97" i="2"/>
  <c r="AV97" i="2"/>
  <c r="AU97" i="2"/>
  <c r="AT97" i="2"/>
  <c r="AS97" i="2"/>
  <c r="AR97" i="2"/>
  <c r="AQ97" i="2"/>
  <c r="AP97" i="2"/>
  <c r="AO97" i="2"/>
  <c r="AN97" i="2"/>
  <c r="AM97" i="2"/>
  <c r="AL97" i="2"/>
  <c r="AK97" i="2"/>
  <c r="AJ97" i="2"/>
  <c r="AI97" i="2"/>
  <c r="AH97" i="2"/>
  <c r="AG97" i="2"/>
  <c r="AF97" i="2"/>
  <c r="AE97" i="2"/>
  <c r="AD97" i="2"/>
  <c r="EC96" i="2"/>
  <c r="EB96" i="2"/>
  <c r="EA96" i="2"/>
  <c r="DZ96" i="2"/>
  <c r="DY96" i="2"/>
  <c r="DX96" i="2"/>
  <c r="DW96" i="2"/>
  <c r="DV96" i="2"/>
  <c r="DU96" i="2"/>
  <c r="DT96" i="2"/>
  <c r="DS96" i="2"/>
  <c r="DR96" i="2"/>
  <c r="DQ96" i="2"/>
  <c r="DP96" i="2"/>
  <c r="DO96" i="2"/>
  <c r="DN96" i="2"/>
  <c r="AW96" i="2"/>
  <c r="AV96" i="2"/>
  <c r="AU96" i="2"/>
  <c r="AT96" i="2"/>
  <c r="AS96" i="2"/>
  <c r="AR96" i="2"/>
  <c r="AQ96" i="2"/>
  <c r="AP96" i="2"/>
  <c r="AO96" i="2"/>
  <c r="AN96" i="2"/>
  <c r="AM96" i="2"/>
  <c r="AL96" i="2"/>
  <c r="AK96" i="2"/>
  <c r="AJ96" i="2"/>
  <c r="AI96" i="2"/>
  <c r="AH96" i="2"/>
  <c r="AG96" i="2"/>
  <c r="AF96" i="2"/>
  <c r="AE96" i="2"/>
  <c r="AD96" i="2"/>
  <c r="EC95" i="2"/>
  <c r="EB95" i="2"/>
  <c r="EA95" i="2"/>
  <c r="DZ95" i="2"/>
  <c r="DY95" i="2"/>
  <c r="DX95" i="2"/>
  <c r="DW95" i="2"/>
  <c r="DV95" i="2"/>
  <c r="DU95" i="2"/>
  <c r="DT95" i="2"/>
  <c r="DS95" i="2"/>
  <c r="DR95" i="2"/>
  <c r="DQ95" i="2"/>
  <c r="DP95" i="2"/>
  <c r="DO95" i="2"/>
  <c r="DN95" i="2"/>
  <c r="AW95" i="2"/>
  <c r="AV95" i="2"/>
  <c r="AU95" i="2"/>
  <c r="AT95" i="2"/>
  <c r="AS95" i="2"/>
  <c r="AR95" i="2"/>
  <c r="AQ95" i="2"/>
  <c r="AP95" i="2"/>
  <c r="AO95" i="2"/>
  <c r="AN95" i="2"/>
  <c r="AM95" i="2"/>
  <c r="AL95" i="2"/>
  <c r="AK95" i="2"/>
  <c r="AJ95" i="2"/>
  <c r="AI95" i="2"/>
  <c r="AH95" i="2"/>
  <c r="AG95" i="2"/>
  <c r="AF95" i="2"/>
  <c r="AE95" i="2"/>
  <c r="AD95" i="2"/>
  <c r="EC94" i="2"/>
  <c r="EB94" i="2"/>
  <c r="EA94" i="2"/>
  <c r="DZ94" i="2"/>
  <c r="DY94" i="2"/>
  <c r="DX94" i="2"/>
  <c r="DW94" i="2"/>
  <c r="DV94" i="2"/>
  <c r="DU94" i="2"/>
  <c r="DT94" i="2"/>
  <c r="DS94" i="2"/>
  <c r="DR94" i="2"/>
  <c r="DQ94" i="2"/>
  <c r="DP94" i="2"/>
  <c r="DO94" i="2"/>
  <c r="DN94" i="2"/>
  <c r="AW94" i="2"/>
  <c r="AV94" i="2"/>
  <c r="AU94" i="2"/>
  <c r="AT94" i="2"/>
  <c r="AS94" i="2"/>
  <c r="AR94" i="2"/>
  <c r="AQ94" i="2"/>
  <c r="AP94" i="2"/>
  <c r="AO94" i="2"/>
  <c r="AN94" i="2"/>
  <c r="AM94" i="2"/>
  <c r="AL94" i="2"/>
  <c r="AK94" i="2"/>
  <c r="AJ94" i="2"/>
  <c r="AI94" i="2"/>
  <c r="AH94" i="2"/>
  <c r="AG94" i="2"/>
  <c r="AF94" i="2"/>
  <c r="AE94" i="2"/>
  <c r="AD94" i="2"/>
  <c r="EC93" i="2"/>
  <c r="EB93" i="2"/>
  <c r="EA93" i="2"/>
  <c r="DZ93" i="2"/>
  <c r="DY93" i="2"/>
  <c r="DX93" i="2"/>
  <c r="DW93" i="2"/>
  <c r="DV93" i="2"/>
  <c r="DU93" i="2"/>
  <c r="DT93" i="2"/>
  <c r="DS93" i="2"/>
  <c r="DR93" i="2"/>
  <c r="DQ93" i="2"/>
  <c r="DP93" i="2"/>
  <c r="DO93" i="2"/>
  <c r="DN93" i="2"/>
  <c r="AW93" i="2"/>
  <c r="AV93" i="2"/>
  <c r="AU93" i="2"/>
  <c r="AT93" i="2"/>
  <c r="AS93" i="2"/>
  <c r="AR93" i="2"/>
  <c r="AQ93" i="2"/>
  <c r="AP93" i="2"/>
  <c r="AO93" i="2"/>
  <c r="AN93" i="2"/>
  <c r="AM93" i="2"/>
  <c r="AL93" i="2"/>
  <c r="AK93" i="2"/>
  <c r="AJ93" i="2"/>
  <c r="AI93" i="2"/>
  <c r="AH93" i="2"/>
  <c r="AG93" i="2"/>
  <c r="AF93" i="2"/>
  <c r="AE93" i="2"/>
  <c r="AD93" i="2"/>
  <c r="EC92" i="2"/>
  <c r="EB92" i="2"/>
  <c r="EA92" i="2"/>
  <c r="DZ92" i="2"/>
  <c r="DY92" i="2"/>
  <c r="DX92" i="2"/>
  <c r="DW92" i="2"/>
  <c r="DV92" i="2"/>
  <c r="DU92" i="2"/>
  <c r="DT92" i="2"/>
  <c r="DS92" i="2"/>
  <c r="DR92" i="2"/>
  <c r="DQ92" i="2"/>
  <c r="DP92" i="2"/>
  <c r="DO92" i="2"/>
  <c r="DN92" i="2"/>
  <c r="AW92" i="2"/>
  <c r="AV92" i="2"/>
  <c r="AU92" i="2"/>
  <c r="AT92" i="2"/>
  <c r="AS92" i="2"/>
  <c r="AR92" i="2"/>
  <c r="AQ92" i="2"/>
  <c r="AP92" i="2"/>
  <c r="AO92" i="2"/>
  <c r="AN92" i="2"/>
  <c r="AM92" i="2"/>
  <c r="AL92" i="2"/>
  <c r="AK92" i="2"/>
  <c r="AJ92" i="2"/>
  <c r="AI92" i="2"/>
  <c r="AH92" i="2"/>
  <c r="AG92" i="2"/>
  <c r="AF92" i="2"/>
  <c r="AE92" i="2"/>
  <c r="AD92" i="2"/>
  <c r="EC91" i="2"/>
  <c r="EB91" i="2"/>
  <c r="EA91" i="2"/>
  <c r="DZ91" i="2"/>
  <c r="DY91" i="2"/>
  <c r="DX91" i="2"/>
  <c r="DW91" i="2"/>
  <c r="DV91" i="2"/>
  <c r="DU91" i="2"/>
  <c r="DT91" i="2"/>
  <c r="DS91" i="2"/>
  <c r="DR91" i="2"/>
  <c r="DQ91" i="2"/>
  <c r="DP91" i="2"/>
  <c r="DO91" i="2"/>
  <c r="DN91" i="2"/>
  <c r="AW91" i="2"/>
  <c r="AV91" i="2"/>
  <c r="AU91" i="2"/>
  <c r="AT91" i="2"/>
  <c r="AS91" i="2"/>
  <c r="AR91" i="2"/>
  <c r="AQ91" i="2"/>
  <c r="AP91" i="2"/>
  <c r="AO91" i="2"/>
  <c r="AN91" i="2"/>
  <c r="AM91" i="2"/>
  <c r="AL91" i="2"/>
  <c r="AK91" i="2"/>
  <c r="AJ91" i="2"/>
  <c r="AI91" i="2"/>
  <c r="AH91" i="2"/>
  <c r="AG91" i="2"/>
  <c r="AF91" i="2"/>
  <c r="AE91" i="2"/>
  <c r="AD91" i="2"/>
  <c r="EC90" i="2"/>
  <c r="EB90" i="2"/>
  <c r="EA90" i="2"/>
  <c r="DZ90" i="2"/>
  <c r="DY90" i="2"/>
  <c r="DX90" i="2"/>
  <c r="DW90" i="2"/>
  <c r="DV90" i="2"/>
  <c r="DU90" i="2"/>
  <c r="DT90" i="2"/>
  <c r="DS90" i="2"/>
  <c r="DR90" i="2"/>
  <c r="DQ90" i="2"/>
  <c r="DP90" i="2"/>
  <c r="DO90" i="2"/>
  <c r="DN90" i="2"/>
  <c r="AW90" i="2"/>
  <c r="AV90" i="2"/>
  <c r="AU90" i="2"/>
  <c r="AT90" i="2"/>
  <c r="AS90" i="2"/>
  <c r="AR90" i="2"/>
  <c r="AQ90" i="2"/>
  <c r="AP90" i="2"/>
  <c r="AO90" i="2"/>
  <c r="AN90" i="2"/>
  <c r="AM90" i="2"/>
  <c r="AL90" i="2"/>
  <c r="AK90" i="2"/>
  <c r="AJ90" i="2"/>
  <c r="AI90" i="2"/>
  <c r="AH90" i="2"/>
  <c r="AG90" i="2"/>
  <c r="AF90" i="2"/>
  <c r="AE90" i="2"/>
  <c r="AD90" i="2"/>
  <c r="EC89" i="2"/>
  <c r="EB89" i="2"/>
  <c r="EA89" i="2"/>
  <c r="DZ89" i="2"/>
  <c r="DY89" i="2"/>
  <c r="DX89" i="2"/>
  <c r="DW89" i="2"/>
  <c r="DV89" i="2"/>
  <c r="DU89" i="2"/>
  <c r="DT89" i="2"/>
  <c r="DS89" i="2"/>
  <c r="DR89" i="2"/>
  <c r="DQ89" i="2"/>
  <c r="DP89" i="2"/>
  <c r="DO89" i="2"/>
  <c r="DN89" i="2"/>
  <c r="AW89" i="2"/>
  <c r="AV89" i="2"/>
  <c r="AU89" i="2"/>
  <c r="AT89" i="2"/>
  <c r="AS89" i="2"/>
  <c r="AR89" i="2"/>
  <c r="AQ89" i="2"/>
  <c r="AP89" i="2"/>
  <c r="AO89" i="2"/>
  <c r="AN89" i="2"/>
  <c r="AM89" i="2"/>
  <c r="AL89" i="2"/>
  <c r="AK89" i="2"/>
  <c r="AJ89" i="2"/>
  <c r="AI89" i="2"/>
  <c r="AH89" i="2"/>
  <c r="AG89" i="2"/>
  <c r="AF89" i="2"/>
  <c r="AE89" i="2"/>
  <c r="AD89" i="2"/>
  <c r="EC88" i="2"/>
  <c r="EB88" i="2"/>
  <c r="EA88" i="2"/>
  <c r="DZ88" i="2"/>
  <c r="DY88" i="2"/>
  <c r="DX88" i="2"/>
  <c r="DW88" i="2"/>
  <c r="DV88" i="2"/>
  <c r="DU88" i="2"/>
  <c r="DT88" i="2"/>
  <c r="DS88" i="2"/>
  <c r="DR88" i="2"/>
  <c r="DQ88" i="2"/>
  <c r="DP88" i="2"/>
  <c r="DO88" i="2"/>
  <c r="DN88" i="2"/>
  <c r="AW88" i="2"/>
  <c r="AV88" i="2"/>
  <c r="AU88" i="2"/>
  <c r="AT88" i="2"/>
  <c r="AS88" i="2"/>
  <c r="AR88" i="2"/>
  <c r="AQ88" i="2"/>
  <c r="AP88" i="2"/>
  <c r="AO88" i="2"/>
  <c r="AN88" i="2"/>
  <c r="AM88" i="2"/>
  <c r="AL88" i="2"/>
  <c r="AK88" i="2"/>
  <c r="AJ88" i="2"/>
  <c r="AI88" i="2"/>
  <c r="AH88" i="2"/>
  <c r="AG88" i="2"/>
  <c r="AF88" i="2"/>
  <c r="AE88" i="2"/>
  <c r="AD88" i="2"/>
  <c r="EC87" i="2"/>
  <c r="EB87" i="2"/>
  <c r="EA87" i="2"/>
  <c r="DZ87" i="2"/>
  <c r="DY87" i="2"/>
  <c r="DX87" i="2"/>
  <c r="DW87" i="2"/>
  <c r="DV87" i="2"/>
  <c r="DU87" i="2"/>
  <c r="DT87" i="2"/>
  <c r="DS87" i="2"/>
  <c r="DR87" i="2"/>
  <c r="DQ87" i="2"/>
  <c r="DP87" i="2"/>
  <c r="DO87" i="2"/>
  <c r="DN87" i="2"/>
  <c r="AW87" i="2"/>
  <c r="AV87" i="2"/>
  <c r="AU87" i="2"/>
  <c r="AT87" i="2"/>
  <c r="AS87" i="2"/>
  <c r="AR87" i="2"/>
  <c r="AQ87" i="2"/>
  <c r="AP87" i="2"/>
  <c r="AO87" i="2"/>
  <c r="AN87" i="2"/>
  <c r="AM87" i="2"/>
  <c r="AL87" i="2"/>
  <c r="AK87" i="2"/>
  <c r="AJ87" i="2"/>
  <c r="AI87" i="2"/>
  <c r="AH87" i="2"/>
  <c r="AG87" i="2"/>
  <c r="AF87" i="2"/>
  <c r="AE87" i="2"/>
  <c r="AD87" i="2"/>
  <c r="EC86" i="2"/>
  <c r="EB86" i="2"/>
  <c r="EA86" i="2"/>
  <c r="DZ86" i="2"/>
  <c r="DY86" i="2"/>
  <c r="DX86" i="2"/>
  <c r="DW86" i="2"/>
  <c r="DV86" i="2"/>
  <c r="DU86" i="2"/>
  <c r="DT86" i="2"/>
  <c r="DS86" i="2"/>
  <c r="DR86" i="2"/>
  <c r="DQ86" i="2"/>
  <c r="DP86" i="2"/>
  <c r="DO86" i="2"/>
  <c r="DN86" i="2"/>
  <c r="AW86" i="2"/>
  <c r="AV86" i="2"/>
  <c r="AU86" i="2"/>
  <c r="AT86" i="2"/>
  <c r="AS86" i="2"/>
  <c r="AR86" i="2"/>
  <c r="AQ86" i="2"/>
  <c r="AP86" i="2"/>
  <c r="AO86" i="2"/>
  <c r="AN86" i="2"/>
  <c r="AM86" i="2"/>
  <c r="AL86" i="2"/>
  <c r="AK86" i="2"/>
  <c r="AJ86" i="2"/>
  <c r="AI86" i="2"/>
  <c r="AH86" i="2"/>
  <c r="AG86" i="2"/>
  <c r="AF86" i="2"/>
  <c r="AE86" i="2"/>
  <c r="AD86" i="2"/>
  <c r="EC85" i="2"/>
  <c r="EB85" i="2"/>
  <c r="EA85" i="2"/>
  <c r="DZ85" i="2"/>
  <c r="DY85" i="2"/>
  <c r="DX85" i="2"/>
  <c r="DW85" i="2"/>
  <c r="DV85" i="2"/>
  <c r="DU85" i="2"/>
  <c r="DT85" i="2"/>
  <c r="DS85" i="2"/>
  <c r="DR85" i="2"/>
  <c r="DQ85" i="2"/>
  <c r="DP85" i="2"/>
  <c r="DO85" i="2"/>
  <c r="DN85" i="2"/>
  <c r="AW85" i="2"/>
  <c r="AV85" i="2"/>
  <c r="AU85" i="2"/>
  <c r="AT85" i="2"/>
  <c r="AS85" i="2"/>
  <c r="AR85" i="2"/>
  <c r="AQ85" i="2"/>
  <c r="AP85" i="2"/>
  <c r="AO85" i="2"/>
  <c r="AN85" i="2"/>
  <c r="AM85" i="2"/>
  <c r="AL85" i="2"/>
  <c r="AK85" i="2"/>
  <c r="AJ85" i="2"/>
  <c r="AI85" i="2"/>
  <c r="AH85" i="2"/>
  <c r="AG85" i="2"/>
  <c r="AF85" i="2"/>
  <c r="AE85" i="2"/>
  <c r="AD85" i="2"/>
  <c r="EC84" i="2"/>
  <c r="EB84" i="2"/>
  <c r="EA84" i="2"/>
  <c r="DZ84" i="2"/>
  <c r="DY84" i="2"/>
  <c r="DX84" i="2"/>
  <c r="DW84" i="2"/>
  <c r="DV84" i="2"/>
  <c r="DU84" i="2"/>
  <c r="DT84" i="2"/>
  <c r="DS84" i="2"/>
  <c r="DR84" i="2"/>
  <c r="DQ84" i="2"/>
  <c r="DP84" i="2"/>
  <c r="DO84" i="2"/>
  <c r="DN84" i="2"/>
  <c r="AW84" i="2"/>
  <c r="AV84" i="2"/>
  <c r="AU84" i="2"/>
  <c r="AT84" i="2"/>
  <c r="AS84" i="2"/>
  <c r="AR84" i="2"/>
  <c r="AQ84" i="2"/>
  <c r="AP84" i="2"/>
  <c r="AO84" i="2"/>
  <c r="AN84" i="2"/>
  <c r="AM84" i="2"/>
  <c r="AL84" i="2"/>
  <c r="AK84" i="2"/>
  <c r="AJ84" i="2"/>
  <c r="AI84" i="2"/>
  <c r="AH84" i="2"/>
  <c r="AG84" i="2"/>
  <c r="AF84" i="2"/>
  <c r="AE84" i="2"/>
  <c r="AD84" i="2"/>
  <c r="EC83" i="2"/>
  <c r="EB83" i="2"/>
  <c r="EA83" i="2"/>
  <c r="DZ83" i="2"/>
  <c r="DY83" i="2"/>
  <c r="DX83" i="2"/>
  <c r="DW83" i="2"/>
  <c r="DV83" i="2"/>
  <c r="DU83" i="2"/>
  <c r="DT83" i="2"/>
  <c r="DS83" i="2"/>
  <c r="DR83" i="2"/>
  <c r="DQ83" i="2"/>
  <c r="DP83" i="2"/>
  <c r="DO83" i="2"/>
  <c r="DN83" i="2"/>
  <c r="AW83" i="2"/>
  <c r="AV83" i="2"/>
  <c r="AU83" i="2"/>
  <c r="AT83" i="2"/>
  <c r="AS83" i="2"/>
  <c r="AR83" i="2"/>
  <c r="AQ83" i="2"/>
  <c r="AP83" i="2"/>
  <c r="AO83" i="2"/>
  <c r="AN83" i="2"/>
  <c r="AM83" i="2"/>
  <c r="AL83" i="2"/>
  <c r="AK83" i="2"/>
  <c r="AJ83" i="2"/>
  <c r="AI83" i="2"/>
  <c r="AH83" i="2"/>
  <c r="AG83" i="2"/>
  <c r="AF83" i="2"/>
  <c r="AE83" i="2"/>
  <c r="AD83" i="2"/>
  <c r="EC82" i="2"/>
  <c r="EB82" i="2"/>
  <c r="EA82" i="2"/>
  <c r="DZ82" i="2"/>
  <c r="DY82" i="2"/>
  <c r="DX82" i="2"/>
  <c r="DW82" i="2"/>
  <c r="DV82" i="2"/>
  <c r="DU82" i="2"/>
  <c r="DT82" i="2"/>
  <c r="DS82" i="2"/>
  <c r="DR82" i="2"/>
  <c r="DQ82" i="2"/>
  <c r="DP82" i="2"/>
  <c r="DO82" i="2"/>
  <c r="DN82" i="2"/>
  <c r="AW82" i="2"/>
  <c r="AV82" i="2"/>
  <c r="AU82" i="2"/>
  <c r="AT82" i="2"/>
  <c r="AS82" i="2"/>
  <c r="AR82" i="2"/>
  <c r="AQ82" i="2"/>
  <c r="AP82" i="2"/>
  <c r="AO82" i="2"/>
  <c r="AN82" i="2"/>
  <c r="AM82" i="2"/>
  <c r="AL82" i="2"/>
  <c r="AK82" i="2"/>
  <c r="AJ82" i="2"/>
  <c r="AI82" i="2"/>
  <c r="AH82" i="2"/>
  <c r="AG82" i="2"/>
  <c r="AF82" i="2"/>
  <c r="AE82" i="2"/>
  <c r="AD82" i="2"/>
  <c r="EC81" i="2"/>
  <c r="EB81" i="2"/>
  <c r="EA81" i="2"/>
  <c r="DZ81" i="2"/>
  <c r="DY81" i="2"/>
  <c r="DX81" i="2"/>
  <c r="DW81" i="2"/>
  <c r="DV81" i="2"/>
  <c r="DU81" i="2"/>
  <c r="DT81" i="2"/>
  <c r="DS81" i="2"/>
  <c r="DR81" i="2"/>
  <c r="DQ81" i="2"/>
  <c r="DP81" i="2"/>
  <c r="DO81" i="2"/>
  <c r="DN81" i="2"/>
  <c r="AW81" i="2"/>
  <c r="AV81" i="2"/>
  <c r="AU81" i="2"/>
  <c r="AT81" i="2"/>
  <c r="AS81" i="2"/>
  <c r="AR81" i="2"/>
  <c r="AQ81" i="2"/>
  <c r="AP81" i="2"/>
  <c r="AO81" i="2"/>
  <c r="AN81" i="2"/>
  <c r="AM81" i="2"/>
  <c r="AL81" i="2"/>
  <c r="AK81" i="2"/>
  <c r="AJ81" i="2"/>
  <c r="AI81" i="2"/>
  <c r="AH81" i="2"/>
  <c r="AG81" i="2"/>
  <c r="AF81" i="2"/>
  <c r="AE81" i="2"/>
  <c r="AD81" i="2"/>
  <c r="EC80" i="2"/>
  <c r="EB80" i="2"/>
  <c r="EA80" i="2"/>
  <c r="DZ80" i="2"/>
  <c r="DY80" i="2"/>
  <c r="DX80" i="2"/>
  <c r="DW80" i="2"/>
  <c r="DV80" i="2"/>
  <c r="DU80" i="2"/>
  <c r="DT80" i="2"/>
  <c r="DS80" i="2"/>
  <c r="DR80" i="2"/>
  <c r="DQ80" i="2"/>
  <c r="DP80" i="2"/>
  <c r="DO80" i="2"/>
  <c r="DN80" i="2"/>
  <c r="AW80" i="2"/>
  <c r="AV80" i="2"/>
  <c r="AU80" i="2"/>
  <c r="AT80" i="2"/>
  <c r="AS80" i="2"/>
  <c r="AR80" i="2"/>
  <c r="AQ80" i="2"/>
  <c r="AP80" i="2"/>
  <c r="AO80" i="2"/>
  <c r="AN80" i="2"/>
  <c r="AM80" i="2"/>
  <c r="AL80" i="2"/>
  <c r="AK80" i="2"/>
  <c r="AJ80" i="2"/>
  <c r="AI80" i="2"/>
  <c r="AH80" i="2"/>
  <c r="AG80" i="2"/>
  <c r="AF80" i="2"/>
  <c r="AE80" i="2"/>
  <c r="AD80" i="2"/>
  <c r="EC79" i="2"/>
  <c r="EB79" i="2"/>
  <c r="EA79" i="2"/>
  <c r="DZ79" i="2"/>
  <c r="DY79" i="2"/>
  <c r="DX79" i="2"/>
  <c r="DW79" i="2"/>
  <c r="DV79" i="2"/>
  <c r="DU79" i="2"/>
  <c r="DT79" i="2"/>
  <c r="DS79" i="2"/>
  <c r="DR79" i="2"/>
  <c r="DQ79" i="2"/>
  <c r="DP79" i="2"/>
  <c r="DO79" i="2"/>
  <c r="DN79" i="2"/>
  <c r="AW79" i="2"/>
  <c r="AV79" i="2"/>
  <c r="AU79" i="2"/>
  <c r="AT79" i="2"/>
  <c r="AS79" i="2"/>
  <c r="AR79" i="2"/>
  <c r="AQ79" i="2"/>
  <c r="AP79" i="2"/>
  <c r="AO79" i="2"/>
  <c r="AN79" i="2"/>
  <c r="AM79" i="2"/>
  <c r="AL79" i="2"/>
  <c r="AK79" i="2"/>
  <c r="AJ79" i="2"/>
  <c r="AI79" i="2"/>
  <c r="AH79" i="2"/>
  <c r="AG79" i="2"/>
  <c r="AF79" i="2"/>
  <c r="AE79" i="2"/>
  <c r="AD79" i="2"/>
  <c r="EC78" i="2"/>
  <c r="EB78" i="2"/>
  <c r="EA78" i="2"/>
  <c r="DZ78" i="2"/>
  <c r="DY78" i="2"/>
  <c r="DX78" i="2"/>
  <c r="DW78" i="2"/>
  <c r="DV78" i="2"/>
  <c r="DU78" i="2"/>
  <c r="DT78" i="2"/>
  <c r="DS78" i="2"/>
  <c r="DR78" i="2"/>
  <c r="DQ78" i="2"/>
  <c r="DP78" i="2"/>
  <c r="DO78" i="2"/>
  <c r="DN78" i="2"/>
  <c r="AW78" i="2"/>
  <c r="AV78" i="2"/>
  <c r="AU78" i="2"/>
  <c r="AT78" i="2"/>
  <c r="AS78" i="2"/>
  <c r="AR78" i="2"/>
  <c r="AQ78" i="2"/>
  <c r="AP78" i="2"/>
  <c r="AO78" i="2"/>
  <c r="AN78" i="2"/>
  <c r="AM78" i="2"/>
  <c r="AL78" i="2"/>
  <c r="AK78" i="2"/>
  <c r="AJ78" i="2"/>
  <c r="AI78" i="2"/>
  <c r="AH78" i="2"/>
  <c r="AG78" i="2"/>
  <c r="AF78" i="2"/>
  <c r="AE78" i="2"/>
  <c r="AD78" i="2"/>
  <c r="EC77" i="2"/>
  <c r="EB77" i="2"/>
  <c r="EA77" i="2"/>
  <c r="DZ77" i="2"/>
  <c r="DY77" i="2"/>
  <c r="DX77" i="2"/>
  <c r="DW77" i="2"/>
  <c r="DV77" i="2"/>
  <c r="DU77" i="2"/>
  <c r="DT77" i="2"/>
  <c r="DS77" i="2"/>
  <c r="DR77" i="2"/>
  <c r="DQ77" i="2"/>
  <c r="DP77" i="2"/>
  <c r="DO77" i="2"/>
  <c r="DN77" i="2"/>
  <c r="AW77" i="2"/>
  <c r="AV77" i="2"/>
  <c r="AU77" i="2"/>
  <c r="AT77" i="2"/>
  <c r="AS77" i="2"/>
  <c r="AR77" i="2"/>
  <c r="AQ77" i="2"/>
  <c r="AP77" i="2"/>
  <c r="AO77" i="2"/>
  <c r="AN77" i="2"/>
  <c r="AM77" i="2"/>
  <c r="AL77" i="2"/>
  <c r="AK77" i="2"/>
  <c r="AJ77" i="2"/>
  <c r="AI77" i="2"/>
  <c r="AH77" i="2"/>
  <c r="AG77" i="2"/>
  <c r="AF77" i="2"/>
  <c r="AE77" i="2"/>
  <c r="AD77" i="2"/>
  <c r="EC76" i="2"/>
  <c r="EB76" i="2"/>
  <c r="EA76" i="2"/>
  <c r="DZ76" i="2"/>
  <c r="DY76" i="2"/>
  <c r="DX76" i="2"/>
  <c r="DW76" i="2"/>
  <c r="DV76" i="2"/>
  <c r="DU76" i="2"/>
  <c r="DT76" i="2"/>
  <c r="DS76" i="2"/>
  <c r="DR76" i="2"/>
  <c r="DQ76" i="2"/>
  <c r="DP76" i="2"/>
  <c r="DO76" i="2"/>
  <c r="DN76" i="2"/>
  <c r="AW76" i="2"/>
  <c r="AV76" i="2"/>
  <c r="AU76" i="2"/>
  <c r="AT76" i="2"/>
  <c r="AS76" i="2"/>
  <c r="AR76" i="2"/>
  <c r="AQ76" i="2"/>
  <c r="AP76" i="2"/>
  <c r="AO76" i="2"/>
  <c r="AN76" i="2"/>
  <c r="AM76" i="2"/>
  <c r="AL76" i="2"/>
  <c r="AK76" i="2"/>
  <c r="AJ76" i="2"/>
  <c r="AI76" i="2"/>
  <c r="AH76" i="2"/>
  <c r="AG76" i="2"/>
  <c r="AF76" i="2"/>
  <c r="AE76" i="2"/>
  <c r="AD76" i="2"/>
  <c r="EC75" i="2"/>
  <c r="EB75" i="2"/>
  <c r="EA75" i="2"/>
  <c r="DZ75" i="2"/>
  <c r="DY75" i="2"/>
  <c r="DX75" i="2"/>
  <c r="DW75" i="2"/>
  <c r="DV75" i="2"/>
  <c r="DU75" i="2"/>
  <c r="DT75" i="2"/>
  <c r="DS75" i="2"/>
  <c r="DR75" i="2"/>
  <c r="DQ75" i="2"/>
  <c r="DP75" i="2"/>
  <c r="DO75" i="2"/>
  <c r="DN75" i="2"/>
  <c r="AW75" i="2"/>
  <c r="AV75" i="2"/>
  <c r="AU75" i="2"/>
  <c r="AT75" i="2"/>
  <c r="AS75" i="2"/>
  <c r="AR75" i="2"/>
  <c r="AQ75" i="2"/>
  <c r="AP75" i="2"/>
  <c r="AO75" i="2"/>
  <c r="AN75" i="2"/>
  <c r="AM75" i="2"/>
  <c r="AL75" i="2"/>
  <c r="AK75" i="2"/>
  <c r="AJ75" i="2"/>
  <c r="AI75" i="2"/>
  <c r="AH75" i="2"/>
  <c r="AG75" i="2"/>
  <c r="AF75" i="2"/>
  <c r="AE75" i="2"/>
  <c r="AD75" i="2"/>
  <c r="EC74" i="2"/>
  <c r="EB74" i="2"/>
  <c r="EA74" i="2"/>
  <c r="DZ74" i="2"/>
  <c r="DY74" i="2"/>
  <c r="DX74" i="2"/>
  <c r="DW74" i="2"/>
  <c r="DV74" i="2"/>
  <c r="DU74" i="2"/>
  <c r="DT74" i="2"/>
  <c r="DS74" i="2"/>
  <c r="DR74" i="2"/>
  <c r="DQ74" i="2"/>
  <c r="DP74" i="2"/>
  <c r="DO74" i="2"/>
  <c r="DN74" i="2"/>
  <c r="AW74" i="2"/>
  <c r="AV74" i="2"/>
  <c r="AU74" i="2"/>
  <c r="AT74" i="2"/>
  <c r="AS74" i="2"/>
  <c r="AR74" i="2"/>
  <c r="AQ74" i="2"/>
  <c r="AP74" i="2"/>
  <c r="AO74" i="2"/>
  <c r="AN74" i="2"/>
  <c r="AM74" i="2"/>
  <c r="AL74" i="2"/>
  <c r="AK74" i="2"/>
  <c r="AJ74" i="2"/>
  <c r="AI74" i="2"/>
  <c r="AH74" i="2"/>
  <c r="AG74" i="2"/>
  <c r="AF74" i="2"/>
  <c r="AE74" i="2"/>
  <c r="AD74" i="2"/>
  <c r="EC73" i="2"/>
  <c r="EB73" i="2"/>
  <c r="EA73" i="2"/>
  <c r="DZ73" i="2"/>
  <c r="DY73" i="2"/>
  <c r="DX73" i="2"/>
  <c r="DW73" i="2"/>
  <c r="DV73" i="2"/>
  <c r="DU73" i="2"/>
  <c r="DT73" i="2"/>
  <c r="DS73" i="2"/>
  <c r="DR73" i="2"/>
  <c r="DQ73" i="2"/>
  <c r="DP73" i="2"/>
  <c r="DO73" i="2"/>
  <c r="DN73" i="2"/>
  <c r="AW73" i="2"/>
  <c r="AV73" i="2"/>
  <c r="AU73" i="2"/>
  <c r="AT73" i="2"/>
  <c r="AS73" i="2"/>
  <c r="AR73" i="2"/>
  <c r="AQ73" i="2"/>
  <c r="AP73" i="2"/>
  <c r="AO73" i="2"/>
  <c r="AN73" i="2"/>
  <c r="AM73" i="2"/>
  <c r="AL73" i="2"/>
  <c r="AK73" i="2"/>
  <c r="AJ73" i="2"/>
  <c r="AI73" i="2"/>
  <c r="AH73" i="2"/>
  <c r="AG73" i="2"/>
  <c r="AF73" i="2"/>
  <c r="AE73" i="2"/>
  <c r="AD73" i="2"/>
  <c r="EC72" i="2"/>
  <c r="EB72" i="2"/>
  <c r="EA72" i="2"/>
  <c r="DZ72" i="2"/>
  <c r="DY72" i="2"/>
  <c r="DX72" i="2"/>
  <c r="DW72" i="2"/>
  <c r="DV72" i="2"/>
  <c r="DU72" i="2"/>
  <c r="DT72" i="2"/>
  <c r="DS72" i="2"/>
  <c r="DR72" i="2"/>
  <c r="DQ72" i="2"/>
  <c r="DP72" i="2"/>
  <c r="DO72" i="2"/>
  <c r="DN72" i="2"/>
  <c r="AW72" i="2"/>
  <c r="AV72" i="2"/>
  <c r="AU72" i="2"/>
  <c r="AT72" i="2"/>
  <c r="AS72" i="2"/>
  <c r="AR72" i="2"/>
  <c r="AQ72" i="2"/>
  <c r="AP72" i="2"/>
  <c r="AO72" i="2"/>
  <c r="AN72" i="2"/>
  <c r="AM72" i="2"/>
  <c r="AL72" i="2"/>
  <c r="AK72" i="2"/>
  <c r="AJ72" i="2"/>
  <c r="AI72" i="2"/>
  <c r="AH72" i="2"/>
  <c r="AG72" i="2"/>
  <c r="AF72" i="2"/>
  <c r="AE72" i="2"/>
  <c r="AD72" i="2"/>
  <c r="EC71" i="2"/>
  <c r="EB71" i="2"/>
  <c r="EA71" i="2"/>
  <c r="DZ71" i="2"/>
  <c r="DY71" i="2"/>
  <c r="DX71" i="2"/>
  <c r="DW71" i="2"/>
  <c r="DV71" i="2"/>
  <c r="DU71" i="2"/>
  <c r="DT71" i="2"/>
  <c r="DS71" i="2"/>
  <c r="DR71" i="2"/>
  <c r="DQ71" i="2"/>
  <c r="DP71" i="2"/>
  <c r="DO71" i="2"/>
  <c r="DN71" i="2"/>
  <c r="AW71" i="2"/>
  <c r="AV71" i="2"/>
  <c r="AU71" i="2"/>
  <c r="AT71" i="2"/>
  <c r="AS71" i="2"/>
  <c r="AR71" i="2"/>
  <c r="AQ71" i="2"/>
  <c r="AP71" i="2"/>
  <c r="AO71" i="2"/>
  <c r="AN71" i="2"/>
  <c r="AM71" i="2"/>
  <c r="AL71" i="2"/>
  <c r="AK71" i="2"/>
  <c r="AJ71" i="2"/>
  <c r="AI71" i="2"/>
  <c r="AH71" i="2"/>
  <c r="AG71" i="2"/>
  <c r="AF71" i="2"/>
  <c r="AE71" i="2"/>
  <c r="AD71" i="2"/>
  <c r="EC70" i="2"/>
  <c r="EB70" i="2"/>
  <c r="EA70" i="2"/>
  <c r="DZ70" i="2"/>
  <c r="DY70" i="2"/>
  <c r="DX70" i="2"/>
  <c r="DW70" i="2"/>
  <c r="DV70" i="2"/>
  <c r="DU70" i="2"/>
  <c r="DT70" i="2"/>
  <c r="DS70" i="2"/>
  <c r="DR70" i="2"/>
  <c r="DQ70" i="2"/>
  <c r="DP70" i="2"/>
  <c r="DO70" i="2"/>
  <c r="DN70" i="2"/>
  <c r="AW70" i="2"/>
  <c r="AV70" i="2"/>
  <c r="AU70" i="2"/>
  <c r="AT70" i="2"/>
  <c r="AS70" i="2"/>
  <c r="AR70" i="2"/>
  <c r="AQ70" i="2"/>
  <c r="AP70" i="2"/>
  <c r="AO70" i="2"/>
  <c r="AN70" i="2"/>
  <c r="AM70" i="2"/>
  <c r="AL70" i="2"/>
  <c r="AK70" i="2"/>
  <c r="AJ70" i="2"/>
  <c r="AI70" i="2"/>
  <c r="AH70" i="2"/>
  <c r="AG70" i="2"/>
  <c r="AF70" i="2"/>
  <c r="AE70" i="2"/>
  <c r="AD70" i="2"/>
  <c r="EC69" i="2"/>
  <c r="EB69" i="2"/>
  <c r="EA69" i="2"/>
  <c r="DZ69" i="2"/>
  <c r="DY69" i="2"/>
  <c r="DX69" i="2"/>
  <c r="DW69" i="2"/>
  <c r="DV69" i="2"/>
  <c r="DU69" i="2"/>
  <c r="DT69" i="2"/>
  <c r="DS69" i="2"/>
  <c r="DR69" i="2"/>
  <c r="DQ69" i="2"/>
  <c r="DP69" i="2"/>
  <c r="DO69" i="2"/>
  <c r="DN69" i="2"/>
  <c r="AW69" i="2"/>
  <c r="AV69" i="2"/>
  <c r="AU69" i="2"/>
  <c r="AT69" i="2"/>
  <c r="AS69" i="2"/>
  <c r="AR69" i="2"/>
  <c r="AQ69" i="2"/>
  <c r="AP69" i="2"/>
  <c r="AO69" i="2"/>
  <c r="AN69" i="2"/>
  <c r="AM69" i="2"/>
  <c r="AL69" i="2"/>
  <c r="AK69" i="2"/>
  <c r="AJ69" i="2"/>
  <c r="AI69" i="2"/>
  <c r="AH69" i="2"/>
  <c r="AG69" i="2"/>
  <c r="AF69" i="2"/>
  <c r="AE69" i="2"/>
  <c r="AD69" i="2"/>
  <c r="EC68" i="2"/>
  <c r="EB68" i="2"/>
  <c r="EA68" i="2"/>
  <c r="DZ68" i="2"/>
  <c r="DY68" i="2"/>
  <c r="DX68" i="2"/>
  <c r="DW68" i="2"/>
  <c r="DV68" i="2"/>
  <c r="DU68" i="2"/>
  <c r="DT68" i="2"/>
  <c r="DS68" i="2"/>
  <c r="DR68" i="2"/>
  <c r="DQ68" i="2"/>
  <c r="DP68" i="2"/>
  <c r="DO68" i="2"/>
  <c r="DN68" i="2"/>
  <c r="AW68" i="2"/>
  <c r="AV68" i="2"/>
  <c r="AU68" i="2"/>
  <c r="AT68" i="2"/>
  <c r="AS68" i="2"/>
  <c r="AR68" i="2"/>
  <c r="AQ68" i="2"/>
  <c r="AP68" i="2"/>
  <c r="AO68" i="2"/>
  <c r="AN68" i="2"/>
  <c r="AM68" i="2"/>
  <c r="AL68" i="2"/>
  <c r="AK68" i="2"/>
  <c r="AJ68" i="2"/>
  <c r="AI68" i="2"/>
  <c r="AH68" i="2"/>
  <c r="AG68" i="2"/>
  <c r="AF68" i="2"/>
  <c r="AE68" i="2"/>
  <c r="AD68" i="2"/>
  <c r="EC67" i="2"/>
  <c r="EB67" i="2"/>
  <c r="EA67" i="2"/>
  <c r="DZ67" i="2"/>
  <c r="DY67" i="2"/>
  <c r="DX67" i="2"/>
  <c r="DW67" i="2"/>
  <c r="DV67" i="2"/>
  <c r="DU67" i="2"/>
  <c r="DT67" i="2"/>
  <c r="DS67" i="2"/>
  <c r="DR67" i="2"/>
  <c r="DQ67" i="2"/>
  <c r="DP67" i="2"/>
  <c r="DO67" i="2"/>
  <c r="DN67" i="2"/>
  <c r="AW67" i="2"/>
  <c r="AV67" i="2"/>
  <c r="AU67" i="2"/>
  <c r="AT67" i="2"/>
  <c r="AS67" i="2"/>
  <c r="AR67" i="2"/>
  <c r="AQ67" i="2"/>
  <c r="AP67" i="2"/>
  <c r="AO67" i="2"/>
  <c r="AN67" i="2"/>
  <c r="AM67" i="2"/>
  <c r="AL67" i="2"/>
  <c r="AK67" i="2"/>
  <c r="AJ67" i="2"/>
  <c r="AI67" i="2"/>
  <c r="AH67" i="2"/>
  <c r="AG67" i="2"/>
  <c r="AF67" i="2"/>
  <c r="AE67" i="2"/>
  <c r="AD67" i="2"/>
  <c r="EC66" i="2"/>
  <c r="EB66" i="2"/>
  <c r="EA66" i="2"/>
  <c r="DZ66" i="2"/>
  <c r="DY66" i="2"/>
  <c r="DX66" i="2"/>
  <c r="DW66" i="2"/>
  <c r="DV66" i="2"/>
  <c r="DU66" i="2"/>
  <c r="DT66" i="2"/>
  <c r="DS66" i="2"/>
  <c r="DR66" i="2"/>
  <c r="DQ66" i="2"/>
  <c r="DP66" i="2"/>
  <c r="DO66" i="2"/>
  <c r="DN66" i="2"/>
  <c r="AW66" i="2"/>
  <c r="AV66" i="2"/>
  <c r="AU66" i="2"/>
  <c r="AT66" i="2"/>
  <c r="AS66" i="2"/>
  <c r="AR66" i="2"/>
  <c r="AQ66" i="2"/>
  <c r="AP66" i="2"/>
  <c r="AO66" i="2"/>
  <c r="AN66" i="2"/>
  <c r="AM66" i="2"/>
  <c r="AL66" i="2"/>
  <c r="AK66" i="2"/>
  <c r="AJ66" i="2"/>
  <c r="AI66" i="2"/>
  <c r="AH66" i="2"/>
  <c r="AG66" i="2"/>
  <c r="AF66" i="2"/>
  <c r="AE66" i="2"/>
  <c r="AD66" i="2"/>
  <c r="EC65" i="2"/>
  <c r="EB65" i="2"/>
  <c r="EA65" i="2"/>
  <c r="DZ65" i="2"/>
  <c r="DY65" i="2"/>
  <c r="DX65" i="2"/>
  <c r="DW65" i="2"/>
  <c r="DV65" i="2"/>
  <c r="DU65" i="2"/>
  <c r="DT65" i="2"/>
  <c r="DS65" i="2"/>
  <c r="DR65" i="2"/>
  <c r="DQ65" i="2"/>
  <c r="DP65" i="2"/>
  <c r="DO65" i="2"/>
  <c r="DN65" i="2"/>
  <c r="AW65" i="2"/>
  <c r="AV65" i="2"/>
  <c r="AU65" i="2"/>
  <c r="AT65" i="2"/>
  <c r="AS65" i="2"/>
  <c r="AR65" i="2"/>
  <c r="AQ65" i="2"/>
  <c r="AP65" i="2"/>
  <c r="AO65" i="2"/>
  <c r="AN65" i="2"/>
  <c r="AM65" i="2"/>
  <c r="AL65" i="2"/>
  <c r="AK65" i="2"/>
  <c r="AJ65" i="2"/>
  <c r="AI65" i="2"/>
  <c r="AH65" i="2"/>
  <c r="AG65" i="2"/>
  <c r="AF65" i="2"/>
  <c r="AE65" i="2"/>
  <c r="AD65" i="2"/>
  <c r="EC64" i="2"/>
  <c r="EB64" i="2"/>
  <c r="EA64" i="2"/>
  <c r="DZ64" i="2"/>
  <c r="DY64" i="2"/>
  <c r="DX64" i="2"/>
  <c r="DW64" i="2"/>
  <c r="DV64" i="2"/>
  <c r="DU64" i="2"/>
  <c r="DT64" i="2"/>
  <c r="DS64" i="2"/>
  <c r="DR64" i="2"/>
  <c r="DQ64" i="2"/>
  <c r="DP64" i="2"/>
  <c r="DO64" i="2"/>
  <c r="DN64" i="2"/>
  <c r="AW64" i="2"/>
  <c r="AV64" i="2"/>
  <c r="AU64" i="2"/>
  <c r="AT64" i="2"/>
  <c r="AS64" i="2"/>
  <c r="AR64" i="2"/>
  <c r="AQ64" i="2"/>
  <c r="AP64" i="2"/>
  <c r="AO64" i="2"/>
  <c r="AN64" i="2"/>
  <c r="AM64" i="2"/>
  <c r="AL64" i="2"/>
  <c r="AK64" i="2"/>
  <c r="AJ64" i="2"/>
  <c r="AI64" i="2"/>
  <c r="AH64" i="2"/>
  <c r="AG64" i="2"/>
  <c r="AF64" i="2"/>
  <c r="AE64" i="2"/>
  <c r="AD64" i="2"/>
  <c r="EC63" i="2"/>
  <c r="EB63" i="2"/>
  <c r="EA63" i="2"/>
  <c r="DZ63" i="2"/>
  <c r="DY63" i="2"/>
  <c r="DX63" i="2"/>
  <c r="DW63" i="2"/>
  <c r="DV63" i="2"/>
  <c r="DU63" i="2"/>
  <c r="DT63" i="2"/>
  <c r="DS63" i="2"/>
  <c r="DR63" i="2"/>
  <c r="DQ63" i="2"/>
  <c r="DP63" i="2"/>
  <c r="DO63" i="2"/>
  <c r="DN63" i="2"/>
  <c r="AW63" i="2"/>
  <c r="AV63" i="2"/>
  <c r="AU63" i="2"/>
  <c r="AT63" i="2"/>
  <c r="AS63" i="2"/>
  <c r="AR63" i="2"/>
  <c r="AQ63" i="2"/>
  <c r="AP63" i="2"/>
  <c r="AO63" i="2"/>
  <c r="AN63" i="2"/>
  <c r="AM63" i="2"/>
  <c r="AL63" i="2"/>
  <c r="AK63" i="2"/>
  <c r="AJ63" i="2"/>
  <c r="AI63" i="2"/>
  <c r="AH63" i="2"/>
  <c r="AG63" i="2"/>
  <c r="AF63" i="2"/>
  <c r="AE63" i="2"/>
  <c r="AD63" i="2"/>
  <c r="EC62" i="2"/>
  <c r="EB62" i="2"/>
  <c r="EA62" i="2"/>
  <c r="DZ62" i="2"/>
  <c r="DY62" i="2"/>
  <c r="DX62" i="2"/>
  <c r="DW62" i="2"/>
  <c r="DV62" i="2"/>
  <c r="DU62" i="2"/>
  <c r="DT62" i="2"/>
  <c r="DS62" i="2"/>
  <c r="DR62" i="2"/>
  <c r="DQ62" i="2"/>
  <c r="DP62" i="2"/>
  <c r="DO62" i="2"/>
  <c r="DN62" i="2"/>
  <c r="AW62" i="2"/>
  <c r="AV62" i="2"/>
  <c r="AU62" i="2"/>
  <c r="AT62" i="2"/>
  <c r="AS62" i="2"/>
  <c r="AR62" i="2"/>
  <c r="AQ62" i="2"/>
  <c r="AP62" i="2"/>
  <c r="AO62" i="2"/>
  <c r="AN62" i="2"/>
  <c r="AM62" i="2"/>
  <c r="AL62" i="2"/>
  <c r="AK62" i="2"/>
  <c r="AJ62" i="2"/>
  <c r="AI62" i="2"/>
  <c r="AH62" i="2"/>
  <c r="AG62" i="2"/>
  <c r="AF62" i="2"/>
  <c r="AE62" i="2"/>
  <c r="AD62" i="2"/>
  <c r="EC61" i="2"/>
  <c r="EB61" i="2"/>
  <c r="EA61" i="2"/>
  <c r="DZ61" i="2"/>
  <c r="DY61" i="2"/>
  <c r="DX61" i="2"/>
  <c r="DW61" i="2"/>
  <c r="DV61" i="2"/>
  <c r="DU61" i="2"/>
  <c r="DT61" i="2"/>
  <c r="DS61" i="2"/>
  <c r="DR61" i="2"/>
  <c r="DQ61" i="2"/>
  <c r="DP61" i="2"/>
  <c r="DO61" i="2"/>
  <c r="DN61" i="2"/>
  <c r="AW61" i="2"/>
  <c r="AV61" i="2"/>
  <c r="AU61" i="2"/>
  <c r="AT61" i="2"/>
  <c r="AS61" i="2"/>
  <c r="AR61" i="2"/>
  <c r="AQ61" i="2"/>
  <c r="AP61" i="2"/>
  <c r="AO61" i="2"/>
  <c r="AN61" i="2"/>
  <c r="AM61" i="2"/>
  <c r="AL61" i="2"/>
  <c r="AK61" i="2"/>
  <c r="AJ61" i="2"/>
  <c r="AI61" i="2"/>
  <c r="AH61" i="2"/>
  <c r="AG61" i="2"/>
  <c r="AF61" i="2"/>
  <c r="AE61" i="2"/>
  <c r="AD61" i="2"/>
  <c r="EC60" i="2"/>
  <c r="EB60" i="2"/>
  <c r="EA60" i="2"/>
  <c r="DZ60" i="2"/>
  <c r="DY60" i="2"/>
  <c r="DX60" i="2"/>
  <c r="DW60" i="2"/>
  <c r="DV60" i="2"/>
  <c r="DU60" i="2"/>
  <c r="DT60" i="2"/>
  <c r="DS60" i="2"/>
  <c r="DR60" i="2"/>
  <c r="DQ60" i="2"/>
  <c r="DP60" i="2"/>
  <c r="DO60" i="2"/>
  <c r="DN60" i="2"/>
  <c r="AW60" i="2"/>
  <c r="AV60" i="2"/>
  <c r="AU60" i="2"/>
  <c r="AT60" i="2"/>
  <c r="AS60" i="2"/>
  <c r="AR60" i="2"/>
  <c r="AQ60" i="2"/>
  <c r="AP60" i="2"/>
  <c r="AO60" i="2"/>
  <c r="AN60" i="2"/>
  <c r="AM60" i="2"/>
  <c r="AL60" i="2"/>
  <c r="AK60" i="2"/>
  <c r="AJ60" i="2"/>
  <c r="AI60" i="2"/>
  <c r="AH60" i="2"/>
  <c r="AG60" i="2"/>
  <c r="AF60" i="2"/>
  <c r="AE60" i="2"/>
  <c r="AD60" i="2"/>
  <c r="EC59" i="2"/>
  <c r="EB59" i="2"/>
  <c r="EA59" i="2"/>
  <c r="DZ59" i="2"/>
  <c r="DY59" i="2"/>
  <c r="DX59" i="2"/>
  <c r="DW59" i="2"/>
  <c r="DV59" i="2"/>
  <c r="DU59" i="2"/>
  <c r="DT59" i="2"/>
  <c r="DS59" i="2"/>
  <c r="DR59" i="2"/>
  <c r="DQ59" i="2"/>
  <c r="DP59" i="2"/>
  <c r="DO59" i="2"/>
  <c r="DN59" i="2"/>
  <c r="AW59" i="2"/>
  <c r="AV59" i="2"/>
  <c r="AU59" i="2"/>
  <c r="AT59" i="2"/>
  <c r="AS59" i="2"/>
  <c r="AR59" i="2"/>
  <c r="AQ59" i="2"/>
  <c r="AP59" i="2"/>
  <c r="AO59" i="2"/>
  <c r="AN59" i="2"/>
  <c r="AM59" i="2"/>
  <c r="AL59" i="2"/>
  <c r="AK59" i="2"/>
  <c r="AJ59" i="2"/>
  <c r="AI59" i="2"/>
  <c r="AH59" i="2"/>
  <c r="AG59" i="2"/>
  <c r="AF59" i="2"/>
  <c r="AE59" i="2"/>
  <c r="AD59" i="2"/>
  <c r="EC58" i="2"/>
  <c r="EB58" i="2"/>
  <c r="EA58" i="2"/>
  <c r="DZ58" i="2"/>
  <c r="DY58" i="2"/>
  <c r="DX58" i="2"/>
  <c r="DW58" i="2"/>
  <c r="DV58" i="2"/>
  <c r="DU58" i="2"/>
  <c r="DT58" i="2"/>
  <c r="DS58" i="2"/>
  <c r="DR58" i="2"/>
  <c r="DQ58" i="2"/>
  <c r="DP58" i="2"/>
  <c r="DO58" i="2"/>
  <c r="DN58" i="2"/>
  <c r="AW58" i="2"/>
  <c r="AV58" i="2"/>
  <c r="AU58" i="2"/>
  <c r="AT58" i="2"/>
  <c r="AS58" i="2"/>
  <c r="AR58" i="2"/>
  <c r="AQ58" i="2"/>
  <c r="AP58" i="2"/>
  <c r="AO58" i="2"/>
  <c r="AN58" i="2"/>
  <c r="AM58" i="2"/>
  <c r="AL58" i="2"/>
  <c r="AK58" i="2"/>
  <c r="AJ58" i="2"/>
  <c r="AI58" i="2"/>
  <c r="AH58" i="2"/>
  <c r="AG58" i="2"/>
  <c r="AF58" i="2"/>
  <c r="AE58" i="2"/>
  <c r="AD58" i="2"/>
  <c r="EC57" i="2"/>
  <c r="EB57" i="2"/>
  <c r="EA57" i="2"/>
  <c r="DZ57" i="2"/>
  <c r="DY57" i="2"/>
  <c r="DX57" i="2"/>
  <c r="DW57" i="2"/>
  <c r="DV57" i="2"/>
  <c r="DU57" i="2"/>
  <c r="DT57" i="2"/>
  <c r="DS57" i="2"/>
  <c r="DR57" i="2"/>
  <c r="DQ57" i="2"/>
  <c r="DP57" i="2"/>
  <c r="DO57" i="2"/>
  <c r="DN57" i="2"/>
  <c r="AW57" i="2"/>
  <c r="AV57" i="2"/>
  <c r="AU57" i="2"/>
  <c r="AT57" i="2"/>
  <c r="AS57" i="2"/>
  <c r="AR57" i="2"/>
  <c r="AQ57" i="2"/>
  <c r="AP57" i="2"/>
  <c r="AO57" i="2"/>
  <c r="AN57" i="2"/>
  <c r="AM57" i="2"/>
  <c r="AL57" i="2"/>
  <c r="AK57" i="2"/>
  <c r="AJ57" i="2"/>
  <c r="AI57" i="2"/>
  <c r="AH57" i="2"/>
  <c r="AG57" i="2"/>
  <c r="AF57" i="2"/>
  <c r="AE57" i="2"/>
  <c r="AD57" i="2"/>
  <c r="EC56" i="2"/>
  <c r="EB56" i="2"/>
  <c r="EA56" i="2"/>
  <c r="DZ56" i="2"/>
  <c r="DY56" i="2"/>
  <c r="DX56" i="2"/>
  <c r="DW56" i="2"/>
  <c r="DV56" i="2"/>
  <c r="DU56" i="2"/>
  <c r="DT56" i="2"/>
  <c r="DS56" i="2"/>
  <c r="DR56" i="2"/>
  <c r="DQ56" i="2"/>
  <c r="DP56" i="2"/>
  <c r="DO56" i="2"/>
  <c r="DN56" i="2"/>
  <c r="AW56" i="2"/>
  <c r="AV56" i="2"/>
  <c r="AU56" i="2"/>
  <c r="AT56" i="2"/>
  <c r="AS56" i="2"/>
  <c r="AR56" i="2"/>
  <c r="AQ56" i="2"/>
  <c r="AP56" i="2"/>
  <c r="AO56" i="2"/>
  <c r="AN56" i="2"/>
  <c r="AM56" i="2"/>
  <c r="AL56" i="2"/>
  <c r="AK56" i="2"/>
  <c r="AJ56" i="2"/>
  <c r="AI56" i="2"/>
  <c r="AH56" i="2"/>
  <c r="AG56" i="2"/>
  <c r="AF56" i="2"/>
  <c r="AE56" i="2"/>
  <c r="AD56" i="2"/>
  <c r="EC55" i="2"/>
  <c r="EB55" i="2"/>
  <c r="EA55" i="2"/>
  <c r="DZ55" i="2"/>
  <c r="DY55" i="2"/>
  <c r="DX55" i="2"/>
  <c r="DW55" i="2"/>
  <c r="DV55" i="2"/>
  <c r="DU55" i="2"/>
  <c r="DT55" i="2"/>
  <c r="DS55" i="2"/>
  <c r="DR55" i="2"/>
  <c r="DQ55" i="2"/>
  <c r="DP55" i="2"/>
  <c r="DO55" i="2"/>
  <c r="DN55" i="2"/>
  <c r="AW55" i="2"/>
  <c r="AV55" i="2"/>
  <c r="AU55" i="2"/>
  <c r="AT55" i="2"/>
  <c r="AS55" i="2"/>
  <c r="AR55" i="2"/>
  <c r="AQ55" i="2"/>
  <c r="AP55" i="2"/>
  <c r="AO55" i="2"/>
  <c r="AN55" i="2"/>
  <c r="AM55" i="2"/>
  <c r="AL55" i="2"/>
  <c r="AK55" i="2"/>
  <c r="AJ55" i="2"/>
  <c r="AI55" i="2"/>
  <c r="AH55" i="2"/>
  <c r="AG55" i="2"/>
  <c r="AF55" i="2"/>
  <c r="AE55" i="2"/>
  <c r="AD55" i="2"/>
  <c r="EC54" i="2"/>
  <c r="EB54" i="2"/>
  <c r="EA54" i="2"/>
  <c r="DZ54" i="2"/>
  <c r="DY54" i="2"/>
  <c r="DX54" i="2"/>
  <c r="DW54" i="2"/>
  <c r="DV54" i="2"/>
  <c r="DU54" i="2"/>
  <c r="DT54" i="2"/>
  <c r="DS54" i="2"/>
  <c r="DR54" i="2"/>
  <c r="DQ54" i="2"/>
  <c r="DP54" i="2"/>
  <c r="DO54" i="2"/>
  <c r="DN54" i="2"/>
  <c r="AW54" i="2"/>
  <c r="AV54" i="2"/>
  <c r="AU54" i="2"/>
  <c r="AT54" i="2"/>
  <c r="AS54" i="2"/>
  <c r="AR54" i="2"/>
  <c r="AQ54" i="2"/>
  <c r="AP54" i="2"/>
  <c r="AO54" i="2"/>
  <c r="AN54" i="2"/>
  <c r="AM54" i="2"/>
  <c r="AL54" i="2"/>
  <c r="AK54" i="2"/>
  <c r="AJ54" i="2"/>
  <c r="AI54" i="2"/>
  <c r="AH54" i="2"/>
  <c r="AG54" i="2"/>
  <c r="AF54" i="2"/>
  <c r="AE54" i="2"/>
  <c r="AD54" i="2"/>
  <c r="EC53" i="2"/>
  <c r="EB53" i="2"/>
  <c r="EA53" i="2"/>
  <c r="DZ53" i="2"/>
  <c r="DY53" i="2"/>
  <c r="DX53" i="2"/>
  <c r="DW53" i="2"/>
  <c r="DV53" i="2"/>
  <c r="DU53" i="2"/>
  <c r="DT53" i="2"/>
  <c r="DS53" i="2"/>
  <c r="DR53" i="2"/>
  <c r="DQ53" i="2"/>
  <c r="DP53" i="2"/>
  <c r="DO53" i="2"/>
  <c r="DN53" i="2"/>
  <c r="AW53" i="2"/>
  <c r="AV53" i="2"/>
  <c r="AU53" i="2"/>
  <c r="AT53" i="2"/>
  <c r="AS53" i="2"/>
  <c r="AR53" i="2"/>
  <c r="AQ53" i="2"/>
  <c r="AP53" i="2"/>
  <c r="AO53" i="2"/>
  <c r="AN53" i="2"/>
  <c r="AM53" i="2"/>
  <c r="AL53" i="2"/>
  <c r="AK53" i="2"/>
  <c r="AJ53" i="2"/>
  <c r="AI53" i="2"/>
  <c r="AH53" i="2"/>
  <c r="AG53" i="2"/>
  <c r="AF53" i="2"/>
  <c r="AE53" i="2"/>
  <c r="AD53" i="2"/>
  <c r="EC52" i="2"/>
  <c r="EB52" i="2"/>
  <c r="EA52" i="2"/>
  <c r="DZ52" i="2"/>
  <c r="DY52" i="2"/>
  <c r="DX52" i="2"/>
  <c r="DW52" i="2"/>
  <c r="DV52" i="2"/>
  <c r="DU52" i="2"/>
  <c r="DT52" i="2"/>
  <c r="DS52" i="2"/>
  <c r="DR52" i="2"/>
  <c r="DQ52" i="2"/>
  <c r="DP52" i="2"/>
  <c r="DO52" i="2"/>
  <c r="DN52" i="2"/>
  <c r="AW52" i="2"/>
  <c r="AV52" i="2"/>
  <c r="AU52" i="2"/>
  <c r="AT52" i="2"/>
  <c r="AS52" i="2"/>
  <c r="AR52" i="2"/>
  <c r="AQ52" i="2"/>
  <c r="AP52" i="2"/>
  <c r="AO52" i="2"/>
  <c r="AN52" i="2"/>
  <c r="AM52" i="2"/>
  <c r="AL52" i="2"/>
  <c r="AK52" i="2"/>
  <c r="AJ52" i="2"/>
  <c r="AI52" i="2"/>
  <c r="AH52" i="2"/>
  <c r="AG52" i="2"/>
  <c r="AF52" i="2"/>
  <c r="AE52" i="2"/>
  <c r="AD52" i="2"/>
  <c r="EC51" i="2"/>
  <c r="EB51" i="2"/>
  <c r="EA51" i="2"/>
  <c r="DZ51" i="2"/>
  <c r="DY51" i="2"/>
  <c r="DX51" i="2"/>
  <c r="DW51" i="2"/>
  <c r="DV51" i="2"/>
  <c r="DU51" i="2"/>
  <c r="DT51" i="2"/>
  <c r="DS51" i="2"/>
  <c r="DR51" i="2"/>
  <c r="DQ51" i="2"/>
  <c r="DP51" i="2"/>
  <c r="DO51" i="2"/>
  <c r="DN51" i="2"/>
  <c r="AW51" i="2"/>
  <c r="AV51" i="2"/>
  <c r="AU51" i="2"/>
  <c r="AT51" i="2"/>
  <c r="AS51" i="2"/>
  <c r="AR51" i="2"/>
  <c r="AQ51" i="2"/>
  <c r="AP51" i="2"/>
  <c r="AO51" i="2"/>
  <c r="AN51" i="2"/>
  <c r="AM51" i="2"/>
  <c r="AL51" i="2"/>
  <c r="AK51" i="2"/>
  <c r="AJ51" i="2"/>
  <c r="AI51" i="2"/>
  <c r="AH51" i="2"/>
  <c r="AG51" i="2"/>
  <c r="AF51" i="2"/>
  <c r="AE51" i="2"/>
  <c r="AD51" i="2"/>
  <c r="EC50" i="2"/>
  <c r="EB50" i="2"/>
  <c r="EA50" i="2"/>
  <c r="DZ50" i="2"/>
  <c r="DY50" i="2"/>
  <c r="DX50" i="2"/>
  <c r="DW50" i="2"/>
  <c r="DV50" i="2"/>
  <c r="DU50" i="2"/>
  <c r="DT50" i="2"/>
  <c r="DS50" i="2"/>
  <c r="DR50" i="2"/>
  <c r="DQ50" i="2"/>
  <c r="DP50" i="2"/>
  <c r="DO50" i="2"/>
  <c r="DN50" i="2"/>
  <c r="AW50" i="2"/>
  <c r="AV50" i="2"/>
  <c r="AU50" i="2"/>
  <c r="AT50" i="2"/>
  <c r="AS50" i="2"/>
  <c r="AR50" i="2"/>
  <c r="AQ50" i="2"/>
  <c r="AP50" i="2"/>
  <c r="AO50" i="2"/>
  <c r="AN50" i="2"/>
  <c r="AM50" i="2"/>
  <c r="AL50" i="2"/>
  <c r="AK50" i="2"/>
  <c r="AJ50" i="2"/>
  <c r="AI50" i="2"/>
  <c r="AH50" i="2"/>
  <c r="AG50" i="2"/>
  <c r="AF50" i="2"/>
  <c r="AE50" i="2"/>
  <c r="AD50" i="2"/>
  <c r="EC49" i="2"/>
  <c r="EB49" i="2"/>
  <c r="EA49" i="2"/>
  <c r="DZ49" i="2"/>
  <c r="DY49" i="2"/>
  <c r="DX49" i="2"/>
  <c r="DW49" i="2"/>
  <c r="DV49" i="2"/>
  <c r="DU49" i="2"/>
  <c r="DT49" i="2"/>
  <c r="DS49" i="2"/>
  <c r="DR49" i="2"/>
  <c r="DQ49" i="2"/>
  <c r="DP49" i="2"/>
  <c r="DO49" i="2"/>
  <c r="DN49" i="2"/>
  <c r="AW49" i="2"/>
  <c r="AV49" i="2"/>
  <c r="AU49" i="2"/>
  <c r="AT49" i="2"/>
  <c r="AS49" i="2"/>
  <c r="AR49" i="2"/>
  <c r="AQ49" i="2"/>
  <c r="AP49" i="2"/>
  <c r="AO49" i="2"/>
  <c r="AN49" i="2"/>
  <c r="AM49" i="2"/>
  <c r="AL49" i="2"/>
  <c r="AK49" i="2"/>
  <c r="AJ49" i="2"/>
  <c r="AI49" i="2"/>
  <c r="AH49" i="2"/>
  <c r="AG49" i="2"/>
  <c r="AF49" i="2"/>
  <c r="AE49" i="2"/>
  <c r="AD49" i="2"/>
  <c r="EC48" i="2"/>
  <c r="EB48" i="2"/>
  <c r="EA48" i="2"/>
  <c r="DZ48" i="2"/>
  <c r="DY48" i="2"/>
  <c r="DX48" i="2"/>
  <c r="DW48" i="2"/>
  <c r="DV48" i="2"/>
  <c r="DU48" i="2"/>
  <c r="DT48" i="2"/>
  <c r="DS48" i="2"/>
  <c r="DR48" i="2"/>
  <c r="DQ48" i="2"/>
  <c r="DP48" i="2"/>
  <c r="DO48" i="2"/>
  <c r="DN48" i="2"/>
  <c r="AW48" i="2"/>
  <c r="AV48" i="2"/>
  <c r="AU48" i="2"/>
  <c r="AT48" i="2"/>
  <c r="AS48" i="2"/>
  <c r="AR48" i="2"/>
  <c r="AQ48" i="2"/>
  <c r="AP48" i="2"/>
  <c r="AO48" i="2"/>
  <c r="AN48" i="2"/>
  <c r="AM48" i="2"/>
  <c r="AL48" i="2"/>
  <c r="AK48" i="2"/>
  <c r="AJ48" i="2"/>
  <c r="AI48" i="2"/>
  <c r="AH48" i="2"/>
  <c r="AG48" i="2"/>
  <c r="AF48" i="2"/>
  <c r="AE48" i="2"/>
  <c r="AD48" i="2"/>
  <c r="EC47" i="2"/>
  <c r="EB47" i="2"/>
  <c r="EA47" i="2"/>
  <c r="DZ47" i="2"/>
  <c r="DY47" i="2"/>
  <c r="DX47" i="2"/>
  <c r="DW47" i="2"/>
  <c r="DV47" i="2"/>
  <c r="DU47" i="2"/>
  <c r="DT47" i="2"/>
  <c r="DS47" i="2"/>
  <c r="DR47" i="2"/>
  <c r="DQ47" i="2"/>
  <c r="DP47" i="2"/>
  <c r="DO47" i="2"/>
  <c r="DN47" i="2"/>
  <c r="AW47" i="2"/>
  <c r="AV47" i="2"/>
  <c r="AU47" i="2"/>
  <c r="AT47" i="2"/>
  <c r="AS47" i="2"/>
  <c r="AR47" i="2"/>
  <c r="AQ47" i="2"/>
  <c r="AP47" i="2"/>
  <c r="AO47" i="2"/>
  <c r="AN47" i="2"/>
  <c r="AM47" i="2"/>
  <c r="AL47" i="2"/>
  <c r="AK47" i="2"/>
  <c r="AJ47" i="2"/>
  <c r="AI47" i="2"/>
  <c r="AH47" i="2"/>
  <c r="AG47" i="2"/>
  <c r="AF47" i="2"/>
  <c r="AE47" i="2"/>
  <c r="AD47" i="2"/>
  <c r="EC46" i="2"/>
  <c r="EB46" i="2"/>
  <c r="EA46" i="2"/>
  <c r="DZ46" i="2"/>
  <c r="DY46" i="2"/>
  <c r="DX46" i="2"/>
  <c r="DW46" i="2"/>
  <c r="DV46" i="2"/>
  <c r="DU46" i="2"/>
  <c r="DT46" i="2"/>
  <c r="DS46" i="2"/>
  <c r="DR46" i="2"/>
  <c r="DQ46" i="2"/>
  <c r="DP46" i="2"/>
  <c r="DO46" i="2"/>
  <c r="DN46" i="2"/>
  <c r="AW46" i="2"/>
  <c r="AV46" i="2"/>
  <c r="AU46" i="2"/>
  <c r="AT46" i="2"/>
  <c r="AS46" i="2"/>
  <c r="AR46" i="2"/>
  <c r="AQ46" i="2"/>
  <c r="AP46" i="2"/>
  <c r="AO46" i="2"/>
  <c r="AN46" i="2"/>
  <c r="AM46" i="2"/>
  <c r="AL46" i="2"/>
  <c r="AK46" i="2"/>
  <c r="AJ46" i="2"/>
  <c r="AI46" i="2"/>
  <c r="AH46" i="2"/>
  <c r="AG46" i="2"/>
  <c r="AF46" i="2"/>
  <c r="AE46" i="2"/>
  <c r="AD46" i="2"/>
  <c r="AS8" i="11"/>
  <c r="AR8" i="11"/>
  <c r="AQ8" i="11"/>
  <c r="AT7" i="11"/>
  <c r="AU7" i="11" s="1"/>
  <c r="AV7" i="11" s="1"/>
  <c r="AW7" i="11" s="1"/>
  <c r="AX7" i="11" s="1"/>
  <c r="AY7" i="11" s="1"/>
  <c r="AZ7" i="11" s="1"/>
  <c r="BA7" i="11" s="1"/>
  <c r="BB7" i="11" s="1"/>
  <c r="BC7" i="11" s="1"/>
  <c r="BD7" i="11" s="1"/>
  <c r="BE7" i="11" s="1"/>
  <c r="BF7" i="11" s="1"/>
  <c r="BG7" i="11" s="1"/>
  <c r="BH7" i="11" s="1"/>
  <c r="BI7" i="11" s="1"/>
  <c r="BJ7" i="11" s="1"/>
  <c r="I7" i="11"/>
  <c r="C24" i="1"/>
  <c r="C4" i="3"/>
  <c r="AD21" i="2"/>
  <c r="AE21" i="2"/>
  <c r="AF21" i="2"/>
  <c r="AG21" i="2"/>
  <c r="AH21" i="2"/>
  <c r="AI21" i="2"/>
  <c r="AJ21" i="2"/>
  <c r="AK21" i="2"/>
  <c r="AL21" i="2"/>
  <c r="AM21" i="2"/>
  <c r="AN21" i="2"/>
  <c r="AO21" i="2"/>
  <c r="AP21" i="2"/>
  <c r="AQ21" i="2"/>
  <c r="AR21" i="2"/>
  <c r="AS21" i="2"/>
  <c r="AT21" i="2"/>
  <c r="AU21" i="2"/>
  <c r="AV21" i="2"/>
  <c r="AW21" i="2"/>
  <c r="DN21" i="2"/>
  <c r="DO21" i="2"/>
  <c r="DP21" i="2"/>
  <c r="DQ21" i="2"/>
  <c r="DR21" i="2"/>
  <c r="DS21" i="2"/>
  <c r="DT21" i="2"/>
  <c r="DU21" i="2"/>
  <c r="DV21" i="2"/>
  <c r="DW21" i="2"/>
  <c r="DX21" i="2"/>
  <c r="DY21" i="2"/>
  <c r="DZ21" i="2"/>
  <c r="EA21" i="2"/>
  <c r="EB21" i="2"/>
  <c r="EC21" i="2"/>
  <c r="AD22" i="2"/>
  <c r="AE22" i="2"/>
  <c r="AF22" i="2"/>
  <c r="AG22" i="2"/>
  <c r="AH22" i="2"/>
  <c r="AI22" i="2"/>
  <c r="AJ22" i="2"/>
  <c r="AK22" i="2"/>
  <c r="AL22" i="2"/>
  <c r="AM22" i="2"/>
  <c r="AN22" i="2"/>
  <c r="AO22" i="2"/>
  <c r="AP22" i="2"/>
  <c r="AQ22" i="2"/>
  <c r="AR22" i="2"/>
  <c r="AS22" i="2"/>
  <c r="AT22" i="2"/>
  <c r="AU22" i="2"/>
  <c r="AV22" i="2"/>
  <c r="AW22" i="2"/>
  <c r="DN22" i="2"/>
  <c r="DO22" i="2"/>
  <c r="DP22" i="2"/>
  <c r="DQ22" i="2"/>
  <c r="DR22" i="2"/>
  <c r="DS22" i="2"/>
  <c r="DT22" i="2"/>
  <c r="DU22" i="2"/>
  <c r="DV22" i="2"/>
  <c r="DW22" i="2"/>
  <c r="DX22" i="2"/>
  <c r="DY22" i="2"/>
  <c r="DZ22" i="2"/>
  <c r="EA22" i="2"/>
  <c r="EB22" i="2"/>
  <c r="EC22" i="2"/>
  <c r="AD23" i="2"/>
  <c r="AE23" i="2"/>
  <c r="AF23" i="2"/>
  <c r="AG23" i="2"/>
  <c r="AH23" i="2"/>
  <c r="AI23" i="2"/>
  <c r="AJ23" i="2"/>
  <c r="AK23" i="2"/>
  <c r="AL23" i="2"/>
  <c r="AM23" i="2"/>
  <c r="AN23" i="2"/>
  <c r="AO23" i="2"/>
  <c r="AP23" i="2"/>
  <c r="AQ23" i="2"/>
  <c r="AR23" i="2"/>
  <c r="AS23" i="2"/>
  <c r="AT23" i="2"/>
  <c r="AU23" i="2"/>
  <c r="AV23" i="2"/>
  <c r="AW23" i="2"/>
  <c r="DN23" i="2"/>
  <c r="DO23" i="2"/>
  <c r="DP23" i="2"/>
  <c r="DQ23" i="2"/>
  <c r="DR23" i="2"/>
  <c r="DS23" i="2"/>
  <c r="DT23" i="2"/>
  <c r="DU23" i="2"/>
  <c r="DV23" i="2"/>
  <c r="DW23" i="2"/>
  <c r="DX23" i="2"/>
  <c r="DY23" i="2"/>
  <c r="DZ23" i="2"/>
  <c r="EA23" i="2"/>
  <c r="EB23" i="2"/>
  <c r="EC23" i="2"/>
  <c r="AD24" i="2"/>
  <c r="AE24" i="2"/>
  <c r="AF24" i="2"/>
  <c r="AG24" i="2"/>
  <c r="AH24" i="2"/>
  <c r="AI24" i="2"/>
  <c r="AJ24" i="2"/>
  <c r="AK24" i="2"/>
  <c r="AL24" i="2"/>
  <c r="AM24" i="2"/>
  <c r="AN24" i="2"/>
  <c r="AO24" i="2"/>
  <c r="AP24" i="2"/>
  <c r="AQ24" i="2"/>
  <c r="AR24" i="2"/>
  <c r="AS24" i="2"/>
  <c r="AT24" i="2"/>
  <c r="AU24" i="2"/>
  <c r="AV24" i="2"/>
  <c r="AW24" i="2"/>
  <c r="DN24" i="2"/>
  <c r="DO24" i="2"/>
  <c r="DP24" i="2"/>
  <c r="DQ24" i="2"/>
  <c r="DR24" i="2"/>
  <c r="DS24" i="2"/>
  <c r="DT24" i="2"/>
  <c r="DU24" i="2"/>
  <c r="DV24" i="2"/>
  <c r="DW24" i="2"/>
  <c r="DX24" i="2"/>
  <c r="DY24" i="2"/>
  <c r="DZ24" i="2"/>
  <c r="EA24" i="2"/>
  <c r="EB24" i="2"/>
  <c r="EC24" i="2"/>
  <c r="AD25" i="2"/>
  <c r="AE25" i="2"/>
  <c r="AF25" i="2"/>
  <c r="AG25" i="2"/>
  <c r="AH25" i="2"/>
  <c r="AI25" i="2"/>
  <c r="AJ25" i="2"/>
  <c r="AK25" i="2"/>
  <c r="AL25" i="2"/>
  <c r="AM25" i="2"/>
  <c r="AN25" i="2"/>
  <c r="AO25" i="2"/>
  <c r="AP25" i="2"/>
  <c r="AQ25" i="2"/>
  <c r="AR25" i="2"/>
  <c r="AS25" i="2"/>
  <c r="AT25" i="2"/>
  <c r="AU25" i="2"/>
  <c r="AV25" i="2"/>
  <c r="AW25" i="2"/>
  <c r="DN25" i="2"/>
  <c r="DO25" i="2"/>
  <c r="DP25" i="2"/>
  <c r="DQ25" i="2"/>
  <c r="DR25" i="2"/>
  <c r="DS25" i="2"/>
  <c r="DT25" i="2"/>
  <c r="DU25" i="2"/>
  <c r="DV25" i="2"/>
  <c r="DW25" i="2"/>
  <c r="DX25" i="2"/>
  <c r="DY25" i="2"/>
  <c r="DZ25" i="2"/>
  <c r="EA25" i="2"/>
  <c r="EB25" i="2"/>
  <c r="EC25" i="2"/>
  <c r="AD26" i="2"/>
  <c r="AE26" i="2"/>
  <c r="AF26" i="2"/>
  <c r="AG26" i="2"/>
  <c r="AH26" i="2"/>
  <c r="AI26" i="2"/>
  <c r="AJ26" i="2"/>
  <c r="AK26" i="2"/>
  <c r="AL26" i="2"/>
  <c r="AM26" i="2"/>
  <c r="AN26" i="2"/>
  <c r="AO26" i="2"/>
  <c r="AP26" i="2"/>
  <c r="AQ26" i="2"/>
  <c r="AR26" i="2"/>
  <c r="AS26" i="2"/>
  <c r="AT26" i="2"/>
  <c r="AU26" i="2"/>
  <c r="AV26" i="2"/>
  <c r="AW26" i="2"/>
  <c r="DN26" i="2"/>
  <c r="DO26" i="2"/>
  <c r="DP26" i="2"/>
  <c r="DQ26" i="2"/>
  <c r="DR26" i="2"/>
  <c r="DS26" i="2"/>
  <c r="DT26" i="2"/>
  <c r="DU26" i="2"/>
  <c r="DV26" i="2"/>
  <c r="DW26" i="2"/>
  <c r="DX26" i="2"/>
  <c r="DY26" i="2"/>
  <c r="DZ26" i="2"/>
  <c r="EA26" i="2"/>
  <c r="EB26" i="2"/>
  <c r="EC26" i="2"/>
  <c r="AD27" i="2"/>
  <c r="AE27" i="2"/>
  <c r="AF27" i="2"/>
  <c r="AG27" i="2"/>
  <c r="AH27" i="2"/>
  <c r="AI27" i="2"/>
  <c r="AJ27" i="2"/>
  <c r="AK27" i="2"/>
  <c r="AL27" i="2"/>
  <c r="AM27" i="2"/>
  <c r="AN27" i="2"/>
  <c r="AO27" i="2"/>
  <c r="AP27" i="2"/>
  <c r="AQ27" i="2"/>
  <c r="AR27" i="2"/>
  <c r="AS27" i="2"/>
  <c r="AT27" i="2"/>
  <c r="AU27" i="2"/>
  <c r="AV27" i="2"/>
  <c r="AW27" i="2"/>
  <c r="DN27" i="2"/>
  <c r="DO27" i="2"/>
  <c r="DP27" i="2"/>
  <c r="DQ27" i="2"/>
  <c r="DR27" i="2"/>
  <c r="DS27" i="2"/>
  <c r="DT27" i="2"/>
  <c r="DU27" i="2"/>
  <c r="DV27" i="2"/>
  <c r="DW27" i="2"/>
  <c r="DX27" i="2"/>
  <c r="DY27" i="2"/>
  <c r="DZ27" i="2"/>
  <c r="EA27" i="2"/>
  <c r="EB27" i="2"/>
  <c r="EC27" i="2"/>
  <c r="AD28" i="2"/>
  <c r="AE28" i="2"/>
  <c r="AF28" i="2"/>
  <c r="AG28" i="2"/>
  <c r="AH28" i="2"/>
  <c r="AI28" i="2"/>
  <c r="AJ28" i="2"/>
  <c r="AK28" i="2"/>
  <c r="AL28" i="2"/>
  <c r="AM28" i="2"/>
  <c r="AN28" i="2"/>
  <c r="AO28" i="2"/>
  <c r="AP28" i="2"/>
  <c r="AQ28" i="2"/>
  <c r="AR28" i="2"/>
  <c r="AS28" i="2"/>
  <c r="AT28" i="2"/>
  <c r="AU28" i="2"/>
  <c r="AV28" i="2"/>
  <c r="AW28" i="2"/>
  <c r="DN28" i="2"/>
  <c r="DO28" i="2"/>
  <c r="DP28" i="2"/>
  <c r="DQ28" i="2"/>
  <c r="DR28" i="2"/>
  <c r="DS28" i="2"/>
  <c r="DT28" i="2"/>
  <c r="DU28" i="2"/>
  <c r="DV28" i="2"/>
  <c r="DW28" i="2"/>
  <c r="DX28" i="2"/>
  <c r="DY28" i="2"/>
  <c r="DZ28" i="2"/>
  <c r="EA28" i="2"/>
  <c r="EB28" i="2"/>
  <c r="EC28" i="2"/>
  <c r="AD29" i="2"/>
  <c r="AE29" i="2"/>
  <c r="AF29" i="2"/>
  <c r="AG29" i="2"/>
  <c r="AH29" i="2"/>
  <c r="AI29" i="2"/>
  <c r="AJ29" i="2"/>
  <c r="AK29" i="2"/>
  <c r="AL29" i="2"/>
  <c r="AM29" i="2"/>
  <c r="AN29" i="2"/>
  <c r="AO29" i="2"/>
  <c r="AP29" i="2"/>
  <c r="AQ29" i="2"/>
  <c r="AR29" i="2"/>
  <c r="AS29" i="2"/>
  <c r="AT29" i="2"/>
  <c r="AU29" i="2"/>
  <c r="AV29" i="2"/>
  <c r="AW29" i="2"/>
  <c r="DN29" i="2"/>
  <c r="DO29" i="2"/>
  <c r="DP29" i="2"/>
  <c r="DQ29" i="2"/>
  <c r="DR29" i="2"/>
  <c r="DS29" i="2"/>
  <c r="DT29" i="2"/>
  <c r="DU29" i="2"/>
  <c r="DV29" i="2"/>
  <c r="DW29" i="2"/>
  <c r="DX29" i="2"/>
  <c r="DY29" i="2"/>
  <c r="DZ29" i="2"/>
  <c r="EA29" i="2"/>
  <c r="EB29" i="2"/>
  <c r="EC29" i="2"/>
  <c r="AD30" i="2"/>
  <c r="AE30" i="2"/>
  <c r="AF30" i="2"/>
  <c r="AG30" i="2"/>
  <c r="AH30" i="2"/>
  <c r="AI30" i="2"/>
  <c r="AJ30" i="2"/>
  <c r="AK30" i="2"/>
  <c r="AL30" i="2"/>
  <c r="AM30" i="2"/>
  <c r="AN30" i="2"/>
  <c r="AO30" i="2"/>
  <c r="AP30" i="2"/>
  <c r="AQ30" i="2"/>
  <c r="AR30" i="2"/>
  <c r="AS30" i="2"/>
  <c r="AT30" i="2"/>
  <c r="AU30" i="2"/>
  <c r="AV30" i="2"/>
  <c r="AW30" i="2"/>
  <c r="DN30" i="2"/>
  <c r="DO30" i="2"/>
  <c r="DP30" i="2"/>
  <c r="DQ30" i="2"/>
  <c r="DR30" i="2"/>
  <c r="DS30" i="2"/>
  <c r="DT30" i="2"/>
  <c r="DU30" i="2"/>
  <c r="DV30" i="2"/>
  <c r="DW30" i="2"/>
  <c r="DX30" i="2"/>
  <c r="DY30" i="2"/>
  <c r="DZ30" i="2"/>
  <c r="EA30" i="2"/>
  <c r="EB30" i="2"/>
  <c r="EC30" i="2"/>
  <c r="AD31" i="2"/>
  <c r="AE31" i="2"/>
  <c r="AF31" i="2"/>
  <c r="AG31" i="2"/>
  <c r="AH31" i="2"/>
  <c r="AI31" i="2"/>
  <c r="AJ31" i="2"/>
  <c r="AK31" i="2"/>
  <c r="AL31" i="2"/>
  <c r="AM31" i="2"/>
  <c r="AN31" i="2"/>
  <c r="AO31" i="2"/>
  <c r="AP31" i="2"/>
  <c r="AQ31" i="2"/>
  <c r="AR31" i="2"/>
  <c r="AS31" i="2"/>
  <c r="AT31" i="2"/>
  <c r="AU31" i="2"/>
  <c r="AV31" i="2"/>
  <c r="AW31" i="2"/>
  <c r="DN31" i="2"/>
  <c r="DO31" i="2"/>
  <c r="DP31" i="2"/>
  <c r="DQ31" i="2"/>
  <c r="DR31" i="2"/>
  <c r="DS31" i="2"/>
  <c r="DT31" i="2"/>
  <c r="DU31" i="2"/>
  <c r="DV31" i="2"/>
  <c r="DW31" i="2"/>
  <c r="DX31" i="2"/>
  <c r="DY31" i="2"/>
  <c r="DZ31" i="2"/>
  <c r="EA31" i="2"/>
  <c r="EB31" i="2"/>
  <c r="EC31" i="2"/>
  <c r="AD32" i="2"/>
  <c r="AE32" i="2"/>
  <c r="AF32" i="2"/>
  <c r="AG32" i="2"/>
  <c r="AH32" i="2"/>
  <c r="AI32" i="2"/>
  <c r="AJ32" i="2"/>
  <c r="AK32" i="2"/>
  <c r="AL32" i="2"/>
  <c r="AM32" i="2"/>
  <c r="AN32" i="2"/>
  <c r="AO32" i="2"/>
  <c r="AP32" i="2"/>
  <c r="AQ32" i="2"/>
  <c r="AR32" i="2"/>
  <c r="AS32" i="2"/>
  <c r="AT32" i="2"/>
  <c r="AU32" i="2"/>
  <c r="AV32" i="2"/>
  <c r="AW32" i="2"/>
  <c r="DN32" i="2"/>
  <c r="DO32" i="2"/>
  <c r="DP32" i="2"/>
  <c r="DQ32" i="2"/>
  <c r="DR32" i="2"/>
  <c r="DS32" i="2"/>
  <c r="DT32" i="2"/>
  <c r="DU32" i="2"/>
  <c r="DV32" i="2"/>
  <c r="DW32" i="2"/>
  <c r="DX32" i="2"/>
  <c r="DY32" i="2"/>
  <c r="DZ32" i="2"/>
  <c r="EA32" i="2"/>
  <c r="EB32" i="2"/>
  <c r="EC32" i="2"/>
  <c r="AD33" i="2"/>
  <c r="AE33" i="2"/>
  <c r="AF33" i="2"/>
  <c r="AG33" i="2"/>
  <c r="AH33" i="2"/>
  <c r="AI33" i="2"/>
  <c r="AJ33" i="2"/>
  <c r="AK33" i="2"/>
  <c r="AL33" i="2"/>
  <c r="AM33" i="2"/>
  <c r="AN33" i="2"/>
  <c r="AO33" i="2"/>
  <c r="AP33" i="2"/>
  <c r="AQ33" i="2"/>
  <c r="AR33" i="2"/>
  <c r="AS33" i="2"/>
  <c r="AT33" i="2"/>
  <c r="AU33" i="2"/>
  <c r="AV33" i="2"/>
  <c r="AW33" i="2"/>
  <c r="DN33" i="2"/>
  <c r="DO33" i="2"/>
  <c r="DP33" i="2"/>
  <c r="DQ33" i="2"/>
  <c r="DR33" i="2"/>
  <c r="DS33" i="2"/>
  <c r="DT33" i="2"/>
  <c r="DU33" i="2"/>
  <c r="DV33" i="2"/>
  <c r="DW33" i="2"/>
  <c r="DX33" i="2"/>
  <c r="DY33" i="2"/>
  <c r="DZ33" i="2"/>
  <c r="EA33" i="2"/>
  <c r="EB33" i="2"/>
  <c r="EC33" i="2"/>
  <c r="AD34" i="2"/>
  <c r="AE34" i="2"/>
  <c r="AF34" i="2"/>
  <c r="AG34" i="2"/>
  <c r="AH34" i="2"/>
  <c r="AI34" i="2"/>
  <c r="AJ34" i="2"/>
  <c r="AK34" i="2"/>
  <c r="AL34" i="2"/>
  <c r="AM34" i="2"/>
  <c r="AN34" i="2"/>
  <c r="AO34" i="2"/>
  <c r="AP34" i="2"/>
  <c r="AQ34" i="2"/>
  <c r="AR34" i="2"/>
  <c r="AS34" i="2"/>
  <c r="AT34" i="2"/>
  <c r="AU34" i="2"/>
  <c r="AV34" i="2"/>
  <c r="AW34" i="2"/>
  <c r="DN34" i="2"/>
  <c r="DO34" i="2"/>
  <c r="DP34" i="2"/>
  <c r="DQ34" i="2"/>
  <c r="DR34" i="2"/>
  <c r="DS34" i="2"/>
  <c r="DT34" i="2"/>
  <c r="DU34" i="2"/>
  <c r="DV34" i="2"/>
  <c r="DW34" i="2"/>
  <c r="DX34" i="2"/>
  <c r="DY34" i="2"/>
  <c r="DZ34" i="2"/>
  <c r="EA34" i="2"/>
  <c r="EB34" i="2"/>
  <c r="EC34" i="2"/>
  <c r="AD35" i="2"/>
  <c r="AE35" i="2"/>
  <c r="AF35" i="2"/>
  <c r="AG35" i="2"/>
  <c r="AH35" i="2"/>
  <c r="AI35" i="2"/>
  <c r="AJ35" i="2"/>
  <c r="AK35" i="2"/>
  <c r="AL35" i="2"/>
  <c r="AM35" i="2"/>
  <c r="AN35" i="2"/>
  <c r="AO35" i="2"/>
  <c r="AP35" i="2"/>
  <c r="AQ35" i="2"/>
  <c r="AR35" i="2"/>
  <c r="AS35" i="2"/>
  <c r="AT35" i="2"/>
  <c r="AU35" i="2"/>
  <c r="AV35" i="2"/>
  <c r="AW35" i="2"/>
  <c r="DN35" i="2"/>
  <c r="DO35" i="2"/>
  <c r="DP35" i="2"/>
  <c r="DQ35" i="2"/>
  <c r="DR35" i="2"/>
  <c r="DS35" i="2"/>
  <c r="DT35" i="2"/>
  <c r="DU35" i="2"/>
  <c r="DV35" i="2"/>
  <c r="DW35" i="2"/>
  <c r="DX35" i="2"/>
  <c r="DY35" i="2"/>
  <c r="DZ35" i="2"/>
  <c r="EA35" i="2"/>
  <c r="EB35" i="2"/>
  <c r="EC35" i="2"/>
  <c r="AD36" i="2"/>
  <c r="AE36" i="2"/>
  <c r="AF36" i="2"/>
  <c r="AG36" i="2"/>
  <c r="AH36" i="2"/>
  <c r="AI36" i="2"/>
  <c r="AJ36" i="2"/>
  <c r="AK36" i="2"/>
  <c r="AL36" i="2"/>
  <c r="AM36" i="2"/>
  <c r="AN36" i="2"/>
  <c r="AO36" i="2"/>
  <c r="AP36" i="2"/>
  <c r="AQ36" i="2"/>
  <c r="AR36" i="2"/>
  <c r="AS36" i="2"/>
  <c r="AT36" i="2"/>
  <c r="AU36" i="2"/>
  <c r="AV36" i="2"/>
  <c r="AW36" i="2"/>
  <c r="DN36" i="2"/>
  <c r="DO36" i="2"/>
  <c r="DP36" i="2"/>
  <c r="DQ36" i="2"/>
  <c r="DR36" i="2"/>
  <c r="DS36" i="2"/>
  <c r="DT36" i="2"/>
  <c r="DU36" i="2"/>
  <c r="DV36" i="2"/>
  <c r="DW36" i="2"/>
  <c r="DX36" i="2"/>
  <c r="DY36" i="2"/>
  <c r="DZ36" i="2"/>
  <c r="EA36" i="2"/>
  <c r="EB36" i="2"/>
  <c r="EC36" i="2"/>
  <c r="AD37" i="2"/>
  <c r="AE37" i="2"/>
  <c r="AF37" i="2"/>
  <c r="AG37" i="2"/>
  <c r="AH37" i="2"/>
  <c r="AI37" i="2"/>
  <c r="AJ37" i="2"/>
  <c r="AK37" i="2"/>
  <c r="AL37" i="2"/>
  <c r="AM37" i="2"/>
  <c r="AN37" i="2"/>
  <c r="AO37" i="2"/>
  <c r="AP37" i="2"/>
  <c r="AQ37" i="2"/>
  <c r="AR37" i="2"/>
  <c r="AS37" i="2"/>
  <c r="AT37" i="2"/>
  <c r="AU37" i="2"/>
  <c r="AV37" i="2"/>
  <c r="AW37" i="2"/>
  <c r="DN37" i="2"/>
  <c r="DO37" i="2"/>
  <c r="DP37" i="2"/>
  <c r="DQ37" i="2"/>
  <c r="DR37" i="2"/>
  <c r="DS37" i="2"/>
  <c r="DT37" i="2"/>
  <c r="DU37" i="2"/>
  <c r="DV37" i="2"/>
  <c r="DW37" i="2"/>
  <c r="DX37" i="2"/>
  <c r="DY37" i="2"/>
  <c r="DZ37" i="2"/>
  <c r="EA37" i="2"/>
  <c r="EB37" i="2"/>
  <c r="EC37" i="2"/>
  <c r="AD38" i="2"/>
  <c r="AE38" i="2"/>
  <c r="AF38" i="2"/>
  <c r="AG38" i="2"/>
  <c r="AH38" i="2"/>
  <c r="AI38" i="2"/>
  <c r="AJ38" i="2"/>
  <c r="AK38" i="2"/>
  <c r="AL38" i="2"/>
  <c r="AM38" i="2"/>
  <c r="AN38" i="2"/>
  <c r="AO38" i="2"/>
  <c r="AP38" i="2"/>
  <c r="AQ38" i="2"/>
  <c r="AR38" i="2"/>
  <c r="AS38" i="2"/>
  <c r="AT38" i="2"/>
  <c r="AU38" i="2"/>
  <c r="AV38" i="2"/>
  <c r="AW38" i="2"/>
  <c r="DN38" i="2"/>
  <c r="DO38" i="2"/>
  <c r="DP38" i="2"/>
  <c r="DQ38" i="2"/>
  <c r="DR38" i="2"/>
  <c r="DS38" i="2"/>
  <c r="DT38" i="2"/>
  <c r="DU38" i="2"/>
  <c r="DV38" i="2"/>
  <c r="DW38" i="2"/>
  <c r="DX38" i="2"/>
  <c r="DY38" i="2"/>
  <c r="DZ38" i="2"/>
  <c r="EA38" i="2"/>
  <c r="EB38" i="2"/>
  <c r="EC38" i="2"/>
  <c r="AD39" i="2"/>
  <c r="AE39" i="2"/>
  <c r="AF39" i="2"/>
  <c r="AG39" i="2"/>
  <c r="AH39" i="2"/>
  <c r="AI39" i="2"/>
  <c r="AJ39" i="2"/>
  <c r="AK39" i="2"/>
  <c r="AL39" i="2"/>
  <c r="AM39" i="2"/>
  <c r="AN39" i="2"/>
  <c r="AO39" i="2"/>
  <c r="AP39" i="2"/>
  <c r="AQ39" i="2"/>
  <c r="AR39" i="2"/>
  <c r="AS39" i="2"/>
  <c r="AT39" i="2"/>
  <c r="AU39" i="2"/>
  <c r="AV39" i="2"/>
  <c r="AW39" i="2"/>
  <c r="DN39" i="2"/>
  <c r="DO39" i="2"/>
  <c r="DP39" i="2"/>
  <c r="DQ39" i="2"/>
  <c r="DR39" i="2"/>
  <c r="DS39" i="2"/>
  <c r="DT39" i="2"/>
  <c r="DU39" i="2"/>
  <c r="DV39" i="2"/>
  <c r="DW39" i="2"/>
  <c r="DX39" i="2"/>
  <c r="DY39" i="2"/>
  <c r="DZ39" i="2"/>
  <c r="EA39" i="2"/>
  <c r="EB39" i="2"/>
  <c r="EC39" i="2"/>
  <c r="AD40" i="2"/>
  <c r="AE40" i="2"/>
  <c r="AF40" i="2"/>
  <c r="AG40" i="2"/>
  <c r="AH40" i="2"/>
  <c r="AI40" i="2"/>
  <c r="AJ40" i="2"/>
  <c r="AK40" i="2"/>
  <c r="AL40" i="2"/>
  <c r="AM40" i="2"/>
  <c r="AN40" i="2"/>
  <c r="AO40" i="2"/>
  <c r="AP40" i="2"/>
  <c r="AQ40" i="2"/>
  <c r="AR40" i="2"/>
  <c r="AS40" i="2"/>
  <c r="AT40" i="2"/>
  <c r="AU40" i="2"/>
  <c r="AV40" i="2"/>
  <c r="AW40" i="2"/>
  <c r="DN40" i="2"/>
  <c r="DO40" i="2"/>
  <c r="DP40" i="2"/>
  <c r="DQ40" i="2"/>
  <c r="DR40" i="2"/>
  <c r="DS40" i="2"/>
  <c r="DT40" i="2"/>
  <c r="DU40" i="2"/>
  <c r="DV40" i="2"/>
  <c r="DW40" i="2"/>
  <c r="DX40" i="2"/>
  <c r="DY40" i="2"/>
  <c r="DZ40" i="2"/>
  <c r="EA40" i="2"/>
  <c r="EB40" i="2"/>
  <c r="EC40" i="2"/>
  <c r="AD41" i="2"/>
  <c r="AE41" i="2"/>
  <c r="AF41" i="2"/>
  <c r="AG41" i="2"/>
  <c r="AH41" i="2"/>
  <c r="AI41" i="2"/>
  <c r="AJ41" i="2"/>
  <c r="AK41" i="2"/>
  <c r="AL41" i="2"/>
  <c r="AM41" i="2"/>
  <c r="AN41" i="2"/>
  <c r="AO41" i="2"/>
  <c r="AP41" i="2"/>
  <c r="AQ41" i="2"/>
  <c r="AR41" i="2"/>
  <c r="AS41" i="2"/>
  <c r="AT41" i="2"/>
  <c r="AU41" i="2"/>
  <c r="AV41" i="2"/>
  <c r="AW41" i="2"/>
  <c r="DN41" i="2"/>
  <c r="DO41" i="2"/>
  <c r="DP41" i="2"/>
  <c r="DQ41" i="2"/>
  <c r="DR41" i="2"/>
  <c r="DS41" i="2"/>
  <c r="DT41" i="2"/>
  <c r="DU41" i="2"/>
  <c r="DV41" i="2"/>
  <c r="DW41" i="2"/>
  <c r="DX41" i="2"/>
  <c r="DY41" i="2"/>
  <c r="DZ41" i="2"/>
  <c r="EA41" i="2"/>
  <c r="EB41" i="2"/>
  <c r="EC41" i="2"/>
  <c r="AD42" i="2"/>
  <c r="AE42" i="2"/>
  <c r="AF42" i="2"/>
  <c r="AG42" i="2"/>
  <c r="AH42" i="2"/>
  <c r="AI42" i="2"/>
  <c r="AJ42" i="2"/>
  <c r="AK42" i="2"/>
  <c r="AL42" i="2"/>
  <c r="AM42" i="2"/>
  <c r="AN42" i="2"/>
  <c r="AO42" i="2"/>
  <c r="AP42" i="2"/>
  <c r="AQ42" i="2"/>
  <c r="AR42" i="2"/>
  <c r="AS42" i="2"/>
  <c r="AT42" i="2"/>
  <c r="AU42" i="2"/>
  <c r="AV42" i="2"/>
  <c r="AW42" i="2"/>
  <c r="DN42" i="2"/>
  <c r="DO42" i="2"/>
  <c r="DP42" i="2"/>
  <c r="DQ42" i="2"/>
  <c r="DR42" i="2"/>
  <c r="DS42" i="2"/>
  <c r="DT42" i="2"/>
  <c r="DU42" i="2"/>
  <c r="DV42" i="2"/>
  <c r="DW42" i="2"/>
  <c r="DX42" i="2"/>
  <c r="DY42" i="2"/>
  <c r="DZ42" i="2"/>
  <c r="EA42" i="2"/>
  <c r="EB42" i="2"/>
  <c r="EC42" i="2"/>
  <c r="AD43" i="2"/>
  <c r="AE43" i="2"/>
  <c r="AF43" i="2"/>
  <c r="AG43" i="2"/>
  <c r="AH43" i="2"/>
  <c r="AI43" i="2"/>
  <c r="AJ43" i="2"/>
  <c r="AK43" i="2"/>
  <c r="AL43" i="2"/>
  <c r="AM43" i="2"/>
  <c r="AN43" i="2"/>
  <c r="AO43" i="2"/>
  <c r="AP43" i="2"/>
  <c r="AQ43" i="2"/>
  <c r="AR43" i="2"/>
  <c r="AS43" i="2"/>
  <c r="AT43" i="2"/>
  <c r="AU43" i="2"/>
  <c r="AV43" i="2"/>
  <c r="AW43" i="2"/>
  <c r="DN43" i="2"/>
  <c r="DO43" i="2"/>
  <c r="DP43" i="2"/>
  <c r="DQ43" i="2"/>
  <c r="DR43" i="2"/>
  <c r="DS43" i="2"/>
  <c r="DT43" i="2"/>
  <c r="DU43" i="2"/>
  <c r="DV43" i="2"/>
  <c r="DW43" i="2"/>
  <c r="DX43" i="2"/>
  <c r="DY43" i="2"/>
  <c r="DZ43" i="2"/>
  <c r="EA43" i="2"/>
  <c r="EB43" i="2"/>
  <c r="EC43" i="2"/>
  <c r="AD44" i="2"/>
  <c r="AE44" i="2"/>
  <c r="AF44" i="2"/>
  <c r="AG44" i="2"/>
  <c r="AH44" i="2"/>
  <c r="AI44" i="2"/>
  <c r="AJ44" i="2"/>
  <c r="AK44" i="2"/>
  <c r="AL44" i="2"/>
  <c r="AM44" i="2"/>
  <c r="AN44" i="2"/>
  <c r="AO44" i="2"/>
  <c r="AP44" i="2"/>
  <c r="AQ44" i="2"/>
  <c r="AR44" i="2"/>
  <c r="AS44" i="2"/>
  <c r="AT44" i="2"/>
  <c r="AU44" i="2"/>
  <c r="AV44" i="2"/>
  <c r="AW44" i="2"/>
  <c r="DN44" i="2"/>
  <c r="DO44" i="2"/>
  <c r="DP44" i="2"/>
  <c r="DQ44" i="2"/>
  <c r="DR44" i="2"/>
  <c r="DS44" i="2"/>
  <c r="DT44" i="2"/>
  <c r="DU44" i="2"/>
  <c r="DV44" i="2"/>
  <c r="DW44" i="2"/>
  <c r="DX44" i="2"/>
  <c r="DY44" i="2"/>
  <c r="DZ44" i="2"/>
  <c r="EA44" i="2"/>
  <c r="EB44" i="2"/>
  <c r="EC44" i="2"/>
  <c r="AD45" i="2"/>
  <c r="AE45" i="2"/>
  <c r="AF45" i="2"/>
  <c r="AG45" i="2"/>
  <c r="AH45" i="2"/>
  <c r="AI45" i="2"/>
  <c r="AJ45" i="2"/>
  <c r="AK45" i="2"/>
  <c r="AL45" i="2"/>
  <c r="AM45" i="2"/>
  <c r="AN45" i="2"/>
  <c r="AO45" i="2"/>
  <c r="AP45" i="2"/>
  <c r="AQ45" i="2"/>
  <c r="AR45" i="2"/>
  <c r="AS45" i="2"/>
  <c r="AT45" i="2"/>
  <c r="AU45" i="2"/>
  <c r="AV45" i="2"/>
  <c r="AW45" i="2"/>
  <c r="DN45" i="2"/>
  <c r="DO45" i="2"/>
  <c r="DP45" i="2"/>
  <c r="DQ45" i="2"/>
  <c r="DR45" i="2"/>
  <c r="DS45" i="2"/>
  <c r="DT45" i="2"/>
  <c r="DU45" i="2"/>
  <c r="DV45" i="2"/>
  <c r="DW45" i="2"/>
  <c r="DX45" i="2"/>
  <c r="DY45" i="2"/>
  <c r="DZ45" i="2"/>
  <c r="EA45" i="2"/>
  <c r="EB45" i="2"/>
  <c r="EC45" i="2"/>
  <c r="C23" i="1"/>
  <c r="C4" i="5"/>
  <c r="C4" i="1"/>
  <c r="C3" i="1"/>
  <c r="J13" i="9"/>
  <c r="AA8" i="9"/>
  <c r="AA12" i="9" s="1"/>
  <c r="AA147" i="9"/>
  <c r="AA146" i="9"/>
  <c r="AA145" i="9"/>
  <c r="AA144" i="9"/>
  <c r="AA143" i="9"/>
  <c r="AA142" i="9"/>
  <c r="AA141" i="9"/>
  <c r="AA140" i="9"/>
  <c r="AA139" i="9"/>
  <c r="AA138" i="9"/>
  <c r="AA137" i="9"/>
  <c r="AA136" i="9"/>
  <c r="AA135" i="9"/>
  <c r="AA134" i="9"/>
  <c r="AA133" i="9"/>
  <c r="AA132" i="9"/>
  <c r="AA131" i="9"/>
  <c r="AA130" i="9"/>
  <c r="AA129" i="9"/>
  <c r="AA128" i="9"/>
  <c r="AA127" i="9"/>
  <c r="AA126" i="9"/>
  <c r="AA125" i="9"/>
  <c r="AA124" i="9"/>
  <c r="AA123" i="9"/>
  <c r="AA122" i="9"/>
  <c r="AA121" i="9"/>
  <c r="AA120" i="9"/>
  <c r="AA119" i="9"/>
  <c r="AA118" i="9"/>
  <c r="AA117" i="9"/>
  <c r="AA116" i="9"/>
  <c r="AA115" i="9"/>
  <c r="AA114" i="9"/>
  <c r="AA113" i="9"/>
  <c r="AA112" i="9"/>
  <c r="AA111" i="9"/>
  <c r="AA110" i="9"/>
  <c r="AA109" i="9"/>
  <c r="AA108" i="9"/>
  <c r="AA107" i="9"/>
  <c r="AA106" i="9"/>
  <c r="AA105" i="9"/>
  <c r="AA104" i="9"/>
  <c r="AA103" i="9"/>
  <c r="AA102" i="9"/>
  <c r="AA101" i="9"/>
  <c r="AA100" i="9"/>
  <c r="AA99" i="9"/>
  <c r="AA98" i="9"/>
  <c r="AA97" i="9"/>
  <c r="AA96" i="9"/>
  <c r="AA95" i="9"/>
  <c r="AA94" i="9"/>
  <c r="AA93" i="9"/>
  <c r="AA92" i="9"/>
  <c r="AA91" i="9"/>
  <c r="AA90" i="9"/>
  <c r="AA89" i="9"/>
  <c r="AA88" i="9"/>
  <c r="AA87" i="9"/>
  <c r="AA86" i="9"/>
  <c r="AA85" i="9"/>
  <c r="AA84" i="9"/>
  <c r="AA83" i="9"/>
  <c r="AA82" i="9"/>
  <c r="AA81" i="9"/>
  <c r="AA80" i="9"/>
  <c r="AA79" i="9"/>
  <c r="AA78" i="9"/>
  <c r="AA77" i="9"/>
  <c r="AA76" i="9"/>
  <c r="AA75" i="9"/>
  <c r="AA74" i="9"/>
  <c r="AA73" i="9"/>
  <c r="AA72" i="9"/>
  <c r="AA71" i="9"/>
  <c r="AA70" i="9"/>
  <c r="AA69" i="9"/>
  <c r="AA68" i="9"/>
  <c r="AA67" i="9"/>
  <c r="AA66" i="9"/>
  <c r="AA65" i="9"/>
  <c r="AA64" i="9"/>
  <c r="AA63" i="9"/>
  <c r="AA62" i="9"/>
  <c r="AA61" i="9"/>
  <c r="AA60" i="9"/>
  <c r="AA59" i="9"/>
  <c r="AA58" i="9"/>
  <c r="AA57" i="9"/>
  <c r="AA56" i="9"/>
  <c r="AA55" i="9"/>
  <c r="AA54" i="9"/>
  <c r="AA53" i="9"/>
  <c r="AA52" i="9"/>
  <c r="AA51" i="9"/>
  <c r="AA50" i="9"/>
  <c r="AA49" i="9"/>
  <c r="AA48" i="9"/>
  <c r="AA47" i="9"/>
  <c r="AA46" i="9"/>
  <c r="AA45" i="9"/>
  <c r="AA44" i="9"/>
  <c r="AA43" i="9"/>
  <c r="AA42" i="9"/>
  <c r="AA41" i="9"/>
  <c r="AA40" i="9"/>
  <c r="AA39" i="9"/>
  <c r="AA38" i="9"/>
  <c r="AA37" i="9"/>
  <c r="AA36" i="9"/>
  <c r="AA35" i="9"/>
  <c r="AA34" i="9"/>
  <c r="AA33" i="9"/>
  <c r="AA32" i="9"/>
  <c r="AA31" i="9"/>
  <c r="AA30" i="9"/>
  <c r="AA29" i="9"/>
  <c r="AA28" i="9"/>
  <c r="AA27" i="9"/>
  <c r="AA26" i="9"/>
  <c r="AA25" i="9"/>
  <c r="AA24" i="9"/>
  <c r="AA23" i="9"/>
  <c r="AA22" i="9"/>
  <c r="AA21" i="9"/>
  <c r="AA20" i="9"/>
  <c r="AA19" i="9"/>
  <c r="AA18" i="9"/>
  <c r="AA17" i="9"/>
  <c r="AA16" i="9"/>
  <c r="AA15" i="9"/>
  <c r="AA14" i="9"/>
  <c r="AA13" i="9"/>
  <c r="Z8" i="9"/>
  <c r="Z12" i="9" s="1"/>
  <c r="Z147" i="9"/>
  <c r="Z146" i="9"/>
  <c r="Z145" i="9"/>
  <c r="Z144" i="9"/>
  <c r="Z143" i="9"/>
  <c r="Z148" i="9" s="1"/>
  <c r="Z142" i="9"/>
  <c r="Z141" i="9"/>
  <c r="Z140" i="9"/>
  <c r="Z139" i="9"/>
  <c r="Z138" i="9"/>
  <c r="Z137" i="9"/>
  <c r="Z136" i="9"/>
  <c r="Z135" i="9"/>
  <c r="Z134" i="9"/>
  <c r="Z133" i="9"/>
  <c r="Z132" i="9"/>
  <c r="Z131" i="9"/>
  <c r="Z130" i="9"/>
  <c r="Z129" i="9"/>
  <c r="Z128" i="9"/>
  <c r="Z127" i="9"/>
  <c r="Z126" i="9"/>
  <c r="Z125" i="9"/>
  <c r="Z124" i="9"/>
  <c r="Z123" i="9"/>
  <c r="Z122" i="9"/>
  <c r="Z121" i="9"/>
  <c r="Z120" i="9"/>
  <c r="Z119" i="9"/>
  <c r="Z118" i="9"/>
  <c r="Z117" i="9"/>
  <c r="Z116" i="9"/>
  <c r="Z115" i="9"/>
  <c r="Z114" i="9"/>
  <c r="Z113" i="9"/>
  <c r="Z112" i="9"/>
  <c r="Z111" i="9"/>
  <c r="Z110" i="9"/>
  <c r="Z109" i="9"/>
  <c r="Z108" i="9"/>
  <c r="Z107" i="9"/>
  <c r="Z106" i="9"/>
  <c r="Z105" i="9"/>
  <c r="Z104" i="9"/>
  <c r="Z103" i="9"/>
  <c r="Z102" i="9"/>
  <c r="Z101" i="9"/>
  <c r="Z100" i="9"/>
  <c r="Z99" i="9"/>
  <c r="Z98" i="9"/>
  <c r="Z97" i="9"/>
  <c r="Z96" i="9"/>
  <c r="Z95" i="9"/>
  <c r="Z94" i="9"/>
  <c r="Z93" i="9"/>
  <c r="Z92" i="9"/>
  <c r="Z91" i="9"/>
  <c r="Z90" i="9"/>
  <c r="Z89" i="9"/>
  <c r="Z88" i="9"/>
  <c r="Z87" i="9"/>
  <c r="Z86" i="9"/>
  <c r="Z85" i="9"/>
  <c r="Z84" i="9"/>
  <c r="Z83" i="9"/>
  <c r="Z82" i="9"/>
  <c r="Z81" i="9"/>
  <c r="Z80" i="9"/>
  <c r="Z79" i="9"/>
  <c r="Z78" i="9"/>
  <c r="Z77" i="9"/>
  <c r="Z76" i="9"/>
  <c r="Z75" i="9"/>
  <c r="Z74" i="9"/>
  <c r="Z73" i="9"/>
  <c r="Z72" i="9"/>
  <c r="Z71" i="9"/>
  <c r="Z70" i="9"/>
  <c r="Z69" i="9"/>
  <c r="Z68" i="9"/>
  <c r="Z67" i="9"/>
  <c r="Z66" i="9"/>
  <c r="Z65" i="9"/>
  <c r="Z64" i="9"/>
  <c r="Z63" i="9"/>
  <c r="Z62" i="9"/>
  <c r="Z61" i="9"/>
  <c r="Z60" i="9"/>
  <c r="Z59" i="9"/>
  <c r="Z58" i="9"/>
  <c r="Z57" i="9"/>
  <c r="Z56" i="9"/>
  <c r="Z55" i="9"/>
  <c r="Z54" i="9"/>
  <c r="Z53" i="9"/>
  <c r="Z52" i="9"/>
  <c r="Z51" i="9"/>
  <c r="Z50" i="9"/>
  <c r="Z49" i="9"/>
  <c r="Z48" i="9"/>
  <c r="Z47" i="9"/>
  <c r="Z46" i="9"/>
  <c r="Z45" i="9"/>
  <c r="Z44" i="9"/>
  <c r="Z43" i="9"/>
  <c r="Z42" i="9"/>
  <c r="Z41" i="9"/>
  <c r="Z40" i="9"/>
  <c r="Z39" i="9"/>
  <c r="Z38" i="9"/>
  <c r="Z37" i="9"/>
  <c r="Z36" i="9"/>
  <c r="Z35" i="9"/>
  <c r="Z34" i="9"/>
  <c r="Z33" i="9"/>
  <c r="Z32" i="9"/>
  <c r="Z31" i="9"/>
  <c r="Z30" i="9"/>
  <c r="Z29" i="9"/>
  <c r="Z28" i="9"/>
  <c r="Z27" i="9"/>
  <c r="Z26" i="9"/>
  <c r="Z25" i="9"/>
  <c r="Z24" i="9"/>
  <c r="Z23" i="9"/>
  <c r="Z22" i="9"/>
  <c r="Z21" i="9"/>
  <c r="Z20" i="9"/>
  <c r="Z19" i="9"/>
  <c r="Z18" i="9"/>
  <c r="Z17" i="9"/>
  <c r="Z16" i="9"/>
  <c r="Z15" i="9"/>
  <c r="Z14" i="9"/>
  <c r="Z13" i="9"/>
  <c r="W98" i="9"/>
  <c r="X128" i="9"/>
  <c r="X147" i="9"/>
  <c r="X146" i="9"/>
  <c r="X145" i="9"/>
  <c r="X144" i="9"/>
  <c r="X143" i="9"/>
  <c r="X148" i="9" s="1"/>
  <c r="X142" i="9"/>
  <c r="X141" i="9"/>
  <c r="X140" i="9"/>
  <c r="X139" i="9"/>
  <c r="X138" i="9"/>
  <c r="X137" i="9"/>
  <c r="X136" i="9"/>
  <c r="X135" i="9"/>
  <c r="X134" i="9"/>
  <c r="X133" i="9"/>
  <c r="X132" i="9"/>
  <c r="X131" i="9"/>
  <c r="X130" i="9"/>
  <c r="X129" i="9"/>
  <c r="W8" i="9"/>
  <c r="W12" i="9" s="1"/>
  <c r="W128" i="9"/>
  <c r="W127" i="9"/>
  <c r="W126" i="9"/>
  <c r="W125" i="9"/>
  <c r="W124" i="9"/>
  <c r="W123" i="9"/>
  <c r="W122" i="9"/>
  <c r="W121" i="9"/>
  <c r="W120" i="9"/>
  <c r="W119" i="9"/>
  <c r="W118" i="9"/>
  <c r="W117" i="9"/>
  <c r="W116" i="9"/>
  <c r="W115" i="9"/>
  <c r="W114" i="9"/>
  <c r="W113" i="9"/>
  <c r="W112" i="9"/>
  <c r="W111" i="9"/>
  <c r="W110" i="9"/>
  <c r="W109" i="9"/>
  <c r="W108" i="9"/>
  <c r="W107" i="9"/>
  <c r="W106" i="9"/>
  <c r="W105" i="9"/>
  <c r="W104" i="9"/>
  <c r="W103" i="9"/>
  <c r="W102" i="9"/>
  <c r="W101" i="9"/>
  <c r="W100" i="9"/>
  <c r="W99" i="9"/>
  <c r="W97" i="9"/>
  <c r="W96" i="9"/>
  <c r="W95" i="9"/>
  <c r="W94" i="9"/>
  <c r="W93" i="9"/>
  <c r="W92" i="9"/>
  <c r="W91" i="9"/>
  <c r="W90" i="9"/>
  <c r="W89" i="9"/>
  <c r="W88" i="9"/>
  <c r="W87" i="9"/>
  <c r="W86" i="9"/>
  <c r="W85" i="9"/>
  <c r="W84" i="9"/>
  <c r="W83" i="9"/>
  <c r="W82" i="9"/>
  <c r="W81" i="9"/>
  <c r="W80" i="9"/>
  <c r="W79" i="9"/>
  <c r="W78" i="9"/>
  <c r="W77" i="9"/>
  <c r="W76" i="9"/>
  <c r="W75" i="9"/>
  <c r="W74" i="9"/>
  <c r="W73" i="9"/>
  <c r="W72" i="9"/>
  <c r="W71" i="9"/>
  <c r="W70" i="9"/>
  <c r="W69" i="9"/>
  <c r="W68" i="9"/>
  <c r="W67" i="9"/>
  <c r="W66" i="9"/>
  <c r="W65" i="9"/>
  <c r="W64" i="9"/>
  <c r="W63" i="9"/>
  <c r="W62" i="9"/>
  <c r="W61" i="9"/>
  <c r="W60" i="9"/>
  <c r="W59" i="9"/>
  <c r="W58" i="9"/>
  <c r="W57" i="9"/>
  <c r="W56" i="9"/>
  <c r="W55" i="9"/>
  <c r="W54" i="9"/>
  <c r="W53" i="9"/>
  <c r="Y8" i="11" s="1"/>
  <c r="W52" i="9"/>
  <c r="W51" i="9"/>
  <c r="W50" i="9"/>
  <c r="W49" i="9"/>
  <c r="W48" i="9"/>
  <c r="W47" i="9"/>
  <c r="W46" i="9"/>
  <c r="W45" i="9"/>
  <c r="W44" i="9"/>
  <c r="W43" i="9"/>
  <c r="Q8" i="11" s="1"/>
  <c r="W42" i="9"/>
  <c r="W41" i="9"/>
  <c r="W40" i="9"/>
  <c r="W39" i="9"/>
  <c r="W38" i="9"/>
  <c r="W37" i="9"/>
  <c r="W36" i="9"/>
  <c r="W35" i="9"/>
  <c r="W34" i="9"/>
  <c r="W33" i="9"/>
  <c r="W32" i="9"/>
  <c r="W31" i="9"/>
  <c r="W30" i="9"/>
  <c r="W29" i="9"/>
  <c r="W28" i="9"/>
  <c r="W27" i="9"/>
  <c r="W26" i="9"/>
  <c r="W25" i="9"/>
  <c r="W24" i="9"/>
  <c r="W23" i="9"/>
  <c r="W22" i="9"/>
  <c r="W21" i="9"/>
  <c r="W20" i="9"/>
  <c r="W19" i="9"/>
  <c r="W18" i="9"/>
  <c r="W17" i="9"/>
  <c r="W16" i="9"/>
  <c r="W15" i="9"/>
  <c r="W14" i="9"/>
  <c r="W13" i="9"/>
  <c r="W129" i="9"/>
  <c r="W147" i="9"/>
  <c r="W146" i="9"/>
  <c r="W145" i="9"/>
  <c r="W144" i="9"/>
  <c r="W143" i="9"/>
  <c r="W148" i="9" s="1"/>
  <c r="W142" i="9"/>
  <c r="W141" i="9"/>
  <c r="W140" i="9"/>
  <c r="W139" i="9"/>
  <c r="W138" i="9"/>
  <c r="W137" i="9"/>
  <c r="W136" i="9"/>
  <c r="W135" i="9"/>
  <c r="W134" i="9"/>
  <c r="W133" i="9"/>
  <c r="W132" i="9"/>
  <c r="W131" i="9"/>
  <c r="W130" i="9"/>
  <c r="AA148" i="9"/>
  <c r="X127" i="9"/>
  <c r="X126" i="9"/>
  <c r="X125" i="9"/>
  <c r="X124" i="9"/>
  <c r="X123" i="9"/>
  <c r="X122" i="9"/>
  <c r="X121" i="9"/>
  <c r="X120" i="9"/>
  <c r="X119" i="9"/>
  <c r="X118" i="9"/>
  <c r="X117" i="9"/>
  <c r="X116" i="9"/>
  <c r="X115" i="9"/>
  <c r="X114" i="9"/>
  <c r="X113" i="9"/>
  <c r="X112" i="9"/>
  <c r="X111" i="9"/>
  <c r="X110" i="9"/>
  <c r="X109" i="9"/>
  <c r="X108" i="9"/>
  <c r="X107" i="9"/>
  <c r="X106" i="9"/>
  <c r="X105" i="9"/>
  <c r="X104" i="9"/>
  <c r="X103" i="9"/>
  <c r="X102" i="9"/>
  <c r="X101" i="9"/>
  <c r="X100" i="9"/>
  <c r="X99" i="9"/>
  <c r="X98" i="9"/>
  <c r="X97" i="9"/>
  <c r="X96" i="9"/>
  <c r="X95" i="9"/>
  <c r="X94" i="9"/>
  <c r="X93" i="9"/>
  <c r="X92" i="9"/>
  <c r="X91" i="9"/>
  <c r="X90" i="9"/>
  <c r="X89" i="9"/>
  <c r="X88" i="9"/>
  <c r="X87" i="9"/>
  <c r="X86" i="9"/>
  <c r="X85" i="9"/>
  <c r="X84" i="9"/>
  <c r="X83" i="9"/>
  <c r="X82" i="9"/>
  <c r="X81" i="9"/>
  <c r="X80" i="9"/>
  <c r="X79" i="9"/>
  <c r="X78" i="9"/>
  <c r="X77" i="9"/>
  <c r="X76" i="9"/>
  <c r="X75" i="9"/>
  <c r="X74" i="9"/>
  <c r="X73" i="9"/>
  <c r="X72" i="9"/>
  <c r="X71" i="9"/>
  <c r="X70" i="9"/>
  <c r="X69" i="9"/>
  <c r="X68" i="9"/>
  <c r="X67" i="9"/>
  <c r="X66" i="9"/>
  <c r="X65" i="9"/>
  <c r="X64" i="9"/>
  <c r="X63" i="9"/>
  <c r="X62" i="9"/>
  <c r="X61" i="9"/>
  <c r="X60" i="9"/>
  <c r="X59" i="9"/>
  <c r="X58" i="9"/>
  <c r="X57" i="9"/>
  <c r="X56" i="9"/>
  <c r="X55" i="9"/>
  <c r="X54" i="9"/>
  <c r="X53" i="9"/>
  <c r="X52" i="9"/>
  <c r="X51" i="9"/>
  <c r="X50" i="9"/>
  <c r="X49" i="9"/>
  <c r="X48" i="9"/>
  <c r="X47" i="9"/>
  <c r="X46" i="9"/>
  <c r="X45" i="9"/>
  <c r="X44" i="9"/>
  <c r="X43" i="9"/>
  <c r="X42" i="9"/>
  <c r="X41" i="9"/>
  <c r="X40" i="9"/>
  <c r="X39" i="9"/>
  <c r="X38" i="9"/>
  <c r="X37" i="9"/>
  <c r="X36" i="9"/>
  <c r="X35" i="9"/>
  <c r="X34" i="9"/>
  <c r="X33" i="9"/>
  <c r="X32" i="9"/>
  <c r="X31" i="9"/>
  <c r="X30" i="9"/>
  <c r="X29" i="9"/>
  <c r="X28" i="9"/>
  <c r="X27" i="9"/>
  <c r="X26" i="9"/>
  <c r="X25" i="9"/>
  <c r="X24" i="9"/>
  <c r="X23" i="9"/>
  <c r="X22" i="9"/>
  <c r="X21" i="9"/>
  <c r="X20" i="9"/>
  <c r="X19" i="9"/>
  <c r="X18" i="9"/>
  <c r="X17" i="9"/>
  <c r="X16" i="9"/>
  <c r="X15" i="9"/>
  <c r="X14" i="9"/>
  <c r="X13" i="9"/>
  <c r="X8" i="9"/>
  <c r="X11" i="9" s="1"/>
  <c r="M8" i="9"/>
  <c r="M9" i="9"/>
  <c r="M10" i="9"/>
  <c r="M11" i="9"/>
  <c r="M12" i="9"/>
  <c r="M13" i="9"/>
  <c r="M14" i="9"/>
  <c r="M15" i="9"/>
  <c r="M16" i="9"/>
  <c r="M17" i="9"/>
  <c r="M18" i="9"/>
  <c r="M19" i="9"/>
  <c r="M20" i="9"/>
  <c r="M21" i="9"/>
  <c r="M22" i="9"/>
  <c r="M23" i="9"/>
  <c r="M24" i="9"/>
  <c r="M25" i="9"/>
  <c r="M26" i="9"/>
  <c r="M27" i="9"/>
  <c r="M28" i="9"/>
  <c r="M29" i="9"/>
  <c r="M30" i="9"/>
  <c r="M31" i="9"/>
  <c r="M32" i="9"/>
  <c r="M33" i="9"/>
  <c r="M34" i="9"/>
  <c r="M35" i="9"/>
  <c r="M36" i="9"/>
  <c r="M37" i="9"/>
  <c r="M38" i="9"/>
  <c r="M39" i="9"/>
  <c r="M40" i="9"/>
  <c r="M41" i="9"/>
  <c r="M42" i="9"/>
  <c r="M43" i="9"/>
  <c r="M44" i="9"/>
  <c r="M45" i="9"/>
  <c r="M46" i="9"/>
  <c r="BR12" i="11" s="1"/>
  <c r="M47" i="9"/>
  <c r="M48" i="9"/>
  <c r="M49" i="9"/>
  <c r="M50" i="9"/>
  <c r="M51" i="9"/>
  <c r="M52" i="9"/>
  <c r="M53" i="9"/>
  <c r="M54" i="9"/>
  <c r="M55" i="9"/>
  <c r="M56" i="9"/>
  <c r="M57" i="9"/>
  <c r="M58" i="9"/>
  <c r="M59" i="9"/>
  <c r="M60" i="9"/>
  <c r="M61" i="9"/>
  <c r="M62" i="9"/>
  <c r="M63" i="9"/>
  <c r="M64" i="9"/>
  <c r="M65" i="9"/>
  <c r="M66" i="9"/>
  <c r="M67" i="9"/>
  <c r="M68" i="9"/>
  <c r="M69" i="9"/>
  <c r="M70" i="9"/>
  <c r="M71" i="9"/>
  <c r="M72" i="9"/>
  <c r="M73" i="9"/>
  <c r="M74" i="9"/>
  <c r="M75" i="9"/>
  <c r="M76" i="9"/>
  <c r="M77" i="9"/>
  <c r="M78" i="9"/>
  <c r="M79" i="9"/>
  <c r="M80" i="9"/>
  <c r="M81" i="9"/>
  <c r="M82" i="9"/>
  <c r="M83" i="9"/>
  <c r="M84" i="9"/>
  <c r="M85" i="9"/>
  <c r="M86" i="9"/>
  <c r="M87" i="9"/>
  <c r="M88" i="9"/>
  <c r="M89" i="9"/>
  <c r="M90" i="9"/>
  <c r="M91" i="9"/>
  <c r="M92" i="9"/>
  <c r="M93" i="9"/>
  <c r="M94" i="9"/>
  <c r="M95" i="9"/>
  <c r="M96" i="9"/>
  <c r="M97" i="9"/>
  <c r="M98" i="9"/>
  <c r="M99" i="9"/>
  <c r="M100" i="9"/>
  <c r="M101" i="9"/>
  <c r="M102" i="9"/>
  <c r="M103" i="9"/>
  <c r="M104" i="9"/>
  <c r="M105" i="9"/>
  <c r="M106" i="9"/>
  <c r="M107" i="9"/>
  <c r="M108" i="9"/>
  <c r="M109" i="9"/>
  <c r="M110" i="9"/>
  <c r="M111" i="9"/>
  <c r="M112" i="9"/>
  <c r="M113" i="9"/>
  <c r="M114" i="9"/>
  <c r="M115" i="9"/>
  <c r="M116" i="9"/>
  <c r="M117" i="9"/>
  <c r="M118" i="9"/>
  <c r="M119" i="9"/>
  <c r="M120" i="9"/>
  <c r="M121" i="9"/>
  <c r="M122" i="9"/>
  <c r="M123" i="9"/>
  <c r="M124" i="9"/>
  <c r="M125" i="9"/>
  <c r="M126" i="9"/>
  <c r="M127" i="9"/>
  <c r="M128" i="9"/>
  <c r="M129" i="9"/>
  <c r="M130" i="9"/>
  <c r="M131" i="9"/>
  <c r="M132" i="9"/>
  <c r="M133" i="9"/>
  <c r="M134" i="9"/>
  <c r="M135" i="9"/>
  <c r="M136" i="9"/>
  <c r="M137" i="9"/>
  <c r="M138" i="9"/>
  <c r="M139" i="9"/>
  <c r="M140" i="9"/>
  <c r="M141" i="9"/>
  <c r="M142" i="9"/>
  <c r="M143" i="9"/>
  <c r="M144" i="9"/>
  <c r="M145" i="9"/>
  <c r="M146" i="9"/>
  <c r="M147" i="9"/>
  <c r="M148" i="9"/>
  <c r="U147" i="9"/>
  <c r="T147" i="9"/>
  <c r="U146" i="9"/>
  <c r="T146" i="9"/>
  <c r="U145" i="9"/>
  <c r="T145" i="9"/>
  <c r="U144" i="9"/>
  <c r="T144" i="9"/>
  <c r="U142" i="9"/>
  <c r="T142" i="9"/>
  <c r="U141" i="9"/>
  <c r="T141" i="9"/>
  <c r="U140" i="9"/>
  <c r="T140" i="9"/>
  <c r="U139" i="9"/>
  <c r="T139" i="9"/>
  <c r="U137" i="9"/>
  <c r="T137" i="9"/>
  <c r="U136" i="9"/>
  <c r="T136" i="9"/>
  <c r="U135" i="9"/>
  <c r="T135" i="9"/>
  <c r="U134" i="9"/>
  <c r="T134" i="9"/>
  <c r="U132" i="9"/>
  <c r="T132" i="9"/>
  <c r="U131" i="9"/>
  <c r="T131" i="9"/>
  <c r="U130" i="9"/>
  <c r="T130" i="9"/>
  <c r="U129" i="9"/>
  <c r="T129" i="9"/>
  <c r="U128" i="9"/>
  <c r="U127" i="9"/>
  <c r="T127" i="9"/>
  <c r="U126" i="9"/>
  <c r="T126" i="9"/>
  <c r="U125" i="9"/>
  <c r="T125" i="9"/>
  <c r="U124" i="9"/>
  <c r="T124" i="9"/>
  <c r="U123" i="9"/>
  <c r="U122" i="9"/>
  <c r="T122" i="9"/>
  <c r="U121" i="9"/>
  <c r="T121" i="9"/>
  <c r="U120" i="9"/>
  <c r="T120" i="9"/>
  <c r="U119" i="9"/>
  <c r="T119" i="9"/>
  <c r="U117" i="9"/>
  <c r="T117" i="9"/>
  <c r="U116" i="9"/>
  <c r="T116" i="9"/>
  <c r="U115" i="9"/>
  <c r="T115" i="9"/>
  <c r="U114" i="9"/>
  <c r="T114" i="9"/>
  <c r="U113" i="9"/>
  <c r="U143" i="9"/>
  <c r="T143" i="9"/>
  <c r="U138" i="9"/>
  <c r="T138" i="9"/>
  <c r="U133" i="9"/>
  <c r="T133" i="9"/>
  <c r="T128" i="9"/>
  <c r="T123" i="9"/>
  <c r="U118" i="9"/>
  <c r="T118" i="9"/>
  <c r="T113" i="9"/>
  <c r="T108" i="9"/>
  <c r="U112" i="9"/>
  <c r="T112" i="9"/>
  <c r="U111" i="9"/>
  <c r="T111" i="9"/>
  <c r="U110" i="9"/>
  <c r="T110" i="9"/>
  <c r="U109" i="9"/>
  <c r="T109" i="9"/>
  <c r="U108" i="9"/>
  <c r="U107" i="9"/>
  <c r="T107" i="9"/>
  <c r="U106" i="9"/>
  <c r="T106" i="9"/>
  <c r="U105" i="9"/>
  <c r="T105" i="9"/>
  <c r="U104" i="9"/>
  <c r="T104" i="9"/>
  <c r="U102" i="9"/>
  <c r="T102" i="9"/>
  <c r="U101" i="9"/>
  <c r="T101" i="9"/>
  <c r="U100" i="9"/>
  <c r="T100" i="9"/>
  <c r="U99" i="9"/>
  <c r="T99" i="9"/>
  <c r="U88" i="9"/>
  <c r="U84" i="9"/>
  <c r="U97" i="9"/>
  <c r="T97" i="9"/>
  <c r="U96" i="9"/>
  <c r="T96" i="9"/>
  <c r="U95" i="9"/>
  <c r="T95" i="9"/>
  <c r="U94" i="9"/>
  <c r="T94" i="9"/>
  <c r="U93" i="9"/>
  <c r="U92" i="9"/>
  <c r="T92" i="9"/>
  <c r="U91" i="9"/>
  <c r="T91" i="9"/>
  <c r="U90" i="9"/>
  <c r="T90" i="9"/>
  <c r="U89" i="9"/>
  <c r="T89" i="9"/>
  <c r="U83" i="9"/>
  <c r="U87" i="9"/>
  <c r="T87" i="9"/>
  <c r="U86" i="9"/>
  <c r="T86" i="9"/>
  <c r="U85" i="9"/>
  <c r="T85" i="9"/>
  <c r="T84" i="9"/>
  <c r="U82" i="9"/>
  <c r="T82" i="9"/>
  <c r="U81" i="9"/>
  <c r="T81" i="9"/>
  <c r="U80" i="9"/>
  <c r="T80" i="9"/>
  <c r="U79" i="9"/>
  <c r="T79" i="9"/>
  <c r="U77" i="9"/>
  <c r="T77" i="9"/>
  <c r="U76" i="9"/>
  <c r="T76" i="9"/>
  <c r="U75" i="9"/>
  <c r="T75" i="9"/>
  <c r="U74" i="9"/>
  <c r="T74" i="9"/>
  <c r="U73" i="9"/>
  <c r="U72" i="9"/>
  <c r="T72" i="9"/>
  <c r="U71" i="9"/>
  <c r="T71" i="9"/>
  <c r="U70" i="9"/>
  <c r="T70" i="9"/>
  <c r="U69" i="9"/>
  <c r="T69" i="9"/>
  <c r="U67" i="9"/>
  <c r="T67" i="9"/>
  <c r="U66" i="9"/>
  <c r="T66" i="9"/>
  <c r="U65" i="9"/>
  <c r="T65" i="9"/>
  <c r="U64" i="9"/>
  <c r="T64" i="9"/>
  <c r="U62" i="9"/>
  <c r="T62" i="9"/>
  <c r="U61" i="9"/>
  <c r="T61" i="9"/>
  <c r="U60" i="9"/>
  <c r="T60" i="9"/>
  <c r="U59" i="9"/>
  <c r="T59" i="9"/>
  <c r="U57" i="9"/>
  <c r="T57" i="9"/>
  <c r="U56" i="9"/>
  <c r="T56" i="9"/>
  <c r="U55" i="9"/>
  <c r="T55" i="9"/>
  <c r="U54" i="9"/>
  <c r="T54" i="9"/>
  <c r="U53" i="9"/>
  <c r="T53" i="9"/>
  <c r="U52" i="9"/>
  <c r="T52" i="9"/>
  <c r="U51" i="9"/>
  <c r="T51" i="9"/>
  <c r="U50" i="9"/>
  <c r="T50" i="9"/>
  <c r="U49" i="9"/>
  <c r="T49" i="9"/>
  <c r="U47" i="9"/>
  <c r="T47" i="9"/>
  <c r="U46" i="9"/>
  <c r="T46" i="9"/>
  <c r="U45" i="9"/>
  <c r="T45" i="9"/>
  <c r="U44" i="9"/>
  <c r="T44" i="9"/>
  <c r="U42" i="9"/>
  <c r="T42" i="9"/>
  <c r="U41" i="9"/>
  <c r="T41" i="9"/>
  <c r="U40" i="9"/>
  <c r="T40" i="9"/>
  <c r="U39" i="9"/>
  <c r="T39" i="9"/>
  <c r="U37" i="9"/>
  <c r="T37" i="9"/>
  <c r="U36" i="9"/>
  <c r="T36" i="9"/>
  <c r="U35" i="9"/>
  <c r="T35" i="9"/>
  <c r="U34" i="9"/>
  <c r="T34" i="9"/>
  <c r="T38" i="9"/>
  <c r="U32" i="9"/>
  <c r="T32" i="9"/>
  <c r="U31" i="9"/>
  <c r="T31" i="9"/>
  <c r="U30" i="9"/>
  <c r="T30" i="9"/>
  <c r="U29" i="9"/>
  <c r="T29" i="9"/>
  <c r="U27" i="9"/>
  <c r="T27" i="9"/>
  <c r="U26" i="9"/>
  <c r="T26" i="9"/>
  <c r="U25" i="9"/>
  <c r="T25" i="9"/>
  <c r="U24" i="9"/>
  <c r="T24" i="9"/>
  <c r="U22" i="9"/>
  <c r="T22" i="9"/>
  <c r="U21" i="9"/>
  <c r="T21" i="9"/>
  <c r="U20" i="9"/>
  <c r="T20" i="9"/>
  <c r="U19" i="9"/>
  <c r="T19" i="9"/>
  <c r="U17" i="9"/>
  <c r="T17" i="9"/>
  <c r="U16" i="9"/>
  <c r="T16" i="9"/>
  <c r="U15" i="9"/>
  <c r="T15" i="9"/>
  <c r="U14" i="9"/>
  <c r="T14" i="9"/>
  <c r="U148" i="9"/>
  <c r="U103" i="9"/>
  <c r="U98" i="9"/>
  <c r="U78" i="9"/>
  <c r="U68" i="9"/>
  <c r="U63" i="9"/>
  <c r="U58" i="9"/>
  <c r="U48" i="9"/>
  <c r="U43" i="9"/>
  <c r="U38" i="9"/>
  <c r="T33" i="9"/>
  <c r="U33" i="9"/>
  <c r="U23" i="9"/>
  <c r="U18" i="9"/>
  <c r="U13" i="9"/>
  <c r="T103" i="9"/>
  <c r="T98" i="9"/>
  <c r="T93" i="9"/>
  <c r="T88" i="9"/>
  <c r="T83" i="9"/>
  <c r="T78" i="9"/>
  <c r="T73" i="9"/>
  <c r="T68" i="9"/>
  <c r="T63" i="9"/>
  <c r="T58" i="9"/>
  <c r="T48" i="9"/>
  <c r="T43" i="9"/>
  <c r="U28" i="9"/>
  <c r="T28" i="9"/>
  <c r="T23" i="9"/>
  <c r="T18" i="9"/>
  <c r="T13" i="9"/>
  <c r="Y8" i="9"/>
  <c r="V8" i="9"/>
  <c r="T9" i="9"/>
  <c r="U8" i="9"/>
  <c r="U10" i="9" s="1"/>
  <c r="T8" i="9"/>
  <c r="T10" i="9" s="1"/>
  <c r="J8" i="9"/>
  <c r="J17" i="9"/>
  <c r="J16" i="9"/>
  <c r="C14" i="3"/>
  <c r="C12" i="3"/>
  <c r="C6" i="3" s="1"/>
  <c r="AW19" i="2"/>
  <c r="AW20" i="2"/>
  <c r="AV19" i="2"/>
  <c r="AV20" i="2"/>
  <c r="AU19" i="2"/>
  <c r="AU20" i="2"/>
  <c r="AW18" i="2"/>
  <c r="AV18" i="2"/>
  <c r="AU18" i="2"/>
  <c r="AT20" i="2"/>
  <c r="AS20" i="2"/>
  <c r="AR20" i="2"/>
  <c r="AQ20" i="2"/>
  <c r="AP20" i="2"/>
  <c r="AO20" i="2"/>
  <c r="AN20" i="2"/>
  <c r="AM20" i="2"/>
  <c r="AL20" i="2"/>
  <c r="AK20" i="2"/>
  <c r="AJ20" i="2"/>
  <c r="AI20" i="2"/>
  <c r="AH20" i="2"/>
  <c r="AG20" i="2"/>
  <c r="AF20" i="2"/>
  <c r="AE20" i="2"/>
  <c r="AD20" i="2"/>
  <c r="AT19" i="2"/>
  <c r="AS19" i="2"/>
  <c r="AR19" i="2"/>
  <c r="AQ19" i="2"/>
  <c r="AP19" i="2"/>
  <c r="AO19" i="2"/>
  <c r="AN19" i="2"/>
  <c r="AM19" i="2"/>
  <c r="AL19" i="2"/>
  <c r="AK19" i="2"/>
  <c r="AJ19" i="2"/>
  <c r="AI19" i="2"/>
  <c r="AH19" i="2"/>
  <c r="AG19" i="2"/>
  <c r="AF19" i="2"/>
  <c r="AE19" i="2"/>
  <c r="AD19" i="2"/>
  <c r="Z7" i="11" l="1"/>
  <c r="AA7" i="11" s="1"/>
  <c r="AB7" i="11" s="1"/>
  <c r="AC7" i="11" s="1"/>
  <c r="AD7" i="11" s="1"/>
  <c r="AE7" i="11" s="1"/>
  <c r="AF7" i="11" s="1"/>
  <c r="AG7" i="11" s="1"/>
  <c r="AH7" i="11" s="1"/>
  <c r="AI7" i="11" s="1"/>
  <c r="AJ7" i="11" s="1"/>
  <c r="AK7" i="11" s="1"/>
  <c r="AL7" i="11" s="1"/>
  <c r="AM7" i="11" s="1"/>
  <c r="AN7" i="11" s="1"/>
  <c r="AO7" i="11" s="1"/>
  <c r="AP7" i="11" s="1"/>
  <c r="J7" i="11"/>
  <c r="K7" i="11" s="1"/>
  <c r="L7" i="11" s="1"/>
  <c r="M7" i="11" s="1"/>
  <c r="N7" i="11" s="1"/>
  <c r="O7" i="11" s="1"/>
  <c r="P7" i="11" s="1"/>
  <c r="Q7" i="11" s="1"/>
  <c r="R7" i="11" s="1"/>
  <c r="S7" i="11" s="1"/>
  <c r="T7" i="11" s="1"/>
  <c r="U7" i="11" s="1"/>
  <c r="V7" i="11" s="1"/>
  <c r="W7" i="11" s="1"/>
  <c r="X7" i="11" s="1"/>
  <c r="Y7" i="11" s="1"/>
  <c r="R8" i="11"/>
  <c r="V8" i="11"/>
  <c r="W8" i="11"/>
  <c r="S8" i="11"/>
  <c r="U8" i="11"/>
  <c r="J8" i="11"/>
  <c r="K8" i="11"/>
  <c r="L8" i="11"/>
  <c r="M8" i="11"/>
  <c r="I8" i="11"/>
  <c r="T8" i="11"/>
  <c r="X8" i="11"/>
  <c r="O8" i="11"/>
  <c r="P8" i="11"/>
  <c r="N8" i="11"/>
  <c r="C25" i="1"/>
  <c r="CB7" i="11"/>
  <c r="CC7" i="11" s="1"/>
  <c r="CD7" i="11" s="1"/>
  <c r="CE7" i="11" s="1"/>
  <c r="CF7" i="11" s="1"/>
  <c r="CG7" i="11" s="1"/>
  <c r="CH7" i="11" s="1"/>
  <c r="CI7" i="11" s="1"/>
  <c r="CJ7" i="11" s="1"/>
  <c r="CK7" i="11" s="1"/>
  <c r="CL7" i="11" s="1"/>
  <c r="CM7" i="11" s="1"/>
  <c r="CN7" i="11" s="1"/>
  <c r="CO7" i="11" s="1"/>
  <c r="CP7" i="11" s="1"/>
  <c r="CQ7" i="11" s="1"/>
  <c r="CR7" i="11" s="1"/>
  <c r="BK7" i="11"/>
  <c r="BL7" i="11" s="1"/>
  <c r="BM7" i="11" s="1"/>
  <c r="BN7" i="11" s="1"/>
  <c r="BO7" i="11" s="1"/>
  <c r="BP7" i="11" s="1"/>
  <c r="BQ7" i="11" s="1"/>
  <c r="BR7" i="11" s="1"/>
  <c r="BS7" i="11" s="1"/>
  <c r="BT7" i="11" s="1"/>
  <c r="BU7" i="11" s="1"/>
  <c r="BV7" i="11" s="1"/>
  <c r="BW7" i="11" s="1"/>
  <c r="BX7" i="11" s="1"/>
  <c r="BY7" i="11" s="1"/>
  <c r="BZ7" i="11" s="1"/>
  <c r="CA7" i="11" s="1"/>
  <c r="C5" i="1"/>
  <c r="U9" i="9"/>
  <c r="U12" i="9"/>
  <c r="U11" i="9"/>
  <c r="X9" i="9"/>
  <c r="X10" i="9"/>
  <c r="X12" i="9"/>
  <c r="T12" i="9"/>
  <c r="T11" i="9"/>
  <c r="AA9" i="9"/>
  <c r="AA10" i="9"/>
  <c r="AA11" i="9"/>
  <c r="Z9" i="9"/>
  <c r="Z10" i="9"/>
  <c r="Z11" i="9"/>
  <c r="W9" i="9"/>
  <c r="W10" i="9"/>
  <c r="W11" i="9"/>
  <c r="C26" i="1" l="1"/>
  <c r="ED17" i="2"/>
  <c r="AM13" i="9"/>
  <c r="AL13" i="9"/>
  <c r="AJ13" i="9"/>
  <c r="AI13" i="9"/>
  <c r="AG13" i="9"/>
  <c r="AF13" i="9"/>
  <c r="AM12" i="9"/>
  <c r="AL12" i="9"/>
  <c r="AJ12" i="9"/>
  <c r="AI12" i="9"/>
  <c r="AG12" i="9"/>
  <c r="AF12" i="9"/>
  <c r="AG11" i="9"/>
  <c r="AI11" i="9"/>
  <c r="AJ11" i="9"/>
  <c r="AL11" i="9"/>
  <c r="AM11" i="9"/>
  <c r="AF11" i="9"/>
  <c r="DN17" i="2"/>
  <c r="DO17" i="2" s="1"/>
  <c r="DP17" i="2" s="1"/>
  <c r="DQ17" i="2" s="1"/>
  <c r="DR17" i="2" s="1"/>
  <c r="DS17" i="2" s="1"/>
  <c r="DT17" i="2" s="1"/>
  <c r="DU17" i="2" s="1"/>
  <c r="DV17" i="2" s="1"/>
  <c r="DW17" i="2" s="1"/>
  <c r="DX17" i="2" s="1"/>
  <c r="DY17" i="2" s="1"/>
  <c r="DZ17" i="2" s="1"/>
  <c r="EA17" i="2" s="1"/>
  <c r="EB17" i="2" s="1"/>
  <c r="EC17" i="2" s="1"/>
  <c r="CW17" i="2"/>
  <c r="Q147" i="9"/>
  <c r="P147" i="9"/>
  <c r="N147" i="9"/>
  <c r="K147" i="9"/>
  <c r="J147" i="9"/>
  <c r="Q146" i="9"/>
  <c r="P146" i="9"/>
  <c r="N146" i="9"/>
  <c r="K146" i="9"/>
  <c r="J146" i="9"/>
  <c r="Q145" i="9"/>
  <c r="P145" i="9"/>
  <c r="N145" i="9"/>
  <c r="K145" i="9"/>
  <c r="J145" i="9"/>
  <c r="Q144" i="9"/>
  <c r="P144" i="9"/>
  <c r="N144" i="9"/>
  <c r="K144" i="9"/>
  <c r="J144" i="9"/>
  <c r="Q143" i="9"/>
  <c r="P143" i="9"/>
  <c r="N143" i="9"/>
  <c r="K143" i="9"/>
  <c r="Q142" i="9"/>
  <c r="P142" i="9"/>
  <c r="N142" i="9"/>
  <c r="K142" i="9"/>
  <c r="J142" i="9"/>
  <c r="Q141" i="9"/>
  <c r="P141" i="9"/>
  <c r="N141" i="9"/>
  <c r="K141" i="9"/>
  <c r="J141" i="9"/>
  <c r="Q140" i="9"/>
  <c r="P140" i="9"/>
  <c r="N140" i="9"/>
  <c r="K140" i="9"/>
  <c r="J140" i="9"/>
  <c r="Q139" i="9"/>
  <c r="P139" i="9"/>
  <c r="N139" i="9"/>
  <c r="K139" i="9"/>
  <c r="J139" i="9"/>
  <c r="Q138" i="9"/>
  <c r="P138" i="9"/>
  <c r="N138" i="9"/>
  <c r="K138" i="9"/>
  <c r="Q137" i="9"/>
  <c r="P137" i="9"/>
  <c r="N137" i="9"/>
  <c r="K137" i="9"/>
  <c r="J137" i="9"/>
  <c r="Q136" i="9"/>
  <c r="P136" i="9"/>
  <c r="N136" i="9"/>
  <c r="K136" i="9"/>
  <c r="J136" i="9"/>
  <c r="Q135" i="9"/>
  <c r="P135" i="9"/>
  <c r="N135" i="9"/>
  <c r="K135" i="9"/>
  <c r="J135" i="9"/>
  <c r="Q134" i="9"/>
  <c r="P134" i="9"/>
  <c r="N134" i="9"/>
  <c r="K134" i="9"/>
  <c r="J134" i="9"/>
  <c r="Q133" i="9"/>
  <c r="P133" i="9"/>
  <c r="N133" i="9"/>
  <c r="K133" i="9"/>
  <c r="Q132" i="9"/>
  <c r="P132" i="9"/>
  <c r="N132" i="9"/>
  <c r="K132" i="9"/>
  <c r="J132" i="9"/>
  <c r="Q131" i="9"/>
  <c r="P131" i="9"/>
  <c r="N131" i="9"/>
  <c r="K131" i="9"/>
  <c r="J131" i="9"/>
  <c r="Q130" i="9"/>
  <c r="P130" i="9"/>
  <c r="N130" i="9"/>
  <c r="K130" i="9"/>
  <c r="J130" i="9"/>
  <c r="Q129" i="9"/>
  <c r="P129" i="9"/>
  <c r="N129" i="9"/>
  <c r="K129" i="9"/>
  <c r="J129" i="9"/>
  <c r="Q128" i="9"/>
  <c r="P128" i="9"/>
  <c r="N128" i="9"/>
  <c r="K128" i="9"/>
  <c r="Q127" i="9"/>
  <c r="P127" i="9"/>
  <c r="N127" i="9"/>
  <c r="K127" i="9"/>
  <c r="J127" i="9"/>
  <c r="Q126" i="9"/>
  <c r="P126" i="9"/>
  <c r="N126" i="9"/>
  <c r="K126" i="9"/>
  <c r="J126" i="9"/>
  <c r="Q125" i="9"/>
  <c r="P125" i="9"/>
  <c r="N125" i="9"/>
  <c r="K125" i="9"/>
  <c r="J125" i="9"/>
  <c r="Q124" i="9"/>
  <c r="P124" i="9"/>
  <c r="N124" i="9"/>
  <c r="K124" i="9"/>
  <c r="J124" i="9"/>
  <c r="Q123" i="9"/>
  <c r="P123" i="9"/>
  <c r="N123" i="9"/>
  <c r="K123" i="9"/>
  <c r="Q122" i="9"/>
  <c r="P122" i="9"/>
  <c r="N122" i="9"/>
  <c r="K122" i="9"/>
  <c r="J122" i="9"/>
  <c r="Q121" i="9"/>
  <c r="P121" i="9"/>
  <c r="N121" i="9"/>
  <c r="K121" i="9"/>
  <c r="J121" i="9"/>
  <c r="Q120" i="9"/>
  <c r="P120" i="9"/>
  <c r="N120" i="9"/>
  <c r="K120" i="9"/>
  <c r="J120" i="9"/>
  <c r="Q119" i="9"/>
  <c r="P119" i="9"/>
  <c r="N119" i="9"/>
  <c r="K119" i="9"/>
  <c r="J119" i="9"/>
  <c r="Q118" i="9"/>
  <c r="P118" i="9"/>
  <c r="N118" i="9"/>
  <c r="K118" i="9"/>
  <c r="Q117" i="9"/>
  <c r="P117" i="9"/>
  <c r="N117" i="9"/>
  <c r="K117" i="9"/>
  <c r="J117" i="9"/>
  <c r="Q116" i="9"/>
  <c r="P116" i="9"/>
  <c r="N116" i="9"/>
  <c r="K116" i="9"/>
  <c r="J116" i="9"/>
  <c r="Q115" i="9"/>
  <c r="P115" i="9"/>
  <c r="N115" i="9"/>
  <c r="K115" i="9"/>
  <c r="J115" i="9"/>
  <c r="Q114" i="9"/>
  <c r="P114" i="9"/>
  <c r="N114" i="9"/>
  <c r="K114" i="9"/>
  <c r="J114" i="9"/>
  <c r="Q113" i="9"/>
  <c r="P113" i="9"/>
  <c r="N113" i="9"/>
  <c r="K113" i="9"/>
  <c r="Q112" i="9"/>
  <c r="P112" i="9"/>
  <c r="N112" i="9"/>
  <c r="K112" i="9"/>
  <c r="J112" i="9"/>
  <c r="Q111" i="9"/>
  <c r="P111" i="9"/>
  <c r="N111" i="9"/>
  <c r="K111" i="9"/>
  <c r="J111" i="9"/>
  <c r="Q110" i="9"/>
  <c r="P110" i="9"/>
  <c r="N110" i="9"/>
  <c r="K110" i="9"/>
  <c r="J110" i="9"/>
  <c r="Q109" i="9"/>
  <c r="P109" i="9"/>
  <c r="N109" i="9"/>
  <c r="K109" i="9"/>
  <c r="J109" i="9"/>
  <c r="Q108" i="9"/>
  <c r="P108" i="9"/>
  <c r="N108" i="9"/>
  <c r="K108" i="9"/>
  <c r="Q107" i="9"/>
  <c r="P107" i="9"/>
  <c r="N107" i="9"/>
  <c r="K107" i="9"/>
  <c r="J107" i="9"/>
  <c r="Q106" i="9"/>
  <c r="P106" i="9"/>
  <c r="N106" i="9"/>
  <c r="K106" i="9"/>
  <c r="J106" i="9"/>
  <c r="Q105" i="9"/>
  <c r="P105" i="9"/>
  <c r="N105" i="9"/>
  <c r="K105" i="9"/>
  <c r="J105" i="9"/>
  <c r="Q104" i="9"/>
  <c r="P104" i="9"/>
  <c r="N104" i="9"/>
  <c r="K104" i="9"/>
  <c r="J104" i="9"/>
  <c r="Q103" i="9"/>
  <c r="P103" i="9"/>
  <c r="N103" i="9"/>
  <c r="K103" i="9"/>
  <c r="Q102" i="9"/>
  <c r="P102" i="9"/>
  <c r="N102" i="9"/>
  <c r="K102" i="9"/>
  <c r="J102" i="9"/>
  <c r="Q101" i="9"/>
  <c r="P101" i="9"/>
  <c r="N101" i="9"/>
  <c r="K101" i="9"/>
  <c r="J101" i="9"/>
  <c r="Q100" i="9"/>
  <c r="P100" i="9"/>
  <c r="N100" i="9"/>
  <c r="K100" i="9"/>
  <c r="J100" i="9"/>
  <c r="Q99" i="9"/>
  <c r="P99" i="9"/>
  <c r="N99" i="9"/>
  <c r="K99" i="9"/>
  <c r="J99" i="9"/>
  <c r="Q98" i="9"/>
  <c r="P98" i="9"/>
  <c r="N98" i="9"/>
  <c r="K98" i="9"/>
  <c r="Q97" i="9"/>
  <c r="P97" i="9"/>
  <c r="N97" i="9"/>
  <c r="K97" i="9"/>
  <c r="J97" i="9"/>
  <c r="Q96" i="9"/>
  <c r="P96" i="9"/>
  <c r="N96" i="9"/>
  <c r="K96" i="9"/>
  <c r="J96" i="9"/>
  <c r="Q95" i="9"/>
  <c r="P95" i="9"/>
  <c r="N95" i="9"/>
  <c r="K95" i="9"/>
  <c r="J95" i="9"/>
  <c r="Q94" i="9"/>
  <c r="P94" i="9"/>
  <c r="N94" i="9"/>
  <c r="K94" i="9"/>
  <c r="J94" i="9"/>
  <c r="Q93" i="9"/>
  <c r="P93" i="9"/>
  <c r="N93" i="9"/>
  <c r="K93" i="9"/>
  <c r="Q92" i="9"/>
  <c r="P92" i="9"/>
  <c r="N92" i="9"/>
  <c r="K92" i="9"/>
  <c r="J92" i="9"/>
  <c r="Q91" i="9"/>
  <c r="P91" i="9"/>
  <c r="N91" i="9"/>
  <c r="K91" i="9"/>
  <c r="J91" i="9"/>
  <c r="Q90" i="9"/>
  <c r="P90" i="9"/>
  <c r="N90" i="9"/>
  <c r="K90" i="9"/>
  <c r="J90" i="9"/>
  <c r="Q89" i="9"/>
  <c r="P89" i="9"/>
  <c r="N89" i="9"/>
  <c r="K89" i="9"/>
  <c r="J89" i="9"/>
  <c r="Q88" i="9"/>
  <c r="P88" i="9"/>
  <c r="N88" i="9"/>
  <c r="K88" i="9"/>
  <c r="Q87" i="9"/>
  <c r="P87" i="9"/>
  <c r="N87" i="9"/>
  <c r="K87" i="9"/>
  <c r="J87" i="9"/>
  <c r="Q86" i="9"/>
  <c r="P86" i="9"/>
  <c r="N86" i="9"/>
  <c r="K86" i="9"/>
  <c r="J86" i="9"/>
  <c r="Q85" i="9"/>
  <c r="P85" i="9"/>
  <c r="N85" i="9"/>
  <c r="K85" i="9"/>
  <c r="J85" i="9"/>
  <c r="Q84" i="9"/>
  <c r="P84" i="9"/>
  <c r="N84" i="9"/>
  <c r="K84" i="9"/>
  <c r="J84" i="9"/>
  <c r="Q83" i="9"/>
  <c r="P83" i="9"/>
  <c r="N83" i="9"/>
  <c r="K83" i="9"/>
  <c r="Q82" i="9"/>
  <c r="P82" i="9"/>
  <c r="N82" i="9"/>
  <c r="K82" i="9"/>
  <c r="J82" i="9"/>
  <c r="Q81" i="9"/>
  <c r="P81" i="9"/>
  <c r="N81" i="9"/>
  <c r="K81" i="9"/>
  <c r="J81" i="9"/>
  <c r="Q80" i="9"/>
  <c r="P80" i="9"/>
  <c r="N80" i="9"/>
  <c r="K80" i="9"/>
  <c r="J80" i="9"/>
  <c r="Q79" i="9"/>
  <c r="P79" i="9"/>
  <c r="N79" i="9"/>
  <c r="K79" i="9"/>
  <c r="J79" i="9"/>
  <c r="Q78" i="9"/>
  <c r="P78" i="9"/>
  <c r="N78" i="9"/>
  <c r="K78" i="9"/>
  <c r="Q77" i="9"/>
  <c r="P77" i="9"/>
  <c r="N77" i="9"/>
  <c r="K77" i="9"/>
  <c r="J77" i="9"/>
  <c r="Q76" i="9"/>
  <c r="P76" i="9"/>
  <c r="N76" i="9"/>
  <c r="K76" i="9"/>
  <c r="J76" i="9"/>
  <c r="Q75" i="9"/>
  <c r="P75" i="9"/>
  <c r="N75" i="9"/>
  <c r="K75" i="9"/>
  <c r="J75" i="9"/>
  <c r="Q74" i="9"/>
  <c r="P74" i="9"/>
  <c r="N74" i="9"/>
  <c r="K74" i="9"/>
  <c r="J74" i="9"/>
  <c r="Q73" i="9"/>
  <c r="P73" i="9"/>
  <c r="N73" i="9"/>
  <c r="K73" i="9"/>
  <c r="Q72" i="9"/>
  <c r="P72" i="9"/>
  <c r="N72" i="9"/>
  <c r="K72" i="9"/>
  <c r="J72" i="9"/>
  <c r="Q71" i="9"/>
  <c r="P71" i="9"/>
  <c r="N71" i="9"/>
  <c r="K71" i="9"/>
  <c r="J71" i="9"/>
  <c r="Q70" i="9"/>
  <c r="P70" i="9"/>
  <c r="N70" i="9"/>
  <c r="K70" i="9"/>
  <c r="J70" i="9"/>
  <c r="Q69" i="9"/>
  <c r="P69" i="9"/>
  <c r="N69" i="9"/>
  <c r="K69" i="9"/>
  <c r="J69" i="9"/>
  <c r="Q68" i="9"/>
  <c r="P68" i="9"/>
  <c r="N68" i="9"/>
  <c r="K68" i="9"/>
  <c r="Q67" i="9"/>
  <c r="P67" i="9"/>
  <c r="N67" i="9"/>
  <c r="K67" i="9"/>
  <c r="J67" i="9"/>
  <c r="Q66" i="9"/>
  <c r="P66" i="9"/>
  <c r="N66" i="9"/>
  <c r="K66" i="9"/>
  <c r="J66" i="9"/>
  <c r="Q65" i="9"/>
  <c r="P65" i="9"/>
  <c r="N65" i="9"/>
  <c r="K65" i="9"/>
  <c r="J65" i="9"/>
  <c r="Q64" i="9"/>
  <c r="P64" i="9"/>
  <c r="N64" i="9"/>
  <c r="K64" i="9"/>
  <c r="J64" i="9"/>
  <c r="Q63" i="9"/>
  <c r="P63" i="9"/>
  <c r="N63" i="9"/>
  <c r="K63" i="9"/>
  <c r="Q62" i="9"/>
  <c r="P62" i="9"/>
  <c r="N62" i="9"/>
  <c r="K62" i="9"/>
  <c r="J62" i="9"/>
  <c r="Q61" i="9"/>
  <c r="P61" i="9"/>
  <c r="N61" i="9"/>
  <c r="K61" i="9"/>
  <c r="J61" i="9"/>
  <c r="Q60" i="9"/>
  <c r="P60" i="9"/>
  <c r="N60" i="9"/>
  <c r="K60" i="9"/>
  <c r="J60" i="9"/>
  <c r="Q59" i="9"/>
  <c r="P59" i="9"/>
  <c r="N59" i="9"/>
  <c r="K59" i="9"/>
  <c r="J59" i="9"/>
  <c r="Q58" i="9"/>
  <c r="P58" i="9"/>
  <c r="N58" i="9"/>
  <c r="K58" i="9"/>
  <c r="Q57" i="9"/>
  <c r="P57" i="9"/>
  <c r="N57" i="9"/>
  <c r="K57" i="9"/>
  <c r="J57" i="9"/>
  <c r="Q56" i="9"/>
  <c r="P56" i="9"/>
  <c r="N56" i="9"/>
  <c r="K56" i="9"/>
  <c r="J56" i="9"/>
  <c r="Q55" i="9"/>
  <c r="P55" i="9"/>
  <c r="N55" i="9"/>
  <c r="K55" i="9"/>
  <c r="J55" i="9"/>
  <c r="Q54" i="9"/>
  <c r="P54" i="9"/>
  <c r="N54" i="9"/>
  <c r="K54" i="9"/>
  <c r="J54" i="9"/>
  <c r="Q53" i="9"/>
  <c r="P53" i="9"/>
  <c r="N53" i="9"/>
  <c r="K53" i="9"/>
  <c r="J53" i="9"/>
  <c r="Q52" i="9"/>
  <c r="P52" i="9"/>
  <c r="N52" i="9"/>
  <c r="K52" i="9"/>
  <c r="J52" i="9"/>
  <c r="Q51" i="9"/>
  <c r="P51" i="9"/>
  <c r="N51" i="9"/>
  <c r="K51" i="9"/>
  <c r="J51" i="9"/>
  <c r="Q50" i="9"/>
  <c r="P50" i="9"/>
  <c r="N50" i="9"/>
  <c r="K50" i="9"/>
  <c r="J50" i="9"/>
  <c r="Q49" i="9"/>
  <c r="P49" i="9"/>
  <c r="N49" i="9"/>
  <c r="K49" i="9"/>
  <c r="J49" i="9"/>
  <c r="Q48" i="9"/>
  <c r="P48" i="9"/>
  <c r="N48" i="9"/>
  <c r="K48" i="9"/>
  <c r="Q47" i="9"/>
  <c r="P47" i="9"/>
  <c r="N47" i="9"/>
  <c r="K47" i="9"/>
  <c r="J47" i="9"/>
  <c r="Q46" i="9"/>
  <c r="P46" i="9"/>
  <c r="N46" i="9"/>
  <c r="K46" i="9"/>
  <c r="J46" i="9"/>
  <c r="Q45" i="9"/>
  <c r="P45" i="9"/>
  <c r="N45" i="9"/>
  <c r="K45" i="9"/>
  <c r="J45" i="9"/>
  <c r="Q44" i="9"/>
  <c r="P44" i="9"/>
  <c r="N44" i="9"/>
  <c r="K44" i="9"/>
  <c r="J44" i="9"/>
  <c r="Q43" i="9"/>
  <c r="P43" i="9"/>
  <c r="N43" i="9"/>
  <c r="K43" i="9"/>
  <c r="Q42" i="9"/>
  <c r="P42" i="9"/>
  <c r="N42" i="9"/>
  <c r="K42" i="9"/>
  <c r="J42" i="9"/>
  <c r="Q41" i="9"/>
  <c r="P41" i="9"/>
  <c r="N41" i="9"/>
  <c r="K41" i="9"/>
  <c r="J41" i="9"/>
  <c r="Q40" i="9"/>
  <c r="P40" i="9"/>
  <c r="N40" i="9"/>
  <c r="K40" i="9"/>
  <c r="J40" i="9"/>
  <c r="Q39" i="9"/>
  <c r="P39" i="9"/>
  <c r="N39" i="9"/>
  <c r="K39" i="9"/>
  <c r="J39" i="9"/>
  <c r="Q38" i="9"/>
  <c r="P38" i="9"/>
  <c r="N38" i="9"/>
  <c r="K38" i="9"/>
  <c r="Q37" i="9"/>
  <c r="P37" i="9"/>
  <c r="N37" i="9"/>
  <c r="K37" i="9"/>
  <c r="J37" i="9"/>
  <c r="Q36" i="9"/>
  <c r="P36" i="9"/>
  <c r="N36" i="9"/>
  <c r="K36" i="9"/>
  <c r="J36" i="9"/>
  <c r="Q35" i="9"/>
  <c r="P35" i="9"/>
  <c r="N35" i="9"/>
  <c r="K35" i="9"/>
  <c r="J35" i="9"/>
  <c r="Q34" i="9"/>
  <c r="P34" i="9"/>
  <c r="N34" i="9"/>
  <c r="K34" i="9"/>
  <c r="J34" i="9"/>
  <c r="Q33" i="9"/>
  <c r="P33" i="9"/>
  <c r="N33" i="9"/>
  <c r="K33" i="9"/>
  <c r="Q32" i="9"/>
  <c r="P32" i="9"/>
  <c r="N32" i="9"/>
  <c r="K32" i="9"/>
  <c r="J32" i="9"/>
  <c r="Q31" i="9"/>
  <c r="P31" i="9"/>
  <c r="N31" i="9"/>
  <c r="K31" i="9"/>
  <c r="J31" i="9"/>
  <c r="Q30" i="9"/>
  <c r="P30" i="9"/>
  <c r="N30" i="9"/>
  <c r="K30" i="9"/>
  <c r="J30" i="9"/>
  <c r="Q29" i="9"/>
  <c r="P29" i="9"/>
  <c r="N29" i="9"/>
  <c r="K29" i="9"/>
  <c r="J29" i="9"/>
  <c r="Q28" i="9"/>
  <c r="P28" i="9"/>
  <c r="N28" i="9"/>
  <c r="K28" i="9"/>
  <c r="Q27" i="9"/>
  <c r="P27" i="9"/>
  <c r="N27" i="9"/>
  <c r="K27" i="9"/>
  <c r="J27" i="9"/>
  <c r="Q26" i="9"/>
  <c r="P26" i="9"/>
  <c r="N26" i="9"/>
  <c r="K26" i="9"/>
  <c r="J26" i="9"/>
  <c r="Q25" i="9"/>
  <c r="P25" i="9"/>
  <c r="N25" i="9"/>
  <c r="K25" i="9"/>
  <c r="J25" i="9"/>
  <c r="Q24" i="9"/>
  <c r="P24" i="9"/>
  <c r="N24" i="9"/>
  <c r="K24" i="9"/>
  <c r="J24" i="9"/>
  <c r="Q23" i="9"/>
  <c r="P23" i="9"/>
  <c r="N23" i="9"/>
  <c r="K23" i="9"/>
  <c r="Q22" i="9"/>
  <c r="P22" i="9"/>
  <c r="N22" i="9"/>
  <c r="K22" i="9"/>
  <c r="J22" i="9"/>
  <c r="Q21" i="9"/>
  <c r="P21" i="9"/>
  <c r="N21" i="9"/>
  <c r="K21" i="9"/>
  <c r="J21" i="9"/>
  <c r="Q20" i="9"/>
  <c r="P20" i="9"/>
  <c r="N20" i="9"/>
  <c r="K20" i="9"/>
  <c r="J20" i="9"/>
  <c r="Q19" i="9"/>
  <c r="P19" i="9"/>
  <c r="N19" i="9"/>
  <c r="K19" i="9"/>
  <c r="J19" i="9"/>
  <c r="Q18" i="9"/>
  <c r="P18" i="9"/>
  <c r="N18" i="9"/>
  <c r="K18" i="9"/>
  <c r="Q17" i="9"/>
  <c r="P17" i="9"/>
  <c r="N17" i="9"/>
  <c r="K17" i="9"/>
  <c r="Q16" i="9"/>
  <c r="P16" i="9"/>
  <c r="N16" i="9"/>
  <c r="K16" i="9"/>
  <c r="Q15" i="9"/>
  <c r="P15" i="9"/>
  <c r="N15" i="9"/>
  <c r="K15" i="9"/>
  <c r="J15" i="9"/>
  <c r="Q14" i="9"/>
  <c r="P14" i="9"/>
  <c r="N14" i="9"/>
  <c r="K14" i="9"/>
  <c r="J14" i="9"/>
  <c r="K13" i="9"/>
  <c r="N13" i="9"/>
  <c r="P13" i="9"/>
  <c r="Q13" i="9"/>
  <c r="K8" i="9"/>
  <c r="N8" i="9"/>
  <c r="P8" i="9"/>
  <c r="Q8" i="9"/>
  <c r="J93" i="9"/>
  <c r="Q12" i="9"/>
  <c r="P12" i="9"/>
  <c r="N12" i="9"/>
  <c r="K12" i="9"/>
  <c r="J12" i="9"/>
  <c r="Q11" i="9"/>
  <c r="P11" i="9"/>
  <c r="N11" i="9"/>
  <c r="K11" i="9"/>
  <c r="J11" i="9"/>
  <c r="Q10" i="9"/>
  <c r="P10" i="9"/>
  <c r="N10" i="9"/>
  <c r="K10" i="9"/>
  <c r="J10" i="9"/>
  <c r="Q9" i="9"/>
  <c r="P9" i="9"/>
  <c r="N9" i="9"/>
  <c r="K9" i="9"/>
  <c r="J9" i="9"/>
  <c r="J148" i="9"/>
  <c r="J143" i="9"/>
  <c r="J138" i="9"/>
  <c r="J133" i="9"/>
  <c r="J128" i="9"/>
  <c r="J123" i="9"/>
  <c r="J118" i="9"/>
  <c r="J113" i="9"/>
  <c r="J108" i="9"/>
  <c r="J103" i="9"/>
  <c r="J98" i="9"/>
  <c r="J88" i="9"/>
  <c r="J83" i="9"/>
  <c r="J78" i="9"/>
  <c r="J73" i="9"/>
  <c r="J68" i="9"/>
  <c r="J63" i="9"/>
  <c r="J58" i="9"/>
  <c r="J48" i="9"/>
  <c r="J43" i="9"/>
  <c r="J38" i="9"/>
  <c r="J33" i="9"/>
  <c r="J28" i="9"/>
  <c r="J23" i="9"/>
  <c r="J18" i="9"/>
  <c r="K148" i="9"/>
  <c r="N148" i="9"/>
  <c r="P148" i="9"/>
  <c r="Q148" i="9"/>
  <c r="I8" i="9"/>
  <c r="O8" i="9" s="1"/>
  <c r="CW250" i="2" l="1"/>
  <c r="CW249" i="2"/>
  <c r="CW248" i="2"/>
  <c r="CW241" i="2"/>
  <c r="CW247" i="2"/>
  <c r="CW243" i="2"/>
  <c r="CW244" i="2"/>
  <c r="CW240" i="2"/>
  <c r="CW239" i="2"/>
  <c r="CW245" i="2"/>
  <c r="CW235" i="2"/>
  <c r="CW234" i="2"/>
  <c r="CW231" i="2"/>
  <c r="CW233" i="2"/>
  <c r="CW246" i="2"/>
  <c r="CW242" i="2"/>
  <c r="CW236" i="2"/>
  <c r="CW237" i="2"/>
  <c r="CW238" i="2"/>
  <c r="CW226" i="2"/>
  <c r="CW229" i="2"/>
  <c r="CW228" i="2"/>
  <c r="CW232" i="2"/>
  <c r="CW230" i="2"/>
  <c r="CW227" i="2"/>
  <c r="CW223" i="2"/>
  <c r="CW219" i="2"/>
  <c r="CW222" i="2"/>
  <c r="CW225" i="2"/>
  <c r="CW221" i="2"/>
  <c r="CW224" i="2"/>
  <c r="CW220" i="2"/>
  <c r="CW215" i="2"/>
  <c r="CW218" i="2"/>
  <c r="CW214" i="2"/>
  <c r="CW216" i="2"/>
  <c r="CW213" i="2"/>
  <c r="CW217" i="2"/>
  <c r="CW209" i="2"/>
  <c r="CW203" i="2"/>
  <c r="CW207" i="2"/>
  <c r="CW205" i="2"/>
  <c r="CW212" i="2"/>
  <c r="CW211" i="2"/>
  <c r="CW210" i="2"/>
  <c r="CW206" i="2"/>
  <c r="CW208" i="2"/>
  <c r="CW200" i="2"/>
  <c r="CW192" i="2"/>
  <c r="CW202" i="2"/>
  <c r="CW191" i="2"/>
  <c r="CW196" i="2"/>
  <c r="CW197" i="2"/>
  <c r="CW195" i="2"/>
  <c r="CW201" i="2"/>
  <c r="CW194" i="2"/>
  <c r="CW190" i="2"/>
  <c r="CW199" i="2"/>
  <c r="CW193" i="2"/>
  <c r="CW198" i="2"/>
  <c r="CW176" i="2"/>
  <c r="CW189" i="2"/>
  <c r="CW175" i="2"/>
  <c r="CW186" i="2"/>
  <c r="CW183" i="2"/>
  <c r="CW181" i="2"/>
  <c r="CW204" i="2"/>
  <c r="CW185" i="2"/>
  <c r="CW178" i="2"/>
  <c r="CW173" i="2"/>
  <c r="CW187" i="2"/>
  <c r="CW182" i="2"/>
  <c r="CW180" i="2"/>
  <c r="CW177" i="2"/>
  <c r="CW179" i="2"/>
  <c r="CW161" i="2"/>
  <c r="CW171" i="2"/>
  <c r="CW167" i="2"/>
  <c r="CW160" i="2"/>
  <c r="CW170" i="2"/>
  <c r="CW166" i="2"/>
  <c r="CW188" i="2"/>
  <c r="CW184" i="2"/>
  <c r="CW174" i="2"/>
  <c r="CW172" i="2"/>
  <c r="CW168" i="2"/>
  <c r="CW164" i="2"/>
  <c r="CW162" i="2"/>
  <c r="CW159" i="2"/>
  <c r="CW158" i="2"/>
  <c r="CW163" i="2"/>
  <c r="CW150" i="2"/>
  <c r="CW154" i="2"/>
  <c r="CW169" i="2"/>
  <c r="CW149" i="2"/>
  <c r="CW146" i="2"/>
  <c r="CW145" i="2"/>
  <c r="CW157" i="2"/>
  <c r="CW156" i="2"/>
  <c r="CW153" i="2"/>
  <c r="CW165" i="2"/>
  <c r="CW151" i="2"/>
  <c r="CW147" i="2"/>
  <c r="CW133" i="2"/>
  <c r="CW131" i="2"/>
  <c r="CW130" i="2"/>
  <c r="CW152" i="2"/>
  <c r="CW155" i="2"/>
  <c r="CW144" i="2"/>
  <c r="CW143" i="2"/>
  <c r="CW148" i="2"/>
  <c r="CW141" i="2"/>
  <c r="CW129" i="2"/>
  <c r="CW140" i="2"/>
  <c r="CW123" i="2"/>
  <c r="CW121" i="2"/>
  <c r="CW136" i="2"/>
  <c r="CW122" i="2"/>
  <c r="CW137" i="2"/>
  <c r="CW134" i="2"/>
  <c r="CW128" i="2"/>
  <c r="CW120" i="2"/>
  <c r="CW117" i="2"/>
  <c r="CW116" i="2"/>
  <c r="CW115" i="2"/>
  <c r="CW142" i="2"/>
  <c r="CW138" i="2"/>
  <c r="CW135" i="2"/>
  <c r="CW132" i="2"/>
  <c r="CW127" i="2"/>
  <c r="CW126" i="2"/>
  <c r="CW124" i="2"/>
  <c r="CW139" i="2"/>
  <c r="CW119" i="2"/>
  <c r="CW109" i="2"/>
  <c r="CW108" i="2"/>
  <c r="CW100" i="2"/>
  <c r="CW114" i="2"/>
  <c r="CW113" i="2"/>
  <c r="CW107" i="2"/>
  <c r="CW112" i="2"/>
  <c r="CW105" i="2"/>
  <c r="CW125" i="2"/>
  <c r="CW104" i="2"/>
  <c r="CW99" i="2"/>
  <c r="CW103" i="2"/>
  <c r="CW102" i="2"/>
  <c r="CW106" i="2"/>
  <c r="CW101" i="2"/>
  <c r="CW98" i="2"/>
  <c r="CW96" i="2"/>
  <c r="CW95" i="2"/>
  <c r="CW79" i="2"/>
  <c r="CW77" i="2"/>
  <c r="CW85" i="2"/>
  <c r="CW84" i="2"/>
  <c r="CW69" i="2"/>
  <c r="CW68" i="2"/>
  <c r="CW92" i="2"/>
  <c r="CW78" i="2"/>
  <c r="CW76" i="2"/>
  <c r="CW67" i="2"/>
  <c r="CW97" i="2"/>
  <c r="CW81" i="2"/>
  <c r="CW80" i="2"/>
  <c r="CW75" i="2"/>
  <c r="CW72" i="2"/>
  <c r="CW66" i="2"/>
  <c r="CW65" i="2"/>
  <c r="CW93" i="2"/>
  <c r="CW74" i="2"/>
  <c r="CW71" i="2"/>
  <c r="CW91" i="2"/>
  <c r="CW90" i="2"/>
  <c r="CW89" i="2"/>
  <c r="CW83" i="2"/>
  <c r="CW118" i="2"/>
  <c r="CW111" i="2"/>
  <c r="CW88" i="2"/>
  <c r="CW82" i="2"/>
  <c r="CW70" i="2"/>
  <c r="CW94" i="2"/>
  <c r="CW64" i="2"/>
  <c r="CW62" i="2"/>
  <c r="CW61" i="2"/>
  <c r="CW52" i="2"/>
  <c r="CW51" i="2"/>
  <c r="CW58" i="2"/>
  <c r="CW24" i="2"/>
  <c r="CW86" i="2"/>
  <c r="CW55" i="2"/>
  <c r="CW25" i="2"/>
  <c r="CW26" i="2"/>
  <c r="CW63" i="2"/>
  <c r="CW50" i="2"/>
  <c r="CW48" i="2"/>
  <c r="CW47" i="2"/>
  <c r="CW28" i="2"/>
  <c r="CW87" i="2"/>
  <c r="CW54" i="2"/>
  <c r="CW49" i="2"/>
  <c r="CW73" i="2"/>
  <c r="CW59" i="2"/>
  <c r="CW56" i="2"/>
  <c r="CW53" i="2"/>
  <c r="CW21" i="2"/>
  <c r="CW23" i="2"/>
  <c r="CW27" i="2"/>
  <c r="CW110" i="2"/>
  <c r="CW60" i="2"/>
  <c r="CW31" i="2"/>
  <c r="CW37" i="2"/>
  <c r="CW40" i="2"/>
  <c r="CW30" i="2"/>
  <c r="CW33" i="2"/>
  <c r="CW42" i="2"/>
  <c r="CW38" i="2"/>
  <c r="CW32" i="2"/>
  <c r="CW35" i="2"/>
  <c r="CW41" i="2"/>
  <c r="CW22" i="2"/>
  <c r="CW36" i="2"/>
  <c r="CW29" i="2"/>
  <c r="CW34" i="2"/>
  <c r="CW39" i="2"/>
  <c r="CW43" i="2"/>
  <c r="CW46" i="2"/>
  <c r="CW57" i="2"/>
  <c r="CW44" i="2"/>
  <c r="CW45" i="2"/>
  <c r="L8" i="9"/>
  <c r="ED250" i="2"/>
  <c r="ED249" i="2"/>
  <c r="ED248" i="2"/>
  <c r="ED247" i="2"/>
  <c r="ED246" i="2"/>
  <c r="ED245" i="2"/>
  <c r="ED244" i="2"/>
  <c r="ED241" i="2"/>
  <c r="ED242" i="2"/>
  <c r="ED238" i="2"/>
  <c r="ED237" i="2"/>
  <c r="ED235" i="2"/>
  <c r="ED234" i="2"/>
  <c r="ED239" i="2"/>
  <c r="ED233" i="2"/>
  <c r="ED240" i="2"/>
  <c r="ED243" i="2"/>
  <c r="ED226" i="2"/>
  <c r="ED229" i="2"/>
  <c r="ED228" i="2"/>
  <c r="ED225" i="2"/>
  <c r="ED236" i="2"/>
  <c r="ED232" i="2"/>
  <c r="ED230" i="2"/>
  <c r="ED227" i="2"/>
  <c r="ED231" i="2"/>
  <c r="ED224" i="2"/>
  <c r="ED219" i="2"/>
  <c r="ED222" i="2"/>
  <c r="ED220" i="2"/>
  <c r="ED223" i="2"/>
  <c r="ED214" i="2"/>
  <c r="ED211" i="2"/>
  <c r="ED216" i="2"/>
  <c r="ED213" i="2"/>
  <c r="ED212" i="2"/>
  <c r="ED217" i="2"/>
  <c r="ED215" i="2"/>
  <c r="ED207" i="2"/>
  <c r="ED205" i="2"/>
  <c r="ED221" i="2"/>
  <c r="ED210" i="2"/>
  <c r="ED206" i="2"/>
  <c r="ED208" i="2"/>
  <c r="ED218" i="2"/>
  <c r="ED202" i="2"/>
  <c r="ED191" i="2"/>
  <c r="ED196" i="2"/>
  <c r="ED203" i="2"/>
  <c r="ED197" i="2"/>
  <c r="ED195" i="2"/>
  <c r="ED201" i="2"/>
  <c r="ED194" i="2"/>
  <c r="ED190" i="2"/>
  <c r="ED199" i="2"/>
  <c r="ED193" i="2"/>
  <c r="ED189" i="2"/>
  <c r="ED198" i="2"/>
  <c r="ED204" i="2"/>
  <c r="ED188" i="2"/>
  <c r="ED187" i="2"/>
  <c r="ED175" i="2"/>
  <c r="ED200" i="2"/>
  <c r="ED186" i="2"/>
  <c r="ED183" i="2"/>
  <c r="ED181" i="2"/>
  <c r="ED174" i="2"/>
  <c r="ED184" i="2"/>
  <c r="ED179" i="2"/>
  <c r="ED192" i="2"/>
  <c r="ED182" i="2"/>
  <c r="ED180" i="2"/>
  <c r="ED177" i="2"/>
  <c r="ED209" i="2"/>
  <c r="ED176" i="2"/>
  <c r="ED171" i="2"/>
  <c r="ED167" i="2"/>
  <c r="ED173" i="2"/>
  <c r="ED170" i="2"/>
  <c r="ED166" i="2"/>
  <c r="ED178" i="2"/>
  <c r="ED169" i="2"/>
  <c r="ED165" i="2"/>
  <c r="ED163" i="2"/>
  <c r="ED185" i="2"/>
  <c r="ED172" i="2"/>
  <c r="ED168" i="2"/>
  <c r="ED164" i="2"/>
  <c r="ED162" i="2"/>
  <c r="ED159" i="2"/>
  <c r="ED158" i="2"/>
  <c r="ED161" i="2"/>
  <c r="ED154" i="2"/>
  <c r="ED149" i="2"/>
  <c r="ED146" i="2"/>
  <c r="ED157" i="2"/>
  <c r="ED156" i="2"/>
  <c r="ED153" i="2"/>
  <c r="ED155" i="2"/>
  <c r="ED152" i="2"/>
  <c r="ED148" i="2"/>
  <c r="ED151" i="2"/>
  <c r="ED147" i="2"/>
  <c r="ED143" i="2"/>
  <c r="ED150" i="2"/>
  <c r="ED145" i="2"/>
  <c r="ED142" i="2"/>
  <c r="ED140" i="2"/>
  <c r="ED139" i="2"/>
  <c r="ED137" i="2"/>
  <c r="ED138" i="2"/>
  <c r="ED136" i="2"/>
  <c r="ED135" i="2"/>
  <c r="ED144" i="2"/>
  <c r="ED134" i="2"/>
  <c r="ED132" i="2"/>
  <c r="ED128" i="2"/>
  <c r="ED129" i="2"/>
  <c r="ED122" i="2"/>
  <c r="ED130" i="2"/>
  <c r="ED160" i="2"/>
  <c r="ED120" i="2"/>
  <c r="ED117" i="2"/>
  <c r="ED116" i="2"/>
  <c r="ED131" i="2"/>
  <c r="ED125" i="2"/>
  <c r="ED119" i="2"/>
  <c r="ED118" i="2"/>
  <c r="ED141" i="2"/>
  <c r="ED127" i="2"/>
  <c r="ED126" i="2"/>
  <c r="ED124" i="2"/>
  <c r="ED123" i="2"/>
  <c r="ED121" i="2"/>
  <c r="ED113" i="2"/>
  <c r="ED107" i="2"/>
  <c r="ED112" i="2"/>
  <c r="ED105" i="2"/>
  <c r="ED104" i="2"/>
  <c r="ED111" i="2"/>
  <c r="ED110" i="2"/>
  <c r="ED114" i="2"/>
  <c r="ED106" i="2"/>
  <c r="ED101" i="2"/>
  <c r="ED98" i="2"/>
  <c r="ED133" i="2"/>
  <c r="ED115" i="2"/>
  <c r="ED109" i="2"/>
  <c r="ED108" i="2"/>
  <c r="ED100" i="2"/>
  <c r="ED85" i="2"/>
  <c r="ED84" i="2"/>
  <c r="ED69" i="2"/>
  <c r="ED68" i="2"/>
  <c r="ED102" i="2"/>
  <c r="ED92" i="2"/>
  <c r="ED78" i="2"/>
  <c r="ED76" i="2"/>
  <c r="ED67" i="2"/>
  <c r="ED97" i="2"/>
  <c r="ED81" i="2"/>
  <c r="ED80" i="2"/>
  <c r="ED75" i="2"/>
  <c r="ED72" i="2"/>
  <c r="ED66" i="2"/>
  <c r="ED65" i="2"/>
  <c r="ED93" i="2"/>
  <c r="ED74" i="2"/>
  <c r="ED71" i="2"/>
  <c r="ED103" i="2"/>
  <c r="ED94" i="2"/>
  <c r="ED87" i="2"/>
  <c r="ED86" i="2"/>
  <c r="ED73" i="2"/>
  <c r="ED88" i="2"/>
  <c r="ED82" i="2"/>
  <c r="ED70" i="2"/>
  <c r="ED96" i="2"/>
  <c r="ED95" i="2"/>
  <c r="ED79" i="2"/>
  <c r="ED77" i="2"/>
  <c r="ED58" i="2"/>
  <c r="ED21" i="2"/>
  <c r="ED23" i="2"/>
  <c r="ED27" i="2"/>
  <c r="ED89" i="2"/>
  <c r="ED55" i="2"/>
  <c r="ED24" i="2"/>
  <c r="ED63" i="2"/>
  <c r="ED50" i="2"/>
  <c r="ED48" i="2"/>
  <c r="ED47" i="2"/>
  <c r="ED90" i="2"/>
  <c r="ED60" i="2"/>
  <c r="ED57" i="2"/>
  <c r="ED46" i="2"/>
  <c r="ED25" i="2"/>
  <c r="ED26" i="2"/>
  <c r="ED91" i="2"/>
  <c r="ED59" i="2"/>
  <c r="ED56" i="2"/>
  <c r="ED53" i="2"/>
  <c r="ED99" i="2"/>
  <c r="ED83" i="2"/>
  <c r="ED62" i="2"/>
  <c r="ED61" i="2"/>
  <c r="ED52" i="2"/>
  <c r="ED51" i="2"/>
  <c r="ED22" i="2"/>
  <c r="ED44" i="2"/>
  <c r="ED45" i="2"/>
  <c r="ED31" i="2"/>
  <c r="ED37" i="2"/>
  <c r="ED40" i="2"/>
  <c r="ED30" i="2"/>
  <c r="ED33" i="2"/>
  <c r="ED42" i="2"/>
  <c r="ED28" i="2"/>
  <c r="ED38" i="2"/>
  <c r="ED34" i="2"/>
  <c r="ED43" i="2"/>
  <c r="ED64" i="2"/>
  <c r="ED54" i="2"/>
  <c r="ED49" i="2"/>
  <c r="ED32" i="2"/>
  <c r="ED35" i="2"/>
  <c r="ED36" i="2"/>
  <c r="ED41" i="2"/>
  <c r="ED39" i="2"/>
  <c r="ED29" i="2"/>
  <c r="DS19" i="2"/>
  <c r="DR19" i="2"/>
  <c r="DV19" i="2"/>
  <c r="EC19" i="2"/>
  <c r="DQ19" i="2"/>
  <c r="DO19" i="2"/>
  <c r="EB19" i="2"/>
  <c r="DP19" i="2"/>
  <c r="EA19" i="2"/>
  <c r="DZ19" i="2"/>
  <c r="DN19" i="2"/>
  <c r="DW19" i="2"/>
  <c r="DY19" i="2"/>
  <c r="DT19" i="2"/>
  <c r="DX19" i="2"/>
  <c r="DU19" i="2"/>
  <c r="EA20" i="2"/>
  <c r="DO20" i="2"/>
  <c r="DZ20" i="2"/>
  <c r="DN20" i="2"/>
  <c r="DY20" i="2"/>
  <c r="DP20" i="2"/>
  <c r="DX20" i="2"/>
  <c r="DQ20" i="2"/>
  <c r="DW20" i="2"/>
  <c r="DR20" i="2"/>
  <c r="EB20" i="2"/>
  <c r="DV20" i="2"/>
  <c r="DU20" i="2"/>
  <c r="EC20" i="2"/>
  <c r="DT20" i="2"/>
  <c r="DS20" i="2"/>
  <c r="CW19" i="2"/>
  <c r="CW20" i="2"/>
  <c r="CW18" i="2"/>
  <c r="CX17" i="2"/>
  <c r="EE17" i="2"/>
  <c r="ED20" i="2"/>
  <c r="ED19" i="2"/>
  <c r="ED18" i="2"/>
  <c r="CF17" i="2"/>
  <c r="CX250" i="2" l="1"/>
  <c r="CX249" i="2"/>
  <c r="CX248" i="2"/>
  <c r="CX247" i="2"/>
  <c r="CX246" i="2"/>
  <c r="CX245" i="2"/>
  <c r="CX241" i="2"/>
  <c r="CX243" i="2"/>
  <c r="CX242" i="2"/>
  <c r="CX235" i="2"/>
  <c r="CX234" i="2"/>
  <c r="CX244" i="2"/>
  <c r="CX233" i="2"/>
  <c r="CX240" i="2"/>
  <c r="CX238" i="2"/>
  <c r="CX237" i="2"/>
  <c r="CX239" i="2"/>
  <c r="CX226" i="2"/>
  <c r="CX229" i="2"/>
  <c r="CX228" i="2"/>
  <c r="CX225" i="2"/>
  <c r="CX231" i="2"/>
  <c r="CX232" i="2"/>
  <c r="CX230" i="2"/>
  <c r="CX227" i="2"/>
  <c r="CX236" i="2"/>
  <c r="CX219" i="2"/>
  <c r="CX222" i="2"/>
  <c r="CX224" i="2"/>
  <c r="CX220" i="2"/>
  <c r="CX223" i="2"/>
  <c r="CX218" i="2"/>
  <c r="CX214" i="2"/>
  <c r="CX211" i="2"/>
  <c r="CX216" i="2"/>
  <c r="CX213" i="2"/>
  <c r="CX212" i="2"/>
  <c r="CX221" i="2"/>
  <c r="CX215" i="2"/>
  <c r="CX207" i="2"/>
  <c r="CX205" i="2"/>
  <c r="CX217" i="2"/>
  <c r="CX210" i="2"/>
  <c r="CX206" i="2"/>
  <c r="CX208" i="2"/>
  <c r="CX202" i="2"/>
  <c r="CX191" i="2"/>
  <c r="CX209" i="2"/>
  <c r="CX196" i="2"/>
  <c r="CX197" i="2"/>
  <c r="CX195" i="2"/>
  <c r="CX201" i="2"/>
  <c r="CX194" i="2"/>
  <c r="CX190" i="2"/>
  <c r="CX199" i="2"/>
  <c r="CX193" i="2"/>
  <c r="CX189" i="2"/>
  <c r="CX198" i="2"/>
  <c r="CX204" i="2"/>
  <c r="CX203" i="2"/>
  <c r="CX192" i="2"/>
  <c r="CX175" i="2"/>
  <c r="CX186" i="2"/>
  <c r="CX183" i="2"/>
  <c r="CX181" i="2"/>
  <c r="CX174" i="2"/>
  <c r="CX200" i="2"/>
  <c r="CX188" i="2"/>
  <c r="CX184" i="2"/>
  <c r="CX179" i="2"/>
  <c r="CX187" i="2"/>
  <c r="CX182" i="2"/>
  <c r="CX180" i="2"/>
  <c r="CX177" i="2"/>
  <c r="CX176" i="2"/>
  <c r="CX185" i="2"/>
  <c r="CX171" i="2"/>
  <c r="CX167" i="2"/>
  <c r="CX170" i="2"/>
  <c r="CX166" i="2"/>
  <c r="CX169" i="2"/>
  <c r="CX165" i="2"/>
  <c r="CX163" i="2"/>
  <c r="CX172" i="2"/>
  <c r="CX168" i="2"/>
  <c r="CX164" i="2"/>
  <c r="CX162" i="2"/>
  <c r="CX159" i="2"/>
  <c r="CX158" i="2"/>
  <c r="CX161" i="2"/>
  <c r="CX154" i="2"/>
  <c r="CX173" i="2"/>
  <c r="CX149" i="2"/>
  <c r="CX146" i="2"/>
  <c r="CX160" i="2"/>
  <c r="CX157" i="2"/>
  <c r="CX156" i="2"/>
  <c r="CX153" i="2"/>
  <c r="CX155" i="2"/>
  <c r="CX152" i="2"/>
  <c r="CX148" i="2"/>
  <c r="CX151" i="2"/>
  <c r="CX147" i="2"/>
  <c r="CX143" i="2"/>
  <c r="CX178" i="2"/>
  <c r="CX145" i="2"/>
  <c r="CX142" i="2"/>
  <c r="CX140" i="2"/>
  <c r="CX139" i="2"/>
  <c r="CX137" i="2"/>
  <c r="CX144" i="2"/>
  <c r="CX150" i="2"/>
  <c r="CX138" i="2"/>
  <c r="CX136" i="2"/>
  <c r="CX135" i="2"/>
  <c r="CX134" i="2"/>
  <c r="CX132" i="2"/>
  <c r="CX128" i="2"/>
  <c r="CX122" i="2"/>
  <c r="CX130" i="2"/>
  <c r="CX141" i="2"/>
  <c r="CX120" i="2"/>
  <c r="CX117" i="2"/>
  <c r="CX116" i="2"/>
  <c r="CX131" i="2"/>
  <c r="CX129" i="2"/>
  <c r="CX125" i="2"/>
  <c r="CX119" i="2"/>
  <c r="CX118" i="2"/>
  <c r="CX127" i="2"/>
  <c r="CX126" i="2"/>
  <c r="CX124" i="2"/>
  <c r="CX123" i="2"/>
  <c r="CX121" i="2"/>
  <c r="CX133" i="2"/>
  <c r="CX114" i="2"/>
  <c r="CX113" i="2"/>
  <c r="CX107" i="2"/>
  <c r="CX112" i="2"/>
  <c r="CX105" i="2"/>
  <c r="CX104" i="2"/>
  <c r="CX111" i="2"/>
  <c r="CX110" i="2"/>
  <c r="CX106" i="2"/>
  <c r="CX101" i="2"/>
  <c r="CX98" i="2"/>
  <c r="CX109" i="2"/>
  <c r="CX108" i="2"/>
  <c r="CX100" i="2"/>
  <c r="CX115" i="2"/>
  <c r="CX85" i="2"/>
  <c r="CX84" i="2"/>
  <c r="CX69" i="2"/>
  <c r="CX68" i="2"/>
  <c r="CX92" i="2"/>
  <c r="CX78" i="2"/>
  <c r="CX76" i="2"/>
  <c r="CX67" i="2"/>
  <c r="CX97" i="2"/>
  <c r="CX81" i="2"/>
  <c r="CX80" i="2"/>
  <c r="CX75" i="2"/>
  <c r="CX72" i="2"/>
  <c r="CX66" i="2"/>
  <c r="CX65" i="2"/>
  <c r="CX102" i="2"/>
  <c r="CX99" i="2"/>
  <c r="CX93" i="2"/>
  <c r="CX74" i="2"/>
  <c r="CX71" i="2"/>
  <c r="CX94" i="2"/>
  <c r="CX87" i="2"/>
  <c r="CX86" i="2"/>
  <c r="CX73" i="2"/>
  <c r="CX103" i="2"/>
  <c r="CX88" i="2"/>
  <c r="CX82" i="2"/>
  <c r="CX70" i="2"/>
  <c r="CX96" i="2"/>
  <c r="CX95" i="2"/>
  <c r="CX79" i="2"/>
  <c r="CX77" i="2"/>
  <c r="CX91" i="2"/>
  <c r="CX58" i="2"/>
  <c r="CX21" i="2"/>
  <c r="CX23" i="2"/>
  <c r="CX27" i="2"/>
  <c r="CX83" i="2"/>
  <c r="CX55" i="2"/>
  <c r="CX24" i="2"/>
  <c r="CX89" i="2"/>
  <c r="CX63" i="2"/>
  <c r="CX50" i="2"/>
  <c r="CX48" i="2"/>
  <c r="CX47" i="2"/>
  <c r="CX60" i="2"/>
  <c r="CX57" i="2"/>
  <c r="CX46" i="2"/>
  <c r="CX25" i="2"/>
  <c r="CX26" i="2"/>
  <c r="CX90" i="2"/>
  <c r="CX59" i="2"/>
  <c r="CX56" i="2"/>
  <c r="CX53" i="2"/>
  <c r="CX64" i="2"/>
  <c r="CX62" i="2"/>
  <c r="CX61" i="2"/>
  <c r="CX52" i="2"/>
  <c r="CX51" i="2"/>
  <c r="CX22" i="2"/>
  <c r="CX44" i="2"/>
  <c r="CX45" i="2"/>
  <c r="CX31" i="2"/>
  <c r="CX37" i="2"/>
  <c r="CX40" i="2"/>
  <c r="CX30" i="2"/>
  <c r="CX33" i="2"/>
  <c r="CX42" i="2"/>
  <c r="CX38" i="2"/>
  <c r="CX28" i="2"/>
  <c r="CX29" i="2"/>
  <c r="CX54" i="2"/>
  <c r="CX49" i="2"/>
  <c r="CX32" i="2"/>
  <c r="CX35" i="2"/>
  <c r="CX36" i="2"/>
  <c r="CX41" i="2"/>
  <c r="CX34" i="2"/>
  <c r="CX39" i="2"/>
  <c r="CX43" i="2"/>
  <c r="EE20" i="2"/>
  <c r="EE248" i="2"/>
  <c r="EE247" i="2"/>
  <c r="EE246" i="2"/>
  <c r="EE245" i="2"/>
  <c r="EE242" i="2"/>
  <c r="EE250" i="2"/>
  <c r="EE249" i="2"/>
  <c r="EE244" i="2"/>
  <c r="EE241" i="2"/>
  <c r="EE243" i="2"/>
  <c r="EE240" i="2"/>
  <c r="EE239" i="2"/>
  <c r="EE233" i="2"/>
  <c r="EE232" i="2"/>
  <c r="EE238" i="2"/>
  <c r="EE237" i="2"/>
  <c r="EE235" i="2"/>
  <c r="EE234" i="2"/>
  <c r="EE229" i="2"/>
  <c r="EE228" i="2"/>
  <c r="EE225" i="2"/>
  <c r="EE236" i="2"/>
  <c r="EE231" i="2"/>
  <c r="EE226" i="2"/>
  <c r="EE227" i="2"/>
  <c r="EE219" i="2"/>
  <c r="EE222" i="2"/>
  <c r="EE218" i="2"/>
  <c r="EE221" i="2"/>
  <c r="EE223" i="2"/>
  <c r="EE230" i="2"/>
  <c r="EE224" i="2"/>
  <c r="EE214" i="2"/>
  <c r="EE211" i="2"/>
  <c r="EE220" i="2"/>
  <c r="EE216" i="2"/>
  <c r="EE213" i="2"/>
  <c r="EE212" i="2"/>
  <c r="EE217" i="2"/>
  <c r="EE215" i="2"/>
  <c r="EE207" i="2"/>
  <c r="EE205" i="2"/>
  <c r="EE210" i="2"/>
  <c r="EE206" i="2"/>
  <c r="EE208" i="2"/>
  <c r="EE204" i="2"/>
  <c r="EE209" i="2"/>
  <c r="EE196" i="2"/>
  <c r="EE203" i="2"/>
  <c r="EE197" i="2"/>
  <c r="EE195" i="2"/>
  <c r="EE201" i="2"/>
  <c r="EE194" i="2"/>
  <c r="EE190" i="2"/>
  <c r="EE199" i="2"/>
  <c r="EE193" i="2"/>
  <c r="EE189" i="2"/>
  <c r="EE198" i="2"/>
  <c r="EE200" i="2"/>
  <c r="EE192" i="2"/>
  <c r="EE188" i="2"/>
  <c r="EE186" i="2"/>
  <c r="EE183" i="2"/>
  <c r="EE181" i="2"/>
  <c r="EE174" i="2"/>
  <c r="EE191" i="2"/>
  <c r="EE184" i="2"/>
  <c r="EE179" i="2"/>
  <c r="EE185" i="2"/>
  <c r="EE178" i="2"/>
  <c r="EE176" i="2"/>
  <c r="EE202" i="2"/>
  <c r="EE187" i="2"/>
  <c r="EE175" i="2"/>
  <c r="EE180" i="2"/>
  <c r="EE177" i="2"/>
  <c r="EE173" i="2"/>
  <c r="EE170" i="2"/>
  <c r="EE166" i="2"/>
  <c r="EE169" i="2"/>
  <c r="EE165" i="2"/>
  <c r="EE163" i="2"/>
  <c r="EE182" i="2"/>
  <c r="EE161" i="2"/>
  <c r="EE171" i="2"/>
  <c r="EE167" i="2"/>
  <c r="EE160" i="2"/>
  <c r="EE154" i="2"/>
  <c r="EE164" i="2"/>
  <c r="EE149" i="2"/>
  <c r="EE146" i="2"/>
  <c r="EE157" i="2"/>
  <c r="EE156" i="2"/>
  <c r="EE153" i="2"/>
  <c r="EE172" i="2"/>
  <c r="EE155" i="2"/>
  <c r="EE152" i="2"/>
  <c r="EE148" i="2"/>
  <c r="EE144" i="2"/>
  <c r="EE162" i="2"/>
  <c r="EE168" i="2"/>
  <c r="EE158" i="2"/>
  <c r="EE150" i="2"/>
  <c r="EE147" i="2"/>
  <c r="EE142" i="2"/>
  <c r="EE140" i="2"/>
  <c r="EE139" i="2"/>
  <c r="EE137" i="2"/>
  <c r="EE151" i="2"/>
  <c r="EE159" i="2"/>
  <c r="EE141" i="2"/>
  <c r="EE134" i="2"/>
  <c r="EE145" i="2"/>
  <c r="EE143" i="2"/>
  <c r="EE133" i="2"/>
  <c r="EE131" i="2"/>
  <c r="EE130" i="2"/>
  <c r="EE120" i="2"/>
  <c r="EE117" i="2"/>
  <c r="EE116" i="2"/>
  <c r="EE115" i="2"/>
  <c r="EE113" i="2"/>
  <c r="EE135" i="2"/>
  <c r="EE125" i="2"/>
  <c r="EE119" i="2"/>
  <c r="EE118" i="2"/>
  <c r="EE136" i="2"/>
  <c r="EE132" i="2"/>
  <c r="EE128" i="2"/>
  <c r="EE123" i="2"/>
  <c r="EE121" i="2"/>
  <c r="EE114" i="2"/>
  <c r="EE138" i="2"/>
  <c r="EE129" i="2"/>
  <c r="EE122" i="2"/>
  <c r="EE107" i="2"/>
  <c r="EE112" i="2"/>
  <c r="EE105" i="2"/>
  <c r="EE104" i="2"/>
  <c r="EE99" i="2"/>
  <c r="EE111" i="2"/>
  <c r="EE110" i="2"/>
  <c r="EE126" i="2"/>
  <c r="EE103" i="2"/>
  <c r="EE102" i="2"/>
  <c r="EE109" i="2"/>
  <c r="EE108" i="2"/>
  <c r="EE100" i="2"/>
  <c r="EE127" i="2"/>
  <c r="EE124" i="2"/>
  <c r="EE92" i="2"/>
  <c r="EE78" i="2"/>
  <c r="EE76" i="2"/>
  <c r="EE67" i="2"/>
  <c r="EE97" i="2"/>
  <c r="EE81" i="2"/>
  <c r="EE80" i="2"/>
  <c r="EE75" i="2"/>
  <c r="EE72" i="2"/>
  <c r="EE66" i="2"/>
  <c r="EE93" i="2"/>
  <c r="EE74" i="2"/>
  <c r="EE71" i="2"/>
  <c r="EE98" i="2"/>
  <c r="EE94" i="2"/>
  <c r="EE87" i="2"/>
  <c r="EE86" i="2"/>
  <c r="EE73" i="2"/>
  <c r="EE91" i="2"/>
  <c r="EE90" i="2"/>
  <c r="EE89" i="2"/>
  <c r="EE83" i="2"/>
  <c r="EE101" i="2"/>
  <c r="EE96" i="2"/>
  <c r="EE95" i="2"/>
  <c r="EE79" i="2"/>
  <c r="EE77" i="2"/>
  <c r="EE64" i="2"/>
  <c r="EE85" i="2"/>
  <c r="EE84" i="2"/>
  <c r="EE69" i="2"/>
  <c r="EE68" i="2"/>
  <c r="EE22" i="2"/>
  <c r="EE106" i="2"/>
  <c r="EE55" i="2"/>
  <c r="EE21" i="2"/>
  <c r="EE23" i="2"/>
  <c r="EE27" i="2"/>
  <c r="EE63" i="2"/>
  <c r="EE50" i="2"/>
  <c r="EE48" i="2"/>
  <c r="EE47" i="2"/>
  <c r="EE60" i="2"/>
  <c r="EE57" i="2"/>
  <c r="EE46" i="2"/>
  <c r="EE24" i="2"/>
  <c r="EE82" i="2"/>
  <c r="EE70" i="2"/>
  <c r="EE54" i="2"/>
  <c r="EE49" i="2"/>
  <c r="EE88" i="2"/>
  <c r="EE62" i="2"/>
  <c r="EE61" i="2"/>
  <c r="EE52" i="2"/>
  <c r="EE51" i="2"/>
  <c r="EE58" i="2"/>
  <c r="EE29" i="2"/>
  <c r="EE53" i="2"/>
  <c r="EE44" i="2"/>
  <c r="EE45" i="2"/>
  <c r="EE56" i="2"/>
  <c r="EE25" i="2"/>
  <c r="EE31" i="2"/>
  <c r="EE37" i="2"/>
  <c r="EE40" i="2"/>
  <c r="EE59" i="2"/>
  <c r="EE30" i="2"/>
  <c r="EE33" i="2"/>
  <c r="EE42" i="2"/>
  <c r="EE65" i="2"/>
  <c r="EE26" i="2"/>
  <c r="EE28" i="2"/>
  <c r="EE38" i="2"/>
  <c r="EE34" i="2"/>
  <c r="EE39" i="2"/>
  <c r="EE43" i="2"/>
  <c r="EE32" i="2"/>
  <c r="EE35" i="2"/>
  <c r="EE36" i="2"/>
  <c r="EE41" i="2"/>
  <c r="CX19" i="2"/>
  <c r="CX18" i="2"/>
  <c r="CX20" i="2"/>
  <c r="K11" i="1"/>
  <c r="K10" i="1"/>
  <c r="EE19" i="2"/>
  <c r="EE18" i="2"/>
  <c r="EF17" i="2"/>
  <c r="CY17" i="2"/>
  <c r="CG17" i="2"/>
  <c r="BO17" i="2"/>
  <c r="AX17" i="2"/>
  <c r="AY17" i="2" s="1"/>
  <c r="AZ17" i="2" s="1"/>
  <c r="BA17" i="2" s="1"/>
  <c r="BB17" i="2" s="1"/>
  <c r="BC17" i="2" s="1"/>
  <c r="BD17" i="2" s="1"/>
  <c r="BE17" i="2" s="1"/>
  <c r="BF17" i="2" s="1"/>
  <c r="BG17" i="2" s="1"/>
  <c r="BH17" i="2" s="1"/>
  <c r="BI17" i="2" s="1"/>
  <c r="BJ17" i="2" s="1"/>
  <c r="BK17" i="2" s="1"/>
  <c r="BL17" i="2" s="1"/>
  <c r="BM17" i="2" s="1"/>
  <c r="BN17" i="2" s="1"/>
  <c r="T148" i="9"/>
  <c r="S9" i="9"/>
  <c r="A9" i="9"/>
  <c r="A10" i="9" s="1"/>
  <c r="A11" i="9" s="1"/>
  <c r="A12" i="9" s="1"/>
  <c r="A13" i="9" s="1"/>
  <c r="A14" i="9" s="1"/>
  <c r="A15" i="9" s="1"/>
  <c r="A16" i="9" s="1"/>
  <c r="A17" i="9" s="1"/>
  <c r="A18" i="9" s="1"/>
  <c r="A19" i="9" s="1"/>
  <c r="A20" i="9" s="1"/>
  <c r="A21" i="9" s="1"/>
  <c r="A22" i="9" s="1"/>
  <c r="A23" i="9" s="1"/>
  <c r="A24" i="9" s="1"/>
  <c r="A25" i="9" s="1"/>
  <c r="A26" i="9" s="1"/>
  <c r="A27" i="9" s="1"/>
  <c r="A28" i="9" s="1"/>
  <c r="A29" i="9" s="1"/>
  <c r="A30" i="9" s="1"/>
  <c r="A31" i="9" s="1"/>
  <c r="A32" i="9" s="1"/>
  <c r="A33" i="9" s="1"/>
  <c r="A34" i="9" s="1"/>
  <c r="A35" i="9" s="1"/>
  <c r="A36" i="9" s="1"/>
  <c r="B154" i="6" a="1"/>
  <c r="B154" i="6" s="1"/>
  <c r="B153" i="6" a="1"/>
  <c r="B153" i="6" s="1"/>
  <c r="B152" i="6" a="1"/>
  <c r="B152" i="6" s="1"/>
  <c r="B151" i="6" a="1"/>
  <c r="B151" i="6" s="1"/>
  <c r="B150" i="6" a="1"/>
  <c r="B150" i="6" s="1"/>
  <c r="B149" i="6" a="1"/>
  <c r="B149" i="6" s="1"/>
  <c r="B148" i="6" a="1"/>
  <c r="B148" i="6" s="1"/>
  <c r="B147" i="6" a="1"/>
  <c r="B147" i="6" s="1"/>
  <c r="B146" i="6" a="1"/>
  <c r="B146" i="6" s="1"/>
  <c r="B145" i="6" a="1"/>
  <c r="B145" i="6" s="1"/>
  <c r="B144" i="6" a="1"/>
  <c r="B144" i="6" s="1"/>
  <c r="B143" i="6" a="1"/>
  <c r="B143" i="6" s="1"/>
  <c r="B142" i="6" a="1"/>
  <c r="B142" i="6" s="1"/>
  <c r="B141" i="6" a="1"/>
  <c r="B141" i="6" s="1"/>
  <c r="B140" i="6" a="1"/>
  <c r="B140" i="6" s="1"/>
  <c r="B139" i="6" a="1"/>
  <c r="B139" i="6" s="1"/>
  <c r="B138" i="6" a="1"/>
  <c r="B138" i="6" s="1"/>
  <c r="B137" i="6" a="1"/>
  <c r="B137" i="6" s="1"/>
  <c r="B136" i="6" a="1"/>
  <c r="B136" i="6" s="1"/>
  <c r="B135" i="6" a="1"/>
  <c r="B135" i="6" s="1"/>
  <c r="B134" i="6" a="1"/>
  <c r="B134" i="6" s="1"/>
  <c r="B133" i="6" a="1"/>
  <c r="B133" i="6" s="1"/>
  <c r="B132" i="6" a="1"/>
  <c r="B132" i="6" s="1"/>
  <c r="B131" i="6" a="1"/>
  <c r="B131" i="6" s="1"/>
  <c r="B130" i="6" a="1"/>
  <c r="B130" i="6" s="1"/>
  <c r="B129" i="6" a="1"/>
  <c r="B129" i="6" s="1"/>
  <c r="B128" i="6" a="1"/>
  <c r="B128" i="6" s="1"/>
  <c r="B127" i="6" a="1"/>
  <c r="B127" i="6" s="1"/>
  <c r="B126" i="6" a="1"/>
  <c r="B126" i="6" s="1"/>
  <c r="B125" i="6" a="1"/>
  <c r="B125" i="6" s="1"/>
  <c r="B124" i="6" a="1"/>
  <c r="B124" i="6" s="1"/>
  <c r="B123" i="6" a="1"/>
  <c r="B123" i="6" s="1"/>
  <c r="B122" i="6" a="1"/>
  <c r="B122" i="6" s="1"/>
  <c r="B121" i="6" a="1"/>
  <c r="B121" i="6" s="1"/>
  <c r="B120" i="6" a="1"/>
  <c r="B120" i="6" s="1"/>
  <c r="B119" i="6" a="1"/>
  <c r="B119" i="6" s="1"/>
  <c r="B118" i="6" a="1"/>
  <c r="B118" i="6" s="1"/>
  <c r="B117" i="6" a="1"/>
  <c r="B117" i="6" s="1"/>
  <c r="B116" i="6" a="1"/>
  <c r="B116" i="6" s="1"/>
  <c r="B115" i="6" a="1"/>
  <c r="B115" i="6" s="1"/>
  <c r="B114" i="6" a="1"/>
  <c r="B114" i="6" s="1"/>
  <c r="B113" i="6" a="1"/>
  <c r="B113" i="6" s="1"/>
  <c r="B112" i="6" a="1"/>
  <c r="B112" i="6" s="1"/>
  <c r="B111" i="6" a="1"/>
  <c r="B111" i="6" s="1"/>
  <c r="B110" i="6" a="1"/>
  <c r="B110" i="6" s="1"/>
  <c r="B109" i="6" a="1"/>
  <c r="B109" i="6" s="1"/>
  <c r="B108" i="6" a="1"/>
  <c r="B108" i="6" s="1"/>
  <c r="B107" i="6" a="1"/>
  <c r="B107" i="6" s="1"/>
  <c r="B106" i="6" a="1"/>
  <c r="B106" i="6" s="1"/>
  <c r="B105" i="6" a="1"/>
  <c r="B105" i="6" s="1"/>
  <c r="B104" i="6" a="1"/>
  <c r="B104" i="6" s="1"/>
  <c r="B103" i="6" a="1"/>
  <c r="B103" i="6" s="1"/>
  <c r="B102" i="6" a="1"/>
  <c r="B102" i="6" s="1"/>
  <c r="B101" i="6" a="1"/>
  <c r="B101" i="6" s="1"/>
  <c r="B100" i="6" a="1"/>
  <c r="B100" i="6" s="1"/>
  <c r="B99" i="6" a="1"/>
  <c r="B99" i="6" s="1"/>
  <c r="B98" i="6" a="1"/>
  <c r="B98" i="6" s="1"/>
  <c r="B97" i="6" a="1"/>
  <c r="B97" i="6" s="1"/>
  <c r="B96" i="6" a="1"/>
  <c r="B96" i="6" s="1"/>
  <c r="B95" i="6" a="1"/>
  <c r="B95" i="6" s="1"/>
  <c r="B94" i="6" a="1"/>
  <c r="B94" i="6" s="1"/>
  <c r="B93" i="6" a="1"/>
  <c r="B93" i="6" s="1"/>
  <c r="B92" i="6" a="1"/>
  <c r="B92" i="6" s="1"/>
  <c r="B91" i="6" a="1"/>
  <c r="B91" i="6" s="1"/>
  <c r="B90" i="6" a="1"/>
  <c r="B90" i="6" s="1"/>
  <c r="B89" i="6" a="1"/>
  <c r="B89" i="6" s="1"/>
  <c r="B88" i="6" a="1"/>
  <c r="B88" i="6" s="1"/>
  <c r="B87" i="6" a="1"/>
  <c r="B87" i="6" s="1"/>
  <c r="B86" i="6" a="1"/>
  <c r="B86" i="6" s="1"/>
  <c r="B85" i="6" a="1"/>
  <c r="B85" i="6" s="1"/>
  <c r="B84" i="6" a="1"/>
  <c r="B84" i="6" s="1"/>
  <c r="B83" i="6" a="1"/>
  <c r="B83" i="6" s="1"/>
  <c r="B82" i="6" a="1"/>
  <c r="B82" i="6" s="1"/>
  <c r="B81" i="6" a="1"/>
  <c r="B81" i="6" s="1"/>
  <c r="B80" i="6" a="1"/>
  <c r="B80" i="6" s="1"/>
  <c r="B79" i="6" a="1"/>
  <c r="B79" i="6" s="1"/>
  <c r="B78" i="6" a="1"/>
  <c r="B78" i="6" s="1"/>
  <c r="B77" i="6" a="1"/>
  <c r="B77" i="6" s="1"/>
  <c r="B76" i="6" a="1"/>
  <c r="B76" i="6" s="1"/>
  <c r="B75" i="6" a="1"/>
  <c r="B75" i="6" s="1"/>
  <c r="B74" i="6" a="1"/>
  <c r="B74" i="6" s="1"/>
  <c r="B73" i="6" a="1"/>
  <c r="B73" i="6" s="1"/>
  <c r="B72" i="6" a="1"/>
  <c r="B72" i="6" s="1"/>
  <c r="B71" i="6" a="1"/>
  <c r="B71" i="6" s="1"/>
  <c r="B70" i="6" a="1"/>
  <c r="B70" i="6" s="1"/>
  <c r="B69" i="6" a="1"/>
  <c r="B69" i="6" s="1"/>
  <c r="B68" i="6" a="1"/>
  <c r="B68" i="6" s="1"/>
  <c r="B67" i="6" a="1"/>
  <c r="B67" i="6" s="1"/>
  <c r="B66" i="6" a="1"/>
  <c r="B66" i="6" s="1"/>
  <c r="B65" i="6" a="1"/>
  <c r="B65" i="6" s="1"/>
  <c r="B64" i="6" a="1"/>
  <c r="B64" i="6" s="1"/>
  <c r="B63" i="6" a="1"/>
  <c r="B63" i="6" s="1"/>
  <c r="B62" i="6" a="1"/>
  <c r="B62" i="6" s="1"/>
  <c r="B61" i="6" a="1"/>
  <c r="B61" i="6" s="1"/>
  <c r="B60" i="6" a="1"/>
  <c r="B60" i="6" s="1"/>
  <c r="B59" i="6" a="1"/>
  <c r="B59" i="6" s="1"/>
  <c r="B58" i="6" a="1"/>
  <c r="B58" i="6" s="1"/>
  <c r="B57" i="6" a="1"/>
  <c r="B57" i="6" s="1"/>
  <c r="B56" i="6" a="1"/>
  <c r="B56" i="6" s="1"/>
  <c r="B55" i="6" a="1"/>
  <c r="B55" i="6" s="1"/>
  <c r="B54" i="6" a="1"/>
  <c r="B54" i="6" s="1"/>
  <c r="B53" i="6" a="1"/>
  <c r="B53" i="6" s="1"/>
  <c r="B52" i="6" a="1"/>
  <c r="B52" i="6" s="1"/>
  <c r="B51" i="6" a="1"/>
  <c r="B51" i="6" s="1"/>
  <c r="B50" i="6" a="1"/>
  <c r="B50" i="6" s="1"/>
  <c r="B49" i="6" a="1"/>
  <c r="B49" i="6" s="1"/>
  <c r="B48" i="6" a="1"/>
  <c r="B48" i="6" s="1"/>
  <c r="B47" i="6" a="1"/>
  <c r="B47" i="6" s="1"/>
  <c r="B46" i="6" a="1"/>
  <c r="B46" i="6" s="1"/>
  <c r="B45" i="6" a="1"/>
  <c r="B45" i="6" s="1"/>
  <c r="B44" i="6" a="1"/>
  <c r="B44" i="6" s="1"/>
  <c r="B43" i="6" a="1"/>
  <c r="B43" i="6" s="1"/>
  <c r="B42" i="6" a="1"/>
  <c r="B42" i="6" s="1"/>
  <c r="B41" i="6" a="1"/>
  <c r="B41" i="6" s="1"/>
  <c r="B40" i="6" a="1"/>
  <c r="B40" i="6" s="1"/>
  <c r="B39" i="6" a="1"/>
  <c r="B39" i="6" s="1"/>
  <c r="B38" i="6" a="1"/>
  <c r="B38" i="6" s="1"/>
  <c r="B37" i="6" a="1"/>
  <c r="B37" i="6" s="1"/>
  <c r="B36" i="6" a="1"/>
  <c r="B36" i="6" s="1"/>
  <c r="B35" i="6" a="1"/>
  <c r="B35" i="6" s="1"/>
  <c r="B34" i="6" a="1"/>
  <c r="B34" i="6" s="1"/>
  <c r="B33" i="6" a="1"/>
  <c r="B33" i="6" s="1"/>
  <c r="B32" i="6" a="1"/>
  <c r="B32" i="6" s="1"/>
  <c r="B31" i="6" a="1"/>
  <c r="B31" i="6" s="1"/>
  <c r="B30" i="6" a="1"/>
  <c r="B30" i="6" s="1"/>
  <c r="B29" i="6" a="1"/>
  <c r="B29" i="6" s="1"/>
  <c r="B28" i="6" a="1"/>
  <c r="B28" i="6" s="1"/>
  <c r="B27" i="6" a="1"/>
  <c r="B27" i="6" s="1"/>
  <c r="B26" i="6" a="1"/>
  <c r="B26" i="6" s="1"/>
  <c r="B25" i="6" a="1"/>
  <c r="B25" i="6" s="1"/>
  <c r="B24" i="6" a="1"/>
  <c r="B24" i="6" s="1"/>
  <c r="B23" i="6" a="1"/>
  <c r="B23" i="6" s="1"/>
  <c r="B22" i="6" a="1"/>
  <c r="B22" i="6" s="1"/>
  <c r="B21" i="6" a="1"/>
  <c r="B21" i="6" s="1"/>
  <c r="B20" i="6" a="1"/>
  <c r="B20" i="6" s="1"/>
  <c r="B19" i="6" a="1"/>
  <c r="B19" i="6" s="1"/>
  <c r="B18" i="6" a="1"/>
  <c r="B18" i="6" s="1"/>
  <c r="B17" i="6" a="1"/>
  <c r="B17" i="6" s="1"/>
  <c r="B16" i="6" a="1"/>
  <c r="B16" i="6" s="1"/>
  <c r="B15" i="6" a="1"/>
  <c r="B15" i="6" s="1"/>
  <c r="B14" i="6" a="1"/>
  <c r="B14" i="6" s="1"/>
  <c r="B13" i="6" a="1"/>
  <c r="B13" i="6" s="1"/>
  <c r="B12" i="6" a="1"/>
  <c r="B12" i="6" s="1"/>
  <c r="B11" i="6" a="1"/>
  <c r="B11" i="6" s="1"/>
  <c r="B10" i="6" a="1"/>
  <c r="B10" i="6" s="1"/>
  <c r="B9" i="6" a="1"/>
  <c r="B9" i="6" s="1"/>
  <c r="B8" i="6" a="1"/>
  <c r="B8" i="6" s="1"/>
  <c r="B7" i="6" a="1"/>
  <c r="B7" i="6" s="1"/>
  <c r="B6" i="6" a="1"/>
  <c r="B6" i="6" s="1"/>
  <c r="B5" i="6" a="1"/>
  <c r="B5" i="6" s="1"/>
  <c r="AD17" i="2"/>
  <c r="M17" i="2"/>
  <c r="AM18" i="2" l="1"/>
  <c r="AT18" i="2"/>
  <c r="AL18" i="2"/>
  <c r="AS18" i="2"/>
  <c r="AK18" i="2"/>
  <c r="AQ18" i="2"/>
  <c r="AR18" i="2"/>
  <c r="AJ18" i="2"/>
  <c r="AH18" i="2"/>
  <c r="AO18" i="2"/>
  <c r="AG18" i="2"/>
  <c r="AN18" i="2"/>
  <c r="AF18" i="2"/>
  <c r="AE18" i="2"/>
  <c r="AD18" i="2"/>
  <c r="AI18" i="2"/>
  <c r="AP18" i="2"/>
  <c r="EF248" i="2"/>
  <c r="EF247" i="2"/>
  <c r="EF246" i="2"/>
  <c r="EF245" i="2"/>
  <c r="EF250" i="2"/>
  <c r="EF249" i="2"/>
  <c r="EF243" i="2"/>
  <c r="EF240" i="2"/>
  <c r="EF239" i="2"/>
  <c r="EF242" i="2"/>
  <c r="EF232" i="2"/>
  <c r="EF236" i="2"/>
  <c r="EF244" i="2"/>
  <c r="EF238" i="2"/>
  <c r="EF237" i="2"/>
  <c r="EF235" i="2"/>
  <c r="EF234" i="2"/>
  <c r="EF231" i="2"/>
  <c r="EF241" i="2"/>
  <c r="EF233" i="2"/>
  <c r="EF229" i="2"/>
  <c r="EF228" i="2"/>
  <c r="EF225" i="2"/>
  <c r="EF222" i="2"/>
  <c r="EF226" i="2"/>
  <c r="EF218" i="2"/>
  <c r="EF221" i="2"/>
  <c r="EF220" i="2"/>
  <c r="EF230" i="2"/>
  <c r="EF224" i="2"/>
  <c r="EF227" i="2"/>
  <c r="EF214" i="2"/>
  <c r="EF216" i="2"/>
  <c r="EF213" i="2"/>
  <c r="EF223" i="2"/>
  <c r="EF212" i="2"/>
  <c r="EF219" i="2"/>
  <c r="EF205" i="2"/>
  <c r="EF217" i="2"/>
  <c r="EF210" i="2"/>
  <c r="EF206" i="2"/>
  <c r="EF215" i="2"/>
  <c r="EF211" i="2"/>
  <c r="EF208" i="2"/>
  <c r="EF209" i="2"/>
  <c r="EF203" i="2"/>
  <c r="EF197" i="2"/>
  <c r="EF195" i="2"/>
  <c r="EF207" i="2"/>
  <c r="EF201" i="2"/>
  <c r="EF194" i="2"/>
  <c r="EF190" i="2"/>
  <c r="EF199" i="2"/>
  <c r="EF193" i="2"/>
  <c r="EF198" i="2"/>
  <c r="EF204" i="2"/>
  <c r="EF200" i="2"/>
  <c r="EF192" i="2"/>
  <c r="EF202" i="2"/>
  <c r="EF191" i="2"/>
  <c r="EF189" i="2"/>
  <c r="EF181" i="2"/>
  <c r="EF184" i="2"/>
  <c r="EF179" i="2"/>
  <c r="EF185" i="2"/>
  <c r="EF178" i="2"/>
  <c r="EF196" i="2"/>
  <c r="EF182" i="2"/>
  <c r="EF180" i="2"/>
  <c r="EF177" i="2"/>
  <c r="EF187" i="2"/>
  <c r="EF175" i="2"/>
  <c r="EF188" i="2"/>
  <c r="EF186" i="2"/>
  <c r="EF183" i="2"/>
  <c r="EF170" i="2"/>
  <c r="EF166" i="2"/>
  <c r="EF169" i="2"/>
  <c r="EF165" i="2"/>
  <c r="EF163" i="2"/>
  <c r="EF176" i="2"/>
  <c r="EF174" i="2"/>
  <c r="EF172" i="2"/>
  <c r="EF168" i="2"/>
  <c r="EF164" i="2"/>
  <c r="EF162" i="2"/>
  <c r="EF171" i="2"/>
  <c r="EF167" i="2"/>
  <c r="EF160" i="2"/>
  <c r="EF173" i="2"/>
  <c r="EF161" i="2"/>
  <c r="EF157" i="2"/>
  <c r="EF156" i="2"/>
  <c r="EF153" i="2"/>
  <c r="EF155" i="2"/>
  <c r="EF152" i="2"/>
  <c r="EF148" i="2"/>
  <c r="EF159" i="2"/>
  <c r="EF151" i="2"/>
  <c r="EF147" i="2"/>
  <c r="EF150" i="2"/>
  <c r="EF154" i="2"/>
  <c r="EF142" i="2"/>
  <c r="EF140" i="2"/>
  <c r="EF139" i="2"/>
  <c r="EF137" i="2"/>
  <c r="EF146" i="2"/>
  <c r="EF138" i="2"/>
  <c r="EF136" i="2"/>
  <c r="EF135" i="2"/>
  <c r="EF158" i="2"/>
  <c r="EF149" i="2"/>
  <c r="EF145" i="2"/>
  <c r="EF144" i="2"/>
  <c r="EF143" i="2"/>
  <c r="EF130" i="2"/>
  <c r="EF120" i="2"/>
  <c r="EF117" i="2"/>
  <c r="EF116" i="2"/>
  <c r="EF125" i="2"/>
  <c r="EF119" i="2"/>
  <c r="EF118" i="2"/>
  <c r="EF134" i="2"/>
  <c r="EF131" i="2"/>
  <c r="EF133" i="2"/>
  <c r="EF127" i="2"/>
  <c r="EF126" i="2"/>
  <c r="EF124" i="2"/>
  <c r="EF129" i="2"/>
  <c r="EF122" i="2"/>
  <c r="EF113" i="2"/>
  <c r="EF112" i="2"/>
  <c r="EF105" i="2"/>
  <c r="EF104" i="2"/>
  <c r="EF99" i="2"/>
  <c r="EF111" i="2"/>
  <c r="EF110" i="2"/>
  <c r="EF141" i="2"/>
  <c r="EF128" i="2"/>
  <c r="EF123" i="2"/>
  <c r="EF103" i="2"/>
  <c r="EF102" i="2"/>
  <c r="EF121" i="2"/>
  <c r="EF106" i="2"/>
  <c r="EF101" i="2"/>
  <c r="EF98" i="2"/>
  <c r="EF115" i="2"/>
  <c r="EF132" i="2"/>
  <c r="EF107" i="2"/>
  <c r="EF114" i="2"/>
  <c r="EF97" i="2"/>
  <c r="EF81" i="2"/>
  <c r="EF80" i="2"/>
  <c r="EF75" i="2"/>
  <c r="EF72" i="2"/>
  <c r="EF66" i="2"/>
  <c r="EF65" i="2"/>
  <c r="EF93" i="2"/>
  <c r="EF74" i="2"/>
  <c r="EF71" i="2"/>
  <c r="EF94" i="2"/>
  <c r="EF87" i="2"/>
  <c r="EF86" i="2"/>
  <c r="EF73" i="2"/>
  <c r="EF108" i="2"/>
  <c r="EF91" i="2"/>
  <c r="EF90" i="2"/>
  <c r="EF89" i="2"/>
  <c r="EF83" i="2"/>
  <c r="EF88" i="2"/>
  <c r="EF82" i="2"/>
  <c r="EF70" i="2"/>
  <c r="EF100" i="2"/>
  <c r="EF85" i="2"/>
  <c r="EF84" i="2"/>
  <c r="EF69" i="2"/>
  <c r="EF68" i="2"/>
  <c r="EF109" i="2"/>
  <c r="EF92" i="2"/>
  <c r="EF78" i="2"/>
  <c r="EF76" i="2"/>
  <c r="EF67" i="2"/>
  <c r="EF95" i="2"/>
  <c r="EF55" i="2"/>
  <c r="EF79" i="2"/>
  <c r="EF63" i="2"/>
  <c r="EF50" i="2"/>
  <c r="EF48" i="2"/>
  <c r="EF47" i="2"/>
  <c r="EF22" i="2"/>
  <c r="EF77" i="2"/>
  <c r="EF60" i="2"/>
  <c r="EF57" i="2"/>
  <c r="EF46" i="2"/>
  <c r="EF21" i="2"/>
  <c r="EF23" i="2"/>
  <c r="EF27" i="2"/>
  <c r="EF96" i="2"/>
  <c r="EF54" i="2"/>
  <c r="EF49" i="2"/>
  <c r="EF64" i="2"/>
  <c r="EF59" i="2"/>
  <c r="EF56" i="2"/>
  <c r="EF53" i="2"/>
  <c r="EF24" i="2"/>
  <c r="EF58" i="2"/>
  <c r="EF28" i="2"/>
  <c r="EF61" i="2"/>
  <c r="EF32" i="2"/>
  <c r="EF35" i="2"/>
  <c r="EF36" i="2"/>
  <c r="EF41" i="2"/>
  <c r="EF38" i="2"/>
  <c r="EF51" i="2"/>
  <c r="EF29" i="2"/>
  <c r="EF44" i="2"/>
  <c r="EF45" i="2"/>
  <c r="EF25" i="2"/>
  <c r="EF31" i="2"/>
  <c r="EF37" i="2"/>
  <c r="EF40" i="2"/>
  <c r="EF52" i="2"/>
  <c r="EF62" i="2"/>
  <c r="EF30" i="2"/>
  <c r="EF33" i="2"/>
  <c r="EF42" i="2"/>
  <c r="EF26" i="2"/>
  <c r="EF34" i="2"/>
  <c r="EF39" i="2"/>
  <c r="EF43" i="2"/>
  <c r="K8" i="1"/>
  <c r="AF8" i="11"/>
  <c r="AZ8" i="11" s="1"/>
  <c r="AN8" i="11"/>
  <c r="AG8" i="11"/>
  <c r="BR8" i="11" s="1"/>
  <c r="BR14" i="11" s="1"/>
  <c r="AO8" i="11"/>
  <c r="AH8" i="11"/>
  <c r="AP8" i="11"/>
  <c r="AA8" i="11"/>
  <c r="AU8" i="11" s="1"/>
  <c r="AI8" i="11"/>
  <c r="Z8" i="11"/>
  <c r="AT8" i="11" s="1"/>
  <c r="AB8" i="11"/>
  <c r="AV8" i="11" s="1"/>
  <c r="AJ8" i="11"/>
  <c r="AE8" i="11"/>
  <c r="AY8" i="11" s="1"/>
  <c r="AM8" i="11"/>
  <c r="AL8" i="11"/>
  <c r="AC8" i="11"/>
  <c r="AW8" i="11" s="1"/>
  <c r="AD8" i="11"/>
  <c r="AX8" i="11" s="1"/>
  <c r="AK8" i="11"/>
  <c r="V9" i="9"/>
  <c r="Y9" i="9"/>
  <c r="CY248" i="2"/>
  <c r="CY247" i="2"/>
  <c r="CY246" i="2"/>
  <c r="CY245" i="2"/>
  <c r="CY242" i="2"/>
  <c r="CY250" i="2"/>
  <c r="CY249" i="2"/>
  <c r="CY243" i="2"/>
  <c r="CY244" i="2"/>
  <c r="CY240" i="2"/>
  <c r="CY233" i="2"/>
  <c r="CY238" i="2"/>
  <c r="CY241" i="2"/>
  <c r="CY232" i="2"/>
  <c r="CY239" i="2"/>
  <c r="CY235" i="2"/>
  <c r="CY234" i="2"/>
  <c r="CY237" i="2"/>
  <c r="CY229" i="2"/>
  <c r="CY228" i="2"/>
  <c r="CY225" i="2"/>
  <c r="CY231" i="2"/>
  <c r="CY236" i="2"/>
  <c r="CY226" i="2"/>
  <c r="CY219" i="2"/>
  <c r="CY222" i="2"/>
  <c r="CY230" i="2"/>
  <c r="CY227" i="2"/>
  <c r="CY221" i="2"/>
  <c r="CY223" i="2"/>
  <c r="CY224" i="2"/>
  <c r="CY218" i="2"/>
  <c r="CY214" i="2"/>
  <c r="CY211" i="2"/>
  <c r="CY216" i="2"/>
  <c r="CY213" i="2"/>
  <c r="CY212" i="2"/>
  <c r="CY220" i="2"/>
  <c r="CY217" i="2"/>
  <c r="CY215" i="2"/>
  <c r="CY207" i="2"/>
  <c r="CY205" i="2"/>
  <c r="CY210" i="2"/>
  <c r="CY206" i="2"/>
  <c r="CY208" i="2"/>
  <c r="CY204" i="2"/>
  <c r="CY209" i="2"/>
  <c r="CY196" i="2"/>
  <c r="CY197" i="2"/>
  <c r="CY195" i="2"/>
  <c r="CY201" i="2"/>
  <c r="CY194" i="2"/>
  <c r="CY190" i="2"/>
  <c r="CY199" i="2"/>
  <c r="CY193" i="2"/>
  <c r="CY189" i="2"/>
  <c r="CY198" i="2"/>
  <c r="CY203" i="2"/>
  <c r="CY200" i="2"/>
  <c r="CY192" i="2"/>
  <c r="CY188" i="2"/>
  <c r="CY186" i="2"/>
  <c r="CY183" i="2"/>
  <c r="CY202" i="2"/>
  <c r="CY181" i="2"/>
  <c r="CY174" i="2"/>
  <c r="CY184" i="2"/>
  <c r="CY179" i="2"/>
  <c r="CY185" i="2"/>
  <c r="CY178" i="2"/>
  <c r="CY176" i="2"/>
  <c r="CY175" i="2"/>
  <c r="CY182" i="2"/>
  <c r="CY170" i="2"/>
  <c r="CY166" i="2"/>
  <c r="CY180" i="2"/>
  <c r="CY177" i="2"/>
  <c r="CY169" i="2"/>
  <c r="CY165" i="2"/>
  <c r="CY163" i="2"/>
  <c r="CY191" i="2"/>
  <c r="CY173" i="2"/>
  <c r="CY187" i="2"/>
  <c r="CY161" i="2"/>
  <c r="CY171" i="2"/>
  <c r="CY167" i="2"/>
  <c r="CY160" i="2"/>
  <c r="CY168" i="2"/>
  <c r="CY162" i="2"/>
  <c r="CY154" i="2"/>
  <c r="CY149" i="2"/>
  <c r="CY146" i="2"/>
  <c r="CY158" i="2"/>
  <c r="CY157" i="2"/>
  <c r="CY156" i="2"/>
  <c r="CY153" i="2"/>
  <c r="CY164" i="2"/>
  <c r="CY159" i="2"/>
  <c r="CY155" i="2"/>
  <c r="CY152" i="2"/>
  <c r="CY148" i="2"/>
  <c r="CY144" i="2"/>
  <c r="CY150" i="2"/>
  <c r="CY145" i="2"/>
  <c r="CY142" i="2"/>
  <c r="CY140" i="2"/>
  <c r="CY139" i="2"/>
  <c r="CY137" i="2"/>
  <c r="CY147" i="2"/>
  <c r="CY141" i="2"/>
  <c r="CY151" i="2"/>
  <c r="CY134" i="2"/>
  <c r="CY133" i="2"/>
  <c r="CY131" i="2"/>
  <c r="CY130" i="2"/>
  <c r="CY172" i="2"/>
  <c r="CY136" i="2"/>
  <c r="CY120" i="2"/>
  <c r="CY117" i="2"/>
  <c r="CY116" i="2"/>
  <c r="CY115" i="2"/>
  <c r="CY128" i="2"/>
  <c r="CY138" i="2"/>
  <c r="CY129" i="2"/>
  <c r="CY125" i="2"/>
  <c r="CY119" i="2"/>
  <c r="CY118" i="2"/>
  <c r="CY135" i="2"/>
  <c r="CY132" i="2"/>
  <c r="CY123" i="2"/>
  <c r="CY121" i="2"/>
  <c r="CY114" i="2"/>
  <c r="CY143" i="2"/>
  <c r="CY122" i="2"/>
  <c r="CY113" i="2"/>
  <c r="CY107" i="2"/>
  <c r="CY127" i="2"/>
  <c r="CY124" i="2"/>
  <c r="CY112" i="2"/>
  <c r="CY105" i="2"/>
  <c r="CY104" i="2"/>
  <c r="CY99" i="2"/>
  <c r="CY111" i="2"/>
  <c r="CY110" i="2"/>
  <c r="CY103" i="2"/>
  <c r="CY102" i="2"/>
  <c r="CY126" i="2"/>
  <c r="CY109" i="2"/>
  <c r="CY108" i="2"/>
  <c r="CY100" i="2"/>
  <c r="CY101" i="2"/>
  <c r="CY92" i="2"/>
  <c r="CY78" i="2"/>
  <c r="CY76" i="2"/>
  <c r="CY67" i="2"/>
  <c r="CY98" i="2"/>
  <c r="CY97" i="2"/>
  <c r="CY81" i="2"/>
  <c r="CY80" i="2"/>
  <c r="CY75" i="2"/>
  <c r="CY72" i="2"/>
  <c r="CY66" i="2"/>
  <c r="CY93" i="2"/>
  <c r="CY74" i="2"/>
  <c r="CY71" i="2"/>
  <c r="CY94" i="2"/>
  <c r="CY87" i="2"/>
  <c r="CY86" i="2"/>
  <c r="CY73" i="2"/>
  <c r="CY91" i="2"/>
  <c r="CY90" i="2"/>
  <c r="CY89" i="2"/>
  <c r="CY83" i="2"/>
  <c r="CY96" i="2"/>
  <c r="CY95" i="2"/>
  <c r="CY79" i="2"/>
  <c r="CY77" i="2"/>
  <c r="CY106" i="2"/>
  <c r="CY85" i="2"/>
  <c r="CY84" i="2"/>
  <c r="CY69" i="2"/>
  <c r="CY68" i="2"/>
  <c r="CY88" i="2"/>
  <c r="CY22" i="2"/>
  <c r="CY65" i="2"/>
  <c r="CY55" i="2"/>
  <c r="CY21" i="2"/>
  <c r="CY23" i="2"/>
  <c r="CY27" i="2"/>
  <c r="CY63" i="2"/>
  <c r="CY50" i="2"/>
  <c r="CY48" i="2"/>
  <c r="CY47" i="2"/>
  <c r="CY60" i="2"/>
  <c r="CY57" i="2"/>
  <c r="CY46" i="2"/>
  <c r="CY24" i="2"/>
  <c r="CY54" i="2"/>
  <c r="CY49" i="2"/>
  <c r="CY82" i="2"/>
  <c r="CY70" i="2"/>
  <c r="CY64" i="2"/>
  <c r="CY62" i="2"/>
  <c r="CY61" i="2"/>
  <c r="CY52" i="2"/>
  <c r="CY51" i="2"/>
  <c r="CY58" i="2"/>
  <c r="CY29" i="2"/>
  <c r="CY26" i="2"/>
  <c r="CY59" i="2"/>
  <c r="CY44" i="2"/>
  <c r="CY45" i="2"/>
  <c r="CY31" i="2"/>
  <c r="CY37" i="2"/>
  <c r="CY40" i="2"/>
  <c r="CY53" i="2"/>
  <c r="CY30" i="2"/>
  <c r="CY33" i="2"/>
  <c r="CY42" i="2"/>
  <c r="CY56" i="2"/>
  <c r="CY38" i="2"/>
  <c r="CY25" i="2"/>
  <c r="CY28" i="2"/>
  <c r="CY34" i="2"/>
  <c r="CY39" i="2"/>
  <c r="CY43" i="2"/>
  <c r="CY32" i="2"/>
  <c r="CY35" i="2"/>
  <c r="CY36" i="2"/>
  <c r="CY41" i="2"/>
  <c r="AE17" i="2"/>
  <c r="CY19" i="2"/>
  <c r="CY20" i="2"/>
  <c r="L10" i="1"/>
  <c r="L11" i="1"/>
  <c r="BP17" i="2"/>
  <c r="EG17" i="2"/>
  <c r="EF18" i="2"/>
  <c r="EF20" i="2"/>
  <c r="EF19" i="2"/>
  <c r="CZ17" i="2"/>
  <c r="N17" i="2"/>
  <c r="CH17" i="2"/>
  <c r="S10" i="9"/>
  <c r="I9" i="9"/>
  <c r="D6" i="2"/>
  <c r="V10" i="9" l="1"/>
  <c r="Y10" i="9"/>
  <c r="O9" i="9"/>
  <c r="L9" i="9"/>
  <c r="EG250" i="2"/>
  <c r="EG248" i="2"/>
  <c r="EG247" i="2"/>
  <c r="EG245" i="2"/>
  <c r="EG243" i="2"/>
  <c r="EG240" i="2"/>
  <c r="EG239" i="2"/>
  <c r="EG246" i="2"/>
  <c r="EG242" i="2"/>
  <c r="EG244" i="2"/>
  <c r="EG241" i="2"/>
  <c r="EG232" i="2"/>
  <c r="EG236" i="2"/>
  <c r="EG233" i="2"/>
  <c r="EG234" i="2"/>
  <c r="EG230" i="2"/>
  <c r="EG227" i="2"/>
  <c r="EG235" i="2"/>
  <c r="EG229" i="2"/>
  <c r="EG228" i="2"/>
  <c r="EG225" i="2"/>
  <c r="EG222" i="2"/>
  <c r="EG226" i="2"/>
  <c r="EG218" i="2"/>
  <c r="EG231" i="2"/>
  <c r="EG221" i="2"/>
  <c r="EG220" i="2"/>
  <c r="EG237" i="2"/>
  <c r="EG223" i="2"/>
  <c r="EG238" i="2"/>
  <c r="EG219" i="2"/>
  <c r="EG216" i="2"/>
  <c r="EG213" i="2"/>
  <c r="EG212" i="2"/>
  <c r="EG249" i="2"/>
  <c r="EG217" i="2"/>
  <c r="EG215" i="2"/>
  <c r="EG224" i="2"/>
  <c r="EG214" i="2"/>
  <c r="EG211" i="2"/>
  <c r="EG210" i="2"/>
  <c r="EG206" i="2"/>
  <c r="EG208" i="2"/>
  <c r="EG204" i="2"/>
  <c r="EG209" i="2"/>
  <c r="EG207" i="2"/>
  <c r="EG201" i="2"/>
  <c r="EG194" i="2"/>
  <c r="EG199" i="2"/>
  <c r="EG193" i="2"/>
  <c r="EG189" i="2"/>
  <c r="EG205" i="2"/>
  <c r="EG198" i="2"/>
  <c r="EG200" i="2"/>
  <c r="EG192" i="2"/>
  <c r="EG202" i="2"/>
  <c r="EG191" i="2"/>
  <c r="EG196" i="2"/>
  <c r="EG195" i="2"/>
  <c r="EG184" i="2"/>
  <c r="EG179" i="2"/>
  <c r="EG185" i="2"/>
  <c r="EG178" i="2"/>
  <c r="EG182" i="2"/>
  <c r="EG180" i="2"/>
  <c r="EG177" i="2"/>
  <c r="EG203" i="2"/>
  <c r="EG176" i="2"/>
  <c r="EG188" i="2"/>
  <c r="EG186" i="2"/>
  <c r="EG183" i="2"/>
  <c r="EG197" i="2"/>
  <c r="EG190" i="2"/>
  <c r="EG181" i="2"/>
  <c r="EG169" i="2"/>
  <c r="EG165" i="2"/>
  <c r="EG163" i="2"/>
  <c r="EG174" i="2"/>
  <c r="EG172" i="2"/>
  <c r="EG168" i="2"/>
  <c r="EG164" i="2"/>
  <c r="EG162" i="2"/>
  <c r="EG159" i="2"/>
  <c r="EG187" i="2"/>
  <c r="EG175" i="2"/>
  <c r="EG173" i="2"/>
  <c r="EG170" i="2"/>
  <c r="EG166" i="2"/>
  <c r="EG157" i="2"/>
  <c r="EG156" i="2"/>
  <c r="EG153" i="2"/>
  <c r="EG155" i="2"/>
  <c r="EG152" i="2"/>
  <c r="EG148" i="2"/>
  <c r="EG167" i="2"/>
  <c r="EG151" i="2"/>
  <c r="EG147" i="2"/>
  <c r="EG143" i="2"/>
  <c r="EG160" i="2"/>
  <c r="EG158" i="2"/>
  <c r="EG154" i="2"/>
  <c r="EG171" i="2"/>
  <c r="EG161" i="2"/>
  <c r="EG149" i="2"/>
  <c r="EG146" i="2"/>
  <c r="EG145" i="2"/>
  <c r="EG138" i="2"/>
  <c r="EG136" i="2"/>
  <c r="EG135" i="2"/>
  <c r="EG141" i="2"/>
  <c r="EG134" i="2"/>
  <c r="EG132" i="2"/>
  <c r="EG150" i="2"/>
  <c r="EG142" i="2"/>
  <c r="EG140" i="2"/>
  <c r="EG139" i="2"/>
  <c r="EG137" i="2"/>
  <c r="EG125" i="2"/>
  <c r="EG119" i="2"/>
  <c r="EG118" i="2"/>
  <c r="EG144" i="2"/>
  <c r="EG131" i="2"/>
  <c r="EG133" i="2"/>
  <c r="EG127" i="2"/>
  <c r="EG126" i="2"/>
  <c r="EG124" i="2"/>
  <c r="EG128" i="2"/>
  <c r="EG123" i="2"/>
  <c r="EG121" i="2"/>
  <c r="EG130" i="2"/>
  <c r="EG120" i="2"/>
  <c r="EG117" i="2"/>
  <c r="EG116" i="2"/>
  <c r="EG115" i="2"/>
  <c r="EG104" i="2"/>
  <c r="EG99" i="2"/>
  <c r="EG129" i="2"/>
  <c r="EG111" i="2"/>
  <c r="EG110" i="2"/>
  <c r="EG103" i="2"/>
  <c r="EG102" i="2"/>
  <c r="EG106" i="2"/>
  <c r="EG101" i="2"/>
  <c r="EG114" i="2"/>
  <c r="EG109" i="2"/>
  <c r="EG108" i="2"/>
  <c r="EG100" i="2"/>
  <c r="EG107" i="2"/>
  <c r="EG122" i="2"/>
  <c r="EG113" i="2"/>
  <c r="EG112" i="2"/>
  <c r="EG105" i="2"/>
  <c r="EG93" i="2"/>
  <c r="EG74" i="2"/>
  <c r="EG71" i="2"/>
  <c r="EG94" i="2"/>
  <c r="EG87" i="2"/>
  <c r="EG86" i="2"/>
  <c r="EG73" i="2"/>
  <c r="EG98" i="2"/>
  <c r="EG91" i="2"/>
  <c r="EG90" i="2"/>
  <c r="EG89" i="2"/>
  <c r="EG83" i="2"/>
  <c r="EG88" i="2"/>
  <c r="EG82" i="2"/>
  <c r="EG70" i="2"/>
  <c r="EG96" i="2"/>
  <c r="EG95" i="2"/>
  <c r="EG79" i="2"/>
  <c r="EG77" i="2"/>
  <c r="EG64" i="2"/>
  <c r="EG92" i="2"/>
  <c r="EG78" i="2"/>
  <c r="EG76" i="2"/>
  <c r="EG67" i="2"/>
  <c r="EG97" i="2"/>
  <c r="EG81" i="2"/>
  <c r="EG80" i="2"/>
  <c r="EG75" i="2"/>
  <c r="EG72" i="2"/>
  <c r="EG66" i="2"/>
  <c r="EG65" i="2"/>
  <c r="EG69" i="2"/>
  <c r="EG63" i="2"/>
  <c r="EG50" i="2"/>
  <c r="EG48" i="2"/>
  <c r="EG47" i="2"/>
  <c r="EG28" i="2"/>
  <c r="EG84" i="2"/>
  <c r="EG60" i="2"/>
  <c r="EG57" i="2"/>
  <c r="EG46" i="2"/>
  <c r="EG54" i="2"/>
  <c r="EG49" i="2"/>
  <c r="EG22" i="2"/>
  <c r="EG59" i="2"/>
  <c r="EG56" i="2"/>
  <c r="EG53" i="2"/>
  <c r="EG21" i="2"/>
  <c r="EG23" i="2"/>
  <c r="EG27" i="2"/>
  <c r="EG68" i="2"/>
  <c r="EG62" i="2"/>
  <c r="EG61" i="2"/>
  <c r="EG52" i="2"/>
  <c r="EG51" i="2"/>
  <c r="EG55" i="2"/>
  <c r="EG25" i="2"/>
  <c r="EG26" i="2"/>
  <c r="EG34" i="2"/>
  <c r="EG39" i="2"/>
  <c r="EG43" i="2"/>
  <c r="EG24" i="2"/>
  <c r="EG32" i="2"/>
  <c r="EG35" i="2"/>
  <c r="EG36" i="2"/>
  <c r="EG41" i="2"/>
  <c r="EG42" i="2"/>
  <c r="EG29" i="2"/>
  <c r="EG44" i="2"/>
  <c r="EG45" i="2"/>
  <c r="EG30" i="2"/>
  <c r="EG31" i="2"/>
  <c r="EG37" i="2"/>
  <c r="EG40" i="2"/>
  <c r="EG38" i="2"/>
  <c r="EG33" i="2"/>
  <c r="EG85" i="2"/>
  <c r="EG58" i="2"/>
  <c r="L8" i="1"/>
  <c r="CZ248" i="2"/>
  <c r="CZ247" i="2"/>
  <c r="CZ246" i="2"/>
  <c r="CZ245" i="2"/>
  <c r="CZ250" i="2"/>
  <c r="CZ249" i="2"/>
  <c r="CZ243" i="2"/>
  <c r="CZ244" i="2"/>
  <c r="CZ242" i="2"/>
  <c r="CZ240" i="2"/>
  <c r="CZ239" i="2"/>
  <c r="CZ241" i="2"/>
  <c r="CZ238" i="2"/>
  <c r="CZ232" i="2"/>
  <c r="CZ236" i="2"/>
  <c r="CZ235" i="2"/>
  <c r="CZ234" i="2"/>
  <c r="CZ231" i="2"/>
  <c r="CZ233" i="2"/>
  <c r="CZ237" i="2"/>
  <c r="CZ229" i="2"/>
  <c r="CZ228" i="2"/>
  <c r="CZ225" i="2"/>
  <c r="CZ226" i="2"/>
  <c r="CZ222" i="2"/>
  <c r="CZ230" i="2"/>
  <c r="CZ218" i="2"/>
  <c r="CZ227" i="2"/>
  <c r="CZ221" i="2"/>
  <c r="CZ224" i="2"/>
  <c r="CZ220" i="2"/>
  <c r="CZ214" i="2"/>
  <c r="CZ216" i="2"/>
  <c r="CZ213" i="2"/>
  <c r="CZ212" i="2"/>
  <c r="CZ217" i="2"/>
  <c r="CZ223" i="2"/>
  <c r="CZ219" i="2"/>
  <c r="CZ205" i="2"/>
  <c r="CZ210" i="2"/>
  <c r="CZ206" i="2"/>
  <c r="CZ211" i="2"/>
  <c r="CZ208" i="2"/>
  <c r="CZ215" i="2"/>
  <c r="CZ209" i="2"/>
  <c r="CZ197" i="2"/>
  <c r="CZ195" i="2"/>
  <c r="CZ201" i="2"/>
  <c r="CZ194" i="2"/>
  <c r="CZ190" i="2"/>
  <c r="CZ199" i="2"/>
  <c r="CZ193" i="2"/>
  <c r="CZ207" i="2"/>
  <c r="CZ198" i="2"/>
  <c r="CZ203" i="2"/>
  <c r="CZ204" i="2"/>
  <c r="CZ200" i="2"/>
  <c r="CZ192" i="2"/>
  <c r="CZ202" i="2"/>
  <c r="CZ191" i="2"/>
  <c r="CZ189" i="2"/>
  <c r="CZ181" i="2"/>
  <c r="CZ184" i="2"/>
  <c r="CZ179" i="2"/>
  <c r="CZ188" i="2"/>
  <c r="CZ185" i="2"/>
  <c r="CZ178" i="2"/>
  <c r="CZ187" i="2"/>
  <c r="CZ182" i="2"/>
  <c r="CZ180" i="2"/>
  <c r="CZ177" i="2"/>
  <c r="CZ196" i="2"/>
  <c r="CZ175" i="2"/>
  <c r="CZ186" i="2"/>
  <c r="CZ183" i="2"/>
  <c r="CZ170" i="2"/>
  <c r="CZ166" i="2"/>
  <c r="CZ169" i="2"/>
  <c r="CZ165" i="2"/>
  <c r="CZ163" i="2"/>
  <c r="CZ173" i="2"/>
  <c r="CZ172" i="2"/>
  <c r="CZ168" i="2"/>
  <c r="CZ164" i="2"/>
  <c r="CZ176" i="2"/>
  <c r="CZ174" i="2"/>
  <c r="CZ171" i="2"/>
  <c r="CZ167" i="2"/>
  <c r="CZ160" i="2"/>
  <c r="CZ158" i="2"/>
  <c r="CZ157" i="2"/>
  <c r="CZ156" i="2"/>
  <c r="CZ153" i="2"/>
  <c r="CZ159" i="2"/>
  <c r="CZ155" i="2"/>
  <c r="CZ152" i="2"/>
  <c r="CZ148" i="2"/>
  <c r="CZ161" i="2"/>
  <c r="CZ151" i="2"/>
  <c r="CZ147" i="2"/>
  <c r="CZ150" i="2"/>
  <c r="CZ162" i="2"/>
  <c r="CZ154" i="2"/>
  <c r="CZ149" i="2"/>
  <c r="CZ145" i="2"/>
  <c r="CZ142" i="2"/>
  <c r="CZ140" i="2"/>
  <c r="CZ139" i="2"/>
  <c r="CZ137" i="2"/>
  <c r="CZ144" i="2"/>
  <c r="CZ143" i="2"/>
  <c r="CZ138" i="2"/>
  <c r="CZ136" i="2"/>
  <c r="CZ135" i="2"/>
  <c r="CZ146" i="2"/>
  <c r="CZ130" i="2"/>
  <c r="CZ120" i="2"/>
  <c r="CZ117" i="2"/>
  <c r="CZ116" i="2"/>
  <c r="CZ141" i="2"/>
  <c r="CZ134" i="2"/>
  <c r="CZ128" i="2"/>
  <c r="CZ129" i="2"/>
  <c r="CZ125" i="2"/>
  <c r="CZ119" i="2"/>
  <c r="CZ118" i="2"/>
  <c r="CZ131" i="2"/>
  <c r="CZ133" i="2"/>
  <c r="CZ127" i="2"/>
  <c r="CZ126" i="2"/>
  <c r="CZ124" i="2"/>
  <c r="CZ122" i="2"/>
  <c r="CZ132" i="2"/>
  <c r="CZ112" i="2"/>
  <c r="CZ105" i="2"/>
  <c r="CZ104" i="2"/>
  <c r="CZ111" i="2"/>
  <c r="CZ110" i="2"/>
  <c r="CZ103" i="2"/>
  <c r="CZ102" i="2"/>
  <c r="CZ115" i="2"/>
  <c r="CZ106" i="2"/>
  <c r="CZ101" i="2"/>
  <c r="CZ98" i="2"/>
  <c r="CZ121" i="2"/>
  <c r="CZ114" i="2"/>
  <c r="CZ113" i="2"/>
  <c r="CZ107" i="2"/>
  <c r="CZ97" i="2"/>
  <c r="CZ81" i="2"/>
  <c r="CZ80" i="2"/>
  <c r="CZ75" i="2"/>
  <c r="CZ72" i="2"/>
  <c r="CZ66" i="2"/>
  <c r="CZ65" i="2"/>
  <c r="CZ109" i="2"/>
  <c r="CZ93" i="2"/>
  <c r="CZ74" i="2"/>
  <c r="CZ71" i="2"/>
  <c r="CZ100" i="2"/>
  <c r="CZ99" i="2"/>
  <c r="CZ94" i="2"/>
  <c r="CZ87" i="2"/>
  <c r="CZ86" i="2"/>
  <c r="CZ73" i="2"/>
  <c r="CZ91" i="2"/>
  <c r="CZ90" i="2"/>
  <c r="CZ89" i="2"/>
  <c r="CZ83" i="2"/>
  <c r="CZ88" i="2"/>
  <c r="CZ82" i="2"/>
  <c r="CZ70" i="2"/>
  <c r="CZ85" i="2"/>
  <c r="CZ84" i="2"/>
  <c r="CZ69" i="2"/>
  <c r="CZ68" i="2"/>
  <c r="CZ92" i="2"/>
  <c r="CZ78" i="2"/>
  <c r="CZ76" i="2"/>
  <c r="CZ67" i="2"/>
  <c r="CZ55" i="2"/>
  <c r="CZ63" i="2"/>
  <c r="CZ50" i="2"/>
  <c r="CZ48" i="2"/>
  <c r="CZ47" i="2"/>
  <c r="CZ22" i="2"/>
  <c r="CZ95" i="2"/>
  <c r="CZ60" i="2"/>
  <c r="CZ57" i="2"/>
  <c r="CZ46" i="2"/>
  <c r="CZ21" i="2"/>
  <c r="CZ23" i="2"/>
  <c r="CZ27" i="2"/>
  <c r="CZ79" i="2"/>
  <c r="CZ54" i="2"/>
  <c r="CZ49" i="2"/>
  <c r="CZ123" i="2"/>
  <c r="CZ77" i="2"/>
  <c r="CZ59" i="2"/>
  <c r="CZ56" i="2"/>
  <c r="CZ53" i="2"/>
  <c r="CZ24" i="2"/>
  <c r="CZ58" i="2"/>
  <c r="CZ108" i="2"/>
  <c r="CZ28" i="2"/>
  <c r="CZ32" i="2"/>
  <c r="CZ35" i="2"/>
  <c r="CZ36" i="2"/>
  <c r="CZ41" i="2"/>
  <c r="CZ26" i="2"/>
  <c r="CZ64" i="2"/>
  <c r="CZ38" i="2"/>
  <c r="CZ61" i="2"/>
  <c r="CZ44" i="2"/>
  <c r="CZ45" i="2"/>
  <c r="CZ51" i="2"/>
  <c r="CZ31" i="2"/>
  <c r="CZ37" i="2"/>
  <c r="CZ40" i="2"/>
  <c r="CZ96" i="2"/>
  <c r="CZ30" i="2"/>
  <c r="CZ33" i="2"/>
  <c r="CZ42" i="2"/>
  <c r="CZ62" i="2"/>
  <c r="CZ29" i="2"/>
  <c r="CZ52" i="2"/>
  <c r="CZ25" i="2"/>
  <c r="CZ34" i="2"/>
  <c r="CZ39" i="2"/>
  <c r="CZ43" i="2"/>
  <c r="AT12" i="11"/>
  <c r="CV10" i="11" s="1"/>
  <c r="AF17" i="2"/>
  <c r="CZ19" i="2"/>
  <c r="CZ18" i="2"/>
  <c r="CZ20" i="2"/>
  <c r="M11" i="1"/>
  <c r="DA17" i="2"/>
  <c r="BQ17" i="2"/>
  <c r="EH17" i="2"/>
  <c r="EG18" i="2"/>
  <c r="EG19" i="2"/>
  <c r="EG20" i="2"/>
  <c r="O17" i="2"/>
  <c r="CI17" i="2"/>
  <c r="S11" i="9"/>
  <c r="I10" i="9"/>
  <c r="V11" i="9" l="1"/>
  <c r="Y11" i="9"/>
  <c r="DA250" i="2"/>
  <c r="DA248" i="2"/>
  <c r="DA243" i="2"/>
  <c r="DA249" i="2"/>
  <c r="DA244" i="2"/>
  <c r="DA242" i="2"/>
  <c r="DA240" i="2"/>
  <c r="DA239" i="2"/>
  <c r="DA247" i="2"/>
  <c r="DA245" i="2"/>
  <c r="DA246" i="2"/>
  <c r="DA238" i="2"/>
  <c r="DA232" i="2"/>
  <c r="DA241" i="2"/>
  <c r="DA236" i="2"/>
  <c r="DA237" i="2"/>
  <c r="DA233" i="2"/>
  <c r="DA231" i="2"/>
  <c r="DA235" i="2"/>
  <c r="DA230" i="2"/>
  <c r="DA227" i="2"/>
  <c r="DA234" i="2"/>
  <c r="DA229" i="2"/>
  <c r="DA228" i="2"/>
  <c r="DA225" i="2"/>
  <c r="DA222" i="2"/>
  <c r="DA221" i="2"/>
  <c r="DA224" i="2"/>
  <c r="DA220" i="2"/>
  <c r="DA223" i="2"/>
  <c r="DA226" i="2"/>
  <c r="DA219" i="2"/>
  <c r="DA218" i="2"/>
  <c r="DA216" i="2"/>
  <c r="DA213" i="2"/>
  <c r="DA212" i="2"/>
  <c r="DA217" i="2"/>
  <c r="DA215" i="2"/>
  <c r="DA214" i="2"/>
  <c r="DA211" i="2"/>
  <c r="DA210" i="2"/>
  <c r="DA206" i="2"/>
  <c r="DA208" i="2"/>
  <c r="DA204" i="2"/>
  <c r="DA209" i="2"/>
  <c r="DA207" i="2"/>
  <c r="DA201" i="2"/>
  <c r="DA194" i="2"/>
  <c r="DA199" i="2"/>
  <c r="DA193" i="2"/>
  <c r="DA189" i="2"/>
  <c r="DA198" i="2"/>
  <c r="DA203" i="2"/>
  <c r="DA205" i="2"/>
  <c r="DA200" i="2"/>
  <c r="DA192" i="2"/>
  <c r="DA202" i="2"/>
  <c r="DA191" i="2"/>
  <c r="DA196" i="2"/>
  <c r="DA197" i="2"/>
  <c r="DA184" i="2"/>
  <c r="DA179" i="2"/>
  <c r="DA195" i="2"/>
  <c r="DA188" i="2"/>
  <c r="DA185" i="2"/>
  <c r="DA178" i="2"/>
  <c r="DA187" i="2"/>
  <c r="DA182" i="2"/>
  <c r="DA180" i="2"/>
  <c r="DA177" i="2"/>
  <c r="DA176" i="2"/>
  <c r="DA186" i="2"/>
  <c r="DA183" i="2"/>
  <c r="DA181" i="2"/>
  <c r="DA175" i="2"/>
  <c r="DA169" i="2"/>
  <c r="DA165" i="2"/>
  <c r="DA163" i="2"/>
  <c r="DA173" i="2"/>
  <c r="DA190" i="2"/>
  <c r="DA172" i="2"/>
  <c r="DA168" i="2"/>
  <c r="DA164" i="2"/>
  <c r="DA162" i="2"/>
  <c r="DA159" i="2"/>
  <c r="DA170" i="2"/>
  <c r="DA166" i="2"/>
  <c r="DA174" i="2"/>
  <c r="DA158" i="2"/>
  <c r="DA157" i="2"/>
  <c r="DA156" i="2"/>
  <c r="DA153" i="2"/>
  <c r="DA171" i="2"/>
  <c r="DA155" i="2"/>
  <c r="DA152" i="2"/>
  <c r="DA148" i="2"/>
  <c r="DA160" i="2"/>
  <c r="DA161" i="2"/>
  <c r="DA151" i="2"/>
  <c r="DA147" i="2"/>
  <c r="DA143" i="2"/>
  <c r="DA167" i="2"/>
  <c r="DA154" i="2"/>
  <c r="DA149" i="2"/>
  <c r="DA146" i="2"/>
  <c r="DA145" i="2"/>
  <c r="DA144" i="2"/>
  <c r="DA138" i="2"/>
  <c r="DA136" i="2"/>
  <c r="DA135" i="2"/>
  <c r="DA141" i="2"/>
  <c r="DA150" i="2"/>
  <c r="DA134" i="2"/>
  <c r="DA132" i="2"/>
  <c r="DA142" i="2"/>
  <c r="DA140" i="2"/>
  <c r="DA139" i="2"/>
  <c r="DA137" i="2"/>
  <c r="DA128" i="2"/>
  <c r="DA129" i="2"/>
  <c r="DA125" i="2"/>
  <c r="DA119" i="2"/>
  <c r="DA118" i="2"/>
  <c r="DA131" i="2"/>
  <c r="DA133" i="2"/>
  <c r="DA127" i="2"/>
  <c r="DA126" i="2"/>
  <c r="DA124" i="2"/>
  <c r="DA123" i="2"/>
  <c r="DA121" i="2"/>
  <c r="DA130" i="2"/>
  <c r="DA120" i="2"/>
  <c r="DA117" i="2"/>
  <c r="DA116" i="2"/>
  <c r="DA115" i="2"/>
  <c r="DA104" i="2"/>
  <c r="DA99" i="2"/>
  <c r="DA122" i="2"/>
  <c r="DA111" i="2"/>
  <c r="DA110" i="2"/>
  <c r="DA103" i="2"/>
  <c r="DA102" i="2"/>
  <c r="DA106" i="2"/>
  <c r="DA101" i="2"/>
  <c r="DA109" i="2"/>
  <c r="DA108" i="2"/>
  <c r="DA100" i="2"/>
  <c r="DA114" i="2"/>
  <c r="DA113" i="2"/>
  <c r="DA107" i="2"/>
  <c r="DA112" i="2"/>
  <c r="DA105" i="2"/>
  <c r="DA98" i="2"/>
  <c r="DA93" i="2"/>
  <c r="DA74" i="2"/>
  <c r="DA71" i="2"/>
  <c r="DA94" i="2"/>
  <c r="DA87" i="2"/>
  <c r="DA86" i="2"/>
  <c r="DA73" i="2"/>
  <c r="DA91" i="2"/>
  <c r="DA90" i="2"/>
  <c r="DA89" i="2"/>
  <c r="DA83" i="2"/>
  <c r="DA88" i="2"/>
  <c r="DA82" i="2"/>
  <c r="DA70" i="2"/>
  <c r="DA96" i="2"/>
  <c r="DA95" i="2"/>
  <c r="DA79" i="2"/>
  <c r="DA77" i="2"/>
  <c r="DA64" i="2"/>
  <c r="DA92" i="2"/>
  <c r="DA78" i="2"/>
  <c r="DA76" i="2"/>
  <c r="DA67" i="2"/>
  <c r="DA97" i="2"/>
  <c r="DA81" i="2"/>
  <c r="DA80" i="2"/>
  <c r="DA75" i="2"/>
  <c r="DA72" i="2"/>
  <c r="DA66" i="2"/>
  <c r="DA65" i="2"/>
  <c r="DA63" i="2"/>
  <c r="DA50" i="2"/>
  <c r="DA48" i="2"/>
  <c r="DA47" i="2"/>
  <c r="DA28" i="2"/>
  <c r="DA60" i="2"/>
  <c r="DA57" i="2"/>
  <c r="DA46" i="2"/>
  <c r="DA69" i="2"/>
  <c r="DA54" i="2"/>
  <c r="DA49" i="2"/>
  <c r="DA22" i="2"/>
  <c r="DA84" i="2"/>
  <c r="DA59" i="2"/>
  <c r="DA56" i="2"/>
  <c r="DA53" i="2"/>
  <c r="DA21" i="2"/>
  <c r="DA23" i="2"/>
  <c r="DA27" i="2"/>
  <c r="DA62" i="2"/>
  <c r="DA61" i="2"/>
  <c r="DA52" i="2"/>
  <c r="DA51" i="2"/>
  <c r="DA68" i="2"/>
  <c r="DA85" i="2"/>
  <c r="DA55" i="2"/>
  <c r="DA25" i="2"/>
  <c r="DA26" i="2"/>
  <c r="DA34" i="2"/>
  <c r="DA39" i="2"/>
  <c r="DA43" i="2"/>
  <c r="DA58" i="2"/>
  <c r="DA32" i="2"/>
  <c r="DA35" i="2"/>
  <c r="DA36" i="2"/>
  <c r="DA41" i="2"/>
  <c r="DA42" i="2"/>
  <c r="DA44" i="2"/>
  <c r="DA45" i="2"/>
  <c r="DA24" i="2"/>
  <c r="DA30" i="2"/>
  <c r="DA31" i="2"/>
  <c r="DA37" i="2"/>
  <c r="DA40" i="2"/>
  <c r="DA38" i="2"/>
  <c r="DA29" i="2"/>
  <c r="DA33" i="2"/>
  <c r="M8" i="1"/>
  <c r="EH244" i="2"/>
  <c r="EH241" i="2"/>
  <c r="EH250" i="2"/>
  <c r="EH249" i="2"/>
  <c r="EH245" i="2"/>
  <c r="EH243" i="2"/>
  <c r="EH240" i="2"/>
  <c r="EH239" i="2"/>
  <c r="EH238" i="2"/>
  <c r="EH237" i="2"/>
  <c r="EH247" i="2"/>
  <c r="EH246" i="2"/>
  <c r="EH242" i="2"/>
  <c r="EH236" i="2"/>
  <c r="EH248" i="2"/>
  <c r="EH224" i="2"/>
  <c r="EH234" i="2"/>
  <c r="EH230" i="2"/>
  <c r="EH227" i="2"/>
  <c r="EH235" i="2"/>
  <c r="EH229" i="2"/>
  <c r="EH228" i="2"/>
  <c r="EH233" i="2"/>
  <c r="EH226" i="2"/>
  <c r="EH231" i="2"/>
  <c r="EH221" i="2"/>
  <c r="EH220" i="2"/>
  <c r="EH223" i="2"/>
  <c r="EH232" i="2"/>
  <c r="EH222" i="2"/>
  <c r="EH212" i="2"/>
  <c r="EH225" i="2"/>
  <c r="EH217" i="2"/>
  <c r="EH215" i="2"/>
  <c r="EH218" i="2"/>
  <c r="EH214" i="2"/>
  <c r="EH216" i="2"/>
  <c r="EH213" i="2"/>
  <c r="EH210" i="2"/>
  <c r="EH206" i="2"/>
  <c r="EH208" i="2"/>
  <c r="EH211" i="2"/>
  <c r="EH209" i="2"/>
  <c r="EH207" i="2"/>
  <c r="EH219" i="2"/>
  <c r="EH205" i="2"/>
  <c r="EH199" i="2"/>
  <c r="EH193" i="2"/>
  <c r="EH198" i="2"/>
  <c r="EH200" i="2"/>
  <c r="EH192" i="2"/>
  <c r="EH204" i="2"/>
  <c r="EH202" i="2"/>
  <c r="EH191" i="2"/>
  <c r="EH196" i="2"/>
  <c r="EH203" i="2"/>
  <c r="EH197" i="2"/>
  <c r="EH195" i="2"/>
  <c r="EH184" i="2"/>
  <c r="EH179" i="2"/>
  <c r="EH185" i="2"/>
  <c r="EH178" i="2"/>
  <c r="EH173" i="2"/>
  <c r="EH182" i="2"/>
  <c r="EH180" i="2"/>
  <c r="EH177" i="2"/>
  <c r="EH201" i="2"/>
  <c r="EH176" i="2"/>
  <c r="EH194" i="2"/>
  <c r="EH187" i="2"/>
  <c r="EH175" i="2"/>
  <c r="EH190" i="2"/>
  <c r="EH181" i="2"/>
  <c r="EH174" i="2"/>
  <c r="EH189" i="2"/>
  <c r="EH186" i="2"/>
  <c r="EH183" i="2"/>
  <c r="EH169" i="2"/>
  <c r="EH165" i="2"/>
  <c r="EH163" i="2"/>
  <c r="EH188" i="2"/>
  <c r="EH172" i="2"/>
  <c r="EH168" i="2"/>
  <c r="EH164" i="2"/>
  <c r="EH162" i="2"/>
  <c r="EH159" i="2"/>
  <c r="EH161" i="2"/>
  <c r="EH171" i="2"/>
  <c r="EH167" i="2"/>
  <c r="EH170" i="2"/>
  <c r="EH166" i="2"/>
  <c r="EH155" i="2"/>
  <c r="EH152" i="2"/>
  <c r="EH151" i="2"/>
  <c r="EH147" i="2"/>
  <c r="EH160" i="2"/>
  <c r="EH158" i="2"/>
  <c r="EH150" i="2"/>
  <c r="EH149" i="2"/>
  <c r="EH146" i="2"/>
  <c r="EH145" i="2"/>
  <c r="EH157" i="2"/>
  <c r="EH156" i="2"/>
  <c r="EH153" i="2"/>
  <c r="EH138" i="2"/>
  <c r="EH136" i="2"/>
  <c r="EH135" i="2"/>
  <c r="EH148" i="2"/>
  <c r="EH141" i="2"/>
  <c r="EH144" i="2"/>
  <c r="EH133" i="2"/>
  <c r="EH131" i="2"/>
  <c r="EH130" i="2"/>
  <c r="EH154" i="2"/>
  <c r="EH142" i="2"/>
  <c r="EH140" i="2"/>
  <c r="EH139" i="2"/>
  <c r="EH137" i="2"/>
  <c r="EH125" i="2"/>
  <c r="EH119" i="2"/>
  <c r="EH118" i="2"/>
  <c r="EH134" i="2"/>
  <c r="EH127" i="2"/>
  <c r="EH126" i="2"/>
  <c r="EH124" i="2"/>
  <c r="EH128" i="2"/>
  <c r="EH123" i="2"/>
  <c r="EH121" i="2"/>
  <c r="EH114" i="2"/>
  <c r="EH143" i="2"/>
  <c r="EH132" i="2"/>
  <c r="EH129" i="2"/>
  <c r="EH122" i="2"/>
  <c r="EH120" i="2"/>
  <c r="EH117" i="2"/>
  <c r="EH116" i="2"/>
  <c r="EH115" i="2"/>
  <c r="EH111" i="2"/>
  <c r="EH110" i="2"/>
  <c r="EH103" i="2"/>
  <c r="EH102" i="2"/>
  <c r="EH106" i="2"/>
  <c r="EH101" i="2"/>
  <c r="EH98" i="2"/>
  <c r="EH109" i="2"/>
  <c r="EH108" i="2"/>
  <c r="EH113" i="2"/>
  <c r="EH112" i="2"/>
  <c r="EH105" i="2"/>
  <c r="EH97" i="2"/>
  <c r="EH104" i="2"/>
  <c r="EH99" i="2"/>
  <c r="EH94" i="2"/>
  <c r="EH87" i="2"/>
  <c r="EH86" i="2"/>
  <c r="EH73" i="2"/>
  <c r="EH91" i="2"/>
  <c r="EH90" i="2"/>
  <c r="EH89" i="2"/>
  <c r="EH83" i="2"/>
  <c r="EH88" i="2"/>
  <c r="EH82" i="2"/>
  <c r="EH70" i="2"/>
  <c r="EH96" i="2"/>
  <c r="EH95" i="2"/>
  <c r="EH79" i="2"/>
  <c r="EH77" i="2"/>
  <c r="EH85" i="2"/>
  <c r="EH84" i="2"/>
  <c r="EH69" i="2"/>
  <c r="EH68" i="2"/>
  <c r="EH81" i="2"/>
  <c r="EH80" i="2"/>
  <c r="EH75" i="2"/>
  <c r="EH72" i="2"/>
  <c r="EH66" i="2"/>
  <c r="EH65" i="2"/>
  <c r="EH107" i="2"/>
  <c r="EH93" i="2"/>
  <c r="EH74" i="2"/>
  <c r="EH71" i="2"/>
  <c r="EH100" i="2"/>
  <c r="EH92" i="2"/>
  <c r="EH67" i="2"/>
  <c r="EH60" i="2"/>
  <c r="EH57" i="2"/>
  <c r="EH46" i="2"/>
  <c r="EH25" i="2"/>
  <c r="EH26" i="2"/>
  <c r="EH54" i="2"/>
  <c r="EH49" i="2"/>
  <c r="EH59" i="2"/>
  <c r="EH56" i="2"/>
  <c r="EH53" i="2"/>
  <c r="EH29" i="2"/>
  <c r="EH64" i="2"/>
  <c r="EH62" i="2"/>
  <c r="EH61" i="2"/>
  <c r="EH52" i="2"/>
  <c r="EH51" i="2"/>
  <c r="EH22" i="2"/>
  <c r="EH58" i="2"/>
  <c r="EH21" i="2"/>
  <c r="EH23" i="2"/>
  <c r="EH27" i="2"/>
  <c r="EH76" i="2"/>
  <c r="EH55" i="2"/>
  <c r="EH63" i="2"/>
  <c r="EH50" i="2"/>
  <c r="EH48" i="2"/>
  <c r="EH47" i="2"/>
  <c r="EH34" i="2"/>
  <c r="EH39" i="2"/>
  <c r="EH43" i="2"/>
  <c r="EH40" i="2"/>
  <c r="EH78" i="2"/>
  <c r="EH24" i="2"/>
  <c r="EH32" i="2"/>
  <c r="EH35" i="2"/>
  <c r="EH36" i="2"/>
  <c r="EH41" i="2"/>
  <c r="EH37" i="2"/>
  <c r="EH44" i="2"/>
  <c r="EH45" i="2"/>
  <c r="EH30" i="2"/>
  <c r="EH33" i="2"/>
  <c r="EH42" i="2"/>
  <c r="EH31" i="2"/>
  <c r="EH38" i="2"/>
  <c r="EH28" i="2"/>
  <c r="L10" i="9"/>
  <c r="O10" i="9"/>
  <c r="AG17" i="2"/>
  <c r="DA18" i="2"/>
  <c r="DA19" i="2"/>
  <c r="DA20" i="2"/>
  <c r="N11" i="1"/>
  <c r="BR17" i="2"/>
  <c r="EI17" i="2"/>
  <c r="EH20" i="2"/>
  <c r="EH18" i="2"/>
  <c r="EH19" i="2"/>
  <c r="DB17" i="2"/>
  <c r="P17" i="2"/>
  <c r="CJ17" i="2"/>
  <c r="N10" i="1"/>
  <c r="S12" i="9"/>
  <c r="I11" i="9"/>
  <c r="EI244" i="2" l="1"/>
  <c r="EI250" i="2"/>
  <c r="EI249" i="2"/>
  <c r="EI245" i="2"/>
  <c r="EI243" i="2"/>
  <c r="EI240" i="2"/>
  <c r="EI239" i="2"/>
  <c r="EI238" i="2"/>
  <c r="EI247" i="2"/>
  <c r="EI246" i="2"/>
  <c r="EI242" i="2"/>
  <c r="EI248" i="2"/>
  <c r="EI236" i="2"/>
  <c r="EI235" i="2"/>
  <c r="EI234" i="2"/>
  <c r="EI231" i="2"/>
  <c r="EI241" i="2"/>
  <c r="EI230" i="2"/>
  <c r="EI227" i="2"/>
  <c r="EI226" i="2"/>
  <c r="EI233" i="2"/>
  <c r="EI221" i="2"/>
  <c r="EI228" i="2"/>
  <c r="EI220" i="2"/>
  <c r="EI223" i="2"/>
  <c r="EI217" i="2"/>
  <c r="EI237" i="2"/>
  <c r="EI229" i="2"/>
  <c r="EI225" i="2"/>
  <c r="EI224" i="2"/>
  <c r="EI222" i="2"/>
  <c r="EI232" i="2"/>
  <c r="EI215" i="2"/>
  <c r="EI218" i="2"/>
  <c r="EI219" i="2"/>
  <c r="EI216" i="2"/>
  <c r="EI213" i="2"/>
  <c r="EI212" i="2"/>
  <c r="EI208" i="2"/>
  <c r="EI211" i="2"/>
  <c r="EI204" i="2"/>
  <c r="EI209" i="2"/>
  <c r="EI207" i="2"/>
  <c r="EI205" i="2"/>
  <c r="EI198" i="2"/>
  <c r="EI210" i="2"/>
  <c r="EI200" i="2"/>
  <c r="EI192" i="2"/>
  <c r="EI202" i="2"/>
  <c r="EI191" i="2"/>
  <c r="EI196" i="2"/>
  <c r="EI206" i="2"/>
  <c r="EI203" i="2"/>
  <c r="EI197" i="2"/>
  <c r="EI195" i="2"/>
  <c r="EI214" i="2"/>
  <c r="EI201" i="2"/>
  <c r="EI194" i="2"/>
  <c r="EI190" i="2"/>
  <c r="EI193" i="2"/>
  <c r="EI185" i="2"/>
  <c r="EI178" i="2"/>
  <c r="EI182" i="2"/>
  <c r="EI180" i="2"/>
  <c r="EI177" i="2"/>
  <c r="EI176" i="2"/>
  <c r="EI187" i="2"/>
  <c r="EI188" i="2"/>
  <c r="EI186" i="2"/>
  <c r="EI183" i="2"/>
  <c r="EI189" i="2"/>
  <c r="EI184" i="2"/>
  <c r="EI179" i="2"/>
  <c r="EI172" i="2"/>
  <c r="EI168" i="2"/>
  <c r="EI164" i="2"/>
  <c r="EI162" i="2"/>
  <c r="EI159" i="2"/>
  <c r="EI181" i="2"/>
  <c r="EI174" i="2"/>
  <c r="EI161" i="2"/>
  <c r="EI199" i="2"/>
  <c r="EI175" i="2"/>
  <c r="EI171" i="2"/>
  <c r="EI167" i="2"/>
  <c r="EI160" i="2"/>
  <c r="EI169" i="2"/>
  <c r="EI165" i="2"/>
  <c r="EI163" i="2"/>
  <c r="EI173" i="2"/>
  <c r="EI151" i="2"/>
  <c r="EI147" i="2"/>
  <c r="EI158" i="2"/>
  <c r="EI170" i="2"/>
  <c r="EI150" i="2"/>
  <c r="EI154" i="2"/>
  <c r="EI166" i="2"/>
  <c r="EI157" i="2"/>
  <c r="EI156" i="2"/>
  <c r="EI153" i="2"/>
  <c r="EI155" i="2"/>
  <c r="EI152" i="2"/>
  <c r="EI148" i="2"/>
  <c r="EI144" i="2"/>
  <c r="EI146" i="2"/>
  <c r="EI141" i="2"/>
  <c r="EI129" i="2"/>
  <c r="EI134" i="2"/>
  <c r="EI132" i="2"/>
  <c r="EI149" i="2"/>
  <c r="EI143" i="2"/>
  <c r="EI138" i="2"/>
  <c r="EI136" i="2"/>
  <c r="EI135" i="2"/>
  <c r="EI145" i="2"/>
  <c r="EI139" i="2"/>
  <c r="EI131" i="2"/>
  <c r="EI127" i="2"/>
  <c r="EI126" i="2"/>
  <c r="EI124" i="2"/>
  <c r="EI133" i="2"/>
  <c r="EI128" i="2"/>
  <c r="EI123" i="2"/>
  <c r="EI121" i="2"/>
  <c r="EI140" i="2"/>
  <c r="EI122" i="2"/>
  <c r="EI130" i="2"/>
  <c r="EI142" i="2"/>
  <c r="EI125" i="2"/>
  <c r="EI119" i="2"/>
  <c r="EI118" i="2"/>
  <c r="EI120" i="2"/>
  <c r="EI103" i="2"/>
  <c r="EI102" i="2"/>
  <c r="EI106" i="2"/>
  <c r="EI101" i="2"/>
  <c r="EI109" i="2"/>
  <c r="EI108" i="2"/>
  <c r="EI100" i="2"/>
  <c r="EI137" i="2"/>
  <c r="EI116" i="2"/>
  <c r="EI114" i="2"/>
  <c r="EI107" i="2"/>
  <c r="EI104" i="2"/>
  <c r="EI99" i="2"/>
  <c r="EI117" i="2"/>
  <c r="EI111" i="2"/>
  <c r="EI110" i="2"/>
  <c r="EI91" i="2"/>
  <c r="EI90" i="2"/>
  <c r="EI89" i="2"/>
  <c r="EI83" i="2"/>
  <c r="EI105" i="2"/>
  <c r="EI98" i="2"/>
  <c r="EI88" i="2"/>
  <c r="EI82" i="2"/>
  <c r="EI70" i="2"/>
  <c r="EI96" i="2"/>
  <c r="EI95" i="2"/>
  <c r="EI79" i="2"/>
  <c r="EI77" i="2"/>
  <c r="EI64" i="2"/>
  <c r="EI113" i="2"/>
  <c r="EI85" i="2"/>
  <c r="EI84" i="2"/>
  <c r="EI69" i="2"/>
  <c r="EI68" i="2"/>
  <c r="EI92" i="2"/>
  <c r="EI78" i="2"/>
  <c r="EI76" i="2"/>
  <c r="EI67" i="2"/>
  <c r="EI97" i="2"/>
  <c r="EI93" i="2"/>
  <c r="EI74" i="2"/>
  <c r="EI71" i="2"/>
  <c r="EI115" i="2"/>
  <c r="EI112" i="2"/>
  <c r="EI94" i="2"/>
  <c r="EI87" i="2"/>
  <c r="EI86" i="2"/>
  <c r="EI73" i="2"/>
  <c r="EI81" i="2"/>
  <c r="EI54" i="2"/>
  <c r="EI49" i="2"/>
  <c r="EI72" i="2"/>
  <c r="EI59" i="2"/>
  <c r="EI56" i="2"/>
  <c r="EI53" i="2"/>
  <c r="EI25" i="2"/>
  <c r="EI26" i="2"/>
  <c r="EI75" i="2"/>
  <c r="EI62" i="2"/>
  <c r="EI61" i="2"/>
  <c r="EI52" i="2"/>
  <c r="EI51" i="2"/>
  <c r="EI28" i="2"/>
  <c r="EI58" i="2"/>
  <c r="EI80" i="2"/>
  <c r="EI66" i="2"/>
  <c r="EI65" i="2"/>
  <c r="EI22" i="2"/>
  <c r="EI63" i="2"/>
  <c r="EI50" i="2"/>
  <c r="EI48" i="2"/>
  <c r="EI47" i="2"/>
  <c r="EI60" i="2"/>
  <c r="EI57" i="2"/>
  <c r="EI46" i="2"/>
  <c r="EI24" i="2"/>
  <c r="EI27" i="2"/>
  <c r="EI38" i="2"/>
  <c r="EI23" i="2"/>
  <c r="EI44" i="2"/>
  <c r="EI34" i="2"/>
  <c r="EI39" i="2"/>
  <c r="EI43" i="2"/>
  <c r="EI29" i="2"/>
  <c r="EI32" i="2"/>
  <c r="EI35" i="2"/>
  <c r="EI36" i="2"/>
  <c r="EI41" i="2"/>
  <c r="EI45" i="2"/>
  <c r="EI55" i="2"/>
  <c r="EI21" i="2"/>
  <c r="EI31" i="2"/>
  <c r="EI37" i="2"/>
  <c r="EI40" i="2"/>
  <c r="EI30" i="2"/>
  <c r="EI33" i="2"/>
  <c r="EI42" i="2"/>
  <c r="DB244" i="2"/>
  <c r="DB250" i="2"/>
  <c r="DB249" i="2"/>
  <c r="DB242" i="2"/>
  <c r="DB240" i="2"/>
  <c r="DB239" i="2"/>
  <c r="DB247" i="2"/>
  <c r="DB238" i="2"/>
  <c r="DB237" i="2"/>
  <c r="DB248" i="2"/>
  <c r="DB245" i="2"/>
  <c r="DB241" i="2"/>
  <c r="DB236" i="2"/>
  <c r="DB246" i="2"/>
  <c r="DB243" i="2"/>
  <c r="DB231" i="2"/>
  <c r="DB224" i="2"/>
  <c r="DB235" i="2"/>
  <c r="DB230" i="2"/>
  <c r="DB227" i="2"/>
  <c r="DB233" i="2"/>
  <c r="DB234" i="2"/>
  <c r="DB229" i="2"/>
  <c r="DB228" i="2"/>
  <c r="DB232" i="2"/>
  <c r="DB221" i="2"/>
  <c r="DB220" i="2"/>
  <c r="DB223" i="2"/>
  <c r="DB226" i="2"/>
  <c r="DB222" i="2"/>
  <c r="DB212" i="2"/>
  <c r="DB217" i="2"/>
  <c r="DB219" i="2"/>
  <c r="DB215" i="2"/>
  <c r="DB225" i="2"/>
  <c r="DB214" i="2"/>
  <c r="DB218" i="2"/>
  <c r="DB216" i="2"/>
  <c r="DB213" i="2"/>
  <c r="DB210" i="2"/>
  <c r="DB206" i="2"/>
  <c r="DB208" i="2"/>
  <c r="DB211" i="2"/>
  <c r="DB209" i="2"/>
  <c r="DB207" i="2"/>
  <c r="DB205" i="2"/>
  <c r="DB199" i="2"/>
  <c r="DB193" i="2"/>
  <c r="DB198" i="2"/>
  <c r="DB203" i="2"/>
  <c r="DB200" i="2"/>
  <c r="DB192" i="2"/>
  <c r="DB204" i="2"/>
  <c r="DB202" i="2"/>
  <c r="DB191" i="2"/>
  <c r="DB196" i="2"/>
  <c r="DB197" i="2"/>
  <c r="DB195" i="2"/>
  <c r="DB184" i="2"/>
  <c r="DB179" i="2"/>
  <c r="DB188" i="2"/>
  <c r="DB185" i="2"/>
  <c r="DB178" i="2"/>
  <c r="DB173" i="2"/>
  <c r="DB187" i="2"/>
  <c r="DB182" i="2"/>
  <c r="DB180" i="2"/>
  <c r="DB177" i="2"/>
  <c r="DB176" i="2"/>
  <c r="DB190" i="2"/>
  <c r="DB175" i="2"/>
  <c r="DB194" i="2"/>
  <c r="DB181" i="2"/>
  <c r="DB174" i="2"/>
  <c r="DB189" i="2"/>
  <c r="DB201" i="2"/>
  <c r="DB169" i="2"/>
  <c r="DB165" i="2"/>
  <c r="DB163" i="2"/>
  <c r="DB186" i="2"/>
  <c r="DB183" i="2"/>
  <c r="DB172" i="2"/>
  <c r="DB168" i="2"/>
  <c r="DB164" i="2"/>
  <c r="DB162" i="2"/>
  <c r="DB159" i="2"/>
  <c r="DB161" i="2"/>
  <c r="DB171" i="2"/>
  <c r="DB167" i="2"/>
  <c r="DB170" i="2"/>
  <c r="DB166" i="2"/>
  <c r="DB155" i="2"/>
  <c r="DB152" i="2"/>
  <c r="DB160" i="2"/>
  <c r="DB151" i="2"/>
  <c r="DB147" i="2"/>
  <c r="DB150" i="2"/>
  <c r="DB149" i="2"/>
  <c r="DB146" i="2"/>
  <c r="DB145" i="2"/>
  <c r="DB158" i="2"/>
  <c r="DB157" i="2"/>
  <c r="DB156" i="2"/>
  <c r="DB153" i="2"/>
  <c r="DB154" i="2"/>
  <c r="DB144" i="2"/>
  <c r="DB138" i="2"/>
  <c r="DB136" i="2"/>
  <c r="DB135" i="2"/>
  <c r="DB143" i="2"/>
  <c r="DB141" i="2"/>
  <c r="DB133" i="2"/>
  <c r="DB131" i="2"/>
  <c r="DB130" i="2"/>
  <c r="DB142" i="2"/>
  <c r="DB140" i="2"/>
  <c r="DB139" i="2"/>
  <c r="DB137" i="2"/>
  <c r="DB134" i="2"/>
  <c r="DB129" i="2"/>
  <c r="DB125" i="2"/>
  <c r="DB119" i="2"/>
  <c r="DB118" i="2"/>
  <c r="DB127" i="2"/>
  <c r="DB126" i="2"/>
  <c r="DB124" i="2"/>
  <c r="DB123" i="2"/>
  <c r="DB121" i="2"/>
  <c r="DB114" i="2"/>
  <c r="DB148" i="2"/>
  <c r="DB132" i="2"/>
  <c r="DB122" i="2"/>
  <c r="DB120" i="2"/>
  <c r="DB117" i="2"/>
  <c r="DB116" i="2"/>
  <c r="DB115" i="2"/>
  <c r="DB128" i="2"/>
  <c r="DB111" i="2"/>
  <c r="DB110" i="2"/>
  <c r="DB103" i="2"/>
  <c r="DB102" i="2"/>
  <c r="DB106" i="2"/>
  <c r="DB101" i="2"/>
  <c r="DB98" i="2"/>
  <c r="DB109" i="2"/>
  <c r="DB108" i="2"/>
  <c r="DB112" i="2"/>
  <c r="DB105" i="2"/>
  <c r="DB104" i="2"/>
  <c r="DB99" i="2"/>
  <c r="DB94" i="2"/>
  <c r="DB87" i="2"/>
  <c r="DB86" i="2"/>
  <c r="DB73" i="2"/>
  <c r="DB107" i="2"/>
  <c r="DB100" i="2"/>
  <c r="DB91" i="2"/>
  <c r="DB90" i="2"/>
  <c r="DB89" i="2"/>
  <c r="DB83" i="2"/>
  <c r="DB88" i="2"/>
  <c r="DB82" i="2"/>
  <c r="DB70" i="2"/>
  <c r="DB96" i="2"/>
  <c r="DB95" i="2"/>
  <c r="DB79" i="2"/>
  <c r="DB77" i="2"/>
  <c r="DB85" i="2"/>
  <c r="DB84" i="2"/>
  <c r="DB69" i="2"/>
  <c r="DB68" i="2"/>
  <c r="DB97" i="2"/>
  <c r="DB81" i="2"/>
  <c r="DB80" i="2"/>
  <c r="DB75" i="2"/>
  <c r="DB72" i="2"/>
  <c r="DB66" i="2"/>
  <c r="DB65" i="2"/>
  <c r="DB93" i="2"/>
  <c r="DB74" i="2"/>
  <c r="DB71" i="2"/>
  <c r="DB76" i="2"/>
  <c r="DB60" i="2"/>
  <c r="DB57" i="2"/>
  <c r="DB46" i="2"/>
  <c r="DB25" i="2"/>
  <c r="DB26" i="2"/>
  <c r="DB54" i="2"/>
  <c r="DB49" i="2"/>
  <c r="DB92" i="2"/>
  <c r="DB67" i="2"/>
  <c r="DB59" i="2"/>
  <c r="DB56" i="2"/>
  <c r="DB53" i="2"/>
  <c r="DB29" i="2"/>
  <c r="DB62" i="2"/>
  <c r="DB61" i="2"/>
  <c r="DB52" i="2"/>
  <c r="DB51" i="2"/>
  <c r="DB22" i="2"/>
  <c r="DB64" i="2"/>
  <c r="DB58" i="2"/>
  <c r="DB21" i="2"/>
  <c r="DB23" i="2"/>
  <c r="DB27" i="2"/>
  <c r="DB113" i="2"/>
  <c r="DB55" i="2"/>
  <c r="DB78" i="2"/>
  <c r="DB63" i="2"/>
  <c r="DB50" i="2"/>
  <c r="DB48" i="2"/>
  <c r="DB47" i="2"/>
  <c r="DB31" i="2"/>
  <c r="DB34" i="2"/>
  <c r="DB39" i="2"/>
  <c r="DB43" i="2"/>
  <c r="DB37" i="2"/>
  <c r="DB40" i="2"/>
  <c r="DB32" i="2"/>
  <c r="DB35" i="2"/>
  <c r="DB36" i="2"/>
  <c r="DB41" i="2"/>
  <c r="DB44" i="2"/>
  <c r="DB45" i="2"/>
  <c r="DB24" i="2"/>
  <c r="DB30" i="2"/>
  <c r="DB33" i="2"/>
  <c r="DB42" i="2"/>
  <c r="DB28" i="2"/>
  <c r="DB38" i="2"/>
  <c r="Y12" i="9"/>
  <c r="V12" i="9"/>
  <c r="N8" i="1"/>
  <c r="L11" i="9"/>
  <c r="O11" i="9"/>
  <c r="AH17" i="2"/>
  <c r="DB19" i="2"/>
  <c r="DB18" i="2"/>
  <c r="DB20" i="2"/>
  <c r="O11" i="1"/>
  <c r="DC17" i="2"/>
  <c r="EJ17" i="2"/>
  <c r="EI19" i="2"/>
  <c r="EI20" i="2"/>
  <c r="EI18" i="2"/>
  <c r="BS17" i="2"/>
  <c r="Q17" i="2"/>
  <c r="CK17" i="2"/>
  <c r="O10" i="1"/>
  <c r="S13" i="9"/>
  <c r="Y13" i="9" s="1"/>
  <c r="I12" i="9"/>
  <c r="O8" i="1" l="1"/>
  <c r="V13" i="9"/>
  <c r="L12" i="9"/>
  <c r="O12" i="9"/>
  <c r="EJ243" i="2"/>
  <c r="EJ250" i="2"/>
  <c r="EJ249" i="2"/>
  <c r="EJ248" i="2"/>
  <c r="EJ247" i="2"/>
  <c r="EJ246" i="2"/>
  <c r="EJ242" i="2"/>
  <c r="EJ241" i="2"/>
  <c r="EJ235" i="2"/>
  <c r="EJ234" i="2"/>
  <c r="EJ231" i="2"/>
  <c r="EJ237" i="2"/>
  <c r="EJ233" i="2"/>
  <c r="EJ245" i="2"/>
  <c r="EJ232" i="2"/>
  <c r="EJ239" i="2"/>
  <c r="EJ236" i="2"/>
  <c r="EJ230" i="2"/>
  <c r="EJ227" i="2"/>
  <c r="EJ226" i="2"/>
  <c r="EJ244" i="2"/>
  <c r="EJ228" i="2"/>
  <c r="EJ220" i="2"/>
  <c r="EJ223" i="2"/>
  <c r="EJ240" i="2"/>
  <c r="EJ229" i="2"/>
  <c r="EJ225" i="2"/>
  <c r="EJ224" i="2"/>
  <c r="EJ219" i="2"/>
  <c r="EJ221" i="2"/>
  <c r="EJ215" i="2"/>
  <c r="EJ238" i="2"/>
  <c r="EJ218" i="2"/>
  <c r="EJ217" i="2"/>
  <c r="EJ214" i="2"/>
  <c r="EJ211" i="2"/>
  <c r="EJ212" i="2"/>
  <c r="EJ222" i="2"/>
  <c r="EJ204" i="2"/>
  <c r="EJ209" i="2"/>
  <c r="EJ203" i="2"/>
  <c r="EJ207" i="2"/>
  <c r="EJ213" i="2"/>
  <c r="EJ205" i="2"/>
  <c r="EJ216" i="2"/>
  <c r="EJ210" i="2"/>
  <c r="EJ206" i="2"/>
  <c r="EJ200" i="2"/>
  <c r="EJ192" i="2"/>
  <c r="EJ188" i="2"/>
  <c r="EJ187" i="2"/>
  <c r="EJ202" i="2"/>
  <c r="EJ191" i="2"/>
  <c r="EJ196" i="2"/>
  <c r="EJ208" i="2"/>
  <c r="EJ197" i="2"/>
  <c r="EJ195" i="2"/>
  <c r="EJ201" i="2"/>
  <c r="EJ194" i="2"/>
  <c r="EJ199" i="2"/>
  <c r="EJ193" i="2"/>
  <c r="EJ189" i="2"/>
  <c r="EJ182" i="2"/>
  <c r="EJ180" i="2"/>
  <c r="EJ177" i="2"/>
  <c r="EJ176" i="2"/>
  <c r="EJ198" i="2"/>
  <c r="EJ175" i="2"/>
  <c r="EJ186" i="2"/>
  <c r="EJ183" i="2"/>
  <c r="EJ181" i="2"/>
  <c r="EJ184" i="2"/>
  <c r="EJ179" i="2"/>
  <c r="EJ185" i="2"/>
  <c r="EJ178" i="2"/>
  <c r="EJ172" i="2"/>
  <c r="EJ168" i="2"/>
  <c r="EJ164" i="2"/>
  <c r="EJ162" i="2"/>
  <c r="EJ174" i="2"/>
  <c r="EJ161" i="2"/>
  <c r="EJ190" i="2"/>
  <c r="EJ171" i="2"/>
  <c r="EJ167" i="2"/>
  <c r="EJ160" i="2"/>
  <c r="EJ173" i="2"/>
  <c r="EJ170" i="2"/>
  <c r="EJ166" i="2"/>
  <c r="EJ169" i="2"/>
  <c r="EJ165" i="2"/>
  <c r="EJ163" i="2"/>
  <c r="EJ158" i="2"/>
  <c r="EJ150" i="2"/>
  <c r="EJ159" i="2"/>
  <c r="EJ154" i="2"/>
  <c r="EJ149" i="2"/>
  <c r="EJ155" i="2"/>
  <c r="EJ152" i="2"/>
  <c r="EJ148" i="2"/>
  <c r="EJ144" i="2"/>
  <c r="EJ151" i="2"/>
  <c r="EJ134" i="2"/>
  <c r="EJ132" i="2"/>
  <c r="EJ128" i="2"/>
  <c r="EJ133" i="2"/>
  <c r="EJ131" i="2"/>
  <c r="EJ130" i="2"/>
  <c r="EJ153" i="2"/>
  <c r="EJ143" i="2"/>
  <c r="EJ156" i="2"/>
  <c r="EJ145" i="2"/>
  <c r="EJ142" i="2"/>
  <c r="EJ140" i="2"/>
  <c r="EJ139" i="2"/>
  <c r="EJ137" i="2"/>
  <c r="EJ138" i="2"/>
  <c r="EJ136" i="2"/>
  <c r="EJ135" i="2"/>
  <c r="EJ157" i="2"/>
  <c r="EJ147" i="2"/>
  <c r="EJ146" i="2"/>
  <c r="EJ141" i="2"/>
  <c r="EJ127" i="2"/>
  <c r="EJ126" i="2"/>
  <c r="EJ124" i="2"/>
  <c r="EJ123" i="2"/>
  <c r="EJ121" i="2"/>
  <c r="EJ114" i="2"/>
  <c r="EJ122" i="2"/>
  <c r="EJ129" i="2"/>
  <c r="EJ120" i="2"/>
  <c r="EJ117" i="2"/>
  <c r="EJ116" i="2"/>
  <c r="EJ115" i="2"/>
  <c r="EJ125" i="2"/>
  <c r="EJ119" i="2"/>
  <c r="EJ118" i="2"/>
  <c r="EJ106" i="2"/>
  <c r="EJ101" i="2"/>
  <c r="EJ98" i="2"/>
  <c r="EJ109" i="2"/>
  <c r="EJ108" i="2"/>
  <c r="EJ100" i="2"/>
  <c r="EJ107" i="2"/>
  <c r="EJ113" i="2"/>
  <c r="EJ112" i="2"/>
  <c r="EJ105" i="2"/>
  <c r="EJ97" i="2"/>
  <c r="EJ111" i="2"/>
  <c r="EJ110" i="2"/>
  <c r="EJ103" i="2"/>
  <c r="EJ102" i="2"/>
  <c r="EJ88" i="2"/>
  <c r="EJ82" i="2"/>
  <c r="EJ70" i="2"/>
  <c r="EJ96" i="2"/>
  <c r="EJ95" i="2"/>
  <c r="EJ79" i="2"/>
  <c r="EJ77" i="2"/>
  <c r="EJ85" i="2"/>
  <c r="EJ84" i="2"/>
  <c r="EJ69" i="2"/>
  <c r="EJ68" i="2"/>
  <c r="EJ92" i="2"/>
  <c r="EJ78" i="2"/>
  <c r="EJ76" i="2"/>
  <c r="EJ67" i="2"/>
  <c r="EJ99" i="2"/>
  <c r="EJ81" i="2"/>
  <c r="EJ80" i="2"/>
  <c r="EJ75" i="2"/>
  <c r="EJ72" i="2"/>
  <c r="EJ66" i="2"/>
  <c r="EJ65" i="2"/>
  <c r="EJ104" i="2"/>
  <c r="EJ94" i="2"/>
  <c r="EJ87" i="2"/>
  <c r="EJ86" i="2"/>
  <c r="EJ73" i="2"/>
  <c r="EJ91" i="2"/>
  <c r="EJ90" i="2"/>
  <c r="EJ89" i="2"/>
  <c r="EJ83" i="2"/>
  <c r="EJ59" i="2"/>
  <c r="EJ56" i="2"/>
  <c r="EJ53" i="2"/>
  <c r="EJ24" i="2"/>
  <c r="EJ62" i="2"/>
  <c r="EJ61" i="2"/>
  <c r="EJ52" i="2"/>
  <c r="EJ51" i="2"/>
  <c r="EJ64" i="2"/>
  <c r="EJ58" i="2"/>
  <c r="EJ25" i="2"/>
  <c r="EJ26" i="2"/>
  <c r="EJ93" i="2"/>
  <c r="EJ28" i="2"/>
  <c r="EJ55" i="2"/>
  <c r="EJ71" i="2"/>
  <c r="EJ60" i="2"/>
  <c r="EJ57" i="2"/>
  <c r="EJ46" i="2"/>
  <c r="EJ74" i="2"/>
  <c r="EJ54" i="2"/>
  <c r="EJ49" i="2"/>
  <c r="EJ22" i="2"/>
  <c r="EJ30" i="2"/>
  <c r="EJ33" i="2"/>
  <c r="EJ42" i="2"/>
  <c r="EJ48" i="2"/>
  <c r="EJ27" i="2"/>
  <c r="EJ38" i="2"/>
  <c r="EJ23" i="2"/>
  <c r="EJ34" i="2"/>
  <c r="EJ39" i="2"/>
  <c r="EJ43" i="2"/>
  <c r="EJ29" i="2"/>
  <c r="EJ32" i="2"/>
  <c r="EJ35" i="2"/>
  <c r="EJ36" i="2"/>
  <c r="EJ41" i="2"/>
  <c r="EJ50" i="2"/>
  <c r="EJ47" i="2"/>
  <c r="EJ44" i="2"/>
  <c r="EJ45" i="2"/>
  <c r="EJ63" i="2"/>
  <c r="EJ21" i="2"/>
  <c r="EJ31" i="2"/>
  <c r="EJ37" i="2"/>
  <c r="EJ40" i="2"/>
  <c r="DC244" i="2"/>
  <c r="DC250" i="2"/>
  <c r="DC249" i="2"/>
  <c r="DC242" i="2"/>
  <c r="DC240" i="2"/>
  <c r="DC239" i="2"/>
  <c r="DC247" i="2"/>
  <c r="DC238" i="2"/>
  <c r="DC248" i="2"/>
  <c r="DC245" i="2"/>
  <c r="DC241" i="2"/>
  <c r="DC246" i="2"/>
  <c r="DC243" i="2"/>
  <c r="DC236" i="2"/>
  <c r="DC237" i="2"/>
  <c r="DC235" i="2"/>
  <c r="DC234" i="2"/>
  <c r="DC230" i="2"/>
  <c r="DC227" i="2"/>
  <c r="DC233" i="2"/>
  <c r="DC226" i="2"/>
  <c r="DC231" i="2"/>
  <c r="DC229" i="2"/>
  <c r="DC221" i="2"/>
  <c r="DC220" i="2"/>
  <c r="DC224" i="2"/>
  <c r="DC223" i="2"/>
  <c r="DC217" i="2"/>
  <c r="DC225" i="2"/>
  <c r="DC222" i="2"/>
  <c r="DC232" i="2"/>
  <c r="DC228" i="2"/>
  <c r="DC219" i="2"/>
  <c r="DC215" i="2"/>
  <c r="DC218" i="2"/>
  <c r="DC216" i="2"/>
  <c r="DC213" i="2"/>
  <c r="DC212" i="2"/>
  <c r="DC208" i="2"/>
  <c r="DC214" i="2"/>
  <c r="DC211" i="2"/>
  <c r="DC204" i="2"/>
  <c r="DC209" i="2"/>
  <c r="DC207" i="2"/>
  <c r="DC205" i="2"/>
  <c r="DC198" i="2"/>
  <c r="DC203" i="2"/>
  <c r="DC200" i="2"/>
  <c r="DC192" i="2"/>
  <c r="DC210" i="2"/>
  <c r="DC202" i="2"/>
  <c r="DC191" i="2"/>
  <c r="DC196" i="2"/>
  <c r="DC197" i="2"/>
  <c r="DC195" i="2"/>
  <c r="DC201" i="2"/>
  <c r="DC194" i="2"/>
  <c r="DC190" i="2"/>
  <c r="DC188" i="2"/>
  <c r="DC185" i="2"/>
  <c r="DC178" i="2"/>
  <c r="DC187" i="2"/>
  <c r="DC182" i="2"/>
  <c r="DC180" i="2"/>
  <c r="DC177" i="2"/>
  <c r="DC193" i="2"/>
  <c r="DC176" i="2"/>
  <c r="DC186" i="2"/>
  <c r="DC183" i="2"/>
  <c r="DC206" i="2"/>
  <c r="DC189" i="2"/>
  <c r="DC199" i="2"/>
  <c r="DC184" i="2"/>
  <c r="DC179" i="2"/>
  <c r="DC173" i="2"/>
  <c r="DC172" i="2"/>
  <c r="DC168" i="2"/>
  <c r="DC164" i="2"/>
  <c r="DC162" i="2"/>
  <c r="DC159" i="2"/>
  <c r="DC161" i="2"/>
  <c r="DC171" i="2"/>
  <c r="DC167" i="2"/>
  <c r="DC160" i="2"/>
  <c r="DC181" i="2"/>
  <c r="DC174" i="2"/>
  <c r="DC175" i="2"/>
  <c r="DC169" i="2"/>
  <c r="DC165" i="2"/>
  <c r="DC163" i="2"/>
  <c r="DC166" i="2"/>
  <c r="DC151" i="2"/>
  <c r="DC147" i="2"/>
  <c r="DC150" i="2"/>
  <c r="DC154" i="2"/>
  <c r="DC158" i="2"/>
  <c r="DC157" i="2"/>
  <c r="DC156" i="2"/>
  <c r="DC153" i="2"/>
  <c r="DC155" i="2"/>
  <c r="DC152" i="2"/>
  <c r="DC148" i="2"/>
  <c r="DC143" i="2"/>
  <c r="DC141" i="2"/>
  <c r="DC129" i="2"/>
  <c r="DC134" i="2"/>
  <c r="DC132" i="2"/>
  <c r="DC146" i="2"/>
  <c r="DC170" i="2"/>
  <c r="DC149" i="2"/>
  <c r="DC145" i="2"/>
  <c r="DC144" i="2"/>
  <c r="DC138" i="2"/>
  <c r="DC136" i="2"/>
  <c r="DC135" i="2"/>
  <c r="DC137" i="2"/>
  <c r="DC131" i="2"/>
  <c r="DC127" i="2"/>
  <c r="DC126" i="2"/>
  <c r="DC124" i="2"/>
  <c r="DC133" i="2"/>
  <c r="DC123" i="2"/>
  <c r="DC121" i="2"/>
  <c r="DC142" i="2"/>
  <c r="DC122" i="2"/>
  <c r="DC139" i="2"/>
  <c r="DC130" i="2"/>
  <c r="DC128" i="2"/>
  <c r="DC140" i="2"/>
  <c r="DC125" i="2"/>
  <c r="DC119" i="2"/>
  <c r="DC118" i="2"/>
  <c r="DC103" i="2"/>
  <c r="DC102" i="2"/>
  <c r="DC117" i="2"/>
  <c r="DC106" i="2"/>
  <c r="DC101" i="2"/>
  <c r="DC120" i="2"/>
  <c r="DC109" i="2"/>
  <c r="DC108" i="2"/>
  <c r="DC100" i="2"/>
  <c r="DC115" i="2"/>
  <c r="DC113" i="2"/>
  <c r="DC107" i="2"/>
  <c r="DC104" i="2"/>
  <c r="DC99" i="2"/>
  <c r="DC111" i="2"/>
  <c r="DC110" i="2"/>
  <c r="DC91" i="2"/>
  <c r="DC90" i="2"/>
  <c r="DC89" i="2"/>
  <c r="DC83" i="2"/>
  <c r="DC116" i="2"/>
  <c r="DC114" i="2"/>
  <c r="DC112" i="2"/>
  <c r="DC88" i="2"/>
  <c r="DC82" i="2"/>
  <c r="DC70" i="2"/>
  <c r="DC96" i="2"/>
  <c r="DC95" i="2"/>
  <c r="DC79" i="2"/>
  <c r="DC77" i="2"/>
  <c r="DC64" i="2"/>
  <c r="DC105" i="2"/>
  <c r="DC85" i="2"/>
  <c r="DC84" i="2"/>
  <c r="DC69" i="2"/>
  <c r="DC68" i="2"/>
  <c r="DC92" i="2"/>
  <c r="DC78" i="2"/>
  <c r="DC76" i="2"/>
  <c r="DC67" i="2"/>
  <c r="DC93" i="2"/>
  <c r="DC74" i="2"/>
  <c r="DC71" i="2"/>
  <c r="DC98" i="2"/>
  <c r="DC94" i="2"/>
  <c r="DC87" i="2"/>
  <c r="DC86" i="2"/>
  <c r="DC73" i="2"/>
  <c r="DC97" i="2"/>
  <c r="DC65" i="2"/>
  <c r="DC54" i="2"/>
  <c r="DC49" i="2"/>
  <c r="DC59" i="2"/>
  <c r="DC56" i="2"/>
  <c r="DC53" i="2"/>
  <c r="DC25" i="2"/>
  <c r="DC26" i="2"/>
  <c r="DC81" i="2"/>
  <c r="DC62" i="2"/>
  <c r="DC61" i="2"/>
  <c r="DC52" i="2"/>
  <c r="DC51" i="2"/>
  <c r="DC28" i="2"/>
  <c r="DC72" i="2"/>
  <c r="DC58" i="2"/>
  <c r="DC29" i="2"/>
  <c r="DC75" i="2"/>
  <c r="DC22" i="2"/>
  <c r="DC80" i="2"/>
  <c r="DC66" i="2"/>
  <c r="DC63" i="2"/>
  <c r="DC50" i="2"/>
  <c r="DC48" i="2"/>
  <c r="DC47" i="2"/>
  <c r="DC60" i="2"/>
  <c r="DC57" i="2"/>
  <c r="DC46" i="2"/>
  <c r="DC24" i="2"/>
  <c r="DC55" i="2"/>
  <c r="DC38" i="2"/>
  <c r="DC45" i="2"/>
  <c r="DC21" i="2"/>
  <c r="DC34" i="2"/>
  <c r="DC39" i="2"/>
  <c r="DC43" i="2"/>
  <c r="DC44" i="2"/>
  <c r="DC32" i="2"/>
  <c r="DC35" i="2"/>
  <c r="DC36" i="2"/>
  <c r="DC41" i="2"/>
  <c r="DC23" i="2"/>
  <c r="DC27" i="2"/>
  <c r="DC31" i="2"/>
  <c r="DC37" i="2"/>
  <c r="DC40" i="2"/>
  <c r="DC30" i="2"/>
  <c r="DC33" i="2"/>
  <c r="DC42" i="2"/>
  <c r="AI17" i="2"/>
  <c r="DC20" i="2"/>
  <c r="DC19" i="2"/>
  <c r="DC18" i="2"/>
  <c r="P11" i="1"/>
  <c r="EK17" i="2"/>
  <c r="EJ19" i="2"/>
  <c r="EJ20" i="2"/>
  <c r="EJ18" i="2"/>
  <c r="DD17" i="2"/>
  <c r="BT17" i="2"/>
  <c r="R17" i="2"/>
  <c r="CL17" i="2"/>
  <c r="P10" i="1"/>
  <c r="S14" i="9"/>
  <c r="Y14" i="9" s="1"/>
  <c r="I13" i="9"/>
  <c r="P8" i="1" l="1"/>
  <c r="V14" i="9"/>
  <c r="L13" i="9"/>
  <c r="O13" i="9"/>
  <c r="DD243" i="2"/>
  <c r="DD250" i="2"/>
  <c r="DD249" i="2"/>
  <c r="DD248" i="2"/>
  <c r="DD247" i="2"/>
  <c r="DD245" i="2"/>
  <c r="DD244" i="2"/>
  <c r="DD241" i="2"/>
  <c r="DD246" i="2"/>
  <c r="DD240" i="2"/>
  <c r="DD237" i="2"/>
  <c r="DD235" i="2"/>
  <c r="DD234" i="2"/>
  <c r="DD233" i="2"/>
  <c r="DD232" i="2"/>
  <c r="DD238" i="2"/>
  <c r="DD236" i="2"/>
  <c r="DD230" i="2"/>
  <c r="DD227" i="2"/>
  <c r="DD239" i="2"/>
  <c r="DD226" i="2"/>
  <c r="DD231" i="2"/>
  <c r="DD242" i="2"/>
  <c r="DD220" i="2"/>
  <c r="DD224" i="2"/>
  <c r="DD223" i="2"/>
  <c r="DD225" i="2"/>
  <c r="DD228" i="2"/>
  <c r="DD219" i="2"/>
  <c r="DD229" i="2"/>
  <c r="DD221" i="2"/>
  <c r="DD217" i="2"/>
  <c r="DD222" i="2"/>
  <c r="DD215" i="2"/>
  <c r="DD214" i="2"/>
  <c r="DD211" i="2"/>
  <c r="DD212" i="2"/>
  <c r="DD216" i="2"/>
  <c r="DD204" i="2"/>
  <c r="DD209" i="2"/>
  <c r="DD203" i="2"/>
  <c r="DD207" i="2"/>
  <c r="DD205" i="2"/>
  <c r="DD213" i="2"/>
  <c r="DD210" i="2"/>
  <c r="DD206" i="2"/>
  <c r="DD200" i="2"/>
  <c r="DD192" i="2"/>
  <c r="DD188" i="2"/>
  <c r="DD187" i="2"/>
  <c r="DD218" i="2"/>
  <c r="DD202" i="2"/>
  <c r="DD191" i="2"/>
  <c r="DD196" i="2"/>
  <c r="DD197" i="2"/>
  <c r="DD195" i="2"/>
  <c r="DD201" i="2"/>
  <c r="DD194" i="2"/>
  <c r="DD208" i="2"/>
  <c r="DD199" i="2"/>
  <c r="DD193" i="2"/>
  <c r="DD189" i="2"/>
  <c r="DD182" i="2"/>
  <c r="DD180" i="2"/>
  <c r="DD177" i="2"/>
  <c r="DD176" i="2"/>
  <c r="DD175" i="2"/>
  <c r="DD190" i="2"/>
  <c r="DD186" i="2"/>
  <c r="DD183" i="2"/>
  <c r="DD198" i="2"/>
  <c r="DD181" i="2"/>
  <c r="DD184" i="2"/>
  <c r="DD179" i="2"/>
  <c r="DD185" i="2"/>
  <c r="DD178" i="2"/>
  <c r="DD173" i="2"/>
  <c r="DD172" i="2"/>
  <c r="DD168" i="2"/>
  <c r="DD164" i="2"/>
  <c r="DD162" i="2"/>
  <c r="DD161" i="2"/>
  <c r="DD171" i="2"/>
  <c r="DD167" i="2"/>
  <c r="DD160" i="2"/>
  <c r="DD174" i="2"/>
  <c r="DD170" i="2"/>
  <c r="DD166" i="2"/>
  <c r="DD169" i="2"/>
  <c r="DD165" i="2"/>
  <c r="DD163" i="2"/>
  <c r="DD159" i="2"/>
  <c r="DD150" i="2"/>
  <c r="DD154" i="2"/>
  <c r="DD149" i="2"/>
  <c r="DD155" i="2"/>
  <c r="DD152" i="2"/>
  <c r="DD148" i="2"/>
  <c r="DD144" i="2"/>
  <c r="DD157" i="2"/>
  <c r="DD134" i="2"/>
  <c r="DD132" i="2"/>
  <c r="DD128" i="2"/>
  <c r="DD133" i="2"/>
  <c r="DD131" i="2"/>
  <c r="DD130" i="2"/>
  <c r="DD147" i="2"/>
  <c r="DD142" i="2"/>
  <c r="DD140" i="2"/>
  <c r="DD139" i="2"/>
  <c r="DD137" i="2"/>
  <c r="DD156" i="2"/>
  <c r="DD145" i="2"/>
  <c r="DD138" i="2"/>
  <c r="DD136" i="2"/>
  <c r="DD135" i="2"/>
  <c r="DD143" i="2"/>
  <c r="DD141" i="2"/>
  <c r="DD146" i="2"/>
  <c r="DD127" i="2"/>
  <c r="DD126" i="2"/>
  <c r="DD124" i="2"/>
  <c r="DD151" i="2"/>
  <c r="DD123" i="2"/>
  <c r="DD121" i="2"/>
  <c r="DD114" i="2"/>
  <c r="DD122" i="2"/>
  <c r="DD158" i="2"/>
  <c r="DD120" i="2"/>
  <c r="DD117" i="2"/>
  <c r="DD116" i="2"/>
  <c r="DD115" i="2"/>
  <c r="DD125" i="2"/>
  <c r="DD119" i="2"/>
  <c r="DD118" i="2"/>
  <c r="DD129" i="2"/>
  <c r="DD106" i="2"/>
  <c r="DD101" i="2"/>
  <c r="DD98" i="2"/>
  <c r="DD109" i="2"/>
  <c r="DD108" i="2"/>
  <c r="DD100" i="2"/>
  <c r="DD113" i="2"/>
  <c r="DD107" i="2"/>
  <c r="DD112" i="2"/>
  <c r="DD105" i="2"/>
  <c r="DD111" i="2"/>
  <c r="DD110" i="2"/>
  <c r="DD103" i="2"/>
  <c r="DD102" i="2"/>
  <c r="DD104" i="2"/>
  <c r="DD88" i="2"/>
  <c r="DD82" i="2"/>
  <c r="DD70" i="2"/>
  <c r="DD99" i="2"/>
  <c r="DD96" i="2"/>
  <c r="DD95" i="2"/>
  <c r="DD79" i="2"/>
  <c r="DD77" i="2"/>
  <c r="DD85" i="2"/>
  <c r="DD84" i="2"/>
  <c r="DD69" i="2"/>
  <c r="DD68" i="2"/>
  <c r="DD92" i="2"/>
  <c r="DD78" i="2"/>
  <c r="DD76" i="2"/>
  <c r="DD67" i="2"/>
  <c r="DD153" i="2"/>
  <c r="DD97" i="2"/>
  <c r="DD81" i="2"/>
  <c r="DD80" i="2"/>
  <c r="DD75" i="2"/>
  <c r="DD72" i="2"/>
  <c r="DD66" i="2"/>
  <c r="DD65" i="2"/>
  <c r="DD94" i="2"/>
  <c r="DD87" i="2"/>
  <c r="DD86" i="2"/>
  <c r="DD73" i="2"/>
  <c r="DD91" i="2"/>
  <c r="DD90" i="2"/>
  <c r="DD89" i="2"/>
  <c r="DD83" i="2"/>
  <c r="DD71" i="2"/>
  <c r="DD59" i="2"/>
  <c r="DD56" i="2"/>
  <c r="DD53" i="2"/>
  <c r="DD24" i="2"/>
  <c r="DD74" i="2"/>
  <c r="DD62" i="2"/>
  <c r="DD61" i="2"/>
  <c r="DD52" i="2"/>
  <c r="DD51" i="2"/>
  <c r="DD58" i="2"/>
  <c r="DD25" i="2"/>
  <c r="DD26" i="2"/>
  <c r="DD64" i="2"/>
  <c r="DD28" i="2"/>
  <c r="DD55" i="2"/>
  <c r="DD60" i="2"/>
  <c r="DD57" i="2"/>
  <c r="DD46" i="2"/>
  <c r="DD54" i="2"/>
  <c r="DD49" i="2"/>
  <c r="DD50" i="2"/>
  <c r="DD47" i="2"/>
  <c r="DD29" i="2"/>
  <c r="DD30" i="2"/>
  <c r="DD33" i="2"/>
  <c r="DD42" i="2"/>
  <c r="DD63" i="2"/>
  <c r="DD38" i="2"/>
  <c r="DD48" i="2"/>
  <c r="DD21" i="2"/>
  <c r="DD34" i="2"/>
  <c r="DD39" i="2"/>
  <c r="DD43" i="2"/>
  <c r="DD93" i="2"/>
  <c r="DD22" i="2"/>
  <c r="DD32" i="2"/>
  <c r="DD35" i="2"/>
  <c r="DD36" i="2"/>
  <c r="DD41" i="2"/>
  <c r="DD23" i="2"/>
  <c r="DD44" i="2"/>
  <c r="DD45" i="2"/>
  <c r="DD27" i="2"/>
  <c r="DD31" i="2"/>
  <c r="DD37" i="2"/>
  <c r="DD40" i="2"/>
  <c r="EK250" i="2"/>
  <c r="EK249" i="2"/>
  <c r="EK248" i="2"/>
  <c r="EK247" i="2"/>
  <c r="EK246" i="2"/>
  <c r="EK242" i="2"/>
  <c r="EK241" i="2"/>
  <c r="EK244" i="2"/>
  <c r="EK245" i="2"/>
  <c r="EK240" i="2"/>
  <c r="EK239" i="2"/>
  <c r="EK235" i="2"/>
  <c r="EK234" i="2"/>
  <c r="EK231" i="2"/>
  <c r="EK237" i="2"/>
  <c r="EK233" i="2"/>
  <c r="EK238" i="2"/>
  <c r="EK243" i="2"/>
  <c r="EK236" i="2"/>
  <c r="EK226" i="2"/>
  <c r="EK232" i="2"/>
  <c r="EK229" i="2"/>
  <c r="EK228" i="2"/>
  <c r="EK230" i="2"/>
  <c r="EK227" i="2"/>
  <c r="EK223" i="2"/>
  <c r="EK225" i="2"/>
  <c r="EK224" i="2"/>
  <c r="EK219" i="2"/>
  <c r="EK222" i="2"/>
  <c r="EK221" i="2"/>
  <c r="EK220" i="2"/>
  <c r="EK215" i="2"/>
  <c r="EK218" i="2"/>
  <c r="EK217" i="2"/>
  <c r="EK214" i="2"/>
  <c r="EK216" i="2"/>
  <c r="EK213" i="2"/>
  <c r="EK211" i="2"/>
  <c r="EK209" i="2"/>
  <c r="EK203" i="2"/>
  <c r="EK212" i="2"/>
  <c r="EK207" i="2"/>
  <c r="EK205" i="2"/>
  <c r="EK210" i="2"/>
  <c r="EK206" i="2"/>
  <c r="EK208" i="2"/>
  <c r="EK200" i="2"/>
  <c r="EK192" i="2"/>
  <c r="EK202" i="2"/>
  <c r="EK191" i="2"/>
  <c r="EK196" i="2"/>
  <c r="EK204" i="2"/>
  <c r="EK197" i="2"/>
  <c r="EK195" i="2"/>
  <c r="EK201" i="2"/>
  <c r="EK194" i="2"/>
  <c r="EK190" i="2"/>
  <c r="EK199" i="2"/>
  <c r="EK193" i="2"/>
  <c r="EK198" i="2"/>
  <c r="EK176" i="2"/>
  <c r="EK175" i="2"/>
  <c r="EK187" i="2"/>
  <c r="EK186" i="2"/>
  <c r="EK183" i="2"/>
  <c r="EK188" i="2"/>
  <c r="EK181" i="2"/>
  <c r="EK185" i="2"/>
  <c r="EK178" i="2"/>
  <c r="EK173" i="2"/>
  <c r="EK182" i="2"/>
  <c r="EK180" i="2"/>
  <c r="EK177" i="2"/>
  <c r="EK174" i="2"/>
  <c r="EK161" i="2"/>
  <c r="EK189" i="2"/>
  <c r="EK171" i="2"/>
  <c r="EK167" i="2"/>
  <c r="EK160" i="2"/>
  <c r="EK184" i="2"/>
  <c r="EK170" i="2"/>
  <c r="EK166" i="2"/>
  <c r="EK172" i="2"/>
  <c r="EK168" i="2"/>
  <c r="EK164" i="2"/>
  <c r="EK162" i="2"/>
  <c r="EK159" i="2"/>
  <c r="EK158" i="2"/>
  <c r="EK169" i="2"/>
  <c r="EK150" i="2"/>
  <c r="EK179" i="2"/>
  <c r="EK154" i="2"/>
  <c r="EK165" i="2"/>
  <c r="EK149" i="2"/>
  <c r="EK146" i="2"/>
  <c r="EK145" i="2"/>
  <c r="EK157" i="2"/>
  <c r="EK156" i="2"/>
  <c r="EK153" i="2"/>
  <c r="EK163" i="2"/>
  <c r="EK151" i="2"/>
  <c r="EK147" i="2"/>
  <c r="EK152" i="2"/>
  <c r="EK148" i="2"/>
  <c r="EK155" i="2"/>
  <c r="EK133" i="2"/>
  <c r="EK131" i="2"/>
  <c r="EK130" i="2"/>
  <c r="EK143" i="2"/>
  <c r="EK144" i="2"/>
  <c r="EK141" i="2"/>
  <c r="EK129" i="2"/>
  <c r="EK123" i="2"/>
  <c r="EK121" i="2"/>
  <c r="EK135" i="2"/>
  <c r="EK134" i="2"/>
  <c r="EK128" i="2"/>
  <c r="EK122" i="2"/>
  <c r="EK140" i="2"/>
  <c r="EK136" i="2"/>
  <c r="EK132" i="2"/>
  <c r="EK120" i="2"/>
  <c r="EK117" i="2"/>
  <c r="EK116" i="2"/>
  <c r="EK115" i="2"/>
  <c r="EK137" i="2"/>
  <c r="EK142" i="2"/>
  <c r="EK138" i="2"/>
  <c r="EK139" i="2"/>
  <c r="EK127" i="2"/>
  <c r="EK126" i="2"/>
  <c r="EK124" i="2"/>
  <c r="EK109" i="2"/>
  <c r="EK108" i="2"/>
  <c r="EK100" i="2"/>
  <c r="EK125" i="2"/>
  <c r="EK118" i="2"/>
  <c r="EK114" i="2"/>
  <c r="EK107" i="2"/>
  <c r="EK113" i="2"/>
  <c r="EK112" i="2"/>
  <c r="EK105" i="2"/>
  <c r="EK104" i="2"/>
  <c r="EK99" i="2"/>
  <c r="EK103" i="2"/>
  <c r="EK102" i="2"/>
  <c r="EK106" i="2"/>
  <c r="EK101" i="2"/>
  <c r="EK98" i="2"/>
  <c r="EK96" i="2"/>
  <c r="EK95" i="2"/>
  <c r="EK79" i="2"/>
  <c r="EK77" i="2"/>
  <c r="EK64" i="2"/>
  <c r="EK85" i="2"/>
  <c r="EK84" i="2"/>
  <c r="EK69" i="2"/>
  <c r="EK68" i="2"/>
  <c r="EK119" i="2"/>
  <c r="EK110" i="2"/>
  <c r="EK92" i="2"/>
  <c r="EK78" i="2"/>
  <c r="EK76" i="2"/>
  <c r="EK67" i="2"/>
  <c r="EK81" i="2"/>
  <c r="EK80" i="2"/>
  <c r="EK75" i="2"/>
  <c r="EK72" i="2"/>
  <c r="EK66" i="2"/>
  <c r="EK65" i="2"/>
  <c r="EK111" i="2"/>
  <c r="EK93" i="2"/>
  <c r="EK74" i="2"/>
  <c r="EK71" i="2"/>
  <c r="EK91" i="2"/>
  <c r="EK90" i="2"/>
  <c r="EK89" i="2"/>
  <c r="EK83" i="2"/>
  <c r="EK88" i="2"/>
  <c r="EK82" i="2"/>
  <c r="EK70" i="2"/>
  <c r="EK86" i="2"/>
  <c r="EK62" i="2"/>
  <c r="EK61" i="2"/>
  <c r="EK52" i="2"/>
  <c r="EK51" i="2"/>
  <c r="EK58" i="2"/>
  <c r="EK24" i="2"/>
  <c r="EK87" i="2"/>
  <c r="EK55" i="2"/>
  <c r="EK25" i="2"/>
  <c r="EK26" i="2"/>
  <c r="EK73" i="2"/>
  <c r="EK63" i="2"/>
  <c r="EK50" i="2"/>
  <c r="EK48" i="2"/>
  <c r="EK47" i="2"/>
  <c r="EK97" i="2"/>
  <c r="EK54" i="2"/>
  <c r="EK49" i="2"/>
  <c r="EK59" i="2"/>
  <c r="EK56" i="2"/>
  <c r="EK53" i="2"/>
  <c r="EK21" i="2"/>
  <c r="EK23" i="2"/>
  <c r="EK27" i="2"/>
  <c r="EK31" i="2"/>
  <c r="EK37" i="2"/>
  <c r="EK40" i="2"/>
  <c r="EK22" i="2"/>
  <c r="EK30" i="2"/>
  <c r="EK33" i="2"/>
  <c r="EK42" i="2"/>
  <c r="EK38" i="2"/>
  <c r="EK32" i="2"/>
  <c r="EK46" i="2"/>
  <c r="EK60" i="2"/>
  <c r="EK36" i="2"/>
  <c r="EK57" i="2"/>
  <c r="EK34" i="2"/>
  <c r="EK39" i="2"/>
  <c r="EK43" i="2"/>
  <c r="EK28" i="2"/>
  <c r="EK29" i="2"/>
  <c r="EK35" i="2"/>
  <c r="EK41" i="2"/>
  <c r="EK94" i="2"/>
  <c r="EK44" i="2"/>
  <c r="EK45" i="2"/>
  <c r="AJ17" i="2"/>
  <c r="DD20" i="2"/>
  <c r="DD19" i="2"/>
  <c r="DD18" i="2"/>
  <c r="Q10" i="1"/>
  <c r="Q11" i="1"/>
  <c r="EL17" i="2"/>
  <c r="EK19" i="2"/>
  <c r="EK18" i="2"/>
  <c r="EK20" i="2"/>
  <c r="BU17" i="2"/>
  <c r="DE17" i="2"/>
  <c r="S17" i="2"/>
  <c r="CM17" i="2"/>
  <c r="S15" i="9"/>
  <c r="Y15" i="9" s="1"/>
  <c r="I14" i="9"/>
  <c r="Q8" i="1" l="1"/>
  <c r="EL250" i="2"/>
  <c r="EL249" i="2"/>
  <c r="EL248" i="2"/>
  <c r="EL247" i="2"/>
  <c r="EL246" i="2"/>
  <c r="EL245" i="2"/>
  <c r="EL241" i="2"/>
  <c r="EL244" i="2"/>
  <c r="EL243" i="2"/>
  <c r="EL238" i="2"/>
  <c r="EL235" i="2"/>
  <c r="EL234" i="2"/>
  <c r="EL242" i="2"/>
  <c r="EL237" i="2"/>
  <c r="EL233" i="2"/>
  <c r="EL239" i="2"/>
  <c r="EL226" i="2"/>
  <c r="EL236" i="2"/>
  <c r="EL232" i="2"/>
  <c r="EL229" i="2"/>
  <c r="EL228" i="2"/>
  <c r="EL225" i="2"/>
  <c r="EL231" i="2"/>
  <c r="EL230" i="2"/>
  <c r="EL227" i="2"/>
  <c r="EL240" i="2"/>
  <c r="EL224" i="2"/>
  <c r="EL219" i="2"/>
  <c r="EL222" i="2"/>
  <c r="EL220" i="2"/>
  <c r="EL223" i="2"/>
  <c r="EL218" i="2"/>
  <c r="EL217" i="2"/>
  <c r="EL214" i="2"/>
  <c r="EL211" i="2"/>
  <c r="EL216" i="2"/>
  <c r="EL213" i="2"/>
  <c r="EL221" i="2"/>
  <c r="EL212" i="2"/>
  <c r="EL215" i="2"/>
  <c r="EL207" i="2"/>
  <c r="EL205" i="2"/>
  <c r="EL210" i="2"/>
  <c r="EL206" i="2"/>
  <c r="EL208" i="2"/>
  <c r="EL202" i="2"/>
  <c r="EL191" i="2"/>
  <c r="EL196" i="2"/>
  <c r="EL204" i="2"/>
  <c r="EL197" i="2"/>
  <c r="EL195" i="2"/>
  <c r="EL201" i="2"/>
  <c r="EL194" i="2"/>
  <c r="EL190" i="2"/>
  <c r="EL203" i="2"/>
  <c r="EL199" i="2"/>
  <c r="EL193" i="2"/>
  <c r="EL189" i="2"/>
  <c r="EL198" i="2"/>
  <c r="EL209" i="2"/>
  <c r="EL200" i="2"/>
  <c r="EL175" i="2"/>
  <c r="EL187" i="2"/>
  <c r="EL186" i="2"/>
  <c r="EL183" i="2"/>
  <c r="EL188" i="2"/>
  <c r="EL181" i="2"/>
  <c r="EL174" i="2"/>
  <c r="EL184" i="2"/>
  <c r="EL179" i="2"/>
  <c r="EL182" i="2"/>
  <c r="EL180" i="2"/>
  <c r="EL177" i="2"/>
  <c r="EL176" i="2"/>
  <c r="EL171" i="2"/>
  <c r="EL167" i="2"/>
  <c r="EL160" i="2"/>
  <c r="EL178" i="2"/>
  <c r="EL170" i="2"/>
  <c r="EL166" i="2"/>
  <c r="EL173" i="2"/>
  <c r="EL169" i="2"/>
  <c r="EL165" i="2"/>
  <c r="EL163" i="2"/>
  <c r="EL172" i="2"/>
  <c r="EL168" i="2"/>
  <c r="EL164" i="2"/>
  <c r="EL162" i="2"/>
  <c r="EL159" i="2"/>
  <c r="EL158" i="2"/>
  <c r="EL192" i="2"/>
  <c r="EL161" i="2"/>
  <c r="EL154" i="2"/>
  <c r="EL185" i="2"/>
  <c r="EL149" i="2"/>
  <c r="EL146" i="2"/>
  <c r="EL157" i="2"/>
  <c r="EL156" i="2"/>
  <c r="EL153" i="2"/>
  <c r="EL155" i="2"/>
  <c r="EL152" i="2"/>
  <c r="EL148" i="2"/>
  <c r="EL151" i="2"/>
  <c r="EL147" i="2"/>
  <c r="EL143" i="2"/>
  <c r="EL144" i="2"/>
  <c r="EL142" i="2"/>
  <c r="EL140" i="2"/>
  <c r="EL139" i="2"/>
  <c r="EL137" i="2"/>
  <c r="EL145" i="2"/>
  <c r="EL138" i="2"/>
  <c r="EL136" i="2"/>
  <c r="EL135" i="2"/>
  <c r="EL150" i="2"/>
  <c r="EL134" i="2"/>
  <c r="EL132" i="2"/>
  <c r="EL128" i="2"/>
  <c r="EL131" i="2"/>
  <c r="EL122" i="2"/>
  <c r="EL133" i="2"/>
  <c r="EL129" i="2"/>
  <c r="EL120" i="2"/>
  <c r="EL117" i="2"/>
  <c r="EL116" i="2"/>
  <c r="EL141" i="2"/>
  <c r="EL125" i="2"/>
  <c r="EL119" i="2"/>
  <c r="EL118" i="2"/>
  <c r="EL127" i="2"/>
  <c r="EL126" i="2"/>
  <c r="EL124" i="2"/>
  <c r="EL123" i="2"/>
  <c r="EL121" i="2"/>
  <c r="EL114" i="2"/>
  <c r="EL107" i="2"/>
  <c r="EL113" i="2"/>
  <c r="EL112" i="2"/>
  <c r="EL105" i="2"/>
  <c r="EL104" i="2"/>
  <c r="EL115" i="2"/>
  <c r="EL111" i="2"/>
  <c r="EL110" i="2"/>
  <c r="EL106" i="2"/>
  <c r="EL101" i="2"/>
  <c r="EL98" i="2"/>
  <c r="EL130" i="2"/>
  <c r="EL109" i="2"/>
  <c r="EL108" i="2"/>
  <c r="EL100" i="2"/>
  <c r="EL102" i="2"/>
  <c r="EL85" i="2"/>
  <c r="EL84" i="2"/>
  <c r="EL69" i="2"/>
  <c r="EL68" i="2"/>
  <c r="EL92" i="2"/>
  <c r="EL78" i="2"/>
  <c r="EL76" i="2"/>
  <c r="EL67" i="2"/>
  <c r="EL81" i="2"/>
  <c r="EL80" i="2"/>
  <c r="EL75" i="2"/>
  <c r="EL72" i="2"/>
  <c r="EL66" i="2"/>
  <c r="EL65" i="2"/>
  <c r="EL103" i="2"/>
  <c r="EL99" i="2"/>
  <c r="EL93" i="2"/>
  <c r="EL74" i="2"/>
  <c r="EL71" i="2"/>
  <c r="EL97" i="2"/>
  <c r="EL94" i="2"/>
  <c r="EL87" i="2"/>
  <c r="EL86" i="2"/>
  <c r="EL73" i="2"/>
  <c r="EL88" i="2"/>
  <c r="EL82" i="2"/>
  <c r="EL70" i="2"/>
  <c r="EL96" i="2"/>
  <c r="EL95" i="2"/>
  <c r="EL79" i="2"/>
  <c r="EL77" i="2"/>
  <c r="EL89" i="2"/>
  <c r="EL58" i="2"/>
  <c r="EL21" i="2"/>
  <c r="EL23" i="2"/>
  <c r="EL27" i="2"/>
  <c r="EL64" i="2"/>
  <c r="EL55" i="2"/>
  <c r="EL24" i="2"/>
  <c r="EL90" i="2"/>
  <c r="EL63" i="2"/>
  <c r="EL50" i="2"/>
  <c r="EL48" i="2"/>
  <c r="EL47" i="2"/>
  <c r="EL60" i="2"/>
  <c r="EL57" i="2"/>
  <c r="EL46" i="2"/>
  <c r="EL25" i="2"/>
  <c r="EL26" i="2"/>
  <c r="EL83" i="2"/>
  <c r="EL59" i="2"/>
  <c r="EL56" i="2"/>
  <c r="EL53" i="2"/>
  <c r="EL62" i="2"/>
  <c r="EL61" i="2"/>
  <c r="EL52" i="2"/>
  <c r="EL51" i="2"/>
  <c r="EL22" i="2"/>
  <c r="EL44" i="2"/>
  <c r="EL45" i="2"/>
  <c r="EL34" i="2"/>
  <c r="EL31" i="2"/>
  <c r="EL37" i="2"/>
  <c r="EL40" i="2"/>
  <c r="EL30" i="2"/>
  <c r="EL33" i="2"/>
  <c r="EL42" i="2"/>
  <c r="EL54" i="2"/>
  <c r="EL49" i="2"/>
  <c r="EL38" i="2"/>
  <c r="EL39" i="2"/>
  <c r="EL29" i="2"/>
  <c r="EL32" i="2"/>
  <c r="EL35" i="2"/>
  <c r="EL36" i="2"/>
  <c r="EL41" i="2"/>
  <c r="EL43" i="2"/>
  <c r="EL91" i="2"/>
  <c r="EL28" i="2"/>
  <c r="DE250" i="2"/>
  <c r="DE249" i="2"/>
  <c r="DE248" i="2"/>
  <c r="DE247" i="2"/>
  <c r="DE245" i="2"/>
  <c r="DE244" i="2"/>
  <c r="DE241" i="2"/>
  <c r="DE246" i="2"/>
  <c r="DE242" i="2"/>
  <c r="DE240" i="2"/>
  <c r="DE239" i="2"/>
  <c r="DE237" i="2"/>
  <c r="DE243" i="2"/>
  <c r="DE235" i="2"/>
  <c r="DE234" i="2"/>
  <c r="DE231" i="2"/>
  <c r="DE233" i="2"/>
  <c r="DE238" i="2"/>
  <c r="DE236" i="2"/>
  <c r="DE226" i="2"/>
  <c r="DE232" i="2"/>
  <c r="DE229" i="2"/>
  <c r="DE228" i="2"/>
  <c r="DE230" i="2"/>
  <c r="DE227" i="2"/>
  <c r="DE224" i="2"/>
  <c r="DE223" i="2"/>
  <c r="DE225" i="2"/>
  <c r="DE219" i="2"/>
  <c r="DE222" i="2"/>
  <c r="DE221" i="2"/>
  <c r="DE220" i="2"/>
  <c r="DE215" i="2"/>
  <c r="DE214" i="2"/>
  <c r="DE218" i="2"/>
  <c r="DE216" i="2"/>
  <c r="DE213" i="2"/>
  <c r="DE217" i="2"/>
  <c r="DE211" i="2"/>
  <c r="DE209" i="2"/>
  <c r="DE203" i="2"/>
  <c r="DE207" i="2"/>
  <c r="DE212" i="2"/>
  <c r="DE205" i="2"/>
  <c r="DE210" i="2"/>
  <c r="DE206" i="2"/>
  <c r="DE208" i="2"/>
  <c r="DE200" i="2"/>
  <c r="DE192" i="2"/>
  <c r="DE202" i="2"/>
  <c r="DE191" i="2"/>
  <c r="DE196" i="2"/>
  <c r="DE204" i="2"/>
  <c r="DE197" i="2"/>
  <c r="DE195" i="2"/>
  <c r="DE201" i="2"/>
  <c r="DE194" i="2"/>
  <c r="DE190" i="2"/>
  <c r="DE199" i="2"/>
  <c r="DE193" i="2"/>
  <c r="DE198" i="2"/>
  <c r="DE187" i="2"/>
  <c r="DE176" i="2"/>
  <c r="DE175" i="2"/>
  <c r="DE186" i="2"/>
  <c r="DE183" i="2"/>
  <c r="DE181" i="2"/>
  <c r="DE185" i="2"/>
  <c r="DE178" i="2"/>
  <c r="DE173" i="2"/>
  <c r="DE188" i="2"/>
  <c r="DE182" i="2"/>
  <c r="DE180" i="2"/>
  <c r="DE177" i="2"/>
  <c r="DE161" i="2"/>
  <c r="DE171" i="2"/>
  <c r="DE167" i="2"/>
  <c r="DE160" i="2"/>
  <c r="DE189" i="2"/>
  <c r="DE174" i="2"/>
  <c r="DE170" i="2"/>
  <c r="DE166" i="2"/>
  <c r="DE179" i="2"/>
  <c r="DE172" i="2"/>
  <c r="DE168" i="2"/>
  <c r="DE164" i="2"/>
  <c r="DE162" i="2"/>
  <c r="DE159" i="2"/>
  <c r="DE158" i="2"/>
  <c r="DE163" i="2"/>
  <c r="DE150" i="2"/>
  <c r="DE169" i="2"/>
  <c r="DE154" i="2"/>
  <c r="DE149" i="2"/>
  <c r="DE146" i="2"/>
  <c r="DE145" i="2"/>
  <c r="DE157" i="2"/>
  <c r="DE156" i="2"/>
  <c r="DE153" i="2"/>
  <c r="DE184" i="2"/>
  <c r="DE151" i="2"/>
  <c r="DE147" i="2"/>
  <c r="DE165" i="2"/>
  <c r="DE133" i="2"/>
  <c r="DE131" i="2"/>
  <c r="DE130" i="2"/>
  <c r="DE152" i="2"/>
  <c r="DE155" i="2"/>
  <c r="DE148" i="2"/>
  <c r="DE144" i="2"/>
  <c r="DE143" i="2"/>
  <c r="DE141" i="2"/>
  <c r="DE129" i="2"/>
  <c r="DE137" i="2"/>
  <c r="DE123" i="2"/>
  <c r="DE121" i="2"/>
  <c r="DE122" i="2"/>
  <c r="DE142" i="2"/>
  <c r="DE138" i="2"/>
  <c r="DE139" i="2"/>
  <c r="DE132" i="2"/>
  <c r="DE120" i="2"/>
  <c r="DE117" i="2"/>
  <c r="DE116" i="2"/>
  <c r="DE115" i="2"/>
  <c r="DE140" i="2"/>
  <c r="DE136" i="2"/>
  <c r="DE134" i="2"/>
  <c r="DE127" i="2"/>
  <c r="DE126" i="2"/>
  <c r="DE124" i="2"/>
  <c r="DE109" i="2"/>
  <c r="DE108" i="2"/>
  <c r="DE100" i="2"/>
  <c r="DE135" i="2"/>
  <c r="DE113" i="2"/>
  <c r="DE107" i="2"/>
  <c r="DE125" i="2"/>
  <c r="DE112" i="2"/>
  <c r="DE105" i="2"/>
  <c r="DE128" i="2"/>
  <c r="DE118" i="2"/>
  <c r="DE114" i="2"/>
  <c r="DE104" i="2"/>
  <c r="DE99" i="2"/>
  <c r="DE103" i="2"/>
  <c r="DE102" i="2"/>
  <c r="DE119" i="2"/>
  <c r="DE106" i="2"/>
  <c r="DE101" i="2"/>
  <c r="DE98" i="2"/>
  <c r="DE96" i="2"/>
  <c r="DE95" i="2"/>
  <c r="DE79" i="2"/>
  <c r="DE77" i="2"/>
  <c r="DE64" i="2"/>
  <c r="DE85" i="2"/>
  <c r="DE84" i="2"/>
  <c r="DE69" i="2"/>
  <c r="DE68" i="2"/>
  <c r="DE92" i="2"/>
  <c r="DE78" i="2"/>
  <c r="DE76" i="2"/>
  <c r="DE67" i="2"/>
  <c r="DE97" i="2"/>
  <c r="DE81" i="2"/>
  <c r="DE80" i="2"/>
  <c r="DE75" i="2"/>
  <c r="DE72" i="2"/>
  <c r="DE66" i="2"/>
  <c r="DE65" i="2"/>
  <c r="DE110" i="2"/>
  <c r="DE93" i="2"/>
  <c r="DE74" i="2"/>
  <c r="DE71" i="2"/>
  <c r="DE111" i="2"/>
  <c r="DE91" i="2"/>
  <c r="DE90" i="2"/>
  <c r="DE89" i="2"/>
  <c r="DE83" i="2"/>
  <c r="DE88" i="2"/>
  <c r="DE82" i="2"/>
  <c r="DE70" i="2"/>
  <c r="DE62" i="2"/>
  <c r="DE61" i="2"/>
  <c r="DE52" i="2"/>
  <c r="DE51" i="2"/>
  <c r="DE58" i="2"/>
  <c r="DE24" i="2"/>
  <c r="DE86" i="2"/>
  <c r="DE55" i="2"/>
  <c r="DE25" i="2"/>
  <c r="DE26" i="2"/>
  <c r="DE63" i="2"/>
  <c r="DE50" i="2"/>
  <c r="DE48" i="2"/>
  <c r="DE47" i="2"/>
  <c r="DE28" i="2"/>
  <c r="DE73" i="2"/>
  <c r="DE54" i="2"/>
  <c r="DE49" i="2"/>
  <c r="DE94" i="2"/>
  <c r="DE59" i="2"/>
  <c r="DE56" i="2"/>
  <c r="DE53" i="2"/>
  <c r="DE21" i="2"/>
  <c r="DE23" i="2"/>
  <c r="DE27" i="2"/>
  <c r="DE31" i="2"/>
  <c r="DE37" i="2"/>
  <c r="DE40" i="2"/>
  <c r="DE32" i="2"/>
  <c r="DE29" i="2"/>
  <c r="DE30" i="2"/>
  <c r="DE33" i="2"/>
  <c r="DE42" i="2"/>
  <c r="DE38" i="2"/>
  <c r="DE22" i="2"/>
  <c r="DE35" i="2"/>
  <c r="DE36" i="2"/>
  <c r="DE87" i="2"/>
  <c r="DE34" i="2"/>
  <c r="DE39" i="2"/>
  <c r="DE43" i="2"/>
  <c r="DE57" i="2"/>
  <c r="DE60" i="2"/>
  <c r="DE44" i="2"/>
  <c r="DE45" i="2"/>
  <c r="DE46" i="2"/>
  <c r="DE41" i="2"/>
  <c r="O14" i="9"/>
  <c r="L14" i="9"/>
  <c r="V15" i="9"/>
  <c r="AK17" i="2"/>
  <c r="DE20" i="2"/>
  <c r="DE19" i="2"/>
  <c r="R11" i="1"/>
  <c r="BV17" i="2"/>
  <c r="EM17" i="2"/>
  <c r="EL18" i="2"/>
  <c r="EL19" i="2"/>
  <c r="EL20" i="2"/>
  <c r="DF17" i="2"/>
  <c r="T17" i="2"/>
  <c r="CN17" i="2"/>
  <c r="R10" i="1"/>
  <c r="S16" i="9"/>
  <c r="Y16" i="9" s="1"/>
  <c r="I15" i="9"/>
  <c r="EM18" i="2" l="1"/>
  <c r="EM248" i="2"/>
  <c r="EM247" i="2"/>
  <c r="EM246" i="2"/>
  <c r="EM245" i="2"/>
  <c r="EM242" i="2"/>
  <c r="EM250" i="2"/>
  <c r="EM249" i="2"/>
  <c r="EM241" i="2"/>
  <c r="EM244" i="2"/>
  <c r="EM240" i="2"/>
  <c r="EM237" i="2"/>
  <c r="EM233" i="2"/>
  <c r="EM238" i="2"/>
  <c r="EM232" i="2"/>
  <c r="EM235" i="2"/>
  <c r="EM234" i="2"/>
  <c r="EM236" i="2"/>
  <c r="EM229" i="2"/>
  <c r="EM228" i="2"/>
  <c r="EM225" i="2"/>
  <c r="EM231" i="2"/>
  <c r="EM239" i="2"/>
  <c r="EM226" i="2"/>
  <c r="EM243" i="2"/>
  <c r="EM224" i="2"/>
  <c r="EM219" i="2"/>
  <c r="EM222" i="2"/>
  <c r="EM218" i="2"/>
  <c r="EM221" i="2"/>
  <c r="EM227" i="2"/>
  <c r="EM223" i="2"/>
  <c r="EM220" i="2"/>
  <c r="EM214" i="2"/>
  <c r="EM211" i="2"/>
  <c r="EM230" i="2"/>
  <c r="EM216" i="2"/>
  <c r="EM213" i="2"/>
  <c r="EM212" i="2"/>
  <c r="EM215" i="2"/>
  <c r="EM217" i="2"/>
  <c r="EM207" i="2"/>
  <c r="EM205" i="2"/>
  <c r="EM210" i="2"/>
  <c r="EM206" i="2"/>
  <c r="EM208" i="2"/>
  <c r="EM204" i="2"/>
  <c r="EM209" i="2"/>
  <c r="EM196" i="2"/>
  <c r="EM197" i="2"/>
  <c r="EM195" i="2"/>
  <c r="EM201" i="2"/>
  <c r="EM194" i="2"/>
  <c r="EM190" i="2"/>
  <c r="EM203" i="2"/>
  <c r="EM199" i="2"/>
  <c r="EM193" i="2"/>
  <c r="EM189" i="2"/>
  <c r="EM198" i="2"/>
  <c r="EM200" i="2"/>
  <c r="EM192" i="2"/>
  <c r="EM188" i="2"/>
  <c r="EM187" i="2"/>
  <c r="EM186" i="2"/>
  <c r="EM183" i="2"/>
  <c r="EM181" i="2"/>
  <c r="EM174" i="2"/>
  <c r="EM191" i="2"/>
  <c r="EM184" i="2"/>
  <c r="EM179" i="2"/>
  <c r="EM185" i="2"/>
  <c r="EM178" i="2"/>
  <c r="EM202" i="2"/>
  <c r="EM176" i="2"/>
  <c r="EM175" i="2"/>
  <c r="EM170" i="2"/>
  <c r="EM166" i="2"/>
  <c r="EM173" i="2"/>
  <c r="EM169" i="2"/>
  <c r="EM165" i="2"/>
  <c r="EM163" i="2"/>
  <c r="EM161" i="2"/>
  <c r="EM180" i="2"/>
  <c r="EM177" i="2"/>
  <c r="EM171" i="2"/>
  <c r="EM167" i="2"/>
  <c r="EM160" i="2"/>
  <c r="EM164" i="2"/>
  <c r="EM158" i="2"/>
  <c r="EM154" i="2"/>
  <c r="EM149" i="2"/>
  <c r="EM146" i="2"/>
  <c r="EM182" i="2"/>
  <c r="EM172" i="2"/>
  <c r="EM159" i="2"/>
  <c r="EM157" i="2"/>
  <c r="EM156" i="2"/>
  <c r="EM153" i="2"/>
  <c r="EM162" i="2"/>
  <c r="EM155" i="2"/>
  <c r="EM152" i="2"/>
  <c r="EM148" i="2"/>
  <c r="EM144" i="2"/>
  <c r="EM150" i="2"/>
  <c r="EM151" i="2"/>
  <c r="EM143" i="2"/>
  <c r="EM142" i="2"/>
  <c r="EM140" i="2"/>
  <c r="EM139" i="2"/>
  <c r="EM137" i="2"/>
  <c r="EM168" i="2"/>
  <c r="EM145" i="2"/>
  <c r="EM141" i="2"/>
  <c r="EM147" i="2"/>
  <c r="EM134" i="2"/>
  <c r="EM133" i="2"/>
  <c r="EM131" i="2"/>
  <c r="EM130" i="2"/>
  <c r="EM135" i="2"/>
  <c r="EM128" i="2"/>
  <c r="EM129" i="2"/>
  <c r="EM120" i="2"/>
  <c r="EM117" i="2"/>
  <c r="EM116" i="2"/>
  <c r="EM115" i="2"/>
  <c r="EM113" i="2"/>
  <c r="EM136" i="2"/>
  <c r="EM132" i="2"/>
  <c r="EM125" i="2"/>
  <c r="EM119" i="2"/>
  <c r="EM118" i="2"/>
  <c r="EM123" i="2"/>
  <c r="EM121" i="2"/>
  <c r="EM114" i="2"/>
  <c r="EM122" i="2"/>
  <c r="EM107" i="2"/>
  <c r="EM112" i="2"/>
  <c r="EM105" i="2"/>
  <c r="EM104" i="2"/>
  <c r="EM99" i="2"/>
  <c r="EM126" i="2"/>
  <c r="EM111" i="2"/>
  <c r="EM110" i="2"/>
  <c r="EM103" i="2"/>
  <c r="EM102" i="2"/>
  <c r="EM127" i="2"/>
  <c r="EM124" i="2"/>
  <c r="EM109" i="2"/>
  <c r="EM108" i="2"/>
  <c r="EM100" i="2"/>
  <c r="EM98" i="2"/>
  <c r="EM92" i="2"/>
  <c r="EM78" i="2"/>
  <c r="EM76" i="2"/>
  <c r="EM67" i="2"/>
  <c r="EM81" i="2"/>
  <c r="EM80" i="2"/>
  <c r="EM75" i="2"/>
  <c r="EM72" i="2"/>
  <c r="EM66" i="2"/>
  <c r="EM138" i="2"/>
  <c r="EM93" i="2"/>
  <c r="EM74" i="2"/>
  <c r="EM71" i="2"/>
  <c r="EM97" i="2"/>
  <c r="EM94" i="2"/>
  <c r="EM87" i="2"/>
  <c r="EM86" i="2"/>
  <c r="EM73" i="2"/>
  <c r="EM106" i="2"/>
  <c r="EM91" i="2"/>
  <c r="EM90" i="2"/>
  <c r="EM89" i="2"/>
  <c r="EM83" i="2"/>
  <c r="EM96" i="2"/>
  <c r="EM95" i="2"/>
  <c r="EM79" i="2"/>
  <c r="EM77" i="2"/>
  <c r="EM64" i="2"/>
  <c r="EM85" i="2"/>
  <c r="EM84" i="2"/>
  <c r="EM69" i="2"/>
  <c r="EM68" i="2"/>
  <c r="EM22" i="2"/>
  <c r="EM55" i="2"/>
  <c r="EM21" i="2"/>
  <c r="EM23" i="2"/>
  <c r="EM27" i="2"/>
  <c r="EM63" i="2"/>
  <c r="EM50" i="2"/>
  <c r="EM48" i="2"/>
  <c r="EM47" i="2"/>
  <c r="EM101" i="2"/>
  <c r="EM82" i="2"/>
  <c r="EM70" i="2"/>
  <c r="EM65" i="2"/>
  <c r="EM60" i="2"/>
  <c r="EM57" i="2"/>
  <c r="EM46" i="2"/>
  <c r="EM24" i="2"/>
  <c r="EM54" i="2"/>
  <c r="EM49" i="2"/>
  <c r="EM62" i="2"/>
  <c r="EM61" i="2"/>
  <c r="EM52" i="2"/>
  <c r="EM51" i="2"/>
  <c r="EM58" i="2"/>
  <c r="EM53" i="2"/>
  <c r="EM28" i="2"/>
  <c r="EM56" i="2"/>
  <c r="EM44" i="2"/>
  <c r="EM45" i="2"/>
  <c r="EM59" i="2"/>
  <c r="EM31" i="2"/>
  <c r="EM37" i="2"/>
  <c r="EM40" i="2"/>
  <c r="EM30" i="2"/>
  <c r="EM33" i="2"/>
  <c r="EM42" i="2"/>
  <c r="EM25" i="2"/>
  <c r="EM38" i="2"/>
  <c r="EM26" i="2"/>
  <c r="EM34" i="2"/>
  <c r="EM39" i="2"/>
  <c r="EM43" i="2"/>
  <c r="EM88" i="2"/>
  <c r="EM29" i="2"/>
  <c r="EM32" i="2"/>
  <c r="EM35" i="2"/>
  <c r="EM36" i="2"/>
  <c r="EM41" i="2"/>
  <c r="O15" i="9"/>
  <c r="L15" i="9"/>
  <c r="R8" i="1"/>
  <c r="DF250" i="2"/>
  <c r="DF249" i="2"/>
  <c r="DF248" i="2"/>
  <c r="DF247" i="2"/>
  <c r="DF246" i="2"/>
  <c r="DF245" i="2"/>
  <c r="DF241" i="2"/>
  <c r="DF243" i="2"/>
  <c r="DF244" i="2"/>
  <c r="DF240" i="2"/>
  <c r="DF235" i="2"/>
  <c r="DF234" i="2"/>
  <c r="DF233" i="2"/>
  <c r="DF237" i="2"/>
  <c r="DF239" i="2"/>
  <c r="DF226" i="2"/>
  <c r="DF232" i="2"/>
  <c r="DF229" i="2"/>
  <c r="DF228" i="2"/>
  <c r="DF225" i="2"/>
  <c r="DF242" i="2"/>
  <c r="DF230" i="2"/>
  <c r="DF227" i="2"/>
  <c r="DF238" i="2"/>
  <c r="DF219" i="2"/>
  <c r="DF222" i="2"/>
  <c r="DF231" i="2"/>
  <c r="DF236" i="2"/>
  <c r="DF220" i="2"/>
  <c r="DF224" i="2"/>
  <c r="DF223" i="2"/>
  <c r="DF214" i="2"/>
  <c r="DF211" i="2"/>
  <c r="DF218" i="2"/>
  <c r="DF216" i="2"/>
  <c r="DF213" i="2"/>
  <c r="DF212" i="2"/>
  <c r="DF221" i="2"/>
  <c r="DF217" i="2"/>
  <c r="DF215" i="2"/>
  <c r="DF207" i="2"/>
  <c r="DF205" i="2"/>
  <c r="DF210" i="2"/>
  <c r="DF206" i="2"/>
  <c r="DF208" i="2"/>
  <c r="DF209" i="2"/>
  <c r="DF203" i="2"/>
  <c r="DF202" i="2"/>
  <c r="DF191" i="2"/>
  <c r="DF196" i="2"/>
  <c r="DF204" i="2"/>
  <c r="DF197" i="2"/>
  <c r="DF195" i="2"/>
  <c r="DF201" i="2"/>
  <c r="DF194" i="2"/>
  <c r="DF190" i="2"/>
  <c r="DF199" i="2"/>
  <c r="DF193" i="2"/>
  <c r="DF189" i="2"/>
  <c r="DF198" i="2"/>
  <c r="DF175" i="2"/>
  <c r="DF186" i="2"/>
  <c r="DF183" i="2"/>
  <c r="DF200" i="2"/>
  <c r="DF181" i="2"/>
  <c r="DF174" i="2"/>
  <c r="DF184" i="2"/>
  <c r="DF179" i="2"/>
  <c r="DF188" i="2"/>
  <c r="DF182" i="2"/>
  <c r="DF180" i="2"/>
  <c r="DF177" i="2"/>
  <c r="DF192" i="2"/>
  <c r="DF187" i="2"/>
  <c r="DF176" i="2"/>
  <c r="DF171" i="2"/>
  <c r="DF167" i="2"/>
  <c r="DF170" i="2"/>
  <c r="DF166" i="2"/>
  <c r="DF178" i="2"/>
  <c r="DF169" i="2"/>
  <c r="DF165" i="2"/>
  <c r="DF163" i="2"/>
  <c r="DF172" i="2"/>
  <c r="DF168" i="2"/>
  <c r="DF164" i="2"/>
  <c r="DF162" i="2"/>
  <c r="DF159" i="2"/>
  <c r="DF158" i="2"/>
  <c r="DF185" i="2"/>
  <c r="DF173" i="2"/>
  <c r="DF161" i="2"/>
  <c r="DF160" i="2"/>
  <c r="DF154" i="2"/>
  <c r="DF149" i="2"/>
  <c r="DF146" i="2"/>
  <c r="DF157" i="2"/>
  <c r="DF156" i="2"/>
  <c r="DF153" i="2"/>
  <c r="DF155" i="2"/>
  <c r="DF152" i="2"/>
  <c r="DF148" i="2"/>
  <c r="DF151" i="2"/>
  <c r="DF147" i="2"/>
  <c r="DF143" i="2"/>
  <c r="DF150" i="2"/>
  <c r="DF142" i="2"/>
  <c r="DF140" i="2"/>
  <c r="DF139" i="2"/>
  <c r="DF137" i="2"/>
  <c r="DF138" i="2"/>
  <c r="DF136" i="2"/>
  <c r="DF135" i="2"/>
  <c r="DF134" i="2"/>
  <c r="DF132" i="2"/>
  <c r="DF128" i="2"/>
  <c r="DF141" i="2"/>
  <c r="DF131" i="2"/>
  <c r="DF122" i="2"/>
  <c r="DF145" i="2"/>
  <c r="DF133" i="2"/>
  <c r="DF120" i="2"/>
  <c r="DF117" i="2"/>
  <c r="DF116" i="2"/>
  <c r="DF144" i="2"/>
  <c r="DF125" i="2"/>
  <c r="DF119" i="2"/>
  <c r="DF118" i="2"/>
  <c r="DF129" i="2"/>
  <c r="DF127" i="2"/>
  <c r="DF126" i="2"/>
  <c r="DF124" i="2"/>
  <c r="DF123" i="2"/>
  <c r="DF121" i="2"/>
  <c r="DF130" i="2"/>
  <c r="DF113" i="2"/>
  <c r="DF107" i="2"/>
  <c r="DF115" i="2"/>
  <c r="DF112" i="2"/>
  <c r="DF105" i="2"/>
  <c r="DF114" i="2"/>
  <c r="DF104" i="2"/>
  <c r="DF111" i="2"/>
  <c r="DF110" i="2"/>
  <c r="DF106" i="2"/>
  <c r="DF101" i="2"/>
  <c r="DF98" i="2"/>
  <c r="DF109" i="2"/>
  <c r="DF108" i="2"/>
  <c r="DF100" i="2"/>
  <c r="DF99" i="2"/>
  <c r="DF85" i="2"/>
  <c r="DF84" i="2"/>
  <c r="DF69" i="2"/>
  <c r="DF68" i="2"/>
  <c r="DF92" i="2"/>
  <c r="DF78" i="2"/>
  <c r="DF76" i="2"/>
  <c r="DF67" i="2"/>
  <c r="DF102" i="2"/>
  <c r="DF97" i="2"/>
  <c r="DF81" i="2"/>
  <c r="DF80" i="2"/>
  <c r="DF75" i="2"/>
  <c r="DF72" i="2"/>
  <c r="DF66" i="2"/>
  <c r="DF65" i="2"/>
  <c r="DF93" i="2"/>
  <c r="DF74" i="2"/>
  <c r="DF71" i="2"/>
  <c r="DF94" i="2"/>
  <c r="DF87" i="2"/>
  <c r="DF86" i="2"/>
  <c r="DF73" i="2"/>
  <c r="DF88" i="2"/>
  <c r="DF82" i="2"/>
  <c r="DF70" i="2"/>
  <c r="DF96" i="2"/>
  <c r="DF95" i="2"/>
  <c r="DF79" i="2"/>
  <c r="DF77" i="2"/>
  <c r="DF103" i="2"/>
  <c r="DF83" i="2"/>
  <c r="DF58" i="2"/>
  <c r="DF21" i="2"/>
  <c r="DF23" i="2"/>
  <c r="DF27" i="2"/>
  <c r="DF89" i="2"/>
  <c r="DF64" i="2"/>
  <c r="DF55" i="2"/>
  <c r="DF24" i="2"/>
  <c r="DF63" i="2"/>
  <c r="DF50" i="2"/>
  <c r="DF48" i="2"/>
  <c r="DF47" i="2"/>
  <c r="DF60" i="2"/>
  <c r="DF57" i="2"/>
  <c r="DF46" i="2"/>
  <c r="DF25" i="2"/>
  <c r="DF26" i="2"/>
  <c r="DF59" i="2"/>
  <c r="DF56" i="2"/>
  <c r="DF53" i="2"/>
  <c r="DF91" i="2"/>
  <c r="DF62" i="2"/>
  <c r="DF61" i="2"/>
  <c r="DF52" i="2"/>
  <c r="DF51" i="2"/>
  <c r="DF22" i="2"/>
  <c r="DF28" i="2"/>
  <c r="DF44" i="2"/>
  <c r="DF45" i="2"/>
  <c r="DF34" i="2"/>
  <c r="DF39" i="2"/>
  <c r="DF31" i="2"/>
  <c r="DF37" i="2"/>
  <c r="DF40" i="2"/>
  <c r="DF29" i="2"/>
  <c r="DF30" i="2"/>
  <c r="DF33" i="2"/>
  <c r="DF42" i="2"/>
  <c r="DF43" i="2"/>
  <c r="DF38" i="2"/>
  <c r="DF54" i="2"/>
  <c r="DF90" i="2"/>
  <c r="DF32" i="2"/>
  <c r="DF35" i="2"/>
  <c r="DF36" i="2"/>
  <c r="DF41" i="2"/>
  <c r="DF49" i="2"/>
  <c r="V16" i="9"/>
  <c r="AL17" i="2"/>
  <c r="DF20" i="2"/>
  <c r="DF19" i="2"/>
  <c r="DF18" i="2"/>
  <c r="S11" i="1"/>
  <c r="EN17" i="2"/>
  <c r="EM20" i="2"/>
  <c r="EM19" i="2"/>
  <c r="DG17" i="2"/>
  <c r="BW17" i="2"/>
  <c r="U17" i="2"/>
  <c r="CO17" i="2"/>
  <c r="S17" i="9"/>
  <c r="Y17" i="9" s="1"/>
  <c r="I16" i="9"/>
  <c r="S8" i="1" l="1"/>
  <c r="DG248" i="2"/>
  <c r="DG247" i="2"/>
  <c r="DG246" i="2"/>
  <c r="DG245" i="2"/>
  <c r="DG242" i="2"/>
  <c r="DG250" i="2"/>
  <c r="DG249" i="2"/>
  <c r="DG243" i="2"/>
  <c r="DG240" i="2"/>
  <c r="DG244" i="2"/>
  <c r="DG233" i="2"/>
  <c r="DG241" i="2"/>
  <c r="DG239" i="2"/>
  <c r="DG232" i="2"/>
  <c r="DG237" i="2"/>
  <c r="DG235" i="2"/>
  <c r="DG234" i="2"/>
  <c r="DG229" i="2"/>
  <c r="DG228" i="2"/>
  <c r="DG225" i="2"/>
  <c r="DG238" i="2"/>
  <c r="DG226" i="2"/>
  <c r="DG230" i="2"/>
  <c r="DG219" i="2"/>
  <c r="DG227" i="2"/>
  <c r="DG222" i="2"/>
  <c r="DG231" i="2"/>
  <c r="DG218" i="2"/>
  <c r="DG221" i="2"/>
  <c r="DG224" i="2"/>
  <c r="DG223" i="2"/>
  <c r="DG214" i="2"/>
  <c r="DG211" i="2"/>
  <c r="DG216" i="2"/>
  <c r="DG213" i="2"/>
  <c r="DG220" i="2"/>
  <c r="DG212" i="2"/>
  <c r="DG236" i="2"/>
  <c r="DG215" i="2"/>
  <c r="DG207" i="2"/>
  <c r="DG205" i="2"/>
  <c r="DG217" i="2"/>
  <c r="DG210" i="2"/>
  <c r="DG206" i="2"/>
  <c r="DG208" i="2"/>
  <c r="DG204" i="2"/>
  <c r="DG209" i="2"/>
  <c r="DG196" i="2"/>
  <c r="DG197" i="2"/>
  <c r="DG195" i="2"/>
  <c r="DG201" i="2"/>
  <c r="DG194" i="2"/>
  <c r="DG190" i="2"/>
  <c r="DG199" i="2"/>
  <c r="DG193" i="2"/>
  <c r="DG189" i="2"/>
  <c r="DG198" i="2"/>
  <c r="DG200" i="2"/>
  <c r="DG192" i="2"/>
  <c r="DG188" i="2"/>
  <c r="DG202" i="2"/>
  <c r="DG186" i="2"/>
  <c r="DG183" i="2"/>
  <c r="DG181" i="2"/>
  <c r="DG174" i="2"/>
  <c r="DG184" i="2"/>
  <c r="DG179" i="2"/>
  <c r="DG191" i="2"/>
  <c r="DG185" i="2"/>
  <c r="DG178" i="2"/>
  <c r="DG187" i="2"/>
  <c r="DG176" i="2"/>
  <c r="DG175" i="2"/>
  <c r="DG180" i="2"/>
  <c r="DG177" i="2"/>
  <c r="DG170" i="2"/>
  <c r="DG166" i="2"/>
  <c r="DG169" i="2"/>
  <c r="DG165" i="2"/>
  <c r="DG163" i="2"/>
  <c r="DG203" i="2"/>
  <c r="DG173" i="2"/>
  <c r="DG161" i="2"/>
  <c r="DG182" i="2"/>
  <c r="DG171" i="2"/>
  <c r="DG167" i="2"/>
  <c r="DG160" i="2"/>
  <c r="DG159" i="2"/>
  <c r="DG154" i="2"/>
  <c r="DG149" i="2"/>
  <c r="DG146" i="2"/>
  <c r="DG164" i="2"/>
  <c r="DG157" i="2"/>
  <c r="DG156" i="2"/>
  <c r="DG153" i="2"/>
  <c r="DG155" i="2"/>
  <c r="DG152" i="2"/>
  <c r="DG148" i="2"/>
  <c r="DG144" i="2"/>
  <c r="DG172" i="2"/>
  <c r="DG158" i="2"/>
  <c r="DG162" i="2"/>
  <c r="DG168" i="2"/>
  <c r="DG150" i="2"/>
  <c r="DG142" i="2"/>
  <c r="DG140" i="2"/>
  <c r="DG139" i="2"/>
  <c r="DG137" i="2"/>
  <c r="DG147" i="2"/>
  <c r="DG151" i="2"/>
  <c r="DG145" i="2"/>
  <c r="DG141" i="2"/>
  <c r="DG134" i="2"/>
  <c r="DG133" i="2"/>
  <c r="DG131" i="2"/>
  <c r="DG130" i="2"/>
  <c r="DG138" i="2"/>
  <c r="DG120" i="2"/>
  <c r="DG117" i="2"/>
  <c r="DG116" i="2"/>
  <c r="DG115" i="2"/>
  <c r="DG132" i="2"/>
  <c r="DG125" i="2"/>
  <c r="DG119" i="2"/>
  <c r="DG118" i="2"/>
  <c r="DG135" i="2"/>
  <c r="DG128" i="2"/>
  <c r="DG143" i="2"/>
  <c r="DG136" i="2"/>
  <c r="DG123" i="2"/>
  <c r="DG121" i="2"/>
  <c r="DG114" i="2"/>
  <c r="DG122" i="2"/>
  <c r="DG127" i="2"/>
  <c r="DG124" i="2"/>
  <c r="DG113" i="2"/>
  <c r="DG107" i="2"/>
  <c r="DG112" i="2"/>
  <c r="DG105" i="2"/>
  <c r="DG129" i="2"/>
  <c r="DG104" i="2"/>
  <c r="DG99" i="2"/>
  <c r="DG111" i="2"/>
  <c r="DG110" i="2"/>
  <c r="DG103" i="2"/>
  <c r="DG102" i="2"/>
  <c r="DG109" i="2"/>
  <c r="DG108" i="2"/>
  <c r="DG100" i="2"/>
  <c r="DG92" i="2"/>
  <c r="DG78" i="2"/>
  <c r="DG76" i="2"/>
  <c r="DG67" i="2"/>
  <c r="DG97" i="2"/>
  <c r="DG81" i="2"/>
  <c r="DG80" i="2"/>
  <c r="DG75" i="2"/>
  <c r="DG72" i="2"/>
  <c r="DG66" i="2"/>
  <c r="DG93" i="2"/>
  <c r="DG74" i="2"/>
  <c r="DG71" i="2"/>
  <c r="DG94" i="2"/>
  <c r="DG87" i="2"/>
  <c r="DG86" i="2"/>
  <c r="DG73" i="2"/>
  <c r="DG91" i="2"/>
  <c r="DG90" i="2"/>
  <c r="DG89" i="2"/>
  <c r="DG83" i="2"/>
  <c r="DG126" i="2"/>
  <c r="DG106" i="2"/>
  <c r="DG98" i="2"/>
  <c r="DG96" i="2"/>
  <c r="DG95" i="2"/>
  <c r="DG79" i="2"/>
  <c r="DG77" i="2"/>
  <c r="DG101" i="2"/>
  <c r="DG85" i="2"/>
  <c r="DG84" i="2"/>
  <c r="DG69" i="2"/>
  <c r="DG68" i="2"/>
  <c r="DG22" i="2"/>
  <c r="DG64" i="2"/>
  <c r="DG55" i="2"/>
  <c r="DG21" i="2"/>
  <c r="DG23" i="2"/>
  <c r="DG27" i="2"/>
  <c r="DG63" i="2"/>
  <c r="DG50" i="2"/>
  <c r="DG48" i="2"/>
  <c r="DG47" i="2"/>
  <c r="DG60" i="2"/>
  <c r="DG57" i="2"/>
  <c r="DG46" i="2"/>
  <c r="DG24" i="2"/>
  <c r="DG54" i="2"/>
  <c r="DG49" i="2"/>
  <c r="DG62" i="2"/>
  <c r="DG61" i="2"/>
  <c r="DG52" i="2"/>
  <c r="DG51" i="2"/>
  <c r="DG88" i="2"/>
  <c r="DG65" i="2"/>
  <c r="DG58" i="2"/>
  <c r="DG29" i="2"/>
  <c r="DG25" i="2"/>
  <c r="DG28" i="2"/>
  <c r="DG44" i="2"/>
  <c r="DG45" i="2"/>
  <c r="DG70" i="2"/>
  <c r="DG53" i="2"/>
  <c r="DG26" i="2"/>
  <c r="DG31" i="2"/>
  <c r="DG37" i="2"/>
  <c r="DG40" i="2"/>
  <c r="DG56" i="2"/>
  <c r="DG30" i="2"/>
  <c r="DG33" i="2"/>
  <c r="DG42" i="2"/>
  <c r="DG59" i="2"/>
  <c r="DG38" i="2"/>
  <c r="DG82" i="2"/>
  <c r="DG34" i="2"/>
  <c r="DG39" i="2"/>
  <c r="DG43" i="2"/>
  <c r="DG32" i="2"/>
  <c r="DG35" i="2"/>
  <c r="DG36" i="2"/>
  <c r="DG41" i="2"/>
  <c r="V17" i="9"/>
  <c r="O16" i="9"/>
  <c r="L16" i="9"/>
  <c r="EN248" i="2"/>
  <c r="EN247" i="2"/>
  <c r="EN246" i="2"/>
  <c r="EN245" i="2"/>
  <c r="EN250" i="2"/>
  <c r="EN249" i="2"/>
  <c r="EN241" i="2"/>
  <c r="EN244" i="2"/>
  <c r="EN240" i="2"/>
  <c r="EN239" i="2"/>
  <c r="EN243" i="2"/>
  <c r="EN242" i="2"/>
  <c r="EN238" i="2"/>
  <c r="EN232" i="2"/>
  <c r="EN236" i="2"/>
  <c r="EN235" i="2"/>
  <c r="EN234" i="2"/>
  <c r="EN231" i="2"/>
  <c r="EN237" i="2"/>
  <c r="EN233" i="2"/>
  <c r="EN229" i="2"/>
  <c r="EN228" i="2"/>
  <c r="EN225" i="2"/>
  <c r="EN222" i="2"/>
  <c r="EN218" i="2"/>
  <c r="EN221" i="2"/>
  <c r="EN230" i="2"/>
  <c r="EN220" i="2"/>
  <c r="EN226" i="2"/>
  <c r="EN224" i="2"/>
  <c r="EN214" i="2"/>
  <c r="EN223" i="2"/>
  <c r="EN216" i="2"/>
  <c r="EN213" i="2"/>
  <c r="EN212" i="2"/>
  <c r="EN219" i="2"/>
  <c r="EN217" i="2"/>
  <c r="EN205" i="2"/>
  <c r="EN215" i="2"/>
  <c r="EN210" i="2"/>
  <c r="EN206" i="2"/>
  <c r="EN208" i="2"/>
  <c r="EN227" i="2"/>
  <c r="EN209" i="2"/>
  <c r="EN203" i="2"/>
  <c r="EN207" i="2"/>
  <c r="EN197" i="2"/>
  <c r="EN195" i="2"/>
  <c r="EN204" i="2"/>
  <c r="EN201" i="2"/>
  <c r="EN194" i="2"/>
  <c r="EN190" i="2"/>
  <c r="EN199" i="2"/>
  <c r="EN193" i="2"/>
  <c r="EN198" i="2"/>
  <c r="EN200" i="2"/>
  <c r="EN192" i="2"/>
  <c r="EN202" i="2"/>
  <c r="EN191" i="2"/>
  <c r="EN181" i="2"/>
  <c r="EN188" i="2"/>
  <c r="EN184" i="2"/>
  <c r="EN179" i="2"/>
  <c r="EN196" i="2"/>
  <c r="EN185" i="2"/>
  <c r="EN178" i="2"/>
  <c r="EN189" i="2"/>
  <c r="EN182" i="2"/>
  <c r="EN180" i="2"/>
  <c r="EN177" i="2"/>
  <c r="EN175" i="2"/>
  <c r="EN187" i="2"/>
  <c r="EN186" i="2"/>
  <c r="EN183" i="2"/>
  <c r="EN170" i="2"/>
  <c r="EN166" i="2"/>
  <c r="EN173" i="2"/>
  <c r="EN169" i="2"/>
  <c r="EN165" i="2"/>
  <c r="EN163" i="2"/>
  <c r="EN176" i="2"/>
  <c r="EN211" i="2"/>
  <c r="EN172" i="2"/>
  <c r="EN168" i="2"/>
  <c r="EN164" i="2"/>
  <c r="EN162" i="2"/>
  <c r="EN171" i="2"/>
  <c r="EN167" i="2"/>
  <c r="EN160" i="2"/>
  <c r="EN174" i="2"/>
  <c r="EN159" i="2"/>
  <c r="EN157" i="2"/>
  <c r="EN156" i="2"/>
  <c r="EN153" i="2"/>
  <c r="EN155" i="2"/>
  <c r="EN152" i="2"/>
  <c r="EN148" i="2"/>
  <c r="EN151" i="2"/>
  <c r="EN147" i="2"/>
  <c r="EN161" i="2"/>
  <c r="EN150" i="2"/>
  <c r="EN158" i="2"/>
  <c r="EN154" i="2"/>
  <c r="EN143" i="2"/>
  <c r="EN142" i="2"/>
  <c r="EN140" i="2"/>
  <c r="EN139" i="2"/>
  <c r="EN137" i="2"/>
  <c r="EN145" i="2"/>
  <c r="EN144" i="2"/>
  <c r="EN149" i="2"/>
  <c r="EN138" i="2"/>
  <c r="EN136" i="2"/>
  <c r="EN135" i="2"/>
  <c r="EN129" i="2"/>
  <c r="EN146" i="2"/>
  <c r="EN134" i="2"/>
  <c r="EN133" i="2"/>
  <c r="EN120" i="2"/>
  <c r="EN117" i="2"/>
  <c r="EN116" i="2"/>
  <c r="EN132" i="2"/>
  <c r="EN125" i="2"/>
  <c r="EN119" i="2"/>
  <c r="EN118" i="2"/>
  <c r="EN141" i="2"/>
  <c r="EN130" i="2"/>
  <c r="EN127" i="2"/>
  <c r="EN126" i="2"/>
  <c r="EN124" i="2"/>
  <c r="EN122" i="2"/>
  <c r="EN131" i="2"/>
  <c r="EN128" i="2"/>
  <c r="EN114" i="2"/>
  <c r="EN112" i="2"/>
  <c r="EN105" i="2"/>
  <c r="EN113" i="2"/>
  <c r="EN104" i="2"/>
  <c r="EN99" i="2"/>
  <c r="EN123" i="2"/>
  <c r="EN111" i="2"/>
  <c r="EN110" i="2"/>
  <c r="EN121" i="2"/>
  <c r="EN115" i="2"/>
  <c r="EN103" i="2"/>
  <c r="EN102" i="2"/>
  <c r="EN106" i="2"/>
  <c r="EN101" i="2"/>
  <c r="EN98" i="2"/>
  <c r="EN107" i="2"/>
  <c r="EN81" i="2"/>
  <c r="EN80" i="2"/>
  <c r="EN75" i="2"/>
  <c r="EN72" i="2"/>
  <c r="EN66" i="2"/>
  <c r="EN65" i="2"/>
  <c r="EN93" i="2"/>
  <c r="EN74" i="2"/>
  <c r="EN71" i="2"/>
  <c r="EN108" i="2"/>
  <c r="EN97" i="2"/>
  <c r="EN94" i="2"/>
  <c r="EN87" i="2"/>
  <c r="EN86" i="2"/>
  <c r="EN73" i="2"/>
  <c r="EN91" i="2"/>
  <c r="EN90" i="2"/>
  <c r="EN89" i="2"/>
  <c r="EN83" i="2"/>
  <c r="EN100" i="2"/>
  <c r="EN88" i="2"/>
  <c r="EN82" i="2"/>
  <c r="EN70" i="2"/>
  <c r="EN109" i="2"/>
  <c r="EN85" i="2"/>
  <c r="EN84" i="2"/>
  <c r="EN69" i="2"/>
  <c r="EN68" i="2"/>
  <c r="EN92" i="2"/>
  <c r="EN78" i="2"/>
  <c r="EN76" i="2"/>
  <c r="EN67" i="2"/>
  <c r="EN79" i="2"/>
  <c r="EN64" i="2"/>
  <c r="EN55" i="2"/>
  <c r="EN77" i="2"/>
  <c r="EN63" i="2"/>
  <c r="EN50" i="2"/>
  <c r="EN48" i="2"/>
  <c r="EN47" i="2"/>
  <c r="EN22" i="2"/>
  <c r="EN96" i="2"/>
  <c r="EN60" i="2"/>
  <c r="EN57" i="2"/>
  <c r="EN46" i="2"/>
  <c r="EN21" i="2"/>
  <c r="EN23" i="2"/>
  <c r="EN27" i="2"/>
  <c r="EN54" i="2"/>
  <c r="EN49" i="2"/>
  <c r="EN59" i="2"/>
  <c r="EN56" i="2"/>
  <c r="EN53" i="2"/>
  <c r="EN24" i="2"/>
  <c r="EN58" i="2"/>
  <c r="EN95" i="2"/>
  <c r="EN28" i="2"/>
  <c r="EN51" i="2"/>
  <c r="EN29" i="2"/>
  <c r="EN32" i="2"/>
  <c r="EN35" i="2"/>
  <c r="EN36" i="2"/>
  <c r="EN41" i="2"/>
  <c r="EN25" i="2"/>
  <c r="EN44" i="2"/>
  <c r="EN45" i="2"/>
  <c r="EN62" i="2"/>
  <c r="EN31" i="2"/>
  <c r="EN37" i="2"/>
  <c r="EN40" i="2"/>
  <c r="EN52" i="2"/>
  <c r="EN30" i="2"/>
  <c r="EN33" i="2"/>
  <c r="EN42" i="2"/>
  <c r="EN38" i="2"/>
  <c r="EN61" i="2"/>
  <c r="EN26" i="2"/>
  <c r="EN34" i="2"/>
  <c r="EN39" i="2"/>
  <c r="EN43" i="2"/>
  <c r="AM17" i="2"/>
  <c r="DG19" i="2"/>
  <c r="DG20" i="2"/>
  <c r="DG18" i="2"/>
  <c r="T11" i="1"/>
  <c r="T10" i="1"/>
  <c r="DH17" i="2"/>
  <c r="BX17" i="2"/>
  <c r="EO17" i="2"/>
  <c r="EN18" i="2"/>
  <c r="EN20" i="2"/>
  <c r="EN19" i="2"/>
  <c r="V17" i="2"/>
  <c r="CP17" i="2"/>
  <c r="S18" i="9"/>
  <c r="Y18" i="9" s="1"/>
  <c r="I17" i="9"/>
  <c r="CP250" i="2" l="1"/>
  <c r="CP249" i="2"/>
  <c r="CP248" i="2"/>
  <c r="CP247" i="2"/>
  <c r="CP246" i="2"/>
  <c r="CP245" i="2"/>
  <c r="CP241" i="2"/>
  <c r="CP243" i="2"/>
  <c r="CP244" i="2"/>
  <c r="CP242" i="2"/>
  <c r="CP235" i="2"/>
  <c r="CP234" i="2"/>
  <c r="CP238" i="2"/>
  <c r="CP233" i="2"/>
  <c r="CP239" i="2"/>
  <c r="CP226" i="2"/>
  <c r="CP236" i="2"/>
  <c r="CP232" i="2"/>
  <c r="CP231" i="2"/>
  <c r="CP229" i="2"/>
  <c r="CP228" i="2"/>
  <c r="CP225" i="2"/>
  <c r="CP237" i="2"/>
  <c r="CP240" i="2"/>
  <c r="CP230" i="2"/>
  <c r="CP227" i="2"/>
  <c r="CP219" i="2"/>
  <c r="CP222" i="2"/>
  <c r="CP220" i="2"/>
  <c r="CP223" i="2"/>
  <c r="CP221" i="2"/>
  <c r="CP224" i="2"/>
  <c r="CP218" i="2"/>
  <c r="CP214" i="2"/>
  <c r="CP211" i="2"/>
  <c r="CP216" i="2"/>
  <c r="CP213" i="2"/>
  <c r="CP217" i="2"/>
  <c r="CP212" i="2"/>
  <c r="CP215" i="2"/>
  <c r="CP207" i="2"/>
  <c r="CP205" i="2"/>
  <c r="CP210" i="2"/>
  <c r="CP206" i="2"/>
  <c r="CP208" i="2"/>
  <c r="CP202" i="2"/>
  <c r="CP191" i="2"/>
  <c r="CP196" i="2"/>
  <c r="CP209" i="2"/>
  <c r="CP204" i="2"/>
  <c r="CP197" i="2"/>
  <c r="CP195" i="2"/>
  <c r="CP201" i="2"/>
  <c r="CP194" i="2"/>
  <c r="CP190" i="2"/>
  <c r="CP203" i="2"/>
  <c r="CP199" i="2"/>
  <c r="CP193" i="2"/>
  <c r="CP189" i="2"/>
  <c r="CP198" i="2"/>
  <c r="CP175" i="2"/>
  <c r="CP192" i="2"/>
  <c r="CP186" i="2"/>
  <c r="CP183" i="2"/>
  <c r="CP188" i="2"/>
  <c r="CP181" i="2"/>
  <c r="CP174" i="2"/>
  <c r="CP200" i="2"/>
  <c r="CP184" i="2"/>
  <c r="CP179" i="2"/>
  <c r="CP182" i="2"/>
  <c r="CP180" i="2"/>
  <c r="CP177" i="2"/>
  <c r="CP176" i="2"/>
  <c r="CP171" i="2"/>
  <c r="CP167" i="2"/>
  <c r="CP185" i="2"/>
  <c r="CP170" i="2"/>
  <c r="CP166" i="2"/>
  <c r="CP173" i="2"/>
  <c r="CP169" i="2"/>
  <c r="CP165" i="2"/>
  <c r="CP163" i="2"/>
  <c r="CP178" i="2"/>
  <c r="CP172" i="2"/>
  <c r="CP168" i="2"/>
  <c r="CP164" i="2"/>
  <c r="CP162" i="2"/>
  <c r="CP159" i="2"/>
  <c r="CP158" i="2"/>
  <c r="CP187" i="2"/>
  <c r="CP161" i="2"/>
  <c r="CP154" i="2"/>
  <c r="CP149" i="2"/>
  <c r="CP146" i="2"/>
  <c r="CP157" i="2"/>
  <c r="CP156" i="2"/>
  <c r="CP153" i="2"/>
  <c r="CP155" i="2"/>
  <c r="CP152" i="2"/>
  <c r="CP148" i="2"/>
  <c r="CP160" i="2"/>
  <c r="CP151" i="2"/>
  <c r="CP147" i="2"/>
  <c r="CP143" i="2"/>
  <c r="CP144" i="2"/>
  <c r="CP142" i="2"/>
  <c r="CP140" i="2"/>
  <c r="CP139" i="2"/>
  <c r="CP137" i="2"/>
  <c r="CP138" i="2"/>
  <c r="CP136" i="2"/>
  <c r="CP135" i="2"/>
  <c r="CP150" i="2"/>
  <c r="CP145" i="2"/>
  <c r="CP134" i="2"/>
  <c r="CP132" i="2"/>
  <c r="CP128" i="2"/>
  <c r="CP131" i="2"/>
  <c r="CP122" i="2"/>
  <c r="CP133" i="2"/>
  <c r="CP129" i="2"/>
  <c r="CP120" i="2"/>
  <c r="CP117" i="2"/>
  <c r="CP116" i="2"/>
  <c r="CP141" i="2"/>
  <c r="CP125" i="2"/>
  <c r="CP119" i="2"/>
  <c r="CP118" i="2"/>
  <c r="CP127" i="2"/>
  <c r="CP126" i="2"/>
  <c r="CP124" i="2"/>
  <c r="CP123" i="2"/>
  <c r="CP121" i="2"/>
  <c r="CP115" i="2"/>
  <c r="CP130" i="2"/>
  <c r="CP113" i="2"/>
  <c r="CP107" i="2"/>
  <c r="CP112" i="2"/>
  <c r="CP105" i="2"/>
  <c r="CP104" i="2"/>
  <c r="CP111" i="2"/>
  <c r="CP110" i="2"/>
  <c r="CP114" i="2"/>
  <c r="CP106" i="2"/>
  <c r="CP101" i="2"/>
  <c r="CP98" i="2"/>
  <c r="CP109" i="2"/>
  <c r="CP108" i="2"/>
  <c r="CP100" i="2"/>
  <c r="CP85" i="2"/>
  <c r="CP84" i="2"/>
  <c r="CP69" i="2"/>
  <c r="CP68" i="2"/>
  <c r="CP92" i="2"/>
  <c r="CP78" i="2"/>
  <c r="CP76" i="2"/>
  <c r="CP67" i="2"/>
  <c r="CP97" i="2"/>
  <c r="CP81" i="2"/>
  <c r="CP80" i="2"/>
  <c r="CP75" i="2"/>
  <c r="CP72" i="2"/>
  <c r="CP66" i="2"/>
  <c r="CP65" i="2"/>
  <c r="CP93" i="2"/>
  <c r="CP74" i="2"/>
  <c r="CP71" i="2"/>
  <c r="CP102" i="2"/>
  <c r="CP94" i="2"/>
  <c r="CP87" i="2"/>
  <c r="CP86" i="2"/>
  <c r="CP73" i="2"/>
  <c r="CP99" i="2"/>
  <c r="CP88" i="2"/>
  <c r="CP82" i="2"/>
  <c r="CP70" i="2"/>
  <c r="CP103" i="2"/>
  <c r="CP96" i="2"/>
  <c r="CP95" i="2"/>
  <c r="CP79" i="2"/>
  <c r="CP77" i="2"/>
  <c r="CP58" i="2"/>
  <c r="CP21" i="2"/>
  <c r="CP23" i="2"/>
  <c r="CP27" i="2"/>
  <c r="CP91" i="2"/>
  <c r="CP83" i="2"/>
  <c r="CP55" i="2"/>
  <c r="CP24" i="2"/>
  <c r="CP63" i="2"/>
  <c r="CP50" i="2"/>
  <c r="CP48" i="2"/>
  <c r="CP47" i="2"/>
  <c r="CP89" i="2"/>
  <c r="CP60" i="2"/>
  <c r="CP57" i="2"/>
  <c r="CP46" i="2"/>
  <c r="CP25" i="2"/>
  <c r="CP26" i="2"/>
  <c r="CP59" i="2"/>
  <c r="CP56" i="2"/>
  <c r="CP53" i="2"/>
  <c r="CP90" i="2"/>
  <c r="CP62" i="2"/>
  <c r="CP61" i="2"/>
  <c r="CP52" i="2"/>
  <c r="CP51" i="2"/>
  <c r="CP22" i="2"/>
  <c r="CP29" i="2"/>
  <c r="CP44" i="2"/>
  <c r="CP45" i="2"/>
  <c r="CP31" i="2"/>
  <c r="CP37" i="2"/>
  <c r="CP40" i="2"/>
  <c r="CP28" i="2"/>
  <c r="CP30" i="2"/>
  <c r="CP33" i="2"/>
  <c r="CP42" i="2"/>
  <c r="CP38" i="2"/>
  <c r="CP39" i="2"/>
  <c r="CP34" i="2"/>
  <c r="CP64" i="2"/>
  <c r="CP32" i="2"/>
  <c r="CP35" i="2"/>
  <c r="CP36" i="2"/>
  <c r="CP41" i="2"/>
  <c r="CP43" i="2"/>
  <c r="CP54" i="2"/>
  <c r="CP49" i="2"/>
  <c r="T8" i="1"/>
  <c r="V18" i="9"/>
  <c r="EO250" i="2"/>
  <c r="EO248" i="2"/>
  <c r="EO247" i="2"/>
  <c r="EO244" i="2"/>
  <c r="EO240" i="2"/>
  <c r="EO239" i="2"/>
  <c r="EO243" i="2"/>
  <c r="EO249" i="2"/>
  <c r="EO242" i="2"/>
  <c r="EO238" i="2"/>
  <c r="EO232" i="2"/>
  <c r="EO236" i="2"/>
  <c r="EO237" i="2"/>
  <c r="EO233" i="2"/>
  <c r="EO246" i="2"/>
  <c r="EO234" i="2"/>
  <c r="EO231" i="2"/>
  <c r="EO230" i="2"/>
  <c r="EO227" i="2"/>
  <c r="EO245" i="2"/>
  <c r="EO229" i="2"/>
  <c r="EO228" i="2"/>
  <c r="EO225" i="2"/>
  <c r="EO222" i="2"/>
  <c r="EO218" i="2"/>
  <c r="EO221" i="2"/>
  <c r="EO220" i="2"/>
  <c r="EO241" i="2"/>
  <c r="EO235" i="2"/>
  <c r="EO223" i="2"/>
  <c r="EO226" i="2"/>
  <c r="EO224" i="2"/>
  <c r="EO219" i="2"/>
  <c r="EO216" i="2"/>
  <c r="EO213" i="2"/>
  <c r="EO212" i="2"/>
  <c r="EO215" i="2"/>
  <c r="EO214" i="2"/>
  <c r="EO211" i="2"/>
  <c r="EO217" i="2"/>
  <c r="EO210" i="2"/>
  <c r="EO206" i="2"/>
  <c r="EO208" i="2"/>
  <c r="EO204" i="2"/>
  <c r="EO209" i="2"/>
  <c r="EO207" i="2"/>
  <c r="EO201" i="2"/>
  <c r="EO194" i="2"/>
  <c r="EO205" i="2"/>
  <c r="EO199" i="2"/>
  <c r="EO193" i="2"/>
  <c r="EO189" i="2"/>
  <c r="EO203" i="2"/>
  <c r="EO198" i="2"/>
  <c r="EO200" i="2"/>
  <c r="EO192" i="2"/>
  <c r="EO202" i="2"/>
  <c r="EO191" i="2"/>
  <c r="EO196" i="2"/>
  <c r="EO188" i="2"/>
  <c r="EO184" i="2"/>
  <c r="EO179" i="2"/>
  <c r="EO185" i="2"/>
  <c r="EO178" i="2"/>
  <c r="EO182" i="2"/>
  <c r="EO180" i="2"/>
  <c r="EO177" i="2"/>
  <c r="EO190" i="2"/>
  <c r="EO176" i="2"/>
  <c r="EO197" i="2"/>
  <c r="EO187" i="2"/>
  <c r="EO186" i="2"/>
  <c r="EO183" i="2"/>
  <c r="EO195" i="2"/>
  <c r="EO181" i="2"/>
  <c r="EO173" i="2"/>
  <c r="EO169" i="2"/>
  <c r="EO165" i="2"/>
  <c r="EO163" i="2"/>
  <c r="EO175" i="2"/>
  <c r="EO172" i="2"/>
  <c r="EO168" i="2"/>
  <c r="EO164" i="2"/>
  <c r="EO162" i="2"/>
  <c r="EO159" i="2"/>
  <c r="EO174" i="2"/>
  <c r="EO170" i="2"/>
  <c r="EO166" i="2"/>
  <c r="EO157" i="2"/>
  <c r="EO156" i="2"/>
  <c r="EO153" i="2"/>
  <c r="EO167" i="2"/>
  <c r="EO155" i="2"/>
  <c r="EO152" i="2"/>
  <c r="EO148" i="2"/>
  <c r="EO160" i="2"/>
  <c r="EO151" i="2"/>
  <c r="EO147" i="2"/>
  <c r="EO143" i="2"/>
  <c r="EO171" i="2"/>
  <c r="EO158" i="2"/>
  <c r="EO154" i="2"/>
  <c r="EO149" i="2"/>
  <c r="EO146" i="2"/>
  <c r="EO145" i="2"/>
  <c r="EO144" i="2"/>
  <c r="EO138" i="2"/>
  <c r="EO136" i="2"/>
  <c r="EO135" i="2"/>
  <c r="EO141" i="2"/>
  <c r="EO134" i="2"/>
  <c r="EO132" i="2"/>
  <c r="EO161" i="2"/>
  <c r="EO142" i="2"/>
  <c r="EO140" i="2"/>
  <c r="EO139" i="2"/>
  <c r="EO137" i="2"/>
  <c r="EO129" i="2"/>
  <c r="EO125" i="2"/>
  <c r="EO119" i="2"/>
  <c r="EO118" i="2"/>
  <c r="EO130" i="2"/>
  <c r="EO127" i="2"/>
  <c r="EO126" i="2"/>
  <c r="EO124" i="2"/>
  <c r="EO123" i="2"/>
  <c r="EO121" i="2"/>
  <c r="EO150" i="2"/>
  <c r="EO131" i="2"/>
  <c r="EO128" i="2"/>
  <c r="EO133" i="2"/>
  <c r="EO120" i="2"/>
  <c r="EO117" i="2"/>
  <c r="EO116" i="2"/>
  <c r="EO115" i="2"/>
  <c r="EO113" i="2"/>
  <c r="EO104" i="2"/>
  <c r="EO99" i="2"/>
  <c r="EO111" i="2"/>
  <c r="EO110" i="2"/>
  <c r="EO103" i="2"/>
  <c r="EO102" i="2"/>
  <c r="EO106" i="2"/>
  <c r="EO101" i="2"/>
  <c r="EO109" i="2"/>
  <c r="EO108" i="2"/>
  <c r="EO100" i="2"/>
  <c r="EO122" i="2"/>
  <c r="EO107" i="2"/>
  <c r="EO114" i="2"/>
  <c r="EO112" i="2"/>
  <c r="EO105" i="2"/>
  <c r="EO93" i="2"/>
  <c r="EO74" i="2"/>
  <c r="EO71" i="2"/>
  <c r="EO97" i="2"/>
  <c r="EO94" i="2"/>
  <c r="EO87" i="2"/>
  <c r="EO86" i="2"/>
  <c r="EO73" i="2"/>
  <c r="EO91" i="2"/>
  <c r="EO90" i="2"/>
  <c r="EO89" i="2"/>
  <c r="EO83" i="2"/>
  <c r="EO88" i="2"/>
  <c r="EO82" i="2"/>
  <c r="EO70" i="2"/>
  <c r="EO96" i="2"/>
  <c r="EO95" i="2"/>
  <c r="EO79" i="2"/>
  <c r="EO77" i="2"/>
  <c r="EO64" i="2"/>
  <c r="EO92" i="2"/>
  <c r="EO78" i="2"/>
  <c r="EO76" i="2"/>
  <c r="EO67" i="2"/>
  <c r="EO98" i="2"/>
  <c r="EO81" i="2"/>
  <c r="EO80" i="2"/>
  <c r="EO75" i="2"/>
  <c r="EO72" i="2"/>
  <c r="EO66" i="2"/>
  <c r="EO65" i="2"/>
  <c r="EO84" i="2"/>
  <c r="EO63" i="2"/>
  <c r="EO50" i="2"/>
  <c r="EO48" i="2"/>
  <c r="EO47" i="2"/>
  <c r="EO28" i="2"/>
  <c r="EO60" i="2"/>
  <c r="EO57" i="2"/>
  <c r="EO46" i="2"/>
  <c r="EO54" i="2"/>
  <c r="EO49" i="2"/>
  <c r="EO22" i="2"/>
  <c r="EO68" i="2"/>
  <c r="EO59" i="2"/>
  <c r="EO56" i="2"/>
  <c r="EO53" i="2"/>
  <c r="EO21" i="2"/>
  <c r="EO23" i="2"/>
  <c r="EO27" i="2"/>
  <c r="EO85" i="2"/>
  <c r="EO62" i="2"/>
  <c r="EO61" i="2"/>
  <c r="EO52" i="2"/>
  <c r="EO51" i="2"/>
  <c r="EO69" i="2"/>
  <c r="EO55" i="2"/>
  <c r="EO25" i="2"/>
  <c r="EO26" i="2"/>
  <c r="EO34" i="2"/>
  <c r="EO39" i="2"/>
  <c r="EO43" i="2"/>
  <c r="EO29" i="2"/>
  <c r="EO32" i="2"/>
  <c r="EO35" i="2"/>
  <c r="EO36" i="2"/>
  <c r="EO41" i="2"/>
  <c r="EO33" i="2"/>
  <c r="EO42" i="2"/>
  <c r="EO24" i="2"/>
  <c r="EO44" i="2"/>
  <c r="EO45" i="2"/>
  <c r="EO30" i="2"/>
  <c r="EO31" i="2"/>
  <c r="EO37" i="2"/>
  <c r="EO40" i="2"/>
  <c r="EO58" i="2"/>
  <c r="EO38" i="2"/>
  <c r="O17" i="9"/>
  <c r="L17" i="9"/>
  <c r="DH248" i="2"/>
  <c r="DH247" i="2"/>
  <c r="DH246" i="2"/>
  <c r="DH245" i="2"/>
  <c r="DH250" i="2"/>
  <c r="DH249" i="2"/>
  <c r="DH243" i="2"/>
  <c r="DH240" i="2"/>
  <c r="DH239" i="2"/>
  <c r="DH242" i="2"/>
  <c r="DH241" i="2"/>
  <c r="DH232" i="2"/>
  <c r="DH238" i="2"/>
  <c r="DH236" i="2"/>
  <c r="DH235" i="2"/>
  <c r="DH234" i="2"/>
  <c r="DH231" i="2"/>
  <c r="DH244" i="2"/>
  <c r="DH233" i="2"/>
  <c r="DH229" i="2"/>
  <c r="DH228" i="2"/>
  <c r="DH225" i="2"/>
  <c r="DH237" i="2"/>
  <c r="DH230" i="2"/>
  <c r="DH227" i="2"/>
  <c r="DH222" i="2"/>
  <c r="DH218" i="2"/>
  <c r="DH221" i="2"/>
  <c r="DH220" i="2"/>
  <c r="DH214" i="2"/>
  <c r="DH219" i="2"/>
  <c r="DH216" i="2"/>
  <c r="DH213" i="2"/>
  <c r="DH212" i="2"/>
  <c r="DH223" i="2"/>
  <c r="DH226" i="2"/>
  <c r="DH217" i="2"/>
  <c r="DH224" i="2"/>
  <c r="DH205" i="2"/>
  <c r="DH210" i="2"/>
  <c r="DH206" i="2"/>
  <c r="DH208" i="2"/>
  <c r="DH215" i="2"/>
  <c r="DH209" i="2"/>
  <c r="DH211" i="2"/>
  <c r="DH197" i="2"/>
  <c r="DH195" i="2"/>
  <c r="DH204" i="2"/>
  <c r="DH201" i="2"/>
  <c r="DH194" i="2"/>
  <c r="DH190" i="2"/>
  <c r="DH207" i="2"/>
  <c r="DH199" i="2"/>
  <c r="DH193" i="2"/>
  <c r="DH198" i="2"/>
  <c r="DH200" i="2"/>
  <c r="DH192" i="2"/>
  <c r="DH203" i="2"/>
  <c r="DH202" i="2"/>
  <c r="DH191" i="2"/>
  <c r="DH181" i="2"/>
  <c r="DH184" i="2"/>
  <c r="DH179" i="2"/>
  <c r="DH185" i="2"/>
  <c r="DH178" i="2"/>
  <c r="DH189" i="2"/>
  <c r="DH182" i="2"/>
  <c r="DH180" i="2"/>
  <c r="DH177" i="2"/>
  <c r="DH175" i="2"/>
  <c r="DH186" i="2"/>
  <c r="DH183" i="2"/>
  <c r="DH170" i="2"/>
  <c r="DH166" i="2"/>
  <c r="DH174" i="2"/>
  <c r="DH196" i="2"/>
  <c r="DH169" i="2"/>
  <c r="DH165" i="2"/>
  <c r="DH163" i="2"/>
  <c r="DH188" i="2"/>
  <c r="DH172" i="2"/>
  <c r="DH168" i="2"/>
  <c r="DH164" i="2"/>
  <c r="DH171" i="2"/>
  <c r="DH167" i="2"/>
  <c r="DH160" i="2"/>
  <c r="DH176" i="2"/>
  <c r="DH173" i="2"/>
  <c r="DH157" i="2"/>
  <c r="DH156" i="2"/>
  <c r="DH153" i="2"/>
  <c r="DH161" i="2"/>
  <c r="DH155" i="2"/>
  <c r="DH152" i="2"/>
  <c r="DH148" i="2"/>
  <c r="DH158" i="2"/>
  <c r="DH151" i="2"/>
  <c r="DH147" i="2"/>
  <c r="DH150" i="2"/>
  <c r="DH187" i="2"/>
  <c r="DH159" i="2"/>
  <c r="DH154" i="2"/>
  <c r="DH142" i="2"/>
  <c r="DH140" i="2"/>
  <c r="DH139" i="2"/>
  <c r="DH137" i="2"/>
  <c r="DH162" i="2"/>
  <c r="DH138" i="2"/>
  <c r="DH136" i="2"/>
  <c r="DH135" i="2"/>
  <c r="DH145" i="2"/>
  <c r="DH146" i="2"/>
  <c r="DH144" i="2"/>
  <c r="DH143" i="2"/>
  <c r="DH149" i="2"/>
  <c r="DH133" i="2"/>
  <c r="DH120" i="2"/>
  <c r="DH117" i="2"/>
  <c r="DH116" i="2"/>
  <c r="DH132" i="2"/>
  <c r="DH125" i="2"/>
  <c r="DH119" i="2"/>
  <c r="DH118" i="2"/>
  <c r="DH128" i="2"/>
  <c r="DH130" i="2"/>
  <c r="DH129" i="2"/>
  <c r="DH127" i="2"/>
  <c r="DH126" i="2"/>
  <c r="DH124" i="2"/>
  <c r="DH134" i="2"/>
  <c r="DH122" i="2"/>
  <c r="DH141" i="2"/>
  <c r="DH131" i="2"/>
  <c r="DH112" i="2"/>
  <c r="DH105" i="2"/>
  <c r="DH115" i="2"/>
  <c r="DH104" i="2"/>
  <c r="DH114" i="2"/>
  <c r="DH111" i="2"/>
  <c r="DH110" i="2"/>
  <c r="DH103" i="2"/>
  <c r="DH102" i="2"/>
  <c r="DH123" i="2"/>
  <c r="DH106" i="2"/>
  <c r="DH101" i="2"/>
  <c r="DH98" i="2"/>
  <c r="DH113" i="2"/>
  <c r="DH107" i="2"/>
  <c r="DH109" i="2"/>
  <c r="DH100" i="2"/>
  <c r="DH97" i="2"/>
  <c r="DH81" i="2"/>
  <c r="DH80" i="2"/>
  <c r="DH75" i="2"/>
  <c r="DH72" i="2"/>
  <c r="DH66" i="2"/>
  <c r="DH65" i="2"/>
  <c r="DH93" i="2"/>
  <c r="DH74" i="2"/>
  <c r="DH71" i="2"/>
  <c r="DH94" i="2"/>
  <c r="DH87" i="2"/>
  <c r="DH86" i="2"/>
  <c r="DH73" i="2"/>
  <c r="DH91" i="2"/>
  <c r="DH90" i="2"/>
  <c r="DH89" i="2"/>
  <c r="DH83" i="2"/>
  <c r="DH108" i="2"/>
  <c r="DH88" i="2"/>
  <c r="DH82" i="2"/>
  <c r="DH70" i="2"/>
  <c r="DH85" i="2"/>
  <c r="DH84" i="2"/>
  <c r="DH69" i="2"/>
  <c r="DH68" i="2"/>
  <c r="DH121" i="2"/>
  <c r="DH99" i="2"/>
  <c r="DH92" i="2"/>
  <c r="DH78" i="2"/>
  <c r="DH76" i="2"/>
  <c r="DH67" i="2"/>
  <c r="DH64" i="2"/>
  <c r="DH55" i="2"/>
  <c r="DH95" i="2"/>
  <c r="DH63" i="2"/>
  <c r="DH50" i="2"/>
  <c r="DH48" i="2"/>
  <c r="DH47" i="2"/>
  <c r="DH22" i="2"/>
  <c r="DH79" i="2"/>
  <c r="DH60" i="2"/>
  <c r="DH57" i="2"/>
  <c r="DH46" i="2"/>
  <c r="DH21" i="2"/>
  <c r="DH23" i="2"/>
  <c r="DH27" i="2"/>
  <c r="DH77" i="2"/>
  <c r="DH54" i="2"/>
  <c r="DH49" i="2"/>
  <c r="DH96" i="2"/>
  <c r="DH59" i="2"/>
  <c r="DH56" i="2"/>
  <c r="DH53" i="2"/>
  <c r="DH24" i="2"/>
  <c r="DH58" i="2"/>
  <c r="DH28" i="2"/>
  <c r="DH32" i="2"/>
  <c r="DH35" i="2"/>
  <c r="DH36" i="2"/>
  <c r="DH41" i="2"/>
  <c r="DH62" i="2"/>
  <c r="DH61" i="2"/>
  <c r="DH25" i="2"/>
  <c r="DH51" i="2"/>
  <c r="DH44" i="2"/>
  <c r="DH45" i="2"/>
  <c r="DH26" i="2"/>
  <c r="DH29" i="2"/>
  <c r="DH31" i="2"/>
  <c r="DH37" i="2"/>
  <c r="DH40" i="2"/>
  <c r="DH38" i="2"/>
  <c r="DH30" i="2"/>
  <c r="DH33" i="2"/>
  <c r="DH42" i="2"/>
  <c r="DH52" i="2"/>
  <c r="DH34" i="2"/>
  <c r="DH39" i="2"/>
  <c r="DH43" i="2"/>
  <c r="AN17" i="2"/>
  <c r="CP20" i="2"/>
  <c r="CP19" i="2"/>
  <c r="DH19" i="2"/>
  <c r="DH18" i="2"/>
  <c r="DH20" i="2"/>
  <c r="U11" i="1"/>
  <c r="U10" i="1"/>
  <c r="BY17" i="2"/>
  <c r="EP17" i="2"/>
  <c r="EO19" i="2"/>
  <c r="EO18" i="2"/>
  <c r="EO20" i="2"/>
  <c r="DI17" i="2"/>
  <c r="W17" i="2"/>
  <c r="CQ17" i="2"/>
  <c r="S19" i="9"/>
  <c r="Y19" i="9" s="1"/>
  <c r="I18" i="9"/>
  <c r="L18" i="9" l="1"/>
  <c r="O18" i="9"/>
  <c r="EP244" i="2"/>
  <c r="EP241" i="2"/>
  <c r="EP250" i="2"/>
  <c r="EP249" i="2"/>
  <c r="EP247" i="2"/>
  <c r="EP240" i="2"/>
  <c r="EP239" i="2"/>
  <c r="EP243" i="2"/>
  <c r="EP238" i="2"/>
  <c r="EP237" i="2"/>
  <c r="EP245" i="2"/>
  <c r="EP242" i="2"/>
  <c r="EP246" i="2"/>
  <c r="EP236" i="2"/>
  <c r="EP248" i="2"/>
  <c r="EP234" i="2"/>
  <c r="EP231" i="2"/>
  <c r="EP232" i="2"/>
  <c r="EP224" i="2"/>
  <c r="EP230" i="2"/>
  <c r="EP227" i="2"/>
  <c r="EP229" i="2"/>
  <c r="EP228" i="2"/>
  <c r="EP225" i="2"/>
  <c r="EP221" i="2"/>
  <c r="EP220" i="2"/>
  <c r="EP235" i="2"/>
  <c r="EP223" i="2"/>
  <c r="EP233" i="2"/>
  <c r="EP222" i="2"/>
  <c r="EP212" i="2"/>
  <c r="EP219" i="2"/>
  <c r="EP226" i="2"/>
  <c r="EP215" i="2"/>
  <c r="EP217" i="2"/>
  <c r="EP214" i="2"/>
  <c r="EP218" i="2"/>
  <c r="EP216" i="2"/>
  <c r="EP213" i="2"/>
  <c r="EP210" i="2"/>
  <c r="EP206" i="2"/>
  <c r="EP208" i="2"/>
  <c r="EP209" i="2"/>
  <c r="EP207" i="2"/>
  <c r="EP211" i="2"/>
  <c r="EP205" i="2"/>
  <c r="EP204" i="2"/>
  <c r="EP199" i="2"/>
  <c r="EP193" i="2"/>
  <c r="EP203" i="2"/>
  <c r="EP198" i="2"/>
  <c r="EP200" i="2"/>
  <c r="EP192" i="2"/>
  <c r="EP202" i="2"/>
  <c r="EP191" i="2"/>
  <c r="EP196" i="2"/>
  <c r="EP197" i="2"/>
  <c r="EP195" i="2"/>
  <c r="EP184" i="2"/>
  <c r="EP179" i="2"/>
  <c r="EP185" i="2"/>
  <c r="EP178" i="2"/>
  <c r="EP173" i="2"/>
  <c r="EP201" i="2"/>
  <c r="EP182" i="2"/>
  <c r="EP180" i="2"/>
  <c r="EP177" i="2"/>
  <c r="EP194" i="2"/>
  <c r="EP190" i="2"/>
  <c r="EP189" i="2"/>
  <c r="EP176" i="2"/>
  <c r="EP175" i="2"/>
  <c r="EP181" i="2"/>
  <c r="EP174" i="2"/>
  <c r="EP188" i="2"/>
  <c r="EP169" i="2"/>
  <c r="EP165" i="2"/>
  <c r="EP163" i="2"/>
  <c r="EP172" i="2"/>
  <c r="EP168" i="2"/>
  <c r="EP164" i="2"/>
  <c r="EP162" i="2"/>
  <c r="EP159" i="2"/>
  <c r="EP187" i="2"/>
  <c r="EP161" i="2"/>
  <c r="EP171" i="2"/>
  <c r="EP167" i="2"/>
  <c r="EP170" i="2"/>
  <c r="EP166" i="2"/>
  <c r="EP186" i="2"/>
  <c r="EP183" i="2"/>
  <c r="EP155" i="2"/>
  <c r="EP152" i="2"/>
  <c r="EP160" i="2"/>
  <c r="EP151" i="2"/>
  <c r="EP147" i="2"/>
  <c r="EP150" i="2"/>
  <c r="EP149" i="2"/>
  <c r="EP146" i="2"/>
  <c r="EP145" i="2"/>
  <c r="EP157" i="2"/>
  <c r="EP156" i="2"/>
  <c r="EP153" i="2"/>
  <c r="EP138" i="2"/>
  <c r="EP136" i="2"/>
  <c r="EP135" i="2"/>
  <c r="EP141" i="2"/>
  <c r="EP158" i="2"/>
  <c r="EP133" i="2"/>
  <c r="EP131" i="2"/>
  <c r="EP130" i="2"/>
  <c r="EP142" i="2"/>
  <c r="EP140" i="2"/>
  <c r="EP139" i="2"/>
  <c r="EP137" i="2"/>
  <c r="EP148" i="2"/>
  <c r="EP144" i="2"/>
  <c r="EP143" i="2"/>
  <c r="EP154" i="2"/>
  <c r="EP132" i="2"/>
  <c r="EP125" i="2"/>
  <c r="EP119" i="2"/>
  <c r="EP118" i="2"/>
  <c r="EP127" i="2"/>
  <c r="EP126" i="2"/>
  <c r="EP124" i="2"/>
  <c r="EP123" i="2"/>
  <c r="EP121" i="2"/>
  <c r="EP114" i="2"/>
  <c r="EP122" i="2"/>
  <c r="EP120" i="2"/>
  <c r="EP117" i="2"/>
  <c r="EP116" i="2"/>
  <c r="EP115" i="2"/>
  <c r="EP134" i="2"/>
  <c r="EP129" i="2"/>
  <c r="EP111" i="2"/>
  <c r="EP110" i="2"/>
  <c r="EP103" i="2"/>
  <c r="EP102" i="2"/>
  <c r="EP128" i="2"/>
  <c r="EP106" i="2"/>
  <c r="EP101" i="2"/>
  <c r="EP98" i="2"/>
  <c r="EP109" i="2"/>
  <c r="EP108" i="2"/>
  <c r="EP112" i="2"/>
  <c r="EP105" i="2"/>
  <c r="EP97" i="2"/>
  <c r="EP113" i="2"/>
  <c r="EP104" i="2"/>
  <c r="EP99" i="2"/>
  <c r="EP94" i="2"/>
  <c r="EP87" i="2"/>
  <c r="EP86" i="2"/>
  <c r="EP73" i="2"/>
  <c r="EP91" i="2"/>
  <c r="EP90" i="2"/>
  <c r="EP89" i="2"/>
  <c r="EP83" i="2"/>
  <c r="EP88" i="2"/>
  <c r="EP82" i="2"/>
  <c r="EP70" i="2"/>
  <c r="EP100" i="2"/>
  <c r="EP96" i="2"/>
  <c r="EP95" i="2"/>
  <c r="EP79" i="2"/>
  <c r="EP77" i="2"/>
  <c r="EP85" i="2"/>
  <c r="EP84" i="2"/>
  <c r="EP69" i="2"/>
  <c r="EP68" i="2"/>
  <c r="EP107" i="2"/>
  <c r="EP81" i="2"/>
  <c r="EP80" i="2"/>
  <c r="EP75" i="2"/>
  <c r="EP72" i="2"/>
  <c r="EP66" i="2"/>
  <c r="EP65" i="2"/>
  <c r="EP93" i="2"/>
  <c r="EP74" i="2"/>
  <c r="EP71" i="2"/>
  <c r="EP60" i="2"/>
  <c r="EP57" i="2"/>
  <c r="EP46" i="2"/>
  <c r="EP25" i="2"/>
  <c r="EP26" i="2"/>
  <c r="EP54" i="2"/>
  <c r="EP49" i="2"/>
  <c r="EP59" i="2"/>
  <c r="EP56" i="2"/>
  <c r="EP53" i="2"/>
  <c r="EP62" i="2"/>
  <c r="EP61" i="2"/>
  <c r="EP52" i="2"/>
  <c r="EP51" i="2"/>
  <c r="EP22" i="2"/>
  <c r="EP78" i="2"/>
  <c r="EP58" i="2"/>
  <c r="EP21" i="2"/>
  <c r="EP23" i="2"/>
  <c r="EP27" i="2"/>
  <c r="EP55" i="2"/>
  <c r="EP92" i="2"/>
  <c r="EP67" i="2"/>
  <c r="EP64" i="2"/>
  <c r="EP63" i="2"/>
  <c r="EP50" i="2"/>
  <c r="EP48" i="2"/>
  <c r="EP47" i="2"/>
  <c r="EP40" i="2"/>
  <c r="EP28" i="2"/>
  <c r="EP34" i="2"/>
  <c r="EP39" i="2"/>
  <c r="EP43" i="2"/>
  <c r="EP31" i="2"/>
  <c r="EP29" i="2"/>
  <c r="EP32" i="2"/>
  <c r="EP35" i="2"/>
  <c r="EP36" i="2"/>
  <c r="EP41" i="2"/>
  <c r="EP76" i="2"/>
  <c r="EP24" i="2"/>
  <c r="EP44" i="2"/>
  <c r="EP45" i="2"/>
  <c r="EP30" i="2"/>
  <c r="EP33" i="2"/>
  <c r="EP42" i="2"/>
  <c r="EP37" i="2"/>
  <c r="EP38" i="2"/>
  <c r="CQ248" i="2"/>
  <c r="CQ247" i="2"/>
  <c r="CQ246" i="2"/>
  <c r="CQ245" i="2"/>
  <c r="CQ242" i="2"/>
  <c r="CQ250" i="2"/>
  <c r="CQ249" i="2"/>
  <c r="CQ243" i="2"/>
  <c r="CQ244" i="2"/>
  <c r="CQ240" i="2"/>
  <c r="CQ238" i="2"/>
  <c r="CQ233" i="2"/>
  <c r="CQ239" i="2"/>
  <c r="CQ232" i="2"/>
  <c r="CQ235" i="2"/>
  <c r="CQ234" i="2"/>
  <c r="CQ236" i="2"/>
  <c r="CQ231" i="2"/>
  <c r="CQ229" i="2"/>
  <c r="CQ228" i="2"/>
  <c r="CQ225" i="2"/>
  <c r="CQ237" i="2"/>
  <c r="CQ241" i="2"/>
  <c r="CQ226" i="2"/>
  <c r="CQ219" i="2"/>
  <c r="CQ222" i="2"/>
  <c r="CQ224" i="2"/>
  <c r="CQ221" i="2"/>
  <c r="CQ227" i="2"/>
  <c r="CQ223" i="2"/>
  <c r="CQ218" i="2"/>
  <c r="CQ214" i="2"/>
  <c r="CQ211" i="2"/>
  <c r="CQ216" i="2"/>
  <c r="CQ213" i="2"/>
  <c r="CQ230" i="2"/>
  <c r="CQ217" i="2"/>
  <c r="CQ212" i="2"/>
  <c r="CQ215" i="2"/>
  <c r="CQ220" i="2"/>
  <c r="CQ207" i="2"/>
  <c r="CQ205" i="2"/>
  <c r="CQ210" i="2"/>
  <c r="CQ206" i="2"/>
  <c r="CQ208" i="2"/>
  <c r="CQ204" i="2"/>
  <c r="CQ209" i="2"/>
  <c r="CQ196" i="2"/>
  <c r="CQ197" i="2"/>
  <c r="CQ195" i="2"/>
  <c r="CQ201" i="2"/>
  <c r="CQ194" i="2"/>
  <c r="CQ190" i="2"/>
  <c r="CQ203" i="2"/>
  <c r="CQ199" i="2"/>
  <c r="CQ193" i="2"/>
  <c r="CQ189" i="2"/>
  <c r="CQ198" i="2"/>
  <c r="CQ200" i="2"/>
  <c r="CQ192" i="2"/>
  <c r="CQ188" i="2"/>
  <c r="CQ186" i="2"/>
  <c r="CQ183" i="2"/>
  <c r="CQ181" i="2"/>
  <c r="CQ174" i="2"/>
  <c r="CQ202" i="2"/>
  <c r="CQ184" i="2"/>
  <c r="CQ179" i="2"/>
  <c r="CQ187" i="2"/>
  <c r="CQ185" i="2"/>
  <c r="CQ178" i="2"/>
  <c r="CQ191" i="2"/>
  <c r="CQ176" i="2"/>
  <c r="CQ175" i="2"/>
  <c r="CQ182" i="2"/>
  <c r="CQ170" i="2"/>
  <c r="CQ166" i="2"/>
  <c r="CQ173" i="2"/>
  <c r="CQ180" i="2"/>
  <c r="CQ177" i="2"/>
  <c r="CQ169" i="2"/>
  <c r="CQ165" i="2"/>
  <c r="CQ163" i="2"/>
  <c r="CQ161" i="2"/>
  <c r="CQ171" i="2"/>
  <c r="CQ167" i="2"/>
  <c r="CQ160" i="2"/>
  <c r="CQ158" i="2"/>
  <c r="CQ154" i="2"/>
  <c r="CQ168" i="2"/>
  <c r="CQ149" i="2"/>
  <c r="CQ146" i="2"/>
  <c r="CQ162" i="2"/>
  <c r="CQ157" i="2"/>
  <c r="CQ156" i="2"/>
  <c r="CQ153" i="2"/>
  <c r="CQ155" i="2"/>
  <c r="CQ152" i="2"/>
  <c r="CQ148" i="2"/>
  <c r="CQ144" i="2"/>
  <c r="CQ164" i="2"/>
  <c r="CQ172" i="2"/>
  <c r="CQ159" i="2"/>
  <c r="CQ150" i="2"/>
  <c r="CQ151" i="2"/>
  <c r="CQ143" i="2"/>
  <c r="CQ142" i="2"/>
  <c r="CQ140" i="2"/>
  <c r="CQ139" i="2"/>
  <c r="CQ137" i="2"/>
  <c r="CQ141" i="2"/>
  <c r="CQ147" i="2"/>
  <c r="CQ145" i="2"/>
  <c r="CQ134" i="2"/>
  <c r="CQ133" i="2"/>
  <c r="CQ131" i="2"/>
  <c r="CQ130" i="2"/>
  <c r="CQ135" i="2"/>
  <c r="CQ128" i="2"/>
  <c r="CQ129" i="2"/>
  <c r="CQ120" i="2"/>
  <c r="CQ117" i="2"/>
  <c r="CQ116" i="2"/>
  <c r="CQ115" i="2"/>
  <c r="CQ136" i="2"/>
  <c r="CQ132" i="2"/>
  <c r="CQ125" i="2"/>
  <c r="CQ119" i="2"/>
  <c r="CQ118" i="2"/>
  <c r="CQ123" i="2"/>
  <c r="CQ121" i="2"/>
  <c r="CQ114" i="2"/>
  <c r="CQ122" i="2"/>
  <c r="CQ113" i="2"/>
  <c r="CQ107" i="2"/>
  <c r="CQ112" i="2"/>
  <c r="CQ105" i="2"/>
  <c r="CQ127" i="2"/>
  <c r="CQ124" i="2"/>
  <c r="CQ104" i="2"/>
  <c r="CQ99" i="2"/>
  <c r="CQ111" i="2"/>
  <c r="CQ110" i="2"/>
  <c r="CQ103" i="2"/>
  <c r="CQ102" i="2"/>
  <c r="CQ138" i="2"/>
  <c r="CQ109" i="2"/>
  <c r="CQ108" i="2"/>
  <c r="CQ100" i="2"/>
  <c r="CQ126" i="2"/>
  <c r="CQ106" i="2"/>
  <c r="CQ92" i="2"/>
  <c r="CQ78" i="2"/>
  <c r="CQ76" i="2"/>
  <c r="CQ67" i="2"/>
  <c r="CQ101" i="2"/>
  <c r="CQ97" i="2"/>
  <c r="CQ81" i="2"/>
  <c r="CQ80" i="2"/>
  <c r="CQ75" i="2"/>
  <c r="CQ72" i="2"/>
  <c r="CQ66" i="2"/>
  <c r="CQ93" i="2"/>
  <c r="CQ74" i="2"/>
  <c r="CQ71" i="2"/>
  <c r="CQ94" i="2"/>
  <c r="CQ87" i="2"/>
  <c r="CQ86" i="2"/>
  <c r="CQ73" i="2"/>
  <c r="CQ91" i="2"/>
  <c r="CQ90" i="2"/>
  <c r="CQ89" i="2"/>
  <c r="CQ83" i="2"/>
  <c r="CQ96" i="2"/>
  <c r="CQ95" i="2"/>
  <c r="CQ79" i="2"/>
  <c r="CQ77" i="2"/>
  <c r="CQ85" i="2"/>
  <c r="CQ84" i="2"/>
  <c r="CQ69" i="2"/>
  <c r="CQ68" i="2"/>
  <c r="CQ22" i="2"/>
  <c r="CQ88" i="2"/>
  <c r="CQ55" i="2"/>
  <c r="CQ21" i="2"/>
  <c r="CQ23" i="2"/>
  <c r="CQ27" i="2"/>
  <c r="CQ63" i="2"/>
  <c r="CQ50" i="2"/>
  <c r="CQ48" i="2"/>
  <c r="CQ47" i="2"/>
  <c r="CQ65" i="2"/>
  <c r="CQ60" i="2"/>
  <c r="CQ57" i="2"/>
  <c r="CQ46" i="2"/>
  <c r="CQ24" i="2"/>
  <c r="CQ64" i="2"/>
  <c r="CQ54" i="2"/>
  <c r="CQ49" i="2"/>
  <c r="CQ62" i="2"/>
  <c r="CQ61" i="2"/>
  <c r="CQ52" i="2"/>
  <c r="CQ51" i="2"/>
  <c r="CQ98" i="2"/>
  <c r="CQ82" i="2"/>
  <c r="CQ70" i="2"/>
  <c r="CQ58" i="2"/>
  <c r="CQ29" i="2"/>
  <c r="CQ44" i="2"/>
  <c r="CQ45" i="2"/>
  <c r="CQ31" i="2"/>
  <c r="CQ37" i="2"/>
  <c r="CQ40" i="2"/>
  <c r="CQ28" i="2"/>
  <c r="CQ30" i="2"/>
  <c r="CQ33" i="2"/>
  <c r="CQ42" i="2"/>
  <c r="CQ53" i="2"/>
  <c r="CQ25" i="2"/>
  <c r="CQ38" i="2"/>
  <c r="CQ56" i="2"/>
  <c r="CQ59" i="2"/>
  <c r="CQ26" i="2"/>
  <c r="CQ34" i="2"/>
  <c r="CQ39" i="2"/>
  <c r="CQ43" i="2"/>
  <c r="CQ32" i="2"/>
  <c r="CQ35" i="2"/>
  <c r="CQ36" i="2"/>
  <c r="CQ41" i="2"/>
  <c r="U8" i="1"/>
  <c r="W249" i="2"/>
  <c r="BH249" i="2" s="1"/>
  <c r="BY249" i="2" s="1"/>
  <c r="W248" i="2"/>
  <c r="BH248" i="2" s="1"/>
  <c r="BY248" i="2" s="1"/>
  <c r="W242" i="2"/>
  <c r="BH242" i="2" s="1"/>
  <c r="BY242" i="2" s="1"/>
  <c r="W241" i="2"/>
  <c r="BH241" i="2" s="1"/>
  <c r="BY241" i="2" s="1"/>
  <c r="W240" i="2"/>
  <c r="BH240" i="2" s="1"/>
  <c r="BY240" i="2" s="1"/>
  <c r="W246" i="2"/>
  <c r="BH246" i="2" s="1"/>
  <c r="BY246" i="2" s="1"/>
  <c r="W250" i="2"/>
  <c r="BH250" i="2" s="1"/>
  <c r="BY250" i="2" s="1"/>
  <c r="W245" i="2"/>
  <c r="BH245" i="2" s="1"/>
  <c r="BY245" i="2" s="1"/>
  <c r="W244" i="2"/>
  <c r="BH244" i="2" s="1"/>
  <c r="BY244" i="2" s="1"/>
  <c r="W233" i="2"/>
  <c r="BH233" i="2" s="1"/>
  <c r="BY233" i="2" s="1"/>
  <c r="W238" i="2"/>
  <c r="BH238" i="2" s="1"/>
  <c r="BY238" i="2" s="1"/>
  <c r="W237" i="2"/>
  <c r="BH237" i="2" s="1"/>
  <c r="BY237" i="2" s="1"/>
  <c r="W239" i="2"/>
  <c r="BH239" i="2" s="1"/>
  <c r="BY239" i="2" s="1"/>
  <c r="W234" i="2"/>
  <c r="BH234" i="2" s="1"/>
  <c r="BY234" i="2" s="1"/>
  <c r="W236" i="2"/>
  <c r="BH236" i="2" s="1"/>
  <c r="BY236" i="2" s="1"/>
  <c r="W232" i="2"/>
  <c r="BH232" i="2" s="1"/>
  <c r="BY232" i="2" s="1"/>
  <c r="W231" i="2"/>
  <c r="BH231" i="2" s="1"/>
  <c r="BY231" i="2" s="1"/>
  <c r="W228" i="2"/>
  <c r="BH228" i="2" s="1"/>
  <c r="BY228" i="2" s="1"/>
  <c r="W247" i="2"/>
  <c r="BH247" i="2" s="1"/>
  <c r="BY247" i="2" s="1"/>
  <c r="W230" i="2"/>
  <c r="BH230" i="2" s="1"/>
  <c r="BY230" i="2" s="1"/>
  <c r="W229" i="2"/>
  <c r="BH229" i="2" s="1"/>
  <c r="BY229" i="2" s="1"/>
  <c r="W226" i="2"/>
  <c r="BH226" i="2" s="1"/>
  <c r="BY226" i="2" s="1"/>
  <c r="W227" i="2"/>
  <c r="BH227" i="2" s="1"/>
  <c r="BY227" i="2" s="1"/>
  <c r="W225" i="2"/>
  <c r="BH225" i="2" s="1"/>
  <c r="BY225" i="2" s="1"/>
  <c r="W223" i="2"/>
  <c r="BH223" i="2" s="1"/>
  <c r="BY223" i="2" s="1"/>
  <c r="W219" i="2"/>
  <c r="BH219" i="2" s="1"/>
  <c r="BY219" i="2" s="1"/>
  <c r="W222" i="2"/>
  <c r="BH222" i="2" s="1"/>
  <c r="BY222" i="2" s="1"/>
  <c r="W221" i="2"/>
  <c r="BH221" i="2" s="1"/>
  <c r="BY221" i="2" s="1"/>
  <c r="W235" i="2"/>
  <c r="BH235" i="2" s="1"/>
  <c r="BY235" i="2" s="1"/>
  <c r="W224" i="2"/>
  <c r="BH224" i="2" s="1"/>
  <c r="BY224" i="2" s="1"/>
  <c r="W243" i="2"/>
  <c r="BH243" i="2" s="1"/>
  <c r="BY243" i="2" s="1"/>
  <c r="W220" i="2"/>
  <c r="BH220" i="2" s="1"/>
  <c r="BY220" i="2" s="1"/>
  <c r="W217" i="2"/>
  <c r="BH217" i="2" s="1"/>
  <c r="BY217" i="2" s="1"/>
  <c r="W214" i="2"/>
  <c r="BH214" i="2" s="1"/>
  <c r="BY214" i="2" s="1"/>
  <c r="W213" i="2"/>
  <c r="BH213" i="2" s="1"/>
  <c r="BY213" i="2" s="1"/>
  <c r="W216" i="2"/>
  <c r="BH216" i="2" s="1"/>
  <c r="BY216" i="2" s="1"/>
  <c r="W218" i="2"/>
  <c r="BH218" i="2" s="1"/>
  <c r="BY218" i="2" s="1"/>
  <c r="W215" i="2"/>
  <c r="BH215" i="2" s="1"/>
  <c r="BY215" i="2" s="1"/>
  <c r="W212" i="2"/>
  <c r="BH212" i="2" s="1"/>
  <c r="BY212" i="2" s="1"/>
  <c r="W211" i="2"/>
  <c r="BH211" i="2" s="1"/>
  <c r="BY211" i="2" s="1"/>
  <c r="W207" i="2"/>
  <c r="BH207" i="2" s="1"/>
  <c r="BY207" i="2" s="1"/>
  <c r="W209" i="2"/>
  <c r="BH209" i="2" s="1"/>
  <c r="BY209" i="2" s="1"/>
  <c r="W205" i="2"/>
  <c r="BH205" i="2" s="1"/>
  <c r="BY205" i="2" s="1"/>
  <c r="W210" i="2"/>
  <c r="BH210" i="2" s="1"/>
  <c r="BY210" i="2" s="1"/>
  <c r="W208" i="2"/>
  <c r="BH208" i="2" s="1"/>
  <c r="BY208" i="2" s="1"/>
  <c r="W204" i="2"/>
  <c r="BH204" i="2" s="1"/>
  <c r="BY204" i="2" s="1"/>
  <c r="W202" i="2"/>
  <c r="BH202" i="2" s="1"/>
  <c r="BY202" i="2" s="1"/>
  <c r="W195" i="2"/>
  <c r="BH195" i="2" s="1"/>
  <c r="BY195" i="2" s="1"/>
  <c r="W200" i="2"/>
  <c r="BH200" i="2" s="1"/>
  <c r="BY200" i="2" s="1"/>
  <c r="W194" i="2"/>
  <c r="BH194" i="2" s="1"/>
  <c r="BY194" i="2" s="1"/>
  <c r="W190" i="2"/>
  <c r="BH190" i="2" s="1"/>
  <c r="BY190" i="2" s="1"/>
  <c r="W199" i="2"/>
  <c r="BH199" i="2" s="1"/>
  <c r="BY199" i="2" s="1"/>
  <c r="W201" i="2"/>
  <c r="BH201" i="2" s="1"/>
  <c r="BY201" i="2" s="1"/>
  <c r="W193" i="2"/>
  <c r="BH193" i="2" s="1"/>
  <c r="BY193" i="2" s="1"/>
  <c r="W192" i="2"/>
  <c r="BH192" i="2" s="1"/>
  <c r="BY192" i="2" s="1"/>
  <c r="W203" i="2"/>
  <c r="BH203" i="2" s="1"/>
  <c r="BY203" i="2" s="1"/>
  <c r="W197" i="2"/>
  <c r="BH197" i="2" s="1"/>
  <c r="BY197" i="2" s="1"/>
  <c r="W187" i="2"/>
  <c r="BH187" i="2" s="1"/>
  <c r="BY187" i="2" s="1"/>
  <c r="W185" i="2"/>
  <c r="BH185" i="2" s="1"/>
  <c r="BY185" i="2" s="1"/>
  <c r="W180" i="2"/>
  <c r="BH180" i="2" s="1"/>
  <c r="BY180" i="2" s="1"/>
  <c r="W188" i="2"/>
  <c r="BH188" i="2" s="1"/>
  <c r="BY188" i="2" s="1"/>
  <c r="W186" i="2"/>
  <c r="BH186" i="2" s="1"/>
  <c r="BY186" i="2" s="1"/>
  <c r="W179" i="2"/>
  <c r="BH179" i="2" s="1"/>
  <c r="BY179" i="2" s="1"/>
  <c r="W174" i="2"/>
  <c r="BH174" i="2" s="1"/>
  <c r="BY174" i="2" s="1"/>
  <c r="W206" i="2"/>
  <c r="BH206" i="2" s="1"/>
  <c r="BY206" i="2" s="1"/>
  <c r="W183" i="2"/>
  <c r="BH183" i="2" s="1"/>
  <c r="BY183" i="2" s="1"/>
  <c r="W181" i="2"/>
  <c r="BH181" i="2" s="1"/>
  <c r="BY181" i="2" s="1"/>
  <c r="W178" i="2"/>
  <c r="BH178" i="2" s="1"/>
  <c r="BY178" i="2" s="1"/>
  <c r="W198" i="2"/>
  <c r="BH198" i="2" s="1"/>
  <c r="BY198" i="2" s="1"/>
  <c r="W189" i="2"/>
  <c r="BH189" i="2" s="1"/>
  <c r="BY189" i="2" s="1"/>
  <c r="W177" i="2"/>
  <c r="BH177" i="2" s="1"/>
  <c r="BY177" i="2" s="1"/>
  <c r="W191" i="2"/>
  <c r="BH191" i="2" s="1"/>
  <c r="BY191" i="2" s="1"/>
  <c r="W184" i="2"/>
  <c r="BH184" i="2" s="1"/>
  <c r="BY184" i="2" s="1"/>
  <c r="W182" i="2"/>
  <c r="BH182" i="2" s="1"/>
  <c r="BY182" i="2" s="1"/>
  <c r="W170" i="2"/>
  <c r="BH170" i="2" s="1"/>
  <c r="BY170" i="2" s="1"/>
  <c r="W166" i="2"/>
  <c r="BH166" i="2" s="1"/>
  <c r="BY166" i="2" s="1"/>
  <c r="W164" i="2"/>
  <c r="BH164" i="2" s="1"/>
  <c r="BY164" i="2" s="1"/>
  <c r="W169" i="2"/>
  <c r="BH169" i="2" s="1"/>
  <c r="BY169" i="2" s="1"/>
  <c r="W165" i="2"/>
  <c r="BH165" i="2" s="1"/>
  <c r="BY165" i="2" s="1"/>
  <c r="W163" i="2"/>
  <c r="BH163" i="2" s="1"/>
  <c r="BY163" i="2" s="1"/>
  <c r="W160" i="2"/>
  <c r="BH160" i="2" s="1"/>
  <c r="BY160" i="2" s="1"/>
  <c r="W176" i="2"/>
  <c r="BH176" i="2" s="1"/>
  <c r="BY176" i="2" s="1"/>
  <c r="W196" i="2"/>
  <c r="BH196" i="2" s="1"/>
  <c r="BY196" i="2" s="1"/>
  <c r="W171" i="2"/>
  <c r="BH171" i="2" s="1"/>
  <c r="BY171" i="2" s="1"/>
  <c r="W167" i="2"/>
  <c r="BH167" i="2" s="1"/>
  <c r="BY167" i="2" s="1"/>
  <c r="W173" i="2"/>
  <c r="BH173" i="2" s="1"/>
  <c r="BY173" i="2" s="1"/>
  <c r="W157" i="2"/>
  <c r="BH157" i="2" s="1"/>
  <c r="BY157" i="2" s="1"/>
  <c r="W154" i="2"/>
  <c r="BH154" i="2" s="1"/>
  <c r="BY154" i="2" s="1"/>
  <c r="W162" i="2"/>
  <c r="BH162" i="2" s="1"/>
  <c r="BY162" i="2" s="1"/>
  <c r="W158" i="2"/>
  <c r="BH158" i="2" s="1"/>
  <c r="BY158" i="2" s="1"/>
  <c r="W156" i="2"/>
  <c r="BH156" i="2" s="1"/>
  <c r="BY156" i="2" s="1"/>
  <c r="W153" i="2"/>
  <c r="BH153" i="2" s="1"/>
  <c r="BY153" i="2" s="1"/>
  <c r="W149" i="2"/>
  <c r="BH149" i="2" s="1"/>
  <c r="BY149" i="2" s="1"/>
  <c r="W159" i="2"/>
  <c r="BH159" i="2" s="1"/>
  <c r="BY159" i="2" s="1"/>
  <c r="W152" i="2"/>
  <c r="BH152" i="2" s="1"/>
  <c r="BY152" i="2" s="1"/>
  <c r="W148" i="2"/>
  <c r="BH148" i="2" s="1"/>
  <c r="BY148" i="2" s="1"/>
  <c r="W144" i="2"/>
  <c r="BH144" i="2" s="1"/>
  <c r="BY144" i="2" s="1"/>
  <c r="W172" i="2"/>
  <c r="BH172" i="2" s="1"/>
  <c r="BY172" i="2" s="1"/>
  <c r="W161" i="2"/>
  <c r="BH161" i="2" s="1"/>
  <c r="BY161" i="2" s="1"/>
  <c r="W155" i="2"/>
  <c r="BH155" i="2" s="1"/>
  <c r="BY155" i="2" s="1"/>
  <c r="W168" i="2"/>
  <c r="BH168" i="2" s="1"/>
  <c r="BY168" i="2" s="1"/>
  <c r="W150" i="2"/>
  <c r="BH150" i="2" s="1"/>
  <c r="BY150" i="2" s="1"/>
  <c r="W147" i="2"/>
  <c r="BH147" i="2" s="1"/>
  <c r="BY147" i="2" s="1"/>
  <c r="W146" i="2"/>
  <c r="BH146" i="2" s="1"/>
  <c r="BY146" i="2" s="1"/>
  <c r="W151" i="2"/>
  <c r="BH151" i="2" s="1"/>
  <c r="BY151" i="2" s="1"/>
  <c r="W139" i="2"/>
  <c r="BH139" i="2" s="1"/>
  <c r="BY139" i="2" s="1"/>
  <c r="W137" i="2"/>
  <c r="BH137" i="2" s="1"/>
  <c r="BY137" i="2" s="1"/>
  <c r="W136" i="2"/>
  <c r="BH136" i="2" s="1"/>
  <c r="BY136" i="2" s="1"/>
  <c r="W142" i="2"/>
  <c r="BH142" i="2" s="1"/>
  <c r="BY142" i="2" s="1"/>
  <c r="W175" i="2"/>
  <c r="BH175" i="2" s="1"/>
  <c r="BY175" i="2" s="1"/>
  <c r="W135" i="2"/>
  <c r="BH135" i="2" s="1"/>
  <c r="BY135" i="2" s="1"/>
  <c r="W133" i="2"/>
  <c r="BH133" i="2" s="1"/>
  <c r="BY133" i="2" s="1"/>
  <c r="W145" i="2"/>
  <c r="BH145" i="2" s="1"/>
  <c r="BY145" i="2" s="1"/>
  <c r="W143" i="2"/>
  <c r="BH143" i="2" s="1"/>
  <c r="BY143" i="2" s="1"/>
  <c r="W141" i="2"/>
  <c r="BH141" i="2" s="1"/>
  <c r="BY141" i="2" s="1"/>
  <c r="W140" i="2"/>
  <c r="BH140" i="2" s="1"/>
  <c r="BY140" i="2" s="1"/>
  <c r="W138" i="2"/>
  <c r="BH138" i="2" s="1"/>
  <c r="BY138" i="2" s="1"/>
  <c r="W126" i="2"/>
  <c r="BH126" i="2" s="1"/>
  <c r="BY126" i="2" s="1"/>
  <c r="W120" i="2"/>
  <c r="BH120" i="2" s="1"/>
  <c r="BY120" i="2" s="1"/>
  <c r="W119" i="2"/>
  <c r="BH119" i="2" s="1"/>
  <c r="BY119" i="2" s="1"/>
  <c r="W129" i="2"/>
  <c r="BH129" i="2" s="1"/>
  <c r="BY129" i="2" s="1"/>
  <c r="W131" i="2"/>
  <c r="BH131" i="2" s="1"/>
  <c r="BY131" i="2" s="1"/>
  <c r="W128" i="2"/>
  <c r="BH128" i="2" s="1"/>
  <c r="BY128" i="2" s="1"/>
  <c r="W127" i="2"/>
  <c r="BH127" i="2" s="1"/>
  <c r="BY127" i="2" s="1"/>
  <c r="W125" i="2"/>
  <c r="BH125" i="2" s="1"/>
  <c r="BY125" i="2" s="1"/>
  <c r="W124" i="2"/>
  <c r="BH124" i="2" s="1"/>
  <c r="BY124" i="2" s="1"/>
  <c r="W122" i="2"/>
  <c r="BH122" i="2" s="1"/>
  <c r="BY122" i="2" s="1"/>
  <c r="W132" i="2"/>
  <c r="BH132" i="2" s="1"/>
  <c r="BY132" i="2" s="1"/>
  <c r="W130" i="2"/>
  <c r="BH130" i="2" s="1"/>
  <c r="BY130" i="2" s="1"/>
  <c r="W134" i="2"/>
  <c r="BH134" i="2" s="1"/>
  <c r="BY134" i="2" s="1"/>
  <c r="W121" i="2"/>
  <c r="BH121" i="2" s="1"/>
  <c r="BY121" i="2" s="1"/>
  <c r="W118" i="2"/>
  <c r="BH118" i="2" s="1"/>
  <c r="BY118" i="2" s="1"/>
  <c r="W117" i="2"/>
  <c r="BH117" i="2" s="1"/>
  <c r="BY117" i="2" s="1"/>
  <c r="W116" i="2"/>
  <c r="BH116" i="2" s="1"/>
  <c r="BY116" i="2" s="1"/>
  <c r="W105" i="2"/>
  <c r="BH105" i="2" s="1"/>
  <c r="BY105" i="2" s="1"/>
  <c r="W100" i="2"/>
  <c r="BH100" i="2" s="1"/>
  <c r="BY100" i="2" s="1"/>
  <c r="W112" i="2"/>
  <c r="BH112" i="2" s="1"/>
  <c r="BY112" i="2" s="1"/>
  <c r="W111" i="2"/>
  <c r="BH111" i="2" s="1"/>
  <c r="BY111" i="2" s="1"/>
  <c r="W114" i="2"/>
  <c r="BH114" i="2" s="1"/>
  <c r="BY114" i="2" s="1"/>
  <c r="W104" i="2"/>
  <c r="BH104" i="2" s="1"/>
  <c r="BY104" i="2" s="1"/>
  <c r="W103" i="2"/>
  <c r="BH103" i="2" s="1"/>
  <c r="BY103" i="2" s="1"/>
  <c r="W107" i="2"/>
  <c r="BH107" i="2" s="1"/>
  <c r="BY107" i="2" s="1"/>
  <c r="W102" i="2"/>
  <c r="BH102" i="2" s="1"/>
  <c r="BY102" i="2" s="1"/>
  <c r="W123" i="2"/>
  <c r="BH123" i="2" s="1"/>
  <c r="BY123" i="2" s="1"/>
  <c r="W110" i="2"/>
  <c r="BH110" i="2" s="1"/>
  <c r="BY110" i="2" s="1"/>
  <c r="W109" i="2"/>
  <c r="BH109" i="2" s="1"/>
  <c r="BY109" i="2" s="1"/>
  <c r="W101" i="2"/>
  <c r="BH101" i="2" s="1"/>
  <c r="BY101" i="2" s="1"/>
  <c r="W108" i="2"/>
  <c r="BH108" i="2" s="1"/>
  <c r="BY108" i="2" s="1"/>
  <c r="W113" i="2"/>
  <c r="BH113" i="2" s="1"/>
  <c r="BY113" i="2" s="1"/>
  <c r="W106" i="2"/>
  <c r="BH106" i="2" s="1"/>
  <c r="BY106" i="2" s="1"/>
  <c r="W94" i="2"/>
  <c r="BH94" i="2" s="1"/>
  <c r="BY94" i="2" s="1"/>
  <c r="W75" i="2"/>
  <c r="BH75" i="2" s="1"/>
  <c r="BY75" i="2" s="1"/>
  <c r="W72" i="2"/>
  <c r="BH72" i="2" s="1"/>
  <c r="BY72" i="2" s="1"/>
  <c r="W99" i="2"/>
  <c r="BH99" i="2" s="1"/>
  <c r="BY99" i="2" s="1"/>
  <c r="W95" i="2"/>
  <c r="BH95" i="2" s="1"/>
  <c r="BY95" i="2" s="1"/>
  <c r="W88" i="2"/>
  <c r="BH88" i="2" s="1"/>
  <c r="BY88" i="2" s="1"/>
  <c r="W87" i="2"/>
  <c r="BH87" i="2" s="1"/>
  <c r="BY87" i="2" s="1"/>
  <c r="W74" i="2"/>
  <c r="BH74" i="2" s="1"/>
  <c r="BY74" i="2" s="1"/>
  <c r="W92" i="2"/>
  <c r="BH92" i="2" s="1"/>
  <c r="BY92" i="2" s="1"/>
  <c r="W91" i="2"/>
  <c r="BH91" i="2" s="1"/>
  <c r="BY91" i="2" s="1"/>
  <c r="W90" i="2"/>
  <c r="BH90" i="2" s="1"/>
  <c r="BY90" i="2" s="1"/>
  <c r="W84" i="2"/>
  <c r="BH84" i="2" s="1"/>
  <c r="BY84" i="2" s="1"/>
  <c r="W89" i="2"/>
  <c r="BH89" i="2" s="1"/>
  <c r="BY89" i="2" s="1"/>
  <c r="W83" i="2"/>
  <c r="BH83" i="2" s="1"/>
  <c r="BY83" i="2" s="1"/>
  <c r="W71" i="2"/>
  <c r="BH71" i="2" s="1"/>
  <c r="BY71" i="2" s="1"/>
  <c r="W97" i="2"/>
  <c r="BH97" i="2" s="1"/>
  <c r="BY97" i="2" s="1"/>
  <c r="W96" i="2"/>
  <c r="BH96" i="2" s="1"/>
  <c r="BY96" i="2" s="1"/>
  <c r="W80" i="2"/>
  <c r="BH80" i="2" s="1"/>
  <c r="BY80" i="2" s="1"/>
  <c r="W78" i="2"/>
  <c r="BH78" i="2" s="1"/>
  <c r="BY78" i="2" s="1"/>
  <c r="W65" i="2"/>
  <c r="BH65" i="2" s="1"/>
  <c r="BY65" i="2" s="1"/>
  <c r="W115" i="2"/>
  <c r="BH115" i="2" s="1"/>
  <c r="BY115" i="2" s="1"/>
  <c r="W93" i="2"/>
  <c r="BH93" i="2" s="1"/>
  <c r="BY93" i="2" s="1"/>
  <c r="W79" i="2"/>
  <c r="BH79" i="2" s="1"/>
  <c r="BY79" i="2" s="1"/>
  <c r="W77" i="2"/>
  <c r="BH77" i="2" s="1"/>
  <c r="BY77" i="2" s="1"/>
  <c r="W68" i="2"/>
  <c r="BH68" i="2" s="1"/>
  <c r="BY68" i="2" s="1"/>
  <c r="W82" i="2"/>
  <c r="BH82" i="2" s="1"/>
  <c r="BY82" i="2" s="1"/>
  <c r="W81" i="2"/>
  <c r="BH81" i="2" s="1"/>
  <c r="BY81" i="2" s="1"/>
  <c r="W76" i="2"/>
  <c r="BH76" i="2" s="1"/>
  <c r="BY76" i="2" s="1"/>
  <c r="W73" i="2"/>
  <c r="BH73" i="2" s="1"/>
  <c r="BY73" i="2" s="1"/>
  <c r="W67" i="2"/>
  <c r="BH67" i="2" s="1"/>
  <c r="BY67" i="2" s="1"/>
  <c r="W66" i="2"/>
  <c r="BH66" i="2" s="1"/>
  <c r="BY66" i="2" s="1"/>
  <c r="W64" i="2"/>
  <c r="BH64" i="2" s="1"/>
  <c r="BY64" i="2" s="1"/>
  <c r="W51" i="2"/>
  <c r="BH51" i="2" s="1"/>
  <c r="BY51" i="2" s="1"/>
  <c r="W49" i="2"/>
  <c r="BH49" i="2" s="1"/>
  <c r="BY49" i="2" s="1"/>
  <c r="W48" i="2"/>
  <c r="BH48" i="2" s="1"/>
  <c r="BY48" i="2" s="1"/>
  <c r="W22" i="2"/>
  <c r="BH22" i="2" s="1"/>
  <c r="BY22" i="2" s="1"/>
  <c r="W30" i="2"/>
  <c r="BH30" i="2" s="1"/>
  <c r="BY30" i="2" s="1"/>
  <c r="W38" i="2"/>
  <c r="BH38" i="2" s="1"/>
  <c r="BY38" i="2" s="1"/>
  <c r="W69" i="2"/>
  <c r="BH69" i="2" s="1"/>
  <c r="BY69" i="2" s="1"/>
  <c r="W61" i="2"/>
  <c r="BH61" i="2" s="1"/>
  <c r="BY61" i="2" s="1"/>
  <c r="W58" i="2"/>
  <c r="BH58" i="2" s="1"/>
  <c r="BY58" i="2" s="1"/>
  <c r="W47" i="2"/>
  <c r="BH47" i="2" s="1"/>
  <c r="BY47" i="2" s="1"/>
  <c r="W23" i="2"/>
  <c r="BH23" i="2" s="1"/>
  <c r="BY23" i="2" s="1"/>
  <c r="W31" i="2"/>
  <c r="BH31" i="2" s="1"/>
  <c r="BY31" i="2" s="1"/>
  <c r="W39" i="2"/>
  <c r="BH39" i="2" s="1"/>
  <c r="BY39" i="2" s="1"/>
  <c r="W86" i="2"/>
  <c r="BH86" i="2" s="1"/>
  <c r="BY86" i="2" s="1"/>
  <c r="W55" i="2"/>
  <c r="BH55" i="2" s="1"/>
  <c r="BY55" i="2" s="1"/>
  <c r="W50" i="2"/>
  <c r="BH50" i="2" s="1"/>
  <c r="BY50" i="2" s="1"/>
  <c r="W46" i="2"/>
  <c r="BH46" i="2" s="1"/>
  <c r="BY46" i="2" s="1"/>
  <c r="W24" i="2"/>
  <c r="BH24" i="2" s="1"/>
  <c r="BY24" i="2" s="1"/>
  <c r="W32" i="2"/>
  <c r="BH32" i="2" s="1"/>
  <c r="BY32" i="2" s="1"/>
  <c r="W40" i="2"/>
  <c r="BH40" i="2" s="1"/>
  <c r="BY40" i="2" s="1"/>
  <c r="W60" i="2"/>
  <c r="BH60" i="2" s="1"/>
  <c r="BY60" i="2" s="1"/>
  <c r="W57" i="2"/>
  <c r="BH57" i="2" s="1"/>
  <c r="BY57" i="2" s="1"/>
  <c r="W54" i="2"/>
  <c r="BH54" i="2" s="1"/>
  <c r="BY54" i="2" s="1"/>
  <c r="W25" i="2"/>
  <c r="BH25" i="2" s="1"/>
  <c r="BY25" i="2" s="1"/>
  <c r="W33" i="2"/>
  <c r="BH33" i="2" s="1"/>
  <c r="BY33" i="2" s="1"/>
  <c r="W41" i="2"/>
  <c r="BH41" i="2" s="1"/>
  <c r="BY41" i="2" s="1"/>
  <c r="W98" i="2"/>
  <c r="BH98" i="2" s="1"/>
  <c r="BY98" i="2" s="1"/>
  <c r="W63" i="2"/>
  <c r="BH63" i="2" s="1"/>
  <c r="BY63" i="2" s="1"/>
  <c r="W62" i="2"/>
  <c r="BH62" i="2" s="1"/>
  <c r="BY62" i="2" s="1"/>
  <c r="W53" i="2"/>
  <c r="BH53" i="2" s="1"/>
  <c r="BY53" i="2" s="1"/>
  <c r="W52" i="2"/>
  <c r="BH52" i="2" s="1"/>
  <c r="BY52" i="2" s="1"/>
  <c r="W26" i="2"/>
  <c r="BH26" i="2" s="1"/>
  <c r="BY26" i="2" s="1"/>
  <c r="W34" i="2"/>
  <c r="BH34" i="2" s="1"/>
  <c r="BY34" i="2" s="1"/>
  <c r="W42" i="2"/>
  <c r="BH42" i="2" s="1"/>
  <c r="BY42" i="2" s="1"/>
  <c r="W85" i="2"/>
  <c r="BH85" i="2" s="1"/>
  <c r="BY85" i="2" s="1"/>
  <c r="W56" i="2"/>
  <c r="BH56" i="2" s="1"/>
  <c r="BY56" i="2" s="1"/>
  <c r="W21" i="2"/>
  <c r="BH21" i="2" s="1"/>
  <c r="BY21" i="2" s="1"/>
  <c r="W29" i="2"/>
  <c r="BH29" i="2" s="1"/>
  <c r="BY29" i="2" s="1"/>
  <c r="W37" i="2"/>
  <c r="BH37" i="2" s="1"/>
  <c r="BY37" i="2" s="1"/>
  <c r="W45" i="2"/>
  <c r="BH45" i="2" s="1"/>
  <c r="BY45" i="2" s="1"/>
  <c r="W43" i="2"/>
  <c r="BH43" i="2" s="1"/>
  <c r="BY43" i="2" s="1"/>
  <c r="W28" i="2"/>
  <c r="BH28" i="2" s="1"/>
  <c r="BY28" i="2" s="1"/>
  <c r="W19" i="2"/>
  <c r="W36" i="2"/>
  <c r="BH36" i="2" s="1"/>
  <c r="BY36" i="2" s="1"/>
  <c r="W59" i="2"/>
  <c r="BH59" i="2" s="1"/>
  <c r="BY59" i="2" s="1"/>
  <c r="W27" i="2"/>
  <c r="BH27" i="2" s="1"/>
  <c r="BY27" i="2" s="1"/>
  <c r="W35" i="2"/>
  <c r="BH35" i="2" s="1"/>
  <c r="BY35" i="2" s="1"/>
  <c r="W44" i="2"/>
  <c r="BH44" i="2" s="1"/>
  <c r="BY44" i="2" s="1"/>
  <c r="W70" i="2"/>
  <c r="BH70" i="2" s="1"/>
  <c r="BY70" i="2" s="1"/>
  <c r="W20" i="2"/>
  <c r="DI250" i="2"/>
  <c r="DI248" i="2"/>
  <c r="DI249" i="2"/>
  <c r="DI246" i="2"/>
  <c r="DI243" i="2"/>
  <c r="DI240" i="2"/>
  <c r="DI239" i="2"/>
  <c r="DI242" i="2"/>
  <c r="DI244" i="2"/>
  <c r="DI245" i="2"/>
  <c r="DI241" i="2"/>
  <c r="DI232" i="2"/>
  <c r="DI238" i="2"/>
  <c r="DI236" i="2"/>
  <c r="DI233" i="2"/>
  <c r="DI247" i="2"/>
  <c r="DI235" i="2"/>
  <c r="DI231" i="2"/>
  <c r="DI230" i="2"/>
  <c r="DI227" i="2"/>
  <c r="DI237" i="2"/>
  <c r="DI229" i="2"/>
  <c r="DI228" i="2"/>
  <c r="DI225" i="2"/>
  <c r="DI222" i="2"/>
  <c r="DI221" i="2"/>
  <c r="DI220" i="2"/>
  <c r="DI226" i="2"/>
  <c r="DI224" i="2"/>
  <c r="DI223" i="2"/>
  <c r="DI234" i="2"/>
  <c r="DI219" i="2"/>
  <c r="DI216" i="2"/>
  <c r="DI213" i="2"/>
  <c r="DI212" i="2"/>
  <c r="DI218" i="2"/>
  <c r="DI217" i="2"/>
  <c r="DI215" i="2"/>
  <c r="DI214" i="2"/>
  <c r="DI211" i="2"/>
  <c r="DI210" i="2"/>
  <c r="DI206" i="2"/>
  <c r="DI208" i="2"/>
  <c r="DI204" i="2"/>
  <c r="DI209" i="2"/>
  <c r="DI207" i="2"/>
  <c r="DI201" i="2"/>
  <c r="DI194" i="2"/>
  <c r="DI199" i="2"/>
  <c r="DI193" i="2"/>
  <c r="DI189" i="2"/>
  <c r="DI198" i="2"/>
  <c r="DI205" i="2"/>
  <c r="DI200" i="2"/>
  <c r="DI192" i="2"/>
  <c r="DI203" i="2"/>
  <c r="DI202" i="2"/>
  <c r="DI191" i="2"/>
  <c r="DI196" i="2"/>
  <c r="DI197" i="2"/>
  <c r="DI195" i="2"/>
  <c r="DI184" i="2"/>
  <c r="DI179" i="2"/>
  <c r="DI190" i="2"/>
  <c r="DI185" i="2"/>
  <c r="DI178" i="2"/>
  <c r="DI182" i="2"/>
  <c r="DI180" i="2"/>
  <c r="DI177" i="2"/>
  <c r="DI188" i="2"/>
  <c r="DI187" i="2"/>
  <c r="DI176" i="2"/>
  <c r="DI186" i="2"/>
  <c r="DI183" i="2"/>
  <c r="DI181" i="2"/>
  <c r="DI174" i="2"/>
  <c r="DI169" i="2"/>
  <c r="DI165" i="2"/>
  <c r="DI163" i="2"/>
  <c r="DI172" i="2"/>
  <c r="DI168" i="2"/>
  <c r="DI164" i="2"/>
  <c r="DI162" i="2"/>
  <c r="DI159" i="2"/>
  <c r="DI173" i="2"/>
  <c r="DI175" i="2"/>
  <c r="DI170" i="2"/>
  <c r="DI166" i="2"/>
  <c r="DI171" i="2"/>
  <c r="DI157" i="2"/>
  <c r="DI156" i="2"/>
  <c r="DI153" i="2"/>
  <c r="DI161" i="2"/>
  <c r="DI155" i="2"/>
  <c r="DI152" i="2"/>
  <c r="DI148" i="2"/>
  <c r="DI158" i="2"/>
  <c r="DI167" i="2"/>
  <c r="DI151" i="2"/>
  <c r="DI147" i="2"/>
  <c r="DI143" i="2"/>
  <c r="DI154" i="2"/>
  <c r="DI160" i="2"/>
  <c r="DI149" i="2"/>
  <c r="DI146" i="2"/>
  <c r="DI145" i="2"/>
  <c r="DI150" i="2"/>
  <c r="DI138" i="2"/>
  <c r="DI136" i="2"/>
  <c r="DI135" i="2"/>
  <c r="DI141" i="2"/>
  <c r="DI144" i="2"/>
  <c r="DI134" i="2"/>
  <c r="DI132" i="2"/>
  <c r="DI142" i="2"/>
  <c r="DI140" i="2"/>
  <c r="DI139" i="2"/>
  <c r="DI137" i="2"/>
  <c r="DI125" i="2"/>
  <c r="DI119" i="2"/>
  <c r="DI118" i="2"/>
  <c r="DI128" i="2"/>
  <c r="DI130" i="2"/>
  <c r="DI129" i="2"/>
  <c r="DI127" i="2"/>
  <c r="DI126" i="2"/>
  <c r="DI124" i="2"/>
  <c r="DI123" i="2"/>
  <c r="DI121" i="2"/>
  <c r="DI131" i="2"/>
  <c r="DI133" i="2"/>
  <c r="DI120" i="2"/>
  <c r="DI117" i="2"/>
  <c r="DI116" i="2"/>
  <c r="DI115" i="2"/>
  <c r="DI122" i="2"/>
  <c r="DI104" i="2"/>
  <c r="DI99" i="2"/>
  <c r="DI114" i="2"/>
  <c r="DI111" i="2"/>
  <c r="DI110" i="2"/>
  <c r="DI103" i="2"/>
  <c r="DI102" i="2"/>
  <c r="DI106" i="2"/>
  <c r="DI101" i="2"/>
  <c r="DI109" i="2"/>
  <c r="DI108" i="2"/>
  <c r="DI100" i="2"/>
  <c r="DI113" i="2"/>
  <c r="DI107" i="2"/>
  <c r="DI112" i="2"/>
  <c r="DI105" i="2"/>
  <c r="DI93" i="2"/>
  <c r="DI74" i="2"/>
  <c r="DI71" i="2"/>
  <c r="DI94" i="2"/>
  <c r="DI87" i="2"/>
  <c r="DI86" i="2"/>
  <c r="DI73" i="2"/>
  <c r="DI91" i="2"/>
  <c r="DI90" i="2"/>
  <c r="DI89" i="2"/>
  <c r="DI83" i="2"/>
  <c r="DI88" i="2"/>
  <c r="DI82" i="2"/>
  <c r="DI70" i="2"/>
  <c r="DI96" i="2"/>
  <c r="DI95" i="2"/>
  <c r="DI79" i="2"/>
  <c r="DI77" i="2"/>
  <c r="DI64" i="2"/>
  <c r="DI92" i="2"/>
  <c r="DI78" i="2"/>
  <c r="DI76" i="2"/>
  <c r="DI67" i="2"/>
  <c r="DI97" i="2"/>
  <c r="DI81" i="2"/>
  <c r="DI80" i="2"/>
  <c r="DI75" i="2"/>
  <c r="DI72" i="2"/>
  <c r="DI66" i="2"/>
  <c r="DI65" i="2"/>
  <c r="DI63" i="2"/>
  <c r="DI50" i="2"/>
  <c r="DI48" i="2"/>
  <c r="DI47" i="2"/>
  <c r="DI28" i="2"/>
  <c r="DI69" i="2"/>
  <c r="DI60" i="2"/>
  <c r="DI57" i="2"/>
  <c r="DI46" i="2"/>
  <c r="DI84" i="2"/>
  <c r="DI54" i="2"/>
  <c r="DI49" i="2"/>
  <c r="DI22" i="2"/>
  <c r="DI59" i="2"/>
  <c r="DI56" i="2"/>
  <c r="DI53" i="2"/>
  <c r="DI21" i="2"/>
  <c r="DI23" i="2"/>
  <c r="DI27" i="2"/>
  <c r="DI62" i="2"/>
  <c r="DI61" i="2"/>
  <c r="DI52" i="2"/>
  <c r="DI51" i="2"/>
  <c r="DI98" i="2"/>
  <c r="DI85" i="2"/>
  <c r="DI55" i="2"/>
  <c r="DI25" i="2"/>
  <c r="DI26" i="2"/>
  <c r="DI58" i="2"/>
  <c r="DI34" i="2"/>
  <c r="DI39" i="2"/>
  <c r="DI43" i="2"/>
  <c r="DI32" i="2"/>
  <c r="DI35" i="2"/>
  <c r="DI36" i="2"/>
  <c r="DI41" i="2"/>
  <c r="DI33" i="2"/>
  <c r="DI42" i="2"/>
  <c r="DI44" i="2"/>
  <c r="DI45" i="2"/>
  <c r="DI30" i="2"/>
  <c r="DI68" i="2"/>
  <c r="DI29" i="2"/>
  <c r="DI31" i="2"/>
  <c r="DI37" i="2"/>
  <c r="DI40" i="2"/>
  <c r="DI38" i="2"/>
  <c r="DI24" i="2"/>
  <c r="V19" i="9"/>
  <c r="AO17" i="2"/>
  <c r="BH20" i="2"/>
  <c r="BY20" i="2" s="1"/>
  <c r="BH19" i="2"/>
  <c r="BY19" i="2" s="1"/>
  <c r="CQ20" i="2"/>
  <c r="CQ19" i="2"/>
  <c r="DI19" i="2"/>
  <c r="DI18" i="2"/>
  <c r="DI20" i="2"/>
  <c r="V10" i="1"/>
  <c r="V11" i="1"/>
  <c r="EQ17" i="2"/>
  <c r="EP20" i="2"/>
  <c r="EP19" i="2"/>
  <c r="EP18" i="2"/>
  <c r="DJ17" i="2"/>
  <c r="BZ17" i="2"/>
  <c r="X17" i="2"/>
  <c r="CR17" i="2"/>
  <c r="S20" i="9"/>
  <c r="Y20" i="9" s="1"/>
  <c r="I19" i="9"/>
  <c r="L19" i="9" l="1"/>
  <c r="O19" i="9"/>
  <c r="V20" i="9"/>
  <c r="EQ244" i="2"/>
  <c r="EQ250" i="2"/>
  <c r="EQ249" i="2"/>
  <c r="EQ247" i="2"/>
  <c r="EQ240" i="2"/>
  <c r="EQ239" i="2"/>
  <c r="EQ243" i="2"/>
  <c r="EQ238" i="2"/>
  <c r="EQ237" i="2"/>
  <c r="EQ245" i="2"/>
  <c r="EQ242" i="2"/>
  <c r="EQ248" i="2"/>
  <c r="EQ241" i="2"/>
  <c r="EQ236" i="2"/>
  <c r="EQ235" i="2"/>
  <c r="EQ234" i="2"/>
  <c r="EQ231" i="2"/>
  <c r="EQ246" i="2"/>
  <c r="EQ232" i="2"/>
  <c r="EQ230" i="2"/>
  <c r="EQ227" i="2"/>
  <c r="EQ226" i="2"/>
  <c r="EQ225" i="2"/>
  <c r="EQ221" i="2"/>
  <c r="EQ220" i="2"/>
  <c r="EQ229" i="2"/>
  <c r="EQ223" i="2"/>
  <c r="EQ217" i="2"/>
  <c r="EQ233" i="2"/>
  <c r="EQ222" i="2"/>
  <c r="EQ228" i="2"/>
  <c r="EQ219" i="2"/>
  <c r="EQ215" i="2"/>
  <c r="EQ218" i="2"/>
  <c r="EQ216" i="2"/>
  <c r="EQ213" i="2"/>
  <c r="EQ212" i="2"/>
  <c r="EQ208" i="2"/>
  <c r="EQ204" i="2"/>
  <c r="EQ209" i="2"/>
  <c r="EQ224" i="2"/>
  <c r="EQ207" i="2"/>
  <c r="EQ211" i="2"/>
  <c r="EQ205" i="2"/>
  <c r="EQ214" i="2"/>
  <c r="EQ210" i="2"/>
  <c r="EQ203" i="2"/>
  <c r="EQ198" i="2"/>
  <c r="EQ200" i="2"/>
  <c r="EQ192" i="2"/>
  <c r="EQ202" i="2"/>
  <c r="EQ191" i="2"/>
  <c r="EQ206" i="2"/>
  <c r="EQ196" i="2"/>
  <c r="EQ197" i="2"/>
  <c r="EQ195" i="2"/>
  <c r="EQ201" i="2"/>
  <c r="EQ194" i="2"/>
  <c r="EQ190" i="2"/>
  <c r="EQ185" i="2"/>
  <c r="EQ178" i="2"/>
  <c r="EQ182" i="2"/>
  <c r="EQ180" i="2"/>
  <c r="EQ177" i="2"/>
  <c r="EQ189" i="2"/>
  <c r="EQ176" i="2"/>
  <c r="EQ199" i="2"/>
  <c r="EQ187" i="2"/>
  <c r="EQ186" i="2"/>
  <c r="EQ183" i="2"/>
  <c r="EQ188" i="2"/>
  <c r="EQ193" i="2"/>
  <c r="EQ184" i="2"/>
  <c r="EQ179" i="2"/>
  <c r="EQ181" i="2"/>
  <c r="EQ175" i="2"/>
  <c r="EQ172" i="2"/>
  <c r="EQ168" i="2"/>
  <c r="EQ164" i="2"/>
  <c r="EQ162" i="2"/>
  <c r="EQ159" i="2"/>
  <c r="EQ161" i="2"/>
  <c r="EQ171" i="2"/>
  <c r="EQ167" i="2"/>
  <c r="EQ160" i="2"/>
  <c r="EQ173" i="2"/>
  <c r="EQ169" i="2"/>
  <c r="EQ165" i="2"/>
  <c r="EQ163" i="2"/>
  <c r="EQ151" i="2"/>
  <c r="EQ147" i="2"/>
  <c r="EQ170" i="2"/>
  <c r="EQ150" i="2"/>
  <c r="EQ158" i="2"/>
  <c r="EQ154" i="2"/>
  <c r="EQ174" i="2"/>
  <c r="EQ157" i="2"/>
  <c r="EQ156" i="2"/>
  <c r="EQ153" i="2"/>
  <c r="EQ155" i="2"/>
  <c r="EQ152" i="2"/>
  <c r="EQ148" i="2"/>
  <c r="EQ144" i="2"/>
  <c r="EQ145" i="2"/>
  <c r="EQ141" i="2"/>
  <c r="EQ149" i="2"/>
  <c r="EQ129" i="2"/>
  <c r="EQ134" i="2"/>
  <c r="EQ132" i="2"/>
  <c r="EQ166" i="2"/>
  <c r="EQ143" i="2"/>
  <c r="EQ138" i="2"/>
  <c r="EQ136" i="2"/>
  <c r="EQ135" i="2"/>
  <c r="EQ140" i="2"/>
  <c r="EQ127" i="2"/>
  <c r="EQ126" i="2"/>
  <c r="EQ124" i="2"/>
  <c r="EQ130" i="2"/>
  <c r="EQ123" i="2"/>
  <c r="EQ121" i="2"/>
  <c r="EQ137" i="2"/>
  <c r="EQ122" i="2"/>
  <c r="EQ128" i="2"/>
  <c r="EQ139" i="2"/>
  <c r="EQ133" i="2"/>
  <c r="EQ146" i="2"/>
  <c r="EQ125" i="2"/>
  <c r="EQ119" i="2"/>
  <c r="EQ118" i="2"/>
  <c r="EQ103" i="2"/>
  <c r="EQ102" i="2"/>
  <c r="EQ106" i="2"/>
  <c r="EQ101" i="2"/>
  <c r="EQ116" i="2"/>
  <c r="EQ115" i="2"/>
  <c r="EQ109" i="2"/>
  <c r="EQ108" i="2"/>
  <c r="EQ100" i="2"/>
  <c r="EQ107" i="2"/>
  <c r="EQ117" i="2"/>
  <c r="EQ114" i="2"/>
  <c r="EQ113" i="2"/>
  <c r="EQ104" i="2"/>
  <c r="EQ99" i="2"/>
  <c r="EQ131" i="2"/>
  <c r="EQ120" i="2"/>
  <c r="EQ111" i="2"/>
  <c r="EQ110" i="2"/>
  <c r="EQ105" i="2"/>
  <c r="EQ97" i="2"/>
  <c r="EQ91" i="2"/>
  <c r="EQ90" i="2"/>
  <c r="EQ89" i="2"/>
  <c r="EQ83" i="2"/>
  <c r="EQ142" i="2"/>
  <c r="EQ88" i="2"/>
  <c r="EQ82" i="2"/>
  <c r="EQ70" i="2"/>
  <c r="EQ96" i="2"/>
  <c r="EQ95" i="2"/>
  <c r="EQ79" i="2"/>
  <c r="EQ77" i="2"/>
  <c r="EQ64" i="2"/>
  <c r="EQ85" i="2"/>
  <c r="EQ84" i="2"/>
  <c r="EQ69" i="2"/>
  <c r="EQ68" i="2"/>
  <c r="EQ92" i="2"/>
  <c r="EQ78" i="2"/>
  <c r="EQ76" i="2"/>
  <c r="EQ67" i="2"/>
  <c r="EQ112" i="2"/>
  <c r="EQ98" i="2"/>
  <c r="EQ93" i="2"/>
  <c r="EQ74" i="2"/>
  <c r="EQ71" i="2"/>
  <c r="EQ94" i="2"/>
  <c r="EQ87" i="2"/>
  <c r="EQ86" i="2"/>
  <c r="EQ73" i="2"/>
  <c r="EQ72" i="2"/>
  <c r="EQ54" i="2"/>
  <c r="EQ49" i="2"/>
  <c r="EQ75" i="2"/>
  <c r="EQ59" i="2"/>
  <c r="EQ56" i="2"/>
  <c r="EQ53" i="2"/>
  <c r="EQ25" i="2"/>
  <c r="EQ26" i="2"/>
  <c r="EQ65" i="2"/>
  <c r="EQ62" i="2"/>
  <c r="EQ61" i="2"/>
  <c r="EQ52" i="2"/>
  <c r="EQ51" i="2"/>
  <c r="EQ28" i="2"/>
  <c r="EQ80" i="2"/>
  <c r="EQ66" i="2"/>
  <c r="EQ58" i="2"/>
  <c r="EQ22" i="2"/>
  <c r="EQ63" i="2"/>
  <c r="EQ50" i="2"/>
  <c r="EQ48" i="2"/>
  <c r="EQ47" i="2"/>
  <c r="EQ81" i="2"/>
  <c r="EQ60" i="2"/>
  <c r="EQ57" i="2"/>
  <c r="EQ46" i="2"/>
  <c r="EQ24" i="2"/>
  <c r="EQ21" i="2"/>
  <c r="EQ38" i="2"/>
  <c r="EQ55" i="2"/>
  <c r="EQ44" i="2"/>
  <c r="EQ27" i="2"/>
  <c r="EQ34" i="2"/>
  <c r="EQ39" i="2"/>
  <c r="EQ43" i="2"/>
  <c r="EQ23" i="2"/>
  <c r="EQ29" i="2"/>
  <c r="EQ32" i="2"/>
  <c r="EQ35" i="2"/>
  <c r="EQ36" i="2"/>
  <c r="EQ41" i="2"/>
  <c r="EQ31" i="2"/>
  <c r="EQ37" i="2"/>
  <c r="EQ40" i="2"/>
  <c r="EQ45" i="2"/>
  <c r="EQ30" i="2"/>
  <c r="EQ33" i="2"/>
  <c r="EQ42" i="2"/>
  <c r="CR248" i="2"/>
  <c r="CR247" i="2"/>
  <c r="CR246" i="2"/>
  <c r="CR245" i="2"/>
  <c r="CR250" i="2"/>
  <c r="CR249" i="2"/>
  <c r="CR243" i="2"/>
  <c r="CR244" i="2"/>
  <c r="CR242" i="2"/>
  <c r="CR240" i="2"/>
  <c r="CR239" i="2"/>
  <c r="CR241" i="2"/>
  <c r="CR232" i="2"/>
  <c r="CR237" i="2"/>
  <c r="CR236" i="2"/>
  <c r="CR235" i="2"/>
  <c r="CR234" i="2"/>
  <c r="CR238" i="2"/>
  <c r="CR233" i="2"/>
  <c r="CR231" i="2"/>
  <c r="CR229" i="2"/>
  <c r="CR228" i="2"/>
  <c r="CR225" i="2"/>
  <c r="CR222" i="2"/>
  <c r="CR218" i="2"/>
  <c r="CR226" i="2"/>
  <c r="CR224" i="2"/>
  <c r="CR221" i="2"/>
  <c r="CR230" i="2"/>
  <c r="CR220" i="2"/>
  <c r="CR214" i="2"/>
  <c r="CR216" i="2"/>
  <c r="CR213" i="2"/>
  <c r="CR217" i="2"/>
  <c r="CR212" i="2"/>
  <c r="CR227" i="2"/>
  <c r="CR219" i="2"/>
  <c r="CR205" i="2"/>
  <c r="CR223" i="2"/>
  <c r="CR210" i="2"/>
  <c r="CR206" i="2"/>
  <c r="CR208" i="2"/>
  <c r="CR209" i="2"/>
  <c r="CR215" i="2"/>
  <c r="CR197" i="2"/>
  <c r="CR195" i="2"/>
  <c r="CR211" i="2"/>
  <c r="CR204" i="2"/>
  <c r="CR201" i="2"/>
  <c r="CR194" i="2"/>
  <c r="CR190" i="2"/>
  <c r="CR203" i="2"/>
  <c r="CR199" i="2"/>
  <c r="CR193" i="2"/>
  <c r="CR198" i="2"/>
  <c r="CR207" i="2"/>
  <c r="CR200" i="2"/>
  <c r="CR192" i="2"/>
  <c r="CR202" i="2"/>
  <c r="CR191" i="2"/>
  <c r="CR181" i="2"/>
  <c r="CR188" i="2"/>
  <c r="CR184" i="2"/>
  <c r="CR179" i="2"/>
  <c r="CR187" i="2"/>
  <c r="CR185" i="2"/>
  <c r="CR178" i="2"/>
  <c r="CR189" i="2"/>
  <c r="CR182" i="2"/>
  <c r="CR180" i="2"/>
  <c r="CR177" i="2"/>
  <c r="CR175" i="2"/>
  <c r="CR196" i="2"/>
  <c r="CR186" i="2"/>
  <c r="CR183" i="2"/>
  <c r="CR170" i="2"/>
  <c r="CR166" i="2"/>
  <c r="CR173" i="2"/>
  <c r="CR169" i="2"/>
  <c r="CR165" i="2"/>
  <c r="CR163" i="2"/>
  <c r="CR174" i="2"/>
  <c r="CR172" i="2"/>
  <c r="CR168" i="2"/>
  <c r="CR164" i="2"/>
  <c r="CR171" i="2"/>
  <c r="CR167" i="2"/>
  <c r="CR160" i="2"/>
  <c r="CR176" i="2"/>
  <c r="CR162" i="2"/>
  <c r="CR157" i="2"/>
  <c r="CR156" i="2"/>
  <c r="CR153" i="2"/>
  <c r="CR155" i="2"/>
  <c r="CR152" i="2"/>
  <c r="CR148" i="2"/>
  <c r="CR151" i="2"/>
  <c r="CR147" i="2"/>
  <c r="CR161" i="2"/>
  <c r="CR150" i="2"/>
  <c r="CR158" i="2"/>
  <c r="CR154" i="2"/>
  <c r="CR144" i="2"/>
  <c r="CR143" i="2"/>
  <c r="CR142" i="2"/>
  <c r="CR140" i="2"/>
  <c r="CR139" i="2"/>
  <c r="CR137" i="2"/>
  <c r="CR149" i="2"/>
  <c r="CR146" i="2"/>
  <c r="CR138" i="2"/>
  <c r="CR136" i="2"/>
  <c r="CR135" i="2"/>
  <c r="CR133" i="2"/>
  <c r="CR129" i="2"/>
  <c r="CR120" i="2"/>
  <c r="CR117" i="2"/>
  <c r="CR116" i="2"/>
  <c r="CR132" i="2"/>
  <c r="CR145" i="2"/>
  <c r="CR125" i="2"/>
  <c r="CR119" i="2"/>
  <c r="CR118" i="2"/>
  <c r="CR141" i="2"/>
  <c r="CR134" i="2"/>
  <c r="CR130" i="2"/>
  <c r="CR127" i="2"/>
  <c r="CR126" i="2"/>
  <c r="CR124" i="2"/>
  <c r="CR122" i="2"/>
  <c r="CR159" i="2"/>
  <c r="CR131" i="2"/>
  <c r="CR128" i="2"/>
  <c r="CR112" i="2"/>
  <c r="CR105" i="2"/>
  <c r="CR104" i="2"/>
  <c r="CR111" i="2"/>
  <c r="CR110" i="2"/>
  <c r="CR103" i="2"/>
  <c r="CR102" i="2"/>
  <c r="CR106" i="2"/>
  <c r="CR101" i="2"/>
  <c r="CR98" i="2"/>
  <c r="CR123" i="2"/>
  <c r="CR121" i="2"/>
  <c r="CR115" i="2"/>
  <c r="CR113" i="2"/>
  <c r="CR107" i="2"/>
  <c r="CR97" i="2"/>
  <c r="CR81" i="2"/>
  <c r="CR80" i="2"/>
  <c r="CR75" i="2"/>
  <c r="CR72" i="2"/>
  <c r="CR66" i="2"/>
  <c r="CR65" i="2"/>
  <c r="CR93" i="2"/>
  <c r="CR74" i="2"/>
  <c r="CR71" i="2"/>
  <c r="CR114" i="2"/>
  <c r="CR109" i="2"/>
  <c r="CR94" i="2"/>
  <c r="CR87" i="2"/>
  <c r="CR86" i="2"/>
  <c r="CR73" i="2"/>
  <c r="CR91" i="2"/>
  <c r="CR90" i="2"/>
  <c r="CR89" i="2"/>
  <c r="CR83" i="2"/>
  <c r="CR100" i="2"/>
  <c r="CR88" i="2"/>
  <c r="CR82" i="2"/>
  <c r="CR70" i="2"/>
  <c r="CR108" i="2"/>
  <c r="CR85" i="2"/>
  <c r="CR84" i="2"/>
  <c r="CR69" i="2"/>
  <c r="CR68" i="2"/>
  <c r="CR92" i="2"/>
  <c r="CR78" i="2"/>
  <c r="CR76" i="2"/>
  <c r="CR67" i="2"/>
  <c r="CR99" i="2"/>
  <c r="CR55" i="2"/>
  <c r="CR63" i="2"/>
  <c r="CR50" i="2"/>
  <c r="CR48" i="2"/>
  <c r="CR47" i="2"/>
  <c r="CR22" i="2"/>
  <c r="CR60" i="2"/>
  <c r="CR57" i="2"/>
  <c r="CR46" i="2"/>
  <c r="CR21" i="2"/>
  <c r="CR23" i="2"/>
  <c r="CR27" i="2"/>
  <c r="CR95" i="2"/>
  <c r="CR64" i="2"/>
  <c r="CR54" i="2"/>
  <c r="CR49" i="2"/>
  <c r="CR79" i="2"/>
  <c r="CR59" i="2"/>
  <c r="CR56" i="2"/>
  <c r="CR53" i="2"/>
  <c r="CR24" i="2"/>
  <c r="CR96" i="2"/>
  <c r="CR58" i="2"/>
  <c r="CR28" i="2"/>
  <c r="CR52" i="2"/>
  <c r="CR32" i="2"/>
  <c r="CR35" i="2"/>
  <c r="CR36" i="2"/>
  <c r="CR41" i="2"/>
  <c r="CR38" i="2"/>
  <c r="CR29" i="2"/>
  <c r="CR25" i="2"/>
  <c r="CR44" i="2"/>
  <c r="CR45" i="2"/>
  <c r="CR61" i="2"/>
  <c r="CR31" i="2"/>
  <c r="CR37" i="2"/>
  <c r="CR40" i="2"/>
  <c r="CR51" i="2"/>
  <c r="CR30" i="2"/>
  <c r="CR33" i="2"/>
  <c r="CR42" i="2"/>
  <c r="CR77" i="2"/>
  <c r="CR62" i="2"/>
  <c r="CR26" i="2"/>
  <c r="CR34" i="2"/>
  <c r="CR39" i="2"/>
  <c r="CR43" i="2"/>
  <c r="V8" i="1"/>
  <c r="X245" i="2"/>
  <c r="BI245" i="2" s="1"/>
  <c r="BZ245" i="2" s="1"/>
  <c r="X242" i="2"/>
  <c r="BI242" i="2" s="1"/>
  <c r="BZ242" i="2" s="1"/>
  <c r="X250" i="2"/>
  <c r="BI250" i="2" s="1"/>
  <c r="BZ250" i="2" s="1"/>
  <c r="X249" i="2"/>
  <c r="BI249" i="2" s="1"/>
  <c r="BZ249" i="2" s="1"/>
  <c r="X241" i="2"/>
  <c r="BI241" i="2" s="1"/>
  <c r="BZ241" i="2" s="1"/>
  <c r="X240" i="2"/>
  <c r="BI240" i="2" s="1"/>
  <c r="BZ240" i="2" s="1"/>
  <c r="X246" i="2"/>
  <c r="BI246" i="2" s="1"/>
  <c r="BZ246" i="2" s="1"/>
  <c r="X239" i="2"/>
  <c r="BI239" i="2" s="1"/>
  <c r="BZ239" i="2" s="1"/>
  <c r="X238" i="2"/>
  <c r="BI238" i="2" s="1"/>
  <c r="BZ238" i="2" s="1"/>
  <c r="X247" i="2"/>
  <c r="BI247" i="2" s="1"/>
  <c r="BZ247" i="2" s="1"/>
  <c r="X244" i="2"/>
  <c r="BI244" i="2" s="1"/>
  <c r="BZ244" i="2" s="1"/>
  <c r="X243" i="2"/>
  <c r="BI243" i="2" s="1"/>
  <c r="BZ243" i="2" s="1"/>
  <c r="X237" i="2"/>
  <c r="BI237" i="2" s="1"/>
  <c r="BZ237" i="2" s="1"/>
  <c r="X248" i="2"/>
  <c r="BI248" i="2" s="1"/>
  <c r="BZ248" i="2" s="1"/>
  <c r="X236" i="2"/>
  <c r="BI236" i="2" s="1"/>
  <c r="BZ236" i="2" s="1"/>
  <c r="X232" i="2"/>
  <c r="BI232" i="2" s="1"/>
  <c r="BZ232" i="2" s="1"/>
  <c r="X234" i="2"/>
  <c r="BI234" i="2" s="1"/>
  <c r="BZ234" i="2" s="1"/>
  <c r="X233" i="2"/>
  <c r="BI233" i="2" s="1"/>
  <c r="BZ233" i="2" s="1"/>
  <c r="X225" i="2"/>
  <c r="BI225" i="2" s="1"/>
  <c r="BZ225" i="2" s="1"/>
  <c r="X231" i="2"/>
  <c r="BI231" i="2" s="1"/>
  <c r="BZ231" i="2" s="1"/>
  <c r="X228" i="2"/>
  <c r="BI228" i="2" s="1"/>
  <c r="BZ228" i="2" s="1"/>
  <c r="X230" i="2"/>
  <c r="BI230" i="2" s="1"/>
  <c r="BZ230" i="2" s="1"/>
  <c r="X229" i="2"/>
  <c r="BI229" i="2" s="1"/>
  <c r="BZ229" i="2" s="1"/>
  <c r="X226" i="2"/>
  <c r="BI226" i="2" s="1"/>
  <c r="BZ226" i="2" s="1"/>
  <c r="X222" i="2"/>
  <c r="BI222" i="2" s="1"/>
  <c r="BZ222" i="2" s="1"/>
  <c r="X221" i="2"/>
  <c r="BI221" i="2" s="1"/>
  <c r="BZ221" i="2" s="1"/>
  <c r="X235" i="2"/>
  <c r="BI235" i="2" s="1"/>
  <c r="BZ235" i="2" s="1"/>
  <c r="X224" i="2"/>
  <c r="BI224" i="2" s="1"/>
  <c r="BZ224" i="2" s="1"/>
  <c r="X227" i="2"/>
  <c r="BI227" i="2" s="1"/>
  <c r="BZ227" i="2" s="1"/>
  <c r="X223" i="2"/>
  <c r="BI223" i="2" s="1"/>
  <c r="BZ223" i="2" s="1"/>
  <c r="X213" i="2"/>
  <c r="BI213" i="2" s="1"/>
  <c r="BZ213" i="2" s="1"/>
  <c r="X216" i="2"/>
  <c r="BI216" i="2" s="1"/>
  <c r="BZ216" i="2" s="1"/>
  <c r="X220" i="2"/>
  <c r="BI220" i="2" s="1"/>
  <c r="BZ220" i="2" s="1"/>
  <c r="X218" i="2"/>
  <c r="BI218" i="2" s="1"/>
  <c r="BZ218" i="2" s="1"/>
  <c r="X215" i="2"/>
  <c r="BI215" i="2" s="1"/>
  <c r="BZ215" i="2" s="1"/>
  <c r="X217" i="2"/>
  <c r="BI217" i="2" s="1"/>
  <c r="BZ217" i="2" s="1"/>
  <c r="X214" i="2"/>
  <c r="BI214" i="2" s="1"/>
  <c r="BZ214" i="2" s="1"/>
  <c r="X211" i="2"/>
  <c r="BI211" i="2" s="1"/>
  <c r="BZ211" i="2" s="1"/>
  <c r="X207" i="2"/>
  <c r="BI207" i="2" s="1"/>
  <c r="BZ207" i="2" s="1"/>
  <c r="X209" i="2"/>
  <c r="BI209" i="2" s="1"/>
  <c r="BZ209" i="2" s="1"/>
  <c r="X210" i="2"/>
  <c r="BI210" i="2" s="1"/>
  <c r="BZ210" i="2" s="1"/>
  <c r="X219" i="2"/>
  <c r="BI219" i="2" s="1"/>
  <c r="BZ219" i="2" s="1"/>
  <c r="X208" i="2"/>
  <c r="BI208" i="2" s="1"/>
  <c r="BZ208" i="2" s="1"/>
  <c r="X212" i="2"/>
  <c r="BI212" i="2" s="1"/>
  <c r="BZ212" i="2" s="1"/>
  <c r="X206" i="2"/>
  <c r="BI206" i="2" s="1"/>
  <c r="BZ206" i="2" s="1"/>
  <c r="X205" i="2"/>
  <c r="BI205" i="2" s="1"/>
  <c r="BZ205" i="2" s="1"/>
  <c r="X200" i="2"/>
  <c r="BI200" i="2" s="1"/>
  <c r="BZ200" i="2" s="1"/>
  <c r="X194" i="2"/>
  <c r="BI194" i="2" s="1"/>
  <c r="BZ194" i="2" s="1"/>
  <c r="X199" i="2"/>
  <c r="BI199" i="2" s="1"/>
  <c r="BZ199" i="2" s="1"/>
  <c r="X201" i="2"/>
  <c r="BI201" i="2" s="1"/>
  <c r="BZ201" i="2" s="1"/>
  <c r="X193" i="2"/>
  <c r="BI193" i="2" s="1"/>
  <c r="BZ193" i="2" s="1"/>
  <c r="X192" i="2"/>
  <c r="BI192" i="2" s="1"/>
  <c r="BZ192" i="2" s="1"/>
  <c r="X203" i="2"/>
  <c r="BI203" i="2" s="1"/>
  <c r="BZ203" i="2" s="1"/>
  <c r="X197" i="2"/>
  <c r="BI197" i="2" s="1"/>
  <c r="BZ197" i="2" s="1"/>
  <c r="X198" i="2"/>
  <c r="BI198" i="2" s="1"/>
  <c r="BZ198" i="2" s="1"/>
  <c r="X196" i="2"/>
  <c r="BI196" i="2" s="1"/>
  <c r="BZ196" i="2" s="1"/>
  <c r="X202" i="2"/>
  <c r="BI202" i="2" s="1"/>
  <c r="BZ202" i="2" s="1"/>
  <c r="X185" i="2"/>
  <c r="BI185" i="2" s="1"/>
  <c r="BZ185" i="2" s="1"/>
  <c r="X180" i="2"/>
  <c r="BI180" i="2" s="1"/>
  <c r="BZ180" i="2" s="1"/>
  <c r="X195" i="2"/>
  <c r="BI195" i="2" s="1"/>
  <c r="BZ195" i="2" s="1"/>
  <c r="X188" i="2"/>
  <c r="BI188" i="2" s="1"/>
  <c r="BZ188" i="2" s="1"/>
  <c r="X186" i="2"/>
  <c r="BI186" i="2" s="1"/>
  <c r="BZ186" i="2" s="1"/>
  <c r="X179" i="2"/>
  <c r="BI179" i="2" s="1"/>
  <c r="BZ179" i="2" s="1"/>
  <c r="X174" i="2"/>
  <c r="BI174" i="2" s="1"/>
  <c r="BZ174" i="2" s="1"/>
  <c r="X204" i="2"/>
  <c r="BI204" i="2" s="1"/>
  <c r="BZ204" i="2" s="1"/>
  <c r="X183" i="2"/>
  <c r="BI183" i="2" s="1"/>
  <c r="BZ183" i="2" s="1"/>
  <c r="X181" i="2"/>
  <c r="BI181" i="2" s="1"/>
  <c r="BZ181" i="2" s="1"/>
  <c r="X178" i="2"/>
  <c r="BI178" i="2" s="1"/>
  <c r="BZ178" i="2" s="1"/>
  <c r="X190" i="2"/>
  <c r="BI190" i="2" s="1"/>
  <c r="BZ190" i="2" s="1"/>
  <c r="X189" i="2"/>
  <c r="BI189" i="2" s="1"/>
  <c r="BZ189" i="2" s="1"/>
  <c r="X177" i="2"/>
  <c r="BI177" i="2" s="1"/>
  <c r="BZ177" i="2" s="1"/>
  <c r="X176" i="2"/>
  <c r="BI176" i="2" s="1"/>
  <c r="BZ176" i="2" s="1"/>
  <c r="X182" i="2"/>
  <c r="BI182" i="2" s="1"/>
  <c r="BZ182" i="2" s="1"/>
  <c r="X175" i="2"/>
  <c r="BI175" i="2" s="1"/>
  <c r="BZ175" i="2" s="1"/>
  <c r="X187" i="2"/>
  <c r="BI187" i="2" s="1"/>
  <c r="BZ187" i="2" s="1"/>
  <c r="X170" i="2"/>
  <c r="BI170" i="2" s="1"/>
  <c r="BZ170" i="2" s="1"/>
  <c r="X166" i="2"/>
  <c r="BI166" i="2" s="1"/>
  <c r="BZ166" i="2" s="1"/>
  <c r="X164" i="2"/>
  <c r="BI164" i="2" s="1"/>
  <c r="BZ164" i="2" s="1"/>
  <c r="X191" i="2"/>
  <c r="BI191" i="2" s="1"/>
  <c r="BZ191" i="2" s="1"/>
  <c r="X169" i="2"/>
  <c r="BI169" i="2" s="1"/>
  <c r="BZ169" i="2" s="1"/>
  <c r="X165" i="2"/>
  <c r="BI165" i="2" s="1"/>
  <c r="BZ165" i="2" s="1"/>
  <c r="X163" i="2"/>
  <c r="BI163" i="2" s="1"/>
  <c r="BZ163" i="2" s="1"/>
  <c r="X160" i="2"/>
  <c r="BI160" i="2" s="1"/>
  <c r="BZ160" i="2" s="1"/>
  <c r="X162" i="2"/>
  <c r="BI162" i="2" s="1"/>
  <c r="BZ162" i="2" s="1"/>
  <c r="X173" i="2"/>
  <c r="BI173" i="2" s="1"/>
  <c r="BZ173" i="2" s="1"/>
  <c r="X172" i="2"/>
  <c r="BI172" i="2" s="1"/>
  <c r="BZ172" i="2" s="1"/>
  <c r="X168" i="2"/>
  <c r="BI168" i="2" s="1"/>
  <c r="BZ168" i="2" s="1"/>
  <c r="X171" i="2"/>
  <c r="BI171" i="2" s="1"/>
  <c r="BZ171" i="2" s="1"/>
  <c r="X167" i="2"/>
  <c r="BI167" i="2" s="1"/>
  <c r="BZ167" i="2" s="1"/>
  <c r="X158" i="2"/>
  <c r="BI158" i="2" s="1"/>
  <c r="BZ158" i="2" s="1"/>
  <c r="X156" i="2"/>
  <c r="BI156" i="2" s="1"/>
  <c r="BZ156" i="2" s="1"/>
  <c r="X153" i="2"/>
  <c r="BI153" i="2" s="1"/>
  <c r="BZ153" i="2" s="1"/>
  <c r="X159" i="2"/>
  <c r="BI159" i="2" s="1"/>
  <c r="BZ159" i="2" s="1"/>
  <c r="X152" i="2"/>
  <c r="BI152" i="2" s="1"/>
  <c r="BZ152" i="2" s="1"/>
  <c r="X148" i="2"/>
  <c r="BI148" i="2" s="1"/>
  <c r="BZ148" i="2" s="1"/>
  <c r="X184" i="2"/>
  <c r="BI184" i="2" s="1"/>
  <c r="BZ184" i="2" s="1"/>
  <c r="X151" i="2"/>
  <c r="BI151" i="2" s="1"/>
  <c r="BZ151" i="2" s="1"/>
  <c r="X150" i="2"/>
  <c r="BI150" i="2" s="1"/>
  <c r="BZ150" i="2" s="1"/>
  <c r="X147" i="2"/>
  <c r="BI147" i="2" s="1"/>
  <c r="BZ147" i="2" s="1"/>
  <c r="X146" i="2"/>
  <c r="BI146" i="2" s="1"/>
  <c r="BZ146" i="2" s="1"/>
  <c r="X157" i="2"/>
  <c r="BI157" i="2" s="1"/>
  <c r="BZ157" i="2" s="1"/>
  <c r="X154" i="2"/>
  <c r="BI154" i="2" s="1"/>
  <c r="BZ154" i="2" s="1"/>
  <c r="X139" i="2"/>
  <c r="BI139" i="2" s="1"/>
  <c r="BZ139" i="2" s="1"/>
  <c r="X137" i="2"/>
  <c r="BI137" i="2" s="1"/>
  <c r="BZ137" i="2" s="1"/>
  <c r="X136" i="2"/>
  <c r="BI136" i="2" s="1"/>
  <c r="BZ136" i="2" s="1"/>
  <c r="X142" i="2"/>
  <c r="BI142" i="2" s="1"/>
  <c r="BZ142" i="2" s="1"/>
  <c r="X155" i="2"/>
  <c r="BI155" i="2" s="1"/>
  <c r="BZ155" i="2" s="1"/>
  <c r="X149" i="2"/>
  <c r="BI149" i="2" s="1"/>
  <c r="BZ149" i="2" s="1"/>
  <c r="X144" i="2"/>
  <c r="BI144" i="2" s="1"/>
  <c r="BZ144" i="2" s="1"/>
  <c r="X161" i="2"/>
  <c r="BI161" i="2" s="1"/>
  <c r="BZ161" i="2" s="1"/>
  <c r="X134" i="2"/>
  <c r="BI134" i="2" s="1"/>
  <c r="BZ134" i="2" s="1"/>
  <c r="X132" i="2"/>
  <c r="BI132" i="2" s="1"/>
  <c r="BZ132" i="2" s="1"/>
  <c r="X131" i="2"/>
  <c r="BI131" i="2" s="1"/>
  <c r="BZ131" i="2" s="1"/>
  <c r="X143" i="2"/>
  <c r="BI143" i="2" s="1"/>
  <c r="BZ143" i="2" s="1"/>
  <c r="X141" i="2"/>
  <c r="BI141" i="2" s="1"/>
  <c r="BZ141" i="2" s="1"/>
  <c r="X140" i="2"/>
  <c r="BI140" i="2" s="1"/>
  <c r="BZ140" i="2" s="1"/>
  <c r="X138" i="2"/>
  <c r="BI138" i="2" s="1"/>
  <c r="BZ138" i="2" s="1"/>
  <c r="X145" i="2"/>
  <c r="BI145" i="2" s="1"/>
  <c r="BZ145" i="2" s="1"/>
  <c r="X133" i="2"/>
  <c r="BI133" i="2" s="1"/>
  <c r="BZ133" i="2" s="1"/>
  <c r="X126" i="2"/>
  <c r="BI126" i="2" s="1"/>
  <c r="BZ126" i="2" s="1"/>
  <c r="X120" i="2"/>
  <c r="BI120" i="2" s="1"/>
  <c r="BZ120" i="2" s="1"/>
  <c r="X119" i="2"/>
  <c r="BI119" i="2" s="1"/>
  <c r="BZ119" i="2" s="1"/>
  <c r="X135" i="2"/>
  <c r="BI135" i="2" s="1"/>
  <c r="BZ135" i="2" s="1"/>
  <c r="X129" i="2"/>
  <c r="BI129" i="2" s="1"/>
  <c r="BZ129" i="2" s="1"/>
  <c r="X128" i="2"/>
  <c r="BI128" i="2" s="1"/>
  <c r="BZ128" i="2" s="1"/>
  <c r="X127" i="2"/>
  <c r="BI127" i="2" s="1"/>
  <c r="BZ127" i="2" s="1"/>
  <c r="X125" i="2"/>
  <c r="BI125" i="2" s="1"/>
  <c r="BZ125" i="2" s="1"/>
  <c r="X124" i="2"/>
  <c r="BI124" i="2" s="1"/>
  <c r="BZ124" i="2" s="1"/>
  <c r="X122" i="2"/>
  <c r="BI122" i="2" s="1"/>
  <c r="BZ122" i="2" s="1"/>
  <c r="X115" i="2"/>
  <c r="BI115" i="2" s="1"/>
  <c r="BZ115" i="2" s="1"/>
  <c r="X123" i="2"/>
  <c r="BI123" i="2" s="1"/>
  <c r="BZ123" i="2" s="1"/>
  <c r="X121" i="2"/>
  <c r="BI121" i="2" s="1"/>
  <c r="BZ121" i="2" s="1"/>
  <c r="X118" i="2"/>
  <c r="BI118" i="2" s="1"/>
  <c r="BZ118" i="2" s="1"/>
  <c r="X117" i="2"/>
  <c r="BI117" i="2" s="1"/>
  <c r="BZ117" i="2" s="1"/>
  <c r="X116" i="2"/>
  <c r="BI116" i="2" s="1"/>
  <c r="BZ116" i="2" s="1"/>
  <c r="X112" i="2"/>
  <c r="BI112" i="2" s="1"/>
  <c r="BZ112" i="2" s="1"/>
  <c r="X111" i="2"/>
  <c r="BI111" i="2" s="1"/>
  <c r="BZ111" i="2" s="1"/>
  <c r="X114" i="2"/>
  <c r="BI114" i="2" s="1"/>
  <c r="BZ114" i="2" s="1"/>
  <c r="X104" i="2"/>
  <c r="BI104" i="2" s="1"/>
  <c r="BZ104" i="2" s="1"/>
  <c r="X103" i="2"/>
  <c r="BI103" i="2" s="1"/>
  <c r="BZ103" i="2" s="1"/>
  <c r="X107" i="2"/>
  <c r="BI107" i="2" s="1"/>
  <c r="BZ107" i="2" s="1"/>
  <c r="X102" i="2"/>
  <c r="BI102" i="2" s="1"/>
  <c r="BZ102" i="2" s="1"/>
  <c r="X99" i="2"/>
  <c r="BI99" i="2" s="1"/>
  <c r="BZ99" i="2" s="1"/>
  <c r="X110" i="2"/>
  <c r="BI110" i="2" s="1"/>
  <c r="BZ110" i="2" s="1"/>
  <c r="X109" i="2"/>
  <c r="BI109" i="2" s="1"/>
  <c r="BZ109" i="2" s="1"/>
  <c r="X113" i="2"/>
  <c r="BI113" i="2" s="1"/>
  <c r="BZ113" i="2" s="1"/>
  <c r="X106" i="2"/>
  <c r="BI106" i="2" s="1"/>
  <c r="BZ106" i="2" s="1"/>
  <c r="X98" i="2"/>
  <c r="BI98" i="2" s="1"/>
  <c r="BZ98" i="2" s="1"/>
  <c r="X130" i="2"/>
  <c r="BI130" i="2" s="1"/>
  <c r="BZ130" i="2" s="1"/>
  <c r="X105" i="2"/>
  <c r="BI105" i="2" s="1"/>
  <c r="BZ105" i="2" s="1"/>
  <c r="X100" i="2"/>
  <c r="BI100" i="2" s="1"/>
  <c r="BZ100" i="2" s="1"/>
  <c r="X95" i="2"/>
  <c r="BI95" i="2" s="1"/>
  <c r="BZ95" i="2" s="1"/>
  <c r="X88" i="2"/>
  <c r="BI88" i="2" s="1"/>
  <c r="BZ88" i="2" s="1"/>
  <c r="X87" i="2"/>
  <c r="BI87" i="2" s="1"/>
  <c r="BZ87" i="2" s="1"/>
  <c r="X74" i="2"/>
  <c r="BI74" i="2" s="1"/>
  <c r="BZ74" i="2" s="1"/>
  <c r="X92" i="2"/>
  <c r="BI92" i="2" s="1"/>
  <c r="BZ92" i="2" s="1"/>
  <c r="X91" i="2"/>
  <c r="BI91" i="2" s="1"/>
  <c r="BZ91" i="2" s="1"/>
  <c r="X90" i="2"/>
  <c r="BI90" i="2" s="1"/>
  <c r="BZ90" i="2" s="1"/>
  <c r="X84" i="2"/>
  <c r="BI84" i="2" s="1"/>
  <c r="BZ84" i="2" s="1"/>
  <c r="X89" i="2"/>
  <c r="BI89" i="2" s="1"/>
  <c r="BZ89" i="2" s="1"/>
  <c r="X83" i="2"/>
  <c r="BI83" i="2" s="1"/>
  <c r="BZ83" i="2" s="1"/>
  <c r="X71" i="2"/>
  <c r="BI71" i="2" s="1"/>
  <c r="BZ71" i="2" s="1"/>
  <c r="X97" i="2"/>
  <c r="BI97" i="2" s="1"/>
  <c r="BZ97" i="2" s="1"/>
  <c r="X96" i="2"/>
  <c r="BI96" i="2" s="1"/>
  <c r="BZ96" i="2" s="1"/>
  <c r="X80" i="2"/>
  <c r="BI80" i="2" s="1"/>
  <c r="BZ80" i="2" s="1"/>
  <c r="X78" i="2"/>
  <c r="BI78" i="2" s="1"/>
  <c r="BZ78" i="2" s="1"/>
  <c r="X108" i="2"/>
  <c r="BI108" i="2" s="1"/>
  <c r="BZ108" i="2" s="1"/>
  <c r="X86" i="2"/>
  <c r="BI86" i="2" s="1"/>
  <c r="BZ86" i="2" s="1"/>
  <c r="X85" i="2"/>
  <c r="BI85" i="2" s="1"/>
  <c r="BZ85" i="2" s="1"/>
  <c r="X70" i="2"/>
  <c r="BI70" i="2" s="1"/>
  <c r="BZ70" i="2" s="1"/>
  <c r="X69" i="2"/>
  <c r="BI69" i="2" s="1"/>
  <c r="BZ69" i="2" s="1"/>
  <c r="X82" i="2"/>
  <c r="BI82" i="2" s="1"/>
  <c r="BZ82" i="2" s="1"/>
  <c r="X81" i="2"/>
  <c r="BI81" i="2" s="1"/>
  <c r="BZ81" i="2" s="1"/>
  <c r="X76" i="2"/>
  <c r="BI76" i="2" s="1"/>
  <c r="BZ76" i="2" s="1"/>
  <c r="X73" i="2"/>
  <c r="BI73" i="2" s="1"/>
  <c r="BZ73" i="2" s="1"/>
  <c r="X67" i="2"/>
  <c r="BI67" i="2" s="1"/>
  <c r="BZ67" i="2" s="1"/>
  <c r="X66" i="2"/>
  <c r="BI66" i="2" s="1"/>
  <c r="BZ66" i="2" s="1"/>
  <c r="X101" i="2"/>
  <c r="BI101" i="2" s="1"/>
  <c r="BZ101" i="2" s="1"/>
  <c r="X94" i="2"/>
  <c r="BI94" i="2" s="1"/>
  <c r="BZ94" i="2" s="1"/>
  <c r="X75" i="2"/>
  <c r="BI75" i="2" s="1"/>
  <c r="BZ75" i="2" s="1"/>
  <c r="X72" i="2"/>
  <c r="BI72" i="2" s="1"/>
  <c r="BZ72" i="2" s="1"/>
  <c r="X61" i="2"/>
  <c r="BI61" i="2" s="1"/>
  <c r="BZ61" i="2" s="1"/>
  <c r="X58" i="2"/>
  <c r="BI58" i="2" s="1"/>
  <c r="BZ58" i="2" s="1"/>
  <c r="X47" i="2"/>
  <c r="BI47" i="2" s="1"/>
  <c r="BZ47" i="2" s="1"/>
  <c r="X21" i="2"/>
  <c r="BI21" i="2" s="1"/>
  <c r="BZ21" i="2" s="1"/>
  <c r="X29" i="2"/>
  <c r="BI29" i="2" s="1"/>
  <c r="BZ29" i="2" s="1"/>
  <c r="X37" i="2"/>
  <c r="BI37" i="2" s="1"/>
  <c r="BZ37" i="2" s="1"/>
  <c r="X45" i="2"/>
  <c r="BI45" i="2" s="1"/>
  <c r="BZ45" i="2" s="1"/>
  <c r="X55" i="2"/>
  <c r="BI55" i="2" s="1"/>
  <c r="BZ55" i="2" s="1"/>
  <c r="X50" i="2"/>
  <c r="BI50" i="2" s="1"/>
  <c r="BZ50" i="2" s="1"/>
  <c r="X46" i="2"/>
  <c r="BI46" i="2" s="1"/>
  <c r="BZ46" i="2" s="1"/>
  <c r="X22" i="2"/>
  <c r="BI22" i="2" s="1"/>
  <c r="BZ22" i="2" s="1"/>
  <c r="X30" i="2"/>
  <c r="BI30" i="2" s="1"/>
  <c r="BZ30" i="2" s="1"/>
  <c r="X38" i="2"/>
  <c r="BI38" i="2" s="1"/>
  <c r="BZ38" i="2" s="1"/>
  <c r="X79" i="2"/>
  <c r="BI79" i="2" s="1"/>
  <c r="BZ79" i="2" s="1"/>
  <c r="X60" i="2"/>
  <c r="BI60" i="2" s="1"/>
  <c r="BZ60" i="2" s="1"/>
  <c r="X57" i="2"/>
  <c r="BI57" i="2" s="1"/>
  <c r="BZ57" i="2" s="1"/>
  <c r="X54" i="2"/>
  <c r="BI54" i="2" s="1"/>
  <c r="BZ54" i="2" s="1"/>
  <c r="X23" i="2"/>
  <c r="BI23" i="2" s="1"/>
  <c r="BZ23" i="2" s="1"/>
  <c r="X31" i="2"/>
  <c r="BI31" i="2" s="1"/>
  <c r="BZ31" i="2" s="1"/>
  <c r="X39" i="2"/>
  <c r="BI39" i="2" s="1"/>
  <c r="BZ39" i="2" s="1"/>
  <c r="X77" i="2"/>
  <c r="BI77" i="2" s="1"/>
  <c r="BZ77" i="2" s="1"/>
  <c r="X63" i="2"/>
  <c r="BI63" i="2" s="1"/>
  <c r="BZ63" i="2" s="1"/>
  <c r="X62" i="2"/>
  <c r="BI62" i="2" s="1"/>
  <c r="BZ62" i="2" s="1"/>
  <c r="X53" i="2"/>
  <c r="BI53" i="2" s="1"/>
  <c r="BZ53" i="2" s="1"/>
  <c r="X52" i="2"/>
  <c r="BI52" i="2" s="1"/>
  <c r="BZ52" i="2" s="1"/>
  <c r="X24" i="2"/>
  <c r="BI24" i="2" s="1"/>
  <c r="BZ24" i="2" s="1"/>
  <c r="X32" i="2"/>
  <c r="BI32" i="2" s="1"/>
  <c r="BZ32" i="2" s="1"/>
  <c r="X40" i="2"/>
  <c r="BI40" i="2" s="1"/>
  <c r="BZ40" i="2" s="1"/>
  <c r="X59" i="2"/>
  <c r="BI59" i="2" s="1"/>
  <c r="BZ59" i="2" s="1"/>
  <c r="X25" i="2"/>
  <c r="BI25" i="2" s="1"/>
  <c r="BZ25" i="2" s="1"/>
  <c r="X33" i="2"/>
  <c r="BI33" i="2" s="1"/>
  <c r="BZ33" i="2" s="1"/>
  <c r="X41" i="2"/>
  <c r="BI41" i="2" s="1"/>
  <c r="BZ41" i="2" s="1"/>
  <c r="X56" i="2"/>
  <c r="BI56" i="2" s="1"/>
  <c r="BZ56" i="2" s="1"/>
  <c r="X65" i="2"/>
  <c r="BI65" i="2" s="1"/>
  <c r="BZ65" i="2" s="1"/>
  <c r="X64" i="2"/>
  <c r="BI64" i="2" s="1"/>
  <c r="BZ64" i="2" s="1"/>
  <c r="X51" i="2"/>
  <c r="BI51" i="2" s="1"/>
  <c r="BZ51" i="2" s="1"/>
  <c r="X49" i="2"/>
  <c r="BI49" i="2" s="1"/>
  <c r="BZ49" i="2" s="1"/>
  <c r="X48" i="2"/>
  <c r="BI48" i="2" s="1"/>
  <c r="BZ48" i="2" s="1"/>
  <c r="X20" i="2"/>
  <c r="X28" i="2"/>
  <c r="BI28" i="2" s="1"/>
  <c r="BZ28" i="2" s="1"/>
  <c r="X36" i="2"/>
  <c r="BI36" i="2" s="1"/>
  <c r="BZ36" i="2" s="1"/>
  <c r="X44" i="2"/>
  <c r="BI44" i="2" s="1"/>
  <c r="BZ44" i="2" s="1"/>
  <c r="X26" i="2"/>
  <c r="BI26" i="2" s="1"/>
  <c r="BZ26" i="2" s="1"/>
  <c r="X93" i="2"/>
  <c r="BI93" i="2" s="1"/>
  <c r="BZ93" i="2" s="1"/>
  <c r="X68" i="2"/>
  <c r="BI68" i="2" s="1"/>
  <c r="BZ68" i="2" s="1"/>
  <c r="X43" i="2"/>
  <c r="BI43" i="2" s="1"/>
  <c r="BZ43" i="2" s="1"/>
  <c r="X34" i="2"/>
  <c r="BI34" i="2" s="1"/>
  <c r="BZ34" i="2" s="1"/>
  <c r="X19" i="2"/>
  <c r="BI19" i="2" s="1"/>
  <c r="BZ19" i="2" s="1"/>
  <c r="X42" i="2"/>
  <c r="BI42" i="2" s="1"/>
  <c r="BZ42" i="2" s="1"/>
  <c r="X27" i="2"/>
  <c r="BI27" i="2" s="1"/>
  <c r="BZ27" i="2" s="1"/>
  <c r="X35" i="2"/>
  <c r="BI35" i="2" s="1"/>
  <c r="BZ35" i="2" s="1"/>
  <c r="DJ244" i="2"/>
  <c r="DJ241" i="2"/>
  <c r="DJ250" i="2"/>
  <c r="DJ249" i="2"/>
  <c r="DJ246" i="2"/>
  <c r="DJ243" i="2"/>
  <c r="DJ248" i="2"/>
  <c r="DJ240" i="2"/>
  <c r="DJ239" i="2"/>
  <c r="DJ242" i="2"/>
  <c r="DJ238" i="2"/>
  <c r="DJ237" i="2"/>
  <c r="DJ247" i="2"/>
  <c r="DJ245" i="2"/>
  <c r="DJ236" i="2"/>
  <c r="DJ235" i="2"/>
  <c r="DJ233" i="2"/>
  <c r="DJ232" i="2"/>
  <c r="DJ224" i="2"/>
  <c r="DJ231" i="2"/>
  <c r="DJ230" i="2"/>
  <c r="DJ227" i="2"/>
  <c r="DJ229" i="2"/>
  <c r="DJ228" i="2"/>
  <c r="DJ225" i="2"/>
  <c r="DJ221" i="2"/>
  <c r="DJ220" i="2"/>
  <c r="DJ226" i="2"/>
  <c r="DJ223" i="2"/>
  <c r="DJ222" i="2"/>
  <c r="DJ219" i="2"/>
  <c r="DJ212" i="2"/>
  <c r="DJ218" i="2"/>
  <c r="DJ217" i="2"/>
  <c r="DJ215" i="2"/>
  <c r="DJ234" i="2"/>
  <c r="DJ214" i="2"/>
  <c r="DJ216" i="2"/>
  <c r="DJ213" i="2"/>
  <c r="DJ210" i="2"/>
  <c r="DJ206" i="2"/>
  <c r="DJ208" i="2"/>
  <c r="DJ209" i="2"/>
  <c r="DJ207" i="2"/>
  <c r="DJ211" i="2"/>
  <c r="DJ205" i="2"/>
  <c r="DJ204" i="2"/>
  <c r="DJ199" i="2"/>
  <c r="DJ193" i="2"/>
  <c r="DJ198" i="2"/>
  <c r="DJ200" i="2"/>
  <c r="DJ192" i="2"/>
  <c r="DJ203" i="2"/>
  <c r="DJ202" i="2"/>
  <c r="DJ191" i="2"/>
  <c r="DJ196" i="2"/>
  <c r="DJ197" i="2"/>
  <c r="DJ195" i="2"/>
  <c r="DJ184" i="2"/>
  <c r="DJ179" i="2"/>
  <c r="DJ190" i="2"/>
  <c r="DJ185" i="2"/>
  <c r="DJ178" i="2"/>
  <c r="DJ173" i="2"/>
  <c r="DJ182" i="2"/>
  <c r="DJ180" i="2"/>
  <c r="DJ177" i="2"/>
  <c r="DJ189" i="2"/>
  <c r="DJ188" i="2"/>
  <c r="DJ187" i="2"/>
  <c r="DJ176" i="2"/>
  <c r="DJ201" i="2"/>
  <c r="DJ175" i="2"/>
  <c r="DJ181" i="2"/>
  <c r="DJ174" i="2"/>
  <c r="DJ169" i="2"/>
  <c r="DJ165" i="2"/>
  <c r="DJ163" i="2"/>
  <c r="DJ186" i="2"/>
  <c r="DJ183" i="2"/>
  <c r="DJ172" i="2"/>
  <c r="DJ168" i="2"/>
  <c r="DJ164" i="2"/>
  <c r="DJ162" i="2"/>
  <c r="DJ159" i="2"/>
  <c r="DJ161" i="2"/>
  <c r="DJ194" i="2"/>
  <c r="DJ171" i="2"/>
  <c r="DJ167" i="2"/>
  <c r="DJ170" i="2"/>
  <c r="DJ166" i="2"/>
  <c r="DJ155" i="2"/>
  <c r="DJ152" i="2"/>
  <c r="DJ158" i="2"/>
  <c r="DJ151" i="2"/>
  <c r="DJ147" i="2"/>
  <c r="DJ150" i="2"/>
  <c r="DJ160" i="2"/>
  <c r="DJ149" i="2"/>
  <c r="DJ146" i="2"/>
  <c r="DJ145" i="2"/>
  <c r="DJ157" i="2"/>
  <c r="DJ156" i="2"/>
  <c r="DJ153" i="2"/>
  <c r="DJ138" i="2"/>
  <c r="DJ136" i="2"/>
  <c r="DJ135" i="2"/>
  <c r="DJ141" i="2"/>
  <c r="DJ144" i="2"/>
  <c r="DJ148" i="2"/>
  <c r="DJ133" i="2"/>
  <c r="DJ131" i="2"/>
  <c r="DJ130" i="2"/>
  <c r="DJ142" i="2"/>
  <c r="DJ140" i="2"/>
  <c r="DJ139" i="2"/>
  <c r="DJ137" i="2"/>
  <c r="DJ154" i="2"/>
  <c r="DJ132" i="2"/>
  <c r="DJ125" i="2"/>
  <c r="DJ119" i="2"/>
  <c r="DJ118" i="2"/>
  <c r="DJ128" i="2"/>
  <c r="DJ129" i="2"/>
  <c r="DJ127" i="2"/>
  <c r="DJ126" i="2"/>
  <c r="DJ124" i="2"/>
  <c r="DJ123" i="2"/>
  <c r="DJ121" i="2"/>
  <c r="DJ114" i="2"/>
  <c r="DJ122" i="2"/>
  <c r="DJ120" i="2"/>
  <c r="DJ117" i="2"/>
  <c r="DJ116" i="2"/>
  <c r="DJ115" i="2"/>
  <c r="DJ143" i="2"/>
  <c r="DJ111" i="2"/>
  <c r="DJ110" i="2"/>
  <c r="DJ103" i="2"/>
  <c r="DJ102" i="2"/>
  <c r="DJ106" i="2"/>
  <c r="DJ101" i="2"/>
  <c r="DJ98" i="2"/>
  <c r="DJ109" i="2"/>
  <c r="DJ108" i="2"/>
  <c r="DJ112" i="2"/>
  <c r="DJ105" i="2"/>
  <c r="DJ134" i="2"/>
  <c r="DJ104" i="2"/>
  <c r="DJ99" i="2"/>
  <c r="DJ107" i="2"/>
  <c r="DJ94" i="2"/>
  <c r="DJ87" i="2"/>
  <c r="DJ86" i="2"/>
  <c r="DJ73" i="2"/>
  <c r="DJ91" i="2"/>
  <c r="DJ90" i="2"/>
  <c r="DJ89" i="2"/>
  <c r="DJ83" i="2"/>
  <c r="DJ88" i="2"/>
  <c r="DJ82" i="2"/>
  <c r="DJ70" i="2"/>
  <c r="DJ96" i="2"/>
  <c r="DJ95" i="2"/>
  <c r="DJ79" i="2"/>
  <c r="DJ77" i="2"/>
  <c r="DJ113" i="2"/>
  <c r="DJ85" i="2"/>
  <c r="DJ84" i="2"/>
  <c r="DJ69" i="2"/>
  <c r="DJ68" i="2"/>
  <c r="DJ97" i="2"/>
  <c r="DJ81" i="2"/>
  <c r="DJ80" i="2"/>
  <c r="DJ75" i="2"/>
  <c r="DJ72" i="2"/>
  <c r="DJ66" i="2"/>
  <c r="DJ65" i="2"/>
  <c r="DJ100" i="2"/>
  <c r="DJ93" i="2"/>
  <c r="DJ74" i="2"/>
  <c r="DJ71" i="2"/>
  <c r="DJ60" i="2"/>
  <c r="DJ57" i="2"/>
  <c r="DJ46" i="2"/>
  <c r="DJ25" i="2"/>
  <c r="DJ26" i="2"/>
  <c r="DJ92" i="2"/>
  <c r="DJ67" i="2"/>
  <c r="DJ54" i="2"/>
  <c r="DJ49" i="2"/>
  <c r="DJ59" i="2"/>
  <c r="DJ56" i="2"/>
  <c r="DJ53" i="2"/>
  <c r="DJ29" i="2"/>
  <c r="DJ62" i="2"/>
  <c r="DJ61" i="2"/>
  <c r="DJ52" i="2"/>
  <c r="DJ51" i="2"/>
  <c r="DJ22" i="2"/>
  <c r="DJ58" i="2"/>
  <c r="DJ21" i="2"/>
  <c r="DJ23" i="2"/>
  <c r="DJ27" i="2"/>
  <c r="DJ78" i="2"/>
  <c r="DJ55" i="2"/>
  <c r="DJ76" i="2"/>
  <c r="DJ64" i="2"/>
  <c r="DJ63" i="2"/>
  <c r="DJ50" i="2"/>
  <c r="DJ48" i="2"/>
  <c r="DJ47" i="2"/>
  <c r="DJ24" i="2"/>
  <c r="DJ34" i="2"/>
  <c r="DJ39" i="2"/>
  <c r="DJ43" i="2"/>
  <c r="DJ28" i="2"/>
  <c r="DJ32" i="2"/>
  <c r="DJ35" i="2"/>
  <c r="DJ36" i="2"/>
  <c r="DJ41" i="2"/>
  <c r="DJ44" i="2"/>
  <c r="DJ45" i="2"/>
  <c r="DJ40" i="2"/>
  <c r="DJ30" i="2"/>
  <c r="DJ33" i="2"/>
  <c r="DJ42" i="2"/>
  <c r="DJ38" i="2"/>
  <c r="DJ31" i="2"/>
  <c r="DJ37" i="2"/>
  <c r="AP17" i="2"/>
  <c r="BI20" i="2"/>
  <c r="BZ20" i="2" s="1"/>
  <c r="CR19" i="2"/>
  <c r="CR20" i="2"/>
  <c r="DJ19" i="2"/>
  <c r="DJ18" i="2"/>
  <c r="DJ20" i="2"/>
  <c r="W11" i="1"/>
  <c r="W10" i="1"/>
  <c r="DK17" i="2"/>
  <c r="ER17" i="2"/>
  <c r="EQ18" i="2"/>
  <c r="EQ20" i="2"/>
  <c r="EQ19" i="2"/>
  <c r="CA17" i="2"/>
  <c r="Y17" i="2"/>
  <c r="CS17" i="2"/>
  <c r="S21" i="9"/>
  <c r="Y21" i="9" s="1"/>
  <c r="I20" i="9"/>
  <c r="L20" i="9" l="1"/>
  <c r="O20" i="9"/>
  <c r="ER18" i="2"/>
  <c r="ER243" i="2"/>
  <c r="ER250" i="2"/>
  <c r="ER249" i="2"/>
  <c r="ER248" i="2"/>
  <c r="ER247" i="2"/>
  <c r="ER245" i="2"/>
  <c r="ER242" i="2"/>
  <c r="ER246" i="2"/>
  <c r="ER235" i="2"/>
  <c r="ER234" i="2"/>
  <c r="ER231" i="2"/>
  <c r="ER240" i="2"/>
  <c r="ER233" i="2"/>
  <c r="ER232" i="2"/>
  <c r="ER238" i="2"/>
  <c r="ER236" i="2"/>
  <c r="ER230" i="2"/>
  <c r="ER227" i="2"/>
  <c r="ER226" i="2"/>
  <c r="ER237" i="2"/>
  <c r="ER239" i="2"/>
  <c r="ER220" i="2"/>
  <c r="ER229" i="2"/>
  <c r="ER223" i="2"/>
  <c r="ER244" i="2"/>
  <c r="ER241" i="2"/>
  <c r="ER224" i="2"/>
  <c r="ER219" i="2"/>
  <c r="ER228" i="2"/>
  <c r="ER225" i="2"/>
  <c r="ER221" i="2"/>
  <c r="ER215" i="2"/>
  <c r="ER217" i="2"/>
  <c r="ER214" i="2"/>
  <c r="ER211" i="2"/>
  <c r="ER222" i="2"/>
  <c r="ER212" i="2"/>
  <c r="ER204" i="2"/>
  <c r="ER209" i="2"/>
  <c r="ER203" i="2"/>
  <c r="ER213" i="2"/>
  <c r="ER207" i="2"/>
  <c r="ER205" i="2"/>
  <c r="ER218" i="2"/>
  <c r="ER216" i="2"/>
  <c r="ER210" i="2"/>
  <c r="ER206" i="2"/>
  <c r="ER200" i="2"/>
  <c r="ER192" i="2"/>
  <c r="ER188" i="2"/>
  <c r="ER187" i="2"/>
  <c r="ER202" i="2"/>
  <c r="ER191" i="2"/>
  <c r="ER208" i="2"/>
  <c r="ER196" i="2"/>
  <c r="ER197" i="2"/>
  <c r="ER195" i="2"/>
  <c r="ER201" i="2"/>
  <c r="ER194" i="2"/>
  <c r="ER199" i="2"/>
  <c r="ER193" i="2"/>
  <c r="ER189" i="2"/>
  <c r="ER182" i="2"/>
  <c r="ER180" i="2"/>
  <c r="ER177" i="2"/>
  <c r="ER198" i="2"/>
  <c r="ER176" i="2"/>
  <c r="ER190" i="2"/>
  <c r="ER175" i="2"/>
  <c r="ER186" i="2"/>
  <c r="ER183" i="2"/>
  <c r="ER181" i="2"/>
  <c r="ER184" i="2"/>
  <c r="ER179" i="2"/>
  <c r="ER185" i="2"/>
  <c r="ER178" i="2"/>
  <c r="ER172" i="2"/>
  <c r="ER168" i="2"/>
  <c r="ER164" i="2"/>
  <c r="ER162" i="2"/>
  <c r="ER161" i="2"/>
  <c r="ER171" i="2"/>
  <c r="ER167" i="2"/>
  <c r="ER160" i="2"/>
  <c r="ER174" i="2"/>
  <c r="ER170" i="2"/>
  <c r="ER166" i="2"/>
  <c r="ER173" i="2"/>
  <c r="ER169" i="2"/>
  <c r="ER165" i="2"/>
  <c r="ER163" i="2"/>
  <c r="ER159" i="2"/>
  <c r="ER150" i="2"/>
  <c r="ER158" i="2"/>
  <c r="ER154" i="2"/>
  <c r="ER149" i="2"/>
  <c r="ER155" i="2"/>
  <c r="ER152" i="2"/>
  <c r="ER148" i="2"/>
  <c r="ER144" i="2"/>
  <c r="ER134" i="2"/>
  <c r="ER132" i="2"/>
  <c r="ER128" i="2"/>
  <c r="ER153" i="2"/>
  <c r="ER133" i="2"/>
  <c r="ER131" i="2"/>
  <c r="ER130" i="2"/>
  <c r="ER156" i="2"/>
  <c r="ER146" i="2"/>
  <c r="ER142" i="2"/>
  <c r="ER140" i="2"/>
  <c r="ER139" i="2"/>
  <c r="ER137" i="2"/>
  <c r="ER157" i="2"/>
  <c r="ER138" i="2"/>
  <c r="ER136" i="2"/>
  <c r="ER135" i="2"/>
  <c r="ER151" i="2"/>
  <c r="ER145" i="2"/>
  <c r="ER141" i="2"/>
  <c r="ER127" i="2"/>
  <c r="ER126" i="2"/>
  <c r="ER124" i="2"/>
  <c r="ER147" i="2"/>
  <c r="ER123" i="2"/>
  <c r="ER121" i="2"/>
  <c r="ER114" i="2"/>
  <c r="ER122" i="2"/>
  <c r="ER143" i="2"/>
  <c r="ER120" i="2"/>
  <c r="ER117" i="2"/>
  <c r="ER116" i="2"/>
  <c r="ER115" i="2"/>
  <c r="ER129" i="2"/>
  <c r="ER125" i="2"/>
  <c r="ER119" i="2"/>
  <c r="ER118" i="2"/>
  <c r="ER106" i="2"/>
  <c r="ER101" i="2"/>
  <c r="ER98" i="2"/>
  <c r="ER109" i="2"/>
  <c r="ER108" i="2"/>
  <c r="ER100" i="2"/>
  <c r="ER107" i="2"/>
  <c r="ER112" i="2"/>
  <c r="ER105" i="2"/>
  <c r="ER97" i="2"/>
  <c r="ER111" i="2"/>
  <c r="ER110" i="2"/>
  <c r="ER103" i="2"/>
  <c r="ER102" i="2"/>
  <c r="ER88" i="2"/>
  <c r="ER82" i="2"/>
  <c r="ER70" i="2"/>
  <c r="ER96" i="2"/>
  <c r="ER95" i="2"/>
  <c r="ER79" i="2"/>
  <c r="ER77" i="2"/>
  <c r="ER113" i="2"/>
  <c r="ER99" i="2"/>
  <c r="ER85" i="2"/>
  <c r="ER84" i="2"/>
  <c r="ER69" i="2"/>
  <c r="ER68" i="2"/>
  <c r="ER92" i="2"/>
  <c r="ER78" i="2"/>
  <c r="ER76" i="2"/>
  <c r="ER67" i="2"/>
  <c r="ER81" i="2"/>
  <c r="ER80" i="2"/>
  <c r="ER75" i="2"/>
  <c r="ER72" i="2"/>
  <c r="ER66" i="2"/>
  <c r="ER65" i="2"/>
  <c r="ER94" i="2"/>
  <c r="ER87" i="2"/>
  <c r="ER86" i="2"/>
  <c r="ER73" i="2"/>
  <c r="ER91" i="2"/>
  <c r="ER90" i="2"/>
  <c r="ER89" i="2"/>
  <c r="ER83" i="2"/>
  <c r="ER59" i="2"/>
  <c r="ER56" i="2"/>
  <c r="ER53" i="2"/>
  <c r="ER24" i="2"/>
  <c r="ER62" i="2"/>
  <c r="ER61" i="2"/>
  <c r="ER52" i="2"/>
  <c r="ER51" i="2"/>
  <c r="ER93" i="2"/>
  <c r="ER58" i="2"/>
  <c r="ER25" i="2"/>
  <c r="ER26" i="2"/>
  <c r="ER104" i="2"/>
  <c r="ER28" i="2"/>
  <c r="ER55" i="2"/>
  <c r="ER74" i="2"/>
  <c r="ER64" i="2"/>
  <c r="ER60" i="2"/>
  <c r="ER57" i="2"/>
  <c r="ER46" i="2"/>
  <c r="ER54" i="2"/>
  <c r="ER49" i="2"/>
  <c r="ER48" i="2"/>
  <c r="ER30" i="2"/>
  <c r="ER33" i="2"/>
  <c r="ER42" i="2"/>
  <c r="ER21" i="2"/>
  <c r="ER38" i="2"/>
  <c r="ER22" i="2"/>
  <c r="ER71" i="2"/>
  <c r="ER27" i="2"/>
  <c r="ER34" i="2"/>
  <c r="ER39" i="2"/>
  <c r="ER43" i="2"/>
  <c r="ER23" i="2"/>
  <c r="ER29" i="2"/>
  <c r="ER32" i="2"/>
  <c r="ER35" i="2"/>
  <c r="ER36" i="2"/>
  <c r="ER41" i="2"/>
  <c r="ER50" i="2"/>
  <c r="ER63" i="2"/>
  <c r="ER44" i="2"/>
  <c r="ER45" i="2"/>
  <c r="ER31" i="2"/>
  <c r="ER37" i="2"/>
  <c r="ER40" i="2"/>
  <c r="ER47" i="2"/>
  <c r="DK244" i="2"/>
  <c r="DK250" i="2"/>
  <c r="DK249" i="2"/>
  <c r="DK248" i="2"/>
  <c r="DK240" i="2"/>
  <c r="DK239" i="2"/>
  <c r="DK242" i="2"/>
  <c r="DK238" i="2"/>
  <c r="DK241" i="2"/>
  <c r="DK243" i="2"/>
  <c r="DK236" i="2"/>
  <c r="DK246" i="2"/>
  <c r="DK237" i="2"/>
  <c r="DK235" i="2"/>
  <c r="DK234" i="2"/>
  <c r="DK245" i="2"/>
  <c r="DK247" i="2"/>
  <c r="DK233" i="2"/>
  <c r="DK232" i="2"/>
  <c r="DK231" i="2"/>
  <c r="DK230" i="2"/>
  <c r="DK227" i="2"/>
  <c r="DK226" i="2"/>
  <c r="DK225" i="2"/>
  <c r="DK221" i="2"/>
  <c r="DK220" i="2"/>
  <c r="DK223" i="2"/>
  <c r="DK217" i="2"/>
  <c r="DK228" i="2"/>
  <c r="DK224" i="2"/>
  <c r="DK229" i="2"/>
  <c r="DK222" i="2"/>
  <c r="DK218" i="2"/>
  <c r="DK215" i="2"/>
  <c r="DK216" i="2"/>
  <c r="DK213" i="2"/>
  <c r="DK219" i="2"/>
  <c r="DK212" i="2"/>
  <c r="DK214" i="2"/>
  <c r="DK208" i="2"/>
  <c r="DK204" i="2"/>
  <c r="DK209" i="2"/>
  <c r="DK207" i="2"/>
  <c r="DK211" i="2"/>
  <c r="DK205" i="2"/>
  <c r="DK198" i="2"/>
  <c r="DK210" i="2"/>
  <c r="DK200" i="2"/>
  <c r="DK192" i="2"/>
  <c r="DK203" i="2"/>
  <c r="DK202" i="2"/>
  <c r="DK191" i="2"/>
  <c r="DK196" i="2"/>
  <c r="DK197" i="2"/>
  <c r="DK195" i="2"/>
  <c r="DK206" i="2"/>
  <c r="DK201" i="2"/>
  <c r="DK194" i="2"/>
  <c r="DK190" i="2"/>
  <c r="DK185" i="2"/>
  <c r="DK178" i="2"/>
  <c r="DK193" i="2"/>
  <c r="DK182" i="2"/>
  <c r="DK180" i="2"/>
  <c r="DK177" i="2"/>
  <c r="DK189" i="2"/>
  <c r="DK188" i="2"/>
  <c r="DK187" i="2"/>
  <c r="DK176" i="2"/>
  <c r="DK186" i="2"/>
  <c r="DK183" i="2"/>
  <c r="DK199" i="2"/>
  <c r="DK184" i="2"/>
  <c r="DK179" i="2"/>
  <c r="DK172" i="2"/>
  <c r="DK168" i="2"/>
  <c r="DK164" i="2"/>
  <c r="DK162" i="2"/>
  <c r="DK159" i="2"/>
  <c r="DK161" i="2"/>
  <c r="DK181" i="2"/>
  <c r="DK173" i="2"/>
  <c r="DK171" i="2"/>
  <c r="DK167" i="2"/>
  <c r="DK160" i="2"/>
  <c r="DK174" i="2"/>
  <c r="DK169" i="2"/>
  <c r="DK165" i="2"/>
  <c r="DK163" i="2"/>
  <c r="DK158" i="2"/>
  <c r="DK151" i="2"/>
  <c r="DK147" i="2"/>
  <c r="DK150" i="2"/>
  <c r="DK170" i="2"/>
  <c r="DK154" i="2"/>
  <c r="DK157" i="2"/>
  <c r="DK156" i="2"/>
  <c r="DK153" i="2"/>
  <c r="DK175" i="2"/>
  <c r="DK166" i="2"/>
  <c r="DK155" i="2"/>
  <c r="DK152" i="2"/>
  <c r="DK148" i="2"/>
  <c r="DK141" i="2"/>
  <c r="DK144" i="2"/>
  <c r="DK129" i="2"/>
  <c r="DK145" i="2"/>
  <c r="DK143" i="2"/>
  <c r="DK134" i="2"/>
  <c r="DK132" i="2"/>
  <c r="DK146" i="2"/>
  <c r="DK138" i="2"/>
  <c r="DK136" i="2"/>
  <c r="DK135" i="2"/>
  <c r="DK128" i="2"/>
  <c r="DK142" i="2"/>
  <c r="DK127" i="2"/>
  <c r="DK126" i="2"/>
  <c r="DK124" i="2"/>
  <c r="DK139" i="2"/>
  <c r="DK130" i="2"/>
  <c r="DK123" i="2"/>
  <c r="DK121" i="2"/>
  <c r="DK122" i="2"/>
  <c r="DK133" i="2"/>
  <c r="DK137" i="2"/>
  <c r="DK125" i="2"/>
  <c r="DK119" i="2"/>
  <c r="DK118" i="2"/>
  <c r="DK131" i="2"/>
  <c r="DK117" i="2"/>
  <c r="DK115" i="2"/>
  <c r="DK114" i="2"/>
  <c r="DK103" i="2"/>
  <c r="DK102" i="2"/>
  <c r="DK120" i="2"/>
  <c r="DK106" i="2"/>
  <c r="DK101" i="2"/>
  <c r="DK140" i="2"/>
  <c r="DK109" i="2"/>
  <c r="DK108" i="2"/>
  <c r="DK100" i="2"/>
  <c r="DK116" i="2"/>
  <c r="DK113" i="2"/>
  <c r="DK107" i="2"/>
  <c r="DK149" i="2"/>
  <c r="DK104" i="2"/>
  <c r="DK99" i="2"/>
  <c r="DK111" i="2"/>
  <c r="DK110" i="2"/>
  <c r="DK112" i="2"/>
  <c r="DK91" i="2"/>
  <c r="DK90" i="2"/>
  <c r="DK89" i="2"/>
  <c r="DK83" i="2"/>
  <c r="DK88" i="2"/>
  <c r="DK82" i="2"/>
  <c r="DK70" i="2"/>
  <c r="DK105" i="2"/>
  <c r="DK96" i="2"/>
  <c r="DK95" i="2"/>
  <c r="DK79" i="2"/>
  <c r="DK77" i="2"/>
  <c r="DK64" i="2"/>
  <c r="DK85" i="2"/>
  <c r="DK84" i="2"/>
  <c r="DK69" i="2"/>
  <c r="DK68" i="2"/>
  <c r="DK98" i="2"/>
  <c r="DK92" i="2"/>
  <c r="DK78" i="2"/>
  <c r="DK76" i="2"/>
  <c r="DK67" i="2"/>
  <c r="DK93" i="2"/>
  <c r="DK74" i="2"/>
  <c r="DK71" i="2"/>
  <c r="DK94" i="2"/>
  <c r="DK87" i="2"/>
  <c r="DK86" i="2"/>
  <c r="DK73" i="2"/>
  <c r="DK54" i="2"/>
  <c r="DK49" i="2"/>
  <c r="DK81" i="2"/>
  <c r="DK59" i="2"/>
  <c r="DK56" i="2"/>
  <c r="DK53" i="2"/>
  <c r="DK25" i="2"/>
  <c r="DK26" i="2"/>
  <c r="DK72" i="2"/>
  <c r="DK62" i="2"/>
  <c r="DK61" i="2"/>
  <c r="DK52" i="2"/>
  <c r="DK51" i="2"/>
  <c r="DK28" i="2"/>
  <c r="DK75" i="2"/>
  <c r="DK58" i="2"/>
  <c r="DK29" i="2"/>
  <c r="DK22" i="2"/>
  <c r="DK65" i="2"/>
  <c r="DK63" i="2"/>
  <c r="DK50" i="2"/>
  <c r="DK48" i="2"/>
  <c r="DK47" i="2"/>
  <c r="DK97" i="2"/>
  <c r="DK60" i="2"/>
  <c r="DK57" i="2"/>
  <c r="DK46" i="2"/>
  <c r="DK24" i="2"/>
  <c r="DK80" i="2"/>
  <c r="DK38" i="2"/>
  <c r="DK34" i="2"/>
  <c r="DK39" i="2"/>
  <c r="DK43" i="2"/>
  <c r="DK32" i="2"/>
  <c r="DK35" i="2"/>
  <c r="DK36" i="2"/>
  <c r="DK41" i="2"/>
  <c r="DK45" i="2"/>
  <c r="DK21" i="2"/>
  <c r="DK66" i="2"/>
  <c r="DK27" i="2"/>
  <c r="DK31" i="2"/>
  <c r="DK37" i="2"/>
  <c r="DK40" i="2"/>
  <c r="DK55" i="2"/>
  <c r="DK23" i="2"/>
  <c r="DK30" i="2"/>
  <c r="DK33" i="2"/>
  <c r="DK42" i="2"/>
  <c r="DK44" i="2"/>
  <c r="V21" i="9"/>
  <c r="CS250" i="2"/>
  <c r="CS248" i="2"/>
  <c r="CS244" i="2"/>
  <c r="CS245" i="2"/>
  <c r="CS242" i="2"/>
  <c r="CS249" i="2"/>
  <c r="CS240" i="2"/>
  <c r="CS239" i="2"/>
  <c r="CS246" i="2"/>
  <c r="CS232" i="2"/>
  <c r="CS237" i="2"/>
  <c r="CS236" i="2"/>
  <c r="CS238" i="2"/>
  <c r="CS233" i="2"/>
  <c r="CS247" i="2"/>
  <c r="CS234" i="2"/>
  <c r="CS230" i="2"/>
  <c r="CS227" i="2"/>
  <c r="CS243" i="2"/>
  <c r="CS241" i="2"/>
  <c r="CS231" i="2"/>
  <c r="CS229" i="2"/>
  <c r="CS228" i="2"/>
  <c r="CS225" i="2"/>
  <c r="CS222" i="2"/>
  <c r="CS226" i="2"/>
  <c r="CS224" i="2"/>
  <c r="CS221" i="2"/>
  <c r="CS220" i="2"/>
  <c r="CS223" i="2"/>
  <c r="CS235" i="2"/>
  <c r="CS219" i="2"/>
  <c r="CS216" i="2"/>
  <c r="CS213" i="2"/>
  <c r="CS217" i="2"/>
  <c r="CS212" i="2"/>
  <c r="CS215" i="2"/>
  <c r="CS218" i="2"/>
  <c r="CS214" i="2"/>
  <c r="CS211" i="2"/>
  <c r="CS210" i="2"/>
  <c r="CS206" i="2"/>
  <c r="CS208" i="2"/>
  <c r="CS204" i="2"/>
  <c r="CS209" i="2"/>
  <c r="CS207" i="2"/>
  <c r="CS201" i="2"/>
  <c r="CS194" i="2"/>
  <c r="CS203" i="2"/>
  <c r="CS199" i="2"/>
  <c r="CS193" i="2"/>
  <c r="CS189" i="2"/>
  <c r="CS198" i="2"/>
  <c r="CS200" i="2"/>
  <c r="CS192" i="2"/>
  <c r="CS205" i="2"/>
  <c r="CS202" i="2"/>
  <c r="CS191" i="2"/>
  <c r="CS196" i="2"/>
  <c r="CS190" i="2"/>
  <c r="CS188" i="2"/>
  <c r="CS184" i="2"/>
  <c r="CS179" i="2"/>
  <c r="CS197" i="2"/>
  <c r="CS187" i="2"/>
  <c r="CS185" i="2"/>
  <c r="CS178" i="2"/>
  <c r="CS195" i="2"/>
  <c r="CS182" i="2"/>
  <c r="CS180" i="2"/>
  <c r="CS177" i="2"/>
  <c r="CS176" i="2"/>
  <c r="CS186" i="2"/>
  <c r="CS183" i="2"/>
  <c r="CS181" i="2"/>
  <c r="CS173" i="2"/>
  <c r="CS169" i="2"/>
  <c r="CS165" i="2"/>
  <c r="CS163" i="2"/>
  <c r="CS175" i="2"/>
  <c r="CS174" i="2"/>
  <c r="CS172" i="2"/>
  <c r="CS168" i="2"/>
  <c r="CS164" i="2"/>
  <c r="CS162" i="2"/>
  <c r="CS159" i="2"/>
  <c r="CS170" i="2"/>
  <c r="CS166" i="2"/>
  <c r="CS157" i="2"/>
  <c r="CS156" i="2"/>
  <c r="CS153" i="2"/>
  <c r="CS155" i="2"/>
  <c r="CS152" i="2"/>
  <c r="CS148" i="2"/>
  <c r="CS171" i="2"/>
  <c r="CS151" i="2"/>
  <c r="CS147" i="2"/>
  <c r="CS143" i="2"/>
  <c r="CS158" i="2"/>
  <c r="CS154" i="2"/>
  <c r="CS149" i="2"/>
  <c r="CS146" i="2"/>
  <c r="CS145" i="2"/>
  <c r="CS138" i="2"/>
  <c r="CS136" i="2"/>
  <c r="CS135" i="2"/>
  <c r="CS141" i="2"/>
  <c r="CS134" i="2"/>
  <c r="CS132" i="2"/>
  <c r="CS160" i="2"/>
  <c r="CS167" i="2"/>
  <c r="CS161" i="2"/>
  <c r="CS144" i="2"/>
  <c r="CS142" i="2"/>
  <c r="CS140" i="2"/>
  <c r="CS139" i="2"/>
  <c r="CS137" i="2"/>
  <c r="CS125" i="2"/>
  <c r="CS119" i="2"/>
  <c r="CS118" i="2"/>
  <c r="CS130" i="2"/>
  <c r="CS127" i="2"/>
  <c r="CS126" i="2"/>
  <c r="CS124" i="2"/>
  <c r="CS123" i="2"/>
  <c r="CS121" i="2"/>
  <c r="CS131" i="2"/>
  <c r="CS128" i="2"/>
  <c r="CS150" i="2"/>
  <c r="CS133" i="2"/>
  <c r="CS129" i="2"/>
  <c r="CS120" i="2"/>
  <c r="CS117" i="2"/>
  <c r="CS116" i="2"/>
  <c r="CS115" i="2"/>
  <c r="CS104" i="2"/>
  <c r="CS99" i="2"/>
  <c r="CS111" i="2"/>
  <c r="CS110" i="2"/>
  <c r="CS122" i="2"/>
  <c r="CS103" i="2"/>
  <c r="CS102" i="2"/>
  <c r="CS106" i="2"/>
  <c r="CS101" i="2"/>
  <c r="CS114" i="2"/>
  <c r="CS109" i="2"/>
  <c r="CS108" i="2"/>
  <c r="CS100" i="2"/>
  <c r="CS113" i="2"/>
  <c r="CS107" i="2"/>
  <c r="CS112" i="2"/>
  <c r="CS105" i="2"/>
  <c r="CS93" i="2"/>
  <c r="CS74" i="2"/>
  <c r="CS71" i="2"/>
  <c r="CS94" i="2"/>
  <c r="CS87" i="2"/>
  <c r="CS86" i="2"/>
  <c r="CS73" i="2"/>
  <c r="CS91" i="2"/>
  <c r="CS90" i="2"/>
  <c r="CS89" i="2"/>
  <c r="CS83" i="2"/>
  <c r="CS88" i="2"/>
  <c r="CS82" i="2"/>
  <c r="CS70" i="2"/>
  <c r="CS98" i="2"/>
  <c r="CS96" i="2"/>
  <c r="CS95" i="2"/>
  <c r="CS79" i="2"/>
  <c r="CS77" i="2"/>
  <c r="CS64" i="2"/>
  <c r="CS92" i="2"/>
  <c r="CS78" i="2"/>
  <c r="CS76" i="2"/>
  <c r="CS67" i="2"/>
  <c r="CS97" i="2"/>
  <c r="CS81" i="2"/>
  <c r="CS80" i="2"/>
  <c r="CS75" i="2"/>
  <c r="CS72" i="2"/>
  <c r="CS66" i="2"/>
  <c r="CS65" i="2"/>
  <c r="CS85" i="2"/>
  <c r="CS63" i="2"/>
  <c r="CS50" i="2"/>
  <c r="CS48" i="2"/>
  <c r="CS47" i="2"/>
  <c r="CS28" i="2"/>
  <c r="CS60" i="2"/>
  <c r="CS57" i="2"/>
  <c r="CS46" i="2"/>
  <c r="CS54" i="2"/>
  <c r="CS49" i="2"/>
  <c r="CS22" i="2"/>
  <c r="CS69" i="2"/>
  <c r="CS59" i="2"/>
  <c r="CS56" i="2"/>
  <c r="CS53" i="2"/>
  <c r="CS21" i="2"/>
  <c r="CS23" i="2"/>
  <c r="CS27" i="2"/>
  <c r="CS84" i="2"/>
  <c r="CS62" i="2"/>
  <c r="CS61" i="2"/>
  <c r="CS52" i="2"/>
  <c r="CS51" i="2"/>
  <c r="CS68" i="2"/>
  <c r="CS55" i="2"/>
  <c r="CS25" i="2"/>
  <c r="CS26" i="2"/>
  <c r="CS34" i="2"/>
  <c r="CS39" i="2"/>
  <c r="CS43" i="2"/>
  <c r="CS33" i="2"/>
  <c r="CS32" i="2"/>
  <c r="CS35" i="2"/>
  <c r="CS36" i="2"/>
  <c r="CS41" i="2"/>
  <c r="CS58" i="2"/>
  <c r="CS29" i="2"/>
  <c r="CS30" i="2"/>
  <c r="CS24" i="2"/>
  <c r="CS44" i="2"/>
  <c r="CS45" i="2"/>
  <c r="CS42" i="2"/>
  <c r="CS31" i="2"/>
  <c r="CS37" i="2"/>
  <c r="CS40" i="2"/>
  <c r="CS38" i="2"/>
  <c r="W8" i="1"/>
  <c r="Y245" i="2"/>
  <c r="BJ245" i="2" s="1"/>
  <c r="CA245" i="2" s="1"/>
  <c r="Y250" i="2"/>
  <c r="BJ250" i="2" s="1"/>
  <c r="CA250" i="2" s="1"/>
  <c r="Y249" i="2"/>
  <c r="BJ249" i="2" s="1"/>
  <c r="CA249" i="2" s="1"/>
  <c r="Y242" i="2"/>
  <c r="BJ242" i="2" s="1"/>
  <c r="CA242" i="2" s="1"/>
  <c r="Y241" i="2"/>
  <c r="BJ241" i="2" s="1"/>
  <c r="CA241" i="2" s="1"/>
  <c r="Y240" i="2"/>
  <c r="BJ240" i="2" s="1"/>
  <c r="CA240" i="2" s="1"/>
  <c r="Y246" i="2"/>
  <c r="BJ246" i="2" s="1"/>
  <c r="CA246" i="2" s="1"/>
  <c r="Y239" i="2"/>
  <c r="BJ239" i="2" s="1"/>
  <c r="CA239" i="2" s="1"/>
  <c r="Y238" i="2"/>
  <c r="BJ238" i="2" s="1"/>
  <c r="CA238" i="2" s="1"/>
  <c r="Y247" i="2"/>
  <c r="BJ247" i="2" s="1"/>
  <c r="CA247" i="2" s="1"/>
  <c r="Y244" i="2"/>
  <c r="BJ244" i="2" s="1"/>
  <c r="CA244" i="2" s="1"/>
  <c r="Y248" i="2"/>
  <c r="BJ248" i="2" s="1"/>
  <c r="CA248" i="2" s="1"/>
  <c r="Y237" i="2"/>
  <c r="BJ237" i="2" s="1"/>
  <c r="CA237" i="2" s="1"/>
  <c r="Y236" i="2"/>
  <c r="BJ236" i="2" s="1"/>
  <c r="CA236" i="2" s="1"/>
  <c r="Y235" i="2"/>
  <c r="BJ235" i="2" s="1"/>
  <c r="CA235" i="2" s="1"/>
  <c r="Y232" i="2"/>
  <c r="BJ232" i="2" s="1"/>
  <c r="CA232" i="2" s="1"/>
  <c r="Y234" i="2"/>
  <c r="BJ234" i="2" s="1"/>
  <c r="CA234" i="2" s="1"/>
  <c r="Y233" i="2"/>
  <c r="BJ233" i="2" s="1"/>
  <c r="CA233" i="2" s="1"/>
  <c r="Y231" i="2"/>
  <c r="BJ231" i="2" s="1"/>
  <c r="CA231" i="2" s="1"/>
  <c r="Y228" i="2"/>
  <c r="BJ228" i="2" s="1"/>
  <c r="CA228" i="2" s="1"/>
  <c r="Y227" i="2"/>
  <c r="BJ227" i="2" s="1"/>
  <c r="CA227" i="2" s="1"/>
  <c r="Y226" i="2"/>
  <c r="BJ226" i="2" s="1"/>
  <c r="CA226" i="2" s="1"/>
  <c r="Y222" i="2"/>
  <c r="BJ222" i="2" s="1"/>
  <c r="CA222" i="2" s="1"/>
  <c r="Y221" i="2"/>
  <c r="BJ221" i="2" s="1"/>
  <c r="CA221" i="2" s="1"/>
  <c r="Y224" i="2"/>
  <c r="BJ224" i="2" s="1"/>
  <c r="CA224" i="2" s="1"/>
  <c r="Y218" i="2"/>
  <c r="BJ218" i="2" s="1"/>
  <c r="CA218" i="2" s="1"/>
  <c r="Y229" i="2"/>
  <c r="BJ229" i="2" s="1"/>
  <c r="CA229" i="2" s="1"/>
  <c r="Y230" i="2"/>
  <c r="BJ230" i="2" s="1"/>
  <c r="CA230" i="2" s="1"/>
  <c r="Y223" i="2"/>
  <c r="BJ223" i="2" s="1"/>
  <c r="CA223" i="2" s="1"/>
  <c r="Y225" i="2"/>
  <c r="BJ225" i="2" s="1"/>
  <c r="CA225" i="2" s="1"/>
  <c r="Y243" i="2"/>
  <c r="BJ243" i="2" s="1"/>
  <c r="CA243" i="2" s="1"/>
  <c r="Y216" i="2"/>
  <c r="BJ216" i="2" s="1"/>
  <c r="CA216" i="2" s="1"/>
  <c r="Y220" i="2"/>
  <c r="BJ220" i="2" s="1"/>
  <c r="CA220" i="2" s="1"/>
  <c r="Y219" i="2"/>
  <c r="BJ219" i="2" s="1"/>
  <c r="CA219" i="2" s="1"/>
  <c r="Y217" i="2"/>
  <c r="BJ217" i="2" s="1"/>
  <c r="CA217" i="2" s="1"/>
  <c r="Y214" i="2"/>
  <c r="BJ214" i="2" s="1"/>
  <c r="CA214" i="2" s="1"/>
  <c r="Y213" i="2"/>
  <c r="BJ213" i="2" s="1"/>
  <c r="CA213" i="2" s="1"/>
  <c r="Y209" i="2"/>
  <c r="BJ209" i="2" s="1"/>
  <c r="CA209" i="2" s="1"/>
  <c r="Y205" i="2"/>
  <c r="BJ205" i="2" s="1"/>
  <c r="CA205" i="2" s="1"/>
  <c r="Y210" i="2"/>
  <c r="BJ210" i="2" s="1"/>
  <c r="CA210" i="2" s="1"/>
  <c r="Y215" i="2"/>
  <c r="BJ215" i="2" s="1"/>
  <c r="CA215" i="2" s="1"/>
  <c r="Y208" i="2"/>
  <c r="BJ208" i="2" s="1"/>
  <c r="CA208" i="2" s="1"/>
  <c r="Y212" i="2"/>
  <c r="BJ212" i="2" s="1"/>
  <c r="CA212" i="2" s="1"/>
  <c r="Y206" i="2"/>
  <c r="BJ206" i="2" s="1"/>
  <c r="CA206" i="2" s="1"/>
  <c r="Y199" i="2"/>
  <c r="BJ199" i="2" s="1"/>
  <c r="CA199" i="2" s="1"/>
  <c r="Y207" i="2"/>
  <c r="BJ207" i="2" s="1"/>
  <c r="CA207" i="2" s="1"/>
  <c r="Y201" i="2"/>
  <c r="BJ201" i="2" s="1"/>
  <c r="CA201" i="2" s="1"/>
  <c r="Y193" i="2"/>
  <c r="BJ193" i="2" s="1"/>
  <c r="CA193" i="2" s="1"/>
  <c r="Y192" i="2"/>
  <c r="BJ192" i="2" s="1"/>
  <c r="CA192" i="2" s="1"/>
  <c r="Y203" i="2"/>
  <c r="BJ203" i="2" s="1"/>
  <c r="CA203" i="2" s="1"/>
  <c r="Y197" i="2"/>
  <c r="BJ197" i="2" s="1"/>
  <c r="CA197" i="2" s="1"/>
  <c r="Y198" i="2"/>
  <c r="BJ198" i="2" s="1"/>
  <c r="CA198" i="2" s="1"/>
  <c r="Y196" i="2"/>
  <c r="BJ196" i="2" s="1"/>
  <c r="CA196" i="2" s="1"/>
  <c r="Y211" i="2"/>
  <c r="BJ211" i="2" s="1"/>
  <c r="CA211" i="2" s="1"/>
  <c r="Y204" i="2"/>
  <c r="BJ204" i="2" s="1"/>
  <c r="CA204" i="2" s="1"/>
  <c r="Y202" i="2"/>
  <c r="BJ202" i="2" s="1"/>
  <c r="CA202" i="2" s="1"/>
  <c r="Y195" i="2"/>
  <c r="BJ195" i="2" s="1"/>
  <c r="CA195" i="2" s="1"/>
  <c r="Y191" i="2"/>
  <c r="BJ191" i="2" s="1"/>
  <c r="CA191" i="2" s="1"/>
  <c r="Y188" i="2"/>
  <c r="BJ188" i="2" s="1"/>
  <c r="CA188" i="2" s="1"/>
  <c r="Y186" i="2"/>
  <c r="BJ186" i="2" s="1"/>
  <c r="CA186" i="2" s="1"/>
  <c r="Y179" i="2"/>
  <c r="BJ179" i="2" s="1"/>
  <c r="CA179" i="2" s="1"/>
  <c r="Y183" i="2"/>
  <c r="BJ183" i="2" s="1"/>
  <c r="CA183" i="2" s="1"/>
  <c r="Y181" i="2"/>
  <c r="BJ181" i="2" s="1"/>
  <c r="CA181" i="2" s="1"/>
  <c r="Y178" i="2"/>
  <c r="BJ178" i="2" s="1"/>
  <c r="CA178" i="2" s="1"/>
  <c r="Y200" i="2"/>
  <c r="BJ200" i="2" s="1"/>
  <c r="CA200" i="2" s="1"/>
  <c r="Y190" i="2"/>
  <c r="BJ190" i="2" s="1"/>
  <c r="CA190" i="2" s="1"/>
  <c r="Y189" i="2"/>
  <c r="BJ189" i="2" s="1"/>
  <c r="CA189" i="2" s="1"/>
  <c r="Y177" i="2"/>
  <c r="BJ177" i="2" s="1"/>
  <c r="CA177" i="2" s="1"/>
  <c r="Y184" i="2"/>
  <c r="BJ184" i="2" s="1"/>
  <c r="CA184" i="2" s="1"/>
  <c r="Y187" i="2"/>
  <c r="BJ187" i="2" s="1"/>
  <c r="CA187" i="2" s="1"/>
  <c r="Y185" i="2"/>
  <c r="BJ185" i="2" s="1"/>
  <c r="CA185" i="2" s="1"/>
  <c r="Y180" i="2"/>
  <c r="BJ180" i="2" s="1"/>
  <c r="CA180" i="2" s="1"/>
  <c r="Y194" i="2"/>
  <c r="BJ194" i="2" s="1"/>
  <c r="CA194" i="2" s="1"/>
  <c r="Y169" i="2"/>
  <c r="BJ169" i="2" s="1"/>
  <c r="CA169" i="2" s="1"/>
  <c r="Y165" i="2"/>
  <c r="BJ165" i="2" s="1"/>
  <c r="CA165" i="2" s="1"/>
  <c r="Y163" i="2"/>
  <c r="BJ163" i="2" s="1"/>
  <c r="CA163" i="2" s="1"/>
  <c r="Y160" i="2"/>
  <c r="BJ160" i="2" s="1"/>
  <c r="CA160" i="2" s="1"/>
  <c r="Y159" i="2"/>
  <c r="BJ159" i="2" s="1"/>
  <c r="CA159" i="2" s="1"/>
  <c r="Y162" i="2"/>
  <c r="BJ162" i="2" s="1"/>
  <c r="CA162" i="2" s="1"/>
  <c r="Y173" i="2"/>
  <c r="BJ173" i="2" s="1"/>
  <c r="CA173" i="2" s="1"/>
  <c r="Y172" i="2"/>
  <c r="BJ172" i="2" s="1"/>
  <c r="CA172" i="2" s="1"/>
  <c r="Y168" i="2"/>
  <c r="BJ168" i="2" s="1"/>
  <c r="CA168" i="2" s="1"/>
  <c r="Y161" i="2"/>
  <c r="BJ161" i="2" s="1"/>
  <c r="CA161" i="2" s="1"/>
  <c r="Y175" i="2"/>
  <c r="BJ175" i="2" s="1"/>
  <c r="CA175" i="2" s="1"/>
  <c r="Y174" i="2"/>
  <c r="BJ174" i="2" s="1"/>
  <c r="CA174" i="2" s="1"/>
  <c r="Y182" i="2"/>
  <c r="BJ182" i="2" s="1"/>
  <c r="CA182" i="2" s="1"/>
  <c r="Y170" i="2"/>
  <c r="BJ170" i="2" s="1"/>
  <c r="CA170" i="2" s="1"/>
  <c r="Y166" i="2"/>
  <c r="BJ166" i="2" s="1"/>
  <c r="CA166" i="2" s="1"/>
  <c r="Y164" i="2"/>
  <c r="BJ164" i="2" s="1"/>
  <c r="CA164" i="2" s="1"/>
  <c r="Y171" i="2"/>
  <c r="BJ171" i="2" s="1"/>
  <c r="CA171" i="2" s="1"/>
  <c r="Y152" i="2"/>
  <c r="BJ152" i="2" s="1"/>
  <c r="CA152" i="2" s="1"/>
  <c r="Y148" i="2"/>
  <c r="BJ148" i="2" s="1"/>
  <c r="CA148" i="2" s="1"/>
  <c r="Y167" i="2"/>
  <c r="BJ167" i="2" s="1"/>
  <c r="CA167" i="2" s="1"/>
  <c r="Y151" i="2"/>
  <c r="BJ151" i="2" s="1"/>
  <c r="CA151" i="2" s="1"/>
  <c r="Y155" i="2"/>
  <c r="BJ155" i="2" s="1"/>
  <c r="CA155" i="2" s="1"/>
  <c r="Y176" i="2"/>
  <c r="BJ176" i="2" s="1"/>
  <c r="CA176" i="2" s="1"/>
  <c r="Y157" i="2"/>
  <c r="BJ157" i="2" s="1"/>
  <c r="CA157" i="2" s="1"/>
  <c r="Y154" i="2"/>
  <c r="BJ154" i="2" s="1"/>
  <c r="CA154" i="2" s="1"/>
  <c r="Y158" i="2"/>
  <c r="BJ158" i="2" s="1"/>
  <c r="CA158" i="2" s="1"/>
  <c r="Y156" i="2"/>
  <c r="BJ156" i="2" s="1"/>
  <c r="CA156" i="2" s="1"/>
  <c r="Y153" i="2"/>
  <c r="BJ153" i="2" s="1"/>
  <c r="CA153" i="2" s="1"/>
  <c r="Y149" i="2"/>
  <c r="BJ149" i="2" s="1"/>
  <c r="CA149" i="2" s="1"/>
  <c r="Y145" i="2"/>
  <c r="BJ145" i="2" s="1"/>
  <c r="CA145" i="2" s="1"/>
  <c r="Y142" i="2"/>
  <c r="BJ142" i="2" s="1"/>
  <c r="CA142" i="2" s="1"/>
  <c r="Y130" i="2"/>
  <c r="BJ130" i="2" s="1"/>
  <c r="CA130" i="2" s="1"/>
  <c r="Y144" i="2"/>
  <c r="BJ144" i="2" s="1"/>
  <c r="CA144" i="2" s="1"/>
  <c r="Y135" i="2"/>
  <c r="BJ135" i="2" s="1"/>
  <c r="CA135" i="2" s="1"/>
  <c r="Y133" i="2"/>
  <c r="BJ133" i="2" s="1"/>
  <c r="CA133" i="2" s="1"/>
  <c r="Y146" i="2"/>
  <c r="BJ146" i="2" s="1"/>
  <c r="CA146" i="2" s="1"/>
  <c r="Y147" i="2"/>
  <c r="BJ147" i="2" s="1"/>
  <c r="CA147" i="2" s="1"/>
  <c r="Y139" i="2"/>
  <c r="BJ139" i="2" s="1"/>
  <c r="CA139" i="2" s="1"/>
  <c r="Y137" i="2"/>
  <c r="BJ137" i="2" s="1"/>
  <c r="CA137" i="2" s="1"/>
  <c r="Y136" i="2"/>
  <c r="BJ136" i="2" s="1"/>
  <c r="CA136" i="2" s="1"/>
  <c r="Y129" i="2"/>
  <c r="BJ129" i="2" s="1"/>
  <c r="CA129" i="2" s="1"/>
  <c r="Y143" i="2"/>
  <c r="BJ143" i="2" s="1"/>
  <c r="CA143" i="2" s="1"/>
  <c r="Y128" i="2"/>
  <c r="BJ128" i="2" s="1"/>
  <c r="CA128" i="2" s="1"/>
  <c r="Y127" i="2"/>
  <c r="BJ127" i="2" s="1"/>
  <c r="CA127" i="2" s="1"/>
  <c r="Y125" i="2"/>
  <c r="BJ125" i="2" s="1"/>
  <c r="CA125" i="2" s="1"/>
  <c r="Y140" i="2"/>
  <c r="BJ140" i="2" s="1"/>
  <c r="CA140" i="2" s="1"/>
  <c r="Y131" i="2"/>
  <c r="BJ131" i="2" s="1"/>
  <c r="CA131" i="2" s="1"/>
  <c r="Y124" i="2"/>
  <c r="BJ124" i="2" s="1"/>
  <c r="CA124" i="2" s="1"/>
  <c r="Y122" i="2"/>
  <c r="BJ122" i="2" s="1"/>
  <c r="CA122" i="2" s="1"/>
  <c r="Y123" i="2"/>
  <c r="BJ123" i="2" s="1"/>
  <c r="CA123" i="2" s="1"/>
  <c r="Y150" i="2"/>
  <c r="BJ150" i="2" s="1"/>
  <c r="CA150" i="2" s="1"/>
  <c r="Y134" i="2"/>
  <c r="BJ134" i="2" s="1"/>
  <c r="CA134" i="2" s="1"/>
  <c r="Y138" i="2"/>
  <c r="BJ138" i="2" s="1"/>
  <c r="CA138" i="2" s="1"/>
  <c r="Y126" i="2"/>
  <c r="BJ126" i="2" s="1"/>
  <c r="CA126" i="2" s="1"/>
  <c r="Y120" i="2"/>
  <c r="BJ120" i="2" s="1"/>
  <c r="CA120" i="2" s="1"/>
  <c r="Y119" i="2"/>
  <c r="BJ119" i="2" s="1"/>
  <c r="CA119" i="2" s="1"/>
  <c r="Y117" i="2"/>
  <c r="BJ117" i="2" s="1"/>
  <c r="CA117" i="2" s="1"/>
  <c r="Y114" i="2"/>
  <c r="BJ114" i="2" s="1"/>
  <c r="CA114" i="2" s="1"/>
  <c r="Y104" i="2"/>
  <c r="BJ104" i="2" s="1"/>
  <c r="CA104" i="2" s="1"/>
  <c r="Y103" i="2"/>
  <c r="BJ103" i="2" s="1"/>
  <c r="CA103" i="2" s="1"/>
  <c r="Y141" i="2"/>
  <c r="BJ141" i="2" s="1"/>
  <c r="CA141" i="2" s="1"/>
  <c r="Y107" i="2"/>
  <c r="BJ107" i="2" s="1"/>
  <c r="CA107" i="2" s="1"/>
  <c r="Y102" i="2"/>
  <c r="BJ102" i="2" s="1"/>
  <c r="CA102" i="2" s="1"/>
  <c r="Y110" i="2"/>
  <c r="BJ110" i="2" s="1"/>
  <c r="CA110" i="2" s="1"/>
  <c r="Y109" i="2"/>
  <c r="BJ109" i="2" s="1"/>
  <c r="CA109" i="2" s="1"/>
  <c r="Y101" i="2"/>
  <c r="BJ101" i="2" s="1"/>
  <c r="CA101" i="2" s="1"/>
  <c r="Y118" i="2"/>
  <c r="BJ118" i="2" s="1"/>
  <c r="CA118" i="2" s="1"/>
  <c r="Y115" i="2"/>
  <c r="BJ115" i="2" s="1"/>
  <c r="CA115" i="2" s="1"/>
  <c r="Y108" i="2"/>
  <c r="BJ108" i="2" s="1"/>
  <c r="CA108" i="2" s="1"/>
  <c r="Y132" i="2"/>
  <c r="BJ132" i="2" s="1"/>
  <c r="CA132" i="2" s="1"/>
  <c r="Y105" i="2"/>
  <c r="BJ105" i="2" s="1"/>
  <c r="CA105" i="2" s="1"/>
  <c r="Y100" i="2"/>
  <c r="BJ100" i="2" s="1"/>
  <c r="CA100" i="2" s="1"/>
  <c r="Y112" i="2"/>
  <c r="BJ112" i="2" s="1"/>
  <c r="CA112" i="2" s="1"/>
  <c r="Y111" i="2"/>
  <c r="BJ111" i="2" s="1"/>
  <c r="CA111" i="2" s="1"/>
  <c r="Y99" i="2"/>
  <c r="BJ99" i="2" s="1"/>
  <c r="CA99" i="2" s="1"/>
  <c r="Y92" i="2"/>
  <c r="BJ92" i="2" s="1"/>
  <c r="CA92" i="2" s="1"/>
  <c r="Y91" i="2"/>
  <c r="BJ91" i="2" s="1"/>
  <c r="CA91" i="2" s="1"/>
  <c r="Y90" i="2"/>
  <c r="BJ90" i="2" s="1"/>
  <c r="CA90" i="2" s="1"/>
  <c r="Y84" i="2"/>
  <c r="BJ84" i="2" s="1"/>
  <c r="CA84" i="2" s="1"/>
  <c r="Y89" i="2"/>
  <c r="BJ89" i="2" s="1"/>
  <c r="CA89" i="2" s="1"/>
  <c r="Y83" i="2"/>
  <c r="BJ83" i="2" s="1"/>
  <c r="CA83" i="2" s="1"/>
  <c r="Y71" i="2"/>
  <c r="BJ71" i="2" s="1"/>
  <c r="CA71" i="2" s="1"/>
  <c r="Y97" i="2"/>
  <c r="BJ97" i="2" s="1"/>
  <c r="CA97" i="2" s="1"/>
  <c r="Y96" i="2"/>
  <c r="BJ96" i="2" s="1"/>
  <c r="CA96" i="2" s="1"/>
  <c r="Y80" i="2"/>
  <c r="BJ80" i="2" s="1"/>
  <c r="CA80" i="2" s="1"/>
  <c r="Y78" i="2"/>
  <c r="BJ78" i="2" s="1"/>
  <c r="CA78" i="2" s="1"/>
  <c r="Y65" i="2"/>
  <c r="BJ65" i="2" s="1"/>
  <c r="CA65" i="2" s="1"/>
  <c r="Y86" i="2"/>
  <c r="BJ86" i="2" s="1"/>
  <c r="CA86" i="2" s="1"/>
  <c r="Y85" i="2"/>
  <c r="BJ85" i="2" s="1"/>
  <c r="CA85" i="2" s="1"/>
  <c r="Y70" i="2"/>
  <c r="BJ70" i="2" s="1"/>
  <c r="CA70" i="2" s="1"/>
  <c r="Y69" i="2"/>
  <c r="BJ69" i="2" s="1"/>
  <c r="CA69" i="2" s="1"/>
  <c r="Y121" i="2"/>
  <c r="BJ121" i="2" s="1"/>
  <c r="CA121" i="2" s="1"/>
  <c r="Y113" i="2"/>
  <c r="BJ113" i="2" s="1"/>
  <c r="CA113" i="2" s="1"/>
  <c r="Y98" i="2"/>
  <c r="BJ98" i="2" s="1"/>
  <c r="CA98" i="2" s="1"/>
  <c r="Y93" i="2"/>
  <c r="BJ93" i="2" s="1"/>
  <c r="CA93" i="2" s="1"/>
  <c r="Y79" i="2"/>
  <c r="BJ79" i="2" s="1"/>
  <c r="CA79" i="2" s="1"/>
  <c r="Y77" i="2"/>
  <c r="BJ77" i="2" s="1"/>
  <c r="CA77" i="2" s="1"/>
  <c r="Y68" i="2"/>
  <c r="BJ68" i="2" s="1"/>
  <c r="CA68" i="2" s="1"/>
  <c r="Y116" i="2"/>
  <c r="BJ116" i="2" s="1"/>
  <c r="CA116" i="2" s="1"/>
  <c r="Y106" i="2"/>
  <c r="BJ106" i="2" s="1"/>
  <c r="CA106" i="2" s="1"/>
  <c r="Y94" i="2"/>
  <c r="BJ94" i="2" s="1"/>
  <c r="CA94" i="2" s="1"/>
  <c r="Y75" i="2"/>
  <c r="BJ75" i="2" s="1"/>
  <c r="CA75" i="2" s="1"/>
  <c r="Y72" i="2"/>
  <c r="BJ72" i="2" s="1"/>
  <c r="CA72" i="2" s="1"/>
  <c r="Y95" i="2"/>
  <c r="BJ95" i="2" s="1"/>
  <c r="CA95" i="2" s="1"/>
  <c r="Y88" i="2"/>
  <c r="BJ88" i="2" s="1"/>
  <c r="CA88" i="2" s="1"/>
  <c r="Y87" i="2"/>
  <c r="BJ87" i="2" s="1"/>
  <c r="CA87" i="2" s="1"/>
  <c r="Y74" i="2"/>
  <c r="BJ74" i="2" s="1"/>
  <c r="CA74" i="2" s="1"/>
  <c r="Y55" i="2"/>
  <c r="BJ55" i="2" s="1"/>
  <c r="CA55" i="2" s="1"/>
  <c r="Y50" i="2"/>
  <c r="BJ50" i="2" s="1"/>
  <c r="CA50" i="2" s="1"/>
  <c r="Y46" i="2"/>
  <c r="BJ46" i="2" s="1"/>
  <c r="CA46" i="2" s="1"/>
  <c r="Y20" i="2"/>
  <c r="Y28" i="2"/>
  <c r="BJ28" i="2" s="1"/>
  <c r="CA28" i="2" s="1"/>
  <c r="Y36" i="2"/>
  <c r="BJ36" i="2" s="1"/>
  <c r="CA36" i="2" s="1"/>
  <c r="Y44" i="2"/>
  <c r="BJ44" i="2" s="1"/>
  <c r="CA44" i="2" s="1"/>
  <c r="Y81" i="2"/>
  <c r="BJ81" i="2" s="1"/>
  <c r="CA81" i="2" s="1"/>
  <c r="Y67" i="2"/>
  <c r="BJ67" i="2" s="1"/>
  <c r="CA67" i="2" s="1"/>
  <c r="Y60" i="2"/>
  <c r="BJ60" i="2" s="1"/>
  <c r="CA60" i="2" s="1"/>
  <c r="Y57" i="2"/>
  <c r="BJ57" i="2" s="1"/>
  <c r="CA57" i="2" s="1"/>
  <c r="Y54" i="2"/>
  <c r="BJ54" i="2" s="1"/>
  <c r="CA54" i="2" s="1"/>
  <c r="Y21" i="2"/>
  <c r="BJ21" i="2" s="1"/>
  <c r="CA21" i="2" s="1"/>
  <c r="Y29" i="2"/>
  <c r="BJ29" i="2" s="1"/>
  <c r="CA29" i="2" s="1"/>
  <c r="Y37" i="2"/>
  <c r="BJ37" i="2" s="1"/>
  <c r="CA37" i="2" s="1"/>
  <c r="Y45" i="2"/>
  <c r="BJ45" i="2" s="1"/>
  <c r="CA45" i="2" s="1"/>
  <c r="Y63" i="2"/>
  <c r="BJ63" i="2" s="1"/>
  <c r="CA63" i="2" s="1"/>
  <c r="Y62" i="2"/>
  <c r="BJ62" i="2" s="1"/>
  <c r="CA62" i="2" s="1"/>
  <c r="Y53" i="2"/>
  <c r="BJ53" i="2" s="1"/>
  <c r="CA53" i="2" s="1"/>
  <c r="Y52" i="2"/>
  <c r="BJ52" i="2" s="1"/>
  <c r="CA52" i="2" s="1"/>
  <c r="Y22" i="2"/>
  <c r="BJ22" i="2" s="1"/>
  <c r="CA22" i="2" s="1"/>
  <c r="Y30" i="2"/>
  <c r="BJ30" i="2" s="1"/>
  <c r="CA30" i="2" s="1"/>
  <c r="Y38" i="2"/>
  <c r="BJ38" i="2" s="1"/>
  <c r="CA38" i="2" s="1"/>
  <c r="Y59" i="2"/>
  <c r="BJ59" i="2" s="1"/>
  <c r="CA59" i="2" s="1"/>
  <c r="Y23" i="2"/>
  <c r="BJ23" i="2" s="1"/>
  <c r="CA23" i="2" s="1"/>
  <c r="Y31" i="2"/>
  <c r="BJ31" i="2" s="1"/>
  <c r="CA31" i="2" s="1"/>
  <c r="Y39" i="2"/>
  <c r="BJ39" i="2" s="1"/>
  <c r="CA39" i="2" s="1"/>
  <c r="Y24" i="2"/>
  <c r="BJ24" i="2" s="1"/>
  <c r="CA24" i="2" s="1"/>
  <c r="Y32" i="2"/>
  <c r="BJ32" i="2" s="1"/>
  <c r="CA32" i="2" s="1"/>
  <c r="Y40" i="2"/>
  <c r="BJ40" i="2" s="1"/>
  <c r="CA40" i="2" s="1"/>
  <c r="Y73" i="2"/>
  <c r="BJ73" i="2" s="1"/>
  <c r="CA73" i="2" s="1"/>
  <c r="Y66" i="2"/>
  <c r="BJ66" i="2" s="1"/>
  <c r="CA66" i="2" s="1"/>
  <c r="Y64" i="2"/>
  <c r="BJ64" i="2" s="1"/>
  <c r="CA64" i="2" s="1"/>
  <c r="Y51" i="2"/>
  <c r="BJ51" i="2" s="1"/>
  <c r="CA51" i="2" s="1"/>
  <c r="Y49" i="2"/>
  <c r="BJ49" i="2" s="1"/>
  <c r="CA49" i="2" s="1"/>
  <c r="Y48" i="2"/>
  <c r="BJ48" i="2" s="1"/>
  <c r="CA48" i="2" s="1"/>
  <c r="Y76" i="2"/>
  <c r="BJ76" i="2" s="1"/>
  <c r="CA76" i="2" s="1"/>
  <c r="Y61" i="2"/>
  <c r="BJ61" i="2" s="1"/>
  <c r="CA61" i="2" s="1"/>
  <c r="Y58" i="2"/>
  <c r="BJ58" i="2" s="1"/>
  <c r="CA58" i="2" s="1"/>
  <c r="Y47" i="2"/>
  <c r="BJ47" i="2" s="1"/>
  <c r="CA47" i="2" s="1"/>
  <c r="Y19" i="2"/>
  <c r="Y27" i="2"/>
  <c r="BJ27" i="2" s="1"/>
  <c r="CA27" i="2" s="1"/>
  <c r="Y35" i="2"/>
  <c r="BJ35" i="2" s="1"/>
  <c r="CA35" i="2" s="1"/>
  <c r="Y43" i="2"/>
  <c r="BJ43" i="2" s="1"/>
  <c r="CA43" i="2" s="1"/>
  <c r="Y41" i="2"/>
  <c r="BJ41" i="2" s="1"/>
  <c r="CA41" i="2" s="1"/>
  <c r="Y26" i="2"/>
  <c r="BJ26" i="2" s="1"/>
  <c r="CA26" i="2" s="1"/>
  <c r="Y82" i="2"/>
  <c r="BJ82" i="2" s="1"/>
  <c r="CA82" i="2" s="1"/>
  <c r="Y56" i="2"/>
  <c r="BJ56" i="2" s="1"/>
  <c r="CA56" i="2" s="1"/>
  <c r="Y34" i="2"/>
  <c r="BJ34" i="2" s="1"/>
  <c r="CA34" i="2" s="1"/>
  <c r="Y25" i="2"/>
  <c r="BJ25" i="2" s="1"/>
  <c r="CA25" i="2" s="1"/>
  <c r="Y33" i="2"/>
  <c r="BJ33" i="2" s="1"/>
  <c r="CA33" i="2" s="1"/>
  <c r="Y42" i="2"/>
  <c r="BJ42" i="2" s="1"/>
  <c r="CA42" i="2" s="1"/>
  <c r="AQ17" i="2"/>
  <c r="BJ19" i="2"/>
  <c r="CA19" i="2" s="1"/>
  <c r="BJ20" i="2"/>
  <c r="CA20" i="2" s="1"/>
  <c r="CS19" i="2"/>
  <c r="CS20" i="2"/>
  <c r="DK18" i="2"/>
  <c r="DK19" i="2"/>
  <c r="DK20" i="2"/>
  <c r="X10" i="1"/>
  <c r="X11" i="1"/>
  <c r="CB17" i="2"/>
  <c r="ES17" i="2"/>
  <c r="ER19" i="2"/>
  <c r="ER20" i="2"/>
  <c r="DL17" i="2"/>
  <c r="Z17" i="2"/>
  <c r="CT17" i="2"/>
  <c r="S22" i="9"/>
  <c r="Y22" i="9" s="1"/>
  <c r="I21" i="9"/>
  <c r="X8" i="1" l="1"/>
  <c r="Z244" i="2"/>
  <c r="BK244" i="2" s="1"/>
  <c r="CB244" i="2" s="1"/>
  <c r="Z250" i="2"/>
  <c r="BK250" i="2" s="1"/>
  <c r="CB250" i="2" s="1"/>
  <c r="Z249" i="2"/>
  <c r="BK249" i="2" s="1"/>
  <c r="CB249" i="2" s="1"/>
  <c r="Z248" i="2"/>
  <c r="BK248" i="2" s="1"/>
  <c r="CB248" i="2" s="1"/>
  <c r="Z246" i="2"/>
  <c r="BK246" i="2" s="1"/>
  <c r="CB246" i="2" s="1"/>
  <c r="Z247" i="2"/>
  <c r="BK247" i="2" s="1"/>
  <c r="CB247" i="2" s="1"/>
  <c r="Z245" i="2"/>
  <c r="BK245" i="2" s="1"/>
  <c r="CB245" i="2" s="1"/>
  <c r="Z243" i="2"/>
  <c r="BK243" i="2" s="1"/>
  <c r="CB243" i="2" s="1"/>
  <c r="Z242" i="2"/>
  <c r="BK242" i="2" s="1"/>
  <c r="CB242" i="2" s="1"/>
  <c r="Z238" i="2"/>
  <c r="BK238" i="2" s="1"/>
  <c r="CB238" i="2" s="1"/>
  <c r="Z236" i="2"/>
  <c r="BK236" i="2" s="1"/>
  <c r="CB236" i="2" s="1"/>
  <c r="Z235" i="2"/>
  <c r="BK235" i="2" s="1"/>
  <c r="CB235" i="2" s="1"/>
  <c r="Z232" i="2"/>
  <c r="BK232" i="2" s="1"/>
  <c r="CB232" i="2" s="1"/>
  <c r="Z234" i="2"/>
  <c r="BK234" i="2" s="1"/>
  <c r="CB234" i="2" s="1"/>
  <c r="Z240" i="2"/>
  <c r="BK240" i="2" s="1"/>
  <c r="CB240" i="2" s="1"/>
  <c r="Z233" i="2"/>
  <c r="BK233" i="2" s="1"/>
  <c r="CB233" i="2" s="1"/>
  <c r="Z241" i="2"/>
  <c r="BK241" i="2" s="1"/>
  <c r="CB241" i="2" s="1"/>
  <c r="Z237" i="2"/>
  <c r="BK237" i="2" s="1"/>
  <c r="CB237" i="2" s="1"/>
  <c r="Z231" i="2"/>
  <c r="BK231" i="2" s="1"/>
  <c r="CB231" i="2" s="1"/>
  <c r="Z228" i="2"/>
  <c r="BK228" i="2" s="1"/>
  <c r="CB228" i="2" s="1"/>
  <c r="Z239" i="2"/>
  <c r="BK239" i="2" s="1"/>
  <c r="CB239" i="2" s="1"/>
  <c r="Z227" i="2"/>
  <c r="BK227" i="2" s="1"/>
  <c r="CB227" i="2" s="1"/>
  <c r="Z221" i="2"/>
  <c r="BK221" i="2" s="1"/>
  <c r="CB221" i="2" s="1"/>
  <c r="Z224" i="2"/>
  <c r="BK224" i="2" s="1"/>
  <c r="CB224" i="2" s="1"/>
  <c r="Z229" i="2"/>
  <c r="BK229" i="2" s="1"/>
  <c r="CB229" i="2" s="1"/>
  <c r="Z220" i="2"/>
  <c r="BK220" i="2" s="1"/>
  <c r="CB220" i="2" s="1"/>
  <c r="Z225" i="2"/>
  <c r="BK225" i="2" s="1"/>
  <c r="CB225" i="2" s="1"/>
  <c r="Z226" i="2"/>
  <c r="BK226" i="2" s="1"/>
  <c r="CB226" i="2" s="1"/>
  <c r="Z222" i="2"/>
  <c r="BK222" i="2" s="1"/>
  <c r="CB222" i="2" s="1"/>
  <c r="Z230" i="2"/>
  <c r="BK230" i="2" s="1"/>
  <c r="CB230" i="2" s="1"/>
  <c r="Z216" i="2"/>
  <c r="BK216" i="2" s="1"/>
  <c r="CB216" i="2" s="1"/>
  <c r="Z219" i="2"/>
  <c r="BK219" i="2" s="1"/>
  <c r="CB219" i="2" s="1"/>
  <c r="Z223" i="2"/>
  <c r="BK223" i="2" s="1"/>
  <c r="CB223" i="2" s="1"/>
  <c r="Z215" i="2"/>
  <c r="BK215" i="2" s="1"/>
  <c r="CB215" i="2" s="1"/>
  <c r="Z212" i="2"/>
  <c r="BK212" i="2" s="1"/>
  <c r="CB212" i="2" s="1"/>
  <c r="Z213" i="2"/>
  <c r="BK213" i="2" s="1"/>
  <c r="CB213" i="2" s="1"/>
  <c r="Z205" i="2"/>
  <c r="BK205" i="2" s="1"/>
  <c r="CB205" i="2" s="1"/>
  <c r="Z214" i="2"/>
  <c r="BK214" i="2" s="1"/>
  <c r="CB214" i="2" s="1"/>
  <c r="Z210" i="2"/>
  <c r="BK210" i="2" s="1"/>
  <c r="CB210" i="2" s="1"/>
  <c r="Z204" i="2"/>
  <c r="BK204" i="2" s="1"/>
  <c r="CB204" i="2" s="1"/>
  <c r="Z217" i="2"/>
  <c r="BK217" i="2" s="1"/>
  <c r="CB217" i="2" s="1"/>
  <c r="Z208" i="2"/>
  <c r="BK208" i="2" s="1"/>
  <c r="CB208" i="2" s="1"/>
  <c r="Z206" i="2"/>
  <c r="BK206" i="2" s="1"/>
  <c r="CB206" i="2" s="1"/>
  <c r="Z211" i="2"/>
  <c r="BK211" i="2" s="1"/>
  <c r="CB211" i="2" s="1"/>
  <c r="Z207" i="2"/>
  <c r="BK207" i="2" s="1"/>
  <c r="CB207" i="2" s="1"/>
  <c r="Z209" i="2"/>
  <c r="BK209" i="2" s="1"/>
  <c r="CB209" i="2" s="1"/>
  <c r="Z201" i="2"/>
  <c r="BK201" i="2" s="1"/>
  <c r="CB201" i="2" s="1"/>
  <c r="Z193" i="2"/>
  <c r="BK193" i="2" s="1"/>
  <c r="CB193" i="2" s="1"/>
  <c r="Z189" i="2"/>
  <c r="BK189" i="2" s="1"/>
  <c r="CB189" i="2" s="1"/>
  <c r="Z188" i="2"/>
  <c r="BK188" i="2" s="1"/>
  <c r="CB188" i="2" s="1"/>
  <c r="Z192" i="2"/>
  <c r="BK192" i="2" s="1"/>
  <c r="CB192" i="2" s="1"/>
  <c r="Z203" i="2"/>
  <c r="BK203" i="2" s="1"/>
  <c r="CB203" i="2" s="1"/>
  <c r="Z197" i="2"/>
  <c r="BK197" i="2" s="1"/>
  <c r="CB197" i="2" s="1"/>
  <c r="Z198" i="2"/>
  <c r="BK198" i="2" s="1"/>
  <c r="CB198" i="2" s="1"/>
  <c r="Z196" i="2"/>
  <c r="BK196" i="2" s="1"/>
  <c r="CB196" i="2" s="1"/>
  <c r="Z202" i="2"/>
  <c r="BK202" i="2" s="1"/>
  <c r="CB202" i="2" s="1"/>
  <c r="Z195" i="2"/>
  <c r="BK195" i="2" s="1"/>
  <c r="CB195" i="2" s="1"/>
  <c r="Z200" i="2"/>
  <c r="BK200" i="2" s="1"/>
  <c r="CB200" i="2" s="1"/>
  <c r="Z194" i="2"/>
  <c r="BK194" i="2" s="1"/>
  <c r="CB194" i="2" s="1"/>
  <c r="Z190" i="2"/>
  <c r="BK190" i="2" s="1"/>
  <c r="CB190" i="2" s="1"/>
  <c r="Z183" i="2"/>
  <c r="BK183" i="2" s="1"/>
  <c r="CB183" i="2" s="1"/>
  <c r="Z181" i="2"/>
  <c r="BK181" i="2" s="1"/>
  <c r="CB181" i="2" s="1"/>
  <c r="Z178" i="2"/>
  <c r="BK178" i="2" s="1"/>
  <c r="CB178" i="2" s="1"/>
  <c r="Z177" i="2"/>
  <c r="BK177" i="2" s="1"/>
  <c r="CB177" i="2" s="1"/>
  <c r="Z176" i="2"/>
  <c r="BK176" i="2" s="1"/>
  <c r="CB176" i="2" s="1"/>
  <c r="Z184" i="2"/>
  <c r="BK184" i="2" s="1"/>
  <c r="CB184" i="2" s="1"/>
  <c r="Z218" i="2"/>
  <c r="BK218" i="2" s="1"/>
  <c r="CB218" i="2" s="1"/>
  <c r="Z191" i="2"/>
  <c r="BK191" i="2" s="1"/>
  <c r="CB191" i="2" s="1"/>
  <c r="Z182" i="2"/>
  <c r="BK182" i="2" s="1"/>
  <c r="CB182" i="2" s="1"/>
  <c r="Z185" i="2"/>
  <c r="BK185" i="2" s="1"/>
  <c r="CB185" i="2" s="1"/>
  <c r="Z180" i="2"/>
  <c r="BK180" i="2" s="1"/>
  <c r="CB180" i="2" s="1"/>
  <c r="Z199" i="2"/>
  <c r="BK199" i="2" s="1"/>
  <c r="CB199" i="2" s="1"/>
  <c r="Z186" i="2"/>
  <c r="BK186" i="2" s="1"/>
  <c r="CB186" i="2" s="1"/>
  <c r="Z179" i="2"/>
  <c r="BK179" i="2" s="1"/>
  <c r="CB179" i="2" s="1"/>
  <c r="Z169" i="2"/>
  <c r="BK169" i="2" s="1"/>
  <c r="CB169" i="2" s="1"/>
  <c r="Z165" i="2"/>
  <c r="BK165" i="2" s="1"/>
  <c r="CB165" i="2" s="1"/>
  <c r="Z163" i="2"/>
  <c r="BK163" i="2" s="1"/>
  <c r="CB163" i="2" s="1"/>
  <c r="Z162" i="2"/>
  <c r="BK162" i="2" s="1"/>
  <c r="CB162" i="2" s="1"/>
  <c r="Z173" i="2"/>
  <c r="BK173" i="2" s="1"/>
  <c r="CB173" i="2" s="1"/>
  <c r="Z172" i="2"/>
  <c r="BK172" i="2" s="1"/>
  <c r="CB172" i="2" s="1"/>
  <c r="Z168" i="2"/>
  <c r="BK168" i="2" s="1"/>
  <c r="CB168" i="2" s="1"/>
  <c r="Z161" i="2"/>
  <c r="BK161" i="2" s="1"/>
  <c r="CB161" i="2" s="1"/>
  <c r="Z175" i="2"/>
  <c r="BK175" i="2" s="1"/>
  <c r="CB175" i="2" s="1"/>
  <c r="Z174" i="2"/>
  <c r="BK174" i="2" s="1"/>
  <c r="CB174" i="2" s="1"/>
  <c r="Z171" i="2"/>
  <c r="BK171" i="2" s="1"/>
  <c r="CB171" i="2" s="1"/>
  <c r="Z167" i="2"/>
  <c r="BK167" i="2" s="1"/>
  <c r="CB167" i="2" s="1"/>
  <c r="Z170" i="2"/>
  <c r="BK170" i="2" s="1"/>
  <c r="CB170" i="2" s="1"/>
  <c r="Z166" i="2"/>
  <c r="BK166" i="2" s="1"/>
  <c r="CB166" i="2" s="1"/>
  <c r="Z164" i="2"/>
  <c r="BK164" i="2" s="1"/>
  <c r="CB164" i="2" s="1"/>
  <c r="Z159" i="2"/>
  <c r="BK159" i="2" s="1"/>
  <c r="CB159" i="2" s="1"/>
  <c r="Z160" i="2"/>
  <c r="BK160" i="2" s="1"/>
  <c r="CB160" i="2" s="1"/>
  <c r="Z151" i="2"/>
  <c r="BK151" i="2" s="1"/>
  <c r="CB151" i="2" s="1"/>
  <c r="Z155" i="2"/>
  <c r="BK155" i="2" s="1"/>
  <c r="CB155" i="2" s="1"/>
  <c r="Z187" i="2"/>
  <c r="BK187" i="2" s="1"/>
  <c r="CB187" i="2" s="1"/>
  <c r="Z150" i="2"/>
  <c r="BK150" i="2" s="1"/>
  <c r="CB150" i="2" s="1"/>
  <c r="Z158" i="2"/>
  <c r="BK158" i="2" s="1"/>
  <c r="CB158" i="2" s="1"/>
  <c r="Z156" i="2"/>
  <c r="BK156" i="2" s="1"/>
  <c r="CB156" i="2" s="1"/>
  <c r="Z153" i="2"/>
  <c r="BK153" i="2" s="1"/>
  <c r="CB153" i="2" s="1"/>
  <c r="Z149" i="2"/>
  <c r="BK149" i="2" s="1"/>
  <c r="CB149" i="2" s="1"/>
  <c r="Z145" i="2"/>
  <c r="BK145" i="2" s="1"/>
  <c r="CB145" i="2" s="1"/>
  <c r="Z154" i="2"/>
  <c r="BK154" i="2" s="1"/>
  <c r="CB154" i="2" s="1"/>
  <c r="Z157" i="2"/>
  <c r="BK157" i="2" s="1"/>
  <c r="CB157" i="2" s="1"/>
  <c r="Z148" i="2"/>
  <c r="BK148" i="2" s="1"/>
  <c r="CB148" i="2" s="1"/>
  <c r="Z144" i="2"/>
  <c r="BK144" i="2" s="1"/>
  <c r="CB144" i="2" s="1"/>
  <c r="Z135" i="2"/>
  <c r="BK135" i="2" s="1"/>
  <c r="CB135" i="2" s="1"/>
  <c r="Z133" i="2"/>
  <c r="BK133" i="2" s="1"/>
  <c r="CB133" i="2" s="1"/>
  <c r="Z129" i="2"/>
  <c r="BK129" i="2" s="1"/>
  <c r="CB129" i="2" s="1"/>
  <c r="Z134" i="2"/>
  <c r="BK134" i="2" s="1"/>
  <c r="CB134" i="2" s="1"/>
  <c r="Z132" i="2"/>
  <c r="BK132" i="2" s="1"/>
  <c r="CB132" i="2" s="1"/>
  <c r="Z131" i="2"/>
  <c r="BK131" i="2" s="1"/>
  <c r="CB131" i="2" s="1"/>
  <c r="Z152" i="2"/>
  <c r="BK152" i="2" s="1"/>
  <c r="CB152" i="2" s="1"/>
  <c r="Z143" i="2"/>
  <c r="BK143" i="2" s="1"/>
  <c r="CB143" i="2" s="1"/>
  <c r="Z141" i="2"/>
  <c r="BK141" i="2" s="1"/>
  <c r="CB141" i="2" s="1"/>
  <c r="Z140" i="2"/>
  <c r="BK140" i="2" s="1"/>
  <c r="CB140" i="2" s="1"/>
  <c r="Z138" i="2"/>
  <c r="BK138" i="2" s="1"/>
  <c r="CB138" i="2" s="1"/>
  <c r="Z147" i="2"/>
  <c r="BK147" i="2" s="1"/>
  <c r="CB147" i="2" s="1"/>
  <c r="Z139" i="2"/>
  <c r="BK139" i="2" s="1"/>
  <c r="CB139" i="2" s="1"/>
  <c r="Z137" i="2"/>
  <c r="BK137" i="2" s="1"/>
  <c r="CB137" i="2" s="1"/>
  <c r="Z136" i="2"/>
  <c r="BK136" i="2" s="1"/>
  <c r="CB136" i="2" s="1"/>
  <c r="Z142" i="2"/>
  <c r="BK142" i="2" s="1"/>
  <c r="CB142" i="2" s="1"/>
  <c r="Z128" i="2"/>
  <c r="BK128" i="2" s="1"/>
  <c r="CB128" i="2" s="1"/>
  <c r="Z127" i="2"/>
  <c r="BK127" i="2" s="1"/>
  <c r="CB127" i="2" s="1"/>
  <c r="Z125" i="2"/>
  <c r="BK125" i="2" s="1"/>
  <c r="CB125" i="2" s="1"/>
  <c r="Z124" i="2"/>
  <c r="BK124" i="2" s="1"/>
  <c r="CB124" i="2" s="1"/>
  <c r="Z122" i="2"/>
  <c r="BK122" i="2" s="1"/>
  <c r="CB122" i="2" s="1"/>
  <c r="Z115" i="2"/>
  <c r="BK115" i="2" s="1"/>
  <c r="CB115" i="2" s="1"/>
  <c r="Z123" i="2"/>
  <c r="BK123" i="2" s="1"/>
  <c r="CB123" i="2" s="1"/>
  <c r="Z130" i="2"/>
  <c r="BK130" i="2" s="1"/>
  <c r="CB130" i="2" s="1"/>
  <c r="Z121" i="2"/>
  <c r="BK121" i="2" s="1"/>
  <c r="CB121" i="2" s="1"/>
  <c r="Z118" i="2"/>
  <c r="BK118" i="2" s="1"/>
  <c r="CB118" i="2" s="1"/>
  <c r="Z117" i="2"/>
  <c r="BK117" i="2" s="1"/>
  <c r="CB117" i="2" s="1"/>
  <c r="Z116" i="2"/>
  <c r="BK116" i="2" s="1"/>
  <c r="CB116" i="2" s="1"/>
  <c r="Z146" i="2"/>
  <c r="BK146" i="2" s="1"/>
  <c r="CB146" i="2" s="1"/>
  <c r="Z126" i="2"/>
  <c r="BK126" i="2" s="1"/>
  <c r="CB126" i="2" s="1"/>
  <c r="Z120" i="2"/>
  <c r="BK120" i="2" s="1"/>
  <c r="CB120" i="2" s="1"/>
  <c r="Z119" i="2"/>
  <c r="BK119" i="2" s="1"/>
  <c r="CB119" i="2" s="1"/>
  <c r="Z107" i="2"/>
  <c r="BK107" i="2" s="1"/>
  <c r="CB107" i="2" s="1"/>
  <c r="Z102" i="2"/>
  <c r="BK102" i="2" s="1"/>
  <c r="CB102" i="2" s="1"/>
  <c r="Z99" i="2"/>
  <c r="BK99" i="2" s="1"/>
  <c r="CB99" i="2" s="1"/>
  <c r="Z110" i="2"/>
  <c r="BK110" i="2" s="1"/>
  <c r="CB110" i="2" s="1"/>
  <c r="Z109" i="2"/>
  <c r="BK109" i="2" s="1"/>
  <c r="CB109" i="2" s="1"/>
  <c r="Z101" i="2"/>
  <c r="BK101" i="2" s="1"/>
  <c r="CB101" i="2" s="1"/>
  <c r="Z108" i="2"/>
  <c r="BK108" i="2" s="1"/>
  <c r="CB108" i="2" s="1"/>
  <c r="Z113" i="2"/>
  <c r="BK113" i="2" s="1"/>
  <c r="CB113" i="2" s="1"/>
  <c r="Z106" i="2"/>
  <c r="BK106" i="2" s="1"/>
  <c r="CB106" i="2" s="1"/>
  <c r="Z98" i="2"/>
  <c r="BK98" i="2" s="1"/>
  <c r="CB98" i="2" s="1"/>
  <c r="Z112" i="2"/>
  <c r="BK112" i="2" s="1"/>
  <c r="CB112" i="2" s="1"/>
  <c r="Z111" i="2"/>
  <c r="BK111" i="2" s="1"/>
  <c r="CB111" i="2" s="1"/>
  <c r="Z114" i="2"/>
  <c r="BK114" i="2" s="1"/>
  <c r="CB114" i="2" s="1"/>
  <c r="Z104" i="2"/>
  <c r="BK104" i="2" s="1"/>
  <c r="CB104" i="2" s="1"/>
  <c r="Z103" i="2"/>
  <c r="BK103" i="2" s="1"/>
  <c r="CB103" i="2" s="1"/>
  <c r="Z89" i="2"/>
  <c r="BK89" i="2" s="1"/>
  <c r="CB89" i="2" s="1"/>
  <c r="Z83" i="2"/>
  <c r="BK83" i="2" s="1"/>
  <c r="CB83" i="2" s="1"/>
  <c r="Z71" i="2"/>
  <c r="BK71" i="2" s="1"/>
  <c r="CB71" i="2" s="1"/>
  <c r="Z97" i="2"/>
  <c r="BK97" i="2" s="1"/>
  <c r="CB97" i="2" s="1"/>
  <c r="Z96" i="2"/>
  <c r="BK96" i="2" s="1"/>
  <c r="CB96" i="2" s="1"/>
  <c r="Z80" i="2"/>
  <c r="BK80" i="2" s="1"/>
  <c r="CB80" i="2" s="1"/>
  <c r="Z78" i="2"/>
  <c r="BK78" i="2" s="1"/>
  <c r="CB78" i="2" s="1"/>
  <c r="Z86" i="2"/>
  <c r="BK86" i="2" s="1"/>
  <c r="CB86" i="2" s="1"/>
  <c r="Z85" i="2"/>
  <c r="BK85" i="2" s="1"/>
  <c r="CB85" i="2" s="1"/>
  <c r="Z70" i="2"/>
  <c r="BK70" i="2" s="1"/>
  <c r="CB70" i="2" s="1"/>
  <c r="Z69" i="2"/>
  <c r="BK69" i="2" s="1"/>
  <c r="CB69" i="2" s="1"/>
  <c r="Z105" i="2"/>
  <c r="BK105" i="2" s="1"/>
  <c r="CB105" i="2" s="1"/>
  <c r="Z93" i="2"/>
  <c r="BK93" i="2" s="1"/>
  <c r="CB93" i="2" s="1"/>
  <c r="Z79" i="2"/>
  <c r="BK79" i="2" s="1"/>
  <c r="CB79" i="2" s="1"/>
  <c r="Z77" i="2"/>
  <c r="BK77" i="2" s="1"/>
  <c r="CB77" i="2" s="1"/>
  <c r="Z68" i="2"/>
  <c r="BK68" i="2" s="1"/>
  <c r="CB68" i="2" s="1"/>
  <c r="Z82" i="2"/>
  <c r="BK82" i="2" s="1"/>
  <c r="CB82" i="2" s="1"/>
  <c r="Z81" i="2"/>
  <c r="BK81" i="2" s="1"/>
  <c r="CB81" i="2" s="1"/>
  <c r="Z76" i="2"/>
  <c r="BK76" i="2" s="1"/>
  <c r="CB76" i="2" s="1"/>
  <c r="Z73" i="2"/>
  <c r="BK73" i="2" s="1"/>
  <c r="CB73" i="2" s="1"/>
  <c r="Z67" i="2"/>
  <c r="BK67" i="2" s="1"/>
  <c r="CB67" i="2" s="1"/>
  <c r="Z66" i="2"/>
  <c r="BK66" i="2" s="1"/>
  <c r="CB66" i="2" s="1"/>
  <c r="Z100" i="2"/>
  <c r="BK100" i="2" s="1"/>
  <c r="CB100" i="2" s="1"/>
  <c r="Z95" i="2"/>
  <c r="BK95" i="2" s="1"/>
  <c r="CB95" i="2" s="1"/>
  <c r="Z88" i="2"/>
  <c r="BK88" i="2" s="1"/>
  <c r="CB88" i="2" s="1"/>
  <c r="Z87" i="2"/>
  <c r="BK87" i="2" s="1"/>
  <c r="CB87" i="2" s="1"/>
  <c r="Z74" i="2"/>
  <c r="BK74" i="2" s="1"/>
  <c r="CB74" i="2" s="1"/>
  <c r="Z92" i="2"/>
  <c r="BK92" i="2" s="1"/>
  <c r="CB92" i="2" s="1"/>
  <c r="Z91" i="2"/>
  <c r="BK91" i="2" s="1"/>
  <c r="CB91" i="2" s="1"/>
  <c r="Z90" i="2"/>
  <c r="BK90" i="2" s="1"/>
  <c r="CB90" i="2" s="1"/>
  <c r="Z84" i="2"/>
  <c r="BK84" i="2" s="1"/>
  <c r="CB84" i="2" s="1"/>
  <c r="Z94" i="2"/>
  <c r="BK94" i="2" s="1"/>
  <c r="CB94" i="2" s="1"/>
  <c r="Z60" i="2"/>
  <c r="BK60" i="2" s="1"/>
  <c r="CB60" i="2" s="1"/>
  <c r="Z57" i="2"/>
  <c r="BK57" i="2" s="1"/>
  <c r="CB57" i="2" s="1"/>
  <c r="Z54" i="2"/>
  <c r="BK54" i="2" s="1"/>
  <c r="CB54" i="2" s="1"/>
  <c r="Z19" i="2"/>
  <c r="Z27" i="2"/>
  <c r="BK27" i="2" s="1"/>
  <c r="CB27" i="2" s="1"/>
  <c r="Z35" i="2"/>
  <c r="BK35" i="2" s="1"/>
  <c r="CB35" i="2" s="1"/>
  <c r="Z43" i="2"/>
  <c r="BK43" i="2" s="1"/>
  <c r="CB43" i="2" s="1"/>
  <c r="Z63" i="2"/>
  <c r="BK63" i="2" s="1"/>
  <c r="CB63" i="2" s="1"/>
  <c r="Z62" i="2"/>
  <c r="BK62" i="2" s="1"/>
  <c r="CB62" i="2" s="1"/>
  <c r="Z53" i="2"/>
  <c r="BK53" i="2" s="1"/>
  <c r="CB53" i="2" s="1"/>
  <c r="Z52" i="2"/>
  <c r="BK52" i="2" s="1"/>
  <c r="CB52" i="2" s="1"/>
  <c r="Z20" i="2"/>
  <c r="Z28" i="2"/>
  <c r="BK28" i="2" s="1"/>
  <c r="CB28" i="2" s="1"/>
  <c r="Z36" i="2"/>
  <c r="BK36" i="2" s="1"/>
  <c r="CB36" i="2" s="1"/>
  <c r="Z44" i="2"/>
  <c r="BK44" i="2" s="1"/>
  <c r="CB44" i="2" s="1"/>
  <c r="Z59" i="2"/>
  <c r="BK59" i="2" s="1"/>
  <c r="CB59" i="2" s="1"/>
  <c r="Z21" i="2"/>
  <c r="BK21" i="2" s="1"/>
  <c r="CB21" i="2" s="1"/>
  <c r="Z29" i="2"/>
  <c r="BK29" i="2" s="1"/>
  <c r="CB29" i="2" s="1"/>
  <c r="Z37" i="2"/>
  <c r="BK37" i="2" s="1"/>
  <c r="CB37" i="2" s="1"/>
  <c r="Z45" i="2"/>
  <c r="BK45" i="2" s="1"/>
  <c r="CB45" i="2" s="1"/>
  <c r="Z72" i="2"/>
  <c r="BK72" i="2" s="1"/>
  <c r="CB72" i="2" s="1"/>
  <c r="Z22" i="2"/>
  <c r="BK22" i="2" s="1"/>
  <c r="CB22" i="2" s="1"/>
  <c r="Z30" i="2"/>
  <c r="BK30" i="2" s="1"/>
  <c r="CB30" i="2" s="1"/>
  <c r="Z38" i="2"/>
  <c r="BK38" i="2" s="1"/>
  <c r="CB38" i="2" s="1"/>
  <c r="Z75" i="2"/>
  <c r="BK75" i="2" s="1"/>
  <c r="CB75" i="2" s="1"/>
  <c r="Z56" i="2"/>
  <c r="BK56" i="2" s="1"/>
  <c r="CB56" i="2" s="1"/>
  <c r="Z23" i="2"/>
  <c r="BK23" i="2" s="1"/>
  <c r="CB23" i="2" s="1"/>
  <c r="Z31" i="2"/>
  <c r="BK31" i="2" s="1"/>
  <c r="CB31" i="2" s="1"/>
  <c r="Z39" i="2"/>
  <c r="BK39" i="2" s="1"/>
  <c r="CB39" i="2" s="1"/>
  <c r="Z65" i="2"/>
  <c r="BK65" i="2" s="1"/>
  <c r="CB65" i="2" s="1"/>
  <c r="Z61" i="2"/>
  <c r="BK61" i="2" s="1"/>
  <c r="CB61" i="2" s="1"/>
  <c r="Z58" i="2"/>
  <c r="BK58" i="2" s="1"/>
  <c r="CB58" i="2" s="1"/>
  <c r="Z47" i="2"/>
  <c r="BK47" i="2" s="1"/>
  <c r="CB47" i="2" s="1"/>
  <c r="Z55" i="2"/>
  <c r="BK55" i="2" s="1"/>
  <c r="CB55" i="2" s="1"/>
  <c r="Z50" i="2"/>
  <c r="BK50" i="2" s="1"/>
  <c r="CB50" i="2" s="1"/>
  <c r="Z46" i="2"/>
  <c r="BK46" i="2" s="1"/>
  <c r="CB46" i="2" s="1"/>
  <c r="Z26" i="2"/>
  <c r="BK26" i="2" s="1"/>
  <c r="CB26" i="2" s="1"/>
  <c r="Z34" i="2"/>
  <c r="BK34" i="2" s="1"/>
  <c r="CB34" i="2" s="1"/>
  <c r="Z42" i="2"/>
  <c r="BK42" i="2" s="1"/>
  <c r="CB42" i="2" s="1"/>
  <c r="Z24" i="2"/>
  <c r="BK24" i="2" s="1"/>
  <c r="CB24" i="2" s="1"/>
  <c r="Z41" i="2"/>
  <c r="BK41" i="2" s="1"/>
  <c r="CB41" i="2" s="1"/>
  <c r="Z32" i="2"/>
  <c r="BK32" i="2" s="1"/>
  <c r="CB32" i="2" s="1"/>
  <c r="Z51" i="2"/>
  <c r="BK51" i="2" s="1"/>
  <c r="CB51" i="2" s="1"/>
  <c r="Z48" i="2"/>
  <c r="BK48" i="2" s="1"/>
  <c r="CB48" i="2" s="1"/>
  <c r="Z64" i="2"/>
  <c r="BK64" i="2" s="1"/>
  <c r="CB64" i="2" s="1"/>
  <c r="Z40" i="2"/>
  <c r="BK40" i="2" s="1"/>
  <c r="CB40" i="2" s="1"/>
  <c r="Z49" i="2"/>
  <c r="BK49" i="2" s="1"/>
  <c r="CB49" i="2" s="1"/>
  <c r="Z33" i="2"/>
  <c r="BK33" i="2" s="1"/>
  <c r="CB33" i="2" s="1"/>
  <c r="Z25" i="2"/>
  <c r="BK25" i="2" s="1"/>
  <c r="CB25" i="2" s="1"/>
  <c r="V22" i="9"/>
  <c r="CT244" i="2"/>
  <c r="CT250" i="2"/>
  <c r="CT249" i="2"/>
  <c r="CT245" i="2"/>
  <c r="CT242" i="2"/>
  <c r="CT240" i="2"/>
  <c r="CT239" i="2"/>
  <c r="CT246" i="2"/>
  <c r="CT238" i="2"/>
  <c r="CT237" i="2"/>
  <c r="CT241" i="2"/>
  <c r="CT247" i="2"/>
  <c r="CT243" i="2"/>
  <c r="CT236" i="2"/>
  <c r="CT234" i="2"/>
  <c r="CT232" i="2"/>
  <c r="CT224" i="2"/>
  <c r="CT248" i="2"/>
  <c r="CT230" i="2"/>
  <c r="CT227" i="2"/>
  <c r="CT231" i="2"/>
  <c r="CT229" i="2"/>
  <c r="CT228" i="2"/>
  <c r="CT226" i="2"/>
  <c r="CT225" i="2"/>
  <c r="CT221" i="2"/>
  <c r="CT220" i="2"/>
  <c r="CT223" i="2"/>
  <c r="CT233" i="2"/>
  <c r="CT222" i="2"/>
  <c r="CT217" i="2"/>
  <c r="CT212" i="2"/>
  <c r="CT235" i="2"/>
  <c r="CT215" i="2"/>
  <c r="CT219" i="2"/>
  <c r="CT218" i="2"/>
  <c r="CT214" i="2"/>
  <c r="CT216" i="2"/>
  <c r="CT213" i="2"/>
  <c r="CT210" i="2"/>
  <c r="CT206" i="2"/>
  <c r="CT208" i="2"/>
  <c r="CT209" i="2"/>
  <c r="CT207" i="2"/>
  <c r="CT211" i="2"/>
  <c r="CT205" i="2"/>
  <c r="CT204" i="2"/>
  <c r="CT203" i="2"/>
  <c r="CT199" i="2"/>
  <c r="CT193" i="2"/>
  <c r="CT198" i="2"/>
  <c r="CT200" i="2"/>
  <c r="CT192" i="2"/>
  <c r="CT202" i="2"/>
  <c r="CT191" i="2"/>
  <c r="CT196" i="2"/>
  <c r="CT197" i="2"/>
  <c r="CT195" i="2"/>
  <c r="CT184" i="2"/>
  <c r="CT179" i="2"/>
  <c r="CT187" i="2"/>
  <c r="CT185" i="2"/>
  <c r="CT178" i="2"/>
  <c r="CT173" i="2"/>
  <c r="CT182" i="2"/>
  <c r="CT180" i="2"/>
  <c r="CT177" i="2"/>
  <c r="CT189" i="2"/>
  <c r="CT176" i="2"/>
  <c r="CT175" i="2"/>
  <c r="CT201" i="2"/>
  <c r="CT181" i="2"/>
  <c r="CT174" i="2"/>
  <c r="CT194" i="2"/>
  <c r="CT190" i="2"/>
  <c r="CT188" i="2"/>
  <c r="CT169" i="2"/>
  <c r="CT165" i="2"/>
  <c r="CT163" i="2"/>
  <c r="CT172" i="2"/>
  <c r="CT168" i="2"/>
  <c r="CT164" i="2"/>
  <c r="CT162" i="2"/>
  <c r="CT159" i="2"/>
  <c r="CT186" i="2"/>
  <c r="CT183" i="2"/>
  <c r="CT161" i="2"/>
  <c r="CT171" i="2"/>
  <c r="CT167" i="2"/>
  <c r="CT170" i="2"/>
  <c r="CT166" i="2"/>
  <c r="CT155" i="2"/>
  <c r="CT152" i="2"/>
  <c r="CT151" i="2"/>
  <c r="CT147" i="2"/>
  <c r="CT160" i="2"/>
  <c r="CT150" i="2"/>
  <c r="CT149" i="2"/>
  <c r="CT146" i="2"/>
  <c r="CT145" i="2"/>
  <c r="CT157" i="2"/>
  <c r="CT156" i="2"/>
  <c r="CT153" i="2"/>
  <c r="CT138" i="2"/>
  <c r="CT136" i="2"/>
  <c r="CT135" i="2"/>
  <c r="CT154" i="2"/>
  <c r="CT141" i="2"/>
  <c r="CT133" i="2"/>
  <c r="CT131" i="2"/>
  <c r="CT130" i="2"/>
  <c r="CT158" i="2"/>
  <c r="CT144" i="2"/>
  <c r="CT142" i="2"/>
  <c r="CT140" i="2"/>
  <c r="CT139" i="2"/>
  <c r="CT137" i="2"/>
  <c r="CT148" i="2"/>
  <c r="CT143" i="2"/>
  <c r="CT132" i="2"/>
  <c r="CT125" i="2"/>
  <c r="CT119" i="2"/>
  <c r="CT118" i="2"/>
  <c r="CT127" i="2"/>
  <c r="CT126" i="2"/>
  <c r="CT124" i="2"/>
  <c r="CT134" i="2"/>
  <c r="CT123" i="2"/>
  <c r="CT121" i="2"/>
  <c r="CT122" i="2"/>
  <c r="CT129" i="2"/>
  <c r="CT120" i="2"/>
  <c r="CT117" i="2"/>
  <c r="CT116" i="2"/>
  <c r="CT115" i="2"/>
  <c r="CT111" i="2"/>
  <c r="CT110" i="2"/>
  <c r="CT103" i="2"/>
  <c r="CT102" i="2"/>
  <c r="CT106" i="2"/>
  <c r="CT101" i="2"/>
  <c r="CT114" i="2"/>
  <c r="CT109" i="2"/>
  <c r="CT108" i="2"/>
  <c r="CT112" i="2"/>
  <c r="CT105" i="2"/>
  <c r="CT104" i="2"/>
  <c r="CT99" i="2"/>
  <c r="CT94" i="2"/>
  <c r="CT87" i="2"/>
  <c r="CT86" i="2"/>
  <c r="CT73" i="2"/>
  <c r="CT91" i="2"/>
  <c r="CT90" i="2"/>
  <c r="CT89" i="2"/>
  <c r="CT83" i="2"/>
  <c r="CT107" i="2"/>
  <c r="CT88" i="2"/>
  <c r="CT82" i="2"/>
  <c r="CT70" i="2"/>
  <c r="CT100" i="2"/>
  <c r="CT98" i="2"/>
  <c r="CT96" i="2"/>
  <c r="CT95" i="2"/>
  <c r="CT79" i="2"/>
  <c r="CT77" i="2"/>
  <c r="CT128" i="2"/>
  <c r="CT85" i="2"/>
  <c r="CT84" i="2"/>
  <c r="CT69" i="2"/>
  <c r="CT68" i="2"/>
  <c r="CT113" i="2"/>
  <c r="CT97" i="2"/>
  <c r="CT81" i="2"/>
  <c r="CT80" i="2"/>
  <c r="CT75" i="2"/>
  <c r="CT72" i="2"/>
  <c r="CT66" i="2"/>
  <c r="CT65" i="2"/>
  <c r="CT93" i="2"/>
  <c r="CT74" i="2"/>
  <c r="CT71" i="2"/>
  <c r="CT78" i="2"/>
  <c r="CT60" i="2"/>
  <c r="CT57" i="2"/>
  <c r="CT46" i="2"/>
  <c r="CT25" i="2"/>
  <c r="CT26" i="2"/>
  <c r="CT76" i="2"/>
  <c r="CT54" i="2"/>
  <c r="CT49" i="2"/>
  <c r="CT64" i="2"/>
  <c r="CT59" i="2"/>
  <c r="CT56" i="2"/>
  <c r="CT53" i="2"/>
  <c r="CT29" i="2"/>
  <c r="CT92" i="2"/>
  <c r="CT67" i="2"/>
  <c r="CT62" i="2"/>
  <c r="CT61" i="2"/>
  <c r="CT52" i="2"/>
  <c r="CT51" i="2"/>
  <c r="CT22" i="2"/>
  <c r="CT58" i="2"/>
  <c r="CT21" i="2"/>
  <c r="CT23" i="2"/>
  <c r="CT27" i="2"/>
  <c r="CT55" i="2"/>
  <c r="CT63" i="2"/>
  <c r="CT50" i="2"/>
  <c r="CT48" i="2"/>
  <c r="CT47" i="2"/>
  <c r="CT40" i="2"/>
  <c r="CT34" i="2"/>
  <c r="CT39" i="2"/>
  <c r="CT43" i="2"/>
  <c r="CT31" i="2"/>
  <c r="CT32" i="2"/>
  <c r="CT35" i="2"/>
  <c r="CT36" i="2"/>
  <c r="CT41" i="2"/>
  <c r="CT37" i="2"/>
  <c r="CT24" i="2"/>
  <c r="CT28" i="2"/>
  <c r="CT44" i="2"/>
  <c r="CT45" i="2"/>
  <c r="CT30" i="2"/>
  <c r="CT33" i="2"/>
  <c r="CT42" i="2"/>
  <c r="CT38" i="2"/>
  <c r="DL243" i="2"/>
  <c r="DL250" i="2"/>
  <c r="DL249" i="2"/>
  <c r="DL248" i="2"/>
  <c r="DL247" i="2"/>
  <c r="DL242" i="2"/>
  <c r="DL244" i="2"/>
  <c r="DL241" i="2"/>
  <c r="DL245" i="2"/>
  <c r="DL246" i="2"/>
  <c r="DL238" i="2"/>
  <c r="DL239" i="2"/>
  <c r="DL237" i="2"/>
  <c r="DL235" i="2"/>
  <c r="DL234" i="2"/>
  <c r="DL233" i="2"/>
  <c r="DL232" i="2"/>
  <c r="DL240" i="2"/>
  <c r="DL236" i="2"/>
  <c r="DL231" i="2"/>
  <c r="DL230" i="2"/>
  <c r="DL227" i="2"/>
  <c r="DL226" i="2"/>
  <c r="DL220" i="2"/>
  <c r="DL223" i="2"/>
  <c r="DL228" i="2"/>
  <c r="DL224" i="2"/>
  <c r="DL219" i="2"/>
  <c r="DL225" i="2"/>
  <c r="DL221" i="2"/>
  <c r="DL222" i="2"/>
  <c r="DL229" i="2"/>
  <c r="DL217" i="2"/>
  <c r="DL215" i="2"/>
  <c r="DL214" i="2"/>
  <c r="DL211" i="2"/>
  <c r="DL212" i="2"/>
  <c r="DL218" i="2"/>
  <c r="DL204" i="2"/>
  <c r="DL209" i="2"/>
  <c r="DL203" i="2"/>
  <c r="DL207" i="2"/>
  <c r="DL205" i="2"/>
  <c r="DL213" i="2"/>
  <c r="DL210" i="2"/>
  <c r="DL206" i="2"/>
  <c r="DL200" i="2"/>
  <c r="DL192" i="2"/>
  <c r="DL188" i="2"/>
  <c r="DL187" i="2"/>
  <c r="DL202" i="2"/>
  <c r="DL191" i="2"/>
  <c r="DL196" i="2"/>
  <c r="DL216" i="2"/>
  <c r="DL197" i="2"/>
  <c r="DL195" i="2"/>
  <c r="DL208" i="2"/>
  <c r="DL201" i="2"/>
  <c r="DL194" i="2"/>
  <c r="DL199" i="2"/>
  <c r="DL193" i="2"/>
  <c r="DL189" i="2"/>
  <c r="DL190" i="2"/>
  <c r="DL182" i="2"/>
  <c r="DL180" i="2"/>
  <c r="DL177" i="2"/>
  <c r="DL176" i="2"/>
  <c r="DL175" i="2"/>
  <c r="DL198" i="2"/>
  <c r="DL186" i="2"/>
  <c r="DL183" i="2"/>
  <c r="DL181" i="2"/>
  <c r="DL184" i="2"/>
  <c r="DL179" i="2"/>
  <c r="DL185" i="2"/>
  <c r="DL178" i="2"/>
  <c r="DL172" i="2"/>
  <c r="DL168" i="2"/>
  <c r="DL164" i="2"/>
  <c r="DL162" i="2"/>
  <c r="DL161" i="2"/>
  <c r="DL173" i="2"/>
  <c r="DL171" i="2"/>
  <c r="DL167" i="2"/>
  <c r="DL160" i="2"/>
  <c r="DL170" i="2"/>
  <c r="DL166" i="2"/>
  <c r="DL174" i="2"/>
  <c r="DL169" i="2"/>
  <c r="DL165" i="2"/>
  <c r="DL163" i="2"/>
  <c r="DL150" i="2"/>
  <c r="DL154" i="2"/>
  <c r="DL149" i="2"/>
  <c r="DL159" i="2"/>
  <c r="DL155" i="2"/>
  <c r="DL152" i="2"/>
  <c r="DL148" i="2"/>
  <c r="DL144" i="2"/>
  <c r="DL158" i="2"/>
  <c r="DL157" i="2"/>
  <c r="DL147" i="2"/>
  <c r="DL145" i="2"/>
  <c r="DL143" i="2"/>
  <c r="DL134" i="2"/>
  <c r="DL132" i="2"/>
  <c r="DL128" i="2"/>
  <c r="DL146" i="2"/>
  <c r="DL133" i="2"/>
  <c r="DL131" i="2"/>
  <c r="DL130" i="2"/>
  <c r="DL151" i="2"/>
  <c r="DL153" i="2"/>
  <c r="DL142" i="2"/>
  <c r="DL140" i="2"/>
  <c r="DL139" i="2"/>
  <c r="DL137" i="2"/>
  <c r="DL138" i="2"/>
  <c r="DL136" i="2"/>
  <c r="DL135" i="2"/>
  <c r="DL141" i="2"/>
  <c r="DL127" i="2"/>
  <c r="DL126" i="2"/>
  <c r="DL124" i="2"/>
  <c r="DL129" i="2"/>
  <c r="DL123" i="2"/>
  <c r="DL121" i="2"/>
  <c r="DL114" i="2"/>
  <c r="DL122" i="2"/>
  <c r="DL120" i="2"/>
  <c r="DL117" i="2"/>
  <c r="DL116" i="2"/>
  <c r="DL115" i="2"/>
  <c r="DL156" i="2"/>
  <c r="DL125" i="2"/>
  <c r="DL119" i="2"/>
  <c r="DL118" i="2"/>
  <c r="DL106" i="2"/>
  <c r="DL101" i="2"/>
  <c r="DL98" i="2"/>
  <c r="DL109" i="2"/>
  <c r="DL108" i="2"/>
  <c r="DL100" i="2"/>
  <c r="DL113" i="2"/>
  <c r="DL107" i="2"/>
  <c r="DL112" i="2"/>
  <c r="DL105" i="2"/>
  <c r="DL111" i="2"/>
  <c r="DL110" i="2"/>
  <c r="DL103" i="2"/>
  <c r="DL102" i="2"/>
  <c r="DL88" i="2"/>
  <c r="DL82" i="2"/>
  <c r="DL70" i="2"/>
  <c r="DL96" i="2"/>
  <c r="DL95" i="2"/>
  <c r="DL79" i="2"/>
  <c r="DL77" i="2"/>
  <c r="DL85" i="2"/>
  <c r="DL84" i="2"/>
  <c r="DL69" i="2"/>
  <c r="DL68" i="2"/>
  <c r="DL92" i="2"/>
  <c r="DL78" i="2"/>
  <c r="DL76" i="2"/>
  <c r="DL67" i="2"/>
  <c r="DL97" i="2"/>
  <c r="DL81" i="2"/>
  <c r="DL80" i="2"/>
  <c r="DL75" i="2"/>
  <c r="DL72" i="2"/>
  <c r="DL66" i="2"/>
  <c r="DL65" i="2"/>
  <c r="DL99" i="2"/>
  <c r="DL94" i="2"/>
  <c r="DL87" i="2"/>
  <c r="DL86" i="2"/>
  <c r="DL73" i="2"/>
  <c r="DL104" i="2"/>
  <c r="DL91" i="2"/>
  <c r="DL90" i="2"/>
  <c r="DL89" i="2"/>
  <c r="DL83" i="2"/>
  <c r="DL74" i="2"/>
  <c r="DL59" i="2"/>
  <c r="DL56" i="2"/>
  <c r="DL53" i="2"/>
  <c r="DL24" i="2"/>
  <c r="DL62" i="2"/>
  <c r="DL61" i="2"/>
  <c r="DL52" i="2"/>
  <c r="DL51" i="2"/>
  <c r="DL58" i="2"/>
  <c r="DL25" i="2"/>
  <c r="DL26" i="2"/>
  <c r="DL28" i="2"/>
  <c r="DL93" i="2"/>
  <c r="DL55" i="2"/>
  <c r="DL64" i="2"/>
  <c r="DL60" i="2"/>
  <c r="DL57" i="2"/>
  <c r="DL46" i="2"/>
  <c r="DL71" i="2"/>
  <c r="DL54" i="2"/>
  <c r="DL49" i="2"/>
  <c r="DL63" i="2"/>
  <c r="DL23" i="2"/>
  <c r="DL30" i="2"/>
  <c r="DL33" i="2"/>
  <c r="DL42" i="2"/>
  <c r="DL38" i="2"/>
  <c r="DL48" i="2"/>
  <c r="DL34" i="2"/>
  <c r="DL39" i="2"/>
  <c r="DL43" i="2"/>
  <c r="DL21" i="2"/>
  <c r="DL32" i="2"/>
  <c r="DL35" i="2"/>
  <c r="DL36" i="2"/>
  <c r="DL41" i="2"/>
  <c r="DL22" i="2"/>
  <c r="DL44" i="2"/>
  <c r="DL45" i="2"/>
  <c r="DL50" i="2"/>
  <c r="DL47" i="2"/>
  <c r="DL27" i="2"/>
  <c r="DL31" i="2"/>
  <c r="DL37" i="2"/>
  <c r="DL40" i="2"/>
  <c r="DL29" i="2"/>
  <c r="ET17" i="2"/>
  <c r="ES250" i="2"/>
  <c r="ES249" i="2"/>
  <c r="ES248" i="2"/>
  <c r="ES247" i="2"/>
  <c r="ES243" i="2"/>
  <c r="ES245" i="2"/>
  <c r="ES242" i="2"/>
  <c r="ES246" i="2"/>
  <c r="ES241" i="2"/>
  <c r="ES244" i="2"/>
  <c r="ES240" i="2"/>
  <c r="ES239" i="2"/>
  <c r="ES235" i="2"/>
  <c r="ES234" i="2"/>
  <c r="ES231" i="2"/>
  <c r="ES233" i="2"/>
  <c r="ES238" i="2"/>
  <c r="ES236" i="2"/>
  <c r="ES226" i="2"/>
  <c r="ES237" i="2"/>
  <c r="ES229" i="2"/>
  <c r="ES228" i="2"/>
  <c r="ES232" i="2"/>
  <c r="ES230" i="2"/>
  <c r="ES227" i="2"/>
  <c r="ES223" i="2"/>
  <c r="ES224" i="2"/>
  <c r="ES219" i="2"/>
  <c r="ES222" i="2"/>
  <c r="ES225" i="2"/>
  <c r="ES221" i="2"/>
  <c r="ES220" i="2"/>
  <c r="ES215" i="2"/>
  <c r="ES217" i="2"/>
  <c r="ES214" i="2"/>
  <c r="ES218" i="2"/>
  <c r="ES216" i="2"/>
  <c r="ES213" i="2"/>
  <c r="ES212" i="2"/>
  <c r="ES209" i="2"/>
  <c r="ES203" i="2"/>
  <c r="ES207" i="2"/>
  <c r="ES205" i="2"/>
  <c r="ES211" i="2"/>
  <c r="ES210" i="2"/>
  <c r="ES206" i="2"/>
  <c r="ES208" i="2"/>
  <c r="ES200" i="2"/>
  <c r="ES192" i="2"/>
  <c r="ES202" i="2"/>
  <c r="ES191" i="2"/>
  <c r="ES186" i="2"/>
  <c r="ES196" i="2"/>
  <c r="ES197" i="2"/>
  <c r="ES195" i="2"/>
  <c r="ES201" i="2"/>
  <c r="ES194" i="2"/>
  <c r="ES190" i="2"/>
  <c r="ES199" i="2"/>
  <c r="ES193" i="2"/>
  <c r="ES198" i="2"/>
  <c r="ES176" i="2"/>
  <c r="ES189" i="2"/>
  <c r="ES175" i="2"/>
  <c r="ES204" i="2"/>
  <c r="ES183" i="2"/>
  <c r="ES187" i="2"/>
  <c r="ES181" i="2"/>
  <c r="ES185" i="2"/>
  <c r="ES178" i="2"/>
  <c r="ES173" i="2"/>
  <c r="ES182" i="2"/>
  <c r="ES180" i="2"/>
  <c r="ES177" i="2"/>
  <c r="ES161" i="2"/>
  <c r="ES188" i="2"/>
  <c r="ES171" i="2"/>
  <c r="ES167" i="2"/>
  <c r="ES160" i="2"/>
  <c r="ES184" i="2"/>
  <c r="ES174" i="2"/>
  <c r="ES170" i="2"/>
  <c r="ES166" i="2"/>
  <c r="ES179" i="2"/>
  <c r="ES172" i="2"/>
  <c r="ES168" i="2"/>
  <c r="ES164" i="2"/>
  <c r="ES162" i="2"/>
  <c r="ES159" i="2"/>
  <c r="ES158" i="2"/>
  <c r="ES150" i="2"/>
  <c r="ES165" i="2"/>
  <c r="ES154" i="2"/>
  <c r="ES149" i="2"/>
  <c r="ES146" i="2"/>
  <c r="ES145" i="2"/>
  <c r="ES157" i="2"/>
  <c r="ES156" i="2"/>
  <c r="ES153" i="2"/>
  <c r="ES169" i="2"/>
  <c r="ES151" i="2"/>
  <c r="ES147" i="2"/>
  <c r="ES155" i="2"/>
  <c r="ES133" i="2"/>
  <c r="ES131" i="2"/>
  <c r="ES130" i="2"/>
  <c r="ES163" i="2"/>
  <c r="ES143" i="2"/>
  <c r="ES148" i="2"/>
  <c r="ES144" i="2"/>
  <c r="ES141" i="2"/>
  <c r="ES152" i="2"/>
  <c r="ES129" i="2"/>
  <c r="ES140" i="2"/>
  <c r="ES123" i="2"/>
  <c r="ES121" i="2"/>
  <c r="ES136" i="2"/>
  <c r="ES122" i="2"/>
  <c r="ES137" i="2"/>
  <c r="ES128" i="2"/>
  <c r="ES120" i="2"/>
  <c r="ES117" i="2"/>
  <c r="ES116" i="2"/>
  <c r="ES115" i="2"/>
  <c r="ES142" i="2"/>
  <c r="ES138" i="2"/>
  <c r="ES134" i="2"/>
  <c r="ES135" i="2"/>
  <c r="ES132" i="2"/>
  <c r="ES127" i="2"/>
  <c r="ES126" i="2"/>
  <c r="ES124" i="2"/>
  <c r="ES125" i="2"/>
  <c r="ES109" i="2"/>
  <c r="ES108" i="2"/>
  <c r="ES100" i="2"/>
  <c r="ES118" i="2"/>
  <c r="ES107" i="2"/>
  <c r="ES112" i="2"/>
  <c r="ES105" i="2"/>
  <c r="ES119" i="2"/>
  <c r="ES113" i="2"/>
  <c r="ES104" i="2"/>
  <c r="ES99" i="2"/>
  <c r="ES103" i="2"/>
  <c r="ES102" i="2"/>
  <c r="ES139" i="2"/>
  <c r="ES106" i="2"/>
  <c r="ES101" i="2"/>
  <c r="ES98" i="2"/>
  <c r="ES96" i="2"/>
  <c r="ES95" i="2"/>
  <c r="ES79" i="2"/>
  <c r="ES77" i="2"/>
  <c r="ES64" i="2"/>
  <c r="ES110" i="2"/>
  <c r="ES85" i="2"/>
  <c r="ES84" i="2"/>
  <c r="ES69" i="2"/>
  <c r="ES68" i="2"/>
  <c r="ES92" i="2"/>
  <c r="ES78" i="2"/>
  <c r="ES76" i="2"/>
  <c r="ES67" i="2"/>
  <c r="ES111" i="2"/>
  <c r="ES81" i="2"/>
  <c r="ES80" i="2"/>
  <c r="ES75" i="2"/>
  <c r="ES72" i="2"/>
  <c r="ES66" i="2"/>
  <c r="ES65" i="2"/>
  <c r="ES93" i="2"/>
  <c r="ES74" i="2"/>
  <c r="ES71" i="2"/>
  <c r="ES91" i="2"/>
  <c r="ES90" i="2"/>
  <c r="ES89" i="2"/>
  <c r="ES83" i="2"/>
  <c r="ES114" i="2"/>
  <c r="ES97" i="2"/>
  <c r="ES88" i="2"/>
  <c r="ES82" i="2"/>
  <c r="ES70" i="2"/>
  <c r="ES62" i="2"/>
  <c r="ES61" i="2"/>
  <c r="ES52" i="2"/>
  <c r="ES51" i="2"/>
  <c r="ES58" i="2"/>
  <c r="ES24" i="2"/>
  <c r="ES87" i="2"/>
  <c r="ES73" i="2"/>
  <c r="ES55" i="2"/>
  <c r="ES25" i="2"/>
  <c r="ES26" i="2"/>
  <c r="ES94" i="2"/>
  <c r="ES63" i="2"/>
  <c r="ES50" i="2"/>
  <c r="ES48" i="2"/>
  <c r="ES47" i="2"/>
  <c r="ES54" i="2"/>
  <c r="ES49" i="2"/>
  <c r="ES86" i="2"/>
  <c r="ES59" i="2"/>
  <c r="ES56" i="2"/>
  <c r="ES53" i="2"/>
  <c r="ES21" i="2"/>
  <c r="ES23" i="2"/>
  <c r="ES27" i="2"/>
  <c r="ES31" i="2"/>
  <c r="ES37" i="2"/>
  <c r="ES40" i="2"/>
  <c r="ES32" i="2"/>
  <c r="ES30" i="2"/>
  <c r="ES33" i="2"/>
  <c r="ES42" i="2"/>
  <c r="ES35" i="2"/>
  <c r="ES46" i="2"/>
  <c r="ES28" i="2"/>
  <c r="ES38" i="2"/>
  <c r="ES57" i="2"/>
  <c r="ES22" i="2"/>
  <c r="ES60" i="2"/>
  <c r="ES34" i="2"/>
  <c r="ES39" i="2"/>
  <c r="ES43" i="2"/>
  <c r="ES36" i="2"/>
  <c r="ES29" i="2"/>
  <c r="ES44" i="2"/>
  <c r="ES45" i="2"/>
  <c r="ES41" i="2"/>
  <c r="L21" i="9"/>
  <c r="O21" i="9"/>
  <c r="AR17" i="2"/>
  <c r="BK19" i="2"/>
  <c r="CB19" i="2" s="1"/>
  <c r="BK20" i="2"/>
  <c r="CB20" i="2" s="1"/>
  <c r="CT19" i="2"/>
  <c r="CT20" i="2"/>
  <c r="DM17" i="2"/>
  <c r="DL18" i="2"/>
  <c r="DL19" i="2"/>
  <c r="DL20" i="2"/>
  <c r="ET18" i="2"/>
  <c r="CJ11" i="11" s="1"/>
  <c r="CV12" i="11" s="1"/>
  <c r="ET19" i="2"/>
  <c r="ET20" i="2"/>
  <c r="Y11" i="1"/>
  <c r="Y10" i="1"/>
  <c r="CC17" i="2"/>
  <c r="ES19" i="2"/>
  <c r="ES18" i="2"/>
  <c r="ES20" i="2"/>
  <c r="AA17" i="2"/>
  <c r="CU17" i="2"/>
  <c r="S23" i="9"/>
  <c r="Y23" i="9" s="1"/>
  <c r="I22" i="9"/>
  <c r="DM250" i="2" l="1"/>
  <c r="DM249" i="2"/>
  <c r="DM248" i="2"/>
  <c r="DM244" i="2"/>
  <c r="DM241" i="2"/>
  <c r="DM245" i="2"/>
  <c r="DM247" i="2"/>
  <c r="DM243" i="2"/>
  <c r="DM240" i="2"/>
  <c r="DM239" i="2"/>
  <c r="DM246" i="2"/>
  <c r="DM238" i="2"/>
  <c r="DM237" i="2"/>
  <c r="DM235" i="2"/>
  <c r="DM234" i="2"/>
  <c r="DM231" i="2"/>
  <c r="DM233" i="2"/>
  <c r="DM242" i="2"/>
  <c r="DM236" i="2"/>
  <c r="DM226" i="2"/>
  <c r="DM229" i="2"/>
  <c r="DM228" i="2"/>
  <c r="DM232" i="2"/>
  <c r="DM230" i="2"/>
  <c r="DM227" i="2"/>
  <c r="DM223" i="2"/>
  <c r="DM224" i="2"/>
  <c r="DM219" i="2"/>
  <c r="DM222" i="2"/>
  <c r="DM225" i="2"/>
  <c r="DM221" i="2"/>
  <c r="DM220" i="2"/>
  <c r="DM217" i="2"/>
  <c r="DM215" i="2"/>
  <c r="DM214" i="2"/>
  <c r="DM216" i="2"/>
  <c r="DM213" i="2"/>
  <c r="DM218" i="2"/>
  <c r="DM209" i="2"/>
  <c r="DM203" i="2"/>
  <c r="DM212" i="2"/>
  <c r="DM207" i="2"/>
  <c r="DM205" i="2"/>
  <c r="DM211" i="2"/>
  <c r="DM210" i="2"/>
  <c r="DM206" i="2"/>
  <c r="DM208" i="2"/>
  <c r="DM200" i="2"/>
  <c r="DM192" i="2"/>
  <c r="DM202" i="2"/>
  <c r="DM191" i="2"/>
  <c r="DM196" i="2"/>
  <c r="DM197" i="2"/>
  <c r="DM195" i="2"/>
  <c r="DM201" i="2"/>
  <c r="DM194" i="2"/>
  <c r="DM190" i="2"/>
  <c r="DM199" i="2"/>
  <c r="DM193" i="2"/>
  <c r="DM198" i="2"/>
  <c r="DM176" i="2"/>
  <c r="DM189" i="2"/>
  <c r="DM188" i="2"/>
  <c r="DM187" i="2"/>
  <c r="DM175" i="2"/>
  <c r="DM186" i="2"/>
  <c r="DM183" i="2"/>
  <c r="DM204" i="2"/>
  <c r="DM181" i="2"/>
  <c r="DM185" i="2"/>
  <c r="DM178" i="2"/>
  <c r="DM173" i="2"/>
  <c r="DM182" i="2"/>
  <c r="DM180" i="2"/>
  <c r="DM177" i="2"/>
  <c r="DM161" i="2"/>
  <c r="DM171" i="2"/>
  <c r="DM167" i="2"/>
  <c r="DM160" i="2"/>
  <c r="DM170" i="2"/>
  <c r="DM166" i="2"/>
  <c r="DM184" i="2"/>
  <c r="DM179" i="2"/>
  <c r="DM172" i="2"/>
  <c r="DM168" i="2"/>
  <c r="DM164" i="2"/>
  <c r="DM162" i="2"/>
  <c r="DM159" i="2"/>
  <c r="DM158" i="2"/>
  <c r="DM169" i="2"/>
  <c r="DM150" i="2"/>
  <c r="DM154" i="2"/>
  <c r="DM149" i="2"/>
  <c r="DM146" i="2"/>
  <c r="DM145" i="2"/>
  <c r="DM165" i="2"/>
  <c r="DM157" i="2"/>
  <c r="DM156" i="2"/>
  <c r="DM153" i="2"/>
  <c r="DM174" i="2"/>
  <c r="DM163" i="2"/>
  <c r="DM151" i="2"/>
  <c r="DM147" i="2"/>
  <c r="DM144" i="2"/>
  <c r="DM143" i="2"/>
  <c r="DM152" i="2"/>
  <c r="DM133" i="2"/>
  <c r="DM131" i="2"/>
  <c r="DM130" i="2"/>
  <c r="DM155" i="2"/>
  <c r="DM148" i="2"/>
  <c r="DM141" i="2"/>
  <c r="DM129" i="2"/>
  <c r="DM142" i="2"/>
  <c r="DM138" i="2"/>
  <c r="DM123" i="2"/>
  <c r="DM121" i="2"/>
  <c r="DM139" i="2"/>
  <c r="DM122" i="2"/>
  <c r="DM135" i="2"/>
  <c r="DM120" i="2"/>
  <c r="DM117" i="2"/>
  <c r="DM116" i="2"/>
  <c r="DM115" i="2"/>
  <c r="DM140" i="2"/>
  <c r="DM134" i="2"/>
  <c r="DM137" i="2"/>
  <c r="DM132" i="2"/>
  <c r="DM128" i="2"/>
  <c r="DM127" i="2"/>
  <c r="DM126" i="2"/>
  <c r="DM124" i="2"/>
  <c r="DM109" i="2"/>
  <c r="DM108" i="2"/>
  <c r="DM100" i="2"/>
  <c r="DM136" i="2"/>
  <c r="DM125" i="2"/>
  <c r="DM113" i="2"/>
  <c r="DM107" i="2"/>
  <c r="DM118" i="2"/>
  <c r="DM112" i="2"/>
  <c r="DM105" i="2"/>
  <c r="DM104" i="2"/>
  <c r="DM99" i="2"/>
  <c r="DM119" i="2"/>
  <c r="DM103" i="2"/>
  <c r="DM102" i="2"/>
  <c r="DM114" i="2"/>
  <c r="DM106" i="2"/>
  <c r="DM101" i="2"/>
  <c r="DM98" i="2"/>
  <c r="DM96" i="2"/>
  <c r="DM95" i="2"/>
  <c r="DM79" i="2"/>
  <c r="DM77" i="2"/>
  <c r="DM64" i="2"/>
  <c r="DM85" i="2"/>
  <c r="DM84" i="2"/>
  <c r="DM69" i="2"/>
  <c r="DM68" i="2"/>
  <c r="DM92" i="2"/>
  <c r="DM78" i="2"/>
  <c r="DM76" i="2"/>
  <c r="DM67" i="2"/>
  <c r="DM110" i="2"/>
  <c r="DM97" i="2"/>
  <c r="DM81" i="2"/>
  <c r="DM80" i="2"/>
  <c r="DM75" i="2"/>
  <c r="DM72" i="2"/>
  <c r="DM66" i="2"/>
  <c r="DM65" i="2"/>
  <c r="DM93" i="2"/>
  <c r="DM74" i="2"/>
  <c r="DM71" i="2"/>
  <c r="DM91" i="2"/>
  <c r="DM90" i="2"/>
  <c r="DM89" i="2"/>
  <c r="DM83" i="2"/>
  <c r="DM88" i="2"/>
  <c r="DM82" i="2"/>
  <c r="DM70" i="2"/>
  <c r="DM111" i="2"/>
  <c r="DM62" i="2"/>
  <c r="DM61" i="2"/>
  <c r="DM52" i="2"/>
  <c r="DM51" i="2"/>
  <c r="DM86" i="2"/>
  <c r="DM58" i="2"/>
  <c r="DM24" i="2"/>
  <c r="DM55" i="2"/>
  <c r="DM25" i="2"/>
  <c r="DM26" i="2"/>
  <c r="DM87" i="2"/>
  <c r="DM63" i="2"/>
  <c r="DM50" i="2"/>
  <c r="DM48" i="2"/>
  <c r="DM47" i="2"/>
  <c r="DM28" i="2"/>
  <c r="DM94" i="2"/>
  <c r="DM54" i="2"/>
  <c r="DM49" i="2"/>
  <c r="DM59" i="2"/>
  <c r="DM56" i="2"/>
  <c r="DM53" i="2"/>
  <c r="DM21" i="2"/>
  <c r="DM23" i="2"/>
  <c r="DM27" i="2"/>
  <c r="DM31" i="2"/>
  <c r="DM37" i="2"/>
  <c r="DM40" i="2"/>
  <c r="DM30" i="2"/>
  <c r="DM33" i="2"/>
  <c r="DM42" i="2"/>
  <c r="DM38" i="2"/>
  <c r="DM35" i="2"/>
  <c r="DM73" i="2"/>
  <c r="DM57" i="2"/>
  <c r="DM32" i="2"/>
  <c r="DM46" i="2"/>
  <c r="DM34" i="2"/>
  <c r="DM39" i="2"/>
  <c r="DM43" i="2"/>
  <c r="DM36" i="2"/>
  <c r="DM60" i="2"/>
  <c r="DM29" i="2"/>
  <c r="DM22" i="2"/>
  <c r="DM44" i="2"/>
  <c r="DM45" i="2"/>
  <c r="DM41" i="2"/>
  <c r="O22" i="9"/>
  <c r="L22" i="9"/>
  <c r="CU244" i="2"/>
  <c r="CU250" i="2"/>
  <c r="CU249" i="2"/>
  <c r="CU240" i="2"/>
  <c r="CU239" i="2"/>
  <c r="CU246" i="2"/>
  <c r="CU238" i="2"/>
  <c r="CU241" i="2"/>
  <c r="CU248" i="2"/>
  <c r="CU236" i="2"/>
  <c r="CU237" i="2"/>
  <c r="CU245" i="2"/>
  <c r="CU243" i="2"/>
  <c r="CU235" i="2"/>
  <c r="CU234" i="2"/>
  <c r="CU247" i="2"/>
  <c r="CU242" i="2"/>
  <c r="CU232" i="2"/>
  <c r="CU230" i="2"/>
  <c r="CU227" i="2"/>
  <c r="CU226" i="2"/>
  <c r="CU225" i="2"/>
  <c r="CU221" i="2"/>
  <c r="CU224" i="2"/>
  <c r="CU220" i="2"/>
  <c r="CU229" i="2"/>
  <c r="CU223" i="2"/>
  <c r="CU217" i="2"/>
  <c r="CU231" i="2"/>
  <c r="CU222" i="2"/>
  <c r="CU228" i="2"/>
  <c r="CU215" i="2"/>
  <c r="CU233" i="2"/>
  <c r="CU216" i="2"/>
  <c r="CU213" i="2"/>
  <c r="CU212" i="2"/>
  <c r="CU218" i="2"/>
  <c r="CU208" i="2"/>
  <c r="CU204" i="2"/>
  <c r="CU214" i="2"/>
  <c r="CU209" i="2"/>
  <c r="CU207" i="2"/>
  <c r="CU211" i="2"/>
  <c r="CU205" i="2"/>
  <c r="CU206" i="2"/>
  <c r="CU198" i="2"/>
  <c r="CU200" i="2"/>
  <c r="CU192" i="2"/>
  <c r="CU202" i="2"/>
  <c r="CU191" i="2"/>
  <c r="CU210" i="2"/>
  <c r="CU196" i="2"/>
  <c r="CU219" i="2"/>
  <c r="CU197" i="2"/>
  <c r="CU195" i="2"/>
  <c r="CU201" i="2"/>
  <c r="CU194" i="2"/>
  <c r="CU190" i="2"/>
  <c r="CU199" i="2"/>
  <c r="CU187" i="2"/>
  <c r="CU185" i="2"/>
  <c r="CU178" i="2"/>
  <c r="CU182" i="2"/>
  <c r="CU180" i="2"/>
  <c r="CU177" i="2"/>
  <c r="CU189" i="2"/>
  <c r="CU176" i="2"/>
  <c r="CU193" i="2"/>
  <c r="CU186" i="2"/>
  <c r="CU183" i="2"/>
  <c r="CU203" i="2"/>
  <c r="CU188" i="2"/>
  <c r="CU184" i="2"/>
  <c r="CU179" i="2"/>
  <c r="CU175" i="2"/>
  <c r="CU174" i="2"/>
  <c r="CU172" i="2"/>
  <c r="CU168" i="2"/>
  <c r="CU164" i="2"/>
  <c r="CU162" i="2"/>
  <c r="CU159" i="2"/>
  <c r="CU161" i="2"/>
  <c r="CU171" i="2"/>
  <c r="CU167" i="2"/>
  <c r="CU160" i="2"/>
  <c r="CU173" i="2"/>
  <c r="CU169" i="2"/>
  <c r="CU165" i="2"/>
  <c r="CU163" i="2"/>
  <c r="CU166" i="2"/>
  <c r="CU151" i="2"/>
  <c r="CU147" i="2"/>
  <c r="CU150" i="2"/>
  <c r="CU158" i="2"/>
  <c r="CU154" i="2"/>
  <c r="CU170" i="2"/>
  <c r="CU157" i="2"/>
  <c r="CU156" i="2"/>
  <c r="CU153" i="2"/>
  <c r="CU181" i="2"/>
  <c r="CU155" i="2"/>
  <c r="CU152" i="2"/>
  <c r="CU148" i="2"/>
  <c r="CU141" i="2"/>
  <c r="CU149" i="2"/>
  <c r="CU146" i="2"/>
  <c r="CU129" i="2"/>
  <c r="CU134" i="2"/>
  <c r="CU132" i="2"/>
  <c r="CU145" i="2"/>
  <c r="CU143" i="2"/>
  <c r="CU138" i="2"/>
  <c r="CU136" i="2"/>
  <c r="CU135" i="2"/>
  <c r="CU140" i="2"/>
  <c r="CU127" i="2"/>
  <c r="CU126" i="2"/>
  <c r="CU124" i="2"/>
  <c r="CU130" i="2"/>
  <c r="CU123" i="2"/>
  <c r="CU121" i="2"/>
  <c r="CU137" i="2"/>
  <c r="CU122" i="2"/>
  <c r="CU144" i="2"/>
  <c r="CU128" i="2"/>
  <c r="CU139" i="2"/>
  <c r="CU133" i="2"/>
  <c r="CU125" i="2"/>
  <c r="CU119" i="2"/>
  <c r="CU118" i="2"/>
  <c r="CU103" i="2"/>
  <c r="CU102" i="2"/>
  <c r="CU131" i="2"/>
  <c r="CU106" i="2"/>
  <c r="CU101" i="2"/>
  <c r="CU117" i="2"/>
  <c r="CU114" i="2"/>
  <c r="CU109" i="2"/>
  <c r="CU108" i="2"/>
  <c r="CU100" i="2"/>
  <c r="CU120" i="2"/>
  <c r="CU113" i="2"/>
  <c r="CU107" i="2"/>
  <c r="CU142" i="2"/>
  <c r="CU116" i="2"/>
  <c r="CU115" i="2"/>
  <c r="CU104" i="2"/>
  <c r="CU99" i="2"/>
  <c r="CU111" i="2"/>
  <c r="CU110" i="2"/>
  <c r="CU91" i="2"/>
  <c r="CU90" i="2"/>
  <c r="CU89" i="2"/>
  <c r="CU83" i="2"/>
  <c r="CU88" i="2"/>
  <c r="CU82" i="2"/>
  <c r="CU70" i="2"/>
  <c r="CU112" i="2"/>
  <c r="CU98" i="2"/>
  <c r="CU96" i="2"/>
  <c r="CU95" i="2"/>
  <c r="CU79" i="2"/>
  <c r="CU77" i="2"/>
  <c r="CU64" i="2"/>
  <c r="CU85" i="2"/>
  <c r="CU84" i="2"/>
  <c r="CU69" i="2"/>
  <c r="CU68" i="2"/>
  <c r="CU105" i="2"/>
  <c r="CU92" i="2"/>
  <c r="CU78" i="2"/>
  <c r="CU76" i="2"/>
  <c r="CU67" i="2"/>
  <c r="CU93" i="2"/>
  <c r="CU74" i="2"/>
  <c r="CU71" i="2"/>
  <c r="CU94" i="2"/>
  <c r="CU87" i="2"/>
  <c r="CU86" i="2"/>
  <c r="CU73" i="2"/>
  <c r="CU54" i="2"/>
  <c r="CU49" i="2"/>
  <c r="CU97" i="2"/>
  <c r="CU59" i="2"/>
  <c r="CU56" i="2"/>
  <c r="CU53" i="2"/>
  <c r="CU25" i="2"/>
  <c r="CU26" i="2"/>
  <c r="CU65" i="2"/>
  <c r="CU62" i="2"/>
  <c r="CU61" i="2"/>
  <c r="CU52" i="2"/>
  <c r="CU51" i="2"/>
  <c r="CU28" i="2"/>
  <c r="CU81" i="2"/>
  <c r="CU58" i="2"/>
  <c r="CU29" i="2"/>
  <c r="CU72" i="2"/>
  <c r="CU22" i="2"/>
  <c r="CU63" i="2"/>
  <c r="CU50" i="2"/>
  <c r="CU48" i="2"/>
  <c r="CU47" i="2"/>
  <c r="CU80" i="2"/>
  <c r="CU66" i="2"/>
  <c r="CU60" i="2"/>
  <c r="CU57" i="2"/>
  <c r="CU46" i="2"/>
  <c r="CU24" i="2"/>
  <c r="CU21" i="2"/>
  <c r="CU38" i="2"/>
  <c r="CU75" i="2"/>
  <c r="CU55" i="2"/>
  <c r="CU27" i="2"/>
  <c r="CU34" i="2"/>
  <c r="CU39" i="2"/>
  <c r="CU43" i="2"/>
  <c r="CU23" i="2"/>
  <c r="CU32" i="2"/>
  <c r="CU35" i="2"/>
  <c r="CU36" i="2"/>
  <c r="CU41" i="2"/>
  <c r="CU31" i="2"/>
  <c r="CU37" i="2"/>
  <c r="CU40" i="2"/>
  <c r="CU45" i="2"/>
  <c r="CU30" i="2"/>
  <c r="CU33" i="2"/>
  <c r="CU42" i="2"/>
  <c r="CU44" i="2"/>
  <c r="Y8" i="1"/>
  <c r="AA250" i="2"/>
  <c r="BL250" i="2" s="1"/>
  <c r="CC250" i="2" s="1"/>
  <c r="AA249" i="2"/>
  <c r="BL249" i="2" s="1"/>
  <c r="CC249" i="2" s="1"/>
  <c r="AA248" i="2"/>
  <c r="BL248" i="2" s="1"/>
  <c r="CC248" i="2" s="1"/>
  <c r="AA247" i="2"/>
  <c r="BL247" i="2" s="1"/>
  <c r="CC247" i="2" s="1"/>
  <c r="AA245" i="2"/>
  <c r="BL245" i="2" s="1"/>
  <c r="CC245" i="2" s="1"/>
  <c r="AA244" i="2"/>
  <c r="BL244" i="2" s="1"/>
  <c r="CC244" i="2" s="1"/>
  <c r="AA243" i="2"/>
  <c r="BL243" i="2" s="1"/>
  <c r="CC243" i="2" s="1"/>
  <c r="AA242" i="2"/>
  <c r="BL242" i="2" s="1"/>
  <c r="CC242" i="2" s="1"/>
  <c r="AA241" i="2"/>
  <c r="BL241" i="2" s="1"/>
  <c r="CC241" i="2" s="1"/>
  <c r="AA240" i="2"/>
  <c r="BL240" i="2" s="1"/>
  <c r="CC240" i="2" s="1"/>
  <c r="AA238" i="2"/>
  <c r="BL238" i="2" s="1"/>
  <c r="CC238" i="2" s="1"/>
  <c r="AA236" i="2"/>
  <c r="BL236" i="2" s="1"/>
  <c r="CC236" i="2" s="1"/>
  <c r="AA235" i="2"/>
  <c r="BL235" i="2" s="1"/>
  <c r="CC235" i="2" s="1"/>
  <c r="AA232" i="2"/>
  <c r="BL232" i="2" s="1"/>
  <c r="CC232" i="2" s="1"/>
  <c r="AA246" i="2"/>
  <c r="BL246" i="2" s="1"/>
  <c r="CC246" i="2" s="1"/>
  <c r="AA234" i="2"/>
  <c r="BL234" i="2" s="1"/>
  <c r="CC234" i="2" s="1"/>
  <c r="AA237" i="2"/>
  <c r="BL237" i="2" s="1"/>
  <c r="CC237" i="2" s="1"/>
  <c r="AA239" i="2"/>
  <c r="BL239" i="2" s="1"/>
  <c r="CC239" i="2" s="1"/>
  <c r="AA227" i="2"/>
  <c r="BL227" i="2" s="1"/>
  <c r="CC227" i="2" s="1"/>
  <c r="AA230" i="2"/>
  <c r="BL230" i="2" s="1"/>
  <c r="CC230" i="2" s="1"/>
  <c r="AA229" i="2"/>
  <c r="BL229" i="2" s="1"/>
  <c r="CC229" i="2" s="1"/>
  <c r="AA233" i="2"/>
  <c r="BL233" i="2" s="1"/>
  <c r="CC233" i="2" s="1"/>
  <c r="AA231" i="2"/>
  <c r="BL231" i="2" s="1"/>
  <c r="CC231" i="2" s="1"/>
  <c r="AA228" i="2"/>
  <c r="BL228" i="2" s="1"/>
  <c r="CC228" i="2" s="1"/>
  <c r="AA224" i="2"/>
  <c r="BL224" i="2" s="1"/>
  <c r="CC224" i="2" s="1"/>
  <c r="AA220" i="2"/>
  <c r="BL220" i="2" s="1"/>
  <c r="CC220" i="2" s="1"/>
  <c r="AA223" i="2"/>
  <c r="BL223" i="2" s="1"/>
  <c r="CC223" i="2" s="1"/>
  <c r="AA226" i="2"/>
  <c r="BL226" i="2" s="1"/>
  <c r="CC226" i="2" s="1"/>
  <c r="AA222" i="2"/>
  <c r="BL222" i="2" s="1"/>
  <c r="CC222" i="2" s="1"/>
  <c r="AA221" i="2"/>
  <c r="BL221" i="2" s="1"/>
  <c r="CC221" i="2" s="1"/>
  <c r="AA216" i="2"/>
  <c r="BL216" i="2" s="1"/>
  <c r="CC216" i="2" s="1"/>
  <c r="AA219" i="2"/>
  <c r="BL219" i="2" s="1"/>
  <c r="CC219" i="2" s="1"/>
  <c r="AA225" i="2"/>
  <c r="BL225" i="2" s="1"/>
  <c r="CC225" i="2" s="1"/>
  <c r="AA215" i="2"/>
  <c r="BL215" i="2" s="1"/>
  <c r="CC215" i="2" s="1"/>
  <c r="AA218" i="2"/>
  <c r="BL218" i="2" s="1"/>
  <c r="CC218" i="2" s="1"/>
  <c r="AA217" i="2"/>
  <c r="BL217" i="2" s="1"/>
  <c r="CC217" i="2" s="1"/>
  <c r="AA214" i="2"/>
  <c r="BL214" i="2" s="1"/>
  <c r="CC214" i="2" s="1"/>
  <c r="AA210" i="2"/>
  <c r="BL210" i="2" s="1"/>
  <c r="CC210" i="2" s="1"/>
  <c r="AA204" i="2"/>
  <c r="BL204" i="2" s="1"/>
  <c r="CC204" i="2" s="1"/>
  <c r="AA203" i="2"/>
  <c r="BL203" i="2" s="1"/>
  <c r="CC203" i="2" s="1"/>
  <c r="AA208" i="2"/>
  <c r="BL208" i="2" s="1"/>
  <c r="CC208" i="2" s="1"/>
  <c r="AA206" i="2"/>
  <c r="BL206" i="2" s="1"/>
  <c r="CC206" i="2" s="1"/>
  <c r="AA212" i="2"/>
  <c r="BL212" i="2" s="1"/>
  <c r="CC212" i="2" s="1"/>
  <c r="AA211" i="2"/>
  <c r="BL211" i="2" s="1"/>
  <c r="CC211" i="2" s="1"/>
  <c r="AA207" i="2"/>
  <c r="BL207" i="2" s="1"/>
  <c r="CC207" i="2" s="1"/>
  <c r="AA213" i="2"/>
  <c r="BL213" i="2" s="1"/>
  <c r="CC213" i="2" s="1"/>
  <c r="AA209" i="2"/>
  <c r="BL209" i="2" s="1"/>
  <c r="CC209" i="2" s="1"/>
  <c r="AA201" i="2"/>
  <c r="BL201" i="2" s="1"/>
  <c r="CC201" i="2" s="1"/>
  <c r="AA193" i="2"/>
  <c r="BL193" i="2" s="1"/>
  <c r="CC193" i="2" s="1"/>
  <c r="AA192" i="2"/>
  <c r="BL192" i="2" s="1"/>
  <c r="CC192" i="2" s="1"/>
  <c r="AA187" i="2"/>
  <c r="BL187" i="2" s="1"/>
  <c r="CC187" i="2" s="1"/>
  <c r="AA197" i="2"/>
  <c r="BL197" i="2" s="1"/>
  <c r="CC197" i="2" s="1"/>
  <c r="AA198" i="2"/>
  <c r="BL198" i="2" s="1"/>
  <c r="CC198" i="2" s="1"/>
  <c r="AA196" i="2"/>
  <c r="BL196" i="2" s="1"/>
  <c r="CC196" i="2" s="1"/>
  <c r="AA202" i="2"/>
  <c r="BL202" i="2" s="1"/>
  <c r="CC202" i="2" s="1"/>
  <c r="AA195" i="2"/>
  <c r="BL195" i="2" s="1"/>
  <c r="CC195" i="2" s="1"/>
  <c r="AA191" i="2"/>
  <c r="BL191" i="2" s="1"/>
  <c r="CC191" i="2" s="1"/>
  <c r="AA200" i="2"/>
  <c r="BL200" i="2" s="1"/>
  <c r="CC200" i="2" s="1"/>
  <c r="AA194" i="2"/>
  <c r="BL194" i="2" s="1"/>
  <c r="CC194" i="2" s="1"/>
  <c r="AA199" i="2"/>
  <c r="BL199" i="2" s="1"/>
  <c r="CC199" i="2" s="1"/>
  <c r="AA177" i="2"/>
  <c r="BL177" i="2" s="1"/>
  <c r="CC177" i="2" s="1"/>
  <c r="AA205" i="2"/>
  <c r="BL205" i="2" s="1"/>
  <c r="CC205" i="2" s="1"/>
  <c r="AA190" i="2"/>
  <c r="BL190" i="2" s="1"/>
  <c r="CC190" i="2" s="1"/>
  <c r="AA189" i="2"/>
  <c r="BL189" i="2" s="1"/>
  <c r="CC189" i="2" s="1"/>
  <c r="AA176" i="2"/>
  <c r="BL176" i="2" s="1"/>
  <c r="CC176" i="2" s="1"/>
  <c r="AA184" i="2"/>
  <c r="BL184" i="2" s="1"/>
  <c r="CC184" i="2" s="1"/>
  <c r="AA182" i="2"/>
  <c r="BL182" i="2" s="1"/>
  <c r="CC182" i="2" s="1"/>
  <c r="AA186" i="2"/>
  <c r="BL186" i="2" s="1"/>
  <c r="CC186" i="2" s="1"/>
  <c r="AA179" i="2"/>
  <c r="BL179" i="2" s="1"/>
  <c r="CC179" i="2" s="1"/>
  <c r="AA174" i="2"/>
  <c r="BL174" i="2" s="1"/>
  <c r="CC174" i="2" s="1"/>
  <c r="AA188" i="2"/>
  <c r="BL188" i="2" s="1"/>
  <c r="CC188" i="2" s="1"/>
  <c r="AA183" i="2"/>
  <c r="BL183" i="2" s="1"/>
  <c r="CC183" i="2" s="1"/>
  <c r="AA181" i="2"/>
  <c r="BL181" i="2" s="1"/>
  <c r="CC181" i="2" s="1"/>
  <c r="AA178" i="2"/>
  <c r="BL178" i="2" s="1"/>
  <c r="CC178" i="2" s="1"/>
  <c r="AA185" i="2"/>
  <c r="BL185" i="2" s="1"/>
  <c r="CC185" i="2" s="1"/>
  <c r="AA162" i="2"/>
  <c r="BL162" i="2" s="1"/>
  <c r="CC162" i="2" s="1"/>
  <c r="AA173" i="2"/>
  <c r="BL173" i="2" s="1"/>
  <c r="CC173" i="2" s="1"/>
  <c r="AA172" i="2"/>
  <c r="BL172" i="2" s="1"/>
  <c r="CC172" i="2" s="1"/>
  <c r="AA168" i="2"/>
  <c r="BL168" i="2" s="1"/>
  <c r="CC168" i="2" s="1"/>
  <c r="AA161" i="2"/>
  <c r="BL161" i="2" s="1"/>
  <c r="CC161" i="2" s="1"/>
  <c r="AA180" i="2"/>
  <c r="BL180" i="2" s="1"/>
  <c r="CC180" i="2" s="1"/>
  <c r="AA175" i="2"/>
  <c r="BL175" i="2" s="1"/>
  <c r="CC175" i="2" s="1"/>
  <c r="AA171" i="2"/>
  <c r="BL171" i="2" s="1"/>
  <c r="CC171" i="2" s="1"/>
  <c r="AA167" i="2"/>
  <c r="BL167" i="2" s="1"/>
  <c r="CC167" i="2" s="1"/>
  <c r="AA169" i="2"/>
  <c r="BL169" i="2" s="1"/>
  <c r="CC169" i="2" s="1"/>
  <c r="AA165" i="2"/>
  <c r="BL165" i="2" s="1"/>
  <c r="CC165" i="2" s="1"/>
  <c r="AA163" i="2"/>
  <c r="BL163" i="2" s="1"/>
  <c r="CC163" i="2" s="1"/>
  <c r="AA160" i="2"/>
  <c r="BL160" i="2" s="1"/>
  <c r="CC160" i="2" s="1"/>
  <c r="AA159" i="2"/>
  <c r="BL159" i="2" s="1"/>
  <c r="CC159" i="2" s="1"/>
  <c r="AA158" i="2"/>
  <c r="BL158" i="2" s="1"/>
  <c r="CC158" i="2" s="1"/>
  <c r="AA166" i="2"/>
  <c r="BL166" i="2" s="1"/>
  <c r="CC166" i="2" s="1"/>
  <c r="AA151" i="2"/>
  <c r="BL151" i="2" s="1"/>
  <c r="CC151" i="2" s="1"/>
  <c r="AA155" i="2"/>
  <c r="BL155" i="2" s="1"/>
  <c r="CC155" i="2" s="1"/>
  <c r="AA164" i="2"/>
  <c r="BL164" i="2" s="1"/>
  <c r="CC164" i="2" s="1"/>
  <c r="AA150" i="2"/>
  <c r="BL150" i="2" s="1"/>
  <c r="CC150" i="2" s="1"/>
  <c r="AA147" i="2"/>
  <c r="BL147" i="2" s="1"/>
  <c r="CC147" i="2" s="1"/>
  <c r="AA146" i="2"/>
  <c r="BL146" i="2" s="1"/>
  <c r="CC146" i="2" s="1"/>
  <c r="AA157" i="2"/>
  <c r="BL157" i="2" s="1"/>
  <c r="CC157" i="2" s="1"/>
  <c r="AA154" i="2"/>
  <c r="BL154" i="2" s="1"/>
  <c r="CC154" i="2" s="1"/>
  <c r="AA152" i="2"/>
  <c r="BL152" i="2" s="1"/>
  <c r="CC152" i="2" s="1"/>
  <c r="AA148" i="2"/>
  <c r="BL148" i="2" s="1"/>
  <c r="CC148" i="2" s="1"/>
  <c r="AA144" i="2"/>
  <c r="BL144" i="2" s="1"/>
  <c r="CC144" i="2" s="1"/>
  <c r="AA134" i="2"/>
  <c r="BL134" i="2" s="1"/>
  <c r="CC134" i="2" s="1"/>
  <c r="AA132" i="2"/>
  <c r="BL132" i="2" s="1"/>
  <c r="CC132" i="2" s="1"/>
  <c r="AA131" i="2"/>
  <c r="BL131" i="2" s="1"/>
  <c r="CC131" i="2" s="1"/>
  <c r="AA149" i="2"/>
  <c r="BL149" i="2" s="1"/>
  <c r="CC149" i="2" s="1"/>
  <c r="AA170" i="2"/>
  <c r="BL170" i="2" s="1"/>
  <c r="CC170" i="2" s="1"/>
  <c r="AA145" i="2"/>
  <c r="BL145" i="2" s="1"/>
  <c r="CC145" i="2" s="1"/>
  <c r="AA156" i="2"/>
  <c r="BL156" i="2" s="1"/>
  <c r="CC156" i="2" s="1"/>
  <c r="AA142" i="2"/>
  <c r="BL142" i="2" s="1"/>
  <c r="CC142" i="2" s="1"/>
  <c r="AA130" i="2"/>
  <c r="BL130" i="2" s="1"/>
  <c r="CC130" i="2" s="1"/>
  <c r="AA143" i="2"/>
  <c r="BL143" i="2" s="1"/>
  <c r="CC143" i="2" s="1"/>
  <c r="AA139" i="2"/>
  <c r="BL139" i="2" s="1"/>
  <c r="CC139" i="2" s="1"/>
  <c r="AA135" i="2"/>
  <c r="BL135" i="2" s="1"/>
  <c r="CC135" i="2" s="1"/>
  <c r="AA124" i="2"/>
  <c r="BL124" i="2" s="1"/>
  <c r="CC124" i="2" s="1"/>
  <c r="AA122" i="2"/>
  <c r="BL122" i="2" s="1"/>
  <c r="CC122" i="2" s="1"/>
  <c r="AA140" i="2"/>
  <c r="BL140" i="2" s="1"/>
  <c r="CC140" i="2" s="1"/>
  <c r="AA123" i="2"/>
  <c r="BL123" i="2" s="1"/>
  <c r="CC123" i="2" s="1"/>
  <c r="AA153" i="2"/>
  <c r="BL153" i="2" s="1"/>
  <c r="CC153" i="2" s="1"/>
  <c r="AA136" i="2"/>
  <c r="BL136" i="2" s="1"/>
  <c r="CC136" i="2" s="1"/>
  <c r="AA121" i="2"/>
  <c r="BL121" i="2" s="1"/>
  <c r="CC121" i="2" s="1"/>
  <c r="AA118" i="2"/>
  <c r="BL118" i="2" s="1"/>
  <c r="CC118" i="2" s="1"/>
  <c r="AA117" i="2"/>
  <c r="BL117" i="2" s="1"/>
  <c r="CC117" i="2" s="1"/>
  <c r="AA116" i="2"/>
  <c r="BL116" i="2" s="1"/>
  <c r="CC116" i="2" s="1"/>
  <c r="AA141" i="2"/>
  <c r="BL141" i="2" s="1"/>
  <c r="CC141" i="2" s="1"/>
  <c r="AA138" i="2"/>
  <c r="BL138" i="2" s="1"/>
  <c r="CC138" i="2" s="1"/>
  <c r="AA133" i="2"/>
  <c r="BL133" i="2" s="1"/>
  <c r="CC133" i="2" s="1"/>
  <c r="AA129" i="2"/>
  <c r="BL129" i="2" s="1"/>
  <c r="CC129" i="2" s="1"/>
  <c r="AA128" i="2"/>
  <c r="BL128" i="2" s="1"/>
  <c r="CC128" i="2" s="1"/>
  <c r="AA127" i="2"/>
  <c r="BL127" i="2" s="1"/>
  <c r="CC127" i="2" s="1"/>
  <c r="AA125" i="2"/>
  <c r="BL125" i="2" s="1"/>
  <c r="CC125" i="2" s="1"/>
  <c r="AA110" i="2"/>
  <c r="BL110" i="2" s="1"/>
  <c r="CC110" i="2" s="1"/>
  <c r="AA109" i="2"/>
  <c r="BL109" i="2" s="1"/>
  <c r="CC109" i="2" s="1"/>
  <c r="AA101" i="2"/>
  <c r="BL101" i="2" s="1"/>
  <c r="CC101" i="2" s="1"/>
  <c r="AA137" i="2"/>
  <c r="BL137" i="2" s="1"/>
  <c r="CC137" i="2" s="1"/>
  <c r="AA120" i="2"/>
  <c r="BL120" i="2" s="1"/>
  <c r="CC120" i="2" s="1"/>
  <c r="AA108" i="2"/>
  <c r="BL108" i="2" s="1"/>
  <c r="CC108" i="2" s="1"/>
  <c r="AA115" i="2"/>
  <c r="BL115" i="2" s="1"/>
  <c r="CC115" i="2" s="1"/>
  <c r="AA113" i="2"/>
  <c r="BL113" i="2" s="1"/>
  <c r="CC113" i="2" s="1"/>
  <c r="AA106" i="2"/>
  <c r="BL106" i="2" s="1"/>
  <c r="CC106" i="2" s="1"/>
  <c r="AA105" i="2"/>
  <c r="BL105" i="2" s="1"/>
  <c r="CC105" i="2" s="1"/>
  <c r="AA100" i="2"/>
  <c r="BL100" i="2" s="1"/>
  <c r="CC100" i="2" s="1"/>
  <c r="AA126" i="2"/>
  <c r="BL126" i="2" s="1"/>
  <c r="CC126" i="2" s="1"/>
  <c r="AA114" i="2"/>
  <c r="BL114" i="2" s="1"/>
  <c r="CC114" i="2" s="1"/>
  <c r="AA104" i="2"/>
  <c r="BL104" i="2" s="1"/>
  <c r="CC104" i="2" s="1"/>
  <c r="AA103" i="2"/>
  <c r="BL103" i="2" s="1"/>
  <c r="CC103" i="2" s="1"/>
  <c r="AA119" i="2"/>
  <c r="BL119" i="2" s="1"/>
  <c r="CC119" i="2" s="1"/>
  <c r="AA107" i="2"/>
  <c r="BL107" i="2" s="1"/>
  <c r="CC107" i="2" s="1"/>
  <c r="AA102" i="2"/>
  <c r="BL102" i="2" s="1"/>
  <c r="CC102" i="2" s="1"/>
  <c r="AA99" i="2"/>
  <c r="BL99" i="2" s="1"/>
  <c r="CC99" i="2" s="1"/>
  <c r="AA97" i="2"/>
  <c r="BL97" i="2" s="1"/>
  <c r="CC97" i="2" s="1"/>
  <c r="AA96" i="2"/>
  <c r="BL96" i="2" s="1"/>
  <c r="CC96" i="2" s="1"/>
  <c r="AA80" i="2"/>
  <c r="BL80" i="2" s="1"/>
  <c r="CC80" i="2" s="1"/>
  <c r="AA78" i="2"/>
  <c r="BL78" i="2" s="1"/>
  <c r="CC78" i="2" s="1"/>
  <c r="AA65" i="2"/>
  <c r="BL65" i="2" s="1"/>
  <c r="CC65" i="2" s="1"/>
  <c r="AA112" i="2"/>
  <c r="BL112" i="2" s="1"/>
  <c r="CC112" i="2" s="1"/>
  <c r="AA86" i="2"/>
  <c r="BL86" i="2" s="1"/>
  <c r="CC86" i="2" s="1"/>
  <c r="AA85" i="2"/>
  <c r="BL85" i="2" s="1"/>
  <c r="CC85" i="2" s="1"/>
  <c r="AA70" i="2"/>
  <c r="BL70" i="2" s="1"/>
  <c r="CC70" i="2" s="1"/>
  <c r="AA69" i="2"/>
  <c r="BL69" i="2" s="1"/>
  <c r="CC69" i="2" s="1"/>
  <c r="AA93" i="2"/>
  <c r="BL93" i="2" s="1"/>
  <c r="CC93" i="2" s="1"/>
  <c r="AA79" i="2"/>
  <c r="BL79" i="2" s="1"/>
  <c r="CC79" i="2" s="1"/>
  <c r="AA77" i="2"/>
  <c r="BL77" i="2" s="1"/>
  <c r="CC77" i="2" s="1"/>
  <c r="AA68" i="2"/>
  <c r="BL68" i="2" s="1"/>
  <c r="CC68" i="2" s="1"/>
  <c r="AA98" i="2"/>
  <c r="BL98" i="2" s="1"/>
  <c r="CC98" i="2" s="1"/>
  <c r="AA82" i="2"/>
  <c r="BL82" i="2" s="1"/>
  <c r="CC82" i="2" s="1"/>
  <c r="AA81" i="2"/>
  <c r="BL81" i="2" s="1"/>
  <c r="CC81" i="2" s="1"/>
  <c r="AA76" i="2"/>
  <c r="BL76" i="2" s="1"/>
  <c r="CC76" i="2" s="1"/>
  <c r="AA73" i="2"/>
  <c r="BL73" i="2" s="1"/>
  <c r="CC73" i="2" s="1"/>
  <c r="AA67" i="2"/>
  <c r="BL67" i="2" s="1"/>
  <c r="CC67" i="2" s="1"/>
  <c r="AA66" i="2"/>
  <c r="BL66" i="2" s="1"/>
  <c r="CC66" i="2" s="1"/>
  <c r="AA94" i="2"/>
  <c r="BL94" i="2" s="1"/>
  <c r="CC94" i="2" s="1"/>
  <c r="AA75" i="2"/>
  <c r="BL75" i="2" s="1"/>
  <c r="CC75" i="2" s="1"/>
  <c r="AA72" i="2"/>
  <c r="BL72" i="2" s="1"/>
  <c r="CC72" i="2" s="1"/>
  <c r="AA92" i="2"/>
  <c r="BL92" i="2" s="1"/>
  <c r="CC92" i="2" s="1"/>
  <c r="AA91" i="2"/>
  <c r="BL91" i="2" s="1"/>
  <c r="CC91" i="2" s="1"/>
  <c r="AA90" i="2"/>
  <c r="BL90" i="2" s="1"/>
  <c r="CC90" i="2" s="1"/>
  <c r="AA84" i="2"/>
  <c r="BL84" i="2" s="1"/>
  <c r="CC84" i="2" s="1"/>
  <c r="AA111" i="2"/>
  <c r="BL111" i="2" s="1"/>
  <c r="CC111" i="2" s="1"/>
  <c r="AA89" i="2"/>
  <c r="BL89" i="2" s="1"/>
  <c r="CC89" i="2" s="1"/>
  <c r="AA83" i="2"/>
  <c r="BL83" i="2" s="1"/>
  <c r="CC83" i="2" s="1"/>
  <c r="AA71" i="2"/>
  <c r="BL71" i="2" s="1"/>
  <c r="CC71" i="2" s="1"/>
  <c r="AA88" i="2"/>
  <c r="BL88" i="2" s="1"/>
  <c r="CC88" i="2" s="1"/>
  <c r="AA63" i="2"/>
  <c r="BL63" i="2" s="1"/>
  <c r="CC63" i="2" s="1"/>
  <c r="AA62" i="2"/>
  <c r="BL62" i="2" s="1"/>
  <c r="CC62" i="2" s="1"/>
  <c r="AA53" i="2"/>
  <c r="BL53" i="2" s="1"/>
  <c r="CC53" i="2" s="1"/>
  <c r="AA52" i="2"/>
  <c r="BL52" i="2" s="1"/>
  <c r="CC52" i="2" s="1"/>
  <c r="AA26" i="2"/>
  <c r="BL26" i="2" s="1"/>
  <c r="CC26" i="2" s="1"/>
  <c r="AA34" i="2"/>
  <c r="BL34" i="2" s="1"/>
  <c r="CC34" i="2" s="1"/>
  <c r="AA42" i="2"/>
  <c r="BL42" i="2" s="1"/>
  <c r="CC42" i="2" s="1"/>
  <c r="AA74" i="2"/>
  <c r="BL74" i="2" s="1"/>
  <c r="CC74" i="2" s="1"/>
  <c r="AA59" i="2"/>
  <c r="BL59" i="2" s="1"/>
  <c r="CC59" i="2" s="1"/>
  <c r="AA19" i="2"/>
  <c r="AA27" i="2"/>
  <c r="BL27" i="2" s="1"/>
  <c r="CC27" i="2" s="1"/>
  <c r="AA35" i="2"/>
  <c r="BL35" i="2" s="1"/>
  <c r="CC35" i="2" s="1"/>
  <c r="AA43" i="2"/>
  <c r="BL43" i="2" s="1"/>
  <c r="CC43" i="2" s="1"/>
  <c r="AA95" i="2"/>
  <c r="BL95" i="2" s="1"/>
  <c r="CC95" i="2" s="1"/>
  <c r="AA20" i="2"/>
  <c r="AA28" i="2"/>
  <c r="BL28" i="2" s="1"/>
  <c r="CC28" i="2" s="1"/>
  <c r="AA36" i="2"/>
  <c r="BL36" i="2" s="1"/>
  <c r="CC36" i="2" s="1"/>
  <c r="AA44" i="2"/>
  <c r="BL44" i="2" s="1"/>
  <c r="CC44" i="2" s="1"/>
  <c r="AA56" i="2"/>
  <c r="BL56" i="2" s="1"/>
  <c r="CC56" i="2" s="1"/>
  <c r="AA21" i="2"/>
  <c r="BL21" i="2" s="1"/>
  <c r="CC21" i="2" s="1"/>
  <c r="AA29" i="2"/>
  <c r="BL29" i="2" s="1"/>
  <c r="CC29" i="2" s="1"/>
  <c r="AA37" i="2"/>
  <c r="BL37" i="2" s="1"/>
  <c r="CC37" i="2" s="1"/>
  <c r="AA45" i="2"/>
  <c r="BL45" i="2" s="1"/>
  <c r="CC45" i="2" s="1"/>
  <c r="AA64" i="2"/>
  <c r="BL64" i="2" s="1"/>
  <c r="CC64" i="2" s="1"/>
  <c r="AA51" i="2"/>
  <c r="BL51" i="2" s="1"/>
  <c r="CC51" i="2" s="1"/>
  <c r="AA49" i="2"/>
  <c r="BL49" i="2" s="1"/>
  <c r="CC49" i="2" s="1"/>
  <c r="AA48" i="2"/>
  <c r="BL48" i="2" s="1"/>
  <c r="CC48" i="2" s="1"/>
  <c r="AA22" i="2"/>
  <c r="BL22" i="2" s="1"/>
  <c r="CC22" i="2" s="1"/>
  <c r="AA30" i="2"/>
  <c r="BL30" i="2" s="1"/>
  <c r="CC30" i="2" s="1"/>
  <c r="AA38" i="2"/>
  <c r="BL38" i="2" s="1"/>
  <c r="CC38" i="2" s="1"/>
  <c r="AA55" i="2"/>
  <c r="BL55" i="2" s="1"/>
  <c r="CC55" i="2" s="1"/>
  <c r="AA50" i="2"/>
  <c r="BL50" i="2" s="1"/>
  <c r="CC50" i="2" s="1"/>
  <c r="AA46" i="2"/>
  <c r="BL46" i="2" s="1"/>
  <c r="CC46" i="2" s="1"/>
  <c r="AA60" i="2"/>
  <c r="BL60" i="2" s="1"/>
  <c r="CC60" i="2" s="1"/>
  <c r="AA57" i="2"/>
  <c r="BL57" i="2" s="1"/>
  <c r="CC57" i="2" s="1"/>
  <c r="AA54" i="2"/>
  <c r="BL54" i="2" s="1"/>
  <c r="CC54" i="2" s="1"/>
  <c r="AA25" i="2"/>
  <c r="BL25" i="2" s="1"/>
  <c r="CC25" i="2" s="1"/>
  <c r="AA33" i="2"/>
  <c r="BL33" i="2" s="1"/>
  <c r="CC33" i="2" s="1"/>
  <c r="AA41" i="2"/>
  <c r="BL41" i="2" s="1"/>
  <c r="CC41" i="2" s="1"/>
  <c r="AA47" i="2"/>
  <c r="BL47" i="2" s="1"/>
  <c r="CC47" i="2" s="1"/>
  <c r="AA39" i="2"/>
  <c r="BL39" i="2" s="1"/>
  <c r="CC39" i="2" s="1"/>
  <c r="AA87" i="2"/>
  <c r="BL87" i="2" s="1"/>
  <c r="CC87" i="2" s="1"/>
  <c r="AA58" i="2"/>
  <c r="BL58" i="2" s="1"/>
  <c r="CC58" i="2" s="1"/>
  <c r="AA24" i="2"/>
  <c r="BL24" i="2" s="1"/>
  <c r="CC24" i="2" s="1"/>
  <c r="AA61" i="2"/>
  <c r="BL61" i="2" s="1"/>
  <c r="CC61" i="2" s="1"/>
  <c r="AA32" i="2"/>
  <c r="BL32" i="2" s="1"/>
  <c r="CC32" i="2" s="1"/>
  <c r="AA23" i="2"/>
  <c r="BL23" i="2" s="1"/>
  <c r="CC23" i="2" s="1"/>
  <c r="AA40" i="2"/>
  <c r="BL40" i="2" s="1"/>
  <c r="CC40" i="2" s="1"/>
  <c r="AA31" i="2"/>
  <c r="BL31" i="2" s="1"/>
  <c r="CC31" i="2" s="1"/>
  <c r="ET250" i="2"/>
  <c r="ET249" i="2"/>
  <c r="ET248" i="2"/>
  <c r="ET247" i="2"/>
  <c r="ET246" i="2"/>
  <c r="ET245" i="2"/>
  <c r="ET242" i="2"/>
  <c r="ET241" i="2"/>
  <c r="ET238" i="2"/>
  <c r="ET235" i="2"/>
  <c r="ET234" i="2"/>
  <c r="ET233" i="2"/>
  <c r="ET240" i="2"/>
  <c r="ET244" i="2"/>
  <c r="ET239" i="2"/>
  <c r="ET237" i="2"/>
  <c r="ET226" i="2"/>
  <c r="ET229" i="2"/>
  <c r="ET228" i="2"/>
  <c r="ET225" i="2"/>
  <c r="ET232" i="2"/>
  <c r="ET230" i="2"/>
  <c r="ET227" i="2"/>
  <c r="ET236" i="2"/>
  <c r="ET231" i="2"/>
  <c r="ET224" i="2"/>
  <c r="ET219" i="2"/>
  <c r="ET222" i="2"/>
  <c r="ET220" i="2"/>
  <c r="ET243" i="2"/>
  <c r="ET223" i="2"/>
  <c r="ET217" i="2"/>
  <c r="ET214" i="2"/>
  <c r="ET211" i="2"/>
  <c r="ET221" i="2"/>
  <c r="ET218" i="2"/>
  <c r="ET216" i="2"/>
  <c r="ET213" i="2"/>
  <c r="ET212" i="2"/>
  <c r="ET215" i="2"/>
  <c r="ET207" i="2"/>
  <c r="ET205" i="2"/>
  <c r="ET210" i="2"/>
  <c r="ET206" i="2"/>
  <c r="ET208" i="2"/>
  <c r="ET202" i="2"/>
  <c r="ET191" i="2"/>
  <c r="ET196" i="2"/>
  <c r="ET197" i="2"/>
  <c r="ET195" i="2"/>
  <c r="ET201" i="2"/>
  <c r="ET194" i="2"/>
  <c r="ET190" i="2"/>
  <c r="ET199" i="2"/>
  <c r="ET193" i="2"/>
  <c r="ET189" i="2"/>
  <c r="ET209" i="2"/>
  <c r="ET198" i="2"/>
  <c r="ET204" i="2"/>
  <c r="ET175" i="2"/>
  <c r="ET183" i="2"/>
  <c r="ET187" i="2"/>
  <c r="ET186" i="2"/>
  <c r="ET181" i="2"/>
  <c r="ET174" i="2"/>
  <c r="ET203" i="2"/>
  <c r="ET192" i="2"/>
  <c r="ET188" i="2"/>
  <c r="ET184" i="2"/>
  <c r="ET179" i="2"/>
  <c r="ET182" i="2"/>
  <c r="ET180" i="2"/>
  <c r="ET177" i="2"/>
  <c r="ET172" i="2"/>
  <c r="ET200" i="2"/>
  <c r="ET176" i="2"/>
  <c r="ET171" i="2"/>
  <c r="ET167" i="2"/>
  <c r="ET160" i="2"/>
  <c r="ET178" i="2"/>
  <c r="ET170" i="2"/>
  <c r="ET166" i="2"/>
  <c r="ET185" i="2"/>
  <c r="ET169" i="2"/>
  <c r="ET165" i="2"/>
  <c r="ET163" i="2"/>
  <c r="ET168" i="2"/>
  <c r="ET164" i="2"/>
  <c r="ET162" i="2"/>
  <c r="ET159" i="2"/>
  <c r="ET158" i="2"/>
  <c r="ET161" i="2"/>
  <c r="ET154" i="2"/>
  <c r="ET149" i="2"/>
  <c r="ET146" i="2"/>
  <c r="ET157" i="2"/>
  <c r="ET156" i="2"/>
  <c r="ET153" i="2"/>
  <c r="ET155" i="2"/>
  <c r="ET152" i="2"/>
  <c r="ET148" i="2"/>
  <c r="ET151" i="2"/>
  <c r="ET147" i="2"/>
  <c r="ET143" i="2"/>
  <c r="ET173" i="2"/>
  <c r="ET142" i="2"/>
  <c r="ET140" i="2"/>
  <c r="ET139" i="2"/>
  <c r="ET137" i="2"/>
  <c r="ET150" i="2"/>
  <c r="ET138" i="2"/>
  <c r="ET136" i="2"/>
  <c r="ET135" i="2"/>
  <c r="ET145" i="2"/>
  <c r="ET134" i="2"/>
  <c r="ET132" i="2"/>
  <c r="ET128" i="2"/>
  <c r="ET122" i="2"/>
  <c r="ET144" i="2"/>
  <c r="ET130" i="2"/>
  <c r="ET141" i="2"/>
  <c r="ET120" i="2"/>
  <c r="ET117" i="2"/>
  <c r="ET116" i="2"/>
  <c r="ET131" i="2"/>
  <c r="ET125" i="2"/>
  <c r="ET119" i="2"/>
  <c r="ET118" i="2"/>
  <c r="ET127" i="2"/>
  <c r="ET126" i="2"/>
  <c r="ET124" i="2"/>
  <c r="ET123" i="2"/>
  <c r="ET121" i="2"/>
  <c r="ET129" i="2"/>
  <c r="ET115" i="2"/>
  <c r="ET107" i="2"/>
  <c r="ET112" i="2"/>
  <c r="ET105" i="2"/>
  <c r="ET113" i="2"/>
  <c r="ET104" i="2"/>
  <c r="ET114" i="2"/>
  <c r="ET111" i="2"/>
  <c r="ET110" i="2"/>
  <c r="ET133" i="2"/>
  <c r="ET106" i="2"/>
  <c r="ET101" i="2"/>
  <c r="ET98" i="2"/>
  <c r="ET109" i="2"/>
  <c r="ET108" i="2"/>
  <c r="ET100" i="2"/>
  <c r="ET85" i="2"/>
  <c r="ET84" i="2"/>
  <c r="ET69" i="2"/>
  <c r="ET68" i="2"/>
  <c r="ET99" i="2"/>
  <c r="ET92" i="2"/>
  <c r="ET78" i="2"/>
  <c r="ET76" i="2"/>
  <c r="ET67" i="2"/>
  <c r="ET103" i="2"/>
  <c r="ET81" i="2"/>
  <c r="ET80" i="2"/>
  <c r="ET75" i="2"/>
  <c r="ET72" i="2"/>
  <c r="ET66" i="2"/>
  <c r="ET65" i="2"/>
  <c r="ET93" i="2"/>
  <c r="ET74" i="2"/>
  <c r="ET71" i="2"/>
  <c r="ET94" i="2"/>
  <c r="ET87" i="2"/>
  <c r="ET86" i="2"/>
  <c r="ET73" i="2"/>
  <c r="ET97" i="2"/>
  <c r="ET88" i="2"/>
  <c r="ET82" i="2"/>
  <c r="ET70" i="2"/>
  <c r="ET102" i="2"/>
  <c r="ET96" i="2"/>
  <c r="ET95" i="2"/>
  <c r="ET79" i="2"/>
  <c r="ET77" i="2"/>
  <c r="ET58" i="2"/>
  <c r="ET21" i="2"/>
  <c r="ET23" i="2"/>
  <c r="ET27" i="2"/>
  <c r="ET90" i="2"/>
  <c r="ET55" i="2"/>
  <c r="ET24" i="2"/>
  <c r="ET63" i="2"/>
  <c r="ET50" i="2"/>
  <c r="ET48" i="2"/>
  <c r="ET47" i="2"/>
  <c r="ET91" i="2"/>
  <c r="ET60" i="2"/>
  <c r="ET57" i="2"/>
  <c r="ET46" i="2"/>
  <c r="ET25" i="2"/>
  <c r="ET26" i="2"/>
  <c r="ET59" i="2"/>
  <c r="ET56" i="2"/>
  <c r="ET53" i="2"/>
  <c r="ET89" i="2"/>
  <c r="ET62" i="2"/>
  <c r="ET61" i="2"/>
  <c r="ET52" i="2"/>
  <c r="ET51" i="2"/>
  <c r="ET22" i="2"/>
  <c r="ET44" i="2"/>
  <c r="ET45" i="2"/>
  <c r="ET34" i="2"/>
  <c r="ET83" i="2"/>
  <c r="ET31" i="2"/>
  <c r="ET37" i="2"/>
  <c r="ET40" i="2"/>
  <c r="ET54" i="2"/>
  <c r="ET49" i="2"/>
  <c r="ET30" i="2"/>
  <c r="ET33" i="2"/>
  <c r="AA11" i="1" s="1"/>
  <c r="ET42" i="2"/>
  <c r="ET64" i="2"/>
  <c r="ET28" i="2"/>
  <c r="ET38" i="2"/>
  <c r="ET39" i="2"/>
  <c r="ET29" i="2"/>
  <c r="ET32" i="2"/>
  <c r="ET35" i="2"/>
  <c r="ET36" i="2"/>
  <c r="ET41" i="2"/>
  <c r="ET43" i="2"/>
  <c r="V23" i="9"/>
  <c r="AS17" i="2"/>
  <c r="BL19" i="2"/>
  <c r="CC19" i="2" s="1"/>
  <c r="BL20" i="2"/>
  <c r="CC20" i="2" s="1"/>
  <c r="DM18" i="2"/>
  <c r="DM19" i="2"/>
  <c r="DM20" i="2"/>
  <c r="CU19" i="2"/>
  <c r="CU20" i="2"/>
  <c r="Z10" i="1"/>
  <c r="Z11" i="1"/>
  <c r="CV17" i="2"/>
  <c r="CD17" i="2"/>
  <c r="AB17" i="2"/>
  <c r="S24" i="9"/>
  <c r="Y24" i="9" s="1"/>
  <c r="I23" i="9"/>
  <c r="Z8" i="1" l="1"/>
  <c r="AB250" i="2"/>
  <c r="BM250" i="2" s="1"/>
  <c r="CD250" i="2" s="1"/>
  <c r="AB249" i="2"/>
  <c r="BM249" i="2" s="1"/>
  <c r="CD249" i="2" s="1"/>
  <c r="AB248" i="2"/>
  <c r="BM248" i="2" s="1"/>
  <c r="CD248" i="2" s="1"/>
  <c r="AB247" i="2"/>
  <c r="BM247" i="2" s="1"/>
  <c r="CD247" i="2" s="1"/>
  <c r="AB246" i="2"/>
  <c r="BM246" i="2" s="1"/>
  <c r="CD246" i="2" s="1"/>
  <c r="AB245" i="2"/>
  <c r="BM245" i="2" s="1"/>
  <c r="CD245" i="2" s="1"/>
  <c r="AB244" i="2"/>
  <c r="BM244" i="2" s="1"/>
  <c r="CD244" i="2" s="1"/>
  <c r="AB243" i="2"/>
  <c r="BM243" i="2" s="1"/>
  <c r="CD243" i="2" s="1"/>
  <c r="AB239" i="2"/>
  <c r="BM239" i="2" s="1"/>
  <c r="CD239" i="2" s="1"/>
  <c r="AB242" i="2"/>
  <c r="BM242" i="2" s="1"/>
  <c r="CD242" i="2" s="1"/>
  <c r="AB236" i="2"/>
  <c r="BM236" i="2" s="1"/>
  <c r="CD236" i="2" s="1"/>
  <c r="AB235" i="2"/>
  <c r="BM235" i="2" s="1"/>
  <c r="CD235" i="2" s="1"/>
  <c r="AB234" i="2"/>
  <c r="BM234" i="2" s="1"/>
  <c r="CD234" i="2" s="1"/>
  <c r="AB241" i="2"/>
  <c r="BM241" i="2" s="1"/>
  <c r="CD241" i="2" s="1"/>
  <c r="AB238" i="2"/>
  <c r="BM238" i="2" s="1"/>
  <c r="CD238" i="2" s="1"/>
  <c r="AB227" i="2"/>
  <c r="BM227" i="2" s="1"/>
  <c r="CD227" i="2" s="1"/>
  <c r="AB230" i="2"/>
  <c r="BM230" i="2" s="1"/>
  <c r="CD230" i="2" s="1"/>
  <c r="AB229" i="2"/>
  <c r="BM229" i="2" s="1"/>
  <c r="CD229" i="2" s="1"/>
  <c r="AB226" i="2"/>
  <c r="BM226" i="2" s="1"/>
  <c r="CD226" i="2" s="1"/>
  <c r="AB237" i="2"/>
  <c r="BM237" i="2" s="1"/>
  <c r="CD237" i="2" s="1"/>
  <c r="AB233" i="2"/>
  <c r="BM233" i="2" s="1"/>
  <c r="CD233" i="2" s="1"/>
  <c r="AB231" i="2"/>
  <c r="BM231" i="2" s="1"/>
  <c r="CD231" i="2" s="1"/>
  <c r="AB228" i="2"/>
  <c r="BM228" i="2" s="1"/>
  <c r="CD228" i="2" s="1"/>
  <c r="AB232" i="2"/>
  <c r="BM232" i="2" s="1"/>
  <c r="CD232" i="2" s="1"/>
  <c r="AB240" i="2"/>
  <c r="BM240" i="2" s="1"/>
  <c r="CD240" i="2" s="1"/>
  <c r="AB220" i="2"/>
  <c r="BM220" i="2" s="1"/>
  <c r="CD220" i="2" s="1"/>
  <c r="AB223" i="2"/>
  <c r="BM223" i="2" s="1"/>
  <c r="CD223" i="2" s="1"/>
  <c r="AB225" i="2"/>
  <c r="BM225" i="2" s="1"/>
  <c r="CD225" i="2" s="1"/>
  <c r="AB221" i="2"/>
  <c r="BM221" i="2" s="1"/>
  <c r="CD221" i="2" s="1"/>
  <c r="AB224" i="2"/>
  <c r="BM224" i="2" s="1"/>
  <c r="CD224" i="2" s="1"/>
  <c r="AB222" i="2"/>
  <c r="BM222" i="2" s="1"/>
  <c r="CD222" i="2" s="1"/>
  <c r="AB219" i="2"/>
  <c r="BM219" i="2" s="1"/>
  <c r="CD219" i="2" s="1"/>
  <c r="AB215" i="2"/>
  <c r="BM215" i="2" s="1"/>
  <c r="CD215" i="2" s="1"/>
  <c r="AB212" i="2"/>
  <c r="BM212" i="2" s="1"/>
  <c r="CD212" i="2" s="1"/>
  <c r="AB218" i="2"/>
  <c r="BM218" i="2" s="1"/>
  <c r="CD218" i="2" s="1"/>
  <c r="AB217" i="2"/>
  <c r="BM217" i="2" s="1"/>
  <c r="CD217" i="2" s="1"/>
  <c r="AB214" i="2"/>
  <c r="BM214" i="2" s="1"/>
  <c r="CD214" i="2" s="1"/>
  <c r="AB213" i="2"/>
  <c r="BM213" i="2" s="1"/>
  <c r="CD213" i="2" s="1"/>
  <c r="AB216" i="2"/>
  <c r="BM216" i="2" s="1"/>
  <c r="CD216" i="2" s="1"/>
  <c r="AB208" i="2"/>
  <c r="BM208" i="2" s="1"/>
  <c r="CD208" i="2" s="1"/>
  <c r="AB206" i="2"/>
  <c r="BM206" i="2" s="1"/>
  <c r="CD206" i="2" s="1"/>
  <c r="AB211" i="2"/>
  <c r="BM211" i="2" s="1"/>
  <c r="CD211" i="2" s="1"/>
  <c r="AB207" i="2"/>
  <c r="BM207" i="2" s="1"/>
  <c r="CD207" i="2" s="1"/>
  <c r="AB209" i="2"/>
  <c r="BM209" i="2" s="1"/>
  <c r="CD209" i="2" s="1"/>
  <c r="AB192" i="2"/>
  <c r="BM192" i="2" s="1"/>
  <c r="CD192" i="2" s="1"/>
  <c r="AB197" i="2"/>
  <c r="BM197" i="2" s="1"/>
  <c r="CD197" i="2" s="1"/>
  <c r="AB203" i="2"/>
  <c r="BM203" i="2" s="1"/>
  <c r="CD203" i="2" s="1"/>
  <c r="AB198" i="2"/>
  <c r="BM198" i="2" s="1"/>
  <c r="CD198" i="2" s="1"/>
  <c r="AB196" i="2"/>
  <c r="BM196" i="2" s="1"/>
  <c r="CD196" i="2" s="1"/>
  <c r="AB210" i="2"/>
  <c r="BM210" i="2" s="1"/>
  <c r="CD210" i="2" s="1"/>
  <c r="AB202" i="2"/>
  <c r="BM202" i="2" s="1"/>
  <c r="CD202" i="2" s="1"/>
  <c r="AB195" i="2"/>
  <c r="BM195" i="2" s="1"/>
  <c r="CD195" i="2" s="1"/>
  <c r="AB191" i="2"/>
  <c r="BM191" i="2" s="1"/>
  <c r="CD191" i="2" s="1"/>
  <c r="AB200" i="2"/>
  <c r="BM200" i="2" s="1"/>
  <c r="CD200" i="2" s="1"/>
  <c r="AB194" i="2"/>
  <c r="BM194" i="2" s="1"/>
  <c r="CD194" i="2" s="1"/>
  <c r="AB190" i="2"/>
  <c r="BM190" i="2" s="1"/>
  <c r="CD190" i="2" s="1"/>
  <c r="AB204" i="2"/>
  <c r="BM204" i="2" s="1"/>
  <c r="CD204" i="2" s="1"/>
  <c r="AB199" i="2"/>
  <c r="BM199" i="2" s="1"/>
  <c r="CD199" i="2" s="1"/>
  <c r="AB205" i="2"/>
  <c r="BM205" i="2" s="1"/>
  <c r="CD205" i="2" s="1"/>
  <c r="AB189" i="2"/>
  <c r="BM189" i="2" s="1"/>
  <c r="CD189" i="2" s="1"/>
  <c r="AB176" i="2"/>
  <c r="BM176" i="2" s="1"/>
  <c r="CD176" i="2" s="1"/>
  <c r="AB184" i="2"/>
  <c r="BM184" i="2" s="1"/>
  <c r="CD184" i="2" s="1"/>
  <c r="AB193" i="2"/>
  <c r="BM193" i="2" s="1"/>
  <c r="CD193" i="2" s="1"/>
  <c r="AB182" i="2"/>
  <c r="BM182" i="2" s="1"/>
  <c r="CD182" i="2" s="1"/>
  <c r="AB175" i="2"/>
  <c r="BM175" i="2" s="1"/>
  <c r="CD175" i="2" s="1"/>
  <c r="AB187" i="2"/>
  <c r="BM187" i="2" s="1"/>
  <c r="CD187" i="2" s="1"/>
  <c r="AB185" i="2"/>
  <c r="BM185" i="2" s="1"/>
  <c r="CD185" i="2" s="1"/>
  <c r="AB180" i="2"/>
  <c r="BM180" i="2" s="1"/>
  <c r="CD180" i="2" s="1"/>
  <c r="AB188" i="2"/>
  <c r="BM188" i="2" s="1"/>
  <c r="CD188" i="2" s="1"/>
  <c r="AB183" i="2"/>
  <c r="BM183" i="2" s="1"/>
  <c r="CD183" i="2" s="1"/>
  <c r="AB181" i="2"/>
  <c r="BM181" i="2" s="1"/>
  <c r="CD181" i="2" s="1"/>
  <c r="AB178" i="2"/>
  <c r="BM178" i="2" s="1"/>
  <c r="CD178" i="2" s="1"/>
  <c r="AB173" i="2"/>
  <c r="BM173" i="2" s="1"/>
  <c r="CD173" i="2" s="1"/>
  <c r="AB177" i="2"/>
  <c r="BM177" i="2" s="1"/>
  <c r="CD177" i="2" s="1"/>
  <c r="AB172" i="2"/>
  <c r="BM172" i="2" s="1"/>
  <c r="CD172" i="2" s="1"/>
  <c r="AB168" i="2"/>
  <c r="BM168" i="2" s="1"/>
  <c r="CD168" i="2" s="1"/>
  <c r="AB161" i="2"/>
  <c r="BM161" i="2" s="1"/>
  <c r="CD161" i="2" s="1"/>
  <c r="AB186" i="2"/>
  <c r="BM186" i="2" s="1"/>
  <c r="CD186" i="2" s="1"/>
  <c r="AB174" i="2"/>
  <c r="BM174" i="2" s="1"/>
  <c r="CD174" i="2" s="1"/>
  <c r="AB171" i="2"/>
  <c r="BM171" i="2" s="1"/>
  <c r="CD171" i="2" s="1"/>
  <c r="AB167" i="2"/>
  <c r="BM167" i="2" s="1"/>
  <c r="CD167" i="2" s="1"/>
  <c r="AB170" i="2"/>
  <c r="BM170" i="2" s="1"/>
  <c r="CD170" i="2" s="1"/>
  <c r="AB166" i="2"/>
  <c r="BM166" i="2" s="1"/>
  <c r="CD166" i="2" s="1"/>
  <c r="AB164" i="2"/>
  <c r="BM164" i="2" s="1"/>
  <c r="CD164" i="2" s="1"/>
  <c r="AB169" i="2"/>
  <c r="BM169" i="2" s="1"/>
  <c r="CD169" i="2" s="1"/>
  <c r="AB165" i="2"/>
  <c r="BM165" i="2" s="1"/>
  <c r="CD165" i="2" s="1"/>
  <c r="AB163" i="2"/>
  <c r="BM163" i="2" s="1"/>
  <c r="CD163" i="2" s="1"/>
  <c r="AB160" i="2"/>
  <c r="BM160" i="2" s="1"/>
  <c r="CD160" i="2" s="1"/>
  <c r="AB159" i="2"/>
  <c r="BM159" i="2" s="1"/>
  <c r="CD159" i="2" s="1"/>
  <c r="AB179" i="2"/>
  <c r="BM179" i="2" s="1"/>
  <c r="CD179" i="2" s="1"/>
  <c r="AB162" i="2"/>
  <c r="BM162" i="2" s="1"/>
  <c r="CD162" i="2" s="1"/>
  <c r="AB201" i="2"/>
  <c r="BM201" i="2" s="1"/>
  <c r="CD201" i="2" s="1"/>
  <c r="AB155" i="2"/>
  <c r="BM155" i="2" s="1"/>
  <c r="CD155" i="2" s="1"/>
  <c r="AB150" i="2"/>
  <c r="BM150" i="2" s="1"/>
  <c r="CD150" i="2" s="1"/>
  <c r="AB147" i="2"/>
  <c r="BM147" i="2" s="1"/>
  <c r="CD147" i="2" s="1"/>
  <c r="AB157" i="2"/>
  <c r="BM157" i="2" s="1"/>
  <c r="CD157" i="2" s="1"/>
  <c r="AB154" i="2"/>
  <c r="BM154" i="2" s="1"/>
  <c r="CD154" i="2" s="1"/>
  <c r="AB156" i="2"/>
  <c r="BM156" i="2" s="1"/>
  <c r="CD156" i="2" s="1"/>
  <c r="AB153" i="2"/>
  <c r="BM153" i="2" s="1"/>
  <c r="CD153" i="2" s="1"/>
  <c r="AB149" i="2"/>
  <c r="BM149" i="2" s="1"/>
  <c r="CD149" i="2" s="1"/>
  <c r="AB152" i="2"/>
  <c r="BM152" i="2" s="1"/>
  <c r="CD152" i="2" s="1"/>
  <c r="AB148" i="2"/>
  <c r="BM148" i="2" s="1"/>
  <c r="CD148" i="2" s="1"/>
  <c r="AB144" i="2"/>
  <c r="BM144" i="2" s="1"/>
  <c r="CD144" i="2" s="1"/>
  <c r="AB151" i="2"/>
  <c r="BM151" i="2" s="1"/>
  <c r="CD151" i="2" s="1"/>
  <c r="AB143" i="2"/>
  <c r="BM143" i="2" s="1"/>
  <c r="CD143" i="2" s="1"/>
  <c r="AB141" i="2"/>
  <c r="BM141" i="2" s="1"/>
  <c r="CD141" i="2" s="1"/>
  <c r="AB140" i="2"/>
  <c r="BM140" i="2" s="1"/>
  <c r="CD140" i="2" s="1"/>
  <c r="AB138" i="2"/>
  <c r="BM138" i="2" s="1"/>
  <c r="CD138" i="2" s="1"/>
  <c r="AB145" i="2"/>
  <c r="BM145" i="2" s="1"/>
  <c r="CD145" i="2" s="1"/>
  <c r="AB158" i="2"/>
  <c r="BM158" i="2" s="1"/>
  <c r="CD158" i="2" s="1"/>
  <c r="AB146" i="2"/>
  <c r="BM146" i="2" s="1"/>
  <c r="CD146" i="2" s="1"/>
  <c r="AB139" i="2"/>
  <c r="BM139" i="2" s="1"/>
  <c r="CD139" i="2" s="1"/>
  <c r="AB137" i="2"/>
  <c r="BM137" i="2" s="1"/>
  <c r="CD137" i="2" s="1"/>
  <c r="AB136" i="2"/>
  <c r="BM136" i="2" s="1"/>
  <c r="CD136" i="2" s="1"/>
  <c r="AB135" i="2"/>
  <c r="BM135" i="2" s="1"/>
  <c r="CD135" i="2" s="1"/>
  <c r="AB133" i="2"/>
  <c r="BM133" i="2" s="1"/>
  <c r="CD133" i="2" s="1"/>
  <c r="AB129" i="2"/>
  <c r="BM129" i="2" s="1"/>
  <c r="CD129" i="2" s="1"/>
  <c r="AB123" i="2"/>
  <c r="BM123" i="2" s="1"/>
  <c r="CD123" i="2" s="1"/>
  <c r="AB131" i="2"/>
  <c r="BM131" i="2" s="1"/>
  <c r="CD131" i="2" s="1"/>
  <c r="AB121" i="2"/>
  <c r="BM121" i="2" s="1"/>
  <c r="CD121" i="2" s="1"/>
  <c r="AB118" i="2"/>
  <c r="BM118" i="2" s="1"/>
  <c r="CD118" i="2" s="1"/>
  <c r="AB117" i="2"/>
  <c r="BM117" i="2" s="1"/>
  <c r="CD117" i="2" s="1"/>
  <c r="AB130" i="2"/>
  <c r="BM130" i="2" s="1"/>
  <c r="CD130" i="2" s="1"/>
  <c r="AB132" i="2"/>
  <c r="BM132" i="2" s="1"/>
  <c r="CD132" i="2" s="1"/>
  <c r="AB126" i="2"/>
  <c r="BM126" i="2" s="1"/>
  <c r="CD126" i="2" s="1"/>
  <c r="AB120" i="2"/>
  <c r="BM120" i="2" s="1"/>
  <c r="CD120" i="2" s="1"/>
  <c r="AB119" i="2"/>
  <c r="BM119" i="2" s="1"/>
  <c r="CD119" i="2" s="1"/>
  <c r="AB142" i="2"/>
  <c r="BM142" i="2" s="1"/>
  <c r="CD142" i="2" s="1"/>
  <c r="AB128" i="2"/>
  <c r="BM128" i="2" s="1"/>
  <c r="CD128" i="2" s="1"/>
  <c r="AB127" i="2"/>
  <c r="BM127" i="2" s="1"/>
  <c r="CD127" i="2" s="1"/>
  <c r="AB125" i="2"/>
  <c r="BM125" i="2" s="1"/>
  <c r="CD125" i="2" s="1"/>
  <c r="AB124" i="2"/>
  <c r="BM124" i="2" s="1"/>
  <c r="CD124" i="2" s="1"/>
  <c r="AB122" i="2"/>
  <c r="BM122" i="2" s="1"/>
  <c r="CD122" i="2" s="1"/>
  <c r="AB108" i="2"/>
  <c r="BM108" i="2" s="1"/>
  <c r="CD108" i="2" s="1"/>
  <c r="AB115" i="2"/>
  <c r="BM115" i="2" s="1"/>
  <c r="CD115" i="2" s="1"/>
  <c r="AB113" i="2"/>
  <c r="BM113" i="2" s="1"/>
  <c r="CD113" i="2" s="1"/>
  <c r="AB106" i="2"/>
  <c r="BM106" i="2" s="1"/>
  <c r="CD106" i="2" s="1"/>
  <c r="AB105" i="2"/>
  <c r="BM105" i="2" s="1"/>
  <c r="CD105" i="2" s="1"/>
  <c r="AB116" i="2"/>
  <c r="BM116" i="2" s="1"/>
  <c r="CD116" i="2" s="1"/>
  <c r="AB112" i="2"/>
  <c r="BM112" i="2" s="1"/>
  <c r="CD112" i="2" s="1"/>
  <c r="AB111" i="2"/>
  <c r="BM111" i="2" s="1"/>
  <c r="CD111" i="2" s="1"/>
  <c r="AB107" i="2"/>
  <c r="BM107" i="2" s="1"/>
  <c r="CD107" i="2" s="1"/>
  <c r="AB102" i="2"/>
  <c r="BM102" i="2" s="1"/>
  <c r="CD102" i="2" s="1"/>
  <c r="AB99" i="2"/>
  <c r="BM99" i="2" s="1"/>
  <c r="CD99" i="2" s="1"/>
  <c r="AB110" i="2"/>
  <c r="BM110" i="2" s="1"/>
  <c r="CD110" i="2" s="1"/>
  <c r="AB109" i="2"/>
  <c r="BM109" i="2" s="1"/>
  <c r="CD109" i="2" s="1"/>
  <c r="AB101" i="2"/>
  <c r="BM101" i="2" s="1"/>
  <c r="CD101" i="2" s="1"/>
  <c r="AB114" i="2"/>
  <c r="BM114" i="2" s="1"/>
  <c r="CD114" i="2" s="1"/>
  <c r="AB104" i="2"/>
  <c r="BM104" i="2" s="1"/>
  <c r="CD104" i="2" s="1"/>
  <c r="AB86" i="2"/>
  <c r="BM86" i="2" s="1"/>
  <c r="CD86" i="2" s="1"/>
  <c r="AB85" i="2"/>
  <c r="BM85" i="2" s="1"/>
  <c r="CD85" i="2" s="1"/>
  <c r="AB70" i="2"/>
  <c r="BM70" i="2" s="1"/>
  <c r="CD70" i="2" s="1"/>
  <c r="AB69" i="2"/>
  <c r="BM69" i="2" s="1"/>
  <c r="CD69" i="2" s="1"/>
  <c r="AB93" i="2"/>
  <c r="BM93" i="2" s="1"/>
  <c r="CD93" i="2" s="1"/>
  <c r="AB79" i="2"/>
  <c r="BM79" i="2" s="1"/>
  <c r="CD79" i="2" s="1"/>
  <c r="AB77" i="2"/>
  <c r="BM77" i="2" s="1"/>
  <c r="CD77" i="2" s="1"/>
  <c r="AB68" i="2"/>
  <c r="BM68" i="2" s="1"/>
  <c r="CD68" i="2" s="1"/>
  <c r="AB98" i="2"/>
  <c r="BM98" i="2" s="1"/>
  <c r="CD98" i="2" s="1"/>
  <c r="AB82" i="2"/>
  <c r="BM82" i="2" s="1"/>
  <c r="CD82" i="2" s="1"/>
  <c r="AB81" i="2"/>
  <c r="BM81" i="2" s="1"/>
  <c r="CD81" i="2" s="1"/>
  <c r="AB76" i="2"/>
  <c r="BM76" i="2" s="1"/>
  <c r="CD76" i="2" s="1"/>
  <c r="AB73" i="2"/>
  <c r="BM73" i="2" s="1"/>
  <c r="CD73" i="2" s="1"/>
  <c r="AB67" i="2"/>
  <c r="BM67" i="2" s="1"/>
  <c r="CD67" i="2" s="1"/>
  <c r="AB66" i="2"/>
  <c r="BM66" i="2" s="1"/>
  <c r="CD66" i="2" s="1"/>
  <c r="AB94" i="2"/>
  <c r="BM94" i="2" s="1"/>
  <c r="CD94" i="2" s="1"/>
  <c r="AB75" i="2"/>
  <c r="BM75" i="2" s="1"/>
  <c r="CD75" i="2" s="1"/>
  <c r="AB72" i="2"/>
  <c r="BM72" i="2" s="1"/>
  <c r="CD72" i="2" s="1"/>
  <c r="AB95" i="2"/>
  <c r="BM95" i="2" s="1"/>
  <c r="CD95" i="2" s="1"/>
  <c r="AB88" i="2"/>
  <c r="BM88" i="2" s="1"/>
  <c r="CD88" i="2" s="1"/>
  <c r="AB87" i="2"/>
  <c r="BM87" i="2" s="1"/>
  <c r="CD87" i="2" s="1"/>
  <c r="AB74" i="2"/>
  <c r="BM74" i="2" s="1"/>
  <c r="CD74" i="2" s="1"/>
  <c r="AB89" i="2"/>
  <c r="BM89" i="2" s="1"/>
  <c r="CD89" i="2" s="1"/>
  <c r="AB83" i="2"/>
  <c r="BM83" i="2" s="1"/>
  <c r="CD83" i="2" s="1"/>
  <c r="AB71" i="2"/>
  <c r="BM71" i="2" s="1"/>
  <c r="CD71" i="2" s="1"/>
  <c r="AB134" i="2"/>
  <c r="BM134" i="2" s="1"/>
  <c r="CD134" i="2" s="1"/>
  <c r="AB97" i="2"/>
  <c r="BM97" i="2" s="1"/>
  <c r="CD97" i="2" s="1"/>
  <c r="AB96" i="2"/>
  <c r="BM96" i="2" s="1"/>
  <c r="CD96" i="2" s="1"/>
  <c r="AB80" i="2"/>
  <c r="BM80" i="2" s="1"/>
  <c r="CD80" i="2" s="1"/>
  <c r="AB78" i="2"/>
  <c r="BM78" i="2" s="1"/>
  <c r="CD78" i="2" s="1"/>
  <c r="AB91" i="2"/>
  <c r="BM91" i="2" s="1"/>
  <c r="CD91" i="2" s="1"/>
  <c r="AB59" i="2"/>
  <c r="BM59" i="2" s="1"/>
  <c r="CD59" i="2" s="1"/>
  <c r="AB25" i="2"/>
  <c r="BM25" i="2" s="1"/>
  <c r="CD25" i="2" s="1"/>
  <c r="AB33" i="2"/>
  <c r="BM33" i="2" s="1"/>
  <c r="CD33" i="2" s="1"/>
  <c r="AB41" i="2"/>
  <c r="BM41" i="2" s="1"/>
  <c r="CD41" i="2" s="1"/>
  <c r="AB26" i="2"/>
  <c r="BM26" i="2" s="1"/>
  <c r="CD26" i="2" s="1"/>
  <c r="AB34" i="2"/>
  <c r="BM34" i="2" s="1"/>
  <c r="CD34" i="2" s="1"/>
  <c r="AB42" i="2"/>
  <c r="BM42" i="2" s="1"/>
  <c r="CD42" i="2" s="1"/>
  <c r="AB92" i="2"/>
  <c r="BM92" i="2" s="1"/>
  <c r="CD92" i="2" s="1"/>
  <c r="AB56" i="2"/>
  <c r="BM56" i="2" s="1"/>
  <c r="CD56" i="2" s="1"/>
  <c r="AB19" i="2"/>
  <c r="AB27" i="2"/>
  <c r="BM27" i="2" s="1"/>
  <c r="CD27" i="2" s="1"/>
  <c r="AB35" i="2"/>
  <c r="BM35" i="2" s="1"/>
  <c r="CD35" i="2" s="1"/>
  <c r="AB43" i="2"/>
  <c r="BM43" i="2" s="1"/>
  <c r="CD43" i="2" s="1"/>
  <c r="AB84" i="2"/>
  <c r="BM84" i="2" s="1"/>
  <c r="CD84" i="2" s="1"/>
  <c r="AB64" i="2"/>
  <c r="BM64" i="2" s="1"/>
  <c r="CD64" i="2" s="1"/>
  <c r="AB51" i="2"/>
  <c r="BM51" i="2" s="1"/>
  <c r="CD51" i="2" s="1"/>
  <c r="AB49" i="2"/>
  <c r="BM49" i="2" s="1"/>
  <c r="CD49" i="2" s="1"/>
  <c r="AB48" i="2"/>
  <c r="BM48" i="2" s="1"/>
  <c r="CD48" i="2" s="1"/>
  <c r="AB20" i="2"/>
  <c r="AB28" i="2"/>
  <c r="BM28" i="2" s="1"/>
  <c r="CD28" i="2" s="1"/>
  <c r="AB36" i="2"/>
  <c r="BM36" i="2" s="1"/>
  <c r="CD36" i="2" s="1"/>
  <c r="AB44" i="2"/>
  <c r="BM44" i="2" s="1"/>
  <c r="CD44" i="2" s="1"/>
  <c r="AB61" i="2"/>
  <c r="BM61" i="2" s="1"/>
  <c r="CD61" i="2" s="1"/>
  <c r="AB58" i="2"/>
  <c r="BM58" i="2" s="1"/>
  <c r="CD58" i="2" s="1"/>
  <c r="AB47" i="2"/>
  <c r="BM47" i="2" s="1"/>
  <c r="CD47" i="2" s="1"/>
  <c r="AB21" i="2"/>
  <c r="BM21" i="2" s="1"/>
  <c r="CD21" i="2" s="1"/>
  <c r="AB29" i="2"/>
  <c r="BM29" i="2" s="1"/>
  <c r="CD29" i="2" s="1"/>
  <c r="AB37" i="2"/>
  <c r="BM37" i="2" s="1"/>
  <c r="CD37" i="2" s="1"/>
  <c r="AB45" i="2"/>
  <c r="BM45" i="2" s="1"/>
  <c r="CD45" i="2" s="1"/>
  <c r="AB100" i="2"/>
  <c r="BM100" i="2" s="1"/>
  <c r="CD100" i="2" s="1"/>
  <c r="AB60" i="2"/>
  <c r="BM60" i="2" s="1"/>
  <c r="CD60" i="2" s="1"/>
  <c r="AB57" i="2"/>
  <c r="BM57" i="2" s="1"/>
  <c r="CD57" i="2" s="1"/>
  <c r="AB54" i="2"/>
  <c r="BM54" i="2" s="1"/>
  <c r="CD54" i="2" s="1"/>
  <c r="AB63" i="2"/>
  <c r="BM63" i="2" s="1"/>
  <c r="CD63" i="2" s="1"/>
  <c r="AB62" i="2"/>
  <c r="BM62" i="2" s="1"/>
  <c r="CD62" i="2" s="1"/>
  <c r="AB53" i="2"/>
  <c r="BM53" i="2" s="1"/>
  <c r="CD53" i="2" s="1"/>
  <c r="AB52" i="2"/>
  <c r="BM52" i="2" s="1"/>
  <c r="CD52" i="2" s="1"/>
  <c r="AB24" i="2"/>
  <c r="BM24" i="2" s="1"/>
  <c r="CD24" i="2" s="1"/>
  <c r="AB32" i="2"/>
  <c r="BM32" i="2" s="1"/>
  <c r="CD32" i="2" s="1"/>
  <c r="AB40" i="2"/>
  <c r="BM40" i="2" s="1"/>
  <c r="CD40" i="2" s="1"/>
  <c r="AB55" i="2"/>
  <c r="BM55" i="2" s="1"/>
  <c r="CD55" i="2" s="1"/>
  <c r="AB50" i="2"/>
  <c r="BM50" i="2" s="1"/>
  <c r="CD50" i="2" s="1"/>
  <c r="AB22" i="2"/>
  <c r="BM22" i="2" s="1"/>
  <c r="CD22" i="2" s="1"/>
  <c r="AB103" i="2"/>
  <c r="BM103" i="2" s="1"/>
  <c r="CD103" i="2" s="1"/>
  <c r="AB90" i="2"/>
  <c r="BM90" i="2" s="1"/>
  <c r="CD90" i="2" s="1"/>
  <c r="AB39" i="2"/>
  <c r="BM39" i="2" s="1"/>
  <c r="CD39" i="2" s="1"/>
  <c r="AB65" i="2"/>
  <c r="BM65" i="2" s="1"/>
  <c r="CD65" i="2" s="1"/>
  <c r="AB30" i="2"/>
  <c r="BM30" i="2" s="1"/>
  <c r="CD30" i="2" s="1"/>
  <c r="AB38" i="2"/>
  <c r="BM38" i="2" s="1"/>
  <c r="CD38" i="2" s="1"/>
  <c r="AB23" i="2"/>
  <c r="BM23" i="2" s="1"/>
  <c r="CD23" i="2" s="1"/>
  <c r="AB31" i="2"/>
  <c r="BM31" i="2" s="1"/>
  <c r="CD31" i="2" s="1"/>
  <c r="AB46" i="2"/>
  <c r="BM46" i="2" s="1"/>
  <c r="CD46" i="2" s="1"/>
  <c r="CV243" i="2"/>
  <c r="CV250" i="2"/>
  <c r="CV249" i="2"/>
  <c r="CV248" i="2"/>
  <c r="CV247" i="2"/>
  <c r="CV246" i="2"/>
  <c r="CV241" i="2"/>
  <c r="CV245" i="2"/>
  <c r="CV242" i="2"/>
  <c r="CV239" i="2"/>
  <c r="CV237" i="2"/>
  <c r="CV244" i="2"/>
  <c r="CV235" i="2"/>
  <c r="CV234" i="2"/>
  <c r="CV240" i="2"/>
  <c r="CV233" i="2"/>
  <c r="CV232" i="2"/>
  <c r="CV236" i="2"/>
  <c r="CV230" i="2"/>
  <c r="CV227" i="2"/>
  <c r="CV238" i="2"/>
  <c r="CV226" i="2"/>
  <c r="CV224" i="2"/>
  <c r="CV220" i="2"/>
  <c r="CV229" i="2"/>
  <c r="CV223" i="2"/>
  <c r="CV219" i="2"/>
  <c r="CV228" i="2"/>
  <c r="CV225" i="2"/>
  <c r="CV221" i="2"/>
  <c r="CV215" i="2"/>
  <c r="CV222" i="2"/>
  <c r="CV218" i="2"/>
  <c r="CV214" i="2"/>
  <c r="CV211" i="2"/>
  <c r="CV212" i="2"/>
  <c r="CV217" i="2"/>
  <c r="CV204" i="2"/>
  <c r="CV216" i="2"/>
  <c r="CV209" i="2"/>
  <c r="CV203" i="2"/>
  <c r="CV207" i="2"/>
  <c r="CV231" i="2"/>
  <c r="CV205" i="2"/>
  <c r="CV210" i="2"/>
  <c r="CV206" i="2"/>
  <c r="CV200" i="2"/>
  <c r="CV192" i="2"/>
  <c r="CV188" i="2"/>
  <c r="CV187" i="2"/>
  <c r="CV202" i="2"/>
  <c r="CV191" i="2"/>
  <c r="CV213" i="2"/>
  <c r="CV196" i="2"/>
  <c r="CV197" i="2"/>
  <c r="CV195" i="2"/>
  <c r="CV201" i="2"/>
  <c r="CV194" i="2"/>
  <c r="CV199" i="2"/>
  <c r="CV193" i="2"/>
  <c r="CV189" i="2"/>
  <c r="CV182" i="2"/>
  <c r="CV180" i="2"/>
  <c r="CV177" i="2"/>
  <c r="CV176" i="2"/>
  <c r="CV175" i="2"/>
  <c r="CV186" i="2"/>
  <c r="CV183" i="2"/>
  <c r="CV208" i="2"/>
  <c r="CV181" i="2"/>
  <c r="CV190" i="2"/>
  <c r="CV184" i="2"/>
  <c r="CV179" i="2"/>
  <c r="CV185" i="2"/>
  <c r="CV178" i="2"/>
  <c r="CV198" i="2"/>
  <c r="CV174" i="2"/>
  <c r="CV172" i="2"/>
  <c r="CV168" i="2"/>
  <c r="CV164" i="2"/>
  <c r="CV162" i="2"/>
  <c r="CV161" i="2"/>
  <c r="CV171" i="2"/>
  <c r="CV167" i="2"/>
  <c r="CV160" i="2"/>
  <c r="CV170" i="2"/>
  <c r="CV166" i="2"/>
  <c r="CV173" i="2"/>
  <c r="CV169" i="2"/>
  <c r="CV165" i="2"/>
  <c r="CV163" i="2"/>
  <c r="CV150" i="2"/>
  <c r="CV158" i="2"/>
  <c r="CV154" i="2"/>
  <c r="CV159" i="2"/>
  <c r="CV149" i="2"/>
  <c r="CV155" i="2"/>
  <c r="CV152" i="2"/>
  <c r="CV148" i="2"/>
  <c r="CV144" i="2"/>
  <c r="CV146" i="2"/>
  <c r="CV134" i="2"/>
  <c r="CV132" i="2"/>
  <c r="CV128" i="2"/>
  <c r="CV157" i="2"/>
  <c r="CV133" i="2"/>
  <c r="CV131" i="2"/>
  <c r="CV130" i="2"/>
  <c r="CV145" i="2"/>
  <c r="CV142" i="2"/>
  <c r="CV140" i="2"/>
  <c r="CV139" i="2"/>
  <c r="CV137" i="2"/>
  <c r="CV153" i="2"/>
  <c r="CV138" i="2"/>
  <c r="CV136" i="2"/>
  <c r="CV135" i="2"/>
  <c r="CV156" i="2"/>
  <c r="CV151" i="2"/>
  <c r="CV141" i="2"/>
  <c r="CV143" i="2"/>
  <c r="CV127" i="2"/>
  <c r="CV126" i="2"/>
  <c r="CV124" i="2"/>
  <c r="CV123" i="2"/>
  <c r="CV121" i="2"/>
  <c r="CV114" i="2"/>
  <c r="CV147" i="2"/>
  <c r="CV122" i="2"/>
  <c r="CV120" i="2"/>
  <c r="CV117" i="2"/>
  <c r="CV116" i="2"/>
  <c r="CV115" i="2"/>
  <c r="CV125" i="2"/>
  <c r="CV119" i="2"/>
  <c r="CV118" i="2"/>
  <c r="CV106" i="2"/>
  <c r="CV101" i="2"/>
  <c r="CV98" i="2"/>
  <c r="CV109" i="2"/>
  <c r="CV108" i="2"/>
  <c r="CV100" i="2"/>
  <c r="CV129" i="2"/>
  <c r="CV113" i="2"/>
  <c r="CV107" i="2"/>
  <c r="CV112" i="2"/>
  <c r="CV105" i="2"/>
  <c r="CV111" i="2"/>
  <c r="CV110" i="2"/>
  <c r="CV103" i="2"/>
  <c r="CV102" i="2"/>
  <c r="CV88" i="2"/>
  <c r="CV82" i="2"/>
  <c r="CV70" i="2"/>
  <c r="CV104" i="2"/>
  <c r="CV96" i="2"/>
  <c r="CV95" i="2"/>
  <c r="CV79" i="2"/>
  <c r="CV77" i="2"/>
  <c r="CV85" i="2"/>
  <c r="CV84" i="2"/>
  <c r="CV69" i="2"/>
  <c r="CV68" i="2"/>
  <c r="CV92" i="2"/>
  <c r="CV78" i="2"/>
  <c r="CV76" i="2"/>
  <c r="CV67" i="2"/>
  <c r="CV99" i="2"/>
  <c r="CV97" i="2"/>
  <c r="CV81" i="2"/>
  <c r="CV80" i="2"/>
  <c r="CV75" i="2"/>
  <c r="CV72" i="2"/>
  <c r="CV66" i="2"/>
  <c r="CV65" i="2"/>
  <c r="CV94" i="2"/>
  <c r="CV87" i="2"/>
  <c r="CV86" i="2"/>
  <c r="CV73" i="2"/>
  <c r="CV91" i="2"/>
  <c r="CV90" i="2"/>
  <c r="CV89" i="2"/>
  <c r="CV83" i="2"/>
  <c r="CV59" i="2"/>
  <c r="CV56" i="2"/>
  <c r="CV53" i="2"/>
  <c r="CV24" i="2"/>
  <c r="CV71" i="2"/>
  <c r="CV64" i="2"/>
  <c r="CV62" i="2"/>
  <c r="CV61" i="2"/>
  <c r="CV52" i="2"/>
  <c r="CV51" i="2"/>
  <c r="CV74" i="2"/>
  <c r="CV58" i="2"/>
  <c r="CV25" i="2"/>
  <c r="CV26" i="2"/>
  <c r="CV28" i="2"/>
  <c r="CV55" i="2"/>
  <c r="CV93" i="2"/>
  <c r="CV60" i="2"/>
  <c r="CV57" i="2"/>
  <c r="CV46" i="2"/>
  <c r="CV54" i="2"/>
  <c r="CV49" i="2"/>
  <c r="CV30" i="2"/>
  <c r="CV33" i="2"/>
  <c r="CV42" i="2"/>
  <c r="CV50" i="2"/>
  <c r="CV47" i="2"/>
  <c r="CV21" i="2"/>
  <c r="CV38" i="2"/>
  <c r="CV63" i="2"/>
  <c r="CV22" i="2"/>
  <c r="CV27" i="2"/>
  <c r="CV29" i="2"/>
  <c r="CV34" i="2"/>
  <c r="CV39" i="2"/>
  <c r="CV43" i="2"/>
  <c r="CV48" i="2"/>
  <c r="CV23" i="2"/>
  <c r="CV32" i="2"/>
  <c r="CV35" i="2"/>
  <c r="CV36" i="2"/>
  <c r="CV41" i="2"/>
  <c r="CV44" i="2"/>
  <c r="CV45" i="2"/>
  <c r="CV31" i="2"/>
  <c r="CV37" i="2"/>
  <c r="CV40" i="2"/>
  <c r="V24" i="9"/>
  <c r="O23" i="9"/>
  <c r="L23" i="9"/>
  <c r="AT17" i="2"/>
  <c r="BM19" i="2"/>
  <c r="CD19" i="2" s="1"/>
  <c r="BM20" i="2"/>
  <c r="CD20" i="2" s="1"/>
  <c r="AA10" i="1"/>
  <c r="CV19" i="2"/>
  <c r="CV20" i="2"/>
  <c r="CE17" i="2"/>
  <c r="AC17" i="2"/>
  <c r="S25" i="9"/>
  <c r="Y25" i="9" s="1"/>
  <c r="I24" i="9"/>
  <c r="V25" i="9" l="1"/>
  <c r="AA8" i="1"/>
  <c r="AC249" i="2"/>
  <c r="BN249" i="2" s="1"/>
  <c r="CE249" i="2" s="1"/>
  <c r="AC248" i="2"/>
  <c r="BN248" i="2" s="1"/>
  <c r="CE248" i="2" s="1"/>
  <c r="AC247" i="2"/>
  <c r="BN247" i="2" s="1"/>
  <c r="CE247" i="2" s="1"/>
  <c r="AC246" i="2"/>
  <c r="BN246" i="2" s="1"/>
  <c r="CE246" i="2" s="1"/>
  <c r="AC243" i="2"/>
  <c r="BN243" i="2" s="1"/>
  <c r="CE243" i="2" s="1"/>
  <c r="AC250" i="2"/>
  <c r="BN250" i="2" s="1"/>
  <c r="CE250" i="2" s="1"/>
  <c r="AC245" i="2"/>
  <c r="BN245" i="2" s="1"/>
  <c r="CE245" i="2" s="1"/>
  <c r="AC244" i="2"/>
  <c r="BN244" i="2" s="1"/>
  <c r="CE244" i="2" s="1"/>
  <c r="AC242" i="2"/>
  <c r="BN242" i="2" s="1"/>
  <c r="CE242" i="2" s="1"/>
  <c r="AC241" i="2"/>
  <c r="BN241" i="2" s="1"/>
  <c r="CE241" i="2" s="1"/>
  <c r="AC234" i="2"/>
  <c r="BN234" i="2" s="1"/>
  <c r="CE234" i="2" s="1"/>
  <c r="AC239" i="2"/>
  <c r="BN239" i="2" s="1"/>
  <c r="CE239" i="2" s="1"/>
  <c r="AC233" i="2"/>
  <c r="BN233" i="2" s="1"/>
  <c r="CE233" i="2" s="1"/>
  <c r="AC238" i="2"/>
  <c r="BN238" i="2" s="1"/>
  <c r="CE238" i="2" s="1"/>
  <c r="AC236" i="2"/>
  <c r="BN236" i="2" s="1"/>
  <c r="CE236" i="2" s="1"/>
  <c r="AC235" i="2"/>
  <c r="BN235" i="2" s="1"/>
  <c r="CE235" i="2" s="1"/>
  <c r="AC230" i="2"/>
  <c r="BN230" i="2" s="1"/>
  <c r="CE230" i="2" s="1"/>
  <c r="AC229" i="2"/>
  <c r="BN229" i="2" s="1"/>
  <c r="CE229" i="2" s="1"/>
  <c r="AC226" i="2"/>
  <c r="BN226" i="2" s="1"/>
  <c r="CE226" i="2" s="1"/>
  <c r="AC237" i="2"/>
  <c r="BN237" i="2" s="1"/>
  <c r="CE237" i="2" s="1"/>
  <c r="AC232" i="2"/>
  <c r="BN232" i="2" s="1"/>
  <c r="CE232" i="2" s="1"/>
  <c r="AC227" i="2"/>
  <c r="BN227" i="2" s="1"/>
  <c r="CE227" i="2" s="1"/>
  <c r="AC228" i="2"/>
  <c r="BN228" i="2" s="1"/>
  <c r="CE228" i="2" s="1"/>
  <c r="AC220" i="2"/>
  <c r="BN220" i="2" s="1"/>
  <c r="CE220" i="2" s="1"/>
  <c r="AC223" i="2"/>
  <c r="BN223" i="2" s="1"/>
  <c r="CE223" i="2" s="1"/>
  <c r="AC225" i="2"/>
  <c r="BN225" i="2" s="1"/>
  <c r="CE225" i="2" s="1"/>
  <c r="AC219" i="2"/>
  <c r="BN219" i="2" s="1"/>
  <c r="CE219" i="2" s="1"/>
  <c r="AC222" i="2"/>
  <c r="BN222" i="2" s="1"/>
  <c r="CE222" i="2" s="1"/>
  <c r="AC224" i="2"/>
  <c r="BN224" i="2" s="1"/>
  <c r="CE224" i="2" s="1"/>
  <c r="AC240" i="2"/>
  <c r="BN240" i="2" s="1"/>
  <c r="CE240" i="2" s="1"/>
  <c r="AC231" i="2"/>
  <c r="BN231" i="2" s="1"/>
  <c r="CE231" i="2" s="1"/>
  <c r="AC215" i="2"/>
  <c r="BN215" i="2" s="1"/>
  <c r="CE215" i="2" s="1"/>
  <c r="AC212" i="2"/>
  <c r="BN212" i="2" s="1"/>
  <c r="CE212" i="2" s="1"/>
  <c r="AC218" i="2"/>
  <c r="BN218" i="2" s="1"/>
  <c r="CE218" i="2" s="1"/>
  <c r="AC217" i="2"/>
  <c r="BN217" i="2" s="1"/>
  <c r="CE217" i="2" s="1"/>
  <c r="AC214" i="2"/>
  <c r="BN214" i="2" s="1"/>
  <c r="CE214" i="2" s="1"/>
  <c r="AC213" i="2"/>
  <c r="BN213" i="2" s="1"/>
  <c r="CE213" i="2" s="1"/>
  <c r="AC221" i="2"/>
  <c r="BN221" i="2" s="1"/>
  <c r="CE221" i="2" s="1"/>
  <c r="AC216" i="2"/>
  <c r="BN216" i="2" s="1"/>
  <c r="CE216" i="2" s="1"/>
  <c r="AC208" i="2"/>
  <c r="BN208" i="2" s="1"/>
  <c r="CE208" i="2" s="1"/>
  <c r="AC206" i="2"/>
  <c r="BN206" i="2" s="1"/>
  <c r="CE206" i="2" s="1"/>
  <c r="AC211" i="2"/>
  <c r="BN211" i="2" s="1"/>
  <c r="CE211" i="2" s="1"/>
  <c r="AC207" i="2"/>
  <c r="BN207" i="2" s="1"/>
  <c r="CE207" i="2" s="1"/>
  <c r="AC209" i="2"/>
  <c r="BN209" i="2" s="1"/>
  <c r="CE209" i="2" s="1"/>
  <c r="AC205" i="2"/>
  <c r="BN205" i="2" s="1"/>
  <c r="CE205" i="2" s="1"/>
  <c r="AC210" i="2"/>
  <c r="BN210" i="2" s="1"/>
  <c r="CE210" i="2" s="1"/>
  <c r="AC197" i="2"/>
  <c r="BN197" i="2" s="1"/>
  <c r="CE197" i="2" s="1"/>
  <c r="AC203" i="2"/>
  <c r="BN203" i="2" s="1"/>
  <c r="CE203" i="2" s="1"/>
  <c r="AC198" i="2"/>
  <c r="BN198" i="2" s="1"/>
  <c r="CE198" i="2" s="1"/>
  <c r="AC196" i="2"/>
  <c r="BN196" i="2" s="1"/>
  <c r="CE196" i="2" s="1"/>
  <c r="AC202" i="2"/>
  <c r="BN202" i="2" s="1"/>
  <c r="CE202" i="2" s="1"/>
  <c r="AC195" i="2"/>
  <c r="BN195" i="2" s="1"/>
  <c r="CE195" i="2" s="1"/>
  <c r="AC191" i="2"/>
  <c r="BN191" i="2" s="1"/>
  <c r="CE191" i="2" s="1"/>
  <c r="AC200" i="2"/>
  <c r="BN200" i="2" s="1"/>
  <c r="CE200" i="2" s="1"/>
  <c r="AC194" i="2"/>
  <c r="BN194" i="2" s="1"/>
  <c r="CE194" i="2" s="1"/>
  <c r="AC190" i="2"/>
  <c r="BN190" i="2" s="1"/>
  <c r="CE190" i="2" s="1"/>
  <c r="AC204" i="2"/>
  <c r="BN204" i="2" s="1"/>
  <c r="CE204" i="2" s="1"/>
  <c r="AC199" i="2"/>
  <c r="BN199" i="2" s="1"/>
  <c r="CE199" i="2" s="1"/>
  <c r="AC201" i="2"/>
  <c r="BN201" i="2" s="1"/>
  <c r="CE201" i="2" s="1"/>
  <c r="AC193" i="2"/>
  <c r="BN193" i="2" s="1"/>
  <c r="CE193" i="2" s="1"/>
  <c r="AC189" i="2"/>
  <c r="BN189" i="2" s="1"/>
  <c r="CE189" i="2" s="1"/>
  <c r="AC188" i="2"/>
  <c r="BN188" i="2" s="1"/>
  <c r="CE188" i="2" s="1"/>
  <c r="AC184" i="2"/>
  <c r="BN184" i="2" s="1"/>
  <c r="CE184" i="2" s="1"/>
  <c r="AC182" i="2"/>
  <c r="BN182" i="2" s="1"/>
  <c r="CE182" i="2" s="1"/>
  <c r="AC175" i="2"/>
  <c r="BN175" i="2" s="1"/>
  <c r="CE175" i="2" s="1"/>
  <c r="AC187" i="2"/>
  <c r="BN187" i="2" s="1"/>
  <c r="CE187" i="2" s="1"/>
  <c r="AC185" i="2"/>
  <c r="BN185" i="2" s="1"/>
  <c r="CE185" i="2" s="1"/>
  <c r="AC180" i="2"/>
  <c r="BN180" i="2" s="1"/>
  <c r="CE180" i="2" s="1"/>
  <c r="AC186" i="2"/>
  <c r="BN186" i="2" s="1"/>
  <c r="CE186" i="2" s="1"/>
  <c r="AC179" i="2"/>
  <c r="BN179" i="2" s="1"/>
  <c r="CE179" i="2" s="1"/>
  <c r="AC177" i="2"/>
  <c r="BN177" i="2" s="1"/>
  <c r="CE177" i="2" s="1"/>
  <c r="AC192" i="2"/>
  <c r="BN192" i="2" s="1"/>
  <c r="CE192" i="2" s="1"/>
  <c r="AC176" i="2"/>
  <c r="BN176" i="2" s="1"/>
  <c r="CE176" i="2" s="1"/>
  <c r="AC173" i="2"/>
  <c r="BN173" i="2" s="1"/>
  <c r="CE173" i="2" s="1"/>
  <c r="AC174" i="2"/>
  <c r="BN174" i="2" s="1"/>
  <c r="CE174" i="2" s="1"/>
  <c r="AC171" i="2"/>
  <c r="BN171" i="2" s="1"/>
  <c r="CE171" i="2" s="1"/>
  <c r="AC167" i="2"/>
  <c r="BN167" i="2" s="1"/>
  <c r="CE167" i="2" s="1"/>
  <c r="AC183" i="2"/>
  <c r="BN183" i="2" s="1"/>
  <c r="CE183" i="2" s="1"/>
  <c r="AC170" i="2"/>
  <c r="BN170" i="2" s="1"/>
  <c r="CE170" i="2" s="1"/>
  <c r="AC166" i="2"/>
  <c r="BN166" i="2" s="1"/>
  <c r="CE166" i="2" s="1"/>
  <c r="AC164" i="2"/>
  <c r="BN164" i="2" s="1"/>
  <c r="CE164" i="2" s="1"/>
  <c r="AC181" i="2"/>
  <c r="BN181" i="2" s="1"/>
  <c r="CE181" i="2" s="1"/>
  <c r="AC178" i="2"/>
  <c r="BN178" i="2" s="1"/>
  <c r="CE178" i="2" s="1"/>
  <c r="AC162" i="2"/>
  <c r="BN162" i="2" s="1"/>
  <c r="CE162" i="2" s="1"/>
  <c r="AC172" i="2"/>
  <c r="BN172" i="2" s="1"/>
  <c r="CE172" i="2" s="1"/>
  <c r="AC168" i="2"/>
  <c r="BN168" i="2" s="1"/>
  <c r="CE168" i="2" s="1"/>
  <c r="AC161" i="2"/>
  <c r="BN161" i="2" s="1"/>
  <c r="CE161" i="2" s="1"/>
  <c r="AC163" i="2"/>
  <c r="BN163" i="2" s="1"/>
  <c r="CE163" i="2" s="1"/>
  <c r="AC155" i="2"/>
  <c r="BN155" i="2" s="1"/>
  <c r="CE155" i="2" s="1"/>
  <c r="AC160" i="2"/>
  <c r="BN160" i="2" s="1"/>
  <c r="CE160" i="2" s="1"/>
  <c r="AC150" i="2"/>
  <c r="BN150" i="2" s="1"/>
  <c r="CE150" i="2" s="1"/>
  <c r="AC147" i="2"/>
  <c r="BN147" i="2" s="1"/>
  <c r="CE147" i="2" s="1"/>
  <c r="AC169" i="2"/>
  <c r="BN169" i="2" s="1"/>
  <c r="CE169" i="2" s="1"/>
  <c r="AC157" i="2"/>
  <c r="BN157" i="2" s="1"/>
  <c r="CE157" i="2" s="1"/>
  <c r="AC154" i="2"/>
  <c r="BN154" i="2" s="1"/>
  <c r="CE154" i="2" s="1"/>
  <c r="AC156" i="2"/>
  <c r="BN156" i="2" s="1"/>
  <c r="CE156" i="2" s="1"/>
  <c r="AC153" i="2"/>
  <c r="BN153" i="2" s="1"/>
  <c r="CE153" i="2" s="1"/>
  <c r="AC149" i="2"/>
  <c r="BN149" i="2" s="1"/>
  <c r="CE149" i="2" s="1"/>
  <c r="AC145" i="2"/>
  <c r="BN145" i="2" s="1"/>
  <c r="CE145" i="2" s="1"/>
  <c r="AC158" i="2"/>
  <c r="BN158" i="2" s="1"/>
  <c r="CE158" i="2" s="1"/>
  <c r="AC159" i="2"/>
  <c r="BN159" i="2" s="1"/>
  <c r="CE159" i="2" s="1"/>
  <c r="AC151" i="2"/>
  <c r="BN151" i="2" s="1"/>
  <c r="CE151" i="2" s="1"/>
  <c r="AC148" i="2"/>
  <c r="BN148" i="2" s="1"/>
  <c r="CE148" i="2" s="1"/>
  <c r="AC143" i="2"/>
  <c r="BN143" i="2" s="1"/>
  <c r="CE143" i="2" s="1"/>
  <c r="AC141" i="2"/>
  <c r="BN141" i="2" s="1"/>
  <c r="CE141" i="2" s="1"/>
  <c r="AC140" i="2"/>
  <c r="BN140" i="2" s="1"/>
  <c r="CE140" i="2" s="1"/>
  <c r="AC138" i="2"/>
  <c r="BN138" i="2" s="1"/>
  <c r="CE138" i="2" s="1"/>
  <c r="AC152" i="2"/>
  <c r="BN152" i="2" s="1"/>
  <c r="CE152" i="2" s="1"/>
  <c r="AC146" i="2"/>
  <c r="BN146" i="2" s="1"/>
  <c r="CE146" i="2" s="1"/>
  <c r="AC142" i="2"/>
  <c r="BN142" i="2" s="1"/>
  <c r="CE142" i="2" s="1"/>
  <c r="AC165" i="2"/>
  <c r="BN165" i="2" s="1"/>
  <c r="CE165" i="2" s="1"/>
  <c r="AC135" i="2"/>
  <c r="BN135" i="2" s="1"/>
  <c r="CE135" i="2" s="1"/>
  <c r="AC144" i="2"/>
  <c r="BN144" i="2" s="1"/>
  <c r="CE144" i="2" s="1"/>
  <c r="AC134" i="2"/>
  <c r="BN134" i="2" s="1"/>
  <c r="CE134" i="2" s="1"/>
  <c r="AC132" i="2"/>
  <c r="BN132" i="2" s="1"/>
  <c r="CE132" i="2" s="1"/>
  <c r="AC131" i="2"/>
  <c r="BN131" i="2" s="1"/>
  <c r="CE131" i="2" s="1"/>
  <c r="AC121" i="2"/>
  <c r="BN121" i="2" s="1"/>
  <c r="CE121" i="2" s="1"/>
  <c r="AC118" i="2"/>
  <c r="BN118" i="2" s="1"/>
  <c r="CE118" i="2" s="1"/>
  <c r="AC117" i="2"/>
  <c r="BN117" i="2" s="1"/>
  <c r="CE117" i="2" s="1"/>
  <c r="AC116" i="2"/>
  <c r="BN116" i="2" s="1"/>
  <c r="CE116" i="2" s="1"/>
  <c r="AC114" i="2"/>
  <c r="BN114" i="2" s="1"/>
  <c r="CE114" i="2" s="1"/>
  <c r="AC136" i="2"/>
  <c r="BN136" i="2" s="1"/>
  <c r="CE136" i="2" s="1"/>
  <c r="AC130" i="2"/>
  <c r="BN130" i="2" s="1"/>
  <c r="CE130" i="2" s="1"/>
  <c r="AC126" i="2"/>
  <c r="BN126" i="2" s="1"/>
  <c r="CE126" i="2" s="1"/>
  <c r="AC120" i="2"/>
  <c r="BN120" i="2" s="1"/>
  <c r="CE120" i="2" s="1"/>
  <c r="AC119" i="2"/>
  <c r="BN119" i="2" s="1"/>
  <c r="CE119" i="2" s="1"/>
  <c r="AC137" i="2"/>
  <c r="BN137" i="2" s="1"/>
  <c r="CE137" i="2" s="1"/>
  <c r="AC133" i="2"/>
  <c r="BN133" i="2" s="1"/>
  <c r="CE133" i="2" s="1"/>
  <c r="AC129" i="2"/>
  <c r="BN129" i="2" s="1"/>
  <c r="CE129" i="2" s="1"/>
  <c r="AC124" i="2"/>
  <c r="BN124" i="2" s="1"/>
  <c r="CE124" i="2" s="1"/>
  <c r="AC122" i="2"/>
  <c r="BN122" i="2" s="1"/>
  <c r="CE122" i="2" s="1"/>
  <c r="AC115" i="2"/>
  <c r="BN115" i="2" s="1"/>
  <c r="CE115" i="2" s="1"/>
  <c r="AC139" i="2"/>
  <c r="BN139" i="2" s="1"/>
  <c r="CE139" i="2" s="1"/>
  <c r="AC123" i="2"/>
  <c r="BN123" i="2" s="1"/>
  <c r="CE123" i="2" s="1"/>
  <c r="AC127" i="2"/>
  <c r="BN127" i="2" s="1"/>
  <c r="CE127" i="2" s="1"/>
  <c r="AC108" i="2"/>
  <c r="BN108" i="2" s="1"/>
  <c r="CE108" i="2" s="1"/>
  <c r="AC113" i="2"/>
  <c r="BN113" i="2" s="1"/>
  <c r="CE113" i="2" s="1"/>
  <c r="AC106" i="2"/>
  <c r="BN106" i="2" s="1"/>
  <c r="CE106" i="2" s="1"/>
  <c r="AC105" i="2"/>
  <c r="BN105" i="2" s="1"/>
  <c r="CE105" i="2" s="1"/>
  <c r="AC100" i="2"/>
  <c r="BN100" i="2" s="1"/>
  <c r="CE100" i="2" s="1"/>
  <c r="AC128" i="2"/>
  <c r="BN128" i="2" s="1"/>
  <c r="CE128" i="2" s="1"/>
  <c r="AC125" i="2"/>
  <c r="BN125" i="2" s="1"/>
  <c r="CE125" i="2" s="1"/>
  <c r="AC112" i="2"/>
  <c r="BN112" i="2" s="1"/>
  <c r="CE112" i="2" s="1"/>
  <c r="AC111" i="2"/>
  <c r="BN111" i="2" s="1"/>
  <c r="CE111" i="2" s="1"/>
  <c r="AC104" i="2"/>
  <c r="BN104" i="2" s="1"/>
  <c r="CE104" i="2" s="1"/>
  <c r="AC103" i="2"/>
  <c r="BN103" i="2" s="1"/>
  <c r="CE103" i="2" s="1"/>
  <c r="AC110" i="2"/>
  <c r="BN110" i="2" s="1"/>
  <c r="CE110" i="2" s="1"/>
  <c r="AC109" i="2"/>
  <c r="BN109" i="2" s="1"/>
  <c r="CE109" i="2" s="1"/>
  <c r="AC101" i="2"/>
  <c r="BN101" i="2" s="1"/>
  <c r="CE101" i="2" s="1"/>
  <c r="AC93" i="2"/>
  <c r="BN93" i="2" s="1"/>
  <c r="CE93" i="2" s="1"/>
  <c r="AC79" i="2"/>
  <c r="BN79" i="2" s="1"/>
  <c r="CE79" i="2" s="1"/>
  <c r="AC77" i="2"/>
  <c r="BN77" i="2" s="1"/>
  <c r="CE77" i="2" s="1"/>
  <c r="AC68" i="2"/>
  <c r="BN68" i="2" s="1"/>
  <c r="CE68" i="2" s="1"/>
  <c r="AC107" i="2"/>
  <c r="BN107" i="2" s="1"/>
  <c r="CE107" i="2" s="1"/>
  <c r="AC98" i="2"/>
  <c r="BN98" i="2" s="1"/>
  <c r="CE98" i="2" s="1"/>
  <c r="AC82" i="2"/>
  <c r="BN82" i="2" s="1"/>
  <c r="CE82" i="2" s="1"/>
  <c r="AC81" i="2"/>
  <c r="BN81" i="2" s="1"/>
  <c r="CE81" i="2" s="1"/>
  <c r="AC76" i="2"/>
  <c r="BN76" i="2" s="1"/>
  <c r="CE76" i="2" s="1"/>
  <c r="AC73" i="2"/>
  <c r="BN73" i="2" s="1"/>
  <c r="CE73" i="2" s="1"/>
  <c r="AC67" i="2"/>
  <c r="BN67" i="2" s="1"/>
  <c r="CE67" i="2" s="1"/>
  <c r="AC102" i="2"/>
  <c r="BN102" i="2" s="1"/>
  <c r="CE102" i="2" s="1"/>
  <c r="AC94" i="2"/>
  <c r="BN94" i="2" s="1"/>
  <c r="CE94" i="2" s="1"/>
  <c r="AC75" i="2"/>
  <c r="BN75" i="2" s="1"/>
  <c r="CE75" i="2" s="1"/>
  <c r="AC72" i="2"/>
  <c r="BN72" i="2" s="1"/>
  <c r="CE72" i="2" s="1"/>
  <c r="AC95" i="2"/>
  <c r="BN95" i="2" s="1"/>
  <c r="CE95" i="2" s="1"/>
  <c r="AC88" i="2"/>
  <c r="BN88" i="2" s="1"/>
  <c r="CE88" i="2" s="1"/>
  <c r="AC87" i="2"/>
  <c r="BN87" i="2" s="1"/>
  <c r="CE87" i="2" s="1"/>
  <c r="AC74" i="2"/>
  <c r="BN74" i="2" s="1"/>
  <c r="CE74" i="2" s="1"/>
  <c r="AC92" i="2"/>
  <c r="BN92" i="2" s="1"/>
  <c r="CE92" i="2" s="1"/>
  <c r="AC91" i="2"/>
  <c r="BN91" i="2" s="1"/>
  <c r="CE91" i="2" s="1"/>
  <c r="AC90" i="2"/>
  <c r="BN90" i="2" s="1"/>
  <c r="CE90" i="2" s="1"/>
  <c r="AC84" i="2"/>
  <c r="BN84" i="2" s="1"/>
  <c r="CE84" i="2" s="1"/>
  <c r="AC97" i="2"/>
  <c r="BN97" i="2" s="1"/>
  <c r="CE97" i="2" s="1"/>
  <c r="AC96" i="2"/>
  <c r="BN96" i="2" s="1"/>
  <c r="CE96" i="2" s="1"/>
  <c r="AC80" i="2"/>
  <c r="BN80" i="2" s="1"/>
  <c r="CE80" i="2" s="1"/>
  <c r="AC78" i="2"/>
  <c r="BN78" i="2" s="1"/>
  <c r="CE78" i="2" s="1"/>
  <c r="AC65" i="2"/>
  <c r="BN65" i="2" s="1"/>
  <c r="CE65" i="2" s="1"/>
  <c r="AC99" i="2"/>
  <c r="BN99" i="2" s="1"/>
  <c r="CE99" i="2" s="1"/>
  <c r="AC86" i="2"/>
  <c r="BN86" i="2" s="1"/>
  <c r="CE86" i="2" s="1"/>
  <c r="AC85" i="2"/>
  <c r="BN85" i="2" s="1"/>
  <c r="CE85" i="2" s="1"/>
  <c r="AC70" i="2"/>
  <c r="BN70" i="2" s="1"/>
  <c r="CE70" i="2" s="1"/>
  <c r="AC69" i="2"/>
  <c r="BN69" i="2" s="1"/>
  <c r="CE69" i="2" s="1"/>
  <c r="AC83" i="2"/>
  <c r="BN83" i="2" s="1"/>
  <c r="CE83" i="2" s="1"/>
  <c r="AC71" i="2"/>
  <c r="BN71" i="2" s="1"/>
  <c r="CE71" i="2" s="1"/>
  <c r="AC24" i="2"/>
  <c r="BN24" i="2" s="1"/>
  <c r="CE24" i="2" s="1"/>
  <c r="AC32" i="2"/>
  <c r="BN32" i="2" s="1"/>
  <c r="CE32" i="2" s="1"/>
  <c r="AC40" i="2"/>
  <c r="BN40" i="2" s="1"/>
  <c r="CE40" i="2" s="1"/>
  <c r="AC56" i="2"/>
  <c r="BN56" i="2" s="1"/>
  <c r="CE56" i="2" s="1"/>
  <c r="AC25" i="2"/>
  <c r="BN25" i="2" s="1"/>
  <c r="CE25" i="2" s="1"/>
  <c r="AC33" i="2"/>
  <c r="BN33" i="2" s="1"/>
  <c r="CE33" i="2" s="1"/>
  <c r="AC41" i="2"/>
  <c r="BN41" i="2" s="1"/>
  <c r="CE41" i="2" s="1"/>
  <c r="AC89" i="2"/>
  <c r="BN89" i="2" s="1"/>
  <c r="CE89" i="2" s="1"/>
  <c r="AC64" i="2"/>
  <c r="BN64" i="2" s="1"/>
  <c r="CE64" i="2" s="1"/>
  <c r="AC51" i="2"/>
  <c r="BN51" i="2" s="1"/>
  <c r="CE51" i="2" s="1"/>
  <c r="AC49" i="2"/>
  <c r="BN49" i="2" s="1"/>
  <c r="CE49" i="2" s="1"/>
  <c r="AC48" i="2"/>
  <c r="BN48" i="2" s="1"/>
  <c r="CE48" i="2" s="1"/>
  <c r="AC26" i="2"/>
  <c r="BN26" i="2" s="1"/>
  <c r="CE26" i="2" s="1"/>
  <c r="AC34" i="2"/>
  <c r="BN34" i="2" s="1"/>
  <c r="CE34" i="2" s="1"/>
  <c r="AC42" i="2"/>
  <c r="BN42" i="2" s="1"/>
  <c r="CE42" i="2" s="1"/>
  <c r="AC61" i="2"/>
  <c r="BN61" i="2" s="1"/>
  <c r="CE61" i="2" s="1"/>
  <c r="AC58" i="2"/>
  <c r="BN58" i="2" s="1"/>
  <c r="CE58" i="2" s="1"/>
  <c r="AC47" i="2"/>
  <c r="BN47" i="2" s="1"/>
  <c r="CE47" i="2" s="1"/>
  <c r="AC19" i="2"/>
  <c r="AC27" i="2"/>
  <c r="BN27" i="2" s="1"/>
  <c r="CE27" i="2" s="1"/>
  <c r="AC35" i="2"/>
  <c r="BN35" i="2" s="1"/>
  <c r="CE35" i="2" s="1"/>
  <c r="AC43" i="2"/>
  <c r="BN43" i="2" s="1"/>
  <c r="CE43" i="2" s="1"/>
  <c r="AC55" i="2"/>
  <c r="BN55" i="2" s="1"/>
  <c r="CE55" i="2" s="1"/>
  <c r="AC50" i="2"/>
  <c r="BN50" i="2" s="1"/>
  <c r="CE50" i="2" s="1"/>
  <c r="AC46" i="2"/>
  <c r="BN46" i="2" s="1"/>
  <c r="CE46" i="2" s="1"/>
  <c r="AC20" i="2"/>
  <c r="AC28" i="2"/>
  <c r="BN28" i="2" s="1"/>
  <c r="CE28" i="2" s="1"/>
  <c r="AC36" i="2"/>
  <c r="BN36" i="2" s="1"/>
  <c r="CE36" i="2" s="1"/>
  <c r="AC44" i="2"/>
  <c r="BN44" i="2" s="1"/>
  <c r="CE44" i="2" s="1"/>
  <c r="AC63" i="2"/>
  <c r="BN63" i="2" s="1"/>
  <c r="CE63" i="2" s="1"/>
  <c r="AC62" i="2"/>
  <c r="BN62" i="2" s="1"/>
  <c r="CE62" i="2" s="1"/>
  <c r="AC53" i="2"/>
  <c r="BN53" i="2" s="1"/>
  <c r="CE53" i="2" s="1"/>
  <c r="AC52" i="2"/>
  <c r="BN52" i="2" s="1"/>
  <c r="CE52" i="2" s="1"/>
  <c r="AC59" i="2"/>
  <c r="BN59" i="2" s="1"/>
  <c r="CE59" i="2" s="1"/>
  <c r="AC23" i="2"/>
  <c r="BN23" i="2" s="1"/>
  <c r="CE23" i="2" s="1"/>
  <c r="AC31" i="2"/>
  <c r="BN31" i="2" s="1"/>
  <c r="CE31" i="2" s="1"/>
  <c r="AC39" i="2"/>
  <c r="BN39" i="2" s="1"/>
  <c r="CE39" i="2" s="1"/>
  <c r="AC37" i="2"/>
  <c r="BN37" i="2" s="1"/>
  <c r="CE37" i="2" s="1"/>
  <c r="AC22" i="2"/>
  <c r="BN22" i="2" s="1"/>
  <c r="CE22" i="2" s="1"/>
  <c r="AC45" i="2"/>
  <c r="BN45" i="2" s="1"/>
  <c r="CE45" i="2" s="1"/>
  <c r="AC54" i="2"/>
  <c r="BN54" i="2" s="1"/>
  <c r="CE54" i="2" s="1"/>
  <c r="AC66" i="2"/>
  <c r="BN66" i="2" s="1"/>
  <c r="CE66" i="2" s="1"/>
  <c r="AC30" i="2"/>
  <c r="BN30" i="2" s="1"/>
  <c r="CE30" i="2" s="1"/>
  <c r="AC38" i="2"/>
  <c r="BN38" i="2" s="1"/>
  <c r="CE38" i="2" s="1"/>
  <c r="AC21" i="2"/>
  <c r="BN21" i="2" s="1"/>
  <c r="CE21" i="2" s="1"/>
  <c r="AC57" i="2"/>
  <c r="BN57" i="2" s="1"/>
  <c r="CE57" i="2" s="1"/>
  <c r="AC29" i="2"/>
  <c r="BN29" i="2" s="1"/>
  <c r="CE29" i="2" s="1"/>
  <c r="AC60" i="2"/>
  <c r="BN60" i="2" s="1"/>
  <c r="CE60" i="2" s="1"/>
  <c r="O24" i="9"/>
  <c r="L24" i="9"/>
  <c r="BN19" i="2"/>
  <c r="CE19" i="2" s="1"/>
  <c r="BN20" i="2"/>
  <c r="CE20" i="2" s="1"/>
  <c r="C11" i="1"/>
  <c r="CW12" i="11" s="1"/>
  <c r="S26" i="9"/>
  <c r="Y26" i="9" s="1"/>
  <c r="I25" i="9"/>
  <c r="V26" i="9" l="1"/>
  <c r="V27" i="9" s="1"/>
  <c r="V28" i="9" s="1"/>
  <c r="V29" i="9" s="1"/>
  <c r="V30" i="9" s="1"/>
  <c r="V31" i="9" s="1"/>
  <c r="V32" i="9" s="1"/>
  <c r="V33" i="9" s="1"/>
  <c r="V34" i="9" s="1"/>
  <c r="V35" i="9" s="1"/>
  <c r="V36" i="9" s="1"/>
  <c r="V37" i="9" s="1"/>
  <c r="V38" i="9" s="1"/>
  <c r="V39" i="9" s="1"/>
  <c r="V40" i="9" s="1"/>
  <c r="V41" i="9" s="1"/>
  <c r="V42" i="9" s="1"/>
  <c r="V43" i="9" s="1"/>
  <c r="V44" i="9" s="1"/>
  <c r="V45" i="9" s="1"/>
  <c r="V46" i="9" s="1"/>
  <c r="V47" i="9" s="1"/>
  <c r="V48" i="9" s="1"/>
  <c r="V49" i="9" s="1"/>
  <c r="V50" i="9" s="1"/>
  <c r="V51" i="9" s="1"/>
  <c r="V52" i="9" s="1"/>
  <c r="V53" i="9" s="1"/>
  <c r="V54" i="9" s="1"/>
  <c r="V55" i="9" s="1"/>
  <c r="V56" i="9" s="1"/>
  <c r="V57" i="9" s="1"/>
  <c r="V58" i="9" s="1"/>
  <c r="V59" i="9" s="1"/>
  <c r="V60" i="9" s="1"/>
  <c r="V61" i="9" s="1"/>
  <c r="V62" i="9" s="1"/>
  <c r="V63" i="9" s="1"/>
  <c r="V64" i="9" s="1"/>
  <c r="V65" i="9" s="1"/>
  <c r="V66" i="9" s="1"/>
  <c r="V67" i="9" s="1"/>
  <c r="V68" i="9" s="1"/>
  <c r="V69" i="9" s="1"/>
  <c r="V70" i="9" s="1"/>
  <c r="V71" i="9" s="1"/>
  <c r="V72" i="9" s="1"/>
  <c r="V73" i="9" s="1"/>
  <c r="V74" i="9" s="1"/>
  <c r="V75" i="9" s="1"/>
  <c r="V76" i="9" s="1"/>
  <c r="V77" i="9" s="1"/>
  <c r="V78" i="9" s="1"/>
  <c r="V79" i="9" s="1"/>
  <c r="V80" i="9" s="1"/>
  <c r="V81" i="9" s="1"/>
  <c r="V82" i="9" s="1"/>
  <c r="V83" i="9" s="1"/>
  <c r="V84" i="9" s="1"/>
  <c r="V85" i="9" s="1"/>
  <c r="V86" i="9" s="1"/>
  <c r="V87" i="9" s="1"/>
  <c r="V88" i="9" s="1"/>
  <c r="V89" i="9" s="1"/>
  <c r="V90" i="9" s="1"/>
  <c r="V91" i="9" s="1"/>
  <c r="V92" i="9" s="1"/>
  <c r="V93" i="9" s="1"/>
  <c r="V94" i="9" s="1"/>
  <c r="V95" i="9" s="1"/>
  <c r="V96" i="9" s="1"/>
  <c r="V97" i="9" s="1"/>
  <c r="V98" i="9" s="1"/>
  <c r="V99" i="9" s="1"/>
  <c r="V100" i="9" s="1"/>
  <c r="V101" i="9" s="1"/>
  <c r="V102" i="9" s="1"/>
  <c r="V103" i="9" s="1"/>
  <c r="V104" i="9" s="1"/>
  <c r="V105" i="9" s="1"/>
  <c r="V106" i="9" s="1"/>
  <c r="V107" i="9" s="1"/>
  <c r="V108" i="9" s="1"/>
  <c r="V109" i="9" s="1"/>
  <c r="V110" i="9" s="1"/>
  <c r="V111" i="9" s="1"/>
  <c r="V112" i="9" s="1"/>
  <c r="V113" i="9" s="1"/>
  <c r="V114" i="9" s="1"/>
  <c r="V115" i="9" s="1"/>
  <c r="V116" i="9" s="1"/>
  <c r="V117" i="9" s="1"/>
  <c r="V118" i="9" s="1"/>
  <c r="V119" i="9" s="1"/>
  <c r="V120" i="9" s="1"/>
  <c r="V121" i="9" s="1"/>
  <c r="V122" i="9" s="1"/>
  <c r="V123" i="9" s="1"/>
  <c r="V124" i="9" s="1"/>
  <c r="V125" i="9" s="1"/>
  <c r="V126" i="9" s="1"/>
  <c r="V127" i="9" s="1"/>
  <c r="V128" i="9" s="1"/>
  <c r="V129" i="9" s="1"/>
  <c r="V130" i="9" s="1"/>
  <c r="V131" i="9" s="1"/>
  <c r="V132" i="9" s="1"/>
  <c r="V133" i="9" s="1"/>
  <c r="V134" i="9" s="1"/>
  <c r="V135" i="9" s="1"/>
  <c r="V136" i="9" s="1"/>
  <c r="V137" i="9" s="1"/>
  <c r="V138" i="9" s="1"/>
  <c r="V139" i="9" s="1"/>
  <c r="V140" i="9" s="1"/>
  <c r="V141" i="9" s="1"/>
  <c r="V142" i="9" s="1"/>
  <c r="V143" i="9" s="1"/>
  <c r="V144" i="9" s="1"/>
  <c r="V145" i="9" s="1"/>
  <c r="V146" i="9" s="1"/>
  <c r="V147" i="9" s="1"/>
  <c r="V148" i="9" s="1"/>
  <c r="V93" i="2" s="1"/>
  <c r="BG93" i="2" s="1"/>
  <c r="BX93" i="2" s="1"/>
  <c r="O25" i="9"/>
  <c r="L25" i="9"/>
  <c r="S27" i="9"/>
  <c r="Y27" i="9" s="1"/>
  <c r="I26" i="9"/>
  <c r="V146" i="2" l="1"/>
  <c r="BG146" i="2" s="1"/>
  <c r="BX146" i="2" s="1"/>
  <c r="V220" i="2"/>
  <c r="BG220" i="2" s="1"/>
  <c r="BX220" i="2" s="1"/>
  <c r="V248" i="2"/>
  <c r="BG248" i="2" s="1"/>
  <c r="BX248" i="2" s="1"/>
  <c r="V186" i="2"/>
  <c r="BG186" i="2" s="1"/>
  <c r="BX186" i="2" s="1"/>
  <c r="V152" i="2"/>
  <c r="BG152" i="2" s="1"/>
  <c r="BX152" i="2" s="1"/>
  <c r="V31" i="2"/>
  <c r="BG31" i="2" s="1"/>
  <c r="BX31" i="2" s="1"/>
  <c r="V244" i="2"/>
  <c r="BG244" i="2" s="1"/>
  <c r="BX244" i="2" s="1"/>
  <c r="V214" i="2"/>
  <c r="BG214" i="2" s="1"/>
  <c r="BX214" i="2" s="1"/>
  <c r="V169" i="2"/>
  <c r="BG169" i="2" s="1"/>
  <c r="BX169" i="2" s="1"/>
  <c r="M249" i="2"/>
  <c r="AX249" i="2" s="1"/>
  <c r="BO249" i="2" s="1"/>
  <c r="M51" i="2"/>
  <c r="AX51" i="2" s="1"/>
  <c r="BO51" i="2" s="1"/>
  <c r="M79" i="2"/>
  <c r="AX79" i="2" s="1"/>
  <c r="BO79" i="2" s="1"/>
  <c r="M224" i="2"/>
  <c r="AX224" i="2" s="1"/>
  <c r="BO224" i="2" s="1"/>
  <c r="M95" i="2"/>
  <c r="AX95" i="2" s="1"/>
  <c r="BO95" i="2" s="1"/>
  <c r="M164" i="2"/>
  <c r="AX164" i="2" s="1"/>
  <c r="BO164" i="2" s="1"/>
  <c r="M62" i="2"/>
  <c r="AX62" i="2" s="1"/>
  <c r="BO62" i="2" s="1"/>
  <c r="M248" i="2"/>
  <c r="AX248" i="2" s="1"/>
  <c r="BO248" i="2" s="1"/>
  <c r="M26" i="2"/>
  <c r="AX26" i="2" s="1"/>
  <c r="BO26" i="2" s="1"/>
  <c r="M233" i="2"/>
  <c r="AX233" i="2" s="1"/>
  <c r="BO233" i="2" s="1"/>
  <c r="M215" i="2"/>
  <c r="AX215" i="2" s="1"/>
  <c r="BO215" i="2" s="1"/>
  <c r="M99" i="2"/>
  <c r="AX99" i="2" s="1"/>
  <c r="BO99" i="2" s="1"/>
  <c r="M154" i="2"/>
  <c r="AX154" i="2" s="1"/>
  <c r="BO154" i="2" s="1"/>
  <c r="M162" i="2"/>
  <c r="AX162" i="2" s="1"/>
  <c r="BO162" i="2" s="1"/>
  <c r="M47" i="2"/>
  <c r="AX47" i="2" s="1"/>
  <c r="BO47" i="2" s="1"/>
  <c r="M181" i="2"/>
  <c r="AX181" i="2" s="1"/>
  <c r="BO181" i="2" s="1"/>
  <c r="M149" i="2"/>
  <c r="AX149" i="2" s="1"/>
  <c r="BO149" i="2" s="1"/>
  <c r="M175" i="2"/>
  <c r="AX175" i="2" s="1"/>
  <c r="BO175" i="2" s="1"/>
  <c r="M223" i="2"/>
  <c r="AX223" i="2" s="1"/>
  <c r="BO223" i="2" s="1"/>
  <c r="M122" i="2"/>
  <c r="AX122" i="2" s="1"/>
  <c r="BO122" i="2" s="1"/>
  <c r="M110" i="2"/>
  <c r="AX110" i="2" s="1"/>
  <c r="BO110" i="2" s="1"/>
  <c r="M187" i="2"/>
  <c r="AX187" i="2" s="1"/>
  <c r="BO187" i="2" s="1"/>
  <c r="O242" i="2"/>
  <c r="AZ242" i="2" s="1"/>
  <c r="BQ242" i="2" s="1"/>
  <c r="M49" i="2"/>
  <c r="AX49" i="2" s="1"/>
  <c r="BO49" i="2" s="1"/>
  <c r="M136" i="2"/>
  <c r="AX136" i="2" s="1"/>
  <c r="BO136" i="2" s="1"/>
  <c r="M228" i="2"/>
  <c r="AX228" i="2" s="1"/>
  <c r="BO228" i="2" s="1"/>
  <c r="M158" i="2"/>
  <c r="AX158" i="2" s="1"/>
  <c r="BO158" i="2" s="1"/>
  <c r="M239" i="2"/>
  <c r="AX239" i="2" s="1"/>
  <c r="BO239" i="2" s="1"/>
  <c r="O232" i="2"/>
  <c r="AZ232" i="2" s="1"/>
  <c r="BQ232" i="2" s="1"/>
  <c r="O120" i="2"/>
  <c r="AZ120" i="2" s="1"/>
  <c r="BQ120" i="2" s="1"/>
  <c r="M114" i="2"/>
  <c r="AX114" i="2" s="1"/>
  <c r="BO114" i="2" s="1"/>
  <c r="M81" i="2"/>
  <c r="AX81" i="2" s="1"/>
  <c r="BO81" i="2" s="1"/>
  <c r="M116" i="2"/>
  <c r="AX116" i="2" s="1"/>
  <c r="BO116" i="2" s="1"/>
  <c r="M40" i="2"/>
  <c r="AX40" i="2" s="1"/>
  <c r="BO40" i="2" s="1"/>
  <c r="M68" i="2"/>
  <c r="AX68" i="2" s="1"/>
  <c r="BO68" i="2" s="1"/>
  <c r="M243" i="2"/>
  <c r="AX243" i="2" s="1"/>
  <c r="BO243" i="2" s="1"/>
  <c r="M80" i="2"/>
  <c r="AX80" i="2" s="1"/>
  <c r="BO80" i="2" s="1"/>
  <c r="M23" i="2"/>
  <c r="AX23" i="2" s="1"/>
  <c r="BO23" i="2" s="1"/>
  <c r="M43" i="2"/>
  <c r="AX43" i="2" s="1"/>
  <c r="BO43" i="2" s="1"/>
  <c r="M77" i="2"/>
  <c r="AX77" i="2" s="1"/>
  <c r="BO77" i="2" s="1"/>
  <c r="M83" i="2"/>
  <c r="AX83" i="2" s="1"/>
  <c r="BO83" i="2" s="1"/>
  <c r="M218" i="2"/>
  <c r="AX218" i="2" s="1"/>
  <c r="BO218" i="2" s="1"/>
  <c r="M36" i="2"/>
  <c r="AX36" i="2" s="1"/>
  <c r="BO36" i="2" s="1"/>
  <c r="M53" i="2"/>
  <c r="AX53" i="2" s="1"/>
  <c r="BO53" i="2" s="1"/>
  <c r="M229" i="2"/>
  <c r="AX229" i="2" s="1"/>
  <c r="BO229" i="2" s="1"/>
  <c r="M242" i="2"/>
  <c r="AX242" i="2" s="1"/>
  <c r="BO242" i="2" s="1"/>
  <c r="M157" i="2"/>
  <c r="AX157" i="2" s="1"/>
  <c r="BO157" i="2" s="1"/>
  <c r="M186" i="2"/>
  <c r="AX186" i="2" s="1"/>
  <c r="BO186" i="2" s="1"/>
  <c r="M236" i="2"/>
  <c r="AX236" i="2" s="1"/>
  <c r="BO236" i="2" s="1"/>
  <c r="M34" i="2"/>
  <c r="AX34" i="2" s="1"/>
  <c r="BO34" i="2" s="1"/>
  <c r="M138" i="2"/>
  <c r="AX138" i="2" s="1"/>
  <c r="BO138" i="2" s="1"/>
  <c r="M132" i="2"/>
  <c r="AX132" i="2" s="1"/>
  <c r="BO132" i="2" s="1"/>
  <c r="Q241" i="2"/>
  <c r="BB241" i="2" s="1"/>
  <c r="BS241" i="2" s="1"/>
  <c r="M237" i="2"/>
  <c r="AX237" i="2" s="1"/>
  <c r="BO237" i="2" s="1"/>
  <c r="M109" i="2"/>
  <c r="AX109" i="2" s="1"/>
  <c r="BO109" i="2" s="1"/>
  <c r="M27" i="2"/>
  <c r="AX27" i="2" s="1"/>
  <c r="BO27" i="2" s="1"/>
  <c r="O54" i="2"/>
  <c r="AZ54" i="2" s="1"/>
  <c r="BQ54" i="2" s="1"/>
  <c r="N230" i="2"/>
  <c r="AY230" i="2" s="1"/>
  <c r="BP230" i="2" s="1"/>
  <c r="O171" i="2"/>
  <c r="AZ171" i="2" s="1"/>
  <c r="BQ171" i="2" s="1"/>
  <c r="O195" i="2"/>
  <c r="AZ195" i="2" s="1"/>
  <c r="BQ195" i="2" s="1"/>
  <c r="N234" i="2"/>
  <c r="AY234" i="2" s="1"/>
  <c r="BP234" i="2" s="1"/>
  <c r="O110" i="2"/>
  <c r="AZ110" i="2" s="1"/>
  <c r="BQ110" i="2" s="1"/>
  <c r="Q44" i="2"/>
  <c r="BB44" i="2" s="1"/>
  <c r="BS44" i="2" s="1"/>
  <c r="M204" i="2"/>
  <c r="AX204" i="2" s="1"/>
  <c r="BO204" i="2" s="1"/>
  <c r="M21" i="2"/>
  <c r="AX21" i="2" s="1"/>
  <c r="BO21" i="2" s="1"/>
  <c r="M240" i="2"/>
  <c r="AX240" i="2" s="1"/>
  <c r="BO240" i="2" s="1"/>
  <c r="M184" i="2"/>
  <c r="AX184" i="2" s="1"/>
  <c r="BO184" i="2" s="1"/>
  <c r="M121" i="2"/>
  <c r="AX121" i="2" s="1"/>
  <c r="BO121" i="2" s="1"/>
  <c r="M206" i="2"/>
  <c r="AX206" i="2" s="1"/>
  <c r="BO206" i="2" s="1"/>
  <c r="M200" i="2"/>
  <c r="AX200" i="2" s="1"/>
  <c r="BO200" i="2" s="1"/>
  <c r="M58" i="2"/>
  <c r="AX58" i="2" s="1"/>
  <c r="BO58" i="2" s="1"/>
  <c r="M118" i="2"/>
  <c r="AX118" i="2" s="1"/>
  <c r="BO118" i="2" s="1"/>
  <c r="M141" i="2"/>
  <c r="AX141" i="2" s="1"/>
  <c r="BO141" i="2" s="1"/>
  <c r="M194" i="2"/>
  <c r="AX194" i="2" s="1"/>
  <c r="BO194" i="2" s="1"/>
  <c r="M50" i="2"/>
  <c r="AX50" i="2" s="1"/>
  <c r="BO50" i="2" s="1"/>
  <c r="M127" i="2"/>
  <c r="AX127" i="2" s="1"/>
  <c r="BO127" i="2" s="1"/>
  <c r="M195" i="2"/>
  <c r="AX195" i="2" s="1"/>
  <c r="BO195" i="2" s="1"/>
  <c r="M244" i="2"/>
  <c r="AX244" i="2" s="1"/>
  <c r="BO244" i="2" s="1"/>
  <c r="M56" i="2"/>
  <c r="AX56" i="2" s="1"/>
  <c r="BO56" i="2" s="1"/>
  <c r="M172" i="2"/>
  <c r="AX172" i="2" s="1"/>
  <c r="BO172" i="2" s="1"/>
  <c r="M227" i="2"/>
  <c r="AX227" i="2" s="1"/>
  <c r="BO227" i="2" s="1"/>
  <c r="M37" i="2"/>
  <c r="AX37" i="2" s="1"/>
  <c r="BO37" i="2" s="1"/>
  <c r="M57" i="2"/>
  <c r="AX57" i="2" s="1"/>
  <c r="BO57" i="2" s="1"/>
  <c r="M84" i="2"/>
  <c r="AX84" i="2" s="1"/>
  <c r="BO84" i="2" s="1"/>
  <c r="M76" i="2"/>
  <c r="AX76" i="2" s="1"/>
  <c r="BO76" i="2" s="1"/>
  <c r="M155" i="2"/>
  <c r="AX155" i="2" s="1"/>
  <c r="BO155" i="2" s="1"/>
  <c r="M48" i="2"/>
  <c r="AX48" i="2" s="1"/>
  <c r="BO48" i="2" s="1"/>
  <c r="M159" i="2"/>
  <c r="AX159" i="2" s="1"/>
  <c r="BO159" i="2" s="1"/>
  <c r="M147" i="2"/>
  <c r="AX147" i="2" s="1"/>
  <c r="BO147" i="2" s="1"/>
  <c r="M41" i="2"/>
  <c r="AX41" i="2" s="1"/>
  <c r="BO41" i="2" s="1"/>
  <c r="M29" i="2"/>
  <c r="AX29" i="2" s="1"/>
  <c r="BO29" i="2" s="1"/>
  <c r="M151" i="2"/>
  <c r="AX151" i="2" s="1"/>
  <c r="BO151" i="2" s="1"/>
  <c r="M97" i="2"/>
  <c r="AX97" i="2" s="1"/>
  <c r="BO97" i="2" s="1"/>
  <c r="M64" i="2"/>
  <c r="AX64" i="2" s="1"/>
  <c r="BO64" i="2" s="1"/>
  <c r="O108" i="2"/>
  <c r="AZ108" i="2" s="1"/>
  <c r="BQ108" i="2" s="1"/>
  <c r="M98" i="2"/>
  <c r="AX98" i="2" s="1"/>
  <c r="BO98" i="2" s="1"/>
  <c r="N50" i="2"/>
  <c r="AY50" i="2" s="1"/>
  <c r="BP50" i="2" s="1"/>
  <c r="O124" i="2"/>
  <c r="AZ124" i="2" s="1"/>
  <c r="BQ124" i="2" s="1"/>
  <c r="O38" i="2"/>
  <c r="AZ38" i="2" s="1"/>
  <c r="BQ38" i="2" s="1"/>
  <c r="M126" i="2"/>
  <c r="AX126" i="2" s="1"/>
  <c r="BO126" i="2" s="1"/>
  <c r="M177" i="2"/>
  <c r="AX177" i="2" s="1"/>
  <c r="BO177" i="2" s="1"/>
  <c r="M38" i="2"/>
  <c r="AX38" i="2" s="1"/>
  <c r="BO38" i="2" s="1"/>
  <c r="M85" i="2"/>
  <c r="AX85" i="2" s="1"/>
  <c r="BO85" i="2" s="1"/>
  <c r="M235" i="2"/>
  <c r="AX235" i="2" s="1"/>
  <c r="BO235" i="2" s="1"/>
  <c r="M144" i="2"/>
  <c r="AX144" i="2" s="1"/>
  <c r="BO144" i="2" s="1"/>
  <c r="M119" i="2"/>
  <c r="AX119" i="2" s="1"/>
  <c r="BO119" i="2" s="1"/>
  <c r="M145" i="2"/>
  <c r="AX145" i="2" s="1"/>
  <c r="BO145" i="2" s="1"/>
  <c r="M193" i="2"/>
  <c r="AX193" i="2" s="1"/>
  <c r="BO193" i="2" s="1"/>
  <c r="M35" i="2"/>
  <c r="AX35" i="2" s="1"/>
  <c r="BO35" i="2" s="1"/>
  <c r="M160" i="2"/>
  <c r="AX160" i="2" s="1"/>
  <c r="BO160" i="2" s="1"/>
  <c r="M212" i="2"/>
  <c r="AX212" i="2" s="1"/>
  <c r="BO212" i="2" s="1"/>
  <c r="M231" i="2"/>
  <c r="AX231" i="2" s="1"/>
  <c r="BO231" i="2" s="1"/>
  <c r="M108" i="2"/>
  <c r="AX108" i="2" s="1"/>
  <c r="BO108" i="2" s="1"/>
  <c r="M112" i="2"/>
  <c r="AX112" i="2" s="1"/>
  <c r="BO112" i="2" s="1"/>
  <c r="M74" i="2"/>
  <c r="AX74" i="2" s="1"/>
  <c r="BO74" i="2" s="1"/>
  <c r="M25" i="2"/>
  <c r="AX25" i="2" s="1"/>
  <c r="BO25" i="2" s="1"/>
  <c r="M103" i="2"/>
  <c r="AX103" i="2" s="1"/>
  <c r="BO103" i="2" s="1"/>
  <c r="M137" i="2"/>
  <c r="AX137" i="2" s="1"/>
  <c r="BO137" i="2" s="1"/>
  <c r="M176" i="2"/>
  <c r="AX176" i="2" s="1"/>
  <c r="BO176" i="2" s="1"/>
  <c r="M202" i="2"/>
  <c r="AX202" i="2" s="1"/>
  <c r="BO202" i="2" s="1"/>
  <c r="M67" i="2"/>
  <c r="AX67" i="2" s="1"/>
  <c r="BO67" i="2" s="1"/>
  <c r="M100" i="2"/>
  <c r="AX100" i="2" s="1"/>
  <c r="BO100" i="2" s="1"/>
  <c r="M129" i="2"/>
  <c r="AX129" i="2" s="1"/>
  <c r="BO129" i="2" s="1"/>
  <c r="M241" i="2"/>
  <c r="AX241" i="2" s="1"/>
  <c r="BO241" i="2" s="1"/>
  <c r="M52" i="2"/>
  <c r="AX52" i="2" s="1"/>
  <c r="BO52" i="2" s="1"/>
  <c r="M161" i="2"/>
  <c r="AX161" i="2" s="1"/>
  <c r="BO161" i="2" s="1"/>
  <c r="M55" i="2"/>
  <c r="AX55" i="2" s="1"/>
  <c r="BO55" i="2" s="1"/>
  <c r="M226" i="2"/>
  <c r="AX226" i="2" s="1"/>
  <c r="BO226" i="2" s="1"/>
  <c r="O184" i="2"/>
  <c r="AZ184" i="2" s="1"/>
  <c r="BQ184" i="2" s="1"/>
  <c r="O146" i="2"/>
  <c r="AZ146" i="2" s="1"/>
  <c r="BQ146" i="2" s="1"/>
  <c r="O169" i="2"/>
  <c r="AZ169" i="2" s="1"/>
  <c r="BQ169" i="2" s="1"/>
  <c r="O127" i="2"/>
  <c r="AZ127" i="2" s="1"/>
  <c r="BQ127" i="2" s="1"/>
  <c r="N135" i="2"/>
  <c r="AY135" i="2" s="1"/>
  <c r="BP135" i="2" s="1"/>
  <c r="O53" i="2"/>
  <c r="AZ53" i="2" s="1"/>
  <c r="BQ53" i="2" s="1"/>
  <c r="O200" i="2"/>
  <c r="AZ200" i="2" s="1"/>
  <c r="BQ200" i="2" s="1"/>
  <c r="M117" i="2"/>
  <c r="AX117" i="2" s="1"/>
  <c r="BO117" i="2" s="1"/>
  <c r="M120" i="2"/>
  <c r="AX120" i="2" s="1"/>
  <c r="BO120" i="2" s="1"/>
  <c r="M178" i="2"/>
  <c r="AX178" i="2" s="1"/>
  <c r="BO178" i="2" s="1"/>
  <c r="M45" i="2"/>
  <c r="AX45" i="2" s="1"/>
  <c r="BO45" i="2" s="1"/>
  <c r="M250" i="2"/>
  <c r="AX250" i="2" s="1"/>
  <c r="BO250" i="2" s="1"/>
  <c r="M46" i="2"/>
  <c r="AX46" i="2" s="1"/>
  <c r="BO46" i="2" s="1"/>
  <c r="M130" i="2"/>
  <c r="AX130" i="2" s="1"/>
  <c r="BO130" i="2" s="1"/>
  <c r="M171" i="2"/>
  <c r="AX171" i="2" s="1"/>
  <c r="BO171" i="2" s="1"/>
  <c r="M30" i="2"/>
  <c r="AX30" i="2" s="1"/>
  <c r="BO30" i="2" s="1"/>
  <c r="M152" i="2"/>
  <c r="AX152" i="2" s="1"/>
  <c r="BO152" i="2" s="1"/>
  <c r="M205" i="2"/>
  <c r="AX205" i="2" s="1"/>
  <c r="BO205" i="2" s="1"/>
  <c r="M230" i="2"/>
  <c r="AX230" i="2" s="1"/>
  <c r="BO230" i="2" s="1"/>
  <c r="M87" i="2"/>
  <c r="AX87" i="2" s="1"/>
  <c r="BO87" i="2" s="1"/>
  <c r="M102" i="2"/>
  <c r="AX102" i="2" s="1"/>
  <c r="BO102" i="2" s="1"/>
  <c r="M72" i="2"/>
  <c r="AX72" i="2" s="1"/>
  <c r="BO72" i="2" s="1"/>
  <c r="M246" i="2"/>
  <c r="AX246" i="2" s="1"/>
  <c r="BO246" i="2" s="1"/>
  <c r="M24" i="2"/>
  <c r="AX24" i="2" s="1"/>
  <c r="BO24" i="2" s="1"/>
  <c r="M88" i="2"/>
  <c r="AX88" i="2" s="1"/>
  <c r="BO88" i="2" s="1"/>
  <c r="M150" i="2"/>
  <c r="AX150" i="2" s="1"/>
  <c r="BO150" i="2" s="1"/>
  <c r="M213" i="2"/>
  <c r="AX213" i="2" s="1"/>
  <c r="BO213" i="2" s="1"/>
  <c r="M19" i="2"/>
  <c r="AX19" i="2" s="1"/>
  <c r="BO19" i="2" s="1"/>
  <c r="O137" i="2"/>
  <c r="AZ137" i="2" s="1"/>
  <c r="BQ137" i="2" s="1"/>
  <c r="N119" i="2"/>
  <c r="AY119" i="2" s="1"/>
  <c r="BP119" i="2" s="1"/>
  <c r="O60" i="2"/>
  <c r="AZ60" i="2" s="1"/>
  <c r="BQ60" i="2" s="1"/>
  <c r="O138" i="2"/>
  <c r="AZ138" i="2" s="1"/>
  <c r="BQ138" i="2" s="1"/>
  <c r="O173" i="2"/>
  <c r="AZ173" i="2" s="1"/>
  <c r="BQ173" i="2" s="1"/>
  <c r="O167" i="2"/>
  <c r="AZ167" i="2" s="1"/>
  <c r="BQ167" i="2" s="1"/>
  <c r="M168" i="2"/>
  <c r="AX168" i="2" s="1"/>
  <c r="BO168" i="2" s="1"/>
  <c r="M173" i="2"/>
  <c r="AX173" i="2" s="1"/>
  <c r="BO173" i="2" s="1"/>
  <c r="M189" i="2"/>
  <c r="AX189" i="2" s="1"/>
  <c r="BO189" i="2" s="1"/>
  <c r="M146" i="2"/>
  <c r="AX146" i="2" s="1"/>
  <c r="BO146" i="2" s="1"/>
  <c r="M107" i="2"/>
  <c r="AX107" i="2" s="1"/>
  <c r="BO107" i="2" s="1"/>
  <c r="M131" i="2"/>
  <c r="AX131" i="2" s="1"/>
  <c r="BO131" i="2" s="1"/>
  <c r="M216" i="2"/>
  <c r="AX216" i="2" s="1"/>
  <c r="BO216" i="2" s="1"/>
  <c r="M209" i="2"/>
  <c r="AX209" i="2" s="1"/>
  <c r="BO209" i="2" s="1"/>
  <c r="M247" i="2"/>
  <c r="AX247" i="2" s="1"/>
  <c r="BO247" i="2" s="1"/>
  <c r="M199" i="2"/>
  <c r="AX199" i="2" s="1"/>
  <c r="BO199" i="2" s="1"/>
  <c r="M123" i="2"/>
  <c r="AX123" i="2" s="1"/>
  <c r="BO123" i="2" s="1"/>
  <c r="M75" i="2"/>
  <c r="AX75" i="2" s="1"/>
  <c r="BO75" i="2" s="1"/>
  <c r="M142" i="2"/>
  <c r="AX142" i="2" s="1"/>
  <c r="BO142" i="2" s="1"/>
  <c r="N228" i="2"/>
  <c r="AY228" i="2" s="1"/>
  <c r="BP228" i="2" s="1"/>
  <c r="O41" i="2"/>
  <c r="AZ41" i="2" s="1"/>
  <c r="BQ41" i="2" s="1"/>
  <c r="O135" i="2"/>
  <c r="AZ135" i="2" s="1"/>
  <c r="BQ135" i="2" s="1"/>
  <c r="M71" i="2"/>
  <c r="AX71" i="2" s="1"/>
  <c r="BO71" i="2" s="1"/>
  <c r="M54" i="2"/>
  <c r="AX54" i="2" s="1"/>
  <c r="BO54" i="2" s="1"/>
  <c r="M124" i="2"/>
  <c r="AX124" i="2" s="1"/>
  <c r="BO124" i="2" s="1"/>
  <c r="M44" i="2"/>
  <c r="AX44" i="2" s="1"/>
  <c r="BO44" i="2" s="1"/>
  <c r="M94" i="2"/>
  <c r="AX94" i="2" s="1"/>
  <c r="BO94" i="2" s="1"/>
  <c r="M115" i="2"/>
  <c r="AX115" i="2" s="1"/>
  <c r="BO115" i="2" s="1"/>
  <c r="M101" i="2"/>
  <c r="AX101" i="2" s="1"/>
  <c r="BO101" i="2" s="1"/>
  <c r="M91" i="2"/>
  <c r="AX91" i="2" s="1"/>
  <c r="BO91" i="2" s="1"/>
  <c r="M156" i="2"/>
  <c r="AX156" i="2" s="1"/>
  <c r="BO156" i="2" s="1"/>
  <c r="M232" i="2"/>
  <c r="AX232" i="2" s="1"/>
  <c r="BO232" i="2" s="1"/>
  <c r="M169" i="2"/>
  <c r="AX169" i="2" s="1"/>
  <c r="BO169" i="2" s="1"/>
  <c r="M197" i="2"/>
  <c r="AX197" i="2" s="1"/>
  <c r="BO197" i="2" s="1"/>
  <c r="M39" i="2"/>
  <c r="AX39" i="2" s="1"/>
  <c r="BO39" i="2" s="1"/>
  <c r="M198" i="2"/>
  <c r="AX198" i="2" s="1"/>
  <c r="BO198" i="2" s="1"/>
  <c r="M86" i="2"/>
  <c r="AX86" i="2" s="1"/>
  <c r="BO86" i="2" s="1"/>
  <c r="M105" i="2"/>
  <c r="AX105" i="2" s="1"/>
  <c r="BO105" i="2" s="1"/>
  <c r="M33" i="2"/>
  <c r="AX33" i="2" s="1"/>
  <c r="BO33" i="2" s="1"/>
  <c r="M134" i="2"/>
  <c r="AX134" i="2" s="1"/>
  <c r="BO134" i="2" s="1"/>
  <c r="M59" i="2"/>
  <c r="AX59" i="2" s="1"/>
  <c r="BO59" i="2" s="1"/>
  <c r="M60" i="2"/>
  <c r="AX60" i="2" s="1"/>
  <c r="BO60" i="2" s="1"/>
  <c r="M208" i="2"/>
  <c r="AX208" i="2" s="1"/>
  <c r="BO208" i="2" s="1"/>
  <c r="M28" i="2"/>
  <c r="AX28" i="2" s="1"/>
  <c r="BO28" i="2" s="1"/>
  <c r="M220" i="2"/>
  <c r="AX220" i="2" s="1"/>
  <c r="BO220" i="2" s="1"/>
  <c r="M65" i="2"/>
  <c r="AX65" i="2" s="1"/>
  <c r="BO65" i="2" s="1"/>
  <c r="M90" i="2"/>
  <c r="AX90" i="2" s="1"/>
  <c r="BO90" i="2" s="1"/>
  <c r="M140" i="2"/>
  <c r="AX140" i="2" s="1"/>
  <c r="BO140" i="2" s="1"/>
  <c r="M221" i="2"/>
  <c r="AX221" i="2" s="1"/>
  <c r="BO221" i="2" s="1"/>
  <c r="M22" i="2"/>
  <c r="AX22" i="2" s="1"/>
  <c r="BO22" i="2" s="1"/>
  <c r="M113" i="2"/>
  <c r="AX113" i="2" s="1"/>
  <c r="BO113" i="2" s="1"/>
  <c r="M214" i="2"/>
  <c r="AX214" i="2" s="1"/>
  <c r="BO214" i="2" s="1"/>
  <c r="M238" i="2"/>
  <c r="AX238" i="2" s="1"/>
  <c r="BO238" i="2" s="1"/>
  <c r="O52" i="2"/>
  <c r="AZ52" i="2" s="1"/>
  <c r="BQ52" i="2" s="1"/>
  <c r="O179" i="2"/>
  <c r="AZ179" i="2" s="1"/>
  <c r="BQ179" i="2" s="1"/>
  <c r="O71" i="2"/>
  <c r="AZ71" i="2" s="1"/>
  <c r="BQ71" i="2" s="1"/>
  <c r="O45" i="2"/>
  <c r="AZ45" i="2" s="1"/>
  <c r="BQ45" i="2" s="1"/>
  <c r="O57" i="2"/>
  <c r="AZ57" i="2" s="1"/>
  <c r="BQ57" i="2" s="1"/>
  <c r="O147" i="2"/>
  <c r="AZ147" i="2" s="1"/>
  <c r="BQ147" i="2" s="1"/>
  <c r="M20" i="2"/>
  <c r="AX20" i="2" s="1"/>
  <c r="BO20" i="2" s="1"/>
  <c r="M179" i="2"/>
  <c r="AX179" i="2" s="1"/>
  <c r="BO179" i="2" s="1"/>
  <c r="M188" i="2"/>
  <c r="AX188" i="2" s="1"/>
  <c r="BO188" i="2" s="1"/>
  <c r="M148" i="2"/>
  <c r="AX148" i="2" s="1"/>
  <c r="BO148" i="2" s="1"/>
  <c r="M163" i="2"/>
  <c r="AX163" i="2" s="1"/>
  <c r="BO163" i="2" s="1"/>
  <c r="M225" i="2"/>
  <c r="AX225" i="2" s="1"/>
  <c r="BO225" i="2" s="1"/>
  <c r="M207" i="2"/>
  <c r="AX207" i="2" s="1"/>
  <c r="BO207" i="2" s="1"/>
  <c r="M201" i="2"/>
  <c r="AX201" i="2" s="1"/>
  <c r="BO201" i="2" s="1"/>
  <c r="M170" i="2"/>
  <c r="AX170" i="2" s="1"/>
  <c r="BO170" i="2" s="1"/>
  <c r="M135" i="2"/>
  <c r="AX135" i="2" s="1"/>
  <c r="BO135" i="2" s="1"/>
  <c r="M191" i="2"/>
  <c r="AX191" i="2" s="1"/>
  <c r="BO191" i="2" s="1"/>
  <c r="M70" i="2"/>
  <c r="AX70" i="2" s="1"/>
  <c r="BO70" i="2" s="1"/>
  <c r="M182" i="2"/>
  <c r="AX182" i="2" s="1"/>
  <c r="BO182" i="2" s="1"/>
  <c r="M185" i="2"/>
  <c r="AX185" i="2" s="1"/>
  <c r="BO185" i="2" s="1"/>
  <c r="M211" i="2"/>
  <c r="AX211" i="2" s="1"/>
  <c r="BO211" i="2" s="1"/>
  <c r="M104" i="2"/>
  <c r="AX104" i="2" s="1"/>
  <c r="BO104" i="2" s="1"/>
  <c r="M66" i="2"/>
  <c r="AX66" i="2" s="1"/>
  <c r="BO66" i="2" s="1"/>
  <c r="M32" i="2"/>
  <c r="AX32" i="2" s="1"/>
  <c r="BO32" i="2" s="1"/>
  <c r="M31" i="2"/>
  <c r="AX31" i="2" s="1"/>
  <c r="BO31" i="2" s="1"/>
  <c r="M196" i="2"/>
  <c r="AX196" i="2" s="1"/>
  <c r="BO196" i="2" s="1"/>
  <c r="M192" i="2"/>
  <c r="AX192" i="2" s="1"/>
  <c r="BO192" i="2" s="1"/>
  <c r="M203" i="2"/>
  <c r="AX203" i="2" s="1"/>
  <c r="BO203" i="2" s="1"/>
  <c r="M89" i="2"/>
  <c r="AX89" i="2" s="1"/>
  <c r="BO89" i="2" s="1"/>
  <c r="M93" i="2"/>
  <c r="AX93" i="2" s="1"/>
  <c r="BO93" i="2" s="1"/>
  <c r="M125" i="2"/>
  <c r="AX125" i="2" s="1"/>
  <c r="BO125" i="2" s="1"/>
  <c r="M222" i="2"/>
  <c r="AX222" i="2" s="1"/>
  <c r="BO222" i="2" s="1"/>
  <c r="M139" i="2"/>
  <c r="AX139" i="2" s="1"/>
  <c r="BO139" i="2" s="1"/>
  <c r="M190" i="2"/>
  <c r="AX190" i="2" s="1"/>
  <c r="BO190" i="2" s="1"/>
  <c r="M174" i="2"/>
  <c r="AX174" i="2" s="1"/>
  <c r="BO174" i="2" s="1"/>
  <c r="M106" i="2"/>
  <c r="AX106" i="2" s="1"/>
  <c r="BO106" i="2" s="1"/>
  <c r="M78" i="2"/>
  <c r="AX78" i="2" s="1"/>
  <c r="BO78" i="2" s="1"/>
  <c r="M245" i="2"/>
  <c r="AX245" i="2" s="1"/>
  <c r="BO245" i="2" s="1"/>
  <c r="O58" i="2"/>
  <c r="AZ58" i="2" s="1"/>
  <c r="BQ58" i="2" s="1"/>
  <c r="M183" i="2"/>
  <c r="AX183" i="2" s="1"/>
  <c r="BO183" i="2" s="1"/>
  <c r="M128" i="2"/>
  <c r="AX128" i="2" s="1"/>
  <c r="BO128" i="2" s="1"/>
  <c r="M234" i="2"/>
  <c r="AX234" i="2" s="1"/>
  <c r="BO234" i="2" s="1"/>
  <c r="M153" i="2"/>
  <c r="AX153" i="2" s="1"/>
  <c r="BO153" i="2" s="1"/>
  <c r="M96" i="2"/>
  <c r="AX96" i="2" s="1"/>
  <c r="BO96" i="2" s="1"/>
  <c r="M166" i="2"/>
  <c r="AX166" i="2" s="1"/>
  <c r="BO166" i="2" s="1"/>
  <c r="M42" i="2"/>
  <c r="AX42" i="2" s="1"/>
  <c r="BO42" i="2" s="1"/>
  <c r="M210" i="2"/>
  <c r="AX210" i="2" s="1"/>
  <c r="BO210" i="2" s="1"/>
  <c r="M133" i="2"/>
  <c r="AX133" i="2" s="1"/>
  <c r="BO133" i="2" s="1"/>
  <c r="M167" i="2"/>
  <c r="AX167" i="2" s="1"/>
  <c r="BO167" i="2" s="1"/>
  <c r="M92" i="2"/>
  <c r="AX92" i="2" s="1"/>
  <c r="BO92" i="2" s="1"/>
  <c r="M217" i="2"/>
  <c r="AX217" i="2" s="1"/>
  <c r="BO217" i="2" s="1"/>
  <c r="M61" i="2"/>
  <c r="AX61" i="2" s="1"/>
  <c r="BO61" i="2" s="1"/>
  <c r="M143" i="2"/>
  <c r="AX143" i="2" s="1"/>
  <c r="BO143" i="2" s="1"/>
  <c r="M219" i="2"/>
  <c r="AX219" i="2" s="1"/>
  <c r="BO219" i="2" s="1"/>
  <c r="M63" i="2"/>
  <c r="AX63" i="2" s="1"/>
  <c r="BO63" i="2" s="1"/>
  <c r="M69" i="2"/>
  <c r="AX69" i="2" s="1"/>
  <c r="BO69" i="2" s="1"/>
  <c r="M73" i="2"/>
  <c r="AX73" i="2" s="1"/>
  <c r="BO73" i="2" s="1"/>
  <c r="M180" i="2"/>
  <c r="AX180" i="2" s="1"/>
  <c r="BO180" i="2" s="1"/>
  <c r="M82" i="2"/>
  <c r="AX82" i="2" s="1"/>
  <c r="BO82" i="2" s="1"/>
  <c r="M111" i="2"/>
  <c r="AX111" i="2" s="1"/>
  <c r="BO111" i="2" s="1"/>
  <c r="M165" i="2"/>
  <c r="AX165" i="2" s="1"/>
  <c r="BO165" i="2" s="1"/>
  <c r="O151" i="2"/>
  <c r="AZ151" i="2" s="1"/>
  <c r="BQ151" i="2" s="1"/>
  <c r="O155" i="2"/>
  <c r="AZ155" i="2" s="1"/>
  <c r="BQ155" i="2" s="1"/>
  <c r="N214" i="2"/>
  <c r="AY214" i="2" s="1"/>
  <c r="BP214" i="2" s="1"/>
  <c r="P61" i="2"/>
  <c r="BA61" i="2" s="1"/>
  <c r="BR61" i="2" s="1"/>
  <c r="P71" i="2"/>
  <c r="BA71" i="2" s="1"/>
  <c r="BR71" i="2" s="1"/>
  <c r="O250" i="2"/>
  <c r="AZ250" i="2" s="1"/>
  <c r="BQ250" i="2" s="1"/>
  <c r="N54" i="2"/>
  <c r="AY54" i="2" s="1"/>
  <c r="BP54" i="2" s="1"/>
  <c r="O119" i="2"/>
  <c r="AZ119" i="2" s="1"/>
  <c r="BQ119" i="2" s="1"/>
  <c r="O33" i="2"/>
  <c r="AZ33" i="2" s="1"/>
  <c r="BQ33" i="2" s="1"/>
  <c r="N238" i="2"/>
  <c r="AY238" i="2" s="1"/>
  <c r="BP238" i="2" s="1"/>
  <c r="N99" i="2"/>
  <c r="AY99" i="2" s="1"/>
  <c r="BP99" i="2" s="1"/>
  <c r="O91" i="2"/>
  <c r="AZ91" i="2" s="1"/>
  <c r="BQ91" i="2" s="1"/>
  <c r="O180" i="2"/>
  <c r="AZ180" i="2" s="1"/>
  <c r="BQ180" i="2" s="1"/>
  <c r="O117" i="2"/>
  <c r="AZ117" i="2" s="1"/>
  <c r="BQ117" i="2" s="1"/>
  <c r="O37" i="2"/>
  <c r="AZ37" i="2" s="1"/>
  <c r="BQ37" i="2" s="1"/>
  <c r="O206" i="2"/>
  <c r="AZ206" i="2" s="1"/>
  <c r="BQ206" i="2" s="1"/>
  <c r="O25" i="2"/>
  <c r="AZ25" i="2" s="1"/>
  <c r="BQ25" i="2" s="1"/>
  <c r="O92" i="2"/>
  <c r="AZ92" i="2" s="1"/>
  <c r="BQ92" i="2" s="1"/>
  <c r="O74" i="2"/>
  <c r="AZ74" i="2" s="1"/>
  <c r="BQ74" i="2" s="1"/>
  <c r="O174" i="2"/>
  <c r="AZ174" i="2" s="1"/>
  <c r="BQ174" i="2" s="1"/>
  <c r="Q169" i="2"/>
  <c r="BB169" i="2" s="1"/>
  <c r="BS169" i="2" s="1"/>
  <c r="N69" i="2"/>
  <c r="AY69" i="2" s="1"/>
  <c r="BP69" i="2" s="1"/>
  <c r="O139" i="2"/>
  <c r="AZ139" i="2" s="1"/>
  <c r="BQ139" i="2" s="1"/>
  <c r="N142" i="2"/>
  <c r="AY142" i="2" s="1"/>
  <c r="BP142" i="2" s="1"/>
  <c r="O56" i="2"/>
  <c r="AZ56" i="2" s="1"/>
  <c r="BQ56" i="2" s="1"/>
  <c r="N168" i="2"/>
  <c r="AY168" i="2" s="1"/>
  <c r="BP168" i="2" s="1"/>
  <c r="P59" i="2"/>
  <c r="BA59" i="2" s="1"/>
  <c r="BR59" i="2" s="1"/>
  <c r="O202" i="2"/>
  <c r="AZ202" i="2" s="1"/>
  <c r="BQ202" i="2" s="1"/>
  <c r="N188" i="2"/>
  <c r="AY188" i="2" s="1"/>
  <c r="BP188" i="2" s="1"/>
  <c r="O181" i="2"/>
  <c r="AZ181" i="2" s="1"/>
  <c r="BQ181" i="2" s="1"/>
  <c r="P114" i="2"/>
  <c r="BA114" i="2" s="1"/>
  <c r="BR114" i="2" s="1"/>
  <c r="Q161" i="2"/>
  <c r="BB161" i="2" s="1"/>
  <c r="BS161" i="2" s="1"/>
  <c r="O194" i="2"/>
  <c r="AZ194" i="2" s="1"/>
  <c r="BQ194" i="2" s="1"/>
  <c r="N202" i="2"/>
  <c r="AY202" i="2" s="1"/>
  <c r="BP202" i="2" s="1"/>
  <c r="O97" i="2"/>
  <c r="AZ97" i="2" s="1"/>
  <c r="BQ97" i="2" s="1"/>
  <c r="N96" i="2"/>
  <c r="AY96" i="2" s="1"/>
  <c r="BP96" i="2" s="1"/>
  <c r="O101" i="2"/>
  <c r="AZ101" i="2" s="1"/>
  <c r="BQ101" i="2" s="1"/>
  <c r="N79" i="2"/>
  <c r="AY79" i="2" s="1"/>
  <c r="BP79" i="2" s="1"/>
  <c r="O160" i="2"/>
  <c r="AZ160" i="2" s="1"/>
  <c r="BQ160" i="2" s="1"/>
  <c r="N210" i="2"/>
  <c r="AY210" i="2" s="1"/>
  <c r="BP210" i="2" s="1"/>
  <c r="N186" i="2"/>
  <c r="AY186" i="2" s="1"/>
  <c r="BP186" i="2" s="1"/>
  <c r="N140" i="2"/>
  <c r="AY140" i="2" s="1"/>
  <c r="BP140" i="2" s="1"/>
  <c r="N26" i="2"/>
  <c r="AY26" i="2" s="1"/>
  <c r="BP26" i="2" s="1"/>
  <c r="N34" i="2"/>
  <c r="AY34" i="2" s="1"/>
  <c r="BP34" i="2" s="1"/>
  <c r="P175" i="2"/>
  <c r="BA175" i="2" s="1"/>
  <c r="BR175" i="2" s="1"/>
  <c r="P91" i="2"/>
  <c r="BA91" i="2" s="1"/>
  <c r="BR91" i="2" s="1"/>
  <c r="N187" i="2"/>
  <c r="AY187" i="2" s="1"/>
  <c r="BP187" i="2" s="1"/>
  <c r="O68" i="2"/>
  <c r="AZ68" i="2" s="1"/>
  <c r="BQ68" i="2" s="1"/>
  <c r="O249" i="2"/>
  <c r="AZ249" i="2" s="1"/>
  <c r="BQ249" i="2" s="1"/>
  <c r="O20" i="2"/>
  <c r="AZ20" i="2" s="1"/>
  <c r="BQ20" i="2" s="1"/>
  <c r="O43" i="2"/>
  <c r="AZ43" i="2" s="1"/>
  <c r="BQ43" i="2" s="1"/>
  <c r="O207" i="2"/>
  <c r="AZ207" i="2" s="1"/>
  <c r="BQ207" i="2" s="1"/>
  <c r="O170" i="2"/>
  <c r="AZ170" i="2" s="1"/>
  <c r="BQ170" i="2" s="1"/>
  <c r="O162" i="2"/>
  <c r="AZ162" i="2" s="1"/>
  <c r="BQ162" i="2" s="1"/>
  <c r="O229" i="2"/>
  <c r="AZ229" i="2" s="1"/>
  <c r="BQ229" i="2" s="1"/>
  <c r="O106" i="2"/>
  <c r="AZ106" i="2" s="1"/>
  <c r="BQ106" i="2" s="1"/>
  <c r="O230" i="2"/>
  <c r="AZ230" i="2" s="1"/>
  <c r="BQ230" i="2" s="1"/>
  <c r="O226" i="2"/>
  <c r="AZ226" i="2" s="1"/>
  <c r="BQ226" i="2" s="1"/>
  <c r="O212" i="2"/>
  <c r="AZ212" i="2" s="1"/>
  <c r="BQ212" i="2" s="1"/>
  <c r="Q179" i="2"/>
  <c r="BB179" i="2" s="1"/>
  <c r="BS179" i="2" s="1"/>
  <c r="N170" i="2"/>
  <c r="AY170" i="2" s="1"/>
  <c r="BP170" i="2" s="1"/>
  <c r="N84" i="2"/>
  <c r="AY84" i="2" s="1"/>
  <c r="BP84" i="2" s="1"/>
  <c r="N211" i="2"/>
  <c r="AY211" i="2" s="1"/>
  <c r="BP211" i="2" s="1"/>
  <c r="P202" i="2"/>
  <c r="BA202" i="2" s="1"/>
  <c r="BR202" i="2" s="1"/>
  <c r="P249" i="2"/>
  <c r="BA249" i="2" s="1"/>
  <c r="BR249" i="2" s="1"/>
  <c r="N39" i="2"/>
  <c r="AY39" i="2" s="1"/>
  <c r="BP39" i="2" s="1"/>
  <c r="N227" i="2"/>
  <c r="AY227" i="2" s="1"/>
  <c r="BP227" i="2" s="1"/>
  <c r="O59" i="2"/>
  <c r="AZ59" i="2" s="1"/>
  <c r="BQ59" i="2" s="1"/>
  <c r="N64" i="2"/>
  <c r="AY64" i="2" s="1"/>
  <c r="BP64" i="2" s="1"/>
  <c r="P221" i="2"/>
  <c r="BA221" i="2" s="1"/>
  <c r="BR221" i="2" s="1"/>
  <c r="P70" i="2"/>
  <c r="BA70" i="2" s="1"/>
  <c r="BR70" i="2" s="1"/>
  <c r="N176" i="2"/>
  <c r="AY176" i="2" s="1"/>
  <c r="BP176" i="2" s="1"/>
  <c r="N143" i="2"/>
  <c r="AY143" i="2" s="1"/>
  <c r="BP143" i="2" s="1"/>
  <c r="N36" i="2"/>
  <c r="AY36" i="2" s="1"/>
  <c r="BP36" i="2" s="1"/>
  <c r="P149" i="2"/>
  <c r="BA149" i="2" s="1"/>
  <c r="BR149" i="2" s="1"/>
  <c r="P96" i="2"/>
  <c r="BA96" i="2" s="1"/>
  <c r="BR96" i="2" s="1"/>
  <c r="O210" i="2"/>
  <c r="AZ210" i="2" s="1"/>
  <c r="BQ210" i="2" s="1"/>
  <c r="N183" i="2"/>
  <c r="AY183" i="2" s="1"/>
  <c r="BP183" i="2" s="1"/>
  <c r="N246" i="2"/>
  <c r="AY246" i="2" s="1"/>
  <c r="BP246" i="2" s="1"/>
  <c r="N100" i="2"/>
  <c r="AY100" i="2" s="1"/>
  <c r="BP100" i="2" s="1"/>
  <c r="O227" i="2"/>
  <c r="AZ227" i="2" s="1"/>
  <c r="BQ227" i="2" s="1"/>
  <c r="N138" i="2"/>
  <c r="AY138" i="2" s="1"/>
  <c r="BP138" i="2" s="1"/>
  <c r="P62" i="2"/>
  <c r="BA62" i="2" s="1"/>
  <c r="BR62" i="2" s="1"/>
  <c r="O128" i="2"/>
  <c r="AZ128" i="2" s="1"/>
  <c r="BQ128" i="2" s="1"/>
  <c r="O61" i="2"/>
  <c r="AZ61" i="2" s="1"/>
  <c r="BQ61" i="2" s="1"/>
  <c r="O219" i="2"/>
  <c r="AZ219" i="2" s="1"/>
  <c r="BQ219" i="2" s="1"/>
  <c r="O203" i="2"/>
  <c r="AZ203" i="2" s="1"/>
  <c r="BQ203" i="2" s="1"/>
  <c r="O96" i="2"/>
  <c r="AZ96" i="2" s="1"/>
  <c r="BQ96" i="2" s="1"/>
  <c r="O70" i="2"/>
  <c r="AZ70" i="2" s="1"/>
  <c r="BQ70" i="2" s="1"/>
  <c r="O236" i="2"/>
  <c r="AZ236" i="2" s="1"/>
  <c r="BQ236" i="2" s="1"/>
  <c r="O204" i="2"/>
  <c r="AZ204" i="2" s="1"/>
  <c r="BQ204" i="2" s="1"/>
  <c r="N62" i="2"/>
  <c r="AY62" i="2" s="1"/>
  <c r="BP62" i="2" s="1"/>
  <c r="O102" i="2"/>
  <c r="AZ102" i="2" s="1"/>
  <c r="BQ102" i="2" s="1"/>
  <c r="O231" i="2"/>
  <c r="AZ231" i="2" s="1"/>
  <c r="BQ231" i="2" s="1"/>
  <c r="O51" i="2"/>
  <c r="AZ51" i="2" s="1"/>
  <c r="BQ51" i="2" s="1"/>
  <c r="O193" i="2"/>
  <c r="AZ193" i="2" s="1"/>
  <c r="BQ193" i="2" s="1"/>
  <c r="O75" i="2"/>
  <c r="AZ75" i="2" s="1"/>
  <c r="BQ75" i="2" s="1"/>
  <c r="O72" i="2"/>
  <c r="AZ72" i="2" s="1"/>
  <c r="BQ72" i="2" s="1"/>
  <c r="O192" i="2"/>
  <c r="AZ192" i="2" s="1"/>
  <c r="BQ192" i="2" s="1"/>
  <c r="O245" i="2"/>
  <c r="AZ245" i="2" s="1"/>
  <c r="BQ245" i="2" s="1"/>
  <c r="P51" i="2"/>
  <c r="BA51" i="2" s="1"/>
  <c r="BR51" i="2" s="1"/>
  <c r="P49" i="2"/>
  <c r="BA49" i="2" s="1"/>
  <c r="BR49" i="2" s="1"/>
  <c r="N22" i="2"/>
  <c r="AY22" i="2" s="1"/>
  <c r="BP22" i="2" s="1"/>
  <c r="N177" i="2"/>
  <c r="AY177" i="2" s="1"/>
  <c r="BP177" i="2" s="1"/>
  <c r="N203" i="2"/>
  <c r="AY203" i="2" s="1"/>
  <c r="BP203" i="2" s="1"/>
  <c r="O221" i="2"/>
  <c r="AZ221" i="2" s="1"/>
  <c r="BQ221" i="2" s="1"/>
  <c r="P125" i="2"/>
  <c r="BA125" i="2" s="1"/>
  <c r="BR125" i="2" s="1"/>
  <c r="N124" i="2"/>
  <c r="AY124" i="2" s="1"/>
  <c r="BP124" i="2" s="1"/>
  <c r="O112" i="2"/>
  <c r="AZ112" i="2" s="1"/>
  <c r="BQ112" i="2" s="1"/>
  <c r="N123" i="2"/>
  <c r="AY123" i="2" s="1"/>
  <c r="BP123" i="2" s="1"/>
  <c r="R165" i="2"/>
  <c r="BC165" i="2" s="1"/>
  <c r="BT165" i="2" s="1"/>
  <c r="N148" i="2"/>
  <c r="AY148" i="2" s="1"/>
  <c r="BP148" i="2" s="1"/>
  <c r="O248" i="2"/>
  <c r="AZ248" i="2" s="1"/>
  <c r="BQ248" i="2" s="1"/>
  <c r="N241" i="2"/>
  <c r="AY241" i="2" s="1"/>
  <c r="BP241" i="2" s="1"/>
  <c r="N132" i="2"/>
  <c r="AY132" i="2" s="1"/>
  <c r="BP132" i="2" s="1"/>
  <c r="N181" i="2"/>
  <c r="AY181" i="2" s="1"/>
  <c r="BP181" i="2" s="1"/>
  <c r="N162" i="2"/>
  <c r="AY162" i="2" s="1"/>
  <c r="BP162" i="2" s="1"/>
  <c r="P55" i="2"/>
  <c r="BA55" i="2" s="1"/>
  <c r="BR55" i="2" s="1"/>
  <c r="O115" i="2"/>
  <c r="AZ115" i="2" s="1"/>
  <c r="BQ115" i="2" s="1"/>
  <c r="O240" i="2"/>
  <c r="AZ240" i="2" s="1"/>
  <c r="BQ240" i="2" s="1"/>
  <c r="O55" i="2"/>
  <c r="AZ55" i="2" s="1"/>
  <c r="BQ55" i="2" s="1"/>
  <c r="O233" i="2"/>
  <c r="AZ233" i="2" s="1"/>
  <c r="BQ233" i="2" s="1"/>
  <c r="O220" i="2"/>
  <c r="AZ220" i="2" s="1"/>
  <c r="BQ220" i="2" s="1"/>
  <c r="O21" i="2"/>
  <c r="AZ21" i="2" s="1"/>
  <c r="BQ21" i="2" s="1"/>
  <c r="O35" i="2"/>
  <c r="AZ35" i="2" s="1"/>
  <c r="BQ35" i="2" s="1"/>
  <c r="O177" i="2"/>
  <c r="AZ177" i="2" s="1"/>
  <c r="BQ177" i="2" s="1"/>
  <c r="O19" i="2"/>
  <c r="AZ19" i="2" s="1"/>
  <c r="BQ19" i="2" s="1"/>
  <c r="O122" i="2"/>
  <c r="AZ122" i="2" s="1"/>
  <c r="BQ122" i="2" s="1"/>
  <c r="O28" i="2"/>
  <c r="AZ28" i="2" s="1"/>
  <c r="BQ28" i="2" s="1"/>
  <c r="N30" i="2"/>
  <c r="AY30" i="2" s="1"/>
  <c r="BP30" i="2" s="1"/>
  <c r="O90" i="2"/>
  <c r="AZ90" i="2" s="1"/>
  <c r="BQ90" i="2" s="1"/>
  <c r="O78" i="2"/>
  <c r="AZ78" i="2" s="1"/>
  <c r="BQ78" i="2" s="1"/>
  <c r="N128" i="2"/>
  <c r="AY128" i="2" s="1"/>
  <c r="BP128" i="2" s="1"/>
  <c r="N97" i="2"/>
  <c r="AY97" i="2" s="1"/>
  <c r="BP97" i="2" s="1"/>
  <c r="N75" i="2"/>
  <c r="AY75" i="2" s="1"/>
  <c r="BP75" i="2" s="1"/>
  <c r="N122" i="2"/>
  <c r="AY122" i="2" s="1"/>
  <c r="BP122" i="2" s="1"/>
  <c r="O190" i="2"/>
  <c r="AZ190" i="2" s="1"/>
  <c r="BQ190" i="2" s="1"/>
  <c r="Q135" i="2"/>
  <c r="BB135" i="2" s="1"/>
  <c r="BS135" i="2" s="1"/>
  <c r="O62" i="2"/>
  <c r="AZ62" i="2" s="1"/>
  <c r="BQ62" i="2" s="1"/>
  <c r="O40" i="2"/>
  <c r="AZ40" i="2" s="1"/>
  <c r="BQ40" i="2" s="1"/>
  <c r="N28" i="2"/>
  <c r="AY28" i="2" s="1"/>
  <c r="BP28" i="2" s="1"/>
  <c r="O44" i="2"/>
  <c r="AZ44" i="2" s="1"/>
  <c r="BQ44" i="2" s="1"/>
  <c r="N72" i="2"/>
  <c r="AY72" i="2" s="1"/>
  <c r="BP72" i="2" s="1"/>
  <c r="O140" i="2"/>
  <c r="AZ140" i="2" s="1"/>
  <c r="BQ140" i="2" s="1"/>
  <c r="N222" i="2"/>
  <c r="AY222" i="2" s="1"/>
  <c r="BP222" i="2" s="1"/>
  <c r="O73" i="2"/>
  <c r="AZ73" i="2" s="1"/>
  <c r="BQ73" i="2" s="1"/>
  <c r="N189" i="2"/>
  <c r="AY189" i="2" s="1"/>
  <c r="BP189" i="2" s="1"/>
  <c r="Q32" i="2"/>
  <c r="BB32" i="2" s="1"/>
  <c r="BS32" i="2" s="1"/>
  <c r="N19" i="2"/>
  <c r="AY19" i="2" s="1"/>
  <c r="BP19" i="2" s="1"/>
  <c r="N68" i="2"/>
  <c r="AY68" i="2" s="1"/>
  <c r="BP68" i="2" s="1"/>
  <c r="O107" i="2"/>
  <c r="AZ107" i="2" s="1"/>
  <c r="BQ107" i="2" s="1"/>
  <c r="N131" i="2"/>
  <c r="AY131" i="2" s="1"/>
  <c r="BP131" i="2" s="1"/>
  <c r="O156" i="2"/>
  <c r="AZ156" i="2" s="1"/>
  <c r="BQ156" i="2" s="1"/>
  <c r="O77" i="2"/>
  <c r="AZ77" i="2" s="1"/>
  <c r="BQ77" i="2" s="1"/>
  <c r="N184" i="2"/>
  <c r="AY184" i="2" s="1"/>
  <c r="BP184" i="2" s="1"/>
  <c r="O234" i="2"/>
  <c r="AZ234" i="2" s="1"/>
  <c r="BQ234" i="2" s="1"/>
  <c r="O164" i="2"/>
  <c r="AZ164" i="2" s="1"/>
  <c r="BQ164" i="2" s="1"/>
  <c r="N174" i="2"/>
  <c r="AY174" i="2" s="1"/>
  <c r="BP174" i="2" s="1"/>
  <c r="O49" i="2"/>
  <c r="AZ49" i="2" s="1"/>
  <c r="BQ49" i="2" s="1"/>
  <c r="O217" i="2"/>
  <c r="AZ217" i="2" s="1"/>
  <c r="BQ217" i="2" s="1"/>
  <c r="O145" i="2"/>
  <c r="AZ145" i="2" s="1"/>
  <c r="BQ145" i="2" s="1"/>
  <c r="O50" i="2"/>
  <c r="AZ50" i="2" s="1"/>
  <c r="BQ50" i="2" s="1"/>
  <c r="N224" i="2"/>
  <c r="AY224" i="2" s="1"/>
  <c r="BP224" i="2" s="1"/>
  <c r="N220" i="2"/>
  <c r="AY220" i="2" s="1"/>
  <c r="BP220" i="2" s="1"/>
  <c r="N223" i="2"/>
  <c r="AY223" i="2" s="1"/>
  <c r="BP223" i="2" s="1"/>
  <c r="Q206" i="2"/>
  <c r="BB206" i="2" s="1"/>
  <c r="BS206" i="2" s="1"/>
  <c r="N221" i="2"/>
  <c r="AY221" i="2" s="1"/>
  <c r="BP221" i="2" s="1"/>
  <c r="N53" i="2"/>
  <c r="AY53" i="2" s="1"/>
  <c r="BP53" i="2" s="1"/>
  <c r="N130" i="2"/>
  <c r="AY130" i="2" s="1"/>
  <c r="BP130" i="2" s="1"/>
  <c r="Q123" i="2"/>
  <c r="BB123" i="2" s="1"/>
  <c r="BS123" i="2" s="1"/>
  <c r="N190" i="2"/>
  <c r="AY190" i="2" s="1"/>
  <c r="BP190" i="2" s="1"/>
  <c r="N144" i="2"/>
  <c r="AY144" i="2" s="1"/>
  <c r="BP144" i="2" s="1"/>
  <c r="O125" i="2"/>
  <c r="AZ125" i="2" s="1"/>
  <c r="BQ125" i="2" s="1"/>
  <c r="P189" i="2"/>
  <c r="BA189" i="2" s="1"/>
  <c r="BR189" i="2" s="1"/>
  <c r="N67" i="2"/>
  <c r="AY67" i="2" s="1"/>
  <c r="BP67" i="2" s="1"/>
  <c r="O142" i="2"/>
  <c r="AZ142" i="2" s="1"/>
  <c r="BQ142" i="2" s="1"/>
  <c r="O154" i="2"/>
  <c r="AZ154" i="2" s="1"/>
  <c r="BQ154" i="2" s="1"/>
  <c r="O105" i="2"/>
  <c r="AZ105" i="2" s="1"/>
  <c r="BQ105" i="2" s="1"/>
  <c r="O161" i="2"/>
  <c r="AZ161" i="2" s="1"/>
  <c r="BQ161" i="2" s="1"/>
  <c r="N158" i="2"/>
  <c r="AY158" i="2" s="1"/>
  <c r="BP158" i="2" s="1"/>
  <c r="O196" i="2"/>
  <c r="AZ196" i="2" s="1"/>
  <c r="BQ196" i="2" s="1"/>
  <c r="O223" i="2"/>
  <c r="AZ223" i="2" s="1"/>
  <c r="BQ223" i="2" s="1"/>
  <c r="O133" i="2"/>
  <c r="AZ133" i="2" s="1"/>
  <c r="BQ133" i="2" s="1"/>
  <c r="O66" i="2"/>
  <c r="AZ66" i="2" s="1"/>
  <c r="BQ66" i="2" s="1"/>
  <c r="O166" i="2"/>
  <c r="AZ166" i="2" s="1"/>
  <c r="BQ166" i="2" s="1"/>
  <c r="O24" i="2"/>
  <c r="AZ24" i="2" s="1"/>
  <c r="BQ24" i="2" s="1"/>
  <c r="O47" i="2"/>
  <c r="AZ47" i="2" s="1"/>
  <c r="BQ47" i="2" s="1"/>
  <c r="O23" i="2"/>
  <c r="AZ23" i="2" s="1"/>
  <c r="BQ23" i="2" s="1"/>
  <c r="O100" i="2"/>
  <c r="AZ100" i="2" s="1"/>
  <c r="BQ100" i="2" s="1"/>
  <c r="O149" i="2"/>
  <c r="AZ149" i="2" s="1"/>
  <c r="BQ149" i="2" s="1"/>
  <c r="O129" i="2"/>
  <c r="AZ129" i="2" s="1"/>
  <c r="BQ129" i="2" s="1"/>
  <c r="O42" i="2"/>
  <c r="AZ42" i="2" s="1"/>
  <c r="BQ42" i="2" s="1"/>
  <c r="O186" i="2"/>
  <c r="AZ186" i="2" s="1"/>
  <c r="BQ186" i="2" s="1"/>
  <c r="N51" i="2"/>
  <c r="AY51" i="2" s="1"/>
  <c r="BP51" i="2" s="1"/>
  <c r="P138" i="2"/>
  <c r="BA138" i="2" s="1"/>
  <c r="BR138" i="2" s="1"/>
  <c r="O134" i="2"/>
  <c r="AZ134" i="2" s="1"/>
  <c r="BQ134" i="2" s="1"/>
  <c r="N195" i="2"/>
  <c r="AY195" i="2" s="1"/>
  <c r="BP195" i="2" s="1"/>
  <c r="Q132" i="2"/>
  <c r="BB132" i="2" s="1"/>
  <c r="BS132" i="2" s="1"/>
  <c r="O235" i="2"/>
  <c r="AZ235" i="2" s="1"/>
  <c r="BQ235" i="2" s="1"/>
  <c r="N219" i="2"/>
  <c r="AY219" i="2" s="1"/>
  <c r="BP219" i="2" s="1"/>
  <c r="Q246" i="2"/>
  <c r="BB246" i="2" s="1"/>
  <c r="BS246" i="2" s="1"/>
  <c r="N103" i="2"/>
  <c r="AY103" i="2" s="1"/>
  <c r="BP103" i="2" s="1"/>
  <c r="N120" i="2"/>
  <c r="AY120" i="2" s="1"/>
  <c r="BP120" i="2" s="1"/>
  <c r="O30" i="2"/>
  <c r="AZ30" i="2" s="1"/>
  <c r="BQ30" i="2" s="1"/>
  <c r="O157" i="2"/>
  <c r="AZ157" i="2" s="1"/>
  <c r="BQ157" i="2" s="1"/>
  <c r="N82" i="2"/>
  <c r="AY82" i="2" s="1"/>
  <c r="BP82" i="2" s="1"/>
  <c r="P75" i="2"/>
  <c r="BA75" i="2" s="1"/>
  <c r="BR75" i="2" s="1"/>
  <c r="P232" i="2"/>
  <c r="BA232" i="2" s="1"/>
  <c r="BR232" i="2" s="1"/>
  <c r="O153" i="2"/>
  <c r="AZ153" i="2" s="1"/>
  <c r="BQ153" i="2" s="1"/>
  <c r="O88" i="2"/>
  <c r="AZ88" i="2" s="1"/>
  <c r="BQ88" i="2" s="1"/>
  <c r="Q76" i="2"/>
  <c r="BB76" i="2" s="1"/>
  <c r="BS76" i="2" s="1"/>
  <c r="P141" i="2"/>
  <c r="BA141" i="2" s="1"/>
  <c r="BR141" i="2" s="1"/>
  <c r="N248" i="2"/>
  <c r="AY248" i="2" s="1"/>
  <c r="BP248" i="2" s="1"/>
  <c r="N61" i="2"/>
  <c r="AY61" i="2" s="1"/>
  <c r="BP61" i="2" s="1"/>
  <c r="N86" i="2"/>
  <c r="AY86" i="2" s="1"/>
  <c r="BP86" i="2" s="1"/>
  <c r="P145" i="2"/>
  <c r="BA145" i="2" s="1"/>
  <c r="BR145" i="2" s="1"/>
  <c r="P188" i="2"/>
  <c r="BA188" i="2" s="1"/>
  <c r="BR188" i="2" s="1"/>
  <c r="O22" i="2"/>
  <c r="AZ22" i="2" s="1"/>
  <c r="BQ22" i="2" s="1"/>
  <c r="O123" i="2"/>
  <c r="AZ123" i="2" s="1"/>
  <c r="BQ123" i="2" s="1"/>
  <c r="O148" i="2"/>
  <c r="AZ148" i="2" s="1"/>
  <c r="BQ148" i="2" s="1"/>
  <c r="N126" i="2"/>
  <c r="AY126" i="2" s="1"/>
  <c r="BP126" i="2" s="1"/>
  <c r="P124" i="2"/>
  <c r="BA124" i="2" s="1"/>
  <c r="BR124" i="2" s="1"/>
  <c r="N169" i="2"/>
  <c r="AY169" i="2" s="1"/>
  <c r="BP169" i="2" s="1"/>
  <c r="O94" i="2"/>
  <c r="AZ94" i="2" s="1"/>
  <c r="BQ94" i="2" s="1"/>
  <c r="O64" i="2"/>
  <c r="AZ64" i="2" s="1"/>
  <c r="BQ64" i="2" s="1"/>
  <c r="O247" i="2"/>
  <c r="AZ247" i="2" s="1"/>
  <c r="BQ247" i="2" s="1"/>
  <c r="O237" i="2"/>
  <c r="AZ237" i="2" s="1"/>
  <c r="BQ237" i="2" s="1"/>
  <c r="O215" i="2"/>
  <c r="AZ215" i="2" s="1"/>
  <c r="BQ215" i="2" s="1"/>
  <c r="O189" i="2"/>
  <c r="AZ189" i="2" s="1"/>
  <c r="BQ189" i="2" s="1"/>
  <c r="O104" i="2"/>
  <c r="AZ104" i="2" s="1"/>
  <c r="BQ104" i="2" s="1"/>
  <c r="O103" i="2"/>
  <c r="AZ103" i="2" s="1"/>
  <c r="BQ103" i="2" s="1"/>
  <c r="O239" i="2"/>
  <c r="AZ239" i="2" s="1"/>
  <c r="BQ239" i="2" s="1"/>
  <c r="O201" i="2"/>
  <c r="AZ201" i="2" s="1"/>
  <c r="BQ201" i="2" s="1"/>
  <c r="O152" i="2"/>
  <c r="AZ152" i="2" s="1"/>
  <c r="BQ152" i="2" s="1"/>
  <c r="O67" i="2"/>
  <c r="AZ67" i="2" s="1"/>
  <c r="BQ67" i="2" s="1"/>
  <c r="O241" i="2"/>
  <c r="AZ241" i="2" s="1"/>
  <c r="BQ241" i="2" s="1"/>
  <c r="O187" i="2"/>
  <c r="AZ187" i="2" s="1"/>
  <c r="BQ187" i="2" s="1"/>
  <c r="P37" i="2"/>
  <c r="BA37" i="2" s="1"/>
  <c r="BR37" i="2" s="1"/>
  <c r="O130" i="2"/>
  <c r="AZ130" i="2" s="1"/>
  <c r="BQ130" i="2" s="1"/>
  <c r="N83" i="2"/>
  <c r="AY83" i="2" s="1"/>
  <c r="BP83" i="2" s="1"/>
  <c r="O99" i="2"/>
  <c r="AZ99" i="2" s="1"/>
  <c r="BQ99" i="2" s="1"/>
  <c r="Q197" i="2"/>
  <c r="BB197" i="2" s="1"/>
  <c r="BS197" i="2" s="1"/>
  <c r="O163" i="2"/>
  <c r="AZ163" i="2" s="1"/>
  <c r="BQ163" i="2" s="1"/>
  <c r="Q101" i="2"/>
  <c r="BB101" i="2" s="1"/>
  <c r="BS101" i="2" s="1"/>
  <c r="N76" i="2"/>
  <c r="AY76" i="2" s="1"/>
  <c r="BP76" i="2" s="1"/>
  <c r="O114" i="2"/>
  <c r="AZ114" i="2" s="1"/>
  <c r="BQ114" i="2" s="1"/>
  <c r="N102" i="2"/>
  <c r="AY102" i="2" s="1"/>
  <c r="BP102" i="2" s="1"/>
  <c r="P153" i="2"/>
  <c r="BA153" i="2" s="1"/>
  <c r="BR153" i="2" s="1"/>
  <c r="P80" i="2"/>
  <c r="BA80" i="2" s="1"/>
  <c r="BR80" i="2" s="1"/>
  <c r="P205" i="2"/>
  <c r="BA205" i="2" s="1"/>
  <c r="BR205" i="2" s="1"/>
  <c r="N24" i="2"/>
  <c r="AY24" i="2" s="1"/>
  <c r="BP24" i="2" s="1"/>
  <c r="N242" i="2"/>
  <c r="AY242" i="2" s="1"/>
  <c r="BP242" i="2" s="1"/>
  <c r="P214" i="2"/>
  <c r="BA214" i="2" s="1"/>
  <c r="BR214" i="2" s="1"/>
  <c r="N41" i="2"/>
  <c r="AY41" i="2" s="1"/>
  <c r="BP41" i="2" s="1"/>
  <c r="P244" i="2"/>
  <c r="BA244" i="2" s="1"/>
  <c r="BR244" i="2" s="1"/>
  <c r="P76" i="2"/>
  <c r="BA76" i="2" s="1"/>
  <c r="BR76" i="2" s="1"/>
  <c r="Q156" i="2"/>
  <c r="BB156" i="2" s="1"/>
  <c r="BS156" i="2" s="1"/>
  <c r="O168" i="2"/>
  <c r="AZ168" i="2" s="1"/>
  <c r="BQ168" i="2" s="1"/>
  <c r="O159" i="2"/>
  <c r="AZ159" i="2" s="1"/>
  <c r="BQ159" i="2" s="1"/>
  <c r="O225" i="2"/>
  <c r="AZ225" i="2" s="1"/>
  <c r="BQ225" i="2" s="1"/>
  <c r="O244" i="2"/>
  <c r="AZ244" i="2" s="1"/>
  <c r="BQ244" i="2" s="1"/>
  <c r="N149" i="2"/>
  <c r="AY149" i="2" s="1"/>
  <c r="BP149" i="2" s="1"/>
  <c r="N45" i="2"/>
  <c r="AY45" i="2" s="1"/>
  <c r="BP45" i="2" s="1"/>
  <c r="O82" i="2"/>
  <c r="AZ82" i="2" s="1"/>
  <c r="BQ82" i="2" s="1"/>
  <c r="P152" i="2"/>
  <c r="BA152" i="2" s="1"/>
  <c r="BR152" i="2" s="1"/>
  <c r="N231" i="2"/>
  <c r="AY231" i="2" s="1"/>
  <c r="BP231" i="2" s="1"/>
  <c r="N215" i="2"/>
  <c r="AY215" i="2" s="1"/>
  <c r="BP215" i="2" s="1"/>
  <c r="N153" i="2"/>
  <c r="AY153" i="2" s="1"/>
  <c r="BP153" i="2" s="1"/>
  <c r="O79" i="2"/>
  <c r="AZ79" i="2" s="1"/>
  <c r="BQ79" i="2" s="1"/>
  <c r="O185" i="2"/>
  <c r="AZ185" i="2" s="1"/>
  <c r="BQ185" i="2" s="1"/>
  <c r="N66" i="2"/>
  <c r="AY66" i="2" s="1"/>
  <c r="BP66" i="2" s="1"/>
  <c r="O150" i="2"/>
  <c r="AZ150" i="2" s="1"/>
  <c r="BQ150" i="2" s="1"/>
  <c r="P113" i="2"/>
  <c r="BA113" i="2" s="1"/>
  <c r="BR113" i="2" s="1"/>
  <c r="N20" i="2"/>
  <c r="AY20" i="2" s="1"/>
  <c r="BP20" i="2" s="1"/>
  <c r="O113" i="2"/>
  <c r="AZ113" i="2" s="1"/>
  <c r="BQ113" i="2" s="1"/>
  <c r="N237" i="2"/>
  <c r="AY237" i="2" s="1"/>
  <c r="BP237" i="2" s="1"/>
  <c r="N193" i="2"/>
  <c r="AY193" i="2" s="1"/>
  <c r="BP193" i="2" s="1"/>
  <c r="N139" i="2"/>
  <c r="AY139" i="2" s="1"/>
  <c r="BP139" i="2" s="1"/>
  <c r="N40" i="2"/>
  <c r="AY40" i="2" s="1"/>
  <c r="BP40" i="2" s="1"/>
  <c r="O116" i="2"/>
  <c r="AZ116" i="2" s="1"/>
  <c r="BQ116" i="2" s="1"/>
  <c r="N194" i="2"/>
  <c r="AY194" i="2" s="1"/>
  <c r="BP194" i="2" s="1"/>
  <c r="N71" i="2"/>
  <c r="AY71" i="2" s="1"/>
  <c r="BP71" i="2" s="1"/>
  <c r="O188" i="2"/>
  <c r="AZ188" i="2" s="1"/>
  <c r="BQ188" i="2" s="1"/>
  <c r="P57" i="2"/>
  <c r="BA57" i="2" s="1"/>
  <c r="BR57" i="2" s="1"/>
  <c r="N114" i="2"/>
  <c r="AY114" i="2" s="1"/>
  <c r="BP114" i="2" s="1"/>
  <c r="O216" i="2"/>
  <c r="AZ216" i="2" s="1"/>
  <c r="BQ216" i="2" s="1"/>
  <c r="N134" i="2"/>
  <c r="AY134" i="2" s="1"/>
  <c r="BP134" i="2" s="1"/>
  <c r="O29" i="2"/>
  <c r="AZ29" i="2" s="1"/>
  <c r="BQ29" i="2" s="1"/>
  <c r="O126" i="2"/>
  <c r="AZ126" i="2" s="1"/>
  <c r="BQ126" i="2" s="1"/>
  <c r="O165" i="2"/>
  <c r="AZ165" i="2" s="1"/>
  <c r="BQ165" i="2" s="1"/>
  <c r="P112" i="2"/>
  <c r="BA112" i="2" s="1"/>
  <c r="BR112" i="2" s="1"/>
  <c r="P50" i="2"/>
  <c r="BA50" i="2" s="1"/>
  <c r="BR50" i="2" s="1"/>
  <c r="N235" i="2"/>
  <c r="AY235" i="2" s="1"/>
  <c r="BP235" i="2" s="1"/>
  <c r="O158" i="2"/>
  <c r="AZ158" i="2" s="1"/>
  <c r="BQ158" i="2" s="1"/>
  <c r="P65" i="2"/>
  <c r="BA65" i="2" s="1"/>
  <c r="BR65" i="2" s="1"/>
  <c r="R35" i="2"/>
  <c r="BC35" i="2" s="1"/>
  <c r="BT35" i="2" s="1"/>
  <c r="P227" i="2"/>
  <c r="BA227" i="2" s="1"/>
  <c r="BR227" i="2" s="1"/>
  <c r="O48" i="2"/>
  <c r="AZ48" i="2" s="1"/>
  <c r="BQ48" i="2" s="1"/>
  <c r="R53" i="2"/>
  <c r="BC53" i="2" s="1"/>
  <c r="BT53" i="2" s="1"/>
  <c r="Q205" i="2"/>
  <c r="BB205" i="2" s="1"/>
  <c r="BS205" i="2" s="1"/>
  <c r="N216" i="2"/>
  <c r="AY216" i="2" s="1"/>
  <c r="BP216" i="2" s="1"/>
  <c r="N65" i="2"/>
  <c r="AY65" i="2" s="1"/>
  <c r="BP65" i="2" s="1"/>
  <c r="O27" i="2"/>
  <c r="AZ27" i="2" s="1"/>
  <c r="BQ27" i="2" s="1"/>
  <c r="N217" i="2"/>
  <c r="AY217" i="2" s="1"/>
  <c r="BP217" i="2" s="1"/>
  <c r="N29" i="2"/>
  <c r="AY29" i="2" s="1"/>
  <c r="BP29" i="2" s="1"/>
  <c r="N98" i="2"/>
  <c r="AY98" i="2" s="1"/>
  <c r="BP98" i="2" s="1"/>
  <c r="O218" i="2"/>
  <c r="AZ218" i="2" s="1"/>
  <c r="BQ218" i="2" s="1"/>
  <c r="O121" i="2"/>
  <c r="AZ121" i="2" s="1"/>
  <c r="BQ121" i="2" s="1"/>
  <c r="N197" i="2"/>
  <c r="AY197" i="2" s="1"/>
  <c r="BP197" i="2" s="1"/>
  <c r="N57" i="2"/>
  <c r="AY57" i="2" s="1"/>
  <c r="BP57" i="2" s="1"/>
  <c r="N233" i="2"/>
  <c r="AY233" i="2" s="1"/>
  <c r="BP233" i="2" s="1"/>
  <c r="N185" i="2"/>
  <c r="AY185" i="2" s="1"/>
  <c r="BP185" i="2" s="1"/>
  <c r="N95" i="2"/>
  <c r="AY95" i="2" s="1"/>
  <c r="BP95" i="2" s="1"/>
  <c r="Q234" i="2"/>
  <c r="BB234" i="2" s="1"/>
  <c r="BS234" i="2" s="1"/>
  <c r="N141" i="2"/>
  <c r="AY141" i="2" s="1"/>
  <c r="BP141" i="2" s="1"/>
  <c r="O197" i="2"/>
  <c r="AZ197" i="2" s="1"/>
  <c r="BQ197" i="2" s="1"/>
  <c r="O238" i="2"/>
  <c r="AZ238" i="2" s="1"/>
  <c r="BQ238" i="2" s="1"/>
  <c r="P182" i="2"/>
  <c r="BA182" i="2" s="1"/>
  <c r="BR182" i="2" s="1"/>
  <c r="P43" i="2"/>
  <c r="BA43" i="2" s="1"/>
  <c r="BR43" i="2" s="1"/>
  <c r="Q28" i="2"/>
  <c r="BB28" i="2" s="1"/>
  <c r="BS28" i="2" s="1"/>
  <c r="R117" i="2"/>
  <c r="BC117" i="2" s="1"/>
  <c r="BT117" i="2" s="1"/>
  <c r="Q202" i="2"/>
  <c r="BB202" i="2" s="1"/>
  <c r="BS202" i="2" s="1"/>
  <c r="N94" i="2"/>
  <c r="AY94" i="2" s="1"/>
  <c r="BP94" i="2" s="1"/>
  <c r="O172" i="2"/>
  <c r="AZ172" i="2" s="1"/>
  <c r="BQ172" i="2" s="1"/>
  <c r="R226" i="2"/>
  <c r="BC226" i="2" s="1"/>
  <c r="BT226" i="2" s="1"/>
  <c r="R224" i="2"/>
  <c r="BC224" i="2" s="1"/>
  <c r="BT224" i="2" s="1"/>
  <c r="N198" i="2"/>
  <c r="AY198" i="2" s="1"/>
  <c r="BP198" i="2" s="1"/>
  <c r="N200" i="2"/>
  <c r="AY200" i="2" s="1"/>
  <c r="BP200" i="2" s="1"/>
  <c r="O243" i="2"/>
  <c r="AZ243" i="2" s="1"/>
  <c r="BQ243" i="2" s="1"/>
  <c r="N59" i="2"/>
  <c r="AY59" i="2" s="1"/>
  <c r="BP59" i="2" s="1"/>
  <c r="N209" i="2"/>
  <c r="AY209" i="2" s="1"/>
  <c r="BP209" i="2" s="1"/>
  <c r="O182" i="2"/>
  <c r="AZ182" i="2" s="1"/>
  <c r="BQ182" i="2" s="1"/>
  <c r="N240" i="2"/>
  <c r="AY240" i="2" s="1"/>
  <c r="BP240" i="2" s="1"/>
  <c r="O132" i="2"/>
  <c r="AZ132" i="2" s="1"/>
  <c r="BQ132" i="2" s="1"/>
  <c r="P137" i="2"/>
  <c r="BA137" i="2" s="1"/>
  <c r="BR137" i="2" s="1"/>
  <c r="R57" i="2"/>
  <c r="BC57" i="2" s="1"/>
  <c r="BT57" i="2" s="1"/>
  <c r="P36" i="2"/>
  <c r="BA36" i="2" s="1"/>
  <c r="BR36" i="2" s="1"/>
  <c r="P144" i="2"/>
  <c r="BA144" i="2" s="1"/>
  <c r="BR144" i="2" s="1"/>
  <c r="P41" i="2"/>
  <c r="BA41" i="2" s="1"/>
  <c r="BR41" i="2" s="1"/>
  <c r="O224" i="2"/>
  <c r="AZ224" i="2" s="1"/>
  <c r="BQ224" i="2" s="1"/>
  <c r="N175" i="2"/>
  <c r="AY175" i="2" s="1"/>
  <c r="BP175" i="2" s="1"/>
  <c r="N160" i="2"/>
  <c r="AY160" i="2" s="1"/>
  <c r="BP160" i="2" s="1"/>
  <c r="N127" i="2"/>
  <c r="AY127" i="2" s="1"/>
  <c r="BP127" i="2" s="1"/>
  <c r="O83" i="2"/>
  <c r="AZ83" i="2" s="1"/>
  <c r="BQ83" i="2" s="1"/>
  <c r="O211" i="2"/>
  <c r="AZ211" i="2" s="1"/>
  <c r="BQ211" i="2" s="1"/>
  <c r="N125" i="2"/>
  <c r="AY125" i="2" s="1"/>
  <c r="BP125" i="2" s="1"/>
  <c r="N58" i="2"/>
  <c r="AY58" i="2" s="1"/>
  <c r="BP58" i="2" s="1"/>
  <c r="N159" i="2"/>
  <c r="AY159" i="2" s="1"/>
  <c r="BP159" i="2" s="1"/>
  <c r="N180" i="2"/>
  <c r="AY180" i="2" s="1"/>
  <c r="BP180" i="2" s="1"/>
  <c r="N80" i="2"/>
  <c r="AY80" i="2" s="1"/>
  <c r="BP80" i="2" s="1"/>
  <c r="N213" i="2"/>
  <c r="AY213" i="2" s="1"/>
  <c r="BP213" i="2" s="1"/>
  <c r="O98" i="2"/>
  <c r="AZ98" i="2" s="1"/>
  <c r="BQ98" i="2" s="1"/>
  <c r="O144" i="2"/>
  <c r="AZ144" i="2" s="1"/>
  <c r="BQ144" i="2" s="1"/>
  <c r="N105" i="2"/>
  <c r="AY105" i="2" s="1"/>
  <c r="BP105" i="2" s="1"/>
  <c r="N78" i="2"/>
  <c r="AY78" i="2" s="1"/>
  <c r="BP78" i="2" s="1"/>
  <c r="N37" i="2"/>
  <c r="AY37" i="2" s="1"/>
  <c r="BP37" i="2" s="1"/>
  <c r="N32" i="2"/>
  <c r="AY32" i="2" s="1"/>
  <c r="BP32" i="2" s="1"/>
  <c r="N145" i="2"/>
  <c r="AY145" i="2" s="1"/>
  <c r="BP145" i="2" s="1"/>
  <c r="Q78" i="2"/>
  <c r="BB78" i="2" s="1"/>
  <c r="BS78" i="2" s="1"/>
  <c r="N208" i="2"/>
  <c r="AY208" i="2" s="1"/>
  <c r="BP208" i="2" s="1"/>
  <c r="P209" i="2"/>
  <c r="BA209" i="2" s="1"/>
  <c r="BR209" i="2" s="1"/>
  <c r="P171" i="2"/>
  <c r="BA171" i="2" s="1"/>
  <c r="BR171" i="2" s="1"/>
  <c r="P72" i="2"/>
  <c r="BA72" i="2" s="1"/>
  <c r="BR72" i="2" s="1"/>
  <c r="Q139" i="2"/>
  <c r="BB139" i="2" s="1"/>
  <c r="BS139" i="2" s="1"/>
  <c r="P103" i="2"/>
  <c r="BA103" i="2" s="1"/>
  <c r="BR103" i="2" s="1"/>
  <c r="P33" i="2"/>
  <c r="BA33" i="2" s="1"/>
  <c r="BR33" i="2" s="1"/>
  <c r="O111" i="2"/>
  <c r="AZ111" i="2" s="1"/>
  <c r="BQ111" i="2" s="1"/>
  <c r="N46" i="2"/>
  <c r="AY46" i="2" s="1"/>
  <c r="BP46" i="2" s="1"/>
  <c r="O222" i="2"/>
  <c r="AZ222" i="2" s="1"/>
  <c r="BQ222" i="2" s="1"/>
  <c r="N91" i="2"/>
  <c r="AY91" i="2" s="1"/>
  <c r="BP91" i="2" s="1"/>
  <c r="N204" i="2"/>
  <c r="AY204" i="2" s="1"/>
  <c r="BP204" i="2" s="1"/>
  <c r="O69" i="2"/>
  <c r="AZ69" i="2" s="1"/>
  <c r="BQ69" i="2" s="1"/>
  <c r="N115" i="2"/>
  <c r="AY115" i="2" s="1"/>
  <c r="BP115" i="2" s="1"/>
  <c r="N93" i="2"/>
  <c r="AY93" i="2" s="1"/>
  <c r="BP93" i="2" s="1"/>
  <c r="N172" i="2"/>
  <c r="AY172" i="2" s="1"/>
  <c r="BP172" i="2" s="1"/>
  <c r="N178" i="2"/>
  <c r="AY178" i="2" s="1"/>
  <c r="BP178" i="2" s="1"/>
  <c r="N101" i="2"/>
  <c r="AY101" i="2" s="1"/>
  <c r="BP101" i="2" s="1"/>
  <c r="N163" i="2"/>
  <c r="AY163" i="2" s="1"/>
  <c r="BP163" i="2" s="1"/>
  <c r="O208" i="2"/>
  <c r="AZ208" i="2" s="1"/>
  <c r="BQ208" i="2" s="1"/>
  <c r="N129" i="2"/>
  <c r="AY129" i="2" s="1"/>
  <c r="BP129" i="2" s="1"/>
  <c r="N236" i="2"/>
  <c r="AY236" i="2" s="1"/>
  <c r="BP236" i="2" s="1"/>
  <c r="N112" i="2"/>
  <c r="AY112" i="2" s="1"/>
  <c r="BP112" i="2" s="1"/>
  <c r="N243" i="2"/>
  <c r="AY243" i="2" s="1"/>
  <c r="BP243" i="2" s="1"/>
  <c r="N109" i="2"/>
  <c r="AY109" i="2" s="1"/>
  <c r="BP109" i="2" s="1"/>
  <c r="N136" i="2"/>
  <c r="AY136" i="2" s="1"/>
  <c r="BP136" i="2" s="1"/>
  <c r="N173" i="2"/>
  <c r="AY173" i="2" s="1"/>
  <c r="BP173" i="2" s="1"/>
  <c r="N199" i="2"/>
  <c r="AY199" i="2" s="1"/>
  <c r="BP199" i="2" s="1"/>
  <c r="N38" i="2"/>
  <c r="AY38" i="2" s="1"/>
  <c r="BP38" i="2" s="1"/>
  <c r="O199" i="2"/>
  <c r="AZ199" i="2" s="1"/>
  <c r="BQ199" i="2" s="1"/>
  <c r="N147" i="2"/>
  <c r="AY147" i="2" s="1"/>
  <c r="BP147" i="2" s="1"/>
  <c r="N27" i="2"/>
  <c r="AY27" i="2" s="1"/>
  <c r="BP27" i="2" s="1"/>
  <c r="O93" i="2"/>
  <c r="AZ93" i="2" s="1"/>
  <c r="BQ93" i="2" s="1"/>
  <c r="P140" i="2"/>
  <c r="BA140" i="2" s="1"/>
  <c r="BR140" i="2" s="1"/>
  <c r="P81" i="2"/>
  <c r="BA81" i="2" s="1"/>
  <c r="BR81" i="2" s="1"/>
  <c r="Q38" i="2"/>
  <c r="BB38" i="2" s="1"/>
  <c r="BS38" i="2" s="1"/>
  <c r="Q60" i="2"/>
  <c r="BB60" i="2" s="1"/>
  <c r="BS60" i="2" s="1"/>
  <c r="P110" i="2"/>
  <c r="BA110" i="2" s="1"/>
  <c r="BR110" i="2" s="1"/>
  <c r="P42" i="2"/>
  <c r="BA42" i="2" s="1"/>
  <c r="BR42" i="2" s="1"/>
  <c r="R36" i="2"/>
  <c r="BC36" i="2" s="1"/>
  <c r="BT36" i="2" s="1"/>
  <c r="R86" i="2"/>
  <c r="BC86" i="2" s="1"/>
  <c r="BT86" i="2" s="1"/>
  <c r="R146" i="2"/>
  <c r="BC146" i="2" s="1"/>
  <c r="BT146" i="2" s="1"/>
  <c r="N117" i="2"/>
  <c r="AY117" i="2" s="1"/>
  <c r="BP117" i="2" s="1"/>
  <c r="N155" i="2"/>
  <c r="AY155" i="2" s="1"/>
  <c r="BP155" i="2" s="1"/>
  <c r="O198" i="2"/>
  <c r="AZ198" i="2" s="1"/>
  <c r="BQ198" i="2" s="1"/>
  <c r="N33" i="2"/>
  <c r="AY33" i="2" s="1"/>
  <c r="BP33" i="2" s="1"/>
  <c r="N47" i="2"/>
  <c r="AY47" i="2" s="1"/>
  <c r="BP47" i="2" s="1"/>
  <c r="N212" i="2"/>
  <c r="AY212" i="2" s="1"/>
  <c r="BP212" i="2" s="1"/>
  <c r="O205" i="2"/>
  <c r="AZ205" i="2" s="1"/>
  <c r="BQ205" i="2" s="1"/>
  <c r="N31" i="2"/>
  <c r="AY31" i="2" s="1"/>
  <c r="BP31" i="2" s="1"/>
  <c r="N110" i="2"/>
  <c r="AY110" i="2" s="1"/>
  <c r="BP110" i="2" s="1"/>
  <c r="N164" i="2"/>
  <c r="AY164" i="2" s="1"/>
  <c r="BP164" i="2" s="1"/>
  <c r="N52" i="2"/>
  <c r="AY52" i="2" s="1"/>
  <c r="BP52" i="2" s="1"/>
  <c r="N225" i="2"/>
  <c r="AY225" i="2" s="1"/>
  <c r="BP225" i="2" s="1"/>
  <c r="N206" i="2"/>
  <c r="AY206" i="2" s="1"/>
  <c r="BP206" i="2" s="1"/>
  <c r="N152" i="2"/>
  <c r="AY152" i="2" s="1"/>
  <c r="BP152" i="2" s="1"/>
  <c r="Q229" i="2"/>
  <c r="BB229" i="2" s="1"/>
  <c r="BS229" i="2" s="1"/>
  <c r="N35" i="2"/>
  <c r="AY35" i="2" s="1"/>
  <c r="BP35" i="2" s="1"/>
  <c r="N192" i="2"/>
  <c r="AY192" i="2" s="1"/>
  <c r="BP192" i="2" s="1"/>
  <c r="N229" i="2"/>
  <c r="AY229" i="2" s="1"/>
  <c r="BP229" i="2" s="1"/>
  <c r="N182" i="2"/>
  <c r="AY182" i="2" s="1"/>
  <c r="BP182" i="2" s="1"/>
  <c r="N250" i="2"/>
  <c r="AY250" i="2" s="1"/>
  <c r="BP250" i="2" s="1"/>
  <c r="P46" i="2"/>
  <c r="BA46" i="2" s="1"/>
  <c r="BR46" i="2" s="1"/>
  <c r="Q172" i="2"/>
  <c r="BB172" i="2" s="1"/>
  <c r="BS172" i="2" s="1"/>
  <c r="P54" i="2"/>
  <c r="BA54" i="2" s="1"/>
  <c r="BR54" i="2" s="1"/>
  <c r="P130" i="2"/>
  <c r="BA130" i="2" s="1"/>
  <c r="BR130" i="2" s="1"/>
  <c r="P146" i="2"/>
  <c r="BA146" i="2" s="1"/>
  <c r="BR146" i="2" s="1"/>
  <c r="P195" i="2"/>
  <c r="BA195" i="2" s="1"/>
  <c r="BR195" i="2" s="1"/>
  <c r="R116" i="2"/>
  <c r="BC116" i="2" s="1"/>
  <c r="BT116" i="2" s="1"/>
  <c r="N56" i="2"/>
  <c r="AY56" i="2" s="1"/>
  <c r="BP56" i="2" s="1"/>
  <c r="N167" i="2"/>
  <c r="AY167" i="2" s="1"/>
  <c r="BP167" i="2" s="1"/>
  <c r="N205" i="2"/>
  <c r="AY205" i="2" s="1"/>
  <c r="BP205" i="2" s="1"/>
  <c r="O32" i="2"/>
  <c r="AZ32" i="2" s="1"/>
  <c r="BQ32" i="2" s="1"/>
  <c r="O86" i="2"/>
  <c r="AZ86" i="2" s="1"/>
  <c r="BQ86" i="2" s="1"/>
  <c r="N165" i="2"/>
  <c r="AY165" i="2" s="1"/>
  <c r="BP165" i="2" s="1"/>
  <c r="Q208" i="2"/>
  <c r="BB208" i="2" s="1"/>
  <c r="BS208" i="2" s="1"/>
  <c r="P247" i="2"/>
  <c r="BA247" i="2" s="1"/>
  <c r="BR247" i="2" s="1"/>
  <c r="P35" i="2"/>
  <c r="BA35" i="2" s="1"/>
  <c r="BR35" i="2" s="1"/>
  <c r="P100" i="2"/>
  <c r="BA100" i="2" s="1"/>
  <c r="BR100" i="2" s="1"/>
  <c r="P210" i="2"/>
  <c r="BA210" i="2" s="1"/>
  <c r="BR210" i="2" s="1"/>
  <c r="Q152" i="2"/>
  <c r="BB152" i="2" s="1"/>
  <c r="BS152" i="2" s="1"/>
  <c r="N161" i="2"/>
  <c r="AY161" i="2" s="1"/>
  <c r="BP161" i="2" s="1"/>
  <c r="O76" i="2"/>
  <c r="AZ76" i="2" s="1"/>
  <c r="BQ76" i="2" s="1"/>
  <c r="O36" i="2"/>
  <c r="AZ36" i="2" s="1"/>
  <c r="BQ36" i="2" s="1"/>
  <c r="N90" i="2"/>
  <c r="AY90" i="2" s="1"/>
  <c r="BP90" i="2" s="1"/>
  <c r="O26" i="2"/>
  <c r="AZ26" i="2" s="1"/>
  <c r="BQ26" i="2" s="1"/>
  <c r="O175" i="2"/>
  <c r="AZ175" i="2" s="1"/>
  <c r="BQ175" i="2" s="1"/>
  <c r="N133" i="2"/>
  <c r="AY133" i="2" s="1"/>
  <c r="BP133" i="2" s="1"/>
  <c r="N87" i="2"/>
  <c r="AY87" i="2" s="1"/>
  <c r="BP87" i="2" s="1"/>
  <c r="N23" i="2"/>
  <c r="AY23" i="2" s="1"/>
  <c r="BP23" i="2" s="1"/>
  <c r="N89" i="2"/>
  <c r="AY89" i="2" s="1"/>
  <c r="BP89" i="2" s="1"/>
  <c r="N88" i="2"/>
  <c r="AY88" i="2" s="1"/>
  <c r="BP88" i="2" s="1"/>
  <c r="O118" i="2"/>
  <c r="AZ118" i="2" s="1"/>
  <c r="BQ118" i="2" s="1"/>
  <c r="O46" i="2"/>
  <c r="AZ46" i="2" s="1"/>
  <c r="BQ46" i="2" s="1"/>
  <c r="O213" i="2"/>
  <c r="AZ213" i="2" s="1"/>
  <c r="BQ213" i="2" s="1"/>
  <c r="N171" i="2"/>
  <c r="AY171" i="2" s="1"/>
  <c r="BP171" i="2" s="1"/>
  <c r="O87" i="2"/>
  <c r="AZ87" i="2" s="1"/>
  <c r="BQ87" i="2" s="1"/>
  <c r="N92" i="2"/>
  <c r="AY92" i="2" s="1"/>
  <c r="BP92" i="2" s="1"/>
  <c r="N21" i="2"/>
  <c r="AY21" i="2" s="1"/>
  <c r="BP21" i="2" s="1"/>
  <c r="N42" i="2"/>
  <c r="AY42" i="2" s="1"/>
  <c r="BP42" i="2" s="1"/>
  <c r="N239" i="2"/>
  <c r="AY239" i="2" s="1"/>
  <c r="BP239" i="2" s="1"/>
  <c r="R105" i="2"/>
  <c r="BC105" i="2" s="1"/>
  <c r="BT105" i="2" s="1"/>
  <c r="R179" i="2"/>
  <c r="BC179" i="2" s="1"/>
  <c r="BT179" i="2" s="1"/>
  <c r="Q36" i="2"/>
  <c r="BB36" i="2" s="1"/>
  <c r="BS36" i="2" s="1"/>
  <c r="P192" i="2"/>
  <c r="BA192" i="2" s="1"/>
  <c r="BR192" i="2" s="1"/>
  <c r="P53" i="2"/>
  <c r="BA53" i="2" s="1"/>
  <c r="BR53" i="2" s="1"/>
  <c r="N166" i="2"/>
  <c r="AY166" i="2" s="1"/>
  <c r="BP166" i="2" s="1"/>
  <c r="O178" i="2"/>
  <c r="AZ178" i="2" s="1"/>
  <c r="BQ178" i="2" s="1"/>
  <c r="N74" i="2"/>
  <c r="AY74" i="2" s="1"/>
  <c r="BP74" i="2" s="1"/>
  <c r="N146" i="2"/>
  <c r="AY146" i="2" s="1"/>
  <c r="BP146" i="2" s="1"/>
  <c r="N43" i="2"/>
  <c r="AY43" i="2" s="1"/>
  <c r="BP43" i="2" s="1"/>
  <c r="P131" i="2"/>
  <c r="BA131" i="2" s="1"/>
  <c r="BR131" i="2" s="1"/>
  <c r="P48" i="2"/>
  <c r="BA48" i="2" s="1"/>
  <c r="BR48" i="2" s="1"/>
  <c r="P30" i="2"/>
  <c r="BA30" i="2" s="1"/>
  <c r="BR30" i="2" s="1"/>
  <c r="R176" i="2"/>
  <c r="BC176" i="2" s="1"/>
  <c r="BT176" i="2" s="1"/>
  <c r="Q95" i="2"/>
  <c r="BB95" i="2" s="1"/>
  <c r="BS95" i="2" s="1"/>
  <c r="P93" i="2"/>
  <c r="BA93" i="2" s="1"/>
  <c r="BR93" i="2" s="1"/>
  <c r="P126" i="2"/>
  <c r="BA126" i="2" s="1"/>
  <c r="BR126" i="2" s="1"/>
  <c r="R104" i="2"/>
  <c r="BC104" i="2" s="1"/>
  <c r="BT104" i="2" s="1"/>
  <c r="N156" i="2"/>
  <c r="AY156" i="2" s="1"/>
  <c r="BP156" i="2" s="1"/>
  <c r="O95" i="2"/>
  <c r="AZ95" i="2" s="1"/>
  <c r="BQ95" i="2" s="1"/>
  <c r="N85" i="2"/>
  <c r="AY85" i="2" s="1"/>
  <c r="BP85" i="2" s="1"/>
  <c r="N226" i="2"/>
  <c r="AY226" i="2" s="1"/>
  <c r="BP226" i="2" s="1"/>
  <c r="N44" i="2"/>
  <c r="AY44" i="2" s="1"/>
  <c r="BP44" i="2" s="1"/>
  <c r="N249" i="2"/>
  <c r="AY249" i="2" s="1"/>
  <c r="BP249" i="2" s="1"/>
  <c r="N207" i="2"/>
  <c r="AY207" i="2" s="1"/>
  <c r="BP207" i="2" s="1"/>
  <c r="N196" i="2"/>
  <c r="AY196" i="2" s="1"/>
  <c r="BP196" i="2" s="1"/>
  <c r="P101" i="2"/>
  <c r="BA101" i="2" s="1"/>
  <c r="BR101" i="2" s="1"/>
  <c r="N157" i="2"/>
  <c r="AY157" i="2" s="1"/>
  <c r="BP157" i="2" s="1"/>
  <c r="O141" i="2"/>
  <c r="AZ141" i="2" s="1"/>
  <c r="BQ141" i="2" s="1"/>
  <c r="O136" i="2"/>
  <c r="AZ136" i="2" s="1"/>
  <c r="BQ136" i="2" s="1"/>
  <c r="N137" i="2"/>
  <c r="AY137" i="2" s="1"/>
  <c r="BP137" i="2" s="1"/>
  <c r="N201" i="2"/>
  <c r="AY201" i="2" s="1"/>
  <c r="BP201" i="2" s="1"/>
  <c r="N116" i="2"/>
  <c r="AY116" i="2" s="1"/>
  <c r="BP116" i="2" s="1"/>
  <c r="O89" i="2"/>
  <c r="AZ89" i="2" s="1"/>
  <c r="BQ89" i="2" s="1"/>
  <c r="O191" i="2"/>
  <c r="AZ191" i="2" s="1"/>
  <c r="BQ191" i="2" s="1"/>
  <c r="N108" i="2"/>
  <c r="AY108" i="2" s="1"/>
  <c r="BP108" i="2" s="1"/>
  <c r="Q61" i="2"/>
  <c r="BB61" i="2" s="1"/>
  <c r="BS61" i="2" s="1"/>
  <c r="N104" i="2"/>
  <c r="AY104" i="2" s="1"/>
  <c r="BP104" i="2" s="1"/>
  <c r="O34" i="2"/>
  <c r="AZ34" i="2" s="1"/>
  <c r="BQ34" i="2" s="1"/>
  <c r="N154" i="2"/>
  <c r="AY154" i="2" s="1"/>
  <c r="BP154" i="2" s="1"/>
  <c r="N70" i="2"/>
  <c r="AY70" i="2" s="1"/>
  <c r="BP70" i="2" s="1"/>
  <c r="N60" i="2"/>
  <c r="AY60" i="2" s="1"/>
  <c r="BP60" i="2" s="1"/>
  <c r="N247" i="2"/>
  <c r="AY247" i="2" s="1"/>
  <c r="BP247" i="2" s="1"/>
  <c r="N77" i="2"/>
  <c r="AY77" i="2" s="1"/>
  <c r="BP77" i="2" s="1"/>
  <c r="N106" i="2"/>
  <c r="AY106" i="2" s="1"/>
  <c r="BP106" i="2" s="1"/>
  <c r="Q244" i="2"/>
  <c r="BB244" i="2" s="1"/>
  <c r="BS244" i="2" s="1"/>
  <c r="Q140" i="2"/>
  <c r="BB140" i="2" s="1"/>
  <c r="BS140" i="2" s="1"/>
  <c r="P225" i="2"/>
  <c r="BA225" i="2" s="1"/>
  <c r="BR225" i="2" s="1"/>
  <c r="R61" i="2"/>
  <c r="BC61" i="2" s="1"/>
  <c r="BT61" i="2" s="1"/>
  <c r="R184" i="2"/>
  <c r="BC184" i="2" s="1"/>
  <c r="BT184" i="2" s="1"/>
  <c r="N150" i="2"/>
  <c r="AY150" i="2" s="1"/>
  <c r="BP150" i="2" s="1"/>
  <c r="N179" i="2"/>
  <c r="AY179" i="2" s="1"/>
  <c r="BP179" i="2" s="1"/>
  <c r="O39" i="2"/>
  <c r="AZ39" i="2" s="1"/>
  <c r="BQ39" i="2" s="1"/>
  <c r="N151" i="2"/>
  <c r="AY151" i="2" s="1"/>
  <c r="BP151" i="2" s="1"/>
  <c r="N81" i="2"/>
  <c r="AY81" i="2" s="1"/>
  <c r="BP81" i="2" s="1"/>
  <c r="P34" i="2"/>
  <c r="BA34" i="2" s="1"/>
  <c r="BR34" i="2" s="1"/>
  <c r="P29" i="2"/>
  <c r="BA29" i="2" s="1"/>
  <c r="BR29" i="2" s="1"/>
  <c r="R236" i="2"/>
  <c r="BC236" i="2" s="1"/>
  <c r="BT236" i="2" s="1"/>
  <c r="Q54" i="2"/>
  <c r="BB54" i="2" s="1"/>
  <c r="BS54" i="2" s="1"/>
  <c r="P230" i="2"/>
  <c r="BA230" i="2" s="1"/>
  <c r="BR230" i="2" s="1"/>
  <c r="Q144" i="2"/>
  <c r="BB144" i="2" s="1"/>
  <c r="BS144" i="2" s="1"/>
  <c r="Q207" i="2"/>
  <c r="BB207" i="2" s="1"/>
  <c r="BS207" i="2" s="1"/>
  <c r="P95" i="2"/>
  <c r="BA95" i="2" s="1"/>
  <c r="BR95" i="2" s="1"/>
  <c r="N55" i="2"/>
  <c r="AY55" i="2" s="1"/>
  <c r="BP55" i="2" s="1"/>
  <c r="N107" i="2"/>
  <c r="AY107" i="2" s="1"/>
  <c r="BP107" i="2" s="1"/>
  <c r="N118" i="2"/>
  <c r="AY118" i="2" s="1"/>
  <c r="BP118" i="2" s="1"/>
  <c r="N191" i="2"/>
  <c r="AY191" i="2" s="1"/>
  <c r="BP191" i="2" s="1"/>
  <c r="N63" i="2"/>
  <c r="AY63" i="2" s="1"/>
  <c r="BP63" i="2" s="1"/>
  <c r="O228" i="2"/>
  <c r="AZ228" i="2" s="1"/>
  <c r="BQ228" i="2" s="1"/>
  <c r="N48" i="2"/>
  <c r="AY48" i="2" s="1"/>
  <c r="BP48" i="2" s="1"/>
  <c r="N73" i="2"/>
  <c r="AY73" i="2" s="1"/>
  <c r="BP73" i="2" s="1"/>
  <c r="Q94" i="2"/>
  <c r="BB94" i="2" s="1"/>
  <c r="BS94" i="2" s="1"/>
  <c r="N244" i="2"/>
  <c r="AY244" i="2" s="1"/>
  <c r="BP244" i="2" s="1"/>
  <c r="O143" i="2"/>
  <c r="AZ143" i="2" s="1"/>
  <c r="BQ143" i="2" s="1"/>
  <c r="N232" i="2"/>
  <c r="AY232" i="2" s="1"/>
  <c r="BP232" i="2" s="1"/>
  <c r="O65" i="2"/>
  <c r="AZ65" i="2" s="1"/>
  <c r="BQ65" i="2" s="1"/>
  <c r="N49" i="2"/>
  <c r="AY49" i="2" s="1"/>
  <c r="BP49" i="2" s="1"/>
  <c r="O246" i="2"/>
  <c r="AZ246" i="2" s="1"/>
  <c r="BQ246" i="2" s="1"/>
  <c r="N25" i="2"/>
  <c r="AY25" i="2" s="1"/>
  <c r="BP25" i="2" s="1"/>
  <c r="N245" i="2"/>
  <c r="AY245" i="2" s="1"/>
  <c r="BP245" i="2" s="1"/>
  <c r="N113" i="2"/>
  <c r="AY113" i="2" s="1"/>
  <c r="BP113" i="2" s="1"/>
  <c r="N218" i="2"/>
  <c r="AY218" i="2" s="1"/>
  <c r="BP218" i="2" s="1"/>
  <c r="R101" i="2"/>
  <c r="BC101" i="2" s="1"/>
  <c r="BT101" i="2" s="1"/>
  <c r="Q157" i="2"/>
  <c r="BB157" i="2" s="1"/>
  <c r="BS157" i="2" s="1"/>
  <c r="R152" i="2"/>
  <c r="BC152" i="2" s="1"/>
  <c r="BT152" i="2" s="1"/>
  <c r="R82" i="2"/>
  <c r="BC82" i="2" s="1"/>
  <c r="BT82" i="2" s="1"/>
  <c r="P193" i="2"/>
  <c r="BA193" i="2" s="1"/>
  <c r="BR193" i="2" s="1"/>
  <c r="P66" i="2"/>
  <c r="BA66" i="2" s="1"/>
  <c r="BR66" i="2" s="1"/>
  <c r="N121" i="2"/>
  <c r="AY121" i="2" s="1"/>
  <c r="BP121" i="2" s="1"/>
  <c r="N111" i="2"/>
  <c r="AY111" i="2" s="1"/>
  <c r="BP111" i="2" s="1"/>
  <c r="S132" i="2"/>
  <c r="BD132" i="2" s="1"/>
  <c r="BU132" i="2" s="1"/>
  <c r="S139" i="2"/>
  <c r="BD139" i="2" s="1"/>
  <c r="BU139" i="2" s="1"/>
  <c r="S85" i="2"/>
  <c r="BD85" i="2" s="1"/>
  <c r="BU85" i="2" s="1"/>
  <c r="R122" i="2"/>
  <c r="BC122" i="2" s="1"/>
  <c r="BT122" i="2" s="1"/>
  <c r="S55" i="2"/>
  <c r="BD55" i="2" s="1"/>
  <c r="BU55" i="2" s="1"/>
  <c r="S24" i="2"/>
  <c r="BD24" i="2" s="1"/>
  <c r="BU24" i="2" s="1"/>
  <c r="P228" i="2"/>
  <c r="BA228" i="2" s="1"/>
  <c r="BR228" i="2" s="1"/>
  <c r="Q240" i="2"/>
  <c r="BB240" i="2" s="1"/>
  <c r="BS240" i="2" s="1"/>
  <c r="R84" i="2"/>
  <c r="BC84" i="2" s="1"/>
  <c r="BT84" i="2" s="1"/>
  <c r="P56" i="2"/>
  <c r="BA56" i="2" s="1"/>
  <c r="BR56" i="2" s="1"/>
  <c r="P19" i="2"/>
  <c r="BA19" i="2" s="1"/>
  <c r="BR19" i="2" s="1"/>
  <c r="P109" i="2"/>
  <c r="BA109" i="2" s="1"/>
  <c r="BR109" i="2" s="1"/>
  <c r="P133" i="2"/>
  <c r="BA133" i="2" s="1"/>
  <c r="BR133" i="2" s="1"/>
  <c r="Q131" i="2"/>
  <c r="BB131" i="2" s="1"/>
  <c r="BS131" i="2" s="1"/>
  <c r="Q57" i="2"/>
  <c r="BB57" i="2" s="1"/>
  <c r="BS57" i="2" s="1"/>
  <c r="Q178" i="2"/>
  <c r="BB178" i="2" s="1"/>
  <c r="BS178" i="2" s="1"/>
  <c r="P127" i="2"/>
  <c r="BA127" i="2" s="1"/>
  <c r="BR127" i="2" s="1"/>
  <c r="Q118" i="2"/>
  <c r="BB118" i="2" s="1"/>
  <c r="BS118" i="2" s="1"/>
  <c r="P28" i="2"/>
  <c r="BA28" i="2" s="1"/>
  <c r="BR28" i="2" s="1"/>
  <c r="R115" i="2"/>
  <c r="BC115" i="2" s="1"/>
  <c r="BT115" i="2" s="1"/>
  <c r="R162" i="2"/>
  <c r="BC162" i="2" s="1"/>
  <c r="BT162" i="2" s="1"/>
  <c r="P208" i="2"/>
  <c r="BA208" i="2" s="1"/>
  <c r="BR208" i="2" s="1"/>
  <c r="Q77" i="2"/>
  <c r="BB77" i="2" s="1"/>
  <c r="BS77" i="2" s="1"/>
  <c r="R244" i="2"/>
  <c r="BC244" i="2" s="1"/>
  <c r="BT244" i="2" s="1"/>
  <c r="R238" i="2"/>
  <c r="BC238" i="2" s="1"/>
  <c r="BT238" i="2" s="1"/>
  <c r="P242" i="2"/>
  <c r="BA242" i="2" s="1"/>
  <c r="BR242" i="2" s="1"/>
  <c r="P88" i="2"/>
  <c r="BA88" i="2" s="1"/>
  <c r="BR88" i="2" s="1"/>
  <c r="P82" i="2"/>
  <c r="BA82" i="2" s="1"/>
  <c r="BR82" i="2" s="1"/>
  <c r="P174" i="2"/>
  <c r="BA174" i="2" s="1"/>
  <c r="BR174" i="2" s="1"/>
  <c r="Q184" i="2"/>
  <c r="BB184" i="2" s="1"/>
  <c r="BS184" i="2" s="1"/>
  <c r="R245" i="2"/>
  <c r="BC245" i="2" s="1"/>
  <c r="BT245" i="2" s="1"/>
  <c r="Q193" i="2"/>
  <c r="BB193" i="2" s="1"/>
  <c r="BS193" i="2" s="1"/>
  <c r="P23" i="2"/>
  <c r="BA23" i="2" s="1"/>
  <c r="BR23" i="2" s="1"/>
  <c r="P94" i="2"/>
  <c r="BA94" i="2" s="1"/>
  <c r="BR94" i="2" s="1"/>
  <c r="P186" i="2"/>
  <c r="BA186" i="2" s="1"/>
  <c r="BR186" i="2" s="1"/>
  <c r="R194" i="2"/>
  <c r="BC194" i="2" s="1"/>
  <c r="BT194" i="2" s="1"/>
  <c r="R85" i="2"/>
  <c r="BC85" i="2" s="1"/>
  <c r="BT85" i="2" s="1"/>
  <c r="P161" i="2"/>
  <c r="BA161" i="2" s="1"/>
  <c r="BR161" i="2" s="1"/>
  <c r="P217" i="2"/>
  <c r="BA217" i="2" s="1"/>
  <c r="BR217" i="2" s="1"/>
  <c r="R151" i="2"/>
  <c r="BC151" i="2" s="1"/>
  <c r="BT151" i="2" s="1"/>
  <c r="R45" i="2"/>
  <c r="BC45" i="2" s="1"/>
  <c r="BT45" i="2" s="1"/>
  <c r="O183" i="2"/>
  <c r="AZ183" i="2" s="1"/>
  <c r="BQ183" i="2" s="1"/>
  <c r="P111" i="2"/>
  <c r="BA111" i="2" s="1"/>
  <c r="BR111" i="2" s="1"/>
  <c r="R174" i="2"/>
  <c r="BC174" i="2" s="1"/>
  <c r="BT174" i="2" s="1"/>
  <c r="P246" i="2"/>
  <c r="BA246" i="2" s="1"/>
  <c r="BR246" i="2" s="1"/>
  <c r="P74" i="2"/>
  <c r="BA74" i="2" s="1"/>
  <c r="BR74" i="2" s="1"/>
  <c r="R145" i="2"/>
  <c r="BC145" i="2" s="1"/>
  <c r="BT145" i="2" s="1"/>
  <c r="P241" i="2"/>
  <c r="BA241" i="2" s="1"/>
  <c r="BR241" i="2" s="1"/>
  <c r="R70" i="2"/>
  <c r="BC70" i="2" s="1"/>
  <c r="BT70" i="2" s="1"/>
  <c r="S147" i="2"/>
  <c r="BD147" i="2" s="1"/>
  <c r="BU147" i="2" s="1"/>
  <c r="R154" i="2"/>
  <c r="BC154" i="2" s="1"/>
  <c r="BT154" i="2" s="1"/>
  <c r="S104" i="2"/>
  <c r="BD104" i="2" s="1"/>
  <c r="BU104" i="2" s="1"/>
  <c r="P212" i="2"/>
  <c r="BA212" i="2" s="1"/>
  <c r="BR212" i="2" s="1"/>
  <c r="P159" i="2"/>
  <c r="BA159" i="2" s="1"/>
  <c r="BR159" i="2" s="1"/>
  <c r="P181" i="2"/>
  <c r="BA181" i="2" s="1"/>
  <c r="BR181" i="2" s="1"/>
  <c r="P169" i="2"/>
  <c r="BA169" i="2" s="1"/>
  <c r="BR169" i="2" s="1"/>
  <c r="P158" i="2"/>
  <c r="BA158" i="2" s="1"/>
  <c r="BR158" i="2" s="1"/>
  <c r="P38" i="2"/>
  <c r="BA38" i="2" s="1"/>
  <c r="BR38" i="2" s="1"/>
  <c r="Q41" i="2"/>
  <c r="BB41" i="2" s="1"/>
  <c r="BS41" i="2" s="1"/>
  <c r="R107" i="2"/>
  <c r="BC107" i="2" s="1"/>
  <c r="BT107" i="2" s="1"/>
  <c r="P156" i="2"/>
  <c r="BA156" i="2" s="1"/>
  <c r="BR156" i="2" s="1"/>
  <c r="R131" i="2"/>
  <c r="BC131" i="2" s="1"/>
  <c r="BT131" i="2" s="1"/>
  <c r="P233" i="2"/>
  <c r="BA233" i="2" s="1"/>
  <c r="BR233" i="2" s="1"/>
  <c r="P105" i="2"/>
  <c r="BA105" i="2" s="1"/>
  <c r="BR105" i="2" s="1"/>
  <c r="P220" i="2"/>
  <c r="BA220" i="2" s="1"/>
  <c r="BR220" i="2" s="1"/>
  <c r="P176" i="2"/>
  <c r="BA176" i="2" s="1"/>
  <c r="BR176" i="2" s="1"/>
  <c r="Q90" i="2"/>
  <c r="BB90" i="2" s="1"/>
  <c r="BS90" i="2" s="1"/>
  <c r="Q104" i="2"/>
  <c r="BB104" i="2" s="1"/>
  <c r="BS104" i="2" s="1"/>
  <c r="P148" i="2"/>
  <c r="BA148" i="2" s="1"/>
  <c r="BR148" i="2" s="1"/>
  <c r="R168" i="2"/>
  <c r="BC168" i="2" s="1"/>
  <c r="BT168" i="2" s="1"/>
  <c r="P67" i="2"/>
  <c r="BA67" i="2" s="1"/>
  <c r="BR67" i="2" s="1"/>
  <c r="P163" i="2"/>
  <c r="BA163" i="2" s="1"/>
  <c r="BR163" i="2" s="1"/>
  <c r="P166" i="2"/>
  <c r="BA166" i="2" s="1"/>
  <c r="BR166" i="2" s="1"/>
  <c r="P92" i="2"/>
  <c r="BA92" i="2" s="1"/>
  <c r="BR92" i="2" s="1"/>
  <c r="P203" i="2"/>
  <c r="BA203" i="2" s="1"/>
  <c r="BR203" i="2" s="1"/>
  <c r="S76" i="2"/>
  <c r="BD76" i="2" s="1"/>
  <c r="BU76" i="2" s="1"/>
  <c r="R91" i="2"/>
  <c r="BC91" i="2" s="1"/>
  <c r="BT91" i="2" s="1"/>
  <c r="P237" i="2"/>
  <c r="BA237" i="2" s="1"/>
  <c r="BR237" i="2" s="1"/>
  <c r="P115" i="2"/>
  <c r="BA115" i="2" s="1"/>
  <c r="BR115" i="2" s="1"/>
  <c r="R150" i="2"/>
  <c r="BC150" i="2" s="1"/>
  <c r="BT150" i="2" s="1"/>
  <c r="Q30" i="2"/>
  <c r="BB30" i="2" s="1"/>
  <c r="BS30" i="2" s="1"/>
  <c r="O84" i="2"/>
  <c r="AZ84" i="2" s="1"/>
  <c r="BQ84" i="2" s="1"/>
  <c r="P173" i="2"/>
  <c r="BA173" i="2" s="1"/>
  <c r="BR173" i="2" s="1"/>
  <c r="P218" i="2"/>
  <c r="BA218" i="2" s="1"/>
  <c r="BR218" i="2" s="1"/>
  <c r="R246" i="2"/>
  <c r="BC246" i="2" s="1"/>
  <c r="BT246" i="2" s="1"/>
  <c r="R211" i="2"/>
  <c r="BC211" i="2" s="1"/>
  <c r="BT211" i="2" s="1"/>
  <c r="R80" i="2"/>
  <c r="BC80" i="2" s="1"/>
  <c r="BT80" i="2" s="1"/>
  <c r="Q198" i="2"/>
  <c r="BB198" i="2" s="1"/>
  <c r="BS198" i="2" s="1"/>
  <c r="Q45" i="2"/>
  <c r="BB45" i="2" s="1"/>
  <c r="BS45" i="2" s="1"/>
  <c r="P87" i="2"/>
  <c r="BA87" i="2" s="1"/>
  <c r="BR87" i="2" s="1"/>
  <c r="Q68" i="2"/>
  <c r="BB68" i="2" s="1"/>
  <c r="BS68" i="2" s="1"/>
  <c r="P135" i="2"/>
  <c r="BA135" i="2" s="1"/>
  <c r="BR135" i="2" s="1"/>
  <c r="Q122" i="2"/>
  <c r="BB122" i="2" s="1"/>
  <c r="BS122" i="2" s="1"/>
  <c r="R134" i="2"/>
  <c r="BC134" i="2" s="1"/>
  <c r="BT134" i="2" s="1"/>
  <c r="S46" i="2"/>
  <c r="BD46" i="2" s="1"/>
  <c r="BU46" i="2" s="1"/>
  <c r="P52" i="2"/>
  <c r="BA52" i="2" s="1"/>
  <c r="BR52" i="2" s="1"/>
  <c r="Q165" i="2"/>
  <c r="BB165" i="2" s="1"/>
  <c r="BS165" i="2" s="1"/>
  <c r="P250" i="2"/>
  <c r="BA250" i="2" s="1"/>
  <c r="BR250" i="2" s="1"/>
  <c r="P245" i="2"/>
  <c r="BA245" i="2" s="1"/>
  <c r="BR245" i="2" s="1"/>
  <c r="R157" i="2"/>
  <c r="BC157" i="2" s="1"/>
  <c r="BT157" i="2" s="1"/>
  <c r="Q142" i="2"/>
  <c r="BB142" i="2" s="1"/>
  <c r="BS142" i="2" s="1"/>
  <c r="Q66" i="2"/>
  <c r="BB66" i="2" s="1"/>
  <c r="BS66" i="2" s="1"/>
  <c r="R156" i="2"/>
  <c r="BC156" i="2" s="1"/>
  <c r="BT156" i="2" s="1"/>
  <c r="O63" i="2"/>
  <c r="AZ63" i="2" s="1"/>
  <c r="BQ63" i="2" s="1"/>
  <c r="P136" i="2"/>
  <c r="BA136" i="2" s="1"/>
  <c r="BR136" i="2" s="1"/>
  <c r="P243" i="2"/>
  <c r="BA243" i="2" s="1"/>
  <c r="BR243" i="2" s="1"/>
  <c r="Q163" i="2"/>
  <c r="BB163" i="2" s="1"/>
  <c r="BS163" i="2" s="1"/>
  <c r="R214" i="2"/>
  <c r="BC214" i="2" s="1"/>
  <c r="BT214" i="2" s="1"/>
  <c r="R130" i="2"/>
  <c r="BC130" i="2" s="1"/>
  <c r="BT130" i="2" s="1"/>
  <c r="R203" i="2"/>
  <c r="BC203" i="2" s="1"/>
  <c r="BT203" i="2" s="1"/>
  <c r="P60" i="2"/>
  <c r="BA60" i="2" s="1"/>
  <c r="BR60" i="2" s="1"/>
  <c r="Q46" i="2"/>
  <c r="BB46" i="2" s="1"/>
  <c r="BS46" i="2" s="1"/>
  <c r="Q49" i="2"/>
  <c r="BB49" i="2" s="1"/>
  <c r="BS49" i="2" s="1"/>
  <c r="Q98" i="2"/>
  <c r="BB98" i="2" s="1"/>
  <c r="BS98" i="2" s="1"/>
  <c r="P44" i="2"/>
  <c r="BA44" i="2" s="1"/>
  <c r="BR44" i="2" s="1"/>
  <c r="P89" i="2"/>
  <c r="BA89" i="2" s="1"/>
  <c r="BR89" i="2" s="1"/>
  <c r="O176" i="2"/>
  <c r="AZ176" i="2" s="1"/>
  <c r="BQ176" i="2" s="1"/>
  <c r="P213" i="2"/>
  <c r="BA213" i="2" s="1"/>
  <c r="BR213" i="2" s="1"/>
  <c r="R43" i="2"/>
  <c r="BC43" i="2" s="1"/>
  <c r="BT43" i="2" s="1"/>
  <c r="Q213" i="2"/>
  <c r="BB213" i="2" s="1"/>
  <c r="BS213" i="2" s="1"/>
  <c r="P104" i="2"/>
  <c r="BA104" i="2" s="1"/>
  <c r="BR104" i="2" s="1"/>
  <c r="Q74" i="2"/>
  <c r="BB74" i="2" s="1"/>
  <c r="BS74" i="2" s="1"/>
  <c r="P223" i="2"/>
  <c r="BA223" i="2" s="1"/>
  <c r="BR223" i="2" s="1"/>
  <c r="Q173" i="2"/>
  <c r="BB173" i="2" s="1"/>
  <c r="BS173" i="2" s="1"/>
  <c r="Q119" i="2"/>
  <c r="BB119" i="2" s="1"/>
  <c r="BS119" i="2" s="1"/>
  <c r="P201" i="2"/>
  <c r="BA201" i="2" s="1"/>
  <c r="BR201" i="2" s="1"/>
  <c r="Q164" i="2"/>
  <c r="BB164" i="2" s="1"/>
  <c r="BS164" i="2" s="1"/>
  <c r="R110" i="2"/>
  <c r="BC110" i="2" s="1"/>
  <c r="BT110" i="2" s="1"/>
  <c r="R207" i="2"/>
  <c r="BC207" i="2" s="1"/>
  <c r="BT207" i="2" s="1"/>
  <c r="Q195" i="2"/>
  <c r="BB195" i="2" s="1"/>
  <c r="BS195" i="2" s="1"/>
  <c r="S93" i="2"/>
  <c r="BD93" i="2" s="1"/>
  <c r="BU93" i="2" s="1"/>
  <c r="S47" i="2"/>
  <c r="BD47" i="2" s="1"/>
  <c r="BU47" i="2" s="1"/>
  <c r="P97" i="2"/>
  <c r="BA97" i="2" s="1"/>
  <c r="BR97" i="2" s="1"/>
  <c r="P234" i="2"/>
  <c r="BA234" i="2" s="1"/>
  <c r="BR234" i="2" s="1"/>
  <c r="P79" i="2"/>
  <c r="BA79" i="2" s="1"/>
  <c r="BR79" i="2" s="1"/>
  <c r="P157" i="2"/>
  <c r="BA157" i="2" s="1"/>
  <c r="BR157" i="2" s="1"/>
  <c r="P183" i="2"/>
  <c r="BA183" i="2" s="1"/>
  <c r="BR183" i="2" s="1"/>
  <c r="Q70" i="2"/>
  <c r="BB70" i="2" s="1"/>
  <c r="BS70" i="2" s="1"/>
  <c r="P196" i="2"/>
  <c r="BA196" i="2" s="1"/>
  <c r="BR196" i="2" s="1"/>
  <c r="R225" i="2"/>
  <c r="BC225" i="2" s="1"/>
  <c r="BT225" i="2" s="1"/>
  <c r="P68" i="2"/>
  <c r="BA68" i="2" s="1"/>
  <c r="BR68" i="2" s="1"/>
  <c r="R247" i="2"/>
  <c r="BC247" i="2" s="1"/>
  <c r="BT247" i="2" s="1"/>
  <c r="Q190" i="2"/>
  <c r="BB190" i="2" s="1"/>
  <c r="BS190" i="2" s="1"/>
  <c r="P240" i="2"/>
  <c r="BA240" i="2" s="1"/>
  <c r="BR240" i="2" s="1"/>
  <c r="P117" i="2"/>
  <c r="BA117" i="2" s="1"/>
  <c r="BR117" i="2" s="1"/>
  <c r="R248" i="2"/>
  <c r="BC248" i="2" s="1"/>
  <c r="BT248" i="2" s="1"/>
  <c r="R96" i="2"/>
  <c r="BC96" i="2" s="1"/>
  <c r="BT96" i="2" s="1"/>
  <c r="P58" i="2"/>
  <c r="BA58" i="2" s="1"/>
  <c r="BR58" i="2" s="1"/>
  <c r="P129" i="2"/>
  <c r="BA129" i="2" s="1"/>
  <c r="BR129" i="2" s="1"/>
  <c r="O209" i="2"/>
  <c r="AZ209" i="2" s="1"/>
  <c r="BQ209" i="2" s="1"/>
  <c r="P222" i="2"/>
  <c r="BA222" i="2" s="1"/>
  <c r="BR222" i="2" s="1"/>
  <c r="R136" i="2"/>
  <c r="BC136" i="2" s="1"/>
  <c r="BT136" i="2" s="1"/>
  <c r="R171" i="2"/>
  <c r="BC171" i="2" s="1"/>
  <c r="BT171" i="2" s="1"/>
  <c r="P45" i="2"/>
  <c r="BA45" i="2" s="1"/>
  <c r="BR45" i="2" s="1"/>
  <c r="P178" i="2"/>
  <c r="BA178" i="2" s="1"/>
  <c r="BR178" i="2" s="1"/>
  <c r="R196" i="2"/>
  <c r="BC196" i="2" s="1"/>
  <c r="BT196" i="2" s="1"/>
  <c r="Q55" i="2"/>
  <c r="BB55" i="2" s="1"/>
  <c r="BS55" i="2" s="1"/>
  <c r="O85" i="2"/>
  <c r="AZ85" i="2" s="1"/>
  <c r="BQ85" i="2" s="1"/>
  <c r="R129" i="2"/>
  <c r="BC129" i="2" s="1"/>
  <c r="BT129" i="2" s="1"/>
  <c r="R137" i="2"/>
  <c r="BC137" i="2" s="1"/>
  <c r="BT137" i="2" s="1"/>
  <c r="Q85" i="2"/>
  <c r="BB85" i="2" s="1"/>
  <c r="BS85" i="2" s="1"/>
  <c r="P63" i="2"/>
  <c r="BA63" i="2" s="1"/>
  <c r="BR63" i="2" s="1"/>
  <c r="S164" i="2"/>
  <c r="BD164" i="2" s="1"/>
  <c r="BU164" i="2" s="1"/>
  <c r="S198" i="2"/>
  <c r="BD198" i="2" s="1"/>
  <c r="BU198" i="2" s="1"/>
  <c r="Q194" i="2"/>
  <c r="BB194" i="2" s="1"/>
  <c r="BS194" i="2" s="1"/>
  <c r="R149" i="2"/>
  <c r="BC149" i="2" s="1"/>
  <c r="BT149" i="2" s="1"/>
  <c r="R220" i="2"/>
  <c r="BC220" i="2" s="1"/>
  <c r="BT220" i="2" s="1"/>
  <c r="R190" i="2"/>
  <c r="BC190" i="2" s="1"/>
  <c r="BT190" i="2" s="1"/>
  <c r="O131" i="2"/>
  <c r="AZ131" i="2" s="1"/>
  <c r="BQ131" i="2" s="1"/>
  <c r="P27" i="2"/>
  <c r="BA27" i="2" s="1"/>
  <c r="BR27" i="2" s="1"/>
  <c r="P160" i="2"/>
  <c r="BA160" i="2" s="1"/>
  <c r="BR160" i="2" s="1"/>
  <c r="O80" i="2"/>
  <c r="AZ80" i="2" s="1"/>
  <c r="BQ80" i="2" s="1"/>
  <c r="R167" i="2"/>
  <c r="BC167" i="2" s="1"/>
  <c r="BT167" i="2" s="1"/>
  <c r="Q137" i="2"/>
  <c r="BB137" i="2" s="1"/>
  <c r="BS137" i="2" s="1"/>
  <c r="R193" i="2"/>
  <c r="BC193" i="2" s="1"/>
  <c r="BT193" i="2" s="1"/>
  <c r="P229" i="2"/>
  <c r="BA229" i="2" s="1"/>
  <c r="BR229" i="2" s="1"/>
  <c r="Q100" i="2"/>
  <c r="BB100" i="2" s="1"/>
  <c r="BS100" i="2" s="1"/>
  <c r="R192" i="2"/>
  <c r="BC192" i="2" s="1"/>
  <c r="BT192" i="2" s="1"/>
  <c r="Q56" i="2"/>
  <c r="BB56" i="2" s="1"/>
  <c r="BS56" i="2" s="1"/>
  <c r="P143" i="2"/>
  <c r="BA143" i="2" s="1"/>
  <c r="BR143" i="2" s="1"/>
  <c r="R148" i="2"/>
  <c r="BC148" i="2" s="1"/>
  <c r="BT148" i="2" s="1"/>
  <c r="Q192" i="2"/>
  <c r="BB192" i="2" s="1"/>
  <c r="BS192" i="2" s="1"/>
  <c r="Q87" i="2"/>
  <c r="BB87" i="2" s="1"/>
  <c r="BS87" i="2" s="1"/>
  <c r="R181" i="2"/>
  <c r="BC181" i="2" s="1"/>
  <c r="BT181" i="2" s="1"/>
  <c r="P64" i="2"/>
  <c r="BA64" i="2" s="1"/>
  <c r="BR64" i="2" s="1"/>
  <c r="R249" i="2"/>
  <c r="BC249" i="2" s="1"/>
  <c r="BT249" i="2" s="1"/>
  <c r="Q128" i="2"/>
  <c r="BB128" i="2" s="1"/>
  <c r="BS128" i="2" s="1"/>
  <c r="R111" i="2"/>
  <c r="BC111" i="2" s="1"/>
  <c r="BT111" i="2" s="1"/>
  <c r="P190" i="2"/>
  <c r="BA190" i="2" s="1"/>
  <c r="BR190" i="2" s="1"/>
  <c r="P191" i="2"/>
  <c r="BA191" i="2" s="1"/>
  <c r="BR191" i="2" s="1"/>
  <c r="Q33" i="2"/>
  <c r="BB33" i="2" s="1"/>
  <c r="BS33" i="2" s="1"/>
  <c r="Q150" i="2"/>
  <c r="BB150" i="2" s="1"/>
  <c r="BS150" i="2" s="1"/>
  <c r="R89" i="2"/>
  <c r="BC89" i="2" s="1"/>
  <c r="BT89" i="2" s="1"/>
  <c r="P204" i="2"/>
  <c r="BA204" i="2" s="1"/>
  <c r="BR204" i="2" s="1"/>
  <c r="Q233" i="2"/>
  <c r="BB233" i="2" s="1"/>
  <c r="BS233" i="2" s="1"/>
  <c r="Q89" i="2"/>
  <c r="BB89" i="2" s="1"/>
  <c r="BS89" i="2" s="1"/>
  <c r="Q138" i="2"/>
  <c r="BB138" i="2" s="1"/>
  <c r="BS138" i="2" s="1"/>
  <c r="P83" i="2"/>
  <c r="BA83" i="2" s="1"/>
  <c r="BR83" i="2" s="1"/>
  <c r="Q147" i="2"/>
  <c r="BB147" i="2" s="1"/>
  <c r="BS147" i="2" s="1"/>
  <c r="P24" i="2"/>
  <c r="BA24" i="2" s="1"/>
  <c r="BR24" i="2" s="1"/>
  <c r="S58" i="2"/>
  <c r="BD58" i="2" s="1"/>
  <c r="BU58" i="2" s="1"/>
  <c r="P118" i="2"/>
  <c r="BA118" i="2" s="1"/>
  <c r="BR118" i="2" s="1"/>
  <c r="R42" i="2"/>
  <c r="BC42" i="2" s="1"/>
  <c r="BT42" i="2" s="1"/>
  <c r="P121" i="2"/>
  <c r="BA121" i="2" s="1"/>
  <c r="BR121" i="2" s="1"/>
  <c r="P248" i="2"/>
  <c r="BA248" i="2" s="1"/>
  <c r="BR248" i="2" s="1"/>
  <c r="R218" i="2"/>
  <c r="BC218" i="2" s="1"/>
  <c r="BT218" i="2" s="1"/>
  <c r="P185" i="2"/>
  <c r="BA185" i="2" s="1"/>
  <c r="BR185" i="2" s="1"/>
  <c r="P128" i="2"/>
  <c r="BA128" i="2" s="1"/>
  <c r="BR128" i="2" s="1"/>
  <c r="R74" i="2"/>
  <c r="BC74" i="2" s="1"/>
  <c r="BT74" i="2" s="1"/>
  <c r="S188" i="2"/>
  <c r="BD188" i="2" s="1"/>
  <c r="BU188" i="2" s="1"/>
  <c r="P25" i="2"/>
  <c r="BA25" i="2" s="1"/>
  <c r="BR25" i="2" s="1"/>
  <c r="R231" i="2"/>
  <c r="BC231" i="2" s="1"/>
  <c r="BT231" i="2" s="1"/>
  <c r="P77" i="2"/>
  <c r="BA77" i="2" s="1"/>
  <c r="BR77" i="2" s="1"/>
  <c r="P107" i="2"/>
  <c r="BA107" i="2" s="1"/>
  <c r="BR107" i="2" s="1"/>
  <c r="R208" i="2"/>
  <c r="BC208" i="2" s="1"/>
  <c r="BT208" i="2" s="1"/>
  <c r="R123" i="2"/>
  <c r="BC123" i="2" s="1"/>
  <c r="BT123" i="2" s="1"/>
  <c r="R141" i="2"/>
  <c r="BC141" i="2" s="1"/>
  <c r="BT141" i="2" s="1"/>
  <c r="P142" i="2"/>
  <c r="BA142" i="2" s="1"/>
  <c r="BR142" i="2" s="1"/>
  <c r="R187" i="2"/>
  <c r="BC187" i="2" s="1"/>
  <c r="BT187" i="2" s="1"/>
  <c r="Q220" i="2"/>
  <c r="BB220" i="2" s="1"/>
  <c r="BS220" i="2" s="1"/>
  <c r="Q88" i="2"/>
  <c r="BB88" i="2" s="1"/>
  <c r="BS88" i="2" s="1"/>
  <c r="O31" i="2"/>
  <c r="AZ31" i="2" s="1"/>
  <c r="BQ31" i="2" s="1"/>
  <c r="R158" i="2"/>
  <c r="BC158" i="2" s="1"/>
  <c r="BT158" i="2" s="1"/>
  <c r="P116" i="2"/>
  <c r="BA116" i="2" s="1"/>
  <c r="BR116" i="2" s="1"/>
  <c r="R106" i="2"/>
  <c r="BC106" i="2" s="1"/>
  <c r="BT106" i="2" s="1"/>
  <c r="R223" i="2"/>
  <c r="BC223" i="2" s="1"/>
  <c r="BT223" i="2" s="1"/>
  <c r="P69" i="2"/>
  <c r="BA69" i="2" s="1"/>
  <c r="BR69" i="2" s="1"/>
  <c r="P123" i="2"/>
  <c r="BA123" i="2" s="1"/>
  <c r="BR123" i="2" s="1"/>
  <c r="O109" i="2"/>
  <c r="AZ109" i="2" s="1"/>
  <c r="BQ109" i="2" s="1"/>
  <c r="Q215" i="2"/>
  <c r="BB215" i="2" s="1"/>
  <c r="BS215" i="2" s="1"/>
  <c r="P236" i="2"/>
  <c r="BA236" i="2" s="1"/>
  <c r="BR236" i="2" s="1"/>
  <c r="R191" i="2"/>
  <c r="BC191" i="2" s="1"/>
  <c r="BT191" i="2" s="1"/>
  <c r="P165" i="2"/>
  <c r="BA165" i="2" s="1"/>
  <c r="BR165" i="2" s="1"/>
  <c r="P164" i="2"/>
  <c r="BA164" i="2" s="1"/>
  <c r="BR164" i="2" s="1"/>
  <c r="Q158" i="2"/>
  <c r="BB158" i="2" s="1"/>
  <c r="BS158" i="2" s="1"/>
  <c r="Q186" i="2"/>
  <c r="BB186" i="2" s="1"/>
  <c r="BS186" i="2" s="1"/>
  <c r="P224" i="2"/>
  <c r="BA224" i="2" s="1"/>
  <c r="BR224" i="2" s="1"/>
  <c r="P235" i="2"/>
  <c r="BA235" i="2" s="1"/>
  <c r="BR235" i="2" s="1"/>
  <c r="P26" i="2"/>
  <c r="BA26" i="2" s="1"/>
  <c r="BR26" i="2" s="1"/>
  <c r="Q121" i="2"/>
  <c r="BB121" i="2" s="1"/>
  <c r="BS121" i="2" s="1"/>
  <c r="P22" i="2"/>
  <c r="BA22" i="2" s="1"/>
  <c r="BR22" i="2" s="1"/>
  <c r="R161" i="2"/>
  <c r="BC161" i="2" s="1"/>
  <c r="BT161" i="2" s="1"/>
  <c r="R73" i="2"/>
  <c r="BC73" i="2" s="1"/>
  <c r="BT73" i="2" s="1"/>
  <c r="P179" i="2"/>
  <c r="BA179" i="2" s="1"/>
  <c r="BR179" i="2" s="1"/>
  <c r="P99" i="2"/>
  <c r="BA99" i="2" s="1"/>
  <c r="BR99" i="2" s="1"/>
  <c r="P211" i="2"/>
  <c r="BA211" i="2" s="1"/>
  <c r="BR211" i="2" s="1"/>
  <c r="S87" i="2"/>
  <c r="BD87" i="2" s="1"/>
  <c r="BU87" i="2" s="1"/>
  <c r="R128" i="2"/>
  <c r="BC128" i="2" s="1"/>
  <c r="BT128" i="2" s="1"/>
  <c r="R163" i="2"/>
  <c r="BC163" i="2" s="1"/>
  <c r="BT163" i="2" s="1"/>
  <c r="Q113" i="2"/>
  <c r="BB113" i="2" s="1"/>
  <c r="BS113" i="2" s="1"/>
  <c r="O81" i="2"/>
  <c r="AZ81" i="2" s="1"/>
  <c r="BQ81" i="2" s="1"/>
  <c r="R200" i="2"/>
  <c r="BC200" i="2" s="1"/>
  <c r="BT200" i="2" s="1"/>
  <c r="R109" i="2"/>
  <c r="BC109" i="2" s="1"/>
  <c r="BT109" i="2" s="1"/>
  <c r="R72" i="2"/>
  <c r="BC72" i="2" s="1"/>
  <c r="BT72" i="2" s="1"/>
  <c r="R138" i="2"/>
  <c r="BC138" i="2" s="1"/>
  <c r="BT138" i="2" s="1"/>
  <c r="S97" i="2"/>
  <c r="BD97" i="2" s="1"/>
  <c r="BU97" i="2" s="1"/>
  <c r="S234" i="2"/>
  <c r="BD234" i="2" s="1"/>
  <c r="BU234" i="2" s="1"/>
  <c r="P215" i="2"/>
  <c r="BA215" i="2" s="1"/>
  <c r="BR215" i="2" s="1"/>
  <c r="P106" i="2"/>
  <c r="BA106" i="2" s="1"/>
  <c r="BR106" i="2" s="1"/>
  <c r="R66" i="2"/>
  <c r="BC66" i="2" s="1"/>
  <c r="BT66" i="2" s="1"/>
  <c r="R90" i="2"/>
  <c r="BC90" i="2" s="1"/>
  <c r="BT90" i="2" s="1"/>
  <c r="R210" i="2"/>
  <c r="BC210" i="2" s="1"/>
  <c r="BT210" i="2" s="1"/>
  <c r="P177" i="2"/>
  <c r="BA177" i="2" s="1"/>
  <c r="BR177" i="2" s="1"/>
  <c r="P108" i="2"/>
  <c r="BA108" i="2" s="1"/>
  <c r="BR108" i="2" s="1"/>
  <c r="R209" i="2"/>
  <c r="BC209" i="2" s="1"/>
  <c r="BT209" i="2" s="1"/>
  <c r="P98" i="2"/>
  <c r="BA98" i="2" s="1"/>
  <c r="BR98" i="2" s="1"/>
  <c r="P147" i="2"/>
  <c r="BA147" i="2" s="1"/>
  <c r="BR147" i="2" s="1"/>
  <c r="P216" i="2"/>
  <c r="BA216" i="2" s="1"/>
  <c r="BR216" i="2" s="1"/>
  <c r="P200" i="2"/>
  <c r="BA200" i="2" s="1"/>
  <c r="BR200" i="2" s="1"/>
  <c r="Q136" i="2"/>
  <c r="BB136" i="2" s="1"/>
  <c r="BS136" i="2" s="1"/>
  <c r="P155" i="2"/>
  <c r="BA155" i="2" s="1"/>
  <c r="BR155" i="2" s="1"/>
  <c r="R21" i="2"/>
  <c r="BC21" i="2" s="1"/>
  <c r="BT21" i="2" s="1"/>
  <c r="R144" i="2"/>
  <c r="BC144" i="2" s="1"/>
  <c r="BT144" i="2" s="1"/>
  <c r="Q71" i="2"/>
  <c r="BB71" i="2" s="1"/>
  <c r="BS71" i="2" s="1"/>
  <c r="P162" i="2"/>
  <c r="BA162" i="2" s="1"/>
  <c r="BR162" i="2" s="1"/>
  <c r="P206" i="2"/>
  <c r="BA206" i="2" s="1"/>
  <c r="BR206" i="2" s="1"/>
  <c r="Q203" i="2"/>
  <c r="BB203" i="2" s="1"/>
  <c r="BS203" i="2" s="1"/>
  <c r="R88" i="2"/>
  <c r="BC88" i="2" s="1"/>
  <c r="BT88" i="2" s="1"/>
  <c r="Q188" i="2"/>
  <c r="BB188" i="2" s="1"/>
  <c r="BS188" i="2" s="1"/>
  <c r="S243" i="2"/>
  <c r="BD243" i="2" s="1"/>
  <c r="BU243" i="2" s="1"/>
  <c r="P167" i="2"/>
  <c r="BA167" i="2" s="1"/>
  <c r="BR167" i="2" s="1"/>
  <c r="P31" i="2"/>
  <c r="BA31" i="2" s="1"/>
  <c r="BR31" i="2" s="1"/>
  <c r="R24" i="2"/>
  <c r="BC24" i="2" s="1"/>
  <c r="BT24" i="2" s="1"/>
  <c r="Q26" i="2"/>
  <c r="BB26" i="2" s="1"/>
  <c r="BS26" i="2" s="1"/>
  <c r="R112" i="2"/>
  <c r="BC112" i="2" s="1"/>
  <c r="BT112" i="2" s="1"/>
  <c r="R197" i="2"/>
  <c r="BC197" i="2" s="1"/>
  <c r="BT197" i="2" s="1"/>
  <c r="R100" i="2"/>
  <c r="BC100" i="2" s="1"/>
  <c r="BT100" i="2" s="1"/>
  <c r="O214" i="2"/>
  <c r="AZ214" i="2" s="1"/>
  <c r="BQ214" i="2" s="1"/>
  <c r="Q67" i="2"/>
  <c r="BB67" i="2" s="1"/>
  <c r="BS67" i="2" s="1"/>
  <c r="Q65" i="2"/>
  <c r="BB65" i="2" s="1"/>
  <c r="BS65" i="2" s="1"/>
  <c r="Q204" i="2"/>
  <c r="BB204" i="2" s="1"/>
  <c r="BS204" i="2" s="1"/>
  <c r="Q125" i="2"/>
  <c r="BB125" i="2" s="1"/>
  <c r="BS125" i="2" s="1"/>
  <c r="P40" i="2"/>
  <c r="BA40" i="2" s="1"/>
  <c r="BR40" i="2" s="1"/>
  <c r="Q237" i="2"/>
  <c r="BB237" i="2" s="1"/>
  <c r="BS237" i="2" s="1"/>
  <c r="Q111" i="2"/>
  <c r="BB111" i="2" s="1"/>
  <c r="BS111" i="2" s="1"/>
  <c r="R232" i="2"/>
  <c r="BC232" i="2" s="1"/>
  <c r="BT232" i="2" s="1"/>
  <c r="S158" i="2"/>
  <c r="BD158" i="2" s="1"/>
  <c r="BU158" i="2" s="1"/>
  <c r="P180" i="2"/>
  <c r="BA180" i="2" s="1"/>
  <c r="BR180" i="2" s="1"/>
  <c r="P170" i="2"/>
  <c r="BA170" i="2" s="1"/>
  <c r="BR170" i="2" s="1"/>
  <c r="P85" i="2"/>
  <c r="BA85" i="2" s="1"/>
  <c r="BR85" i="2" s="1"/>
  <c r="R77" i="2"/>
  <c r="BC77" i="2" s="1"/>
  <c r="BT77" i="2" s="1"/>
  <c r="P172" i="2"/>
  <c r="BA172" i="2" s="1"/>
  <c r="BR172" i="2" s="1"/>
  <c r="P239" i="2"/>
  <c r="BA239" i="2" s="1"/>
  <c r="BR239" i="2" s="1"/>
  <c r="R178" i="2"/>
  <c r="BC178" i="2" s="1"/>
  <c r="BT178" i="2" s="1"/>
  <c r="U49" i="2"/>
  <c r="BF49" i="2" s="1"/>
  <c r="BW49" i="2" s="1"/>
  <c r="Q116" i="2"/>
  <c r="BB116" i="2" s="1"/>
  <c r="BS116" i="2" s="1"/>
  <c r="Q242" i="2"/>
  <c r="BB242" i="2" s="1"/>
  <c r="BS242" i="2" s="1"/>
  <c r="P198" i="2"/>
  <c r="BA198" i="2" s="1"/>
  <c r="BR198" i="2" s="1"/>
  <c r="Q63" i="2"/>
  <c r="BB63" i="2" s="1"/>
  <c r="BS63" i="2" s="1"/>
  <c r="P90" i="2"/>
  <c r="BA90" i="2" s="1"/>
  <c r="BR90" i="2" s="1"/>
  <c r="S228" i="2"/>
  <c r="BD228" i="2" s="1"/>
  <c r="BU228" i="2" s="1"/>
  <c r="Q133" i="2"/>
  <c r="BB133" i="2" s="1"/>
  <c r="BS133" i="2" s="1"/>
  <c r="P78" i="2"/>
  <c r="BA78" i="2" s="1"/>
  <c r="BR78" i="2" s="1"/>
  <c r="S88" i="2"/>
  <c r="BD88" i="2" s="1"/>
  <c r="BU88" i="2" s="1"/>
  <c r="Q86" i="2"/>
  <c r="BB86" i="2" s="1"/>
  <c r="BS86" i="2" s="1"/>
  <c r="Q232" i="2"/>
  <c r="BB232" i="2" s="1"/>
  <c r="BS232" i="2" s="1"/>
  <c r="Q171" i="2"/>
  <c r="BB171" i="2" s="1"/>
  <c r="BS171" i="2" s="1"/>
  <c r="Q159" i="2"/>
  <c r="BB159" i="2" s="1"/>
  <c r="BS159" i="2" s="1"/>
  <c r="Q91" i="2"/>
  <c r="BB91" i="2" s="1"/>
  <c r="BS91" i="2" s="1"/>
  <c r="P119" i="2"/>
  <c r="BA119" i="2" s="1"/>
  <c r="BR119" i="2" s="1"/>
  <c r="Q151" i="2"/>
  <c r="BB151" i="2" s="1"/>
  <c r="BS151" i="2" s="1"/>
  <c r="P150" i="2"/>
  <c r="BA150" i="2" s="1"/>
  <c r="BR150" i="2" s="1"/>
  <c r="Q249" i="2"/>
  <c r="BB249" i="2" s="1"/>
  <c r="BS249" i="2" s="1"/>
  <c r="Q105" i="2"/>
  <c r="BB105" i="2" s="1"/>
  <c r="BS105" i="2" s="1"/>
  <c r="Q27" i="2"/>
  <c r="BB27" i="2" s="1"/>
  <c r="BS27" i="2" s="1"/>
  <c r="R173" i="2"/>
  <c r="BC173" i="2" s="1"/>
  <c r="BT173" i="2" s="1"/>
  <c r="R124" i="2"/>
  <c r="BC124" i="2" s="1"/>
  <c r="BT124" i="2" s="1"/>
  <c r="R227" i="2"/>
  <c r="BC227" i="2" s="1"/>
  <c r="BT227" i="2" s="1"/>
  <c r="Q212" i="2"/>
  <c r="BB212" i="2" s="1"/>
  <c r="BS212" i="2" s="1"/>
  <c r="R97" i="2"/>
  <c r="BC97" i="2" s="1"/>
  <c r="BT97" i="2" s="1"/>
  <c r="Q120" i="2"/>
  <c r="BB120" i="2" s="1"/>
  <c r="BS120" i="2" s="1"/>
  <c r="P139" i="2"/>
  <c r="BA139" i="2" s="1"/>
  <c r="BR139" i="2" s="1"/>
  <c r="T116" i="2"/>
  <c r="BE116" i="2" s="1"/>
  <c r="BV116" i="2" s="1"/>
  <c r="R98" i="2"/>
  <c r="BC98" i="2" s="1"/>
  <c r="BT98" i="2" s="1"/>
  <c r="Q93" i="2"/>
  <c r="BB93" i="2" s="1"/>
  <c r="BS93" i="2" s="1"/>
  <c r="Q129" i="2"/>
  <c r="BB129" i="2" s="1"/>
  <c r="BS129" i="2" s="1"/>
  <c r="P207" i="2"/>
  <c r="BA207" i="2" s="1"/>
  <c r="BR207" i="2" s="1"/>
  <c r="Q236" i="2"/>
  <c r="BB236" i="2" s="1"/>
  <c r="BS236" i="2" s="1"/>
  <c r="Q231" i="2"/>
  <c r="BB231" i="2" s="1"/>
  <c r="BS231" i="2" s="1"/>
  <c r="S163" i="2"/>
  <c r="BD163" i="2" s="1"/>
  <c r="BU163" i="2" s="1"/>
  <c r="Q145" i="2"/>
  <c r="BB145" i="2" s="1"/>
  <c r="BS145" i="2" s="1"/>
  <c r="R22" i="2"/>
  <c r="BC22" i="2" s="1"/>
  <c r="BT22" i="2" s="1"/>
  <c r="Q97" i="2"/>
  <c r="BB97" i="2" s="1"/>
  <c r="BS97" i="2" s="1"/>
  <c r="Q107" i="2"/>
  <c r="BB107" i="2" s="1"/>
  <c r="BS107" i="2" s="1"/>
  <c r="Q183" i="2"/>
  <c r="BB183" i="2" s="1"/>
  <c r="BS183" i="2" s="1"/>
  <c r="P194" i="2"/>
  <c r="BA194" i="2" s="1"/>
  <c r="BR194" i="2" s="1"/>
  <c r="Q48" i="2"/>
  <c r="BB48" i="2" s="1"/>
  <c r="BS48" i="2" s="1"/>
  <c r="R219" i="2"/>
  <c r="BC219" i="2" s="1"/>
  <c r="BT219" i="2" s="1"/>
  <c r="S126" i="2"/>
  <c r="BD126" i="2" s="1"/>
  <c r="BU126" i="2" s="1"/>
  <c r="Q29" i="2"/>
  <c r="BB29" i="2" s="1"/>
  <c r="BS29" i="2" s="1"/>
  <c r="R28" i="2"/>
  <c r="BC28" i="2" s="1"/>
  <c r="BT28" i="2" s="1"/>
  <c r="Q225" i="2"/>
  <c r="BB225" i="2" s="1"/>
  <c r="BS225" i="2" s="1"/>
  <c r="S69" i="2"/>
  <c r="BD69" i="2" s="1"/>
  <c r="BU69" i="2" s="1"/>
  <c r="R133" i="2"/>
  <c r="BC133" i="2" s="1"/>
  <c r="BT133" i="2" s="1"/>
  <c r="P39" i="2"/>
  <c r="BA39" i="2" s="1"/>
  <c r="BR39" i="2" s="1"/>
  <c r="Q155" i="2"/>
  <c r="BB155" i="2" s="1"/>
  <c r="BS155" i="2" s="1"/>
  <c r="Q99" i="2"/>
  <c r="BB99" i="2" s="1"/>
  <c r="BS99" i="2" s="1"/>
  <c r="Q103" i="2"/>
  <c r="BB103" i="2" s="1"/>
  <c r="BS103" i="2" s="1"/>
  <c r="Q201" i="2"/>
  <c r="BB201" i="2" s="1"/>
  <c r="BS201" i="2" s="1"/>
  <c r="P226" i="2"/>
  <c r="BA226" i="2" s="1"/>
  <c r="BR226" i="2" s="1"/>
  <c r="Q72" i="2"/>
  <c r="BB72" i="2" s="1"/>
  <c r="BS72" i="2" s="1"/>
  <c r="R170" i="2"/>
  <c r="BC170" i="2" s="1"/>
  <c r="BT170" i="2" s="1"/>
  <c r="S141" i="2"/>
  <c r="BD141" i="2" s="1"/>
  <c r="BU141" i="2" s="1"/>
  <c r="Q174" i="2"/>
  <c r="BB174" i="2" s="1"/>
  <c r="BS174" i="2" s="1"/>
  <c r="R119" i="2"/>
  <c r="BC119" i="2" s="1"/>
  <c r="BT119" i="2" s="1"/>
  <c r="Q226" i="2"/>
  <c r="BB226" i="2" s="1"/>
  <c r="BS226" i="2" s="1"/>
  <c r="Q50" i="2"/>
  <c r="BB50" i="2" s="1"/>
  <c r="BS50" i="2" s="1"/>
  <c r="R241" i="2"/>
  <c r="BC241" i="2" s="1"/>
  <c r="BT241" i="2" s="1"/>
  <c r="T66" i="2"/>
  <c r="BE66" i="2" s="1"/>
  <c r="BV66" i="2" s="1"/>
  <c r="T149" i="2"/>
  <c r="BE149" i="2" s="1"/>
  <c r="BV149" i="2" s="1"/>
  <c r="Q185" i="2"/>
  <c r="BB185" i="2" s="1"/>
  <c r="BS185" i="2" s="1"/>
  <c r="Q191" i="2"/>
  <c r="BB191" i="2" s="1"/>
  <c r="BS191" i="2" s="1"/>
  <c r="Q62" i="2"/>
  <c r="BB62" i="2" s="1"/>
  <c r="BS62" i="2" s="1"/>
  <c r="S225" i="2"/>
  <c r="BD225" i="2" s="1"/>
  <c r="BU225" i="2" s="1"/>
  <c r="T126" i="2"/>
  <c r="BE126" i="2" s="1"/>
  <c r="BV126" i="2" s="1"/>
  <c r="P184" i="2"/>
  <c r="BA184" i="2" s="1"/>
  <c r="BR184" i="2" s="1"/>
  <c r="P86" i="2"/>
  <c r="BA86" i="2" s="1"/>
  <c r="BR86" i="2" s="1"/>
  <c r="Q224" i="2"/>
  <c r="BB224" i="2" s="1"/>
  <c r="BS224" i="2" s="1"/>
  <c r="Q96" i="2"/>
  <c r="BB96" i="2" s="1"/>
  <c r="BS96" i="2" s="1"/>
  <c r="Q143" i="2"/>
  <c r="BB143" i="2" s="1"/>
  <c r="BS143" i="2" s="1"/>
  <c r="S218" i="2"/>
  <c r="BD218" i="2" s="1"/>
  <c r="BU218" i="2" s="1"/>
  <c r="Q124" i="2"/>
  <c r="BB124" i="2" s="1"/>
  <c r="BS124" i="2" s="1"/>
  <c r="P154" i="2"/>
  <c r="BA154" i="2" s="1"/>
  <c r="BR154" i="2" s="1"/>
  <c r="Q115" i="2"/>
  <c r="BB115" i="2" s="1"/>
  <c r="BS115" i="2" s="1"/>
  <c r="Q47" i="2"/>
  <c r="BB47" i="2" s="1"/>
  <c r="BS47" i="2" s="1"/>
  <c r="Q182" i="2"/>
  <c r="BB182" i="2" s="1"/>
  <c r="BS182" i="2" s="1"/>
  <c r="S231" i="2"/>
  <c r="BD231" i="2" s="1"/>
  <c r="BU231" i="2" s="1"/>
  <c r="P151" i="2"/>
  <c r="BA151" i="2" s="1"/>
  <c r="BR151" i="2" s="1"/>
  <c r="Q187" i="2"/>
  <c r="BB187" i="2" s="1"/>
  <c r="BS187" i="2" s="1"/>
  <c r="R155" i="2"/>
  <c r="BC155" i="2" s="1"/>
  <c r="BT155" i="2" s="1"/>
  <c r="Q211" i="2"/>
  <c r="BB211" i="2" s="1"/>
  <c r="BS211" i="2" s="1"/>
  <c r="Q31" i="2"/>
  <c r="BB31" i="2" s="1"/>
  <c r="BS31" i="2" s="1"/>
  <c r="Q148" i="2"/>
  <c r="BB148" i="2" s="1"/>
  <c r="BS148" i="2" s="1"/>
  <c r="P73" i="2"/>
  <c r="BA73" i="2" s="1"/>
  <c r="BR73" i="2" s="1"/>
  <c r="Q84" i="2"/>
  <c r="BB84" i="2" s="1"/>
  <c r="BS84" i="2" s="1"/>
  <c r="R118" i="2"/>
  <c r="BC118" i="2" s="1"/>
  <c r="BT118" i="2" s="1"/>
  <c r="S49" i="2"/>
  <c r="BD49" i="2" s="1"/>
  <c r="BU49" i="2" s="1"/>
  <c r="R166" i="2"/>
  <c r="BC166" i="2" s="1"/>
  <c r="BT166" i="2" s="1"/>
  <c r="P231" i="2"/>
  <c r="BA231" i="2" s="1"/>
  <c r="BR231" i="2" s="1"/>
  <c r="Q189" i="2"/>
  <c r="BB189" i="2" s="1"/>
  <c r="BS189" i="2" s="1"/>
  <c r="R230" i="2"/>
  <c r="BC230" i="2" s="1"/>
  <c r="BT230" i="2" s="1"/>
  <c r="P197" i="2"/>
  <c r="BA197" i="2" s="1"/>
  <c r="BR197" i="2" s="1"/>
  <c r="Q230" i="2"/>
  <c r="BB230" i="2" s="1"/>
  <c r="BS230" i="2" s="1"/>
  <c r="S149" i="2"/>
  <c r="BD149" i="2" s="1"/>
  <c r="BU149" i="2" s="1"/>
  <c r="S221" i="2"/>
  <c r="BD221" i="2" s="1"/>
  <c r="BU221" i="2" s="1"/>
  <c r="T42" i="2"/>
  <c r="BE42" i="2" s="1"/>
  <c r="BV42" i="2" s="1"/>
  <c r="R235" i="2"/>
  <c r="BC235" i="2" s="1"/>
  <c r="BT235" i="2" s="1"/>
  <c r="Q126" i="2"/>
  <c r="BB126" i="2" s="1"/>
  <c r="BS126" i="2" s="1"/>
  <c r="Q214" i="2"/>
  <c r="BB214" i="2" s="1"/>
  <c r="BS214" i="2" s="1"/>
  <c r="R79" i="2"/>
  <c r="BC79" i="2" s="1"/>
  <c r="BT79" i="2" s="1"/>
  <c r="S197" i="2"/>
  <c r="BD197" i="2" s="1"/>
  <c r="BU197" i="2" s="1"/>
  <c r="Q235" i="2"/>
  <c r="BB235" i="2" s="1"/>
  <c r="BS235" i="2" s="1"/>
  <c r="Q160" i="2"/>
  <c r="BB160" i="2" s="1"/>
  <c r="BS160" i="2" s="1"/>
  <c r="P47" i="2"/>
  <c r="BA47" i="2" s="1"/>
  <c r="BR47" i="2" s="1"/>
  <c r="R108" i="2"/>
  <c r="BC108" i="2" s="1"/>
  <c r="BT108" i="2" s="1"/>
  <c r="Q196" i="2"/>
  <c r="BB196" i="2" s="1"/>
  <c r="BS196" i="2" s="1"/>
  <c r="Q238" i="2"/>
  <c r="BB238" i="2" s="1"/>
  <c r="BS238" i="2" s="1"/>
  <c r="Q42" i="2"/>
  <c r="BB42" i="2" s="1"/>
  <c r="BS42" i="2" s="1"/>
  <c r="Q153" i="2"/>
  <c r="BB153" i="2" s="1"/>
  <c r="BS153" i="2" s="1"/>
  <c r="Q209" i="2"/>
  <c r="BB209" i="2" s="1"/>
  <c r="BS209" i="2" s="1"/>
  <c r="S96" i="2"/>
  <c r="BD96" i="2" s="1"/>
  <c r="BU96" i="2" s="1"/>
  <c r="Q73" i="2"/>
  <c r="BB73" i="2" s="1"/>
  <c r="BS73" i="2" s="1"/>
  <c r="Q43" i="2"/>
  <c r="BB43" i="2" s="1"/>
  <c r="BS43" i="2" s="1"/>
  <c r="P120" i="2"/>
  <c r="BA120" i="2" s="1"/>
  <c r="BR120" i="2" s="1"/>
  <c r="R164" i="2"/>
  <c r="BC164" i="2" s="1"/>
  <c r="BT164" i="2" s="1"/>
  <c r="Q59" i="2"/>
  <c r="BB59" i="2" s="1"/>
  <c r="BS59" i="2" s="1"/>
  <c r="Q25" i="2"/>
  <c r="BB25" i="2" s="1"/>
  <c r="BS25" i="2" s="1"/>
  <c r="Q248" i="2"/>
  <c r="BB248" i="2" s="1"/>
  <c r="BS248" i="2" s="1"/>
  <c r="Q20" i="2"/>
  <c r="BB20" i="2" s="1"/>
  <c r="BS20" i="2" s="1"/>
  <c r="Q75" i="2"/>
  <c r="BB75" i="2" s="1"/>
  <c r="BS75" i="2" s="1"/>
  <c r="Q162" i="2"/>
  <c r="BB162" i="2" s="1"/>
  <c r="BS162" i="2" s="1"/>
  <c r="Q21" i="2"/>
  <c r="BB21" i="2" s="1"/>
  <c r="BS21" i="2" s="1"/>
  <c r="Q127" i="2"/>
  <c r="BB127" i="2" s="1"/>
  <c r="BS127" i="2" s="1"/>
  <c r="Q167" i="2"/>
  <c r="BB167" i="2" s="1"/>
  <c r="BS167" i="2" s="1"/>
  <c r="S171" i="2"/>
  <c r="BD171" i="2" s="1"/>
  <c r="BU171" i="2" s="1"/>
  <c r="P84" i="2"/>
  <c r="BA84" i="2" s="1"/>
  <c r="BR84" i="2" s="1"/>
  <c r="T101" i="2"/>
  <c r="BE101" i="2" s="1"/>
  <c r="BV101" i="2" s="1"/>
  <c r="T155" i="2"/>
  <c r="BE155" i="2" s="1"/>
  <c r="BV155" i="2" s="1"/>
  <c r="T213" i="2"/>
  <c r="BE213" i="2" s="1"/>
  <c r="BV213" i="2" s="1"/>
  <c r="S119" i="2"/>
  <c r="BD119" i="2" s="1"/>
  <c r="BU119" i="2" s="1"/>
  <c r="Q166" i="2"/>
  <c r="BB166" i="2" s="1"/>
  <c r="BS166" i="2" s="1"/>
  <c r="Q227" i="2"/>
  <c r="BB227" i="2" s="1"/>
  <c r="BS227" i="2" s="1"/>
  <c r="Q200" i="2"/>
  <c r="BB200" i="2" s="1"/>
  <c r="BS200" i="2" s="1"/>
  <c r="Q109" i="2"/>
  <c r="BB109" i="2" s="1"/>
  <c r="BS109" i="2" s="1"/>
  <c r="R140" i="2"/>
  <c r="BC140" i="2" s="1"/>
  <c r="BT140" i="2" s="1"/>
  <c r="R228" i="2"/>
  <c r="BC228" i="2" s="1"/>
  <c r="BT228" i="2" s="1"/>
  <c r="Q19" i="2"/>
  <c r="BB19" i="2" s="1"/>
  <c r="BS19" i="2" s="1"/>
  <c r="P134" i="2"/>
  <c r="BA134" i="2" s="1"/>
  <c r="BR134" i="2" s="1"/>
  <c r="Q51" i="2"/>
  <c r="BB51" i="2" s="1"/>
  <c r="BS51" i="2" s="1"/>
  <c r="P32" i="2"/>
  <c r="BA32" i="2" s="1"/>
  <c r="BR32" i="2" s="1"/>
  <c r="P132" i="2"/>
  <c r="BA132" i="2" s="1"/>
  <c r="BR132" i="2" s="1"/>
  <c r="Q154" i="2"/>
  <c r="BB154" i="2" s="1"/>
  <c r="BS154" i="2" s="1"/>
  <c r="Q228" i="2"/>
  <c r="BB228" i="2" s="1"/>
  <c r="BS228" i="2" s="1"/>
  <c r="Q218" i="2"/>
  <c r="BB218" i="2" s="1"/>
  <c r="BS218" i="2" s="1"/>
  <c r="Q34" i="2"/>
  <c r="BB34" i="2" s="1"/>
  <c r="BS34" i="2" s="1"/>
  <c r="S217" i="2"/>
  <c r="BD217" i="2" s="1"/>
  <c r="BU217" i="2" s="1"/>
  <c r="S226" i="2"/>
  <c r="BD226" i="2" s="1"/>
  <c r="BU226" i="2" s="1"/>
  <c r="Q52" i="2"/>
  <c r="BB52" i="2" s="1"/>
  <c r="BS52" i="2" s="1"/>
  <c r="R205" i="2"/>
  <c r="BC205" i="2" s="1"/>
  <c r="BT205" i="2" s="1"/>
  <c r="Q106" i="2"/>
  <c r="BB106" i="2" s="1"/>
  <c r="BS106" i="2" s="1"/>
  <c r="Q82" i="2"/>
  <c r="BB82" i="2" s="1"/>
  <c r="BS82" i="2" s="1"/>
  <c r="Q53" i="2"/>
  <c r="BB53" i="2" s="1"/>
  <c r="BS53" i="2" s="1"/>
  <c r="Q24" i="2"/>
  <c r="BB24" i="2" s="1"/>
  <c r="BS24" i="2" s="1"/>
  <c r="S78" i="2"/>
  <c r="BD78" i="2" s="1"/>
  <c r="BU78" i="2" s="1"/>
  <c r="Q58" i="2"/>
  <c r="BB58" i="2" s="1"/>
  <c r="BS58" i="2" s="1"/>
  <c r="Q247" i="2"/>
  <c r="BB247" i="2" s="1"/>
  <c r="BS247" i="2" s="1"/>
  <c r="R189" i="2"/>
  <c r="BC189" i="2" s="1"/>
  <c r="BT189" i="2" s="1"/>
  <c r="S160" i="2"/>
  <c r="BD160" i="2" s="1"/>
  <c r="BU160" i="2" s="1"/>
  <c r="Q134" i="2"/>
  <c r="BB134" i="2" s="1"/>
  <c r="BS134" i="2" s="1"/>
  <c r="T89" i="2"/>
  <c r="BE89" i="2" s="1"/>
  <c r="BV89" i="2" s="1"/>
  <c r="R222" i="2"/>
  <c r="BC222" i="2" s="1"/>
  <c r="BT222" i="2" s="1"/>
  <c r="S67" i="2"/>
  <c r="BD67" i="2" s="1"/>
  <c r="BU67" i="2" s="1"/>
  <c r="Q219" i="2"/>
  <c r="BB219" i="2" s="1"/>
  <c r="BS219" i="2" s="1"/>
  <c r="T52" i="2"/>
  <c r="BE52" i="2" s="1"/>
  <c r="BV52" i="2" s="1"/>
  <c r="Q110" i="2"/>
  <c r="BB110" i="2" s="1"/>
  <c r="BS110" i="2" s="1"/>
  <c r="R243" i="2"/>
  <c r="BC243" i="2" s="1"/>
  <c r="BT243" i="2" s="1"/>
  <c r="P21" i="2"/>
  <c r="BA21" i="2" s="1"/>
  <c r="BR21" i="2" s="1"/>
  <c r="Q69" i="2"/>
  <c r="BB69" i="2" s="1"/>
  <c r="BS69" i="2" s="1"/>
  <c r="Q81" i="2"/>
  <c r="BB81" i="2" s="1"/>
  <c r="BS81" i="2" s="1"/>
  <c r="R99" i="2"/>
  <c r="BC99" i="2" s="1"/>
  <c r="BT99" i="2" s="1"/>
  <c r="Q112" i="2"/>
  <c r="BB112" i="2" s="1"/>
  <c r="BS112" i="2" s="1"/>
  <c r="Q23" i="2"/>
  <c r="BB23" i="2" s="1"/>
  <c r="BS23" i="2" s="1"/>
  <c r="Q108" i="2"/>
  <c r="BB108" i="2" s="1"/>
  <c r="BS108" i="2" s="1"/>
  <c r="R94" i="2"/>
  <c r="BC94" i="2" s="1"/>
  <c r="BT94" i="2" s="1"/>
  <c r="Q79" i="2"/>
  <c r="BB79" i="2" s="1"/>
  <c r="BS79" i="2" s="1"/>
  <c r="Q176" i="2"/>
  <c r="BB176" i="2" s="1"/>
  <c r="BS176" i="2" s="1"/>
  <c r="Q64" i="2"/>
  <c r="BB64" i="2" s="1"/>
  <c r="BS64" i="2" s="1"/>
  <c r="P219" i="2"/>
  <c r="BA219" i="2" s="1"/>
  <c r="BR219" i="2" s="1"/>
  <c r="P199" i="2"/>
  <c r="BA199" i="2" s="1"/>
  <c r="BR199" i="2" s="1"/>
  <c r="Q177" i="2"/>
  <c r="BB177" i="2" s="1"/>
  <c r="BS177" i="2" s="1"/>
  <c r="R240" i="2"/>
  <c r="BC240" i="2" s="1"/>
  <c r="BT240" i="2" s="1"/>
  <c r="Q114" i="2"/>
  <c r="BB114" i="2" s="1"/>
  <c r="BS114" i="2" s="1"/>
  <c r="Q223" i="2"/>
  <c r="BB223" i="2" s="1"/>
  <c r="BS223" i="2" s="1"/>
  <c r="P122" i="2"/>
  <c r="BA122" i="2" s="1"/>
  <c r="BR122" i="2" s="1"/>
  <c r="Q22" i="2"/>
  <c r="BB22" i="2" s="1"/>
  <c r="BS22" i="2" s="1"/>
  <c r="Q39" i="2"/>
  <c r="BB39" i="2" s="1"/>
  <c r="BS39" i="2" s="1"/>
  <c r="T234" i="2"/>
  <c r="BE234" i="2" s="1"/>
  <c r="BV234" i="2" s="1"/>
  <c r="T191" i="2"/>
  <c r="BE191" i="2" s="1"/>
  <c r="BV191" i="2" s="1"/>
  <c r="T84" i="2"/>
  <c r="BE84" i="2" s="1"/>
  <c r="BV84" i="2" s="1"/>
  <c r="T38" i="2"/>
  <c r="BE38" i="2" s="1"/>
  <c r="BV38" i="2" s="1"/>
  <c r="T79" i="2"/>
  <c r="BE79" i="2" s="1"/>
  <c r="BV79" i="2" s="1"/>
  <c r="R87" i="2"/>
  <c r="BC87" i="2" s="1"/>
  <c r="BT87" i="2" s="1"/>
  <c r="Q250" i="2"/>
  <c r="BB250" i="2" s="1"/>
  <c r="BS250" i="2" s="1"/>
  <c r="P102" i="2"/>
  <c r="BA102" i="2" s="1"/>
  <c r="BR102" i="2" s="1"/>
  <c r="Q40" i="2"/>
  <c r="BB40" i="2" s="1"/>
  <c r="BS40" i="2" s="1"/>
  <c r="R212" i="2"/>
  <c r="BC212" i="2" s="1"/>
  <c r="BT212" i="2" s="1"/>
  <c r="Q239" i="2"/>
  <c r="BB239" i="2" s="1"/>
  <c r="BS239" i="2" s="1"/>
  <c r="T164" i="2"/>
  <c r="BE164" i="2" s="1"/>
  <c r="BV164" i="2" s="1"/>
  <c r="S34" i="2"/>
  <c r="BD34" i="2" s="1"/>
  <c r="BU34" i="2" s="1"/>
  <c r="T189" i="2"/>
  <c r="BE189" i="2" s="1"/>
  <c r="BV189" i="2" s="1"/>
  <c r="Q199" i="2"/>
  <c r="BB199" i="2" s="1"/>
  <c r="BS199" i="2" s="1"/>
  <c r="P20" i="2"/>
  <c r="BA20" i="2" s="1"/>
  <c r="BR20" i="2" s="1"/>
  <c r="Q117" i="2"/>
  <c r="BB117" i="2" s="1"/>
  <c r="BS117" i="2" s="1"/>
  <c r="R147" i="2"/>
  <c r="BC147" i="2" s="1"/>
  <c r="BT147" i="2" s="1"/>
  <c r="R20" i="2"/>
  <c r="BC20" i="2" s="1"/>
  <c r="BT20" i="2" s="1"/>
  <c r="R169" i="2"/>
  <c r="BC169" i="2" s="1"/>
  <c r="BT169" i="2" s="1"/>
  <c r="Q216" i="2"/>
  <c r="BB216" i="2" s="1"/>
  <c r="BS216" i="2" s="1"/>
  <c r="Q222" i="2"/>
  <c r="BB222" i="2" s="1"/>
  <c r="BS222" i="2" s="1"/>
  <c r="Q92" i="2"/>
  <c r="BB92" i="2" s="1"/>
  <c r="BS92" i="2" s="1"/>
  <c r="Q210" i="2"/>
  <c r="BB210" i="2" s="1"/>
  <c r="BS210" i="2" s="1"/>
  <c r="Q37" i="2"/>
  <c r="BB37" i="2" s="1"/>
  <c r="BS37" i="2" s="1"/>
  <c r="R60" i="2"/>
  <c r="BC60" i="2" s="1"/>
  <c r="BT60" i="2" s="1"/>
  <c r="Q83" i="2"/>
  <c r="BB83" i="2" s="1"/>
  <c r="BS83" i="2" s="1"/>
  <c r="P187" i="2"/>
  <c r="BA187" i="2" s="1"/>
  <c r="BR187" i="2" s="1"/>
  <c r="Q217" i="2"/>
  <c r="BB217" i="2" s="1"/>
  <c r="BS217" i="2" s="1"/>
  <c r="Q245" i="2"/>
  <c r="BB245" i="2" s="1"/>
  <c r="BS245" i="2" s="1"/>
  <c r="Q168" i="2"/>
  <c r="BB168" i="2" s="1"/>
  <c r="BS168" i="2" s="1"/>
  <c r="Q149" i="2"/>
  <c r="BB149" i="2" s="1"/>
  <c r="BS149" i="2" s="1"/>
  <c r="Q130" i="2"/>
  <c r="BB130" i="2" s="1"/>
  <c r="BS130" i="2" s="1"/>
  <c r="Q221" i="2"/>
  <c r="BB221" i="2" s="1"/>
  <c r="BS221" i="2" s="1"/>
  <c r="Q80" i="2"/>
  <c r="BB80" i="2" s="1"/>
  <c r="BS80" i="2" s="1"/>
  <c r="Q170" i="2"/>
  <c r="BB170" i="2" s="1"/>
  <c r="BS170" i="2" s="1"/>
  <c r="R180" i="2"/>
  <c r="BC180" i="2" s="1"/>
  <c r="BT180" i="2" s="1"/>
  <c r="Q35" i="2"/>
  <c r="BB35" i="2" s="1"/>
  <c r="BS35" i="2" s="1"/>
  <c r="S154" i="2"/>
  <c r="BD154" i="2" s="1"/>
  <c r="BU154" i="2" s="1"/>
  <c r="R199" i="2"/>
  <c r="BC199" i="2" s="1"/>
  <c r="BT199" i="2" s="1"/>
  <c r="Q181" i="2"/>
  <c r="BB181" i="2" s="1"/>
  <c r="BS181" i="2" s="1"/>
  <c r="Q146" i="2"/>
  <c r="BB146" i="2" s="1"/>
  <c r="BS146" i="2" s="1"/>
  <c r="S203" i="2"/>
  <c r="BD203" i="2" s="1"/>
  <c r="BU203" i="2" s="1"/>
  <c r="R127" i="2"/>
  <c r="BC127" i="2" s="1"/>
  <c r="BT127" i="2" s="1"/>
  <c r="P238" i="2"/>
  <c r="BA238" i="2" s="1"/>
  <c r="BR238" i="2" s="1"/>
  <c r="P168" i="2"/>
  <c r="BA168" i="2" s="1"/>
  <c r="BR168" i="2" s="1"/>
  <c r="Q180" i="2"/>
  <c r="BB180" i="2" s="1"/>
  <c r="BS180" i="2" s="1"/>
  <c r="T244" i="2"/>
  <c r="BE244" i="2" s="1"/>
  <c r="BV244" i="2" s="1"/>
  <c r="Q102" i="2"/>
  <c r="BB102" i="2" s="1"/>
  <c r="BS102" i="2" s="1"/>
  <c r="Q141" i="2"/>
  <c r="BB141" i="2" s="1"/>
  <c r="BS141" i="2" s="1"/>
  <c r="Q243" i="2"/>
  <c r="BB243" i="2" s="1"/>
  <c r="BS243" i="2" s="1"/>
  <c r="Q175" i="2"/>
  <c r="BB175" i="2" s="1"/>
  <c r="BS175" i="2" s="1"/>
  <c r="S121" i="2"/>
  <c r="BD121" i="2" s="1"/>
  <c r="BU121" i="2" s="1"/>
  <c r="R186" i="2"/>
  <c r="BC186" i="2" s="1"/>
  <c r="BT186" i="2" s="1"/>
  <c r="S40" i="2"/>
  <c r="BD40" i="2" s="1"/>
  <c r="BU40" i="2" s="1"/>
  <c r="R64" i="2"/>
  <c r="BC64" i="2" s="1"/>
  <c r="BT64" i="2" s="1"/>
  <c r="S105" i="2"/>
  <c r="BD105" i="2" s="1"/>
  <c r="BU105" i="2" s="1"/>
  <c r="R37" i="2"/>
  <c r="BC37" i="2" s="1"/>
  <c r="BT37" i="2" s="1"/>
  <c r="S249" i="2"/>
  <c r="BD249" i="2" s="1"/>
  <c r="BU249" i="2" s="1"/>
  <c r="S183" i="2"/>
  <c r="BD183" i="2" s="1"/>
  <c r="BU183" i="2" s="1"/>
  <c r="R76" i="2"/>
  <c r="BC76" i="2" s="1"/>
  <c r="BT76" i="2" s="1"/>
  <c r="S43" i="2"/>
  <c r="BD43" i="2" s="1"/>
  <c r="BU43" i="2" s="1"/>
  <c r="S31" i="2"/>
  <c r="BD31" i="2" s="1"/>
  <c r="BU31" i="2" s="1"/>
  <c r="S170" i="2"/>
  <c r="BD170" i="2" s="1"/>
  <c r="BU170" i="2" s="1"/>
  <c r="R139" i="2"/>
  <c r="BC139" i="2" s="1"/>
  <c r="BT139" i="2" s="1"/>
  <c r="S72" i="2"/>
  <c r="BD72" i="2" s="1"/>
  <c r="BU72" i="2" s="1"/>
  <c r="R195" i="2"/>
  <c r="BC195" i="2" s="1"/>
  <c r="BT195" i="2" s="1"/>
  <c r="S107" i="2"/>
  <c r="BD107" i="2" s="1"/>
  <c r="BU107" i="2" s="1"/>
  <c r="S192" i="2"/>
  <c r="BD192" i="2" s="1"/>
  <c r="BU192" i="2" s="1"/>
  <c r="S125" i="2"/>
  <c r="BD125" i="2" s="1"/>
  <c r="BU125" i="2" s="1"/>
  <c r="S129" i="2"/>
  <c r="BD129" i="2" s="1"/>
  <c r="BU129" i="2" s="1"/>
  <c r="S52" i="2"/>
  <c r="BD52" i="2" s="1"/>
  <c r="BU52" i="2" s="1"/>
  <c r="S32" i="2"/>
  <c r="BD32" i="2" s="1"/>
  <c r="BU32" i="2" s="1"/>
  <c r="R175" i="2"/>
  <c r="BC175" i="2" s="1"/>
  <c r="BT175" i="2" s="1"/>
  <c r="T192" i="2"/>
  <c r="BE192" i="2" s="1"/>
  <c r="BV192" i="2" s="1"/>
  <c r="U248" i="2"/>
  <c r="BF248" i="2" s="1"/>
  <c r="BW248" i="2" s="1"/>
  <c r="S223" i="2"/>
  <c r="BD223" i="2" s="1"/>
  <c r="BU223" i="2" s="1"/>
  <c r="U110" i="2"/>
  <c r="BF110" i="2" s="1"/>
  <c r="BW110" i="2" s="1"/>
  <c r="U156" i="2"/>
  <c r="BF156" i="2" s="1"/>
  <c r="BW156" i="2" s="1"/>
  <c r="U43" i="2"/>
  <c r="BF43" i="2" s="1"/>
  <c r="BW43" i="2" s="1"/>
  <c r="U140" i="2"/>
  <c r="BF140" i="2" s="1"/>
  <c r="BW140" i="2" s="1"/>
  <c r="S138" i="2"/>
  <c r="BD138" i="2" s="1"/>
  <c r="BU138" i="2" s="1"/>
  <c r="R213" i="2"/>
  <c r="BC213" i="2" s="1"/>
  <c r="BT213" i="2" s="1"/>
  <c r="R237" i="2"/>
  <c r="BC237" i="2" s="1"/>
  <c r="BT237" i="2" s="1"/>
  <c r="S133" i="2"/>
  <c r="BD133" i="2" s="1"/>
  <c r="BU133" i="2" s="1"/>
  <c r="S131" i="2"/>
  <c r="BD131" i="2" s="1"/>
  <c r="BU131" i="2" s="1"/>
  <c r="R56" i="2"/>
  <c r="BC56" i="2" s="1"/>
  <c r="BT56" i="2" s="1"/>
  <c r="S36" i="2"/>
  <c r="BD36" i="2" s="1"/>
  <c r="BU36" i="2" s="1"/>
  <c r="T172" i="2"/>
  <c r="BE172" i="2" s="1"/>
  <c r="BV172" i="2" s="1"/>
  <c r="S186" i="2"/>
  <c r="BD186" i="2" s="1"/>
  <c r="BU186" i="2" s="1"/>
  <c r="R182" i="2"/>
  <c r="BC182" i="2" s="1"/>
  <c r="BT182" i="2" s="1"/>
  <c r="S26" i="2"/>
  <c r="BD26" i="2" s="1"/>
  <c r="BU26" i="2" s="1"/>
  <c r="S202" i="2"/>
  <c r="BD202" i="2" s="1"/>
  <c r="BU202" i="2" s="1"/>
  <c r="S193" i="2"/>
  <c r="BD193" i="2" s="1"/>
  <c r="BU193" i="2" s="1"/>
  <c r="S181" i="2"/>
  <c r="BD181" i="2" s="1"/>
  <c r="BU181" i="2" s="1"/>
  <c r="R71" i="2"/>
  <c r="BC71" i="2" s="1"/>
  <c r="BT71" i="2" s="1"/>
  <c r="R250" i="2"/>
  <c r="BC250" i="2" s="1"/>
  <c r="BT250" i="2" s="1"/>
  <c r="R69" i="2"/>
  <c r="BC69" i="2" s="1"/>
  <c r="BT69" i="2" s="1"/>
  <c r="S134" i="2"/>
  <c r="BD134" i="2" s="1"/>
  <c r="BU134" i="2" s="1"/>
  <c r="S120" i="2"/>
  <c r="BD120" i="2" s="1"/>
  <c r="BU120" i="2" s="1"/>
  <c r="S112" i="2"/>
  <c r="BD112" i="2" s="1"/>
  <c r="BU112" i="2" s="1"/>
  <c r="S82" i="2"/>
  <c r="BD82" i="2" s="1"/>
  <c r="BU82" i="2" s="1"/>
  <c r="R126" i="2"/>
  <c r="BC126" i="2" s="1"/>
  <c r="BT126" i="2" s="1"/>
  <c r="T61" i="2"/>
  <c r="BE61" i="2" s="1"/>
  <c r="BV61" i="2" s="1"/>
  <c r="T140" i="2"/>
  <c r="BE140" i="2" s="1"/>
  <c r="BV140" i="2" s="1"/>
  <c r="U205" i="2"/>
  <c r="BF205" i="2" s="1"/>
  <c r="BW205" i="2" s="1"/>
  <c r="S191" i="2"/>
  <c r="BD191" i="2" s="1"/>
  <c r="BU191" i="2" s="1"/>
  <c r="S156" i="2"/>
  <c r="BD156" i="2" s="1"/>
  <c r="BU156" i="2" s="1"/>
  <c r="S27" i="2"/>
  <c r="BD27" i="2" s="1"/>
  <c r="BU27" i="2" s="1"/>
  <c r="S63" i="2"/>
  <c r="BD63" i="2" s="1"/>
  <c r="BU63" i="2" s="1"/>
  <c r="S213" i="2"/>
  <c r="BD213" i="2" s="1"/>
  <c r="BU213" i="2" s="1"/>
  <c r="S195" i="2"/>
  <c r="BD195" i="2" s="1"/>
  <c r="BU195" i="2" s="1"/>
  <c r="S239" i="2"/>
  <c r="BD239" i="2" s="1"/>
  <c r="BU239" i="2" s="1"/>
  <c r="T131" i="2"/>
  <c r="BE131" i="2" s="1"/>
  <c r="BV131" i="2" s="1"/>
  <c r="R135" i="2"/>
  <c r="BC135" i="2" s="1"/>
  <c r="BT135" i="2" s="1"/>
  <c r="R160" i="2"/>
  <c r="BC160" i="2" s="1"/>
  <c r="BT160" i="2" s="1"/>
  <c r="S229" i="2"/>
  <c r="BD229" i="2" s="1"/>
  <c r="BU229" i="2" s="1"/>
  <c r="S212" i="2"/>
  <c r="BD212" i="2" s="1"/>
  <c r="BU212" i="2" s="1"/>
  <c r="R46" i="2"/>
  <c r="BC46" i="2" s="1"/>
  <c r="BT46" i="2" s="1"/>
  <c r="S21" i="2"/>
  <c r="BD21" i="2" s="1"/>
  <c r="BU21" i="2" s="1"/>
  <c r="R215" i="2"/>
  <c r="BC215" i="2" s="1"/>
  <c r="BT215" i="2" s="1"/>
  <c r="T221" i="2"/>
  <c r="BE221" i="2" s="1"/>
  <c r="BV221" i="2" s="1"/>
  <c r="S222" i="2"/>
  <c r="BD222" i="2" s="1"/>
  <c r="BU222" i="2" s="1"/>
  <c r="R92" i="2"/>
  <c r="BC92" i="2" s="1"/>
  <c r="BT92" i="2" s="1"/>
  <c r="S148" i="2"/>
  <c r="BD148" i="2" s="1"/>
  <c r="BU148" i="2" s="1"/>
  <c r="R121" i="2"/>
  <c r="BC121" i="2" s="1"/>
  <c r="BT121" i="2" s="1"/>
  <c r="R39" i="2"/>
  <c r="BC39" i="2" s="1"/>
  <c r="BT39" i="2" s="1"/>
  <c r="S190" i="2"/>
  <c r="BD190" i="2" s="1"/>
  <c r="BU190" i="2" s="1"/>
  <c r="S210" i="2"/>
  <c r="BD210" i="2" s="1"/>
  <c r="BU210" i="2" s="1"/>
  <c r="S246" i="2"/>
  <c r="BD246" i="2" s="1"/>
  <c r="BU246" i="2" s="1"/>
  <c r="R132" i="2"/>
  <c r="BC132" i="2" s="1"/>
  <c r="BT132" i="2" s="1"/>
  <c r="T51" i="2"/>
  <c r="BE51" i="2" s="1"/>
  <c r="BV51" i="2" s="1"/>
  <c r="U178" i="2"/>
  <c r="BF178" i="2" s="1"/>
  <c r="BW178" i="2" s="1"/>
  <c r="S51" i="2"/>
  <c r="BD51" i="2" s="1"/>
  <c r="BU51" i="2" s="1"/>
  <c r="R188" i="2"/>
  <c r="BC188" i="2" s="1"/>
  <c r="BT188" i="2" s="1"/>
  <c r="S146" i="2"/>
  <c r="BD146" i="2" s="1"/>
  <c r="BU146" i="2" s="1"/>
  <c r="S196" i="2"/>
  <c r="BD196" i="2" s="1"/>
  <c r="BU196" i="2" s="1"/>
  <c r="S71" i="2"/>
  <c r="BD71" i="2" s="1"/>
  <c r="BU71" i="2" s="1"/>
  <c r="S208" i="2"/>
  <c r="BD208" i="2" s="1"/>
  <c r="BU208" i="2" s="1"/>
  <c r="S48" i="2"/>
  <c r="BD48" i="2" s="1"/>
  <c r="BU48" i="2" s="1"/>
  <c r="R51" i="2"/>
  <c r="BC51" i="2" s="1"/>
  <c r="BT51" i="2" s="1"/>
  <c r="R50" i="2"/>
  <c r="BC50" i="2" s="1"/>
  <c r="BT50" i="2" s="1"/>
  <c r="R83" i="2"/>
  <c r="BC83" i="2" s="1"/>
  <c r="BT83" i="2" s="1"/>
  <c r="S118" i="2"/>
  <c r="BD118" i="2" s="1"/>
  <c r="BU118" i="2" s="1"/>
  <c r="S194" i="2"/>
  <c r="BD194" i="2" s="1"/>
  <c r="BU194" i="2" s="1"/>
  <c r="R93" i="2"/>
  <c r="BC93" i="2" s="1"/>
  <c r="BT93" i="2" s="1"/>
  <c r="S227" i="2"/>
  <c r="BD227" i="2" s="1"/>
  <c r="BU227" i="2" s="1"/>
  <c r="S53" i="2"/>
  <c r="BD53" i="2" s="1"/>
  <c r="BU53" i="2" s="1"/>
  <c r="R54" i="2"/>
  <c r="BC54" i="2" s="1"/>
  <c r="BT54" i="2" s="1"/>
  <c r="S201" i="2"/>
  <c r="BD201" i="2" s="1"/>
  <c r="BU201" i="2" s="1"/>
  <c r="S128" i="2"/>
  <c r="BD128" i="2" s="1"/>
  <c r="BU128" i="2" s="1"/>
  <c r="R202" i="2"/>
  <c r="BC202" i="2" s="1"/>
  <c r="BT202" i="2" s="1"/>
  <c r="T226" i="2"/>
  <c r="BE226" i="2" s="1"/>
  <c r="BV226" i="2" s="1"/>
  <c r="S91" i="2"/>
  <c r="BD91" i="2" s="1"/>
  <c r="BU91" i="2" s="1"/>
  <c r="S64" i="2"/>
  <c r="BD64" i="2" s="1"/>
  <c r="BU64" i="2" s="1"/>
  <c r="U27" i="2"/>
  <c r="BF27" i="2" s="1"/>
  <c r="BW27" i="2" s="1"/>
  <c r="S124" i="2"/>
  <c r="BD124" i="2" s="1"/>
  <c r="BU124" i="2" s="1"/>
  <c r="R30" i="2"/>
  <c r="BC30" i="2" s="1"/>
  <c r="BT30" i="2" s="1"/>
  <c r="S176" i="2"/>
  <c r="BD176" i="2" s="1"/>
  <c r="BU176" i="2" s="1"/>
  <c r="R26" i="2"/>
  <c r="BC26" i="2" s="1"/>
  <c r="BT26" i="2" s="1"/>
  <c r="S90" i="2"/>
  <c r="BD90" i="2" s="1"/>
  <c r="BU90" i="2" s="1"/>
  <c r="S109" i="2"/>
  <c r="BD109" i="2" s="1"/>
  <c r="BU109" i="2" s="1"/>
  <c r="R44" i="2"/>
  <c r="BC44" i="2" s="1"/>
  <c r="BT44" i="2" s="1"/>
  <c r="S216" i="2"/>
  <c r="BD216" i="2" s="1"/>
  <c r="BU216" i="2" s="1"/>
  <c r="S38" i="2"/>
  <c r="BD38" i="2" s="1"/>
  <c r="BU38" i="2" s="1"/>
  <c r="S206" i="2"/>
  <c r="BD206" i="2" s="1"/>
  <c r="BU206" i="2" s="1"/>
  <c r="S68" i="2"/>
  <c r="BD68" i="2" s="1"/>
  <c r="BU68" i="2" s="1"/>
  <c r="R172" i="2"/>
  <c r="BC172" i="2" s="1"/>
  <c r="BT172" i="2" s="1"/>
  <c r="S248" i="2"/>
  <c r="BD248" i="2" s="1"/>
  <c r="BU248" i="2" s="1"/>
  <c r="S184" i="2"/>
  <c r="BD184" i="2" s="1"/>
  <c r="BU184" i="2" s="1"/>
  <c r="S41" i="2"/>
  <c r="BD41" i="2" s="1"/>
  <c r="BU41" i="2" s="1"/>
  <c r="S39" i="2"/>
  <c r="BD39" i="2" s="1"/>
  <c r="BU39" i="2" s="1"/>
  <c r="S250" i="2"/>
  <c r="BD250" i="2" s="1"/>
  <c r="BU250" i="2" s="1"/>
  <c r="S110" i="2"/>
  <c r="BD110" i="2" s="1"/>
  <c r="BU110" i="2" s="1"/>
  <c r="T59" i="2"/>
  <c r="BE59" i="2" s="1"/>
  <c r="BV59" i="2" s="1"/>
  <c r="R48" i="2"/>
  <c r="BC48" i="2" s="1"/>
  <c r="BT48" i="2" s="1"/>
  <c r="R81" i="2"/>
  <c r="BC81" i="2" s="1"/>
  <c r="BT81" i="2" s="1"/>
  <c r="S238" i="2"/>
  <c r="BD238" i="2" s="1"/>
  <c r="BU238" i="2" s="1"/>
  <c r="U119" i="2"/>
  <c r="BF119" i="2" s="1"/>
  <c r="BW119" i="2" s="1"/>
  <c r="R67" i="2"/>
  <c r="BC67" i="2" s="1"/>
  <c r="BT67" i="2" s="1"/>
  <c r="S167" i="2"/>
  <c r="BD167" i="2" s="1"/>
  <c r="BU167" i="2" s="1"/>
  <c r="R229" i="2"/>
  <c r="BC229" i="2" s="1"/>
  <c r="BT229" i="2" s="1"/>
  <c r="S162" i="2"/>
  <c r="BD162" i="2" s="1"/>
  <c r="BU162" i="2" s="1"/>
  <c r="S136" i="2"/>
  <c r="BD136" i="2" s="1"/>
  <c r="BU136" i="2" s="1"/>
  <c r="S59" i="2"/>
  <c r="BD59" i="2" s="1"/>
  <c r="BU59" i="2" s="1"/>
  <c r="S35" i="2"/>
  <c r="BD35" i="2" s="1"/>
  <c r="BU35" i="2" s="1"/>
  <c r="S45" i="2"/>
  <c r="BD45" i="2" s="1"/>
  <c r="BU45" i="2" s="1"/>
  <c r="S187" i="2"/>
  <c r="BD187" i="2" s="1"/>
  <c r="BU187" i="2" s="1"/>
  <c r="S237" i="2"/>
  <c r="BD237" i="2" s="1"/>
  <c r="BU237" i="2" s="1"/>
  <c r="S140" i="2"/>
  <c r="BD140" i="2" s="1"/>
  <c r="BU140" i="2" s="1"/>
  <c r="R177" i="2"/>
  <c r="BC177" i="2" s="1"/>
  <c r="BT177" i="2" s="1"/>
  <c r="S168" i="2"/>
  <c r="BD168" i="2" s="1"/>
  <c r="BU168" i="2" s="1"/>
  <c r="S200" i="2"/>
  <c r="BD200" i="2" s="1"/>
  <c r="BU200" i="2" s="1"/>
  <c r="S33" i="2"/>
  <c r="BD33" i="2" s="1"/>
  <c r="BU33" i="2" s="1"/>
  <c r="R206" i="2"/>
  <c r="BC206" i="2" s="1"/>
  <c r="BT206" i="2" s="1"/>
  <c r="R113" i="2"/>
  <c r="BC113" i="2" s="1"/>
  <c r="BT113" i="2" s="1"/>
  <c r="S130" i="2"/>
  <c r="BD130" i="2" s="1"/>
  <c r="BU130" i="2" s="1"/>
  <c r="S19" i="2"/>
  <c r="BD19" i="2" s="1"/>
  <c r="BU19" i="2" s="1"/>
  <c r="T182" i="2"/>
  <c r="BE182" i="2" s="1"/>
  <c r="BV182" i="2" s="1"/>
  <c r="S28" i="2"/>
  <c r="BD28" i="2" s="1"/>
  <c r="BU28" i="2" s="1"/>
  <c r="R31" i="2"/>
  <c r="BC31" i="2" s="1"/>
  <c r="BT31" i="2" s="1"/>
  <c r="S204" i="2"/>
  <c r="BD204" i="2" s="1"/>
  <c r="BU204" i="2" s="1"/>
  <c r="S135" i="2"/>
  <c r="BD135" i="2" s="1"/>
  <c r="BU135" i="2" s="1"/>
  <c r="R239" i="2"/>
  <c r="BC239" i="2" s="1"/>
  <c r="BT239" i="2" s="1"/>
  <c r="T203" i="2"/>
  <c r="BE203" i="2" s="1"/>
  <c r="BV203" i="2" s="1"/>
  <c r="R185" i="2"/>
  <c r="BC185" i="2" s="1"/>
  <c r="BT185" i="2" s="1"/>
  <c r="S70" i="2"/>
  <c r="BD70" i="2" s="1"/>
  <c r="BU70" i="2" s="1"/>
  <c r="S95" i="2"/>
  <c r="BD95" i="2" s="1"/>
  <c r="BU95" i="2" s="1"/>
  <c r="S179" i="2"/>
  <c r="BD179" i="2" s="1"/>
  <c r="BU179" i="2" s="1"/>
  <c r="R19" i="2"/>
  <c r="BC19" i="2" s="1"/>
  <c r="BT19" i="2" s="1"/>
  <c r="S177" i="2"/>
  <c r="BD177" i="2" s="1"/>
  <c r="BU177" i="2" s="1"/>
  <c r="R217" i="2"/>
  <c r="BC217" i="2" s="1"/>
  <c r="BT217" i="2" s="1"/>
  <c r="S180" i="2"/>
  <c r="BD180" i="2" s="1"/>
  <c r="BU180" i="2" s="1"/>
  <c r="R29" i="2"/>
  <c r="BC29" i="2" s="1"/>
  <c r="BT29" i="2" s="1"/>
  <c r="S73" i="2"/>
  <c r="BD73" i="2" s="1"/>
  <c r="BU73" i="2" s="1"/>
  <c r="S81" i="2"/>
  <c r="BD81" i="2" s="1"/>
  <c r="BU81" i="2" s="1"/>
  <c r="S165" i="2"/>
  <c r="BD165" i="2" s="1"/>
  <c r="BU165" i="2" s="1"/>
  <c r="S215" i="2"/>
  <c r="BD215" i="2" s="1"/>
  <c r="BU215" i="2" s="1"/>
  <c r="S157" i="2"/>
  <c r="BD157" i="2" s="1"/>
  <c r="BU157" i="2" s="1"/>
  <c r="S232" i="2"/>
  <c r="BD232" i="2" s="1"/>
  <c r="BU232" i="2" s="1"/>
  <c r="R102" i="2"/>
  <c r="BC102" i="2" s="1"/>
  <c r="BT102" i="2" s="1"/>
  <c r="R233" i="2"/>
  <c r="BC233" i="2" s="1"/>
  <c r="BT233" i="2" s="1"/>
  <c r="S62" i="2"/>
  <c r="BD62" i="2" s="1"/>
  <c r="BU62" i="2" s="1"/>
  <c r="R34" i="2"/>
  <c r="BC34" i="2" s="1"/>
  <c r="BT34" i="2" s="1"/>
  <c r="S122" i="2"/>
  <c r="BD122" i="2" s="1"/>
  <c r="BU122" i="2" s="1"/>
  <c r="S84" i="2"/>
  <c r="BD84" i="2" s="1"/>
  <c r="BU84" i="2" s="1"/>
  <c r="S25" i="2"/>
  <c r="BD25" i="2" s="1"/>
  <c r="BU25" i="2" s="1"/>
  <c r="S92" i="2"/>
  <c r="BD92" i="2" s="1"/>
  <c r="BU92" i="2" s="1"/>
  <c r="S241" i="2"/>
  <c r="BD241" i="2" s="1"/>
  <c r="BU241" i="2" s="1"/>
  <c r="R216" i="2"/>
  <c r="BC216" i="2" s="1"/>
  <c r="BT216" i="2" s="1"/>
  <c r="S127" i="2"/>
  <c r="BD127" i="2" s="1"/>
  <c r="BU127" i="2" s="1"/>
  <c r="S145" i="2"/>
  <c r="BD145" i="2" s="1"/>
  <c r="BU145" i="2" s="1"/>
  <c r="S111" i="2"/>
  <c r="BD111" i="2" s="1"/>
  <c r="BU111" i="2" s="1"/>
  <c r="S150" i="2"/>
  <c r="BD150" i="2" s="1"/>
  <c r="BU150" i="2" s="1"/>
  <c r="S86" i="2"/>
  <c r="BD86" i="2" s="1"/>
  <c r="BU86" i="2" s="1"/>
  <c r="S103" i="2"/>
  <c r="BD103" i="2" s="1"/>
  <c r="BU103" i="2" s="1"/>
  <c r="R242" i="2"/>
  <c r="BC242" i="2" s="1"/>
  <c r="BT242" i="2" s="1"/>
  <c r="S182" i="2"/>
  <c r="BD182" i="2" s="1"/>
  <c r="BU182" i="2" s="1"/>
  <c r="R52" i="2"/>
  <c r="BC52" i="2" s="1"/>
  <c r="BT52" i="2" s="1"/>
  <c r="S137" i="2"/>
  <c r="BD137" i="2" s="1"/>
  <c r="BU137" i="2" s="1"/>
  <c r="V194" i="2"/>
  <c r="BG194" i="2" s="1"/>
  <c r="BX194" i="2" s="1"/>
  <c r="T248" i="2"/>
  <c r="BE248" i="2" s="1"/>
  <c r="BV248" i="2" s="1"/>
  <c r="S65" i="2"/>
  <c r="BD65" i="2" s="1"/>
  <c r="BU65" i="2" s="1"/>
  <c r="T169" i="2"/>
  <c r="BE169" i="2" s="1"/>
  <c r="BV169" i="2" s="1"/>
  <c r="U84" i="2"/>
  <c r="BF84" i="2" s="1"/>
  <c r="BW84" i="2" s="1"/>
  <c r="U121" i="2"/>
  <c r="BF121" i="2" s="1"/>
  <c r="BW121" i="2" s="1"/>
  <c r="R75" i="2"/>
  <c r="BC75" i="2" s="1"/>
  <c r="BT75" i="2" s="1"/>
  <c r="S83" i="2"/>
  <c r="BD83" i="2" s="1"/>
  <c r="BU83" i="2" s="1"/>
  <c r="U202" i="2"/>
  <c r="BF202" i="2" s="1"/>
  <c r="BW202" i="2" s="1"/>
  <c r="S224" i="2"/>
  <c r="BD224" i="2" s="1"/>
  <c r="BU224" i="2" s="1"/>
  <c r="T142" i="2"/>
  <c r="BE142" i="2" s="1"/>
  <c r="BV142" i="2" s="1"/>
  <c r="U26" i="2"/>
  <c r="BF26" i="2" s="1"/>
  <c r="BW26" i="2" s="1"/>
  <c r="U73" i="2"/>
  <c r="BF73" i="2" s="1"/>
  <c r="BW73" i="2" s="1"/>
  <c r="R49" i="2"/>
  <c r="BC49" i="2" s="1"/>
  <c r="BT49" i="2" s="1"/>
  <c r="T184" i="2"/>
  <c r="BE184" i="2" s="1"/>
  <c r="BV184" i="2" s="1"/>
  <c r="R198" i="2"/>
  <c r="BC198" i="2" s="1"/>
  <c r="BT198" i="2" s="1"/>
  <c r="U217" i="2"/>
  <c r="BF217" i="2" s="1"/>
  <c r="BW217" i="2" s="1"/>
  <c r="U59" i="2"/>
  <c r="BF59" i="2" s="1"/>
  <c r="BW59" i="2" s="1"/>
  <c r="U234" i="2"/>
  <c r="BF234" i="2" s="1"/>
  <c r="BW234" i="2" s="1"/>
  <c r="R114" i="2"/>
  <c r="BC114" i="2" s="1"/>
  <c r="BT114" i="2" s="1"/>
  <c r="S100" i="2"/>
  <c r="BD100" i="2" s="1"/>
  <c r="BU100" i="2" s="1"/>
  <c r="T168" i="2"/>
  <c r="BE168" i="2" s="1"/>
  <c r="BV168" i="2" s="1"/>
  <c r="T98" i="2"/>
  <c r="BE98" i="2" s="1"/>
  <c r="BV98" i="2" s="1"/>
  <c r="U42" i="2"/>
  <c r="BF42" i="2" s="1"/>
  <c r="BW42" i="2" s="1"/>
  <c r="U93" i="2"/>
  <c r="BF93" i="2" s="1"/>
  <c r="BW93" i="2" s="1"/>
  <c r="T202" i="2"/>
  <c r="BE202" i="2" s="1"/>
  <c r="BV202" i="2" s="1"/>
  <c r="T100" i="2"/>
  <c r="BE100" i="2" s="1"/>
  <c r="BV100" i="2" s="1"/>
  <c r="T29" i="2"/>
  <c r="BE29" i="2" s="1"/>
  <c r="BV29" i="2" s="1"/>
  <c r="T218" i="2"/>
  <c r="BE218" i="2" s="1"/>
  <c r="BV218" i="2" s="1"/>
  <c r="T74" i="2"/>
  <c r="BE74" i="2" s="1"/>
  <c r="BV74" i="2" s="1"/>
  <c r="T176" i="2"/>
  <c r="BE176" i="2" s="1"/>
  <c r="BV176" i="2" s="1"/>
  <c r="V95" i="2"/>
  <c r="BG95" i="2" s="1"/>
  <c r="BX95" i="2" s="1"/>
  <c r="R59" i="2"/>
  <c r="BC59" i="2" s="1"/>
  <c r="BT59" i="2" s="1"/>
  <c r="T250" i="2"/>
  <c r="BE250" i="2" s="1"/>
  <c r="BV250" i="2" s="1"/>
  <c r="T57" i="2"/>
  <c r="BE57" i="2" s="1"/>
  <c r="BV57" i="2" s="1"/>
  <c r="T70" i="2"/>
  <c r="BE70" i="2" s="1"/>
  <c r="BV70" i="2" s="1"/>
  <c r="S142" i="2"/>
  <c r="BD142" i="2" s="1"/>
  <c r="BU142" i="2" s="1"/>
  <c r="U168" i="2"/>
  <c r="BF168" i="2" s="1"/>
  <c r="BW168" i="2" s="1"/>
  <c r="U154" i="2"/>
  <c r="BF154" i="2" s="1"/>
  <c r="BW154" i="2" s="1"/>
  <c r="R55" i="2"/>
  <c r="BC55" i="2" s="1"/>
  <c r="BT55" i="2" s="1"/>
  <c r="S54" i="2"/>
  <c r="BD54" i="2" s="1"/>
  <c r="BU54" i="2" s="1"/>
  <c r="U105" i="2"/>
  <c r="BF105" i="2" s="1"/>
  <c r="BW105" i="2" s="1"/>
  <c r="S172" i="2"/>
  <c r="BD172" i="2" s="1"/>
  <c r="BU172" i="2" s="1"/>
  <c r="U188" i="2"/>
  <c r="BF188" i="2" s="1"/>
  <c r="BW188" i="2" s="1"/>
  <c r="S152" i="2"/>
  <c r="BD152" i="2" s="1"/>
  <c r="BU152" i="2" s="1"/>
  <c r="T24" i="2"/>
  <c r="BE24" i="2" s="1"/>
  <c r="BV24" i="2" s="1"/>
  <c r="S44" i="2"/>
  <c r="BD44" i="2" s="1"/>
  <c r="BU44" i="2" s="1"/>
  <c r="U243" i="2"/>
  <c r="BF243" i="2" s="1"/>
  <c r="BW243" i="2" s="1"/>
  <c r="T129" i="2"/>
  <c r="BE129" i="2" s="1"/>
  <c r="BV129" i="2" s="1"/>
  <c r="U115" i="2"/>
  <c r="BF115" i="2" s="1"/>
  <c r="BW115" i="2" s="1"/>
  <c r="U31" i="2"/>
  <c r="BF31" i="2" s="1"/>
  <c r="BW31" i="2" s="1"/>
  <c r="S108" i="2"/>
  <c r="BD108" i="2" s="1"/>
  <c r="BU108" i="2" s="1"/>
  <c r="U213" i="2"/>
  <c r="BF213" i="2" s="1"/>
  <c r="BW213" i="2" s="1"/>
  <c r="S115" i="2"/>
  <c r="BD115" i="2" s="1"/>
  <c r="BU115" i="2" s="1"/>
  <c r="U155" i="2"/>
  <c r="BF155" i="2" s="1"/>
  <c r="BW155" i="2" s="1"/>
  <c r="S175" i="2"/>
  <c r="BD175" i="2" s="1"/>
  <c r="BU175" i="2" s="1"/>
  <c r="T153" i="2"/>
  <c r="BE153" i="2" s="1"/>
  <c r="BV153" i="2" s="1"/>
  <c r="T69" i="2"/>
  <c r="BE69" i="2" s="1"/>
  <c r="BV69" i="2" s="1"/>
  <c r="V134" i="2"/>
  <c r="BG134" i="2" s="1"/>
  <c r="BX134" i="2" s="1"/>
  <c r="S211" i="2"/>
  <c r="BD211" i="2" s="1"/>
  <c r="BU211" i="2" s="1"/>
  <c r="T63" i="2"/>
  <c r="BE63" i="2" s="1"/>
  <c r="BV63" i="2" s="1"/>
  <c r="R58" i="2"/>
  <c r="BC58" i="2" s="1"/>
  <c r="BT58" i="2" s="1"/>
  <c r="U240" i="2"/>
  <c r="BF240" i="2" s="1"/>
  <c r="BW240" i="2" s="1"/>
  <c r="T78" i="2"/>
  <c r="BE78" i="2" s="1"/>
  <c r="BV78" i="2" s="1"/>
  <c r="R78" i="2"/>
  <c r="BC78" i="2" s="1"/>
  <c r="BT78" i="2" s="1"/>
  <c r="U222" i="2"/>
  <c r="BF222" i="2" s="1"/>
  <c r="BW222" i="2" s="1"/>
  <c r="U196" i="2"/>
  <c r="BF196" i="2" s="1"/>
  <c r="BW196" i="2" s="1"/>
  <c r="T90" i="2"/>
  <c r="BE90" i="2" s="1"/>
  <c r="BV90" i="2" s="1"/>
  <c r="R32" i="2"/>
  <c r="BC32" i="2" s="1"/>
  <c r="BT32" i="2" s="1"/>
  <c r="S60" i="2"/>
  <c r="BD60" i="2" s="1"/>
  <c r="BU60" i="2" s="1"/>
  <c r="R33" i="2"/>
  <c r="BC33" i="2" s="1"/>
  <c r="BT33" i="2" s="1"/>
  <c r="R95" i="2"/>
  <c r="BC95" i="2" s="1"/>
  <c r="BT95" i="2" s="1"/>
  <c r="S205" i="2"/>
  <c r="BD205" i="2" s="1"/>
  <c r="BU205" i="2" s="1"/>
  <c r="U66" i="2"/>
  <c r="BF66" i="2" s="1"/>
  <c r="BW66" i="2" s="1"/>
  <c r="U158" i="2"/>
  <c r="BF158" i="2" s="1"/>
  <c r="BW158" i="2" s="1"/>
  <c r="R125" i="2"/>
  <c r="BC125" i="2" s="1"/>
  <c r="BT125" i="2" s="1"/>
  <c r="U172" i="2"/>
  <c r="BF172" i="2" s="1"/>
  <c r="BW172" i="2" s="1"/>
  <c r="S30" i="2"/>
  <c r="BD30" i="2" s="1"/>
  <c r="BU30" i="2" s="1"/>
  <c r="S20" i="2"/>
  <c r="BD20" i="2" s="1"/>
  <c r="BU20" i="2" s="1"/>
  <c r="U86" i="2"/>
  <c r="BF86" i="2" s="1"/>
  <c r="BW86" i="2" s="1"/>
  <c r="U209" i="2"/>
  <c r="BF209" i="2" s="1"/>
  <c r="BW209" i="2" s="1"/>
  <c r="T105" i="2"/>
  <c r="BE105" i="2" s="1"/>
  <c r="BV105" i="2" s="1"/>
  <c r="S214" i="2"/>
  <c r="BD214" i="2" s="1"/>
  <c r="BU214" i="2" s="1"/>
  <c r="V212" i="2"/>
  <c r="BG212" i="2" s="1"/>
  <c r="BX212" i="2" s="1"/>
  <c r="V77" i="2"/>
  <c r="BG77" i="2" s="1"/>
  <c r="BX77" i="2" s="1"/>
  <c r="T115" i="2"/>
  <c r="BE115" i="2" s="1"/>
  <c r="BV115" i="2" s="1"/>
  <c r="T230" i="2"/>
  <c r="BE230" i="2" s="1"/>
  <c r="BV230" i="2" s="1"/>
  <c r="R38" i="2"/>
  <c r="BC38" i="2" s="1"/>
  <c r="BT38" i="2" s="1"/>
  <c r="U19" i="2"/>
  <c r="BF19" i="2" s="1"/>
  <c r="BW19" i="2" s="1"/>
  <c r="U97" i="2"/>
  <c r="BF97" i="2" s="1"/>
  <c r="BW97" i="2" s="1"/>
  <c r="T118" i="2"/>
  <c r="BE118" i="2" s="1"/>
  <c r="BV118" i="2" s="1"/>
  <c r="U38" i="2"/>
  <c r="BF38" i="2" s="1"/>
  <c r="BW38" i="2" s="1"/>
  <c r="U223" i="2"/>
  <c r="BF223" i="2" s="1"/>
  <c r="BW223" i="2" s="1"/>
  <c r="S151" i="2"/>
  <c r="BD151" i="2" s="1"/>
  <c r="BU151" i="2" s="1"/>
  <c r="S80" i="2"/>
  <c r="BD80" i="2" s="1"/>
  <c r="BU80" i="2" s="1"/>
  <c r="S235" i="2"/>
  <c r="BD235" i="2" s="1"/>
  <c r="BU235" i="2" s="1"/>
  <c r="T195" i="2"/>
  <c r="BE195" i="2" s="1"/>
  <c r="BV195" i="2" s="1"/>
  <c r="S240" i="2"/>
  <c r="BD240" i="2" s="1"/>
  <c r="BU240" i="2" s="1"/>
  <c r="U167" i="2"/>
  <c r="BF167" i="2" s="1"/>
  <c r="BW167" i="2" s="1"/>
  <c r="S220" i="2"/>
  <c r="BD220" i="2" s="1"/>
  <c r="BU220" i="2" s="1"/>
  <c r="S94" i="2"/>
  <c r="BD94" i="2" s="1"/>
  <c r="BU94" i="2" s="1"/>
  <c r="U36" i="2"/>
  <c r="BF36" i="2" s="1"/>
  <c r="BW36" i="2" s="1"/>
  <c r="T77" i="2"/>
  <c r="BE77" i="2" s="1"/>
  <c r="BV77" i="2" s="1"/>
  <c r="T103" i="2"/>
  <c r="BE103" i="2" s="1"/>
  <c r="BV103" i="2" s="1"/>
  <c r="S98" i="2"/>
  <c r="BD98" i="2" s="1"/>
  <c r="BU98" i="2" s="1"/>
  <c r="U111" i="2"/>
  <c r="BF111" i="2" s="1"/>
  <c r="BW111" i="2" s="1"/>
  <c r="S143" i="2"/>
  <c r="BD143" i="2" s="1"/>
  <c r="BU143" i="2" s="1"/>
  <c r="U126" i="2"/>
  <c r="BF126" i="2" s="1"/>
  <c r="BW126" i="2" s="1"/>
  <c r="T97" i="2"/>
  <c r="BE97" i="2" s="1"/>
  <c r="BV97" i="2" s="1"/>
  <c r="U70" i="2"/>
  <c r="BF70" i="2" s="1"/>
  <c r="BW70" i="2" s="1"/>
  <c r="T205" i="2"/>
  <c r="BE205" i="2" s="1"/>
  <c r="BV205" i="2" s="1"/>
  <c r="T227" i="2"/>
  <c r="BE227" i="2" s="1"/>
  <c r="BV227" i="2" s="1"/>
  <c r="S77" i="2"/>
  <c r="BD77" i="2" s="1"/>
  <c r="BU77" i="2" s="1"/>
  <c r="R41" i="2"/>
  <c r="BC41" i="2" s="1"/>
  <c r="BT41" i="2" s="1"/>
  <c r="U138" i="2"/>
  <c r="BF138" i="2" s="1"/>
  <c r="BW138" i="2" s="1"/>
  <c r="V168" i="2"/>
  <c r="BG168" i="2" s="1"/>
  <c r="BX168" i="2" s="1"/>
  <c r="S116" i="2"/>
  <c r="BD116" i="2" s="1"/>
  <c r="BU116" i="2" s="1"/>
  <c r="U69" i="2"/>
  <c r="BF69" i="2" s="1"/>
  <c r="BW69" i="2" s="1"/>
  <c r="U159" i="2"/>
  <c r="BF159" i="2" s="1"/>
  <c r="BW159" i="2" s="1"/>
  <c r="T141" i="2"/>
  <c r="BE141" i="2" s="1"/>
  <c r="BV141" i="2" s="1"/>
  <c r="U157" i="2"/>
  <c r="BF157" i="2" s="1"/>
  <c r="BW157" i="2" s="1"/>
  <c r="S144" i="2"/>
  <c r="BD144" i="2" s="1"/>
  <c r="BU144" i="2" s="1"/>
  <c r="R65" i="2"/>
  <c r="BC65" i="2" s="1"/>
  <c r="BT65" i="2" s="1"/>
  <c r="R40" i="2"/>
  <c r="BC40" i="2" s="1"/>
  <c r="BT40" i="2" s="1"/>
  <c r="U186" i="2"/>
  <c r="BF186" i="2" s="1"/>
  <c r="BW186" i="2" s="1"/>
  <c r="S61" i="2"/>
  <c r="BD61" i="2" s="1"/>
  <c r="BU61" i="2" s="1"/>
  <c r="S75" i="2"/>
  <c r="BD75" i="2" s="1"/>
  <c r="BU75" i="2" s="1"/>
  <c r="T108" i="2"/>
  <c r="BE108" i="2" s="1"/>
  <c r="BV108" i="2" s="1"/>
  <c r="S101" i="2"/>
  <c r="BD101" i="2" s="1"/>
  <c r="BU101" i="2" s="1"/>
  <c r="S161" i="2"/>
  <c r="BD161" i="2" s="1"/>
  <c r="BU161" i="2" s="1"/>
  <c r="U118" i="2"/>
  <c r="BF118" i="2" s="1"/>
  <c r="BW118" i="2" s="1"/>
  <c r="R62" i="2"/>
  <c r="BC62" i="2" s="1"/>
  <c r="BT62" i="2" s="1"/>
  <c r="R47" i="2"/>
  <c r="BC47" i="2" s="1"/>
  <c r="BT47" i="2" s="1"/>
  <c r="R201" i="2"/>
  <c r="BC201" i="2" s="1"/>
  <c r="BT201" i="2" s="1"/>
  <c r="R103" i="2"/>
  <c r="BC103" i="2" s="1"/>
  <c r="BT103" i="2" s="1"/>
  <c r="R25" i="2"/>
  <c r="BC25" i="2" s="1"/>
  <c r="BT25" i="2" s="1"/>
  <c r="R153" i="2"/>
  <c r="BC153" i="2" s="1"/>
  <c r="BT153" i="2" s="1"/>
  <c r="U207" i="2"/>
  <c r="BF207" i="2" s="1"/>
  <c r="BW207" i="2" s="1"/>
  <c r="S247" i="2"/>
  <c r="BD247" i="2" s="1"/>
  <c r="BU247" i="2" s="1"/>
  <c r="R234" i="2"/>
  <c r="BC234" i="2" s="1"/>
  <c r="BT234" i="2" s="1"/>
  <c r="R27" i="2"/>
  <c r="BC27" i="2" s="1"/>
  <c r="BT27" i="2" s="1"/>
  <c r="R221" i="2"/>
  <c r="BC221" i="2" s="1"/>
  <c r="BT221" i="2" s="1"/>
  <c r="U25" i="2"/>
  <c r="BF25" i="2" s="1"/>
  <c r="BW25" i="2" s="1"/>
  <c r="V159" i="2"/>
  <c r="BG159" i="2" s="1"/>
  <c r="BX159" i="2" s="1"/>
  <c r="T53" i="2"/>
  <c r="BE53" i="2" s="1"/>
  <c r="BV53" i="2" s="1"/>
  <c r="U219" i="2"/>
  <c r="BF219" i="2" s="1"/>
  <c r="BW219" i="2" s="1"/>
  <c r="T93" i="2"/>
  <c r="BE93" i="2" s="1"/>
  <c r="BV93" i="2" s="1"/>
  <c r="S123" i="2"/>
  <c r="BD123" i="2" s="1"/>
  <c r="BU123" i="2" s="1"/>
  <c r="V231" i="2"/>
  <c r="BG231" i="2" s="1"/>
  <c r="BX231" i="2" s="1"/>
  <c r="S244" i="2"/>
  <c r="BD244" i="2" s="1"/>
  <c r="BU244" i="2" s="1"/>
  <c r="S113" i="2"/>
  <c r="BD113" i="2" s="1"/>
  <c r="BU113" i="2" s="1"/>
  <c r="S199" i="2"/>
  <c r="BD199" i="2" s="1"/>
  <c r="BU199" i="2" s="1"/>
  <c r="T200" i="2"/>
  <c r="BE200" i="2" s="1"/>
  <c r="BV200" i="2" s="1"/>
  <c r="S245" i="2"/>
  <c r="BD245" i="2" s="1"/>
  <c r="BU245" i="2" s="1"/>
  <c r="U195" i="2"/>
  <c r="BF195" i="2" s="1"/>
  <c r="BW195" i="2" s="1"/>
  <c r="U90" i="2"/>
  <c r="BF90" i="2" s="1"/>
  <c r="BW90" i="2" s="1"/>
  <c r="T224" i="2"/>
  <c r="BE224" i="2" s="1"/>
  <c r="BV224" i="2" s="1"/>
  <c r="U183" i="2"/>
  <c r="BF183" i="2" s="1"/>
  <c r="BW183" i="2" s="1"/>
  <c r="U56" i="2"/>
  <c r="BF56" i="2" s="1"/>
  <c r="BW56" i="2" s="1"/>
  <c r="U244" i="2"/>
  <c r="BF244" i="2" s="1"/>
  <c r="BW244" i="2" s="1"/>
  <c r="U191" i="2"/>
  <c r="BF191" i="2" s="1"/>
  <c r="BW191" i="2" s="1"/>
  <c r="S56" i="2"/>
  <c r="BD56" i="2" s="1"/>
  <c r="BU56" i="2" s="1"/>
  <c r="T34" i="2"/>
  <c r="BE34" i="2" s="1"/>
  <c r="BV34" i="2" s="1"/>
  <c r="S155" i="2"/>
  <c r="BD155" i="2" s="1"/>
  <c r="BU155" i="2" s="1"/>
  <c r="U229" i="2"/>
  <c r="BF229" i="2" s="1"/>
  <c r="BW229" i="2" s="1"/>
  <c r="U189" i="2"/>
  <c r="BF189" i="2" s="1"/>
  <c r="BW189" i="2" s="1"/>
  <c r="R63" i="2"/>
  <c r="BC63" i="2" s="1"/>
  <c r="BT63" i="2" s="1"/>
  <c r="R142" i="2"/>
  <c r="BC142" i="2" s="1"/>
  <c r="BT142" i="2" s="1"/>
  <c r="S50" i="2"/>
  <c r="BD50" i="2" s="1"/>
  <c r="BU50" i="2" s="1"/>
  <c r="U100" i="2"/>
  <c r="BF100" i="2" s="1"/>
  <c r="BW100" i="2" s="1"/>
  <c r="U185" i="2"/>
  <c r="BF185" i="2" s="1"/>
  <c r="BW185" i="2" s="1"/>
  <c r="S207" i="2"/>
  <c r="BD207" i="2" s="1"/>
  <c r="BU207" i="2" s="1"/>
  <c r="T150" i="2"/>
  <c r="BE150" i="2" s="1"/>
  <c r="BV150" i="2" s="1"/>
  <c r="S209" i="2"/>
  <c r="BD209" i="2" s="1"/>
  <c r="BU209" i="2" s="1"/>
  <c r="S159" i="2"/>
  <c r="BD159" i="2" s="1"/>
  <c r="BU159" i="2" s="1"/>
  <c r="R204" i="2"/>
  <c r="BC204" i="2" s="1"/>
  <c r="BT204" i="2" s="1"/>
  <c r="S242" i="2"/>
  <c r="BD242" i="2" s="1"/>
  <c r="BU242" i="2" s="1"/>
  <c r="R23" i="2"/>
  <c r="BC23" i="2" s="1"/>
  <c r="BT23" i="2" s="1"/>
  <c r="U139" i="2"/>
  <c r="BF139" i="2" s="1"/>
  <c r="BW139" i="2" s="1"/>
  <c r="U123" i="2"/>
  <c r="BF123" i="2" s="1"/>
  <c r="BW123" i="2" s="1"/>
  <c r="U88" i="2"/>
  <c r="BF88" i="2" s="1"/>
  <c r="BW88" i="2" s="1"/>
  <c r="T194" i="2"/>
  <c r="BE194" i="2" s="1"/>
  <c r="BV194" i="2" s="1"/>
  <c r="U246" i="2"/>
  <c r="BF246" i="2" s="1"/>
  <c r="BW246" i="2" s="1"/>
  <c r="T240" i="2"/>
  <c r="BE240" i="2" s="1"/>
  <c r="BV240" i="2" s="1"/>
  <c r="S153" i="2"/>
  <c r="BD153" i="2" s="1"/>
  <c r="BU153" i="2" s="1"/>
  <c r="T41" i="2"/>
  <c r="BE41" i="2" s="1"/>
  <c r="BV41" i="2" s="1"/>
  <c r="S189" i="2"/>
  <c r="BD189" i="2" s="1"/>
  <c r="BU189" i="2" s="1"/>
  <c r="R159" i="2"/>
  <c r="BC159" i="2" s="1"/>
  <c r="BT159" i="2" s="1"/>
  <c r="S37" i="2"/>
  <c r="BD37" i="2" s="1"/>
  <c r="BU37" i="2" s="1"/>
  <c r="T85" i="2"/>
  <c r="BE85" i="2" s="1"/>
  <c r="BV85" i="2" s="1"/>
  <c r="T160" i="2"/>
  <c r="BE160" i="2" s="1"/>
  <c r="BV160" i="2" s="1"/>
  <c r="V98" i="2"/>
  <c r="BG98" i="2" s="1"/>
  <c r="BX98" i="2" s="1"/>
  <c r="T55" i="2"/>
  <c r="BE55" i="2" s="1"/>
  <c r="BV55" i="2" s="1"/>
  <c r="S219" i="2"/>
  <c r="BD219" i="2" s="1"/>
  <c r="BU219" i="2" s="1"/>
  <c r="S166" i="2"/>
  <c r="BD166" i="2" s="1"/>
  <c r="BU166" i="2" s="1"/>
  <c r="U166" i="2"/>
  <c r="BF166" i="2" s="1"/>
  <c r="BW166" i="2" s="1"/>
  <c r="U81" i="2"/>
  <c r="BF81" i="2" s="1"/>
  <c r="BW81" i="2" s="1"/>
  <c r="U130" i="2"/>
  <c r="BF130" i="2" s="1"/>
  <c r="BW130" i="2" s="1"/>
  <c r="T117" i="2"/>
  <c r="BE117" i="2" s="1"/>
  <c r="BV117" i="2" s="1"/>
  <c r="U175" i="2"/>
  <c r="BF175" i="2" s="1"/>
  <c r="BW175" i="2" s="1"/>
  <c r="U82" i="2"/>
  <c r="BF82" i="2" s="1"/>
  <c r="BW82" i="2" s="1"/>
  <c r="U85" i="2"/>
  <c r="BF85" i="2" s="1"/>
  <c r="BW85" i="2" s="1"/>
  <c r="R68" i="2"/>
  <c r="BC68" i="2" s="1"/>
  <c r="BT68" i="2" s="1"/>
  <c r="S169" i="2"/>
  <c r="BD169" i="2" s="1"/>
  <c r="BU169" i="2" s="1"/>
  <c r="R120" i="2"/>
  <c r="BC120" i="2" s="1"/>
  <c r="BT120" i="2" s="1"/>
  <c r="U250" i="2"/>
  <c r="BF250" i="2" s="1"/>
  <c r="BW250" i="2" s="1"/>
  <c r="R143" i="2"/>
  <c r="BC143" i="2" s="1"/>
  <c r="BT143" i="2" s="1"/>
  <c r="S230" i="2"/>
  <c r="BD230" i="2" s="1"/>
  <c r="BU230" i="2" s="1"/>
  <c r="S178" i="2"/>
  <c r="BD178" i="2" s="1"/>
  <c r="BU178" i="2" s="1"/>
  <c r="S173" i="2"/>
  <c r="BD173" i="2" s="1"/>
  <c r="BU173" i="2" s="1"/>
  <c r="T235" i="2"/>
  <c r="BE235" i="2" s="1"/>
  <c r="BV235" i="2" s="1"/>
  <c r="R183" i="2"/>
  <c r="BC183" i="2" s="1"/>
  <c r="BT183" i="2" s="1"/>
  <c r="T232" i="2"/>
  <c r="BE232" i="2" s="1"/>
  <c r="BV232" i="2" s="1"/>
  <c r="S106" i="2"/>
  <c r="BD106" i="2" s="1"/>
  <c r="BU106" i="2" s="1"/>
  <c r="U193" i="2"/>
  <c r="BF193" i="2" s="1"/>
  <c r="BW193" i="2" s="1"/>
  <c r="U124" i="2"/>
  <c r="BF124" i="2" s="1"/>
  <c r="BW124" i="2" s="1"/>
  <c r="T35" i="2"/>
  <c r="BE35" i="2" s="1"/>
  <c r="BV35" i="2" s="1"/>
  <c r="T247" i="2"/>
  <c r="BE247" i="2" s="1"/>
  <c r="BV247" i="2" s="1"/>
  <c r="T207" i="2"/>
  <c r="BE207" i="2" s="1"/>
  <c r="BV207" i="2" s="1"/>
  <c r="T180" i="2"/>
  <c r="BE180" i="2" s="1"/>
  <c r="BV180" i="2" s="1"/>
  <c r="T193" i="2"/>
  <c r="BE193" i="2" s="1"/>
  <c r="BV193" i="2" s="1"/>
  <c r="U71" i="2"/>
  <c r="BF71" i="2" s="1"/>
  <c r="BW71" i="2" s="1"/>
  <c r="U95" i="2"/>
  <c r="BF95" i="2" s="1"/>
  <c r="BW95" i="2" s="1"/>
  <c r="S42" i="2"/>
  <c r="BD42" i="2" s="1"/>
  <c r="BU42" i="2" s="1"/>
  <c r="S99" i="2"/>
  <c r="BD99" i="2" s="1"/>
  <c r="BU99" i="2" s="1"/>
  <c r="U225" i="2"/>
  <c r="BF225" i="2" s="1"/>
  <c r="BW225" i="2" s="1"/>
  <c r="T33" i="2"/>
  <c r="BE33" i="2" s="1"/>
  <c r="BV33" i="2" s="1"/>
  <c r="U23" i="2"/>
  <c r="BF23" i="2" s="1"/>
  <c r="BW23" i="2" s="1"/>
  <c r="T239" i="2"/>
  <c r="BE239" i="2" s="1"/>
  <c r="BV239" i="2" s="1"/>
  <c r="T177" i="2"/>
  <c r="BE177" i="2" s="1"/>
  <c r="BV177" i="2" s="1"/>
  <c r="U72" i="2"/>
  <c r="BF72" i="2" s="1"/>
  <c r="BW72" i="2" s="1"/>
  <c r="U35" i="2"/>
  <c r="BF35" i="2" s="1"/>
  <c r="BW35" i="2" s="1"/>
  <c r="V91" i="2"/>
  <c r="BG91" i="2" s="1"/>
  <c r="BX91" i="2" s="1"/>
  <c r="T135" i="2"/>
  <c r="BE135" i="2" s="1"/>
  <c r="BV135" i="2" s="1"/>
  <c r="S233" i="2"/>
  <c r="BD233" i="2" s="1"/>
  <c r="BU233" i="2" s="1"/>
  <c r="T217" i="2"/>
  <c r="BE217" i="2" s="1"/>
  <c r="BV217" i="2" s="1"/>
  <c r="U233" i="2"/>
  <c r="BF233" i="2" s="1"/>
  <c r="BW233" i="2" s="1"/>
  <c r="T211" i="2"/>
  <c r="BE211" i="2" s="1"/>
  <c r="BV211" i="2" s="1"/>
  <c r="T40" i="2"/>
  <c r="BE40" i="2" s="1"/>
  <c r="BV40" i="2" s="1"/>
  <c r="V206" i="2"/>
  <c r="BG206" i="2" s="1"/>
  <c r="BX206" i="2" s="1"/>
  <c r="T156" i="2"/>
  <c r="BE156" i="2" s="1"/>
  <c r="BV156" i="2" s="1"/>
  <c r="T96" i="2"/>
  <c r="BE96" i="2" s="1"/>
  <c r="BV96" i="2" s="1"/>
  <c r="U28" i="2"/>
  <c r="BF28" i="2" s="1"/>
  <c r="BW28" i="2" s="1"/>
  <c r="T246" i="2"/>
  <c r="BE246" i="2" s="1"/>
  <c r="BV246" i="2" s="1"/>
  <c r="T220" i="2"/>
  <c r="BE220" i="2" s="1"/>
  <c r="BV220" i="2" s="1"/>
  <c r="U198" i="2"/>
  <c r="BF198" i="2" s="1"/>
  <c r="BW198" i="2" s="1"/>
  <c r="T94" i="2"/>
  <c r="BE94" i="2" s="1"/>
  <c r="BV94" i="2" s="1"/>
  <c r="T64" i="2"/>
  <c r="BE64" i="2" s="1"/>
  <c r="BV64" i="2" s="1"/>
  <c r="T174" i="2"/>
  <c r="BE174" i="2" s="1"/>
  <c r="BV174" i="2" s="1"/>
  <c r="T190" i="2"/>
  <c r="BE190" i="2" s="1"/>
  <c r="BV190" i="2" s="1"/>
  <c r="S23" i="2"/>
  <c r="BD23" i="2" s="1"/>
  <c r="BU23" i="2" s="1"/>
  <c r="V217" i="2"/>
  <c r="BG217" i="2" s="1"/>
  <c r="BX217" i="2" s="1"/>
  <c r="T215" i="2"/>
  <c r="BE215" i="2" s="1"/>
  <c r="BV215" i="2" s="1"/>
  <c r="T137" i="2"/>
  <c r="BE137" i="2" s="1"/>
  <c r="BV137" i="2" s="1"/>
  <c r="U76" i="2"/>
  <c r="BF76" i="2" s="1"/>
  <c r="BW76" i="2" s="1"/>
  <c r="S117" i="2"/>
  <c r="BD117" i="2" s="1"/>
  <c r="BU117" i="2" s="1"/>
  <c r="U39" i="2"/>
  <c r="BF39" i="2" s="1"/>
  <c r="BW39" i="2" s="1"/>
  <c r="V56" i="2"/>
  <c r="BG56" i="2" s="1"/>
  <c r="BX56" i="2" s="1"/>
  <c r="T178" i="2"/>
  <c r="BE178" i="2" s="1"/>
  <c r="BV178" i="2" s="1"/>
  <c r="T119" i="2"/>
  <c r="BE119" i="2" s="1"/>
  <c r="BV119" i="2" s="1"/>
  <c r="T242" i="2"/>
  <c r="BE242" i="2" s="1"/>
  <c r="BV242" i="2" s="1"/>
  <c r="T229" i="2"/>
  <c r="BE229" i="2" s="1"/>
  <c r="BV229" i="2" s="1"/>
  <c r="T166" i="2"/>
  <c r="BE166" i="2" s="1"/>
  <c r="BV166" i="2" s="1"/>
  <c r="T62" i="2"/>
  <c r="BE62" i="2" s="1"/>
  <c r="BV62" i="2" s="1"/>
  <c r="U131" i="2"/>
  <c r="BF131" i="2" s="1"/>
  <c r="BW131" i="2" s="1"/>
  <c r="T43" i="2"/>
  <c r="BE43" i="2" s="1"/>
  <c r="BV43" i="2" s="1"/>
  <c r="T102" i="2"/>
  <c r="BE102" i="2" s="1"/>
  <c r="BV102" i="2" s="1"/>
  <c r="S29" i="2"/>
  <c r="BD29" i="2" s="1"/>
  <c r="BU29" i="2" s="1"/>
  <c r="S114" i="2"/>
  <c r="BD114" i="2" s="1"/>
  <c r="BU114" i="2" s="1"/>
  <c r="T54" i="2"/>
  <c r="BE54" i="2" s="1"/>
  <c r="BV54" i="2" s="1"/>
  <c r="T199" i="2"/>
  <c r="BE199" i="2" s="1"/>
  <c r="BV199" i="2" s="1"/>
  <c r="T20" i="2"/>
  <c r="BE20" i="2" s="1"/>
  <c r="BV20" i="2" s="1"/>
  <c r="T128" i="2"/>
  <c r="BE128" i="2" s="1"/>
  <c r="BV128" i="2" s="1"/>
  <c r="U237" i="2"/>
  <c r="BF237" i="2" s="1"/>
  <c r="BW237" i="2" s="1"/>
  <c r="T225" i="2"/>
  <c r="BE225" i="2" s="1"/>
  <c r="BV225" i="2" s="1"/>
  <c r="T48" i="2"/>
  <c r="BE48" i="2" s="1"/>
  <c r="BV48" i="2" s="1"/>
  <c r="S102" i="2"/>
  <c r="BD102" i="2" s="1"/>
  <c r="BU102" i="2" s="1"/>
  <c r="T228" i="2"/>
  <c r="BE228" i="2" s="1"/>
  <c r="BV228" i="2" s="1"/>
  <c r="V156" i="2"/>
  <c r="BG156" i="2" s="1"/>
  <c r="BX156" i="2" s="1"/>
  <c r="T92" i="2"/>
  <c r="BE92" i="2" s="1"/>
  <c r="BV92" i="2" s="1"/>
  <c r="S74" i="2"/>
  <c r="BD74" i="2" s="1"/>
  <c r="BU74" i="2" s="1"/>
  <c r="V59" i="2"/>
  <c r="BG59" i="2" s="1"/>
  <c r="BX59" i="2" s="1"/>
  <c r="T171" i="2"/>
  <c r="BE171" i="2" s="1"/>
  <c r="BV171" i="2" s="1"/>
  <c r="T73" i="2"/>
  <c r="BE73" i="2" s="1"/>
  <c r="BV73" i="2" s="1"/>
  <c r="T127" i="2"/>
  <c r="BE127" i="2" s="1"/>
  <c r="BV127" i="2" s="1"/>
  <c r="T124" i="2"/>
  <c r="BE124" i="2" s="1"/>
  <c r="BV124" i="2" s="1"/>
  <c r="T44" i="2"/>
  <c r="BE44" i="2" s="1"/>
  <c r="BV44" i="2" s="1"/>
  <c r="U169" i="2"/>
  <c r="BF169" i="2" s="1"/>
  <c r="BW169" i="2" s="1"/>
  <c r="T130" i="2"/>
  <c r="BE130" i="2" s="1"/>
  <c r="BV130" i="2" s="1"/>
  <c r="T50" i="2"/>
  <c r="BE50" i="2" s="1"/>
  <c r="BV50" i="2" s="1"/>
  <c r="T188" i="2"/>
  <c r="BE188" i="2" s="1"/>
  <c r="BV188" i="2" s="1"/>
  <c r="T214" i="2"/>
  <c r="BE214" i="2" s="1"/>
  <c r="BV214" i="2" s="1"/>
  <c r="T233" i="2"/>
  <c r="BE233" i="2" s="1"/>
  <c r="BV233" i="2" s="1"/>
  <c r="T236" i="2"/>
  <c r="BE236" i="2" s="1"/>
  <c r="BV236" i="2" s="1"/>
  <c r="T95" i="2"/>
  <c r="BE95" i="2" s="1"/>
  <c r="BV95" i="2" s="1"/>
  <c r="T114" i="2"/>
  <c r="BE114" i="2" s="1"/>
  <c r="BV114" i="2" s="1"/>
  <c r="T26" i="2"/>
  <c r="BE26" i="2" s="1"/>
  <c r="BV26" i="2" s="1"/>
  <c r="U33" i="2"/>
  <c r="BF33" i="2" s="1"/>
  <c r="BW33" i="2" s="1"/>
  <c r="T186" i="2"/>
  <c r="BE186" i="2" s="1"/>
  <c r="BV186" i="2" s="1"/>
  <c r="U148" i="2"/>
  <c r="BF148" i="2" s="1"/>
  <c r="BW148" i="2" s="1"/>
  <c r="T187" i="2"/>
  <c r="BE187" i="2" s="1"/>
  <c r="BV187" i="2" s="1"/>
  <c r="T28" i="2"/>
  <c r="BE28" i="2" s="1"/>
  <c r="BV28" i="2" s="1"/>
  <c r="T159" i="2"/>
  <c r="BE159" i="2" s="1"/>
  <c r="BV159" i="2" s="1"/>
  <c r="T111" i="2"/>
  <c r="BE111" i="2" s="1"/>
  <c r="BV111" i="2" s="1"/>
  <c r="T21" i="2"/>
  <c r="BE21" i="2" s="1"/>
  <c r="BV21" i="2" s="1"/>
  <c r="T81" i="2"/>
  <c r="BE81" i="2" s="1"/>
  <c r="BV81" i="2" s="1"/>
  <c r="U98" i="2"/>
  <c r="BF98" i="2" s="1"/>
  <c r="BW98" i="2" s="1"/>
  <c r="T30" i="2"/>
  <c r="BE30" i="2" s="1"/>
  <c r="BV30" i="2" s="1"/>
  <c r="T208" i="2"/>
  <c r="BE208" i="2" s="1"/>
  <c r="BV208" i="2" s="1"/>
  <c r="T144" i="2"/>
  <c r="BE144" i="2" s="1"/>
  <c r="BV144" i="2" s="1"/>
  <c r="T109" i="2"/>
  <c r="BE109" i="2" s="1"/>
  <c r="BV109" i="2" s="1"/>
  <c r="S57" i="2"/>
  <c r="BD57" i="2" s="1"/>
  <c r="BU57" i="2" s="1"/>
  <c r="T121" i="2"/>
  <c r="BE121" i="2" s="1"/>
  <c r="BV121" i="2" s="1"/>
  <c r="T204" i="2"/>
  <c r="BE204" i="2" s="1"/>
  <c r="BV204" i="2" s="1"/>
  <c r="T80" i="2"/>
  <c r="BE80" i="2" s="1"/>
  <c r="BV80" i="2" s="1"/>
  <c r="T67" i="2"/>
  <c r="BE67" i="2" s="1"/>
  <c r="BV67" i="2" s="1"/>
  <c r="T23" i="2"/>
  <c r="BE23" i="2" s="1"/>
  <c r="BV23" i="2" s="1"/>
  <c r="U227" i="2"/>
  <c r="BF227" i="2" s="1"/>
  <c r="BW227" i="2" s="1"/>
  <c r="U165" i="2"/>
  <c r="BF165" i="2" s="1"/>
  <c r="BW165" i="2" s="1"/>
  <c r="T237" i="2"/>
  <c r="BE237" i="2" s="1"/>
  <c r="BV237" i="2" s="1"/>
  <c r="T136" i="2"/>
  <c r="BE136" i="2" s="1"/>
  <c r="BV136" i="2" s="1"/>
  <c r="T238" i="2"/>
  <c r="BE238" i="2" s="1"/>
  <c r="BV238" i="2" s="1"/>
  <c r="U75" i="2"/>
  <c r="BF75" i="2" s="1"/>
  <c r="BW75" i="2" s="1"/>
  <c r="T123" i="2"/>
  <c r="BE123" i="2" s="1"/>
  <c r="BV123" i="2" s="1"/>
  <c r="T65" i="2"/>
  <c r="BE65" i="2" s="1"/>
  <c r="BV65" i="2" s="1"/>
  <c r="U34" i="2"/>
  <c r="BF34" i="2" s="1"/>
  <c r="BW34" i="2" s="1"/>
  <c r="T162" i="2"/>
  <c r="BE162" i="2" s="1"/>
  <c r="BV162" i="2" s="1"/>
  <c r="T99" i="2"/>
  <c r="BE99" i="2" s="1"/>
  <c r="BV99" i="2" s="1"/>
  <c r="T158" i="2"/>
  <c r="BE158" i="2" s="1"/>
  <c r="BV158" i="2" s="1"/>
  <c r="U201" i="2"/>
  <c r="BF201" i="2" s="1"/>
  <c r="BW201" i="2" s="1"/>
  <c r="V44" i="2"/>
  <c r="BG44" i="2" s="1"/>
  <c r="BX44" i="2" s="1"/>
  <c r="T223" i="2"/>
  <c r="BE223" i="2" s="1"/>
  <c r="BV223" i="2" s="1"/>
  <c r="T106" i="2"/>
  <c r="BE106" i="2" s="1"/>
  <c r="BV106" i="2" s="1"/>
  <c r="T122" i="2"/>
  <c r="BE122" i="2" s="1"/>
  <c r="BV122" i="2" s="1"/>
  <c r="T31" i="2"/>
  <c r="BE31" i="2" s="1"/>
  <c r="BV31" i="2" s="1"/>
  <c r="S185" i="2"/>
  <c r="BD185" i="2" s="1"/>
  <c r="BU185" i="2" s="1"/>
  <c r="T173" i="2"/>
  <c r="BE173" i="2" s="1"/>
  <c r="BV173" i="2" s="1"/>
  <c r="T157" i="2"/>
  <c r="BE157" i="2" s="1"/>
  <c r="BV157" i="2" s="1"/>
  <c r="U170" i="2"/>
  <c r="BF170" i="2" s="1"/>
  <c r="BW170" i="2" s="1"/>
  <c r="T47" i="2"/>
  <c r="BE47" i="2" s="1"/>
  <c r="BV47" i="2" s="1"/>
  <c r="T170" i="2"/>
  <c r="BE170" i="2" s="1"/>
  <c r="BV170" i="2" s="1"/>
  <c r="T82" i="2"/>
  <c r="BE82" i="2" s="1"/>
  <c r="BV82" i="2" s="1"/>
  <c r="T143" i="2"/>
  <c r="BE143" i="2" s="1"/>
  <c r="BV143" i="2" s="1"/>
  <c r="T145" i="2"/>
  <c r="BE145" i="2" s="1"/>
  <c r="BV145" i="2" s="1"/>
  <c r="T134" i="2"/>
  <c r="BE134" i="2" s="1"/>
  <c r="BV134" i="2" s="1"/>
  <c r="T163" i="2"/>
  <c r="BE163" i="2" s="1"/>
  <c r="BV163" i="2" s="1"/>
  <c r="T146" i="2"/>
  <c r="BE146" i="2" s="1"/>
  <c r="BV146" i="2" s="1"/>
  <c r="S236" i="2"/>
  <c r="BD236" i="2" s="1"/>
  <c r="BU236" i="2" s="1"/>
  <c r="T36" i="2"/>
  <c r="BE36" i="2" s="1"/>
  <c r="BV36" i="2" s="1"/>
  <c r="S79" i="2"/>
  <c r="BD79" i="2" s="1"/>
  <c r="BU79" i="2" s="1"/>
  <c r="T154" i="2"/>
  <c r="BE154" i="2" s="1"/>
  <c r="BV154" i="2" s="1"/>
  <c r="U120" i="2"/>
  <c r="BF120" i="2" s="1"/>
  <c r="BW120" i="2" s="1"/>
  <c r="T72" i="2"/>
  <c r="BE72" i="2" s="1"/>
  <c r="BV72" i="2" s="1"/>
  <c r="S174" i="2"/>
  <c r="BD174" i="2" s="1"/>
  <c r="BU174" i="2" s="1"/>
  <c r="T19" i="2"/>
  <c r="BE19" i="2" s="1"/>
  <c r="BV19" i="2" s="1"/>
  <c r="T196" i="2"/>
  <c r="BE196" i="2" s="1"/>
  <c r="BV196" i="2" s="1"/>
  <c r="T37" i="2"/>
  <c r="BE37" i="2" s="1"/>
  <c r="BV37" i="2" s="1"/>
  <c r="V198" i="2"/>
  <c r="BG198" i="2" s="1"/>
  <c r="BX198" i="2" s="1"/>
  <c r="U63" i="2"/>
  <c r="BF63" i="2" s="1"/>
  <c r="BW63" i="2" s="1"/>
  <c r="S22" i="2"/>
  <c r="BD22" i="2" s="1"/>
  <c r="BU22" i="2" s="1"/>
  <c r="T151" i="2"/>
  <c r="BE151" i="2" s="1"/>
  <c r="BV151" i="2" s="1"/>
  <c r="T76" i="2"/>
  <c r="BE76" i="2" s="1"/>
  <c r="BV76" i="2" s="1"/>
  <c r="U226" i="2"/>
  <c r="BF226" i="2" s="1"/>
  <c r="BW226" i="2" s="1"/>
  <c r="T181" i="2"/>
  <c r="BE181" i="2" s="1"/>
  <c r="BV181" i="2" s="1"/>
  <c r="S89" i="2"/>
  <c r="BD89" i="2" s="1"/>
  <c r="BU89" i="2" s="1"/>
  <c r="T179" i="2"/>
  <c r="BE179" i="2" s="1"/>
  <c r="BV179" i="2" s="1"/>
  <c r="T152" i="2"/>
  <c r="BE152" i="2" s="1"/>
  <c r="BV152" i="2" s="1"/>
  <c r="T87" i="2"/>
  <c r="BE87" i="2" s="1"/>
  <c r="BV87" i="2" s="1"/>
  <c r="T22" i="2"/>
  <c r="BE22" i="2" s="1"/>
  <c r="BV22" i="2" s="1"/>
  <c r="U112" i="2"/>
  <c r="BF112" i="2" s="1"/>
  <c r="BW112" i="2" s="1"/>
  <c r="V71" i="2"/>
  <c r="BG71" i="2" s="1"/>
  <c r="BX71" i="2" s="1"/>
  <c r="T249" i="2"/>
  <c r="BE249" i="2" s="1"/>
  <c r="BV249" i="2" s="1"/>
  <c r="T27" i="2"/>
  <c r="BE27" i="2" s="1"/>
  <c r="BV27" i="2" s="1"/>
  <c r="T112" i="2"/>
  <c r="BE112" i="2" s="1"/>
  <c r="BV112" i="2" s="1"/>
  <c r="U216" i="2"/>
  <c r="BF216" i="2" s="1"/>
  <c r="BW216" i="2" s="1"/>
  <c r="T185" i="2"/>
  <c r="BE185" i="2" s="1"/>
  <c r="BV185" i="2" s="1"/>
  <c r="T88" i="2"/>
  <c r="BE88" i="2" s="1"/>
  <c r="BV88" i="2" s="1"/>
  <c r="T212" i="2"/>
  <c r="BE212" i="2" s="1"/>
  <c r="BV212" i="2" s="1"/>
  <c r="U109" i="2"/>
  <c r="BF109" i="2" s="1"/>
  <c r="BW109" i="2" s="1"/>
  <c r="T209" i="2"/>
  <c r="BE209" i="2" s="1"/>
  <c r="BV209" i="2" s="1"/>
  <c r="T110" i="2"/>
  <c r="BE110" i="2" s="1"/>
  <c r="BV110" i="2" s="1"/>
  <c r="T206" i="2"/>
  <c r="BE206" i="2" s="1"/>
  <c r="BV206" i="2" s="1"/>
  <c r="U133" i="2"/>
  <c r="BF133" i="2" s="1"/>
  <c r="BW133" i="2" s="1"/>
  <c r="V137" i="2"/>
  <c r="BG137" i="2" s="1"/>
  <c r="BX137" i="2" s="1"/>
  <c r="T133" i="2"/>
  <c r="BE133" i="2" s="1"/>
  <c r="BV133" i="2" s="1"/>
  <c r="T39" i="2"/>
  <c r="BE39" i="2" s="1"/>
  <c r="BV39" i="2" s="1"/>
  <c r="V222" i="2"/>
  <c r="BG222" i="2" s="1"/>
  <c r="BX222" i="2" s="1"/>
  <c r="U54" i="2"/>
  <c r="BF54" i="2" s="1"/>
  <c r="BW54" i="2" s="1"/>
  <c r="T198" i="2"/>
  <c r="BE198" i="2" s="1"/>
  <c r="BV198" i="2" s="1"/>
  <c r="T241" i="2"/>
  <c r="BE241" i="2" s="1"/>
  <c r="BV241" i="2" s="1"/>
  <c r="U67" i="2"/>
  <c r="BF67" i="2" s="1"/>
  <c r="BW67" i="2" s="1"/>
  <c r="T104" i="2"/>
  <c r="BE104" i="2" s="1"/>
  <c r="BV104" i="2" s="1"/>
  <c r="T125" i="2"/>
  <c r="BE125" i="2" s="1"/>
  <c r="BV125" i="2" s="1"/>
  <c r="T167" i="2"/>
  <c r="BE167" i="2" s="1"/>
  <c r="BV167" i="2" s="1"/>
  <c r="S66" i="2"/>
  <c r="BD66" i="2" s="1"/>
  <c r="BU66" i="2" s="1"/>
  <c r="T139" i="2"/>
  <c r="BE139" i="2" s="1"/>
  <c r="BV139" i="2" s="1"/>
  <c r="T45" i="2"/>
  <c r="BE45" i="2" s="1"/>
  <c r="BV45" i="2" s="1"/>
  <c r="U132" i="2"/>
  <c r="BF132" i="2" s="1"/>
  <c r="BW132" i="2" s="1"/>
  <c r="T91" i="2"/>
  <c r="BE91" i="2" s="1"/>
  <c r="BV91" i="2" s="1"/>
  <c r="U180" i="2"/>
  <c r="BF180" i="2" s="1"/>
  <c r="BW180" i="2" s="1"/>
  <c r="T201" i="2"/>
  <c r="BE201" i="2" s="1"/>
  <c r="BV201" i="2" s="1"/>
  <c r="T219" i="2"/>
  <c r="BE219" i="2" s="1"/>
  <c r="BV219" i="2" s="1"/>
  <c r="T71" i="2"/>
  <c r="BE71" i="2" s="1"/>
  <c r="BV71" i="2" s="1"/>
  <c r="V227" i="2"/>
  <c r="BG227" i="2" s="1"/>
  <c r="BX227" i="2" s="1"/>
  <c r="V238" i="2"/>
  <c r="BG238" i="2" s="1"/>
  <c r="BX238" i="2" s="1"/>
  <c r="U146" i="2"/>
  <c r="BF146" i="2" s="1"/>
  <c r="BW146" i="2" s="1"/>
  <c r="V129" i="2"/>
  <c r="BG129" i="2" s="1"/>
  <c r="BX129" i="2" s="1"/>
  <c r="V32" i="2"/>
  <c r="BG32" i="2" s="1"/>
  <c r="BX32" i="2" s="1"/>
  <c r="U57" i="2"/>
  <c r="BF57" i="2" s="1"/>
  <c r="BW57" i="2" s="1"/>
  <c r="T161" i="2"/>
  <c r="BE161" i="2" s="1"/>
  <c r="BV161" i="2" s="1"/>
  <c r="V119" i="2"/>
  <c r="BG119" i="2" s="1"/>
  <c r="BX119" i="2" s="1"/>
  <c r="U232" i="2"/>
  <c r="BF232" i="2" s="1"/>
  <c r="BW232" i="2" s="1"/>
  <c r="U239" i="2"/>
  <c r="BF239" i="2" s="1"/>
  <c r="BW239" i="2" s="1"/>
  <c r="U116" i="2"/>
  <c r="BF116" i="2" s="1"/>
  <c r="BW116" i="2" s="1"/>
  <c r="U62" i="2"/>
  <c r="BF62" i="2" s="1"/>
  <c r="BW62" i="2" s="1"/>
  <c r="V136" i="2"/>
  <c r="BG136" i="2" s="1"/>
  <c r="BX136" i="2" s="1"/>
  <c r="V143" i="2"/>
  <c r="BG143" i="2" s="1"/>
  <c r="BX143" i="2" s="1"/>
  <c r="T197" i="2"/>
  <c r="BE197" i="2" s="1"/>
  <c r="BV197" i="2" s="1"/>
  <c r="V167" i="2"/>
  <c r="BG167" i="2" s="1"/>
  <c r="BX167" i="2" s="1"/>
  <c r="U144" i="2"/>
  <c r="BF144" i="2" s="1"/>
  <c r="BW144" i="2" s="1"/>
  <c r="V55" i="2"/>
  <c r="BG55" i="2" s="1"/>
  <c r="BX55" i="2" s="1"/>
  <c r="V54" i="2"/>
  <c r="BG54" i="2" s="1"/>
  <c r="BX54" i="2" s="1"/>
  <c r="U149" i="2"/>
  <c r="BF149" i="2" s="1"/>
  <c r="BW149" i="2" s="1"/>
  <c r="U20" i="2"/>
  <c r="BF20" i="2" s="1"/>
  <c r="BW20" i="2" s="1"/>
  <c r="V68" i="2"/>
  <c r="BG68" i="2" s="1"/>
  <c r="BX68" i="2" s="1"/>
  <c r="V41" i="2"/>
  <c r="BG41" i="2" s="1"/>
  <c r="BX41" i="2" s="1"/>
  <c r="V67" i="2"/>
  <c r="BG67" i="2" s="1"/>
  <c r="BX67" i="2" s="1"/>
  <c r="V42" i="2"/>
  <c r="BG42" i="2" s="1"/>
  <c r="BX42" i="2" s="1"/>
  <c r="V109" i="2"/>
  <c r="BG109" i="2" s="1"/>
  <c r="BX109" i="2" s="1"/>
  <c r="U197" i="2"/>
  <c r="BF197" i="2" s="1"/>
  <c r="BW197" i="2" s="1"/>
  <c r="T147" i="2"/>
  <c r="BE147" i="2" s="1"/>
  <c r="BV147" i="2" s="1"/>
  <c r="U21" i="2"/>
  <c r="BF21" i="2" s="1"/>
  <c r="BW21" i="2" s="1"/>
  <c r="U181" i="2"/>
  <c r="BF181" i="2" s="1"/>
  <c r="BW181" i="2" s="1"/>
  <c r="V190" i="2"/>
  <c r="BG190" i="2" s="1"/>
  <c r="BX190" i="2" s="1"/>
  <c r="V166" i="2"/>
  <c r="BG166" i="2" s="1"/>
  <c r="BX166" i="2" s="1"/>
  <c r="V232" i="2"/>
  <c r="BG232" i="2" s="1"/>
  <c r="BX232" i="2" s="1"/>
  <c r="U153" i="2"/>
  <c r="BF153" i="2" s="1"/>
  <c r="BW153" i="2" s="1"/>
  <c r="U22" i="2"/>
  <c r="BF22" i="2" s="1"/>
  <c r="BW22" i="2" s="1"/>
  <c r="U247" i="2"/>
  <c r="BF247" i="2" s="1"/>
  <c r="BW247" i="2" s="1"/>
  <c r="V187" i="2"/>
  <c r="BG187" i="2" s="1"/>
  <c r="BX187" i="2" s="1"/>
  <c r="V52" i="2"/>
  <c r="BG52" i="2" s="1"/>
  <c r="BX52" i="2" s="1"/>
  <c r="V176" i="2"/>
  <c r="BG176" i="2" s="1"/>
  <c r="BX176" i="2" s="1"/>
  <c r="U89" i="2"/>
  <c r="BF89" i="2" s="1"/>
  <c r="BW89" i="2" s="1"/>
  <c r="V92" i="2"/>
  <c r="BG92" i="2" s="1"/>
  <c r="BX92" i="2" s="1"/>
  <c r="V142" i="2"/>
  <c r="BG142" i="2" s="1"/>
  <c r="BX142" i="2" s="1"/>
  <c r="U78" i="2"/>
  <c r="BF78" i="2" s="1"/>
  <c r="BW78" i="2" s="1"/>
  <c r="U68" i="2"/>
  <c r="BF68" i="2" s="1"/>
  <c r="BW68" i="2" s="1"/>
  <c r="U150" i="2"/>
  <c r="BF150" i="2" s="1"/>
  <c r="BW150" i="2" s="1"/>
  <c r="V249" i="2"/>
  <c r="BG249" i="2" s="1"/>
  <c r="BX249" i="2" s="1"/>
  <c r="V74" i="2"/>
  <c r="BG74" i="2" s="1"/>
  <c r="BX74" i="2" s="1"/>
  <c r="V43" i="2"/>
  <c r="BG43" i="2" s="1"/>
  <c r="BX43" i="2" s="1"/>
  <c r="U50" i="2"/>
  <c r="BF50" i="2" s="1"/>
  <c r="BW50" i="2" s="1"/>
  <c r="U96" i="2"/>
  <c r="BF96" i="2" s="1"/>
  <c r="BW96" i="2" s="1"/>
  <c r="V160" i="2"/>
  <c r="BG160" i="2" s="1"/>
  <c r="BX160" i="2" s="1"/>
  <c r="V122" i="2"/>
  <c r="BG122" i="2" s="1"/>
  <c r="BX122" i="2" s="1"/>
  <c r="V205" i="2"/>
  <c r="BG205" i="2" s="1"/>
  <c r="BX205" i="2" s="1"/>
  <c r="V195" i="2"/>
  <c r="BG195" i="2" s="1"/>
  <c r="BX195" i="2" s="1"/>
  <c r="U101" i="2"/>
  <c r="BF101" i="2" s="1"/>
  <c r="BW101" i="2" s="1"/>
  <c r="U163" i="2"/>
  <c r="BF163" i="2" s="1"/>
  <c r="BW163" i="2" s="1"/>
  <c r="V45" i="2"/>
  <c r="BG45" i="2" s="1"/>
  <c r="BX45" i="2" s="1"/>
  <c r="U134" i="2"/>
  <c r="BF134" i="2" s="1"/>
  <c r="BW134" i="2" s="1"/>
  <c r="V173" i="2"/>
  <c r="BG173" i="2" s="1"/>
  <c r="BX173" i="2" s="1"/>
  <c r="U48" i="2"/>
  <c r="BF48" i="2" s="1"/>
  <c r="BW48" i="2" s="1"/>
  <c r="V26" i="2"/>
  <c r="BG26" i="2" s="1"/>
  <c r="BX26" i="2" s="1"/>
  <c r="U171" i="2"/>
  <c r="BF171" i="2" s="1"/>
  <c r="BW171" i="2" s="1"/>
  <c r="U208" i="2"/>
  <c r="BF208" i="2" s="1"/>
  <c r="BW208" i="2" s="1"/>
  <c r="V127" i="2"/>
  <c r="BG127" i="2" s="1"/>
  <c r="BX127" i="2" s="1"/>
  <c r="V112" i="2"/>
  <c r="BG112" i="2" s="1"/>
  <c r="BX112" i="2" s="1"/>
  <c r="V53" i="2"/>
  <c r="BG53" i="2" s="1"/>
  <c r="BX53" i="2" s="1"/>
  <c r="T148" i="2"/>
  <c r="BE148" i="2" s="1"/>
  <c r="BV148" i="2" s="1"/>
  <c r="U58" i="2"/>
  <c r="BF58" i="2" s="1"/>
  <c r="BW58" i="2" s="1"/>
  <c r="U60" i="2"/>
  <c r="BF60" i="2" s="1"/>
  <c r="BW60" i="2" s="1"/>
  <c r="U177" i="2"/>
  <c r="BF177" i="2" s="1"/>
  <c r="BW177" i="2" s="1"/>
  <c r="U230" i="2"/>
  <c r="BF230" i="2" s="1"/>
  <c r="BW230" i="2" s="1"/>
  <c r="U129" i="2"/>
  <c r="BF129" i="2" s="1"/>
  <c r="BW129" i="2" s="1"/>
  <c r="U238" i="2"/>
  <c r="BF238" i="2" s="1"/>
  <c r="BW238" i="2" s="1"/>
  <c r="V57" i="2"/>
  <c r="BG57" i="2" s="1"/>
  <c r="BX57" i="2" s="1"/>
  <c r="V115" i="2"/>
  <c r="BG115" i="2" s="1"/>
  <c r="BX115" i="2" s="1"/>
  <c r="V97" i="2"/>
  <c r="BG97" i="2" s="1"/>
  <c r="BX97" i="2" s="1"/>
  <c r="V242" i="2"/>
  <c r="BG242" i="2" s="1"/>
  <c r="BX242" i="2" s="1"/>
  <c r="V177" i="2"/>
  <c r="BG177" i="2" s="1"/>
  <c r="BX177" i="2" s="1"/>
  <c r="V131" i="2"/>
  <c r="BG131" i="2" s="1"/>
  <c r="BX131" i="2" s="1"/>
  <c r="V20" i="2"/>
  <c r="BG20" i="2" s="1"/>
  <c r="BX20" i="2" s="1"/>
  <c r="V24" i="2"/>
  <c r="BG24" i="2" s="1"/>
  <c r="BX24" i="2" s="1"/>
  <c r="V157" i="2"/>
  <c r="BG157" i="2" s="1"/>
  <c r="BX157" i="2" s="1"/>
  <c r="V27" i="2"/>
  <c r="BG27" i="2" s="1"/>
  <c r="BX27" i="2" s="1"/>
  <c r="U47" i="2"/>
  <c r="BF47" i="2" s="1"/>
  <c r="BW47" i="2" s="1"/>
  <c r="U52" i="2"/>
  <c r="BF52" i="2" s="1"/>
  <c r="BW52" i="2" s="1"/>
  <c r="T222" i="2"/>
  <c r="BE222" i="2" s="1"/>
  <c r="BV222" i="2" s="1"/>
  <c r="T243" i="2"/>
  <c r="BE243" i="2" s="1"/>
  <c r="BV243" i="2" s="1"/>
  <c r="U215" i="2"/>
  <c r="BF215" i="2" s="1"/>
  <c r="BW215" i="2" s="1"/>
  <c r="U45" i="2"/>
  <c r="BF45" i="2" s="1"/>
  <c r="BW45" i="2" s="1"/>
  <c r="V241" i="2"/>
  <c r="BG241" i="2" s="1"/>
  <c r="BX241" i="2" s="1"/>
  <c r="V49" i="2"/>
  <c r="BG49" i="2" s="1"/>
  <c r="BX49" i="2" s="1"/>
  <c r="U40" i="2"/>
  <c r="BF40" i="2" s="1"/>
  <c r="BW40" i="2" s="1"/>
  <c r="V237" i="2"/>
  <c r="BG237" i="2" s="1"/>
  <c r="BX237" i="2" s="1"/>
  <c r="T58" i="2"/>
  <c r="BE58" i="2" s="1"/>
  <c r="BV58" i="2" s="1"/>
  <c r="V144" i="2"/>
  <c r="BG144" i="2" s="1"/>
  <c r="BX144" i="2" s="1"/>
  <c r="U135" i="2"/>
  <c r="BF135" i="2" s="1"/>
  <c r="BW135" i="2" s="1"/>
  <c r="U91" i="2"/>
  <c r="BF91" i="2" s="1"/>
  <c r="BW91" i="2" s="1"/>
  <c r="V171" i="2"/>
  <c r="BG171" i="2" s="1"/>
  <c r="BX171" i="2" s="1"/>
  <c r="V229" i="2"/>
  <c r="BG229" i="2" s="1"/>
  <c r="BX229" i="2" s="1"/>
  <c r="U125" i="2"/>
  <c r="BF125" i="2" s="1"/>
  <c r="BW125" i="2" s="1"/>
  <c r="U74" i="2"/>
  <c r="BF74" i="2" s="1"/>
  <c r="BW74" i="2" s="1"/>
  <c r="V33" i="2"/>
  <c r="BG33" i="2" s="1"/>
  <c r="BX33" i="2" s="1"/>
  <c r="V250" i="2"/>
  <c r="BG250" i="2" s="1"/>
  <c r="BX250" i="2" s="1"/>
  <c r="T25" i="2"/>
  <c r="BE25" i="2" s="1"/>
  <c r="BV25" i="2" s="1"/>
  <c r="U51" i="2"/>
  <c r="BF51" i="2" s="1"/>
  <c r="BW51" i="2" s="1"/>
  <c r="U211" i="2"/>
  <c r="BF211" i="2" s="1"/>
  <c r="BW211" i="2" s="1"/>
  <c r="U241" i="2"/>
  <c r="BF241" i="2" s="1"/>
  <c r="BW241" i="2" s="1"/>
  <c r="V107" i="2"/>
  <c r="BG107" i="2" s="1"/>
  <c r="BX107" i="2" s="1"/>
  <c r="T216" i="2"/>
  <c r="BE216" i="2" s="1"/>
  <c r="BV216" i="2" s="1"/>
  <c r="U249" i="2"/>
  <c r="BF249" i="2" s="1"/>
  <c r="BW249" i="2" s="1"/>
  <c r="T231" i="2"/>
  <c r="BE231" i="2" s="1"/>
  <c r="BV231" i="2" s="1"/>
  <c r="V165" i="2"/>
  <c r="BG165" i="2" s="1"/>
  <c r="BX165" i="2" s="1"/>
  <c r="U41" i="2"/>
  <c r="BF41" i="2" s="1"/>
  <c r="BW41" i="2" s="1"/>
  <c r="U127" i="2"/>
  <c r="BF127" i="2" s="1"/>
  <c r="BW127" i="2" s="1"/>
  <c r="U141" i="2"/>
  <c r="BF141" i="2" s="1"/>
  <c r="BW141" i="2" s="1"/>
  <c r="V96" i="2"/>
  <c r="BG96" i="2" s="1"/>
  <c r="BX96" i="2" s="1"/>
  <c r="V90" i="2"/>
  <c r="BG90" i="2" s="1"/>
  <c r="BX90" i="2" s="1"/>
  <c r="V82" i="2"/>
  <c r="BG82" i="2" s="1"/>
  <c r="BX82" i="2" s="1"/>
  <c r="U113" i="2"/>
  <c r="BF113" i="2" s="1"/>
  <c r="BW113" i="2" s="1"/>
  <c r="V66" i="2"/>
  <c r="BG66" i="2" s="1"/>
  <c r="BX66" i="2" s="1"/>
  <c r="V79" i="2"/>
  <c r="BG79" i="2" s="1"/>
  <c r="BX79" i="2" s="1"/>
  <c r="V247" i="2"/>
  <c r="BG247" i="2" s="1"/>
  <c r="BX247" i="2" s="1"/>
  <c r="V22" i="2"/>
  <c r="BG22" i="2" s="1"/>
  <c r="BX22" i="2" s="1"/>
  <c r="V181" i="2"/>
  <c r="BG181" i="2" s="1"/>
  <c r="BX181" i="2" s="1"/>
  <c r="V117" i="2"/>
  <c r="BG117" i="2" s="1"/>
  <c r="BX117" i="2" s="1"/>
  <c r="T165" i="2"/>
  <c r="BE165" i="2" s="1"/>
  <c r="BV165" i="2" s="1"/>
  <c r="U212" i="2"/>
  <c r="BF212" i="2" s="1"/>
  <c r="BW212" i="2" s="1"/>
  <c r="V180" i="2"/>
  <c r="BG180" i="2" s="1"/>
  <c r="BX180" i="2" s="1"/>
  <c r="U235" i="2"/>
  <c r="BF235" i="2" s="1"/>
  <c r="BW235" i="2" s="1"/>
  <c r="U83" i="2"/>
  <c r="BF83" i="2" s="1"/>
  <c r="BW83" i="2" s="1"/>
  <c r="U206" i="2"/>
  <c r="BF206" i="2" s="1"/>
  <c r="BW206" i="2" s="1"/>
  <c r="T175" i="2"/>
  <c r="BE175" i="2" s="1"/>
  <c r="BV175" i="2" s="1"/>
  <c r="U184" i="2"/>
  <c r="BF184" i="2" s="1"/>
  <c r="BW184" i="2" s="1"/>
  <c r="T56" i="2"/>
  <c r="BE56" i="2" s="1"/>
  <c r="BV56" i="2" s="1"/>
  <c r="V196" i="2"/>
  <c r="BG196" i="2" s="1"/>
  <c r="BX196" i="2" s="1"/>
  <c r="U44" i="2"/>
  <c r="BF44" i="2" s="1"/>
  <c r="BW44" i="2" s="1"/>
  <c r="U46" i="2"/>
  <c r="BF46" i="2" s="1"/>
  <c r="BW46" i="2" s="1"/>
  <c r="V185" i="2"/>
  <c r="BG185" i="2" s="1"/>
  <c r="BX185" i="2" s="1"/>
  <c r="V230" i="2"/>
  <c r="BG230" i="2" s="1"/>
  <c r="BX230" i="2" s="1"/>
  <c r="U224" i="2"/>
  <c r="BF224" i="2" s="1"/>
  <c r="BW224" i="2" s="1"/>
  <c r="V86" i="2"/>
  <c r="BG86" i="2" s="1"/>
  <c r="BX86" i="2" s="1"/>
  <c r="V149" i="2"/>
  <c r="BG149" i="2" s="1"/>
  <c r="BX149" i="2" s="1"/>
  <c r="V120" i="2"/>
  <c r="BG120" i="2" s="1"/>
  <c r="BX120" i="2" s="1"/>
  <c r="V209" i="2"/>
  <c r="BG209" i="2" s="1"/>
  <c r="BX209" i="2" s="1"/>
  <c r="V218" i="2"/>
  <c r="BG218" i="2" s="1"/>
  <c r="BX218" i="2" s="1"/>
  <c r="V101" i="2"/>
  <c r="BG101" i="2" s="1"/>
  <c r="BX101" i="2" s="1"/>
  <c r="U210" i="2"/>
  <c r="BF210" i="2" s="1"/>
  <c r="BW210" i="2" s="1"/>
  <c r="T46" i="2"/>
  <c r="BE46" i="2" s="1"/>
  <c r="BV46" i="2" s="1"/>
  <c r="V128" i="2"/>
  <c r="BG128" i="2" s="1"/>
  <c r="BX128" i="2" s="1"/>
  <c r="U65" i="2"/>
  <c r="BF65" i="2" s="1"/>
  <c r="BW65" i="2" s="1"/>
  <c r="V204" i="2"/>
  <c r="BG204" i="2" s="1"/>
  <c r="BX204" i="2" s="1"/>
  <c r="U32" i="2"/>
  <c r="BF32" i="2" s="1"/>
  <c r="BW32" i="2" s="1"/>
  <c r="V228" i="2"/>
  <c r="BG228" i="2" s="1"/>
  <c r="BX228" i="2" s="1"/>
  <c r="V164" i="2"/>
  <c r="BG164" i="2" s="1"/>
  <c r="BX164" i="2" s="1"/>
  <c r="V48" i="2"/>
  <c r="BG48" i="2" s="1"/>
  <c r="BX48" i="2" s="1"/>
  <c r="V200" i="2"/>
  <c r="BG200" i="2" s="1"/>
  <c r="BX200" i="2" s="1"/>
  <c r="V73" i="2"/>
  <c r="BG73" i="2" s="1"/>
  <c r="BX73" i="2" s="1"/>
  <c r="V158" i="2"/>
  <c r="BG158" i="2" s="1"/>
  <c r="BX158" i="2" s="1"/>
  <c r="U220" i="2"/>
  <c r="BF220" i="2" s="1"/>
  <c r="BW220" i="2" s="1"/>
  <c r="U147" i="2"/>
  <c r="BF147" i="2" s="1"/>
  <c r="BW147" i="2" s="1"/>
  <c r="U114" i="2"/>
  <c r="BF114" i="2" s="1"/>
  <c r="BW114" i="2" s="1"/>
  <c r="U92" i="2"/>
  <c r="BF92" i="2" s="1"/>
  <c r="BW92" i="2" s="1"/>
  <c r="V133" i="2"/>
  <c r="BG133" i="2" s="1"/>
  <c r="BX133" i="2" s="1"/>
  <c r="T107" i="2"/>
  <c r="BE107" i="2" s="1"/>
  <c r="BV107" i="2" s="1"/>
  <c r="V106" i="2"/>
  <c r="BG106" i="2" s="1"/>
  <c r="BX106" i="2" s="1"/>
  <c r="V193" i="2"/>
  <c r="BG193" i="2" s="1"/>
  <c r="BX193" i="2" s="1"/>
  <c r="V215" i="2"/>
  <c r="BG215" i="2" s="1"/>
  <c r="BX215" i="2" s="1"/>
  <c r="V110" i="2"/>
  <c r="BG110" i="2" s="1"/>
  <c r="BX110" i="2" s="1"/>
  <c r="U162" i="2"/>
  <c r="BF162" i="2" s="1"/>
  <c r="BW162" i="2" s="1"/>
  <c r="V69" i="2"/>
  <c r="BG69" i="2" s="1"/>
  <c r="BX69" i="2" s="1"/>
  <c r="V37" i="2"/>
  <c r="BG37" i="2" s="1"/>
  <c r="BX37" i="2" s="1"/>
  <c r="U176" i="2"/>
  <c r="BF176" i="2" s="1"/>
  <c r="BW176" i="2" s="1"/>
  <c r="U106" i="2"/>
  <c r="BF106" i="2" s="1"/>
  <c r="BW106" i="2" s="1"/>
  <c r="U61" i="2"/>
  <c r="BF61" i="2" s="1"/>
  <c r="BW61" i="2" s="1"/>
  <c r="V138" i="2"/>
  <c r="BG138" i="2" s="1"/>
  <c r="BX138" i="2" s="1"/>
  <c r="U194" i="2"/>
  <c r="BF194" i="2" s="1"/>
  <c r="BW194" i="2" s="1"/>
  <c r="V85" i="2"/>
  <c r="BG85" i="2" s="1"/>
  <c r="BX85" i="2" s="1"/>
  <c r="U53" i="2"/>
  <c r="BF53" i="2" s="1"/>
  <c r="BW53" i="2" s="1"/>
  <c r="V114" i="2"/>
  <c r="BG114" i="2" s="1"/>
  <c r="BX114" i="2" s="1"/>
  <c r="U122" i="2"/>
  <c r="BF122" i="2" s="1"/>
  <c r="BW122" i="2" s="1"/>
  <c r="V207" i="2"/>
  <c r="BG207" i="2" s="1"/>
  <c r="BX207" i="2" s="1"/>
  <c r="V233" i="2"/>
  <c r="BG233" i="2" s="1"/>
  <c r="BX233" i="2" s="1"/>
  <c r="V47" i="2"/>
  <c r="BG47" i="2" s="1"/>
  <c r="BX47" i="2" s="1"/>
  <c r="U218" i="2"/>
  <c r="BF218" i="2" s="1"/>
  <c r="BW218" i="2" s="1"/>
  <c r="V147" i="2"/>
  <c r="BG147" i="2" s="1"/>
  <c r="BX147" i="2" s="1"/>
  <c r="U152" i="2"/>
  <c r="BF152" i="2" s="1"/>
  <c r="BW152" i="2" s="1"/>
  <c r="V235" i="2"/>
  <c r="BG235" i="2" s="1"/>
  <c r="BX235" i="2" s="1"/>
  <c r="V103" i="2"/>
  <c r="BG103" i="2" s="1"/>
  <c r="BX103" i="2" s="1"/>
  <c r="V202" i="2"/>
  <c r="BG202" i="2" s="1"/>
  <c r="BX202" i="2" s="1"/>
  <c r="U64" i="2"/>
  <c r="BF64" i="2" s="1"/>
  <c r="BW64" i="2" s="1"/>
  <c r="U103" i="2"/>
  <c r="BF103" i="2" s="1"/>
  <c r="BW103" i="2" s="1"/>
  <c r="U192" i="2"/>
  <c r="BF192" i="2" s="1"/>
  <c r="BW192" i="2" s="1"/>
  <c r="V145" i="2"/>
  <c r="BG145" i="2" s="1"/>
  <c r="BX145" i="2" s="1"/>
  <c r="V221" i="2"/>
  <c r="BG221" i="2" s="1"/>
  <c r="BX221" i="2" s="1"/>
  <c r="V245" i="2"/>
  <c r="BG245" i="2" s="1"/>
  <c r="BX245" i="2" s="1"/>
  <c r="U145" i="2"/>
  <c r="BF145" i="2" s="1"/>
  <c r="BW145" i="2" s="1"/>
  <c r="T32" i="2"/>
  <c r="BE32" i="2" s="1"/>
  <c r="BV32" i="2" s="1"/>
  <c r="V188" i="2"/>
  <c r="BG188" i="2" s="1"/>
  <c r="BX188" i="2" s="1"/>
  <c r="V111" i="2"/>
  <c r="BG111" i="2" s="1"/>
  <c r="BX111" i="2" s="1"/>
  <c r="U214" i="2"/>
  <c r="BF214" i="2" s="1"/>
  <c r="BW214" i="2" s="1"/>
  <c r="V183" i="2"/>
  <c r="BG183" i="2" s="1"/>
  <c r="BX183" i="2" s="1"/>
  <c r="U236" i="2"/>
  <c r="BF236" i="2" s="1"/>
  <c r="BW236" i="2" s="1"/>
  <c r="T245" i="2"/>
  <c r="BE245" i="2" s="1"/>
  <c r="BV245" i="2" s="1"/>
  <c r="U104" i="2"/>
  <c r="BF104" i="2" s="1"/>
  <c r="BW104" i="2" s="1"/>
  <c r="V197" i="2"/>
  <c r="BG197" i="2" s="1"/>
  <c r="BX197" i="2" s="1"/>
  <c r="V174" i="2"/>
  <c r="BG174" i="2" s="1"/>
  <c r="BX174" i="2" s="1"/>
  <c r="V23" i="2"/>
  <c r="BG23" i="2" s="1"/>
  <c r="BX23" i="2" s="1"/>
  <c r="V199" i="2"/>
  <c r="BG199" i="2" s="1"/>
  <c r="BX199" i="2" s="1"/>
  <c r="T183" i="2"/>
  <c r="BE183" i="2" s="1"/>
  <c r="BV183" i="2" s="1"/>
  <c r="V84" i="2"/>
  <c r="BG84" i="2" s="1"/>
  <c r="BX84" i="2" s="1"/>
  <c r="T75" i="2"/>
  <c r="BE75" i="2" s="1"/>
  <c r="BV75" i="2" s="1"/>
  <c r="V224" i="2"/>
  <c r="BG224" i="2" s="1"/>
  <c r="BX224" i="2" s="1"/>
  <c r="U174" i="2"/>
  <c r="BF174" i="2" s="1"/>
  <c r="BW174" i="2" s="1"/>
  <c r="U187" i="2"/>
  <c r="BF187" i="2" s="1"/>
  <c r="BW187" i="2" s="1"/>
  <c r="V36" i="2"/>
  <c r="BG36" i="2" s="1"/>
  <c r="BX36" i="2" s="1"/>
  <c r="U182" i="2"/>
  <c r="BF182" i="2" s="1"/>
  <c r="BW182" i="2" s="1"/>
  <c r="U30" i="2"/>
  <c r="BF30" i="2" s="1"/>
  <c r="BW30" i="2" s="1"/>
  <c r="U94" i="2"/>
  <c r="BF94" i="2" s="1"/>
  <c r="BW94" i="2" s="1"/>
  <c r="U190" i="2"/>
  <c r="BF190" i="2" s="1"/>
  <c r="BW190" i="2" s="1"/>
  <c r="T120" i="2"/>
  <c r="BE120" i="2" s="1"/>
  <c r="BV120" i="2" s="1"/>
  <c r="T132" i="2"/>
  <c r="BE132" i="2" s="1"/>
  <c r="BV132" i="2" s="1"/>
  <c r="V21" i="2"/>
  <c r="BG21" i="2" s="1"/>
  <c r="BX21" i="2" s="1"/>
  <c r="T60" i="2"/>
  <c r="BE60" i="2" s="1"/>
  <c r="BV60" i="2" s="1"/>
  <c r="V75" i="2"/>
  <c r="BG75" i="2" s="1"/>
  <c r="BX75" i="2" s="1"/>
  <c r="V64" i="2"/>
  <c r="BG64" i="2" s="1"/>
  <c r="BX64" i="2" s="1"/>
  <c r="U29" i="2"/>
  <c r="BF29" i="2" s="1"/>
  <c r="BW29" i="2" s="1"/>
  <c r="U99" i="2"/>
  <c r="BF99" i="2" s="1"/>
  <c r="BW99" i="2" s="1"/>
  <c r="V51" i="2"/>
  <c r="BG51" i="2" s="1"/>
  <c r="BX51" i="2" s="1"/>
  <c r="V28" i="2"/>
  <c r="BG28" i="2" s="1"/>
  <c r="BX28" i="2" s="1"/>
  <c r="V155" i="2"/>
  <c r="BG155" i="2" s="1"/>
  <c r="BX155" i="2" s="1"/>
  <c r="V219" i="2"/>
  <c r="BG219" i="2" s="1"/>
  <c r="BX219" i="2" s="1"/>
  <c r="V175" i="2"/>
  <c r="BG175" i="2" s="1"/>
  <c r="BX175" i="2" s="1"/>
  <c r="V240" i="2"/>
  <c r="BG240" i="2" s="1"/>
  <c r="BX240" i="2" s="1"/>
  <c r="T86" i="2"/>
  <c r="BE86" i="2" s="1"/>
  <c r="BV86" i="2" s="1"/>
  <c r="V223" i="2"/>
  <c r="BG223" i="2" s="1"/>
  <c r="BX223" i="2" s="1"/>
  <c r="U173" i="2"/>
  <c r="BF173" i="2" s="1"/>
  <c r="BW173" i="2" s="1"/>
  <c r="T210" i="2"/>
  <c r="BE210" i="2" s="1"/>
  <c r="BV210" i="2" s="1"/>
  <c r="U77" i="2"/>
  <c r="BF77" i="2" s="1"/>
  <c r="BW77" i="2" s="1"/>
  <c r="U108" i="2"/>
  <c r="BF108" i="2" s="1"/>
  <c r="BW108" i="2" s="1"/>
  <c r="U160" i="2"/>
  <c r="BF160" i="2" s="1"/>
  <c r="BW160" i="2" s="1"/>
  <c r="U137" i="2"/>
  <c r="BF137" i="2" s="1"/>
  <c r="BW137" i="2" s="1"/>
  <c r="V78" i="2"/>
  <c r="BG78" i="2" s="1"/>
  <c r="BX78" i="2" s="1"/>
  <c r="V172" i="2"/>
  <c r="BG172" i="2" s="1"/>
  <c r="BX172" i="2" s="1"/>
  <c r="V208" i="2"/>
  <c r="BG208" i="2" s="1"/>
  <c r="BX208" i="2" s="1"/>
  <c r="V116" i="2"/>
  <c r="BG116" i="2" s="1"/>
  <c r="BX116" i="2" s="1"/>
  <c r="U102" i="2"/>
  <c r="BF102" i="2" s="1"/>
  <c r="BW102" i="2" s="1"/>
  <c r="V226" i="2"/>
  <c r="BG226" i="2" s="1"/>
  <c r="BX226" i="2" s="1"/>
  <c r="U161" i="2"/>
  <c r="BF161" i="2" s="1"/>
  <c r="BW161" i="2" s="1"/>
  <c r="V141" i="2"/>
  <c r="BG141" i="2" s="1"/>
  <c r="BX141" i="2" s="1"/>
  <c r="U228" i="2"/>
  <c r="BF228" i="2" s="1"/>
  <c r="BW228" i="2" s="1"/>
  <c r="V178" i="2"/>
  <c r="BG178" i="2" s="1"/>
  <c r="BX178" i="2" s="1"/>
  <c r="V211" i="2"/>
  <c r="BG211" i="2" s="1"/>
  <c r="BX211" i="2" s="1"/>
  <c r="T138" i="2"/>
  <c r="BE138" i="2" s="1"/>
  <c r="BV138" i="2" s="1"/>
  <c r="V121" i="2"/>
  <c r="BG121" i="2" s="1"/>
  <c r="BX121" i="2" s="1"/>
  <c r="V201" i="2"/>
  <c r="BG201" i="2" s="1"/>
  <c r="BX201" i="2" s="1"/>
  <c r="V118" i="2"/>
  <c r="BG118" i="2" s="1"/>
  <c r="BX118" i="2" s="1"/>
  <c r="V150" i="2"/>
  <c r="BG150" i="2" s="1"/>
  <c r="BX150" i="2" s="1"/>
  <c r="V108" i="2"/>
  <c r="BG108" i="2" s="1"/>
  <c r="BX108" i="2" s="1"/>
  <c r="U143" i="2"/>
  <c r="BF143" i="2" s="1"/>
  <c r="BW143" i="2" s="1"/>
  <c r="V132" i="2"/>
  <c r="BG132" i="2" s="1"/>
  <c r="BX132" i="2" s="1"/>
  <c r="V210" i="2"/>
  <c r="BG210" i="2" s="1"/>
  <c r="BX210" i="2" s="1"/>
  <c r="U204" i="2"/>
  <c r="BF204" i="2" s="1"/>
  <c r="BW204" i="2" s="1"/>
  <c r="U245" i="2"/>
  <c r="BF245" i="2" s="1"/>
  <c r="BW245" i="2" s="1"/>
  <c r="T113" i="2"/>
  <c r="BE113" i="2" s="1"/>
  <c r="BV113" i="2" s="1"/>
  <c r="V65" i="2"/>
  <c r="BG65" i="2" s="1"/>
  <c r="BX65" i="2" s="1"/>
  <c r="V72" i="2"/>
  <c r="BG72" i="2" s="1"/>
  <c r="BX72" i="2" s="1"/>
  <c r="V113" i="2"/>
  <c r="BG113" i="2" s="1"/>
  <c r="BX113" i="2" s="1"/>
  <c r="T49" i="2"/>
  <c r="BE49" i="2" s="1"/>
  <c r="BV49" i="2" s="1"/>
  <c r="T83" i="2"/>
  <c r="BE83" i="2" s="1"/>
  <c r="BV83" i="2" s="1"/>
  <c r="T68" i="2"/>
  <c r="BE68" i="2" s="1"/>
  <c r="BV68" i="2" s="1"/>
  <c r="V83" i="2"/>
  <c r="BG83" i="2" s="1"/>
  <c r="BX83" i="2" s="1"/>
  <c r="V161" i="2"/>
  <c r="BG161" i="2" s="1"/>
  <c r="BX161" i="2" s="1"/>
  <c r="U199" i="2"/>
  <c r="BF199" i="2" s="1"/>
  <c r="BW199" i="2" s="1"/>
  <c r="V246" i="2"/>
  <c r="BG246" i="2" s="1"/>
  <c r="BX246" i="2" s="1"/>
  <c r="V130" i="2"/>
  <c r="BG130" i="2" s="1"/>
  <c r="BX130" i="2" s="1"/>
  <c r="V60" i="2"/>
  <c r="BG60" i="2" s="1"/>
  <c r="BX60" i="2" s="1"/>
  <c r="V234" i="2"/>
  <c r="BG234" i="2" s="1"/>
  <c r="BX234" i="2" s="1"/>
  <c r="U203" i="2"/>
  <c r="BF203" i="2" s="1"/>
  <c r="BW203" i="2" s="1"/>
  <c r="V87" i="2"/>
  <c r="BG87" i="2" s="1"/>
  <c r="BX87" i="2" s="1"/>
  <c r="U55" i="2"/>
  <c r="BF55" i="2" s="1"/>
  <c r="BW55" i="2" s="1"/>
  <c r="U80" i="2"/>
  <c r="BF80" i="2" s="1"/>
  <c r="BW80" i="2" s="1"/>
  <c r="V61" i="2"/>
  <c r="BG61" i="2" s="1"/>
  <c r="BX61" i="2" s="1"/>
  <c r="U242" i="2"/>
  <c r="BF242" i="2" s="1"/>
  <c r="BW242" i="2" s="1"/>
  <c r="U79" i="2"/>
  <c r="BF79" i="2" s="1"/>
  <c r="BW79" i="2" s="1"/>
  <c r="V216" i="2"/>
  <c r="BG216" i="2" s="1"/>
  <c r="BX216" i="2" s="1"/>
  <c r="V38" i="2"/>
  <c r="BG38" i="2" s="1"/>
  <c r="BX38" i="2" s="1"/>
  <c r="V151" i="2"/>
  <c r="BG151" i="2" s="1"/>
  <c r="BX151" i="2" s="1"/>
  <c r="U151" i="2"/>
  <c r="BF151" i="2" s="1"/>
  <c r="BW151" i="2" s="1"/>
  <c r="U87" i="2"/>
  <c r="BF87" i="2" s="1"/>
  <c r="BW87" i="2" s="1"/>
  <c r="V243" i="2"/>
  <c r="BG243" i="2" s="1"/>
  <c r="BX243" i="2" s="1"/>
  <c r="V179" i="2"/>
  <c r="BG179" i="2" s="1"/>
  <c r="BX179" i="2" s="1"/>
  <c r="V236" i="2"/>
  <c r="BG236" i="2" s="1"/>
  <c r="BX236" i="2" s="1"/>
  <c r="V25" i="2"/>
  <c r="BG25" i="2" s="1"/>
  <c r="BX25" i="2" s="1"/>
  <c r="V162" i="2"/>
  <c r="BG162" i="2" s="1"/>
  <c r="BX162" i="2" s="1"/>
  <c r="U117" i="2"/>
  <c r="BF117" i="2" s="1"/>
  <c r="BW117" i="2" s="1"/>
  <c r="U200" i="2"/>
  <c r="BF200" i="2" s="1"/>
  <c r="BW200" i="2" s="1"/>
  <c r="V125" i="2"/>
  <c r="BG125" i="2" s="1"/>
  <c r="BX125" i="2" s="1"/>
  <c r="U136" i="2"/>
  <c r="BF136" i="2" s="1"/>
  <c r="BW136" i="2" s="1"/>
  <c r="V163" i="2"/>
  <c r="BG163" i="2" s="1"/>
  <c r="BX163" i="2" s="1"/>
  <c r="U24" i="2"/>
  <c r="BF24" i="2" s="1"/>
  <c r="BW24" i="2" s="1"/>
  <c r="U142" i="2"/>
  <c r="BF142" i="2" s="1"/>
  <c r="BW142" i="2" s="1"/>
  <c r="U179" i="2"/>
  <c r="BF179" i="2" s="1"/>
  <c r="BW179" i="2" s="1"/>
  <c r="V148" i="2"/>
  <c r="BG148" i="2" s="1"/>
  <c r="BX148" i="2" s="1"/>
  <c r="V80" i="2"/>
  <c r="BG80" i="2" s="1"/>
  <c r="BX80" i="2" s="1"/>
  <c r="V89" i="2"/>
  <c r="BG89" i="2" s="1"/>
  <c r="BX89" i="2" s="1"/>
  <c r="V58" i="2"/>
  <c r="BG58" i="2" s="1"/>
  <c r="BX58" i="2" s="1"/>
  <c r="V170" i="2"/>
  <c r="BG170" i="2" s="1"/>
  <c r="BX170" i="2" s="1"/>
  <c r="V182" i="2"/>
  <c r="BG182" i="2" s="1"/>
  <c r="BX182" i="2" s="1"/>
  <c r="U164" i="2"/>
  <c r="BF164" i="2" s="1"/>
  <c r="BW164" i="2" s="1"/>
  <c r="V99" i="2"/>
  <c r="BG99" i="2" s="1"/>
  <c r="BX99" i="2" s="1"/>
  <c r="U37" i="2"/>
  <c r="BF37" i="2" s="1"/>
  <c r="BW37" i="2" s="1"/>
  <c r="V139" i="2"/>
  <c r="BG139" i="2" s="1"/>
  <c r="BX139" i="2" s="1"/>
  <c r="V123" i="2"/>
  <c r="BG123" i="2" s="1"/>
  <c r="BX123" i="2" s="1"/>
  <c r="V46" i="2"/>
  <c r="BG46" i="2" s="1"/>
  <c r="BX46" i="2" s="1"/>
  <c r="V29" i="2"/>
  <c r="BG29" i="2" s="1"/>
  <c r="BX29" i="2" s="1"/>
  <c r="V104" i="2"/>
  <c r="BG104" i="2" s="1"/>
  <c r="BX104" i="2" s="1"/>
  <c r="U221" i="2"/>
  <c r="BF221" i="2" s="1"/>
  <c r="BW221" i="2" s="1"/>
  <c r="V35" i="2"/>
  <c r="BG35" i="2" s="1"/>
  <c r="BX35" i="2" s="1"/>
  <c r="V100" i="2"/>
  <c r="BG100" i="2" s="1"/>
  <c r="BX100" i="2" s="1"/>
  <c r="U128" i="2"/>
  <c r="BF128" i="2" s="1"/>
  <c r="BW128" i="2" s="1"/>
  <c r="V70" i="2"/>
  <c r="BG70" i="2" s="1"/>
  <c r="BX70" i="2" s="1"/>
  <c r="V126" i="2"/>
  <c r="BG126" i="2" s="1"/>
  <c r="BX126" i="2" s="1"/>
  <c r="U107" i="2"/>
  <c r="BF107" i="2" s="1"/>
  <c r="BW107" i="2" s="1"/>
  <c r="V203" i="2"/>
  <c r="BG203" i="2" s="1"/>
  <c r="BX203" i="2" s="1"/>
  <c r="V63" i="2"/>
  <c r="BG63" i="2" s="1"/>
  <c r="BX63" i="2" s="1"/>
  <c r="V34" i="2"/>
  <c r="BG34" i="2" s="1"/>
  <c r="BX34" i="2" s="1"/>
  <c r="V81" i="2"/>
  <c r="BG81" i="2" s="1"/>
  <c r="BX81" i="2" s="1"/>
  <c r="U231" i="2"/>
  <c r="BF231" i="2" s="1"/>
  <c r="BW231" i="2" s="1"/>
  <c r="V213" i="2"/>
  <c r="BG213" i="2" s="1"/>
  <c r="BX213" i="2" s="1"/>
  <c r="V124" i="2"/>
  <c r="BG124" i="2" s="1"/>
  <c r="BX124" i="2" s="1"/>
  <c r="V189" i="2"/>
  <c r="BG189" i="2" s="1"/>
  <c r="BX189" i="2" s="1"/>
  <c r="V39" i="2"/>
  <c r="BG39" i="2" s="1"/>
  <c r="BX39" i="2" s="1"/>
  <c r="V153" i="2"/>
  <c r="BG153" i="2" s="1"/>
  <c r="BX153" i="2" s="1"/>
  <c r="V94" i="2"/>
  <c r="BG94" i="2" s="1"/>
  <c r="BX94" i="2" s="1"/>
  <c r="V102" i="2"/>
  <c r="BG102" i="2" s="1"/>
  <c r="BX102" i="2" s="1"/>
  <c r="V62" i="2"/>
  <c r="BG62" i="2" s="1"/>
  <c r="BX62" i="2" s="1"/>
  <c r="V239" i="2"/>
  <c r="BG239" i="2" s="1"/>
  <c r="BX239" i="2" s="1"/>
  <c r="V192" i="2"/>
  <c r="BG192" i="2" s="1"/>
  <c r="BX192" i="2" s="1"/>
  <c r="V191" i="2"/>
  <c r="BG191" i="2" s="1"/>
  <c r="BX191" i="2" s="1"/>
  <c r="V50" i="2"/>
  <c r="BG50" i="2" s="1"/>
  <c r="BX50" i="2" s="1"/>
  <c r="V19" i="2"/>
  <c r="BG19" i="2" s="1"/>
  <c r="BX19" i="2" s="1"/>
  <c r="V135" i="2"/>
  <c r="BG135" i="2" s="1"/>
  <c r="BX135" i="2" s="1"/>
  <c r="V225" i="2"/>
  <c r="BG225" i="2" s="1"/>
  <c r="BX225" i="2" s="1"/>
  <c r="V184" i="2"/>
  <c r="BG184" i="2" s="1"/>
  <c r="BX184" i="2" s="1"/>
  <c r="V76" i="2"/>
  <c r="BG76" i="2" s="1"/>
  <c r="BX76" i="2" s="1"/>
  <c r="V154" i="2"/>
  <c r="BG154" i="2" s="1"/>
  <c r="BX154" i="2" s="1"/>
  <c r="V140" i="2"/>
  <c r="BG140" i="2" s="1"/>
  <c r="BX140" i="2" s="1"/>
  <c r="L26" i="9"/>
  <c r="O26" i="9"/>
  <c r="V88" i="2"/>
  <c r="BG88" i="2" s="1"/>
  <c r="BX88" i="2" s="1"/>
  <c r="V105" i="2"/>
  <c r="BG105" i="2" s="1"/>
  <c r="BX105" i="2" s="1"/>
  <c r="V40" i="2"/>
  <c r="BG40" i="2" s="1"/>
  <c r="BX40" i="2" s="1"/>
  <c r="V30" i="2"/>
  <c r="BG30" i="2" s="1"/>
  <c r="BX30" i="2" s="1"/>
  <c r="S28" i="9"/>
  <c r="Y28" i="9" s="1"/>
  <c r="I27" i="9"/>
  <c r="L27" i="9" l="1"/>
  <c r="O27" i="9"/>
  <c r="S29" i="9"/>
  <c r="Y29" i="9" s="1"/>
  <c r="I28" i="9"/>
  <c r="L28" i="9" l="1"/>
  <c r="O28" i="9"/>
  <c r="S30" i="9"/>
  <c r="Y30" i="9" s="1"/>
  <c r="I29" i="9"/>
  <c r="L29" i="9" l="1"/>
  <c r="O29" i="9"/>
  <c r="S31" i="9"/>
  <c r="Y31" i="9" s="1"/>
  <c r="I30" i="9"/>
  <c r="O30" i="9" l="1"/>
  <c r="L30" i="9"/>
  <c r="S32" i="9"/>
  <c r="Y32" i="9" s="1"/>
  <c r="I31" i="9"/>
  <c r="O31" i="9" l="1"/>
  <c r="L31" i="9"/>
  <c r="S33" i="9"/>
  <c r="Y33" i="9" s="1"/>
  <c r="I32" i="9"/>
  <c r="O32" i="9" l="1"/>
  <c r="L32" i="9"/>
  <c r="S34" i="9"/>
  <c r="Y34" i="9" s="1"/>
  <c r="I33" i="9"/>
  <c r="L33" i="9" l="1"/>
  <c r="O33" i="9"/>
  <c r="S35" i="9"/>
  <c r="Y35" i="9" s="1"/>
  <c r="I34" i="9"/>
  <c r="L34" i="9" l="1"/>
  <c r="O34" i="9"/>
  <c r="S36" i="9"/>
  <c r="Y36" i="9" s="1"/>
  <c r="I35" i="9"/>
  <c r="L35" i="9" l="1"/>
  <c r="O35" i="9"/>
  <c r="S37" i="9"/>
  <c r="Y37" i="9" s="1"/>
  <c r="I36" i="9"/>
  <c r="L36" i="9" l="1"/>
  <c r="O36" i="9"/>
  <c r="S38" i="9"/>
  <c r="Y38" i="9" s="1"/>
  <c r="I37" i="9"/>
  <c r="L37" i="9" l="1"/>
  <c r="O37" i="9"/>
  <c r="S39" i="9"/>
  <c r="Y39" i="9" s="1"/>
  <c r="I38" i="9"/>
  <c r="L38" i="9" l="1"/>
  <c r="O38" i="9"/>
  <c r="S40" i="9"/>
  <c r="Y40" i="9" s="1"/>
  <c r="I39" i="9"/>
  <c r="O39" i="9" l="1"/>
  <c r="L39" i="9"/>
  <c r="S41" i="9"/>
  <c r="Y41" i="9" s="1"/>
  <c r="I40" i="9"/>
  <c r="O40" i="9" l="1"/>
  <c r="L40" i="9"/>
  <c r="S42" i="9"/>
  <c r="Y42" i="9" s="1"/>
  <c r="I41" i="9"/>
  <c r="O41" i="9" l="1"/>
  <c r="L41" i="9"/>
  <c r="S43" i="9"/>
  <c r="Y43" i="9" s="1"/>
  <c r="I42" i="9"/>
  <c r="L42" i="9" l="1"/>
  <c r="O42" i="9"/>
  <c r="S44" i="9"/>
  <c r="Y44" i="9" s="1"/>
  <c r="I43" i="9"/>
  <c r="L43" i="9" l="1"/>
  <c r="O43" i="9"/>
  <c r="S45" i="9"/>
  <c r="Y45" i="9" s="1"/>
  <c r="I44" i="9"/>
  <c r="L44" i="9" l="1"/>
  <c r="O44" i="9"/>
  <c r="S46" i="9"/>
  <c r="Y46" i="9" s="1"/>
  <c r="I45" i="9"/>
  <c r="L45" i="9" l="1"/>
  <c r="O45" i="9"/>
  <c r="S47" i="9"/>
  <c r="Y47" i="9" s="1"/>
  <c r="I46" i="9"/>
  <c r="O46" i="9" l="1"/>
  <c r="L46" i="9"/>
  <c r="S48" i="9"/>
  <c r="Y48" i="9" s="1"/>
  <c r="I47" i="9"/>
  <c r="O47" i="9" l="1"/>
  <c r="L47" i="9"/>
  <c r="S49" i="9"/>
  <c r="Y49" i="9" s="1"/>
  <c r="I48" i="9"/>
  <c r="O48" i="9" l="1"/>
  <c r="L48" i="9"/>
  <c r="S50" i="9"/>
  <c r="Y50" i="9" s="1"/>
  <c r="I49" i="9"/>
  <c r="L49" i="9" l="1"/>
  <c r="O49" i="9"/>
  <c r="S51" i="9"/>
  <c r="Y51" i="9" s="1"/>
  <c r="I50" i="9"/>
  <c r="L50" i="9" l="1"/>
  <c r="O50" i="9"/>
  <c r="S52" i="9"/>
  <c r="Y52" i="9" s="1"/>
  <c r="I51" i="9"/>
  <c r="L51" i="9" l="1"/>
  <c r="O51" i="9"/>
  <c r="S53" i="9"/>
  <c r="Y53" i="9" s="1"/>
  <c r="I52" i="9"/>
  <c r="L52" i="9" l="1"/>
  <c r="O52" i="9"/>
  <c r="S54" i="9"/>
  <c r="Y54" i="9" s="1"/>
  <c r="I53" i="9"/>
  <c r="L53" i="9" l="1"/>
  <c r="O53" i="9"/>
  <c r="S55" i="9"/>
  <c r="Y55" i="9" s="1"/>
  <c r="I54" i="9"/>
  <c r="O54" i="9" l="1"/>
  <c r="L54" i="9"/>
  <c r="S56" i="9"/>
  <c r="Y56" i="9" s="1"/>
  <c r="I55" i="9"/>
  <c r="O55" i="9" l="1"/>
  <c r="L55" i="9"/>
  <c r="S57" i="9"/>
  <c r="Y57" i="9" s="1"/>
  <c r="I56" i="9"/>
  <c r="O56" i="9" l="1"/>
  <c r="L56" i="9"/>
  <c r="S58" i="9"/>
  <c r="Y58" i="9" s="1"/>
  <c r="I57" i="9"/>
  <c r="O57" i="9" l="1"/>
  <c r="L57" i="9"/>
  <c r="S59" i="9"/>
  <c r="Y59" i="9" s="1"/>
  <c r="I58" i="9"/>
  <c r="L58" i="9" l="1"/>
  <c r="O58" i="9"/>
  <c r="S60" i="9"/>
  <c r="Y60" i="9" s="1"/>
  <c r="I59" i="9"/>
  <c r="L59" i="9" l="1"/>
  <c r="O59" i="9"/>
  <c r="S61" i="9"/>
  <c r="Y61" i="9" s="1"/>
  <c r="I60" i="9"/>
  <c r="L60" i="9" l="1"/>
  <c r="O60" i="9"/>
  <c r="S62" i="9"/>
  <c r="Y62" i="9" s="1"/>
  <c r="I61" i="9"/>
  <c r="L61" i="9" l="1"/>
  <c r="O61" i="9"/>
  <c r="S63" i="9"/>
  <c r="Y63" i="9" s="1"/>
  <c r="I62" i="9"/>
  <c r="O62" i="9" l="1"/>
  <c r="L62" i="9"/>
  <c r="S64" i="9"/>
  <c r="Y64" i="9" s="1"/>
  <c r="I63" i="9"/>
  <c r="O63" i="9" l="1"/>
  <c r="L63" i="9"/>
  <c r="S65" i="9"/>
  <c r="Y65" i="9" s="1"/>
  <c r="I64" i="9"/>
  <c r="O64" i="9" l="1"/>
  <c r="L64" i="9"/>
  <c r="S66" i="9"/>
  <c r="Y66" i="9" s="1"/>
  <c r="I65" i="9"/>
  <c r="O65" i="9" l="1"/>
  <c r="L65" i="9"/>
  <c r="S67" i="9"/>
  <c r="Y67" i="9" s="1"/>
  <c r="I66" i="9"/>
  <c r="L66" i="9" l="1"/>
  <c r="O66" i="9"/>
  <c r="S68" i="9"/>
  <c r="Y68" i="9" s="1"/>
  <c r="I67" i="9"/>
  <c r="L67" i="9" l="1"/>
  <c r="O67" i="9"/>
  <c r="S69" i="9"/>
  <c r="Y69" i="9" s="1"/>
  <c r="I68" i="9"/>
  <c r="L68" i="9" l="1"/>
  <c r="O68" i="9"/>
  <c r="S70" i="9"/>
  <c r="Y70" i="9" s="1"/>
  <c r="I69" i="9"/>
  <c r="L69" i="9" l="1"/>
  <c r="O69" i="9"/>
  <c r="S71" i="9"/>
  <c r="Y71" i="9" s="1"/>
  <c r="I70" i="9"/>
  <c r="O70" i="9" l="1"/>
  <c r="L70" i="9"/>
  <c r="S72" i="9"/>
  <c r="Y72" i="9" s="1"/>
  <c r="I71" i="9"/>
  <c r="O71" i="9" l="1"/>
  <c r="L71" i="9"/>
  <c r="S73" i="9"/>
  <c r="Y73" i="9" s="1"/>
  <c r="I72" i="9"/>
  <c r="O72" i="9" l="1"/>
  <c r="L72" i="9"/>
  <c r="S74" i="9"/>
  <c r="Y74" i="9" s="1"/>
  <c r="I73" i="9"/>
  <c r="L73" i="9" l="1"/>
  <c r="O73" i="9"/>
  <c r="S75" i="9"/>
  <c r="Y75" i="9" s="1"/>
  <c r="I74" i="9"/>
  <c r="L74" i="9" l="1"/>
  <c r="O74" i="9"/>
  <c r="S76" i="9"/>
  <c r="Y76" i="9" s="1"/>
  <c r="I75" i="9"/>
  <c r="L75" i="9" l="1"/>
  <c r="O75" i="9"/>
  <c r="S77" i="9"/>
  <c r="Y77" i="9" s="1"/>
  <c r="I76" i="9"/>
  <c r="L76" i="9" l="1"/>
  <c r="O76" i="9"/>
  <c r="S78" i="9"/>
  <c r="Y78" i="9" s="1"/>
  <c r="I77" i="9"/>
  <c r="L77" i="9" l="1"/>
  <c r="O77" i="9"/>
  <c r="S79" i="9"/>
  <c r="Y79" i="9" s="1"/>
  <c r="I78" i="9"/>
  <c r="O78" i="9" l="1"/>
  <c r="L78" i="9"/>
  <c r="S80" i="9"/>
  <c r="Y80" i="9" s="1"/>
  <c r="I79" i="9"/>
  <c r="O79" i="9" l="1"/>
  <c r="L79" i="9"/>
  <c r="S81" i="9"/>
  <c r="Y81" i="9" s="1"/>
  <c r="I80" i="9"/>
  <c r="O80" i="9" l="1"/>
  <c r="L80" i="9"/>
  <c r="S82" i="9"/>
  <c r="Y82" i="9" s="1"/>
  <c r="I81" i="9"/>
  <c r="O81" i="9" l="1"/>
  <c r="L81" i="9"/>
  <c r="S83" i="9"/>
  <c r="Y83" i="9" s="1"/>
  <c r="I82" i="9"/>
  <c r="L82" i="9" l="1"/>
  <c r="O82" i="9"/>
  <c r="S84" i="9"/>
  <c r="Y84" i="9" s="1"/>
  <c r="I83" i="9"/>
  <c r="L83" i="9" l="1"/>
  <c r="O83" i="9"/>
  <c r="S85" i="9"/>
  <c r="Y85" i="9" s="1"/>
  <c r="I84" i="9"/>
  <c r="L84" i="9" l="1"/>
  <c r="O84" i="9"/>
  <c r="S86" i="9"/>
  <c r="Y86" i="9" s="1"/>
  <c r="I85" i="9"/>
  <c r="L85" i="9" l="1"/>
  <c r="O85" i="9"/>
  <c r="S87" i="9"/>
  <c r="Y87" i="9" s="1"/>
  <c r="I86" i="9"/>
  <c r="L86" i="9" l="1"/>
  <c r="O86" i="9"/>
  <c r="S88" i="9"/>
  <c r="Y88" i="9" s="1"/>
  <c r="I87" i="9"/>
  <c r="O87" i="9" l="1"/>
  <c r="L87" i="9"/>
  <c r="S89" i="9"/>
  <c r="Y89" i="9" s="1"/>
  <c r="I88" i="9"/>
  <c r="O88" i="9" l="1"/>
  <c r="L88" i="9"/>
  <c r="S90" i="9"/>
  <c r="Y90" i="9" s="1"/>
  <c r="I89" i="9"/>
  <c r="L89" i="9" l="1"/>
  <c r="O89" i="9"/>
  <c r="S91" i="9"/>
  <c r="Y91" i="9" s="1"/>
  <c r="I90" i="9"/>
  <c r="L90" i="9" l="1"/>
  <c r="O90" i="9"/>
  <c r="S92" i="9"/>
  <c r="Y92" i="9" s="1"/>
  <c r="I91" i="9"/>
  <c r="L91" i="9" l="1"/>
  <c r="O91" i="9"/>
  <c r="S93" i="9"/>
  <c r="Y93" i="9" s="1"/>
  <c r="I92" i="9"/>
  <c r="L92" i="9" l="1"/>
  <c r="O92" i="9"/>
  <c r="S94" i="9"/>
  <c r="Y94" i="9" s="1"/>
  <c r="I93" i="9"/>
  <c r="L93" i="9" l="1"/>
  <c r="O93" i="9"/>
  <c r="S95" i="9"/>
  <c r="Y95" i="9" s="1"/>
  <c r="I94" i="9"/>
  <c r="O94" i="9" l="1"/>
  <c r="L94" i="9"/>
  <c r="S96" i="9"/>
  <c r="Y96" i="9" s="1"/>
  <c r="I95" i="9"/>
  <c r="O95" i="9" l="1"/>
  <c r="L95" i="9"/>
  <c r="S97" i="9"/>
  <c r="Y97" i="9" s="1"/>
  <c r="I96" i="9"/>
  <c r="O96" i="9" l="1"/>
  <c r="L96" i="9"/>
  <c r="S98" i="9"/>
  <c r="Y98" i="9" s="1"/>
  <c r="I97" i="9"/>
  <c r="O97" i="9" l="1"/>
  <c r="L97" i="9"/>
  <c r="S99" i="9"/>
  <c r="Y99" i="9" s="1"/>
  <c r="I98" i="9"/>
  <c r="L98" i="9" l="1"/>
  <c r="O98" i="9"/>
  <c r="S100" i="9"/>
  <c r="Y100" i="9" s="1"/>
  <c r="I99" i="9"/>
  <c r="L99" i="9" l="1"/>
  <c r="O99" i="9"/>
  <c r="S101" i="9"/>
  <c r="Y101" i="9" s="1"/>
  <c r="I100" i="9"/>
  <c r="L100" i="9" l="1"/>
  <c r="O100" i="9"/>
  <c r="S102" i="9"/>
  <c r="Y102" i="9" s="1"/>
  <c r="I101" i="9"/>
  <c r="L101" i="9" l="1"/>
  <c r="O101" i="9"/>
  <c r="S103" i="9"/>
  <c r="Y103" i="9" s="1"/>
  <c r="I102" i="9"/>
  <c r="O102" i="9" l="1"/>
  <c r="L102" i="9"/>
  <c r="S104" i="9"/>
  <c r="Y104" i="9" s="1"/>
  <c r="I103" i="9"/>
  <c r="O103" i="9" l="1"/>
  <c r="L103" i="9"/>
  <c r="S105" i="9"/>
  <c r="Y105" i="9" s="1"/>
  <c r="I104" i="9"/>
  <c r="O104" i="9" l="1"/>
  <c r="L104" i="9"/>
  <c r="S106" i="9"/>
  <c r="Y106" i="9" s="1"/>
  <c r="I105" i="9"/>
  <c r="L105" i="9" l="1"/>
  <c r="O105" i="9"/>
  <c r="S107" i="9"/>
  <c r="Y107" i="9" s="1"/>
  <c r="I106" i="9"/>
  <c r="L106" i="9" l="1"/>
  <c r="O106" i="9"/>
  <c r="S108" i="9"/>
  <c r="Y108" i="9" s="1"/>
  <c r="I107" i="9"/>
  <c r="L107" i="9" l="1"/>
  <c r="O107" i="9"/>
  <c r="S109" i="9"/>
  <c r="Y109" i="9" s="1"/>
  <c r="I108" i="9"/>
  <c r="L108" i="9" l="1"/>
  <c r="O108" i="9"/>
  <c r="S110" i="9"/>
  <c r="Y110" i="9" s="1"/>
  <c r="I109" i="9"/>
  <c r="L109" i="9" l="1"/>
  <c r="O109" i="9"/>
  <c r="S111" i="9"/>
  <c r="Y111" i="9" s="1"/>
  <c r="I110" i="9"/>
  <c r="O110" i="9" l="1"/>
  <c r="L110" i="9"/>
  <c r="S112" i="9"/>
  <c r="Y112" i="9" s="1"/>
  <c r="I111" i="9"/>
  <c r="O111" i="9" l="1"/>
  <c r="L111" i="9"/>
  <c r="S113" i="9"/>
  <c r="Y113" i="9" s="1"/>
  <c r="I112" i="9"/>
  <c r="O112" i="9" l="1"/>
  <c r="L112" i="9"/>
  <c r="S114" i="9"/>
  <c r="Y114" i="9" s="1"/>
  <c r="I113" i="9"/>
  <c r="L113" i="9" l="1"/>
  <c r="O113" i="9"/>
  <c r="S115" i="9"/>
  <c r="Y115" i="9" s="1"/>
  <c r="I114" i="9"/>
  <c r="L114" i="9" l="1"/>
  <c r="O114" i="9"/>
  <c r="S116" i="9"/>
  <c r="Y116" i="9" s="1"/>
  <c r="I115" i="9"/>
  <c r="L115" i="9" l="1"/>
  <c r="O115" i="9"/>
  <c r="S117" i="9"/>
  <c r="Y117" i="9" s="1"/>
  <c r="I116" i="9"/>
  <c r="L116" i="9" l="1"/>
  <c r="O116" i="9"/>
  <c r="S118" i="9"/>
  <c r="Y118" i="9" s="1"/>
  <c r="I117" i="9"/>
  <c r="L117" i="9" l="1"/>
  <c r="O117" i="9"/>
  <c r="S119" i="9"/>
  <c r="Y119" i="9" s="1"/>
  <c r="I118" i="9"/>
  <c r="L118" i="9" l="1"/>
  <c r="O118" i="9"/>
  <c r="S120" i="9"/>
  <c r="Y120" i="9" s="1"/>
  <c r="I119" i="9"/>
  <c r="O119" i="9" l="1"/>
  <c r="L119" i="9"/>
  <c r="S121" i="9"/>
  <c r="Y121" i="9" s="1"/>
  <c r="I120" i="9"/>
  <c r="O120" i="9" l="1"/>
  <c r="L120" i="9"/>
  <c r="S122" i="9"/>
  <c r="Y122" i="9" s="1"/>
  <c r="I121" i="9"/>
  <c r="L121" i="9" l="1"/>
  <c r="O121" i="9"/>
  <c r="S123" i="9"/>
  <c r="Y123" i="9" s="1"/>
  <c r="I122" i="9"/>
  <c r="L122" i="9" l="1"/>
  <c r="O122" i="9"/>
  <c r="S124" i="9"/>
  <c r="Y124" i="9" s="1"/>
  <c r="I123" i="9"/>
  <c r="L123" i="9" l="1"/>
  <c r="O123" i="9"/>
  <c r="S125" i="9"/>
  <c r="Y125" i="9" s="1"/>
  <c r="I124" i="9"/>
  <c r="L124" i="9" l="1"/>
  <c r="O124" i="9"/>
  <c r="S126" i="9"/>
  <c r="Y126" i="9" s="1"/>
  <c r="I125" i="9"/>
  <c r="L125" i="9" l="1"/>
  <c r="O125" i="9"/>
  <c r="S127" i="9"/>
  <c r="Y127" i="9" s="1"/>
  <c r="I126" i="9"/>
  <c r="O126" i="9" l="1"/>
  <c r="L126" i="9"/>
  <c r="S128" i="9"/>
  <c r="Y128" i="9" s="1"/>
  <c r="I127" i="9"/>
  <c r="O127" i="9" l="1"/>
  <c r="L127" i="9"/>
  <c r="S129" i="9"/>
  <c r="Y129" i="9" s="1"/>
  <c r="I128" i="9"/>
  <c r="O128" i="9" l="1"/>
  <c r="L128" i="9"/>
  <c r="S130" i="9"/>
  <c r="Y130" i="9" s="1"/>
  <c r="I129" i="9"/>
  <c r="O129" i="9" l="1"/>
  <c r="L129" i="9"/>
  <c r="S131" i="9"/>
  <c r="Y131" i="9" s="1"/>
  <c r="I130" i="9"/>
  <c r="L130" i="9" l="1"/>
  <c r="O130" i="9"/>
  <c r="S132" i="9"/>
  <c r="Y132" i="9" s="1"/>
  <c r="I131" i="9"/>
  <c r="L131" i="9" l="1"/>
  <c r="O131" i="9"/>
  <c r="S133" i="9"/>
  <c r="Y133" i="9" s="1"/>
  <c r="I132" i="9"/>
  <c r="L132" i="9" l="1"/>
  <c r="O132" i="9"/>
  <c r="S134" i="9"/>
  <c r="Y134" i="9" s="1"/>
  <c r="I133" i="9"/>
  <c r="L133" i="9" l="1"/>
  <c r="O133" i="9"/>
  <c r="S135" i="9"/>
  <c r="Y135" i="9" s="1"/>
  <c r="I134" i="9"/>
  <c r="O134" i="9" l="1"/>
  <c r="L134" i="9"/>
  <c r="S136" i="9"/>
  <c r="Y136" i="9" s="1"/>
  <c r="I135" i="9"/>
  <c r="O135" i="9" l="1"/>
  <c r="L135" i="9"/>
  <c r="S137" i="9"/>
  <c r="Y137" i="9" s="1"/>
  <c r="I136" i="9"/>
  <c r="O136" i="9" l="1"/>
  <c r="L136" i="9"/>
  <c r="S138" i="9"/>
  <c r="Y138" i="9" s="1"/>
  <c r="I137" i="9"/>
  <c r="O137" i="9" l="1"/>
  <c r="L137" i="9"/>
  <c r="S139" i="9"/>
  <c r="Y139" i="9" s="1"/>
  <c r="I138" i="9"/>
  <c r="L138" i="9" l="1"/>
  <c r="O138" i="9"/>
  <c r="S140" i="9"/>
  <c r="Y140" i="9" s="1"/>
  <c r="I139" i="9"/>
  <c r="L139" i="9" l="1"/>
  <c r="O139" i="9"/>
  <c r="S141" i="9"/>
  <c r="Y141" i="9" s="1"/>
  <c r="I140" i="9"/>
  <c r="L140" i="9" l="1"/>
  <c r="O140" i="9"/>
  <c r="S142" i="9"/>
  <c r="Y142" i="9" s="1"/>
  <c r="I141" i="9"/>
  <c r="L141" i="9" l="1"/>
  <c r="O141" i="9"/>
  <c r="S143" i="9"/>
  <c r="Y143" i="9" s="1"/>
  <c r="I142" i="9"/>
  <c r="O142" i="9" l="1"/>
  <c r="L142" i="9"/>
  <c r="S144" i="9"/>
  <c r="Y144" i="9" s="1"/>
  <c r="I143" i="9"/>
  <c r="O143" i="9" l="1"/>
  <c r="L143" i="9"/>
  <c r="S145" i="9"/>
  <c r="Y145" i="9" s="1"/>
  <c r="I144" i="9"/>
  <c r="O144" i="9" l="1"/>
  <c r="L144" i="9"/>
  <c r="S146" i="9"/>
  <c r="Y146" i="9" s="1"/>
  <c r="I145" i="9"/>
  <c r="O145" i="9" l="1"/>
  <c r="L145" i="9"/>
  <c r="S147" i="9"/>
  <c r="Y147" i="9" s="1"/>
  <c r="I146" i="9"/>
  <c r="L146" i="9" l="1"/>
  <c r="O146" i="9"/>
  <c r="S148" i="9"/>
  <c r="I147" i="9"/>
  <c r="L147" i="9" l="1"/>
  <c r="O147" i="9"/>
  <c r="I148" i="9"/>
  <c r="Y148" i="9"/>
  <c r="M18" i="2" l="1"/>
  <c r="AX18" i="2" s="1"/>
  <c r="BO18" i="2" s="1"/>
  <c r="Q18" i="2"/>
  <c r="BB18" i="2" s="1"/>
  <c r="BS18" i="2" s="1"/>
  <c r="N18" i="2"/>
  <c r="AY18" i="2" s="1"/>
  <c r="BP18" i="2" s="1"/>
  <c r="O18" i="2"/>
  <c r="AZ18" i="2" s="1"/>
  <c r="BQ18" i="2" s="1"/>
  <c r="P18" i="2"/>
  <c r="BA18" i="2" s="1"/>
  <c r="BR18" i="2" s="1"/>
  <c r="R18" i="2"/>
  <c r="BC18" i="2" s="1"/>
  <c r="BT18" i="2" s="1"/>
  <c r="U18" i="2"/>
  <c r="BF18" i="2" s="1"/>
  <c r="BW18" i="2" s="1"/>
  <c r="S9" i="1" s="1"/>
  <c r="S18" i="2"/>
  <c r="BD18" i="2" s="1"/>
  <c r="BU18" i="2" s="1"/>
  <c r="T18" i="2"/>
  <c r="BE18" i="2" s="1"/>
  <c r="BV18" i="2" s="1"/>
  <c r="R9" i="1" s="1"/>
  <c r="R12" i="1" s="1"/>
  <c r="W18" i="2"/>
  <c r="BH18" i="2" s="1"/>
  <c r="BY18" i="2" s="1"/>
  <c r="U9" i="1" s="1"/>
  <c r="U12" i="1" s="1"/>
  <c r="V18" i="2"/>
  <c r="BG18" i="2" s="1"/>
  <c r="BX18" i="2" s="1"/>
  <c r="T9" i="1" s="1"/>
  <c r="T12" i="1" s="1"/>
  <c r="Y18" i="2"/>
  <c r="BJ18" i="2" s="1"/>
  <c r="CA18" i="2" s="1"/>
  <c r="W9" i="1" s="1"/>
  <c r="W12" i="1" s="1"/>
  <c r="X18" i="2"/>
  <c r="BI18" i="2" s="1"/>
  <c r="BZ18" i="2" s="1"/>
  <c r="V9" i="1" s="1"/>
  <c r="V12" i="1" s="1"/>
  <c r="AB18" i="2"/>
  <c r="BM18" i="2" s="1"/>
  <c r="CD18" i="2" s="1"/>
  <c r="Z9" i="1" s="1"/>
  <c r="Z12" i="1" s="1"/>
  <c r="AA18" i="2"/>
  <c r="BL18" i="2" s="1"/>
  <c r="CC18" i="2" s="1"/>
  <c r="Y9" i="1" s="1"/>
  <c r="Y12" i="1" s="1"/>
  <c r="Z18" i="2"/>
  <c r="BK18" i="2" s="1"/>
  <c r="CB18" i="2" s="1"/>
  <c r="X9" i="1" s="1"/>
  <c r="X12" i="1" s="1"/>
  <c r="AC18" i="2"/>
  <c r="BN18" i="2" s="1"/>
  <c r="CE18" i="2" s="1"/>
  <c r="L148" i="9"/>
  <c r="O148" i="9"/>
  <c r="AF9" i="9"/>
  <c r="AF14" i="9" s="1"/>
  <c r="AG9" i="9"/>
  <c r="AJ10" i="9"/>
  <c r="AF10" i="9"/>
  <c r="AL10" i="9"/>
  <c r="AG10" i="9"/>
  <c r="AM10" i="9"/>
  <c r="AI10" i="9"/>
  <c r="AY9" i="11" l="1"/>
  <c r="P9" i="1"/>
  <c r="P12" i="1" s="1"/>
  <c r="AG14" i="9"/>
  <c r="AW9" i="11"/>
  <c r="N9" i="1"/>
  <c r="N12" i="1" s="1"/>
  <c r="AV9" i="11"/>
  <c r="M9" i="1"/>
  <c r="AZ9" i="11"/>
  <c r="Q9" i="1"/>
  <c r="Q12" i="1" s="1"/>
  <c r="AM9" i="9"/>
  <c r="AM14" i="9" s="1"/>
  <c r="CF18" i="2"/>
  <c r="CG18" i="2"/>
  <c r="AL9" i="9"/>
  <c r="AL14" i="9" s="1"/>
  <c r="CH18" i="2"/>
  <c r="CY18" i="2" s="1"/>
  <c r="CI18" i="2"/>
  <c r="CJ18" i="2"/>
  <c r="CK18" i="2"/>
  <c r="CL18" i="2"/>
  <c r="CO18" i="2"/>
  <c r="CM18" i="2"/>
  <c r="BR11" i="11" s="1"/>
  <c r="CN18" i="2"/>
  <c r="DE18" i="2" s="1"/>
  <c r="S10" i="1" s="1"/>
  <c r="S12" i="1" s="1"/>
  <c r="CP18" i="2"/>
  <c r="CQ18" i="2"/>
  <c r="CR18" i="2"/>
  <c r="CS18" i="2"/>
  <c r="CU18" i="2"/>
  <c r="CT18" i="2"/>
  <c r="CV18" i="2"/>
  <c r="AU9" i="11"/>
  <c r="L9" i="1"/>
  <c r="L12" i="1" s="1"/>
  <c r="CF222" i="2"/>
  <c r="AJ9" i="9"/>
  <c r="AJ14" i="9" s="1"/>
  <c r="AI9" i="9"/>
  <c r="AI14" i="9" s="1"/>
  <c r="CJ8" i="11" s="1"/>
  <c r="CJ10" i="11" s="1"/>
  <c r="CG148" i="2"/>
  <c r="CF30" i="2"/>
  <c r="CG206" i="2"/>
  <c r="CF44" i="2"/>
  <c r="CG214" i="2"/>
  <c r="CG46" i="2"/>
  <c r="CG92" i="2"/>
  <c r="CG192" i="2"/>
  <c r="CG186" i="2"/>
  <c r="CF32" i="2"/>
  <c r="CG198" i="2"/>
  <c r="CF250" i="2"/>
  <c r="CG74" i="2"/>
  <c r="CG155" i="2"/>
  <c r="CI56" i="2"/>
  <c r="CG103" i="2"/>
  <c r="CG146" i="2"/>
  <c r="CG122" i="2"/>
  <c r="CG81" i="2"/>
  <c r="CG154" i="2"/>
  <c r="CF128" i="2"/>
  <c r="CF49" i="2"/>
  <c r="CG51" i="2"/>
  <c r="CG202" i="2"/>
  <c r="CF80" i="2"/>
  <c r="CG95" i="2"/>
  <c r="CF221" i="2"/>
  <c r="CG195" i="2"/>
  <c r="CF69" i="2"/>
  <c r="CF186" i="2"/>
  <c r="CF86" i="2"/>
  <c r="CG225" i="2"/>
  <c r="CG163" i="2"/>
  <c r="CG203" i="2"/>
  <c r="CF36" i="2"/>
  <c r="CF126" i="2"/>
  <c r="CF111" i="2"/>
  <c r="CF38" i="2"/>
  <c r="CG49" i="2"/>
  <c r="CG238" i="2"/>
  <c r="CG31" i="2"/>
  <c r="CF114" i="2"/>
  <c r="CF180" i="2"/>
  <c r="CG130" i="2"/>
  <c r="CF226" i="2"/>
  <c r="CG250" i="2"/>
  <c r="CF62" i="2"/>
  <c r="CF237" i="2"/>
  <c r="CF64" i="2"/>
  <c r="CF87" i="2"/>
  <c r="CF231" i="2"/>
  <c r="CG222" i="2"/>
  <c r="CG102" i="2"/>
  <c r="CG42" i="2"/>
  <c r="CF130" i="2"/>
  <c r="CG98" i="2"/>
  <c r="CF194" i="2"/>
  <c r="CG34" i="2"/>
  <c r="CG88" i="2"/>
  <c r="CG121" i="2"/>
  <c r="CG211" i="2"/>
  <c r="CG43" i="2"/>
  <c r="CG96" i="2"/>
  <c r="CG147" i="2"/>
  <c r="CF187" i="2"/>
  <c r="CG76" i="2"/>
  <c r="CF179" i="2"/>
  <c r="CF248" i="2"/>
  <c r="CG168" i="2"/>
  <c r="CG75" i="2"/>
  <c r="CG57" i="2"/>
  <c r="CG157" i="2"/>
  <c r="CF61" i="2"/>
  <c r="CF109" i="2"/>
  <c r="CG109" i="2"/>
  <c r="CF73" i="2"/>
  <c r="CF213" i="2"/>
  <c r="CG164" i="2"/>
  <c r="CG213" i="2"/>
  <c r="CF220" i="2"/>
  <c r="CF154" i="2"/>
  <c r="CF79" i="2"/>
  <c r="CF71" i="2"/>
  <c r="CF195" i="2"/>
  <c r="CF241" i="2"/>
  <c r="CF148" i="2"/>
  <c r="CG142" i="2"/>
  <c r="CG27" i="2"/>
  <c r="CF150" i="2"/>
  <c r="CG69" i="2"/>
  <c r="CF173" i="2"/>
  <c r="CG185" i="2"/>
  <c r="CG161" i="2"/>
  <c r="CG141" i="2"/>
  <c r="CF240" i="2"/>
  <c r="CF197" i="2"/>
  <c r="CG210" i="2"/>
  <c r="CF22" i="2"/>
  <c r="CF52" i="2"/>
  <c r="CF53" i="2"/>
  <c r="CG71" i="2"/>
  <c r="CF96" i="2"/>
  <c r="CF50" i="2"/>
  <c r="CF68" i="2"/>
  <c r="CG231" i="2"/>
  <c r="CF162" i="2"/>
  <c r="CG26" i="2"/>
  <c r="CF100" i="2"/>
  <c r="CF206" i="2"/>
  <c r="CG125" i="2"/>
  <c r="CG60" i="2"/>
  <c r="CF110" i="2"/>
  <c r="CF144" i="2"/>
  <c r="CI53" i="2"/>
  <c r="CI43" i="2"/>
  <c r="CG183" i="2"/>
  <c r="CH239" i="2"/>
  <c r="CH59" i="2"/>
  <c r="CH93" i="2"/>
  <c r="CJ83" i="2"/>
  <c r="CF246" i="2"/>
  <c r="CF169" i="2"/>
  <c r="CF93" i="2"/>
  <c r="CF207" i="2"/>
  <c r="CG22" i="2"/>
  <c r="CG94" i="2"/>
  <c r="CF184" i="2"/>
  <c r="CF141" i="2"/>
  <c r="CG37" i="2"/>
  <c r="CF227" i="2"/>
  <c r="CF217" i="2"/>
  <c r="CF41" i="2"/>
  <c r="CG138" i="2"/>
  <c r="CF153" i="2"/>
  <c r="CG107" i="2"/>
  <c r="CG187" i="2"/>
  <c r="CF135" i="2"/>
  <c r="CG235" i="2"/>
  <c r="CG217" i="2"/>
  <c r="CG67" i="2"/>
  <c r="CG24" i="2"/>
  <c r="CG35" i="2"/>
  <c r="CF119" i="2"/>
  <c r="CF202" i="2"/>
  <c r="CG152" i="2"/>
  <c r="CF152" i="2"/>
  <c r="CI93" i="2"/>
  <c r="CI133" i="2"/>
  <c r="CH148" i="2"/>
  <c r="CG205" i="2"/>
  <c r="CF63" i="2"/>
  <c r="CF134" i="2"/>
  <c r="CF70" i="2"/>
  <c r="CI210" i="2"/>
  <c r="CG230" i="2"/>
  <c r="CG239" i="2"/>
  <c r="CI195" i="2"/>
  <c r="CI228" i="2"/>
  <c r="CF193" i="2"/>
  <c r="CG246" i="2"/>
  <c r="CG232" i="2"/>
  <c r="CH142" i="2"/>
  <c r="CG77" i="2"/>
  <c r="CF208" i="2"/>
  <c r="CG208" i="2"/>
  <c r="CH127" i="2"/>
  <c r="CG61" i="2"/>
  <c r="CG62" i="2"/>
  <c r="CG233" i="2"/>
  <c r="CF147" i="2"/>
  <c r="CF51" i="2"/>
  <c r="CF39" i="2"/>
  <c r="CF82" i="2"/>
  <c r="CG84" i="2"/>
  <c r="CG45" i="2"/>
  <c r="CF66" i="2"/>
  <c r="CG80" i="2"/>
  <c r="CG171" i="2"/>
  <c r="CG227" i="2"/>
  <c r="CG180" i="2"/>
  <c r="CF199" i="2"/>
  <c r="CF234" i="2"/>
  <c r="CF230" i="2"/>
  <c r="CG247" i="2"/>
  <c r="CF201" i="2"/>
  <c r="CF112" i="2"/>
  <c r="CG66" i="2"/>
  <c r="CF125" i="2"/>
  <c r="CG182" i="2"/>
  <c r="CG174" i="2"/>
  <c r="CF198" i="2"/>
  <c r="CF56" i="2"/>
  <c r="CF97" i="2"/>
  <c r="CF104" i="2"/>
  <c r="CF45" i="2"/>
  <c r="CH94" i="2"/>
  <c r="CG165" i="2"/>
  <c r="CG72" i="2"/>
  <c r="CF242" i="2"/>
  <c r="CF181" i="2"/>
  <c r="CG207" i="2"/>
  <c r="CF23" i="2"/>
  <c r="CF83" i="2"/>
  <c r="CF116" i="2"/>
  <c r="CF84" i="2"/>
  <c r="CI36" i="2"/>
  <c r="CH79" i="2"/>
  <c r="CG101" i="2"/>
  <c r="CG153" i="2"/>
  <c r="CG56" i="2"/>
  <c r="CG219" i="2"/>
  <c r="CF170" i="2"/>
  <c r="CG129" i="2"/>
  <c r="CF89" i="2"/>
  <c r="CG139" i="2"/>
  <c r="CG63" i="2"/>
  <c r="CF76" i="2"/>
  <c r="CG190" i="2"/>
  <c r="CG226" i="2"/>
  <c r="CG115" i="2"/>
  <c r="CG199" i="2"/>
  <c r="CG156" i="2"/>
  <c r="CG228" i="2"/>
  <c r="CF90" i="2"/>
  <c r="CG188" i="2"/>
  <c r="CG189" i="2"/>
  <c r="CF21" i="2"/>
  <c r="CF160" i="2"/>
  <c r="CF223" i="2"/>
  <c r="CF247" i="2"/>
  <c r="CG93" i="2"/>
  <c r="CG196" i="2"/>
  <c r="CF133" i="2"/>
  <c r="CF196" i="2"/>
  <c r="CG54" i="2"/>
  <c r="CF219" i="2"/>
  <c r="CF140" i="2"/>
  <c r="CH170" i="2"/>
  <c r="CG140" i="2"/>
  <c r="CG176" i="2"/>
  <c r="CF59" i="2"/>
  <c r="CF163" i="2"/>
  <c r="CG218" i="2"/>
  <c r="CH55" i="2"/>
  <c r="CF139" i="2"/>
  <c r="CF233" i="2"/>
  <c r="CH147" i="2"/>
  <c r="CF168" i="2"/>
  <c r="CF137" i="2"/>
  <c r="CG197" i="2"/>
  <c r="CF98" i="2"/>
  <c r="CF183" i="2"/>
  <c r="CF209" i="2"/>
  <c r="CF77" i="2"/>
  <c r="CG36" i="2"/>
  <c r="CF174" i="2"/>
  <c r="CG131" i="2"/>
  <c r="CF145" i="2"/>
  <c r="CF34" i="2"/>
  <c r="CG158" i="2"/>
  <c r="CG243" i="2"/>
  <c r="CF60" i="2"/>
  <c r="CF117" i="2"/>
  <c r="CF27" i="2"/>
  <c r="CF91" i="2"/>
  <c r="CG105" i="2"/>
  <c r="CG25" i="2"/>
  <c r="CF33" i="2"/>
  <c r="CF40" i="2"/>
  <c r="CG120" i="2"/>
  <c r="CG135" i="2"/>
  <c r="CG249" i="2"/>
  <c r="CF167" i="2"/>
  <c r="CF138" i="2"/>
  <c r="CG166" i="2"/>
  <c r="CG99" i="2"/>
  <c r="CG58" i="2"/>
  <c r="CF26" i="2"/>
  <c r="CF239" i="2"/>
  <c r="CF151" i="2"/>
  <c r="CH202" i="2"/>
  <c r="CG123" i="2"/>
  <c r="CH233" i="2"/>
  <c r="CF74" i="2"/>
  <c r="CI72" i="2"/>
  <c r="CF157" i="2"/>
  <c r="CH130" i="2"/>
  <c r="CG41" i="2"/>
  <c r="CG106" i="2"/>
  <c r="CF236" i="2"/>
  <c r="CG170" i="2"/>
  <c r="CG87" i="2"/>
  <c r="CF161" i="2"/>
  <c r="CF54" i="2"/>
  <c r="CG229" i="2"/>
  <c r="CG133" i="2"/>
  <c r="CF228" i="2"/>
  <c r="CG91" i="2"/>
  <c r="CF188" i="2"/>
  <c r="CF212" i="2"/>
  <c r="CG70" i="2"/>
  <c r="CF57" i="2"/>
  <c r="CF229" i="2"/>
  <c r="CG178" i="2"/>
  <c r="CG132" i="2"/>
  <c r="CG137" i="2"/>
  <c r="CF142" i="2"/>
  <c r="CG23" i="2"/>
  <c r="CI217" i="2"/>
  <c r="CG200" i="2"/>
  <c r="CF175" i="2"/>
  <c r="CF182" i="2"/>
  <c r="CG236" i="2"/>
  <c r="CF244" i="2"/>
  <c r="CG179" i="2"/>
  <c r="CH134" i="2"/>
  <c r="CH73" i="2"/>
  <c r="CF164" i="2"/>
  <c r="CG167" i="2"/>
  <c r="CF204" i="2"/>
  <c r="CH221" i="2"/>
  <c r="CF211" i="2"/>
  <c r="CH238" i="2"/>
  <c r="CI59" i="2"/>
  <c r="CG73" i="2"/>
  <c r="CF118" i="2"/>
  <c r="CG89" i="2"/>
  <c r="CG108" i="2"/>
  <c r="CF113" i="2"/>
  <c r="CF146" i="2"/>
  <c r="CG32" i="2"/>
  <c r="CG194" i="2"/>
  <c r="CG29" i="2"/>
  <c r="CF92" i="2"/>
  <c r="CF191" i="2"/>
  <c r="CF55" i="2"/>
  <c r="CF106" i="2"/>
  <c r="CF166" i="2"/>
  <c r="CF105" i="2"/>
  <c r="CG241" i="2"/>
  <c r="CG240" i="2"/>
  <c r="CG33" i="2"/>
  <c r="CF37" i="2"/>
  <c r="CF31" i="2"/>
  <c r="CG118" i="2"/>
  <c r="CF178" i="2"/>
  <c r="CG172" i="2"/>
  <c r="CG111" i="2"/>
  <c r="CF102" i="2"/>
  <c r="CF47" i="2"/>
  <c r="CG169" i="2"/>
  <c r="CG193" i="2"/>
  <c r="CF88" i="2"/>
  <c r="CG47" i="2"/>
  <c r="CG40" i="2"/>
  <c r="CG28" i="2"/>
  <c r="CG30" i="2"/>
  <c r="CF235" i="2"/>
  <c r="CG177" i="2"/>
  <c r="CG234" i="2"/>
  <c r="CF75" i="2"/>
  <c r="CG117" i="2"/>
  <c r="CG21" i="2"/>
  <c r="CG162" i="2"/>
  <c r="CG212" i="2"/>
  <c r="CG184" i="2"/>
  <c r="CI86" i="2"/>
  <c r="CF43" i="2"/>
  <c r="CH42" i="2"/>
  <c r="CH193" i="2"/>
  <c r="CI242" i="2"/>
  <c r="CH137" i="2"/>
  <c r="CG127" i="2"/>
  <c r="CG113" i="2"/>
  <c r="CF124" i="2"/>
  <c r="CF120" i="2"/>
  <c r="CG53" i="2"/>
  <c r="CG90" i="2"/>
  <c r="CG65" i="2"/>
  <c r="CG242" i="2"/>
  <c r="CF78" i="2"/>
  <c r="CG204" i="2"/>
  <c r="CG245" i="2"/>
  <c r="CG119" i="2"/>
  <c r="CF24" i="2"/>
  <c r="CF25" i="2"/>
  <c r="CG201" i="2"/>
  <c r="CF127" i="2"/>
  <c r="CF200" i="2"/>
  <c r="CF218" i="2"/>
  <c r="CF203" i="2"/>
  <c r="CF156" i="2"/>
  <c r="CG110" i="2"/>
  <c r="CF136" i="2"/>
  <c r="CF249" i="2"/>
  <c r="CF176" i="2"/>
  <c r="CF232" i="2"/>
  <c r="CF165" i="2"/>
  <c r="CF214" i="2"/>
  <c r="CF155" i="2"/>
  <c r="CI168" i="2"/>
  <c r="CF171" i="2"/>
  <c r="CI45" i="2"/>
  <c r="CF103" i="2"/>
  <c r="CG52" i="2"/>
  <c r="CF189" i="2"/>
  <c r="CI165" i="2"/>
  <c r="CI141" i="2"/>
  <c r="CI129" i="2"/>
  <c r="CG104" i="2"/>
  <c r="CF85" i="2"/>
  <c r="CG116" i="2"/>
  <c r="CG112" i="2"/>
  <c r="CI139" i="2"/>
  <c r="CG215" i="2"/>
  <c r="CH101" i="2"/>
  <c r="CI219" i="2"/>
  <c r="CI231" i="2"/>
  <c r="CG78" i="2"/>
  <c r="CG145" i="2"/>
  <c r="CI162" i="2"/>
  <c r="CI91" i="2"/>
  <c r="CH172" i="2"/>
  <c r="CI211" i="2"/>
  <c r="CH210" i="2"/>
  <c r="CI44" i="2"/>
  <c r="CH43" i="2"/>
  <c r="CI60" i="2"/>
  <c r="CG175" i="2"/>
  <c r="CI47" i="2"/>
  <c r="CI112" i="2"/>
  <c r="CH95" i="2"/>
  <c r="CH50" i="2"/>
  <c r="CF29" i="2"/>
  <c r="CH44" i="2"/>
  <c r="CH90" i="2"/>
  <c r="CH136" i="2"/>
  <c r="CI149" i="2"/>
  <c r="CG221" i="2"/>
  <c r="CH80" i="2"/>
  <c r="CH111" i="2"/>
  <c r="CH194" i="2"/>
  <c r="CH229" i="2"/>
  <c r="CH242" i="2"/>
  <c r="CH153" i="2"/>
  <c r="CH35" i="2"/>
  <c r="CF172" i="2"/>
  <c r="CH196" i="2"/>
  <c r="CI85" i="2"/>
  <c r="CI119" i="2"/>
  <c r="CH164" i="2"/>
  <c r="CH177" i="2"/>
  <c r="CH23" i="2"/>
  <c r="CI96" i="2"/>
  <c r="CG134" i="2"/>
  <c r="CJ33" i="2"/>
  <c r="CG44" i="2"/>
  <c r="CG209" i="2"/>
  <c r="CH124" i="2"/>
  <c r="CH173" i="2"/>
  <c r="CH66" i="2"/>
  <c r="CH204" i="2"/>
  <c r="CH181" i="2"/>
  <c r="CI109" i="2"/>
  <c r="CF158" i="2"/>
  <c r="CI224" i="2"/>
  <c r="CH249" i="2"/>
  <c r="CF225" i="2"/>
  <c r="CH247" i="2"/>
  <c r="CI227" i="2"/>
  <c r="CI161" i="2"/>
  <c r="CJ226" i="2"/>
  <c r="CI78" i="2"/>
  <c r="CJ149" i="2"/>
  <c r="CH214" i="2"/>
  <c r="CH163" i="2"/>
  <c r="CJ205" i="2"/>
  <c r="CI183" i="2"/>
  <c r="CI31" i="2"/>
  <c r="CF95" i="2"/>
  <c r="CH165" i="2"/>
  <c r="CH116" i="2"/>
  <c r="CH128" i="2"/>
  <c r="CF123" i="2"/>
  <c r="CF94" i="2"/>
  <c r="CI57" i="2"/>
  <c r="CI241" i="2"/>
  <c r="CI142" i="2"/>
  <c r="CH108" i="2"/>
  <c r="CI214" i="2"/>
  <c r="CH54" i="2"/>
  <c r="CF129" i="2"/>
  <c r="CH187" i="2"/>
  <c r="CH112" i="2"/>
  <c r="CH48" i="2"/>
  <c r="CI155" i="2"/>
  <c r="CG126" i="2"/>
  <c r="CI42" i="2"/>
  <c r="CI249" i="2"/>
  <c r="CH69" i="2"/>
  <c r="CG97" i="2"/>
  <c r="CI94" i="2"/>
  <c r="CH152" i="2"/>
  <c r="CF185" i="2"/>
  <c r="CH31" i="2"/>
  <c r="CI163" i="2"/>
  <c r="CH199" i="2"/>
  <c r="CJ142" i="2"/>
  <c r="CJ80" i="2"/>
  <c r="CH103" i="2"/>
  <c r="CI235" i="2"/>
  <c r="CI35" i="2"/>
  <c r="CH138" i="2"/>
  <c r="CI179" i="2"/>
  <c r="CG136" i="2"/>
  <c r="CJ217" i="2"/>
  <c r="CI188" i="2"/>
  <c r="CG82" i="2"/>
  <c r="CH60" i="2"/>
  <c r="CH241" i="2"/>
  <c r="CH25" i="2"/>
  <c r="CI27" i="2"/>
  <c r="CI144" i="2"/>
  <c r="CI218" i="2"/>
  <c r="CH220" i="2"/>
  <c r="CI101" i="2"/>
  <c r="CH215" i="2"/>
  <c r="CI147" i="2"/>
  <c r="CH209" i="2"/>
  <c r="CJ173" i="2"/>
  <c r="CJ148" i="2"/>
  <c r="CI107" i="2"/>
  <c r="CH197" i="2"/>
  <c r="CH122" i="2"/>
  <c r="CH219" i="2"/>
  <c r="CI194" i="2"/>
  <c r="CH216" i="2"/>
  <c r="CH167" i="2"/>
  <c r="CH41" i="2"/>
  <c r="CH232" i="2"/>
  <c r="CI67" i="2"/>
  <c r="CH160" i="2"/>
  <c r="CG50" i="2"/>
  <c r="CI87" i="2"/>
  <c r="CH52" i="2"/>
  <c r="CH82" i="2"/>
  <c r="CI103" i="2"/>
  <c r="CH133" i="2"/>
  <c r="CI99" i="2"/>
  <c r="CI24" i="2"/>
  <c r="CH92" i="2"/>
  <c r="CG59" i="2"/>
  <c r="CF121" i="2"/>
  <c r="CH217" i="2"/>
  <c r="CI159" i="2"/>
  <c r="CI76" i="2"/>
  <c r="CI104" i="2"/>
  <c r="CI130" i="2"/>
  <c r="CJ214" i="2"/>
  <c r="CI33" i="2"/>
  <c r="CI152" i="2"/>
  <c r="CF192" i="2"/>
  <c r="CH203" i="2"/>
  <c r="CH182" i="2"/>
  <c r="CI118" i="2"/>
  <c r="CI216" i="2"/>
  <c r="CG114" i="2"/>
  <c r="CG144" i="2"/>
  <c r="CI75" i="2"/>
  <c r="CF65" i="2"/>
  <c r="CG224" i="2"/>
  <c r="CF108" i="2"/>
  <c r="CI98" i="2"/>
  <c r="CH38" i="2"/>
  <c r="CI148" i="2"/>
  <c r="CH64" i="2"/>
  <c r="CH70" i="2"/>
  <c r="CF19" i="2"/>
  <c r="CF107" i="2"/>
  <c r="CG160" i="2"/>
  <c r="CI26" i="2"/>
  <c r="CI207" i="2"/>
  <c r="CH176" i="2"/>
  <c r="CG143" i="2"/>
  <c r="CI237" i="2"/>
  <c r="CI164" i="2"/>
  <c r="CJ224" i="2"/>
  <c r="CJ74" i="2"/>
  <c r="CI215" i="2"/>
  <c r="CH155" i="2"/>
  <c r="CH228" i="2"/>
  <c r="CI160" i="2"/>
  <c r="CI180" i="2"/>
  <c r="CF42" i="2"/>
  <c r="CI126" i="2"/>
  <c r="CH222" i="2"/>
  <c r="CH67" i="2"/>
  <c r="CJ71" i="2"/>
  <c r="CJ201" i="2"/>
  <c r="CJ184" i="2"/>
  <c r="CJ231" i="2"/>
  <c r="CJ235" i="2"/>
  <c r="CI69" i="2"/>
  <c r="CF210" i="2"/>
  <c r="CH56" i="2"/>
  <c r="CH179" i="2"/>
  <c r="CH132" i="2"/>
  <c r="CH185" i="2"/>
  <c r="CI32" i="2"/>
  <c r="CI105" i="2"/>
  <c r="CF245" i="2"/>
  <c r="CH174" i="2"/>
  <c r="CI221" i="2"/>
  <c r="CH26" i="2"/>
  <c r="CH218" i="2"/>
  <c r="CI95" i="2"/>
  <c r="CH146" i="2"/>
  <c r="CG159" i="2"/>
  <c r="CH158" i="2"/>
  <c r="CI166" i="2"/>
  <c r="CI200" i="2"/>
  <c r="CH205" i="2"/>
  <c r="CF81" i="2"/>
  <c r="CI246" i="2"/>
  <c r="CI138" i="2"/>
  <c r="CF215" i="2"/>
  <c r="CI232" i="2"/>
  <c r="CG39" i="2"/>
  <c r="CI92" i="2"/>
  <c r="CI212" i="2"/>
  <c r="CI153" i="2"/>
  <c r="CI243" i="2"/>
  <c r="CI158" i="2"/>
  <c r="CI82" i="2"/>
  <c r="CJ25" i="2"/>
  <c r="CJ31" i="2"/>
  <c r="CJ139" i="2"/>
  <c r="CI170" i="2"/>
  <c r="CH20" i="2"/>
  <c r="CJ101" i="2"/>
  <c r="CH195" i="2"/>
  <c r="CI234" i="2"/>
  <c r="CJ125" i="2"/>
  <c r="CH72" i="2"/>
  <c r="CG64" i="2"/>
  <c r="CG128" i="2"/>
  <c r="CI247" i="2"/>
  <c r="CI61" i="2"/>
  <c r="CH29" i="2"/>
  <c r="CH246" i="2"/>
  <c r="CG79" i="2"/>
  <c r="CH85" i="2"/>
  <c r="CH51" i="2"/>
  <c r="CH28" i="2"/>
  <c r="CI244" i="2"/>
  <c r="CH145" i="2"/>
  <c r="CI225" i="2"/>
  <c r="CH106" i="2"/>
  <c r="CF46" i="2"/>
  <c r="CJ140" i="2"/>
  <c r="CH30" i="2"/>
  <c r="CI51" i="2"/>
  <c r="CH22" i="2"/>
  <c r="CI50" i="2"/>
  <c r="CG85" i="2"/>
  <c r="CI169" i="2"/>
  <c r="CI213" i="2"/>
  <c r="CI248" i="2"/>
  <c r="CF216" i="2"/>
  <c r="CH212" i="2"/>
  <c r="CH98" i="2"/>
  <c r="CI77" i="2"/>
  <c r="CI73" i="2"/>
  <c r="CH201" i="2"/>
  <c r="CH71" i="2"/>
  <c r="CF115" i="2"/>
  <c r="CH104" i="2"/>
  <c r="CI174" i="2"/>
  <c r="CH102" i="2"/>
  <c r="CJ42" i="2"/>
  <c r="CI97" i="2"/>
  <c r="CH143" i="2"/>
  <c r="CF99" i="2"/>
  <c r="CH131" i="2"/>
  <c r="CH63" i="2"/>
  <c r="CH96" i="2"/>
  <c r="CH76" i="2"/>
  <c r="CI111" i="2"/>
  <c r="CH171" i="2"/>
  <c r="CJ35" i="2"/>
  <c r="CJ21" i="2"/>
  <c r="CH141" i="2"/>
  <c r="CJ240" i="2"/>
  <c r="CJ37" i="2"/>
  <c r="CH53" i="2"/>
  <c r="CI146" i="2"/>
  <c r="CI209" i="2"/>
  <c r="CH123" i="2"/>
  <c r="CG19" i="2"/>
  <c r="CH34" i="2"/>
  <c r="CH235" i="2"/>
  <c r="CH243" i="2"/>
  <c r="CI203" i="2"/>
  <c r="CH81" i="2"/>
  <c r="CH49" i="2"/>
  <c r="CH231" i="2"/>
  <c r="CJ84" i="2"/>
  <c r="CH37" i="2"/>
  <c r="CH97" i="2"/>
  <c r="CH61" i="2"/>
  <c r="CH33" i="2"/>
  <c r="CI189" i="2"/>
  <c r="CI196" i="2"/>
  <c r="CH65" i="2"/>
  <c r="CG151" i="2"/>
  <c r="CH107" i="2"/>
  <c r="CI49" i="2"/>
  <c r="CH189" i="2"/>
  <c r="CI41" i="2"/>
  <c r="CH36" i="2"/>
  <c r="CI54" i="2"/>
  <c r="CH248" i="2"/>
  <c r="CF35" i="2"/>
  <c r="CF243" i="2"/>
  <c r="CH190" i="2"/>
  <c r="CJ207" i="2"/>
  <c r="CJ81" i="2"/>
  <c r="CJ239" i="2"/>
  <c r="CJ89" i="2"/>
  <c r="CJ152" i="2"/>
  <c r="CJ45" i="2"/>
  <c r="CI150" i="2"/>
  <c r="CJ64" i="2"/>
  <c r="CJ234" i="2"/>
  <c r="CJ119" i="2"/>
  <c r="CI70" i="2"/>
  <c r="CH86" i="2"/>
  <c r="CI173" i="2"/>
  <c r="CF149" i="2"/>
  <c r="CH168" i="2"/>
  <c r="CI48" i="2"/>
  <c r="CH120" i="2"/>
  <c r="CH117" i="2"/>
  <c r="CI233" i="2"/>
  <c r="CH84" i="2"/>
  <c r="CH223" i="2"/>
  <c r="CF132" i="2"/>
  <c r="CH121" i="2"/>
  <c r="CI245" i="2"/>
  <c r="CI192" i="2"/>
  <c r="CH159" i="2"/>
  <c r="CI21" i="2"/>
  <c r="CH245" i="2"/>
  <c r="CI193" i="2"/>
  <c r="CJ210" i="2"/>
  <c r="CH151" i="2"/>
  <c r="CF190" i="2"/>
  <c r="CI66" i="2"/>
  <c r="CI125" i="2"/>
  <c r="CH129" i="2"/>
  <c r="CI114" i="2"/>
  <c r="CJ206" i="2"/>
  <c r="CI28" i="2"/>
  <c r="CF159" i="2"/>
  <c r="CH135" i="2"/>
  <c r="CH240" i="2"/>
  <c r="CI177" i="2"/>
  <c r="CI181" i="2"/>
  <c r="CI90" i="2"/>
  <c r="CI55" i="2"/>
  <c r="CH39" i="2"/>
  <c r="CI63" i="2"/>
  <c r="CH188" i="2"/>
  <c r="CJ155" i="2"/>
  <c r="CJ181" i="2"/>
  <c r="CH109" i="2"/>
  <c r="CH113" i="2"/>
  <c r="CH75" i="2"/>
  <c r="CJ158" i="2"/>
  <c r="CJ144" i="2"/>
  <c r="CI106" i="2"/>
  <c r="CJ108" i="2"/>
  <c r="CJ166" i="2"/>
  <c r="CL91" i="2"/>
  <c r="CJ94" i="2"/>
  <c r="CJ56" i="2"/>
  <c r="CJ124" i="2"/>
  <c r="CJ115" i="2"/>
  <c r="CI117" i="2"/>
  <c r="CH234" i="2"/>
  <c r="CJ160" i="2"/>
  <c r="CJ57" i="2"/>
  <c r="CJ97" i="2"/>
  <c r="CG55" i="2"/>
  <c r="CH208" i="2"/>
  <c r="CH162" i="2"/>
  <c r="CI205" i="2"/>
  <c r="CI128" i="2"/>
  <c r="CF122" i="2"/>
  <c r="CI89" i="2"/>
  <c r="CI154" i="2"/>
  <c r="CI135" i="2"/>
  <c r="CI191" i="2"/>
  <c r="CH47" i="2"/>
  <c r="CI236" i="2"/>
  <c r="CH32" i="2"/>
  <c r="CG83" i="2"/>
  <c r="CI64" i="2"/>
  <c r="CH99" i="2"/>
  <c r="CF238" i="2"/>
  <c r="CI140" i="2"/>
  <c r="CI187" i="2"/>
  <c r="CI25" i="2"/>
  <c r="CH40" i="2"/>
  <c r="CI30" i="2"/>
  <c r="CH191" i="2"/>
  <c r="CF224" i="2"/>
  <c r="CI79" i="2"/>
  <c r="CI29" i="2"/>
  <c r="CH118" i="2"/>
  <c r="CF205" i="2"/>
  <c r="CI175" i="2"/>
  <c r="CI38" i="2"/>
  <c r="CI201" i="2"/>
  <c r="CH198" i="2"/>
  <c r="CH157" i="2"/>
  <c r="CI230" i="2"/>
  <c r="CI74" i="2"/>
  <c r="CJ98" i="2"/>
  <c r="CJ143" i="2"/>
  <c r="CJ215" i="2"/>
  <c r="CJ111" i="2"/>
  <c r="CJ195" i="2"/>
  <c r="CJ188" i="2"/>
  <c r="CJ200" i="2"/>
  <c r="CJ43" i="2"/>
  <c r="CI132" i="2"/>
  <c r="CH19" i="2"/>
  <c r="CJ187" i="2"/>
  <c r="CG248" i="2"/>
  <c r="CH74" i="2"/>
  <c r="CI171" i="2"/>
  <c r="CH166" i="2"/>
  <c r="CH139" i="2"/>
  <c r="CH119" i="2"/>
  <c r="CH105" i="2"/>
  <c r="CI134" i="2"/>
  <c r="CH169" i="2"/>
  <c r="CH236" i="2"/>
  <c r="CI199" i="2"/>
  <c r="CH207" i="2"/>
  <c r="CI178" i="2"/>
  <c r="CG38" i="2"/>
  <c r="CG220" i="2"/>
  <c r="CF28" i="2"/>
  <c r="CI80" i="2"/>
  <c r="CF177" i="2"/>
  <c r="CH57" i="2"/>
  <c r="CH46" i="2"/>
  <c r="CH78" i="2"/>
  <c r="CH180" i="2"/>
  <c r="CI115" i="2"/>
  <c r="CI84" i="2"/>
  <c r="CH225" i="2"/>
  <c r="CG173" i="2"/>
  <c r="CH244" i="2"/>
  <c r="CF67" i="2"/>
  <c r="CH149" i="2"/>
  <c r="CH175" i="2"/>
  <c r="CG124" i="2"/>
  <c r="CH178" i="2"/>
  <c r="CI131" i="2"/>
  <c r="CH200" i="2"/>
  <c r="CG20" i="2"/>
  <c r="CH110" i="2"/>
  <c r="CH250" i="2"/>
  <c r="CJ106" i="2"/>
  <c r="CI240" i="2"/>
  <c r="CJ204" i="2"/>
  <c r="CH89" i="2"/>
  <c r="CJ90" i="2"/>
  <c r="CJ236" i="2"/>
  <c r="CH21" i="2"/>
  <c r="CJ62" i="2"/>
  <c r="CI226" i="2"/>
  <c r="CJ169" i="2"/>
  <c r="CJ233" i="2"/>
  <c r="CH114" i="2"/>
  <c r="CH27" i="2"/>
  <c r="CH24" i="2"/>
  <c r="CH227" i="2"/>
  <c r="CH126" i="2"/>
  <c r="CI143" i="2"/>
  <c r="CG223" i="2"/>
  <c r="CG86" i="2"/>
  <c r="CI22" i="2"/>
  <c r="CH183" i="2"/>
  <c r="CG244" i="2"/>
  <c r="CH192" i="2"/>
  <c r="CH224" i="2"/>
  <c r="CH100" i="2"/>
  <c r="CI121" i="2"/>
  <c r="CG149" i="2"/>
  <c r="CI176" i="2"/>
  <c r="CF72" i="2"/>
  <c r="CI202" i="2"/>
  <c r="CI123" i="2"/>
  <c r="CI116" i="2"/>
  <c r="CH211" i="2"/>
  <c r="CF143" i="2"/>
  <c r="CH140" i="2"/>
  <c r="CG216" i="2"/>
  <c r="CH226" i="2"/>
  <c r="CH68" i="2"/>
  <c r="CH206" i="2"/>
  <c r="CG48" i="2"/>
  <c r="CJ69" i="2"/>
  <c r="CF20" i="2"/>
  <c r="CI124" i="2"/>
  <c r="CG237" i="2"/>
  <c r="CJ32" i="2"/>
  <c r="CJ129" i="2"/>
  <c r="CJ46" i="2"/>
  <c r="CF131" i="2"/>
  <c r="CI113" i="2"/>
  <c r="CI108" i="2"/>
  <c r="CF58" i="2"/>
  <c r="CH77" i="2"/>
  <c r="CG150" i="2"/>
  <c r="CG191" i="2"/>
  <c r="CG68" i="2"/>
  <c r="CH230" i="2"/>
  <c r="CH115" i="2"/>
  <c r="CH213" i="2"/>
  <c r="CH45" i="2"/>
  <c r="CG181" i="2"/>
  <c r="CH58" i="2"/>
  <c r="CI208" i="2"/>
  <c r="CH88" i="2"/>
  <c r="CI229" i="2"/>
  <c r="CH87" i="2"/>
  <c r="CJ167" i="2"/>
  <c r="CH156" i="2"/>
  <c r="CI206" i="2"/>
  <c r="CH62" i="2"/>
  <c r="CF101" i="2"/>
  <c r="CH186" i="2"/>
  <c r="CH184" i="2"/>
  <c r="CF48" i="2"/>
  <c r="CI37" i="2"/>
  <c r="CG100" i="2"/>
  <c r="CI184" i="2"/>
  <c r="CH161" i="2"/>
  <c r="CI222" i="2"/>
  <c r="CH83" i="2"/>
  <c r="CH144" i="2"/>
  <c r="CI151" i="2"/>
  <c r="CJ122" i="2"/>
  <c r="CI137" i="2"/>
  <c r="CH237" i="2"/>
  <c r="CI23" i="2"/>
  <c r="CH91" i="2"/>
  <c r="CI157" i="2"/>
  <c r="CH154" i="2"/>
  <c r="CI102" i="2"/>
  <c r="CI65" i="2"/>
  <c r="CI62" i="2"/>
  <c r="CI197" i="2"/>
  <c r="CH150" i="2"/>
  <c r="CI39" i="2"/>
  <c r="CI198" i="2"/>
  <c r="CJ55" i="2"/>
  <c r="CL102" i="2"/>
  <c r="CJ36" i="2"/>
  <c r="CL223" i="2"/>
  <c r="CJ165" i="2"/>
  <c r="CJ96" i="2"/>
  <c r="CJ118" i="2"/>
  <c r="CJ248" i="2"/>
  <c r="CL29" i="2"/>
  <c r="CL24" i="2"/>
  <c r="CJ229" i="2"/>
  <c r="CM83" i="2"/>
  <c r="CL202" i="2"/>
  <c r="CL225" i="2"/>
  <c r="CJ102" i="2"/>
  <c r="CJ128" i="2"/>
  <c r="CJ23" i="2"/>
  <c r="CH125" i="2"/>
  <c r="CL145" i="2"/>
  <c r="CL125" i="2"/>
  <c r="CL71" i="2"/>
  <c r="CK105" i="2"/>
  <c r="CL74" i="2"/>
  <c r="CL65" i="2"/>
  <c r="CJ146" i="2"/>
  <c r="CJ190" i="2"/>
  <c r="CJ175" i="2"/>
  <c r="CJ79" i="2"/>
  <c r="CJ198" i="2"/>
  <c r="CJ105" i="2"/>
  <c r="CL220" i="2"/>
  <c r="CL200" i="2"/>
  <c r="CJ110" i="2"/>
  <c r="CI20" i="2"/>
  <c r="CJ88" i="2"/>
  <c r="CL97" i="2"/>
  <c r="CJ63" i="2"/>
  <c r="CL133" i="2"/>
  <c r="CL172" i="2"/>
  <c r="CL42" i="2"/>
  <c r="CJ53" i="2"/>
  <c r="CJ222" i="2"/>
  <c r="CJ247" i="2"/>
  <c r="CJ34" i="2"/>
  <c r="CI52" i="2"/>
  <c r="CJ197" i="2"/>
  <c r="CJ161" i="2"/>
  <c r="CL159" i="2"/>
  <c r="CJ116" i="2"/>
  <c r="CJ68" i="2"/>
  <c r="CL120" i="2"/>
  <c r="CL49" i="2"/>
  <c r="CL130" i="2"/>
  <c r="CL235" i="2"/>
  <c r="CI110" i="2"/>
  <c r="CL33" i="2"/>
  <c r="CL203" i="2"/>
  <c r="CL213" i="2"/>
  <c r="CL239" i="2"/>
  <c r="CJ174" i="2"/>
  <c r="CL155" i="2"/>
  <c r="CL61" i="2"/>
  <c r="CL178" i="2"/>
  <c r="CL119" i="2"/>
  <c r="CJ211" i="2"/>
  <c r="CL240" i="2"/>
  <c r="CM223" i="2"/>
  <c r="CL115" i="2"/>
  <c r="CL219" i="2"/>
  <c r="CL79" i="2"/>
  <c r="CL109" i="2"/>
  <c r="CL99" i="2"/>
  <c r="CL186" i="2"/>
  <c r="CJ213" i="2"/>
  <c r="CJ218" i="2"/>
  <c r="CJ123" i="2"/>
  <c r="CL207" i="2"/>
  <c r="CI250" i="2"/>
  <c r="CJ59" i="2"/>
  <c r="CL69" i="2"/>
  <c r="CL166" i="2"/>
  <c r="CJ199" i="2"/>
  <c r="CJ202" i="2"/>
  <c r="CJ76" i="2"/>
  <c r="CJ178" i="2"/>
  <c r="CJ171" i="2"/>
  <c r="CI156" i="2"/>
  <c r="CJ48" i="2"/>
  <c r="CJ93" i="2"/>
  <c r="CJ153" i="2"/>
  <c r="CJ237" i="2"/>
  <c r="CJ138" i="2"/>
  <c r="CJ58" i="2"/>
  <c r="CL36" i="2"/>
  <c r="CM117" i="2"/>
  <c r="CL83" i="2"/>
  <c r="CL127" i="2"/>
  <c r="CL250" i="2"/>
  <c r="CL86" i="2"/>
  <c r="CM43" i="2"/>
  <c r="CM172" i="2"/>
  <c r="CJ77" i="2"/>
  <c r="CJ232" i="2"/>
  <c r="CL231" i="2"/>
  <c r="CM108" i="2"/>
  <c r="CM242" i="2"/>
  <c r="CK21" i="2"/>
  <c r="CM58" i="2"/>
  <c r="CL143" i="2"/>
  <c r="CL103" i="2"/>
  <c r="CL179" i="2"/>
  <c r="CM140" i="2"/>
  <c r="CJ49" i="2"/>
  <c r="CJ196" i="2"/>
  <c r="CL50" i="2"/>
  <c r="CL184" i="2"/>
  <c r="CJ150" i="2"/>
  <c r="CJ132" i="2"/>
  <c r="CI58" i="2"/>
  <c r="CL80" i="2"/>
  <c r="CI239" i="2"/>
  <c r="CJ193" i="2"/>
  <c r="CJ154" i="2"/>
  <c r="CJ241" i="2"/>
  <c r="CJ70" i="2"/>
  <c r="CJ27" i="2"/>
  <c r="CL209" i="2"/>
  <c r="CJ86" i="2"/>
  <c r="CL136" i="2"/>
  <c r="CJ172" i="2"/>
  <c r="CJ151" i="2"/>
  <c r="CJ113" i="2"/>
  <c r="CI182" i="2"/>
  <c r="CJ177" i="2"/>
  <c r="CJ179" i="2"/>
  <c r="CI46" i="2"/>
  <c r="CL81" i="2"/>
  <c r="CJ243" i="2"/>
  <c r="CM121" i="2"/>
  <c r="CL188" i="2"/>
  <c r="CL180" i="2"/>
  <c r="CL171" i="2"/>
  <c r="CM81" i="2"/>
  <c r="CL195" i="2"/>
  <c r="CK111" i="2"/>
  <c r="CK245" i="2"/>
  <c r="CJ137" i="2"/>
  <c r="CL177" i="2"/>
  <c r="CL218" i="2"/>
  <c r="CI185" i="2"/>
  <c r="CJ136" i="2"/>
  <c r="CJ38" i="2"/>
  <c r="CL123" i="2"/>
  <c r="CL156" i="2"/>
  <c r="CM191" i="2"/>
  <c r="CK247" i="2"/>
  <c r="CJ54" i="2"/>
  <c r="CJ246" i="2"/>
  <c r="CJ230" i="2"/>
  <c r="CJ112" i="2"/>
  <c r="CJ180" i="2"/>
  <c r="CJ131" i="2"/>
  <c r="CJ147" i="2"/>
  <c r="CJ50" i="2"/>
  <c r="CJ95" i="2"/>
  <c r="CJ44" i="2"/>
  <c r="CJ78" i="2"/>
  <c r="CI238" i="2"/>
  <c r="CJ40" i="2"/>
  <c r="CI220" i="2"/>
  <c r="CI172" i="2"/>
  <c r="CJ220" i="2"/>
  <c r="CK228" i="2"/>
  <c r="CJ159" i="2"/>
  <c r="CI100" i="2"/>
  <c r="CJ99" i="2"/>
  <c r="CL217" i="2"/>
  <c r="CI71" i="2"/>
  <c r="CI204" i="2"/>
  <c r="CJ114" i="2"/>
  <c r="CJ82" i="2"/>
  <c r="CJ39" i="2"/>
  <c r="CL126" i="2"/>
  <c r="CL187" i="2"/>
  <c r="CL27" i="2"/>
  <c r="CL21" i="2"/>
  <c r="CL82" i="2"/>
  <c r="CL134" i="2"/>
  <c r="CL194" i="2"/>
  <c r="CL67" i="2"/>
  <c r="CL47" i="2"/>
  <c r="CM239" i="2"/>
  <c r="CL38" i="2"/>
  <c r="CM132" i="2"/>
  <c r="CJ245" i="2"/>
  <c r="CL135" i="2"/>
  <c r="CJ22" i="2"/>
  <c r="CL84" i="2"/>
  <c r="CM202" i="2"/>
  <c r="CL58" i="2"/>
  <c r="CM45" i="2"/>
  <c r="CM194" i="2"/>
  <c r="CL168" i="2"/>
  <c r="CM47" i="2"/>
  <c r="CJ212" i="2"/>
  <c r="CI68" i="2"/>
  <c r="CL191" i="2"/>
  <c r="CJ92" i="2"/>
  <c r="CJ145" i="2"/>
  <c r="CJ91" i="2"/>
  <c r="CJ227" i="2"/>
  <c r="CJ100" i="2"/>
  <c r="CL95" i="2"/>
  <c r="CJ51" i="2"/>
  <c r="CL32" i="2"/>
  <c r="CL96" i="2"/>
  <c r="CI120" i="2"/>
  <c r="CJ120" i="2"/>
  <c r="CJ194" i="2"/>
  <c r="CJ141" i="2"/>
  <c r="CJ250" i="2"/>
  <c r="CJ87" i="2"/>
  <c r="CL89" i="2"/>
  <c r="CJ186" i="2"/>
  <c r="CI81" i="2"/>
  <c r="CJ109" i="2"/>
  <c r="CM114" i="2"/>
  <c r="CL142" i="2"/>
  <c r="CL204" i="2"/>
  <c r="CM70" i="2"/>
  <c r="CL53" i="2"/>
  <c r="CL190" i="2"/>
  <c r="CL237" i="2"/>
  <c r="CM164" i="2"/>
  <c r="CL147" i="2"/>
  <c r="CJ126" i="2"/>
  <c r="CJ156" i="2"/>
  <c r="CL35" i="2"/>
  <c r="CL211" i="2"/>
  <c r="CJ185" i="2"/>
  <c r="CL140" i="2"/>
  <c r="CL59" i="2"/>
  <c r="CJ75" i="2"/>
  <c r="CM136" i="2"/>
  <c r="CM26" i="2"/>
  <c r="CL167" i="2"/>
  <c r="CL23" i="2"/>
  <c r="CL78" i="2"/>
  <c r="CJ134" i="2"/>
  <c r="CJ52" i="2"/>
  <c r="CJ130" i="2"/>
  <c r="CL148" i="2"/>
  <c r="CJ47" i="2"/>
  <c r="CJ29" i="2"/>
  <c r="CJ183" i="2"/>
  <c r="CI34" i="2"/>
  <c r="CJ192" i="2"/>
  <c r="CJ85" i="2"/>
  <c r="CJ135" i="2"/>
  <c r="CJ61" i="2"/>
  <c r="CJ104" i="2"/>
  <c r="CJ26" i="2"/>
  <c r="CI40" i="2"/>
  <c r="CM111" i="2"/>
  <c r="CM181" i="2"/>
  <c r="CL137" i="2"/>
  <c r="CL247" i="2"/>
  <c r="CL228" i="2"/>
  <c r="CK186" i="2"/>
  <c r="CM139" i="2"/>
  <c r="CJ121" i="2"/>
  <c r="CJ216" i="2"/>
  <c r="CJ103" i="2"/>
  <c r="CI145" i="2"/>
  <c r="CL165" i="2"/>
  <c r="CL160" i="2"/>
  <c r="CL230" i="2"/>
  <c r="CM216" i="2"/>
  <c r="CL238" i="2"/>
  <c r="CL234" i="2"/>
  <c r="CL56" i="2"/>
  <c r="CM186" i="2"/>
  <c r="CJ133" i="2"/>
  <c r="CJ73" i="2"/>
  <c r="CL185" i="2"/>
  <c r="CL139" i="2"/>
  <c r="CJ244" i="2"/>
  <c r="CL153" i="2"/>
  <c r="CI223" i="2"/>
  <c r="CJ249" i="2"/>
  <c r="CI190" i="2"/>
  <c r="CI136" i="2"/>
  <c r="CI122" i="2"/>
  <c r="CL149" i="2"/>
  <c r="CL146" i="2"/>
  <c r="CJ117" i="2"/>
  <c r="CI83" i="2"/>
  <c r="CJ225" i="2"/>
  <c r="CJ238" i="2"/>
  <c r="CI127" i="2"/>
  <c r="CM67" i="2"/>
  <c r="CL44" i="2"/>
  <c r="CL193" i="2"/>
  <c r="CM151" i="2"/>
  <c r="CL28" i="2"/>
  <c r="CM170" i="2"/>
  <c r="CL39" i="2"/>
  <c r="CM249" i="2"/>
  <c r="CL93" i="2"/>
  <c r="CL122" i="2"/>
  <c r="CL210" i="2"/>
  <c r="CL222" i="2"/>
  <c r="CL124" i="2"/>
  <c r="CJ66" i="2"/>
  <c r="CJ170" i="2"/>
  <c r="CJ182" i="2"/>
  <c r="CJ72" i="2"/>
  <c r="CJ209" i="2"/>
  <c r="CL129" i="2"/>
  <c r="CL245" i="2"/>
  <c r="CL233" i="2"/>
  <c r="CM85" i="2"/>
  <c r="CL216" i="2"/>
  <c r="CL98" i="2"/>
  <c r="CL43" i="2"/>
  <c r="CL152" i="2"/>
  <c r="CK166" i="2"/>
  <c r="CL87" i="2"/>
  <c r="CL88" i="2"/>
  <c r="CJ157" i="2"/>
  <c r="CJ242" i="2"/>
  <c r="CL175" i="2"/>
  <c r="CL232" i="2"/>
  <c r="CJ67" i="2"/>
  <c r="CJ221" i="2"/>
  <c r="CJ127" i="2"/>
  <c r="CJ219" i="2"/>
  <c r="CJ191" i="2"/>
  <c r="CJ30" i="2"/>
  <c r="CI186" i="2"/>
  <c r="CJ24" i="2"/>
  <c r="CJ189" i="2"/>
  <c r="CJ164" i="2"/>
  <c r="CL31" i="2"/>
  <c r="CL205" i="2"/>
  <c r="CJ60" i="2"/>
  <c r="CJ65" i="2"/>
  <c r="CI88" i="2"/>
  <c r="CJ223" i="2"/>
  <c r="CJ203" i="2"/>
  <c r="CI167" i="2"/>
  <c r="CJ107" i="2"/>
  <c r="CJ228" i="2"/>
  <c r="CJ176" i="2"/>
  <c r="CJ28" i="2"/>
  <c r="CJ208" i="2"/>
  <c r="CL116" i="2"/>
  <c r="CL60" i="2"/>
  <c r="CM98" i="2"/>
  <c r="CL121" i="2"/>
  <c r="CL90" i="2"/>
  <c r="CL154" i="2"/>
  <c r="CJ163" i="2"/>
  <c r="CL25" i="2"/>
  <c r="CL182" i="2"/>
  <c r="CM196" i="2"/>
  <c r="CJ41" i="2"/>
  <c r="CJ168" i="2"/>
  <c r="CJ162" i="2"/>
  <c r="CK35" i="2"/>
  <c r="CM103" i="2"/>
  <c r="CM188" i="2"/>
  <c r="CL181" i="2"/>
  <c r="CM134" i="2"/>
  <c r="CL101" i="2"/>
  <c r="CL208" i="2"/>
  <c r="CL196" i="2"/>
  <c r="CM86" i="2"/>
  <c r="CM224" i="2"/>
  <c r="CM118" i="2"/>
  <c r="CL249" i="2"/>
  <c r="CL176" i="2"/>
  <c r="CL105" i="2"/>
  <c r="CM73" i="2"/>
  <c r="CL26" i="2"/>
  <c r="CL94" i="2"/>
  <c r="CM53" i="2"/>
  <c r="CL37" i="2"/>
  <c r="CL206" i="2"/>
  <c r="CL246" i="2"/>
  <c r="CL169" i="2"/>
  <c r="CL52" i="2"/>
  <c r="CM178" i="2"/>
  <c r="CL77" i="2"/>
  <c r="CL100" i="2"/>
  <c r="CL57" i="2"/>
  <c r="CM39" i="2"/>
  <c r="CK121" i="2"/>
  <c r="CK213" i="2"/>
  <c r="CL51" i="2"/>
  <c r="CL70" i="2"/>
  <c r="CM176" i="2"/>
  <c r="CK194" i="2"/>
  <c r="CM95" i="2"/>
  <c r="CM123" i="2"/>
  <c r="CM55" i="2"/>
  <c r="CM138" i="2"/>
  <c r="CK240" i="2"/>
  <c r="CK176" i="2"/>
  <c r="CK210" i="2"/>
  <c r="CK93" i="2"/>
  <c r="CM91" i="2"/>
  <c r="CM154" i="2"/>
  <c r="CM165" i="2"/>
  <c r="CL229" i="2"/>
  <c r="CM205" i="2"/>
  <c r="CL48" i="2"/>
  <c r="CK160" i="2"/>
  <c r="CK29" i="2"/>
  <c r="CL215" i="2"/>
  <c r="CL197" i="2"/>
  <c r="CM44" i="2"/>
  <c r="CM190" i="2"/>
  <c r="CK67" i="2"/>
  <c r="CK83" i="2"/>
  <c r="CK179" i="2"/>
  <c r="CK101" i="2"/>
  <c r="CM88" i="2"/>
  <c r="CL226" i="2"/>
  <c r="CM131" i="2"/>
  <c r="CK44" i="2"/>
  <c r="CK217" i="2"/>
  <c r="CK185" i="2"/>
  <c r="CM84" i="2"/>
  <c r="CK123" i="2"/>
  <c r="CM35" i="2"/>
  <c r="CK192" i="2"/>
  <c r="CM157" i="2"/>
  <c r="CM31" i="2"/>
  <c r="CK216" i="2"/>
  <c r="CK117" i="2"/>
  <c r="CK169" i="2"/>
  <c r="CK137" i="2"/>
  <c r="CK130" i="2"/>
  <c r="CK112" i="2"/>
  <c r="CM22" i="2"/>
  <c r="CM40" i="2"/>
  <c r="CM72" i="2"/>
  <c r="CL40" i="2"/>
  <c r="CL221" i="2"/>
  <c r="CM167" i="2"/>
  <c r="CK222" i="2"/>
  <c r="CK234" i="2"/>
  <c r="CM214" i="2"/>
  <c r="CK55" i="2"/>
  <c r="CM187" i="2"/>
  <c r="CK30" i="2"/>
  <c r="CM229" i="2"/>
  <c r="CK139" i="2"/>
  <c r="CM240" i="2"/>
  <c r="CK27" i="2"/>
  <c r="CK22" i="2"/>
  <c r="CK129" i="2"/>
  <c r="CL131" i="2"/>
  <c r="CK78" i="2"/>
  <c r="CK86" i="2"/>
  <c r="CM146" i="2"/>
  <c r="CM230" i="2"/>
  <c r="CM46" i="2"/>
  <c r="CK165" i="2"/>
  <c r="CL183" i="2"/>
  <c r="CK188" i="2"/>
  <c r="CL46" i="2"/>
  <c r="CK167" i="2"/>
  <c r="CK236" i="2"/>
  <c r="CK190" i="2"/>
  <c r="CM215" i="2"/>
  <c r="CL198" i="2"/>
  <c r="CM56" i="2"/>
  <c r="CK120" i="2"/>
  <c r="CK233" i="2"/>
  <c r="CM100" i="2"/>
  <c r="CK197" i="2"/>
  <c r="CK162" i="2"/>
  <c r="CM41" i="2"/>
  <c r="CM171" i="2"/>
  <c r="CL68" i="2"/>
  <c r="CM159" i="2"/>
  <c r="CK82" i="2"/>
  <c r="CK32" i="2"/>
  <c r="CK72" i="2"/>
  <c r="CK232" i="2"/>
  <c r="CK159" i="2"/>
  <c r="CL141" i="2"/>
  <c r="CM126" i="2"/>
  <c r="CL174" i="2"/>
  <c r="CK249" i="2"/>
  <c r="CK73" i="2"/>
  <c r="CM185" i="2"/>
  <c r="CM78" i="2"/>
  <c r="CK173" i="2"/>
  <c r="CM112" i="2"/>
  <c r="CK153" i="2"/>
  <c r="CK195" i="2"/>
  <c r="CK133" i="2"/>
  <c r="CK189" i="2"/>
  <c r="CM93" i="2"/>
  <c r="CM158" i="2"/>
  <c r="CM29" i="2"/>
  <c r="CM236" i="2"/>
  <c r="CK63" i="2"/>
  <c r="CL170" i="2"/>
  <c r="CK70" i="2"/>
  <c r="CK150" i="2"/>
  <c r="CK193" i="2"/>
  <c r="CL104" i="2"/>
  <c r="CK230" i="2"/>
  <c r="CL157" i="2"/>
  <c r="CM195" i="2"/>
  <c r="CK81" i="2"/>
  <c r="CM150" i="2"/>
  <c r="CK237" i="2"/>
  <c r="CL92" i="2"/>
  <c r="CK38" i="2"/>
  <c r="CK172" i="2"/>
  <c r="CM222" i="2"/>
  <c r="CK102" i="2"/>
  <c r="CM184" i="2"/>
  <c r="CM105" i="2"/>
  <c r="CK211" i="2"/>
  <c r="CM227" i="2"/>
  <c r="CK154" i="2"/>
  <c r="CK241" i="2"/>
  <c r="CK124" i="2"/>
  <c r="CL163" i="2"/>
  <c r="CN165" i="2"/>
  <c r="CM107" i="2"/>
  <c r="CK128" i="2"/>
  <c r="CK99" i="2"/>
  <c r="CL112" i="2"/>
  <c r="CM182" i="2"/>
  <c r="CM76" i="2"/>
  <c r="CM149" i="2"/>
  <c r="CM75" i="2"/>
  <c r="CM32" i="2"/>
  <c r="CK126" i="2"/>
  <c r="CK94" i="2"/>
  <c r="CM68" i="2"/>
  <c r="CK125" i="2"/>
  <c r="CK149" i="2"/>
  <c r="CK142" i="2"/>
  <c r="CL76" i="2"/>
  <c r="CM235" i="2"/>
  <c r="CM94" i="2"/>
  <c r="CK106" i="2"/>
  <c r="CK226" i="2"/>
  <c r="CK54" i="2"/>
  <c r="CK235" i="2"/>
  <c r="CK122" i="2"/>
  <c r="CM231" i="2"/>
  <c r="CK170" i="2"/>
  <c r="CM64" i="2"/>
  <c r="CK238" i="2"/>
  <c r="CM246" i="2"/>
  <c r="CM226" i="2"/>
  <c r="CK138" i="2"/>
  <c r="CM193" i="2"/>
  <c r="CM166" i="2"/>
  <c r="CK199" i="2"/>
  <c r="CK66" i="2"/>
  <c r="CK127" i="2"/>
  <c r="CK61" i="2"/>
  <c r="CK163" i="2"/>
  <c r="CK206" i="2"/>
  <c r="CL236" i="2"/>
  <c r="CM113" i="2"/>
  <c r="CM210" i="2"/>
  <c r="CK224" i="2"/>
  <c r="CK45" i="2"/>
  <c r="CL108" i="2"/>
  <c r="CK202" i="2"/>
  <c r="CK184" i="2"/>
  <c r="CK146" i="2"/>
  <c r="CM207" i="2"/>
  <c r="CM120" i="2"/>
  <c r="CM219" i="2"/>
  <c r="CM232" i="2"/>
  <c r="CK203" i="2"/>
  <c r="CK208" i="2"/>
  <c r="CL72" i="2"/>
  <c r="CL63" i="2"/>
  <c r="CK248" i="2"/>
  <c r="CM179" i="2"/>
  <c r="CK135" i="2"/>
  <c r="CK53" i="2"/>
  <c r="CM90" i="2"/>
  <c r="CM180" i="2"/>
  <c r="CM106" i="2"/>
  <c r="CK60" i="2"/>
  <c r="CK115" i="2"/>
  <c r="CK171" i="2"/>
  <c r="CK182" i="2"/>
  <c r="CM147" i="2"/>
  <c r="CM220" i="2"/>
  <c r="CK100" i="2"/>
  <c r="CK246" i="2"/>
  <c r="CM27" i="2"/>
  <c r="CM38" i="2"/>
  <c r="CK92" i="2"/>
  <c r="CM238" i="2"/>
  <c r="CK80" i="2"/>
  <c r="CM48" i="2"/>
  <c r="CK221" i="2"/>
  <c r="CM153" i="2"/>
  <c r="CM52" i="2"/>
  <c r="CK214" i="2"/>
  <c r="CK110" i="2"/>
  <c r="CK175" i="2"/>
  <c r="CK107" i="2"/>
  <c r="CK98" i="2"/>
  <c r="CM92" i="2"/>
  <c r="CM119" i="2"/>
  <c r="CK79" i="2"/>
  <c r="CL243" i="2"/>
  <c r="CK134" i="2"/>
  <c r="CL111" i="2"/>
  <c r="CK24" i="2"/>
  <c r="CM125" i="2"/>
  <c r="CK147" i="2"/>
  <c r="CM218" i="2"/>
  <c r="CM211" i="2"/>
  <c r="CL138" i="2"/>
  <c r="CL162" i="2"/>
  <c r="CK212" i="2"/>
  <c r="CK23" i="2"/>
  <c r="CK205" i="2"/>
  <c r="CL54" i="2"/>
  <c r="CM97" i="2"/>
  <c r="CM57" i="2"/>
  <c r="CM34" i="2"/>
  <c r="CM244" i="2"/>
  <c r="CK239" i="2"/>
  <c r="CJ20" i="2"/>
  <c r="CK104" i="2"/>
  <c r="CK56" i="2"/>
  <c r="CK244" i="2"/>
  <c r="CL45" i="2"/>
  <c r="CK180" i="2"/>
  <c r="CM33" i="2"/>
  <c r="CM25" i="2"/>
  <c r="CM250" i="2"/>
  <c r="CM99" i="2"/>
  <c r="CK48" i="2"/>
  <c r="CK187" i="2"/>
  <c r="CK174" i="2"/>
  <c r="CK119" i="2"/>
  <c r="CI19" i="2"/>
  <c r="CM175" i="2"/>
  <c r="CM201" i="2"/>
  <c r="CM87" i="2"/>
  <c r="CK77" i="2"/>
  <c r="CK177" i="2"/>
  <c r="CM248" i="2"/>
  <c r="CK168" i="2"/>
  <c r="CK207" i="2"/>
  <c r="CK198" i="2"/>
  <c r="CM200" i="2"/>
  <c r="CM49" i="2"/>
  <c r="CM213" i="2"/>
  <c r="CL113" i="2"/>
  <c r="CL150" i="2"/>
  <c r="CK40" i="2"/>
  <c r="CK141" i="2"/>
  <c r="CM145" i="2"/>
  <c r="CK57" i="2"/>
  <c r="CK109" i="2"/>
  <c r="CK196" i="2"/>
  <c r="CK140" i="2"/>
  <c r="CM155" i="2"/>
  <c r="CL41" i="2"/>
  <c r="CM116" i="2"/>
  <c r="CK152" i="2"/>
  <c r="CM124" i="2"/>
  <c r="CL55" i="2"/>
  <c r="CK58" i="2"/>
  <c r="CL164" i="2"/>
  <c r="CM217" i="2"/>
  <c r="CL62" i="2"/>
  <c r="CL132" i="2"/>
  <c r="CN235" i="2"/>
  <c r="CK118" i="2"/>
  <c r="CK144" i="2"/>
  <c r="CK161" i="2"/>
  <c r="CK209" i="2"/>
  <c r="CK65" i="2"/>
  <c r="CK157" i="2"/>
  <c r="CM160" i="2"/>
  <c r="CK218" i="2"/>
  <c r="CL224" i="2"/>
  <c r="CM77" i="2"/>
  <c r="CK229" i="2"/>
  <c r="CL128" i="2"/>
  <c r="CK200" i="2"/>
  <c r="CL106" i="2"/>
  <c r="CL22" i="2"/>
  <c r="CK47" i="2"/>
  <c r="CK37" i="2"/>
  <c r="CK223" i="2"/>
  <c r="CM169" i="2"/>
  <c r="CM82" i="2"/>
  <c r="CM28" i="2"/>
  <c r="CK164" i="2"/>
  <c r="CL212" i="2"/>
  <c r="CK69" i="2"/>
  <c r="CM30" i="2"/>
  <c r="CK155" i="2"/>
  <c r="CM104" i="2"/>
  <c r="CL75" i="2"/>
  <c r="CL117" i="2"/>
  <c r="CK87" i="2"/>
  <c r="CL192" i="2"/>
  <c r="CK25" i="2"/>
  <c r="CM63" i="2"/>
  <c r="CL201" i="2"/>
  <c r="CM37" i="2"/>
  <c r="CM234" i="2"/>
  <c r="CM161" i="2"/>
  <c r="CK26" i="2"/>
  <c r="CK148" i="2"/>
  <c r="CK132" i="2"/>
  <c r="CK84" i="2"/>
  <c r="CK31" i="2"/>
  <c r="CL151" i="2"/>
  <c r="CM59" i="2"/>
  <c r="CM89" i="2"/>
  <c r="CK95" i="2"/>
  <c r="CM204" i="2"/>
  <c r="CL144" i="2"/>
  <c r="CL114" i="2"/>
  <c r="CK225" i="2"/>
  <c r="CK62" i="2"/>
  <c r="CM233" i="2"/>
  <c r="CL85" i="2"/>
  <c r="CM148" i="2"/>
  <c r="CM143" i="2"/>
  <c r="CM142" i="2"/>
  <c r="CM80" i="2"/>
  <c r="CK41" i="2"/>
  <c r="CK103" i="2"/>
  <c r="CK231" i="2"/>
  <c r="CK145" i="2"/>
  <c r="CL241" i="2"/>
  <c r="CK43" i="2"/>
  <c r="CK85" i="2"/>
  <c r="CK90" i="2"/>
  <c r="CK158" i="2"/>
  <c r="CK220" i="2"/>
  <c r="CL110" i="2"/>
  <c r="CM177" i="2"/>
  <c r="CM206" i="2"/>
  <c r="CM209" i="2"/>
  <c r="CM24" i="2"/>
  <c r="CL118" i="2"/>
  <c r="CL107" i="2"/>
  <c r="CK215" i="2"/>
  <c r="CK49" i="2"/>
  <c r="CK136" i="2"/>
  <c r="CL248" i="2"/>
  <c r="CK52" i="2"/>
  <c r="CM79" i="2"/>
  <c r="CM241" i="2"/>
  <c r="CL199" i="2"/>
  <c r="CK59" i="2"/>
  <c r="CK131" i="2"/>
  <c r="CL161" i="2"/>
  <c r="CK42" i="2"/>
  <c r="CM129" i="2"/>
  <c r="CM189" i="2"/>
  <c r="CM208" i="2"/>
  <c r="CK75" i="2"/>
  <c r="CM109" i="2"/>
  <c r="CM130" i="2"/>
  <c r="CM192" i="2"/>
  <c r="CJ19" i="2"/>
  <c r="CM156" i="2"/>
  <c r="CK243" i="2"/>
  <c r="CK181" i="2"/>
  <c r="CK50" i="2"/>
  <c r="CK204" i="2"/>
  <c r="CK114" i="2"/>
  <c r="CM115" i="2"/>
  <c r="CM101" i="2"/>
  <c r="CK71" i="2"/>
  <c r="CK227" i="2"/>
  <c r="CK242" i="2"/>
  <c r="CK96" i="2"/>
  <c r="CK36" i="2"/>
  <c r="CL64" i="2"/>
  <c r="CL173" i="2"/>
  <c r="CK151" i="2"/>
  <c r="CK33" i="2"/>
  <c r="CK178" i="2"/>
  <c r="CM197" i="2"/>
  <c r="CM61" i="2"/>
  <c r="CL214" i="2"/>
  <c r="CL66" i="2"/>
  <c r="CK91" i="2"/>
  <c r="CK201" i="2"/>
  <c r="CK39" i="2"/>
  <c r="CM141" i="2"/>
  <c r="CM51" i="2"/>
  <c r="CK68" i="2"/>
  <c r="CK108" i="2"/>
  <c r="CL244" i="2"/>
  <c r="CK219" i="2"/>
  <c r="CK89" i="2"/>
  <c r="CK250" i="2"/>
  <c r="CK76" i="2"/>
  <c r="CK116" i="2"/>
  <c r="CK191" i="2"/>
  <c r="CM245" i="2"/>
  <c r="CL158" i="2"/>
  <c r="CM228" i="2"/>
  <c r="CL73" i="2"/>
  <c r="CK74" i="2"/>
  <c r="CK46" i="2"/>
  <c r="CK28" i="2"/>
  <c r="CL189" i="2"/>
  <c r="CM135" i="2"/>
  <c r="CM243" i="2"/>
  <c r="CL30" i="2"/>
  <c r="CK51" i="2"/>
  <c r="CL227" i="2"/>
  <c r="CK183" i="2"/>
  <c r="CM133" i="2"/>
  <c r="CM66" i="2"/>
  <c r="CL242" i="2"/>
  <c r="CL34" i="2"/>
  <c r="CM168" i="2"/>
  <c r="CK113" i="2"/>
  <c r="CM163" i="2"/>
  <c r="CM71" i="2"/>
  <c r="CK156" i="2"/>
  <c r="CM50" i="2"/>
  <c r="CK64" i="2"/>
  <c r="CK97" i="2"/>
  <c r="CK88" i="2"/>
  <c r="CK143" i="2"/>
  <c r="CM128" i="2"/>
  <c r="CK34" i="2"/>
  <c r="CM152" i="2"/>
  <c r="CN48" i="2"/>
  <c r="CN246" i="2"/>
  <c r="CN113" i="2"/>
  <c r="CM174" i="2"/>
  <c r="CN142" i="2"/>
  <c r="CM173" i="2"/>
  <c r="CN37" i="2"/>
  <c r="CN191" i="2"/>
  <c r="CN86" i="2"/>
  <c r="CN87" i="2"/>
  <c r="CN62" i="2"/>
  <c r="CN41" i="2"/>
  <c r="CN105" i="2"/>
  <c r="CN72" i="2"/>
  <c r="CN209" i="2"/>
  <c r="CN203" i="2"/>
  <c r="CN135" i="2"/>
  <c r="CN201" i="2"/>
  <c r="CN82" i="2"/>
  <c r="CN91" i="2"/>
  <c r="CN181" i="2"/>
  <c r="CN143" i="2"/>
  <c r="CN108" i="2"/>
  <c r="CN204" i="2"/>
  <c r="CM110" i="2"/>
  <c r="CN22" i="2"/>
  <c r="CN171" i="2"/>
  <c r="CM221" i="2"/>
  <c r="CM65" i="2"/>
  <c r="CN244" i="2"/>
  <c r="CN79" i="2"/>
  <c r="CN75" i="2"/>
  <c r="CN245" i="2"/>
  <c r="CN185" i="2"/>
  <c r="CN30" i="2"/>
  <c r="CN70" i="2"/>
  <c r="CN141" i="2"/>
  <c r="CN55" i="2"/>
  <c r="CN27" i="2"/>
  <c r="CN24" i="2"/>
  <c r="CN224" i="2"/>
  <c r="CN231" i="2"/>
  <c r="CN126" i="2"/>
  <c r="CN155" i="2"/>
  <c r="CN101" i="2"/>
  <c r="CN183" i="2"/>
  <c r="CN208" i="2"/>
  <c r="CN129" i="2"/>
  <c r="CN115" i="2"/>
  <c r="CM162" i="2"/>
  <c r="CN102" i="2"/>
  <c r="CM74" i="2"/>
  <c r="CN92" i="2"/>
  <c r="CN29" i="2"/>
  <c r="CN178" i="2"/>
  <c r="CN196" i="2"/>
  <c r="CN232" i="2"/>
  <c r="CN173" i="2"/>
  <c r="CN221" i="2"/>
  <c r="CN228" i="2"/>
  <c r="CN26" i="2"/>
  <c r="CM212" i="2"/>
  <c r="CN68" i="2"/>
  <c r="CN154" i="2"/>
  <c r="CN45" i="2"/>
  <c r="CL20" i="2"/>
  <c r="CN112" i="2"/>
  <c r="CN99" i="2"/>
  <c r="CN130" i="2"/>
  <c r="CN249" i="2"/>
  <c r="CN233" i="2"/>
  <c r="CK20" i="2"/>
  <c r="CN242" i="2"/>
  <c r="CN177" i="2"/>
  <c r="CM62" i="2"/>
  <c r="CN128" i="2"/>
  <c r="CN67" i="2"/>
  <c r="CN205" i="2"/>
  <c r="CN166" i="2"/>
  <c r="CN197" i="2"/>
  <c r="CN56" i="2"/>
  <c r="CM54" i="2"/>
  <c r="CN125" i="2"/>
  <c r="CN139" i="2"/>
  <c r="CM237" i="2"/>
  <c r="CN38" i="2"/>
  <c r="CM137" i="2"/>
  <c r="CN192" i="2"/>
  <c r="CN195" i="2"/>
  <c r="CN54" i="2"/>
  <c r="CN110" i="2"/>
  <c r="CN159" i="2"/>
  <c r="CN214" i="2"/>
  <c r="CK19" i="2"/>
  <c r="CN98" i="2"/>
  <c r="CN44" i="2"/>
  <c r="CN95" i="2"/>
  <c r="CN23" i="2"/>
  <c r="CM60" i="2"/>
  <c r="CN186" i="2"/>
  <c r="CN144" i="2"/>
  <c r="CN187" i="2"/>
  <c r="CN21" i="2"/>
  <c r="CN243" i="2"/>
  <c r="CN223" i="2"/>
  <c r="CN172" i="2"/>
  <c r="CM102" i="2"/>
  <c r="CN146" i="2"/>
  <c r="CN227" i="2"/>
  <c r="CN138" i="2"/>
  <c r="CN40" i="2"/>
  <c r="CN188" i="2"/>
  <c r="CN149" i="2"/>
  <c r="CN118" i="2"/>
  <c r="CM96" i="2"/>
  <c r="CN42" i="2"/>
  <c r="CN34" i="2"/>
  <c r="CN43" i="2"/>
  <c r="CM36" i="2"/>
  <c r="CN241" i="2"/>
  <c r="CN53" i="2"/>
  <c r="CN132" i="2"/>
  <c r="CN64" i="2"/>
  <c r="CN76" i="2"/>
  <c r="CN49" i="2"/>
  <c r="CN216" i="2"/>
  <c r="CN25" i="2"/>
  <c r="CN160" i="2"/>
  <c r="CN35" i="2"/>
  <c r="CN234" i="2"/>
  <c r="CN77" i="2"/>
  <c r="CN184" i="2"/>
  <c r="CN176" i="2"/>
  <c r="CN163" i="2"/>
  <c r="CN80" i="2"/>
  <c r="CN106" i="2"/>
  <c r="CM42" i="2"/>
  <c r="CL19" i="2"/>
  <c r="CN104" i="2"/>
  <c r="CN158" i="2"/>
  <c r="CN230" i="2"/>
  <c r="CN97" i="2"/>
  <c r="CN28" i="2"/>
  <c r="CN71" i="2"/>
  <c r="CN52" i="2"/>
  <c r="CN69" i="2"/>
  <c r="CN46" i="2"/>
  <c r="CN152" i="2"/>
  <c r="CN168" i="2"/>
  <c r="CN236" i="2"/>
  <c r="CN78" i="2"/>
  <c r="CN100" i="2"/>
  <c r="CN193" i="2"/>
  <c r="CN65" i="2"/>
  <c r="CN140" i="2"/>
  <c r="CN74" i="2"/>
  <c r="CN136" i="2"/>
  <c r="CN134" i="2"/>
  <c r="CN169" i="2"/>
  <c r="CN199" i="2"/>
  <c r="CN182" i="2"/>
  <c r="CN66" i="2"/>
  <c r="CN90" i="2"/>
  <c r="CN32" i="2"/>
  <c r="CM21" i="2"/>
  <c r="CN107" i="2"/>
  <c r="CN50" i="2"/>
  <c r="CN164" i="2"/>
  <c r="CM69" i="2"/>
  <c r="CN121" i="2"/>
  <c r="CN248" i="2"/>
  <c r="CN61" i="2"/>
  <c r="CN89" i="2"/>
  <c r="CN190" i="2"/>
  <c r="CM198" i="2"/>
  <c r="CN198" i="2"/>
  <c r="CN151" i="2"/>
  <c r="CN215" i="2"/>
  <c r="CN225" i="2"/>
  <c r="CN119" i="2"/>
  <c r="CN114" i="2"/>
  <c r="CN222" i="2"/>
  <c r="CN202" i="2"/>
  <c r="CN211" i="2"/>
  <c r="CN167" i="2"/>
  <c r="CN31" i="2"/>
  <c r="CN150" i="2"/>
  <c r="CN57" i="2"/>
  <c r="CM127" i="2"/>
  <c r="CM144" i="2"/>
  <c r="CM23" i="2"/>
  <c r="CN194" i="2"/>
  <c r="CN156" i="2"/>
  <c r="CM203" i="2"/>
  <c r="CN179" i="2"/>
  <c r="CN157" i="2"/>
  <c r="CN93" i="2"/>
  <c r="CN36" i="2"/>
  <c r="CN133" i="2"/>
  <c r="CN237" i="2"/>
  <c r="CN60" i="2"/>
  <c r="CN238" i="2"/>
  <c r="CN117" i="2"/>
  <c r="CN84" i="2"/>
  <c r="CN131" i="2"/>
  <c r="CO77" i="2"/>
  <c r="CO59" i="2"/>
  <c r="CO176" i="2"/>
  <c r="CO246" i="2"/>
  <c r="CO152" i="2"/>
  <c r="CO135" i="2"/>
  <c r="CO64" i="2"/>
  <c r="CO32" i="2"/>
  <c r="CO158" i="2"/>
  <c r="CO81" i="2"/>
  <c r="CO27" i="2"/>
  <c r="CN226" i="2"/>
  <c r="CN59" i="2"/>
  <c r="CN33" i="2"/>
  <c r="CN153" i="2"/>
  <c r="CN189" i="2"/>
  <c r="CN212" i="2"/>
  <c r="CN123" i="2"/>
  <c r="CN170" i="2"/>
  <c r="CO161" i="2"/>
  <c r="CO218" i="2"/>
  <c r="CO100" i="2"/>
  <c r="CO239" i="2"/>
  <c r="CO220" i="2"/>
  <c r="CO249" i="2"/>
  <c r="CO229" i="2"/>
  <c r="CO160" i="2"/>
  <c r="CO123" i="2"/>
  <c r="CO187" i="2"/>
  <c r="CO30" i="2"/>
  <c r="CO149" i="2"/>
  <c r="CO204" i="2"/>
  <c r="CN19" i="2"/>
  <c r="CN207" i="2"/>
  <c r="CN85" i="2"/>
  <c r="CO202" i="2"/>
  <c r="CO74" i="2"/>
  <c r="CO31" i="2"/>
  <c r="CO91" i="2"/>
  <c r="CO225" i="2"/>
  <c r="CO78" i="2"/>
  <c r="CO97" i="2"/>
  <c r="CO197" i="2"/>
  <c r="CO25" i="2"/>
  <c r="CO37" i="2"/>
  <c r="CO138" i="2"/>
  <c r="CO170" i="2"/>
  <c r="CO128" i="2"/>
  <c r="CN213" i="2"/>
  <c r="CN116" i="2"/>
  <c r="CN180" i="2"/>
  <c r="CN200" i="2"/>
  <c r="CO192" i="2"/>
  <c r="CO191" i="2"/>
  <c r="CO125" i="2"/>
  <c r="CO106" i="2"/>
  <c r="CO208" i="2"/>
  <c r="CO164" i="2"/>
  <c r="CO166" i="2"/>
  <c r="CN122" i="2"/>
  <c r="CN103" i="2"/>
  <c r="CO130" i="2"/>
  <c r="CO223" i="2"/>
  <c r="CO82" i="2"/>
  <c r="CO116" i="2"/>
  <c r="CN20" i="2"/>
  <c r="CO112" i="2"/>
  <c r="CO44" i="2"/>
  <c r="CO23" i="2"/>
  <c r="CO163" i="2"/>
  <c r="CO121" i="2"/>
  <c r="CO234" i="2"/>
  <c r="CO79" i="2"/>
  <c r="CO172" i="2"/>
  <c r="CN174" i="2"/>
  <c r="CN94" i="2"/>
  <c r="CM225" i="2"/>
  <c r="CN206" i="2"/>
  <c r="CN96" i="2"/>
  <c r="CN162" i="2"/>
  <c r="CN39" i="2"/>
  <c r="CN137" i="2"/>
  <c r="CO184" i="2"/>
  <c r="CO26" i="2"/>
  <c r="CO103" i="2"/>
  <c r="CO84" i="2"/>
  <c r="CO60" i="2"/>
  <c r="CO169" i="2"/>
  <c r="CO55" i="2"/>
  <c r="CO180" i="2"/>
  <c r="CO156" i="2"/>
  <c r="CO245" i="2"/>
  <c r="CO203" i="2"/>
  <c r="CO42" i="2"/>
  <c r="CO117" i="2"/>
  <c r="CO46" i="2"/>
  <c r="CO198" i="2"/>
  <c r="CO126" i="2"/>
  <c r="CO201" i="2"/>
  <c r="CO155" i="2"/>
  <c r="CO35" i="2"/>
  <c r="CO58" i="2"/>
  <c r="CO115" i="2"/>
  <c r="CO217" i="2"/>
  <c r="CO171" i="2"/>
  <c r="CO39" i="2"/>
  <c r="CO230" i="2"/>
  <c r="CN109" i="2"/>
  <c r="CN218" i="2"/>
  <c r="CN58" i="2"/>
  <c r="CN147" i="2"/>
  <c r="CN229" i="2"/>
  <c r="CM199" i="2"/>
  <c r="CO146" i="2"/>
  <c r="CO140" i="2"/>
  <c r="CO150" i="2"/>
  <c r="CO205" i="2"/>
  <c r="CO87" i="2"/>
  <c r="CO38" i="2"/>
  <c r="CO105" i="2"/>
  <c r="CO185" i="2"/>
  <c r="CO95" i="2"/>
  <c r="CO132" i="2"/>
  <c r="CN250" i="2"/>
  <c r="CO194" i="2"/>
  <c r="CO83" i="2"/>
  <c r="CO21" i="2"/>
  <c r="CO177" i="2"/>
  <c r="CO62" i="2"/>
  <c r="CO189" i="2"/>
  <c r="CO199" i="2"/>
  <c r="CO72" i="2"/>
  <c r="CO139" i="2"/>
  <c r="CO212" i="2"/>
  <c r="CO209" i="2"/>
  <c r="CO153" i="2"/>
  <c r="CO54" i="2"/>
  <c r="CO85" i="2"/>
  <c r="CN145" i="2"/>
  <c r="CN83" i="2"/>
  <c r="CM122" i="2"/>
  <c r="CN51" i="2"/>
  <c r="CN120" i="2"/>
  <c r="CO28" i="2"/>
  <c r="CO76" i="2"/>
  <c r="CO168" i="2"/>
  <c r="CO247" i="2"/>
  <c r="CO162" i="2"/>
  <c r="CO145" i="2"/>
  <c r="CM20" i="2"/>
  <c r="CO99" i="2"/>
  <c r="CN247" i="2"/>
  <c r="CO53" i="2"/>
  <c r="CO215" i="2"/>
  <c r="CO43" i="2"/>
  <c r="CO67" i="2"/>
  <c r="CN239" i="2"/>
  <c r="CO51" i="2"/>
  <c r="CO167" i="2"/>
  <c r="CO148" i="2"/>
  <c r="CO22" i="2"/>
  <c r="CO175" i="2"/>
  <c r="CO104" i="2"/>
  <c r="CO151" i="2"/>
  <c r="CO165" i="2"/>
  <c r="CO108" i="2"/>
  <c r="CO221" i="2"/>
  <c r="CO68" i="2"/>
  <c r="CO94" i="2"/>
  <c r="CO222" i="2"/>
  <c r="CO90" i="2"/>
  <c r="CO206" i="2"/>
  <c r="CN63" i="2"/>
  <c r="CN73" i="2"/>
  <c r="CN217" i="2"/>
  <c r="CN81" i="2"/>
  <c r="CM247" i="2"/>
  <c r="CN88" i="2"/>
  <c r="CN127" i="2"/>
  <c r="CN219" i="2"/>
  <c r="CO226" i="2"/>
  <c r="CO92" i="2"/>
  <c r="CO66" i="2"/>
  <c r="CO69" i="2"/>
  <c r="CO157" i="2"/>
  <c r="CO181" i="2"/>
  <c r="CO86" i="2"/>
  <c r="CO111" i="2"/>
  <c r="CO178" i="2"/>
  <c r="CO93" i="2"/>
  <c r="CO186" i="2"/>
  <c r="CO120" i="2"/>
  <c r="CO193" i="2"/>
  <c r="CN47" i="2"/>
  <c r="CM183" i="2"/>
  <c r="CO70" i="2"/>
  <c r="CO213" i="2"/>
  <c r="CO235" i="2"/>
  <c r="CO48" i="2"/>
  <c r="CO119" i="2"/>
  <c r="CO136" i="2"/>
  <c r="CO36" i="2"/>
  <c r="CO73" i="2"/>
  <c r="CO233" i="2"/>
  <c r="CO144" i="2"/>
  <c r="CO210" i="2"/>
  <c r="CO56" i="2"/>
  <c r="CO196" i="2"/>
  <c r="CN111" i="2"/>
  <c r="CN220" i="2"/>
  <c r="CN210" i="2"/>
  <c r="CN124" i="2"/>
  <c r="CN175" i="2"/>
  <c r="CN240" i="2"/>
  <c r="CN161" i="2"/>
  <c r="CO34" i="2"/>
  <c r="CO52" i="2"/>
  <c r="CO129" i="2"/>
  <c r="CO188" i="2"/>
  <c r="CO29" i="2"/>
  <c r="CO131" i="2"/>
  <c r="CO141" i="2"/>
  <c r="CO238" i="2"/>
  <c r="CO154" i="2"/>
  <c r="CO75" i="2"/>
  <c r="CO45" i="2"/>
  <c r="CN148" i="2"/>
  <c r="CO101" i="2"/>
  <c r="CO182" i="2"/>
  <c r="CO63" i="2"/>
  <c r="CO211" i="2"/>
  <c r="CO20" i="2"/>
  <c r="CO248" i="2"/>
  <c r="CO190" i="2"/>
  <c r="CO214" i="2"/>
  <c r="CO173" i="2"/>
  <c r="CO57" i="2"/>
  <c r="CO80" i="2"/>
  <c r="CO207" i="2"/>
  <c r="CO244" i="2"/>
  <c r="CO96" i="2"/>
  <c r="CO179" i="2"/>
  <c r="CO243" i="2"/>
  <c r="CO113" i="2"/>
  <c r="CO219" i="2"/>
  <c r="CO102" i="2"/>
  <c r="CO228" i="2"/>
  <c r="CO137" i="2"/>
  <c r="CO98" i="2"/>
  <c r="CO159" i="2"/>
  <c r="CO183" i="2"/>
  <c r="CO224" i="2"/>
  <c r="CO232" i="2"/>
  <c r="CO133" i="2"/>
  <c r="CO109" i="2"/>
  <c r="CO231" i="2"/>
  <c r="CO236" i="2"/>
  <c r="CO50" i="2"/>
  <c r="CO240" i="2"/>
  <c r="CO250" i="2"/>
  <c r="CO174" i="2"/>
  <c r="CO24" i="2"/>
  <c r="CO122" i="2"/>
  <c r="CO216" i="2"/>
  <c r="CO142" i="2"/>
  <c r="CO237" i="2"/>
  <c r="CO242" i="2"/>
  <c r="CO134" i="2"/>
  <c r="CO124" i="2"/>
  <c r="CO33" i="2"/>
  <c r="CO143" i="2"/>
  <c r="CO40" i="2"/>
  <c r="CO195" i="2"/>
  <c r="CM19" i="2"/>
  <c r="CO89" i="2"/>
  <c r="CO227" i="2"/>
  <c r="CO65" i="2"/>
  <c r="CO107" i="2"/>
  <c r="CO49" i="2"/>
  <c r="CO118" i="2"/>
  <c r="CO147" i="2"/>
  <c r="CO47" i="2"/>
  <c r="CO241" i="2"/>
  <c r="CO41" i="2"/>
  <c r="CO200" i="2"/>
  <c r="CO61" i="2"/>
  <c r="CO110" i="2"/>
  <c r="CO114" i="2"/>
  <c r="CO71" i="2"/>
  <c r="CO88" i="2"/>
  <c r="CO127" i="2"/>
  <c r="CO19" i="2"/>
  <c r="AX9" i="11"/>
  <c r="O9" i="1"/>
  <c r="O12" i="1" s="1"/>
  <c r="AT11" i="11"/>
  <c r="AA9" i="1"/>
  <c r="AA12" i="1" s="1"/>
  <c r="AT9" i="11"/>
  <c r="K9" i="1"/>
  <c r="M10" i="1" l="1"/>
  <c r="C10" i="1" s="1"/>
  <c r="CW11" i="11" s="1"/>
  <c r="BR15" i="11"/>
  <c r="CV11" i="11" s="1"/>
  <c r="CV13" i="11" s="1"/>
  <c r="EB18" i="2"/>
  <c r="DS18" i="2"/>
  <c r="EC18" i="2"/>
  <c r="DX18" i="2"/>
  <c r="DN18" i="2"/>
  <c r="DT18" i="2"/>
  <c r="DO18" i="2"/>
  <c r="DY18" i="2"/>
  <c r="DP18" i="2"/>
  <c r="DZ18" i="2"/>
  <c r="DQ18" i="2"/>
  <c r="DV18" i="2"/>
  <c r="DW18" i="2"/>
  <c r="EA18" i="2"/>
  <c r="DR18" i="2"/>
  <c r="DU18" i="2"/>
  <c r="M12" i="1"/>
  <c r="K12" i="1"/>
  <c r="C9" i="1"/>
  <c r="CW10" i="11" l="1"/>
  <c r="CW13" i="11" s="1"/>
  <c r="C12" i="1"/>
  <c r="C17" i="1" l="1"/>
  <c r="C19" i="1" s="1"/>
  <c r="C30" i="1" s="1"/>
  <c r="C1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<sst xmlns="http://schemas.openxmlformats.org/spreadsheetml/2006/main" count="490" uniqueCount="222">
  <si>
    <t>樹種</t>
    <rPh sb="0" eb="2">
      <t>ジュシュ</t>
    </rPh>
    <phoneticPr fontId="4"/>
  </si>
  <si>
    <t>林齢</t>
    <rPh sb="0" eb="2">
      <t>リンレイ</t>
    </rPh>
    <phoneticPr fontId="4"/>
  </si>
  <si>
    <t>主伐予定時期</t>
    <rPh sb="0" eb="2">
      <t>シュバツ</t>
    </rPh>
    <rPh sb="2" eb="4">
      <t>ヨテイ</t>
    </rPh>
    <rPh sb="4" eb="6">
      <t>ジキ</t>
    </rPh>
    <phoneticPr fontId="4"/>
  </si>
  <si>
    <t>認証対象期間開始年</t>
    <rPh sb="0" eb="2">
      <t>ニンショウ</t>
    </rPh>
    <rPh sb="2" eb="4">
      <t>タイショウ</t>
    </rPh>
    <rPh sb="4" eb="6">
      <t>キカン</t>
    </rPh>
    <rPh sb="6" eb="8">
      <t>カイシ</t>
    </rPh>
    <rPh sb="8" eb="9">
      <t>ネン</t>
    </rPh>
    <phoneticPr fontId="4"/>
  </si>
  <si>
    <t>認証対象期間終了年</t>
    <rPh sb="0" eb="2">
      <t>ニンショウ</t>
    </rPh>
    <rPh sb="2" eb="4">
      <t>タイショウ</t>
    </rPh>
    <rPh sb="4" eb="6">
      <t>キカン</t>
    </rPh>
    <rPh sb="6" eb="8">
      <t>シュウリョウ</t>
    </rPh>
    <rPh sb="8" eb="9">
      <t>ネン</t>
    </rPh>
    <phoneticPr fontId="4"/>
  </si>
  <si>
    <t>認証対象期間
（プルダウンから選択）</t>
    <rPh sb="0" eb="2">
      <t>ニンショウ</t>
    </rPh>
    <rPh sb="2" eb="4">
      <t>タイショウ</t>
    </rPh>
    <rPh sb="4" eb="6">
      <t>キカン</t>
    </rPh>
    <rPh sb="15" eb="17">
      <t>センタク</t>
    </rPh>
    <phoneticPr fontId="4"/>
  </si>
  <si>
    <t>年</t>
    <rPh sb="0" eb="1">
      <t>ネン</t>
    </rPh>
    <phoneticPr fontId="4"/>
  </si>
  <si>
    <t>年間幹材積成長量(m3/ha)</t>
  </si>
  <si>
    <t>拡大係数</t>
    <rPh sb="0" eb="2">
      <t>カクダイ</t>
    </rPh>
    <rPh sb="2" eb="4">
      <t>ケイスウ</t>
    </rPh>
    <phoneticPr fontId="4"/>
  </si>
  <si>
    <t>容積密度</t>
    <rPh sb="0" eb="4">
      <t>ヨウセキミツド</t>
    </rPh>
    <phoneticPr fontId="4"/>
  </si>
  <si>
    <t>地下部率</t>
    <rPh sb="0" eb="4">
      <t>チカブリツ</t>
    </rPh>
    <phoneticPr fontId="4"/>
  </si>
  <si>
    <t>炭素含有率</t>
    <rPh sb="0" eb="2">
      <t>タンソ</t>
    </rPh>
    <rPh sb="2" eb="4">
      <t>ガンユウ</t>
    </rPh>
    <rPh sb="4" eb="5">
      <t>リツ</t>
    </rPh>
    <phoneticPr fontId="4"/>
  </si>
  <si>
    <t>⇒自動計算</t>
    <rPh sb="1" eb="3">
      <t>ジドウ</t>
    </rPh>
    <rPh sb="3" eb="5">
      <t>ケイサン</t>
    </rPh>
    <phoneticPr fontId="4"/>
  </si>
  <si>
    <t>針葉樹</t>
    <rPh sb="0" eb="3">
      <t>シンヨウジュ</t>
    </rPh>
    <phoneticPr fontId="4"/>
  </si>
  <si>
    <t>広葉樹</t>
    <rPh sb="0" eb="3">
      <t>コウヨウジュ</t>
    </rPh>
    <phoneticPr fontId="4"/>
  </si>
  <si>
    <t>スギ</t>
    <phoneticPr fontId="4"/>
  </si>
  <si>
    <t>ヒノキ</t>
    <phoneticPr fontId="4"/>
  </si>
  <si>
    <t>サワラ</t>
    <phoneticPr fontId="4"/>
  </si>
  <si>
    <t>アカマツ</t>
    <phoneticPr fontId="4"/>
  </si>
  <si>
    <t>クロマツ</t>
    <phoneticPr fontId="4"/>
  </si>
  <si>
    <t>ヒバ</t>
    <phoneticPr fontId="4"/>
  </si>
  <si>
    <t>カラマツ</t>
    <phoneticPr fontId="4"/>
  </si>
  <si>
    <t>モミ</t>
    <phoneticPr fontId="4"/>
  </si>
  <si>
    <t>トドマツ</t>
    <phoneticPr fontId="4"/>
  </si>
  <si>
    <t>ツガ</t>
    <phoneticPr fontId="4"/>
  </si>
  <si>
    <t>エゾマツ</t>
    <phoneticPr fontId="4"/>
  </si>
  <si>
    <t>アカエゾマツ</t>
    <phoneticPr fontId="4"/>
  </si>
  <si>
    <t>マキ</t>
    <phoneticPr fontId="4"/>
  </si>
  <si>
    <t>イチイ</t>
    <phoneticPr fontId="4"/>
  </si>
  <si>
    <t>イチョウ</t>
    <phoneticPr fontId="4"/>
  </si>
  <si>
    <t>外来針葉樹</t>
    <rPh sb="0" eb="2">
      <t>ガイライ</t>
    </rPh>
    <rPh sb="2" eb="5">
      <t>シンヨウジュ</t>
    </rPh>
    <phoneticPr fontId="4"/>
  </si>
  <si>
    <t>その他針葉樹1</t>
    <rPh sb="2" eb="3">
      <t>ホカ</t>
    </rPh>
    <rPh sb="3" eb="6">
      <t>シンヨウジュ</t>
    </rPh>
    <phoneticPr fontId="4"/>
  </si>
  <si>
    <t>その他針葉樹2</t>
    <rPh sb="2" eb="3">
      <t>ホカ</t>
    </rPh>
    <rPh sb="3" eb="6">
      <t>シンヨウジュ</t>
    </rPh>
    <phoneticPr fontId="4"/>
  </si>
  <si>
    <t>その他針葉樹3</t>
    <rPh sb="2" eb="3">
      <t>ホカ</t>
    </rPh>
    <rPh sb="3" eb="6">
      <t>シンヨウジュ</t>
    </rPh>
    <phoneticPr fontId="4"/>
  </si>
  <si>
    <t>ブナ</t>
    <phoneticPr fontId="4"/>
  </si>
  <si>
    <t>カシ</t>
    <phoneticPr fontId="4"/>
  </si>
  <si>
    <t>クリ</t>
    <phoneticPr fontId="4"/>
  </si>
  <si>
    <t>クヌギ</t>
    <phoneticPr fontId="4"/>
  </si>
  <si>
    <t>ナラ</t>
    <phoneticPr fontId="4"/>
  </si>
  <si>
    <t>ドロノキ</t>
    <phoneticPr fontId="4"/>
  </si>
  <si>
    <t>ハンノキ</t>
    <phoneticPr fontId="4"/>
  </si>
  <si>
    <t>ニレ</t>
    <phoneticPr fontId="4"/>
  </si>
  <si>
    <t>ケヤキ</t>
    <phoneticPr fontId="4"/>
  </si>
  <si>
    <t>カツラ</t>
    <phoneticPr fontId="4"/>
  </si>
  <si>
    <t>ホオノキ</t>
    <phoneticPr fontId="4"/>
  </si>
  <si>
    <t>カエデ</t>
    <phoneticPr fontId="4"/>
  </si>
  <si>
    <t>キハダ</t>
    <phoneticPr fontId="4"/>
  </si>
  <si>
    <t>シナノキ</t>
    <phoneticPr fontId="4"/>
  </si>
  <si>
    <t>センノキ</t>
    <phoneticPr fontId="4"/>
  </si>
  <si>
    <t>キリ</t>
    <phoneticPr fontId="4"/>
  </si>
  <si>
    <t>外来広葉樹</t>
    <rPh sb="0" eb="5">
      <t>ガイライコウヨウジュ</t>
    </rPh>
    <phoneticPr fontId="4"/>
  </si>
  <si>
    <t>カンバ</t>
    <phoneticPr fontId="4"/>
  </si>
  <si>
    <t>その他広葉樹1</t>
    <rPh sb="2" eb="3">
      <t>ホカ</t>
    </rPh>
    <phoneticPr fontId="4"/>
  </si>
  <si>
    <t>その他広葉樹2</t>
    <rPh sb="2" eb="3">
      <t>ホカ</t>
    </rPh>
    <phoneticPr fontId="4"/>
  </si>
  <si>
    <t>その他広葉樹3</t>
    <rPh sb="2" eb="3">
      <t>ホカ</t>
    </rPh>
    <phoneticPr fontId="4"/>
  </si>
  <si>
    <t>https://japancredit.go.jp/about/rule/data/05_monitoring_shinrin_v3.3.pdf</t>
    <phoneticPr fontId="4"/>
  </si>
  <si>
    <t>https://www.rinya.maff.go.jp/j/kikaku/attach/pdf/kyushuryosantei-3.pdf</t>
  </si>
  <si>
    <t>BEF（拡大係数）</t>
    <rPh sb="4" eb="6">
      <t>カクダイ</t>
    </rPh>
    <rPh sb="6" eb="8">
      <t>ケイスウ</t>
    </rPh>
    <phoneticPr fontId="4"/>
  </si>
  <si>
    <t>D：容積密度</t>
    <rPh sb="2" eb="6">
      <t>ヨウセキミツド</t>
    </rPh>
    <phoneticPr fontId="4"/>
  </si>
  <si>
    <t>R：地下部の比率</t>
    <rPh sb="2" eb="4">
      <t>チカ</t>
    </rPh>
    <rPh sb="4" eb="5">
      <t>ブ</t>
    </rPh>
    <rPh sb="6" eb="8">
      <t>ヒリツ</t>
    </rPh>
    <phoneticPr fontId="4"/>
  </si>
  <si>
    <t>CF：炭素含有率</t>
    <rPh sb="3" eb="5">
      <t>タンソ</t>
    </rPh>
    <rPh sb="5" eb="7">
      <t>ガンユウ</t>
    </rPh>
    <rPh sb="7" eb="8">
      <t>リツ</t>
    </rPh>
    <phoneticPr fontId="4"/>
  </si>
  <si>
    <t>樹種名</t>
    <rPh sb="0" eb="2">
      <t>ジュシュ</t>
    </rPh>
    <rPh sb="2" eb="3">
      <t>メイ</t>
    </rPh>
    <phoneticPr fontId="4"/>
  </si>
  <si>
    <t>20年生以下</t>
    <rPh sb="2" eb="4">
      <t>ネンセイ</t>
    </rPh>
    <rPh sb="4" eb="6">
      <t>イカ</t>
    </rPh>
    <phoneticPr fontId="4"/>
  </si>
  <si>
    <t>21年生以上</t>
    <rPh sb="2" eb="3">
      <t>ネン</t>
    </rPh>
    <rPh sb="3" eb="4">
      <t>セイ</t>
    </rPh>
    <rPh sb="4" eb="6">
      <t>イジョウ</t>
    </rPh>
    <phoneticPr fontId="4"/>
  </si>
  <si>
    <t>造林(植栽、地拵え、芽かき)</t>
    <rPh sb="0" eb="2">
      <t>ゾウリン</t>
    </rPh>
    <phoneticPr fontId="2"/>
  </si>
  <si>
    <t>保育(下刈り、つる切り、除伐、枝打ち)</t>
    <rPh sb="0" eb="2">
      <t>ホイク</t>
    </rPh>
    <phoneticPr fontId="2"/>
  </si>
  <si>
    <t>間伐</t>
    <rPh sb="0" eb="2">
      <t>カンバツ</t>
    </rPh>
    <phoneticPr fontId="2"/>
  </si>
  <si>
    <t>面積</t>
    <phoneticPr fontId="4"/>
  </si>
  <si>
    <t>（ha）</t>
    <phoneticPr fontId="4"/>
  </si>
  <si>
    <t>地位</t>
    <rPh sb="0" eb="2">
      <t>チイ</t>
    </rPh>
    <phoneticPr fontId="4"/>
  </si>
  <si>
    <t>地位2</t>
    <rPh sb="0" eb="2">
      <t>チイ</t>
    </rPh>
    <phoneticPr fontId="4"/>
  </si>
  <si>
    <t>https://japancredit.go.jp/pdf/jver/0126-1_s1-4.pdf</t>
  </si>
  <si>
    <t>主林木：幹材積（m3/ha)</t>
    <rPh sb="4" eb="5">
      <t>カン</t>
    </rPh>
    <rPh sb="5" eb="7">
      <t>ザイセキ</t>
    </rPh>
    <phoneticPr fontId="4"/>
  </si>
  <si>
    <t>主林木：幹材積成長量（m3/ha)</t>
    <rPh sb="4" eb="5">
      <t>カン</t>
    </rPh>
    <rPh sb="5" eb="7">
      <t>ザイセキ</t>
    </rPh>
    <rPh sb="7" eb="9">
      <t>セイチョウ</t>
    </rPh>
    <rPh sb="9" eb="10">
      <t>リョウ</t>
    </rPh>
    <phoneticPr fontId="4"/>
  </si>
  <si>
    <t>（地位指数：18）</t>
    <phoneticPr fontId="4"/>
  </si>
  <si>
    <t>地位1</t>
    <rPh sb="0" eb="2">
      <t>チイ</t>
    </rPh>
    <phoneticPr fontId="4"/>
  </si>
  <si>
    <t>地位3</t>
    <rPh sb="0" eb="2">
      <t>チイ</t>
    </rPh>
    <phoneticPr fontId="4"/>
  </si>
  <si>
    <t>（地位指数：15）</t>
    <phoneticPr fontId="4"/>
  </si>
  <si>
    <t>（地位指数：21）</t>
    <phoneticPr fontId="4"/>
  </si>
  <si>
    <t>「三重県スギ・ヒノキ人工林　林分収穫表(長伐期施業対応版)　平成 22(2010)年 3月」</t>
    <rPh sb="1" eb="4">
      <t>ミエケン</t>
    </rPh>
    <rPh sb="14" eb="16">
      <t>リンブン</t>
    </rPh>
    <rPh sb="16" eb="19">
      <t>シュウカクヒョウ</t>
    </rPh>
    <phoneticPr fontId="4"/>
  </si>
  <si>
    <t>（地位指数：12）</t>
    <phoneticPr fontId="4"/>
  </si>
  <si>
    <t>（西暦）</t>
    <rPh sb="1" eb="3">
      <t>セイレキ</t>
    </rPh>
    <phoneticPr fontId="4"/>
  </si>
  <si>
    <t>←ユーザー入力</t>
    <rPh sb="5" eb="7">
      <t>ニュウリョク</t>
    </rPh>
    <phoneticPr fontId="4"/>
  </si>
  <si>
    <t>ユーザ入力必須</t>
    <rPh sb="3" eb="5">
      <t>ニュウリョク</t>
    </rPh>
    <rPh sb="5" eb="7">
      <t>ヒッス</t>
    </rPh>
    <phoneticPr fontId="4"/>
  </si>
  <si>
    <t>年度</t>
    <rPh sb="0" eb="2">
      <t>ネンド</t>
    </rPh>
    <phoneticPr fontId="4"/>
  </si>
  <si>
    <t>吸収量</t>
    <rPh sb="0" eb="3">
      <t>キュウシュウリョウ</t>
    </rPh>
    <phoneticPr fontId="4"/>
  </si>
  <si>
    <t>吸収量’</t>
    <rPh sb="0" eb="3">
      <t>キュウシュウリョウ</t>
    </rPh>
    <phoneticPr fontId="4"/>
  </si>
  <si>
    <t>排出量</t>
    <rPh sb="0" eb="3">
      <t>ハイシュツリョウ</t>
    </rPh>
    <phoneticPr fontId="4"/>
  </si>
  <si>
    <t>幹材積量⇒排出量</t>
    <rPh sb="0" eb="1">
      <t>ミキ</t>
    </rPh>
    <rPh sb="1" eb="3">
      <t>ザイセキ</t>
    </rPh>
    <rPh sb="3" eb="4">
      <t>リョウ</t>
    </rPh>
    <rPh sb="5" eb="8">
      <t>ハイシュツリョウ</t>
    </rPh>
    <phoneticPr fontId="4"/>
  </si>
  <si>
    <t>標準伐期齢</t>
    <rPh sb="0" eb="2">
      <t>ヒョウジュン</t>
    </rPh>
    <rPh sb="2" eb="4">
      <t>バッキ</t>
    </rPh>
    <rPh sb="4" eb="5">
      <t>レイ</t>
    </rPh>
    <phoneticPr fontId="4"/>
  </si>
  <si>
    <t>材積量（m3/ha）</t>
    <rPh sb="0" eb="2">
      <t>ザイセキ</t>
    </rPh>
    <rPh sb="2" eb="3">
      <t>リョウ</t>
    </rPh>
    <phoneticPr fontId="4"/>
  </si>
  <si>
    <t>容積密度</t>
    <rPh sb="0" eb="2">
      <t>ヨウセキ</t>
    </rPh>
    <rPh sb="2" eb="4">
      <t>ミツド</t>
    </rPh>
    <phoneticPr fontId="4"/>
  </si>
  <si>
    <t>吸収量（t-CO2/ha）</t>
    <rPh sb="0" eb="3">
      <t>キュウシュウリョウ</t>
    </rPh>
    <phoneticPr fontId="4"/>
  </si>
  <si>
    <t>主伐後の再造林による排出量の控除（一括計上）・標準伐期時点での吸収量（t-CO2/ha）</t>
    <rPh sb="0" eb="2">
      <t>シュバツ</t>
    </rPh>
    <rPh sb="2" eb="3">
      <t>ゴ</t>
    </rPh>
    <rPh sb="4" eb="7">
      <t>サイゾウリン</t>
    </rPh>
    <rPh sb="10" eb="13">
      <t>ハイシュツリョウ</t>
    </rPh>
    <rPh sb="14" eb="16">
      <t>コウジョ</t>
    </rPh>
    <rPh sb="17" eb="19">
      <t>イッカツ</t>
    </rPh>
    <rPh sb="19" eb="21">
      <t>ケイジョウ</t>
    </rPh>
    <rPh sb="23" eb="25">
      <t>ヒョウジュン</t>
    </rPh>
    <rPh sb="25" eb="27">
      <t>バッキ</t>
    </rPh>
    <rPh sb="27" eb="29">
      <t>ジテン</t>
    </rPh>
    <rPh sb="31" eb="34">
      <t>キュウシュウリョウ</t>
    </rPh>
    <phoneticPr fontId="4"/>
  </si>
  <si>
    <t>吸収量・排出量算定シート</t>
    <rPh sb="0" eb="3">
      <t>キュウシュウリョウ</t>
    </rPh>
    <rPh sb="4" eb="7">
      <t>ハイシュツリョウ</t>
    </rPh>
    <rPh sb="7" eb="9">
      <t>サンテイ</t>
    </rPh>
    <phoneticPr fontId="4"/>
  </si>
  <si>
    <t>主伐後の再造林による一括計上</t>
    <rPh sb="0" eb="3">
      <t>シュバツゴ</t>
    </rPh>
    <rPh sb="4" eb="7">
      <t>サイゾウリン</t>
    </rPh>
    <rPh sb="10" eb="12">
      <t>イッカツ</t>
    </rPh>
    <rPh sb="12" eb="14">
      <t>ケイジョウ</t>
    </rPh>
    <phoneticPr fontId="4"/>
  </si>
  <si>
    <t>t-CO2</t>
  </si>
  <si>
    <t>t-CO2</t>
    <phoneticPr fontId="4"/>
  </si>
  <si>
    <t>合計</t>
    <rPh sb="0" eb="2">
      <t>ゴウケイ</t>
    </rPh>
    <phoneticPr fontId="4"/>
  </si>
  <si>
    <t>A: 吸収量（CO2吸収量、単位：t-CO2）</t>
    <rPh sb="3" eb="6">
      <t>キュウシュウリョウ</t>
    </rPh>
    <rPh sb="10" eb="13">
      <t>キュウシュウリョウ</t>
    </rPh>
    <rPh sb="14" eb="16">
      <t>タンイ</t>
    </rPh>
    <phoneticPr fontId="4"/>
  </si>
  <si>
    <t>B: 排出量(単位：t-CO2)</t>
    <rPh sb="3" eb="6">
      <t>ハイシュツリョウ</t>
    </rPh>
    <rPh sb="7" eb="9">
      <t>タンイ</t>
    </rPh>
    <phoneticPr fontId="4"/>
  </si>
  <si>
    <t>C: 主伐後の再造林による排出量の控除（一括計上） (t-CO2/ha)</t>
    <rPh sb="3" eb="5">
      <t>シュバツ</t>
    </rPh>
    <rPh sb="5" eb="6">
      <t>ゴ</t>
    </rPh>
    <rPh sb="7" eb="10">
      <t>サイゾウリン</t>
    </rPh>
    <rPh sb="13" eb="16">
      <t>ハイシュツリョウ</t>
    </rPh>
    <rPh sb="17" eb="19">
      <t>コウジョ</t>
    </rPh>
    <rPh sb="20" eb="22">
      <t>イッカツ</t>
    </rPh>
    <rPh sb="22" eb="24">
      <t>ケイジョウ</t>
    </rPh>
    <phoneticPr fontId="4"/>
  </si>
  <si>
    <t>A</t>
    <phoneticPr fontId="4"/>
  </si>
  <si>
    <t>B</t>
    <phoneticPr fontId="4"/>
  </si>
  <si>
    <t>C</t>
    <phoneticPr fontId="4"/>
  </si>
  <si>
    <t>クレジット創出量</t>
    <rPh sb="5" eb="8">
      <t>ソウシュツリョウ</t>
    </rPh>
    <phoneticPr fontId="4"/>
  </si>
  <si>
    <t>クレジット販売価格</t>
    <rPh sb="5" eb="7">
      <t>ハンバイ</t>
    </rPh>
    <rPh sb="7" eb="9">
      <t>カカク</t>
    </rPh>
    <phoneticPr fontId="4"/>
  </si>
  <si>
    <t>円/t-CO2</t>
    <rPh sb="0" eb="1">
      <t>エン</t>
    </rPh>
    <phoneticPr fontId="4"/>
  </si>
  <si>
    <t>円</t>
    <rPh sb="0" eb="1">
      <t>エン</t>
    </rPh>
    <phoneticPr fontId="4"/>
  </si>
  <si>
    <t>モニタリング報告書検証費用</t>
    <rPh sb="6" eb="9">
      <t>ホウコクショ</t>
    </rPh>
    <rPh sb="9" eb="11">
      <t>ケンショウ</t>
    </rPh>
    <rPh sb="11" eb="13">
      <t>ヒヨウ</t>
    </rPh>
    <phoneticPr fontId="4"/>
  </si>
  <si>
    <t>妥当性審査費用</t>
    <rPh sb="0" eb="3">
      <t>ダトウセイ</t>
    </rPh>
    <rPh sb="3" eb="5">
      <t>シンサ</t>
    </rPh>
    <rPh sb="5" eb="7">
      <t>ヒヨウ</t>
    </rPh>
    <phoneticPr fontId="4"/>
  </si>
  <si>
    <t>モニタリング費用</t>
    <rPh sb="6" eb="8">
      <t>ヒヨウ</t>
    </rPh>
    <phoneticPr fontId="4"/>
  </si>
  <si>
    <t>クレジット販売による収益</t>
    <rPh sb="5" eb="7">
      <t>ハンバイ</t>
    </rPh>
    <rPh sb="10" eb="12">
      <t>シュウエキ</t>
    </rPh>
    <phoneticPr fontId="4"/>
  </si>
  <si>
    <t>クレジット販売収入（金額）</t>
    <rPh sb="5" eb="7">
      <t>ハンバイ</t>
    </rPh>
    <rPh sb="7" eb="9">
      <t>シュウニュウ</t>
    </rPh>
    <rPh sb="10" eb="12">
      <t>キンガク</t>
    </rPh>
    <phoneticPr fontId="4"/>
  </si>
  <si>
    <t>クレジット創出費用（合計金額）</t>
    <rPh sb="5" eb="7">
      <t>ソウシュツ</t>
    </rPh>
    <rPh sb="7" eb="9">
      <t>ヒヨウ</t>
    </rPh>
    <rPh sb="10" eb="12">
      <t>ゴウケイ</t>
    </rPh>
    <rPh sb="12" eb="14">
      <t>キンガク</t>
    </rPh>
    <phoneticPr fontId="4"/>
  </si>
  <si>
    <t>クレジット創出コスト算定シート</t>
    <rPh sb="5" eb="7">
      <t>ソウシュツ</t>
    </rPh>
    <rPh sb="10" eb="12">
      <t>サンテイ</t>
    </rPh>
    <phoneticPr fontId="4"/>
  </si>
  <si>
    <t>日</t>
    <rPh sb="0" eb="1">
      <t>ニチ</t>
    </rPh>
    <phoneticPr fontId="4"/>
  </si>
  <si>
    <t>←自動計算</t>
    <rPh sb="1" eb="3">
      <t>ジドウ</t>
    </rPh>
    <rPh sb="3" eb="5">
      <t>ケイサン</t>
    </rPh>
    <phoneticPr fontId="4"/>
  </si>
  <si>
    <t>https://japancredit.go.jp/pdf/jver/0126-1_s1-4.pdf</t>
    <phoneticPr fontId="4"/>
  </si>
  <si>
    <t>D</t>
    <phoneticPr fontId="4"/>
  </si>
  <si>
    <t>E</t>
    <phoneticPr fontId="4"/>
  </si>
  <si>
    <t>F</t>
    <phoneticPr fontId="4"/>
  </si>
  <si>
    <t>G</t>
    <phoneticPr fontId="4"/>
  </si>
  <si>
    <t>林班</t>
    <rPh sb="0" eb="2">
      <t>リンパン</t>
    </rPh>
    <phoneticPr fontId="4"/>
  </si>
  <si>
    <t>枝番</t>
    <rPh sb="0" eb="2">
      <t>エダバン</t>
    </rPh>
    <phoneticPr fontId="4"/>
  </si>
  <si>
    <t>準林班</t>
    <phoneticPr fontId="4"/>
  </si>
  <si>
    <t>ｲ</t>
  </si>
  <si>
    <t>施業予定年/保護予定年</t>
    <rPh sb="0" eb="2">
      <t>セギョウ</t>
    </rPh>
    <rPh sb="2" eb="4">
      <t>ヨテイ</t>
    </rPh>
    <rPh sb="4" eb="5">
      <t>ネン</t>
    </rPh>
    <rPh sb="6" eb="10">
      <t>ホゴヨテイ</t>
    </rPh>
    <rPh sb="10" eb="11">
      <t>ネン</t>
    </rPh>
    <phoneticPr fontId="4"/>
  </si>
  <si>
    <t>施業種・保護</t>
    <rPh sb="0" eb="3">
      <t>セギョウシュ</t>
    </rPh>
    <rPh sb="4" eb="6">
      <t>ホゴ</t>
    </rPh>
    <phoneticPr fontId="4"/>
  </si>
  <si>
    <t>主伐以外の施業・保護の予定</t>
    <rPh sb="0" eb="2">
      <t>シュバツ</t>
    </rPh>
    <rPh sb="2" eb="4">
      <t>イガイ</t>
    </rPh>
    <rPh sb="5" eb="7">
      <t>セギョウ</t>
    </rPh>
    <rPh sb="8" eb="10">
      <t>ホゴ</t>
    </rPh>
    <rPh sb="11" eb="13">
      <t>ヨテイ</t>
    </rPh>
    <phoneticPr fontId="4"/>
  </si>
  <si>
    <t>スギ</t>
  </si>
  <si>
    <t>小班</t>
    <rPh sb="0" eb="2">
      <t>ショウハン</t>
    </rPh>
    <phoneticPr fontId="4"/>
  </si>
  <si>
    <t>任意入力</t>
    <rPh sb="0" eb="2">
      <t>ニンイ</t>
    </rPh>
    <rPh sb="2" eb="4">
      <t>ニュウリョク</t>
    </rPh>
    <phoneticPr fontId="4"/>
  </si>
  <si>
    <t>モニタリング回数</t>
    <rPh sb="6" eb="8">
      <t>カイスウ</t>
    </rPh>
    <phoneticPr fontId="4"/>
  </si>
  <si>
    <t>回</t>
    <rPh sb="0" eb="1">
      <t>カイ</t>
    </rPh>
    <phoneticPr fontId="4"/>
  </si>
  <si>
    <t>←自動計算</t>
    <rPh sb="1" eb="5">
      <t>ジドウケイサン</t>
    </rPh>
    <phoneticPr fontId="4"/>
  </si>
  <si>
    <t>地位</t>
    <phoneticPr fontId="4"/>
  </si>
  <si>
    <t>地位Ⅰ</t>
    <phoneticPr fontId="4"/>
  </si>
  <si>
    <t>地位Ⅱ</t>
    <phoneticPr fontId="4"/>
  </si>
  <si>
    <t>地位Ⅲ</t>
    <phoneticPr fontId="4"/>
  </si>
  <si>
    <t>←自動入力</t>
    <rPh sb="1" eb="3">
      <t>ジドウ</t>
    </rPh>
    <rPh sb="3" eb="5">
      <t>ニュウリョク</t>
    </rPh>
    <phoneticPr fontId="4"/>
  </si>
  <si>
    <t>2020年度から2022年度の審査費用支援申請案件における審査費用の平均値</t>
    <phoneticPr fontId="4"/>
  </si>
  <si>
    <t>諸元</t>
    <rPh sb="0" eb="2">
      <t>ショゲン</t>
    </rPh>
    <phoneticPr fontId="4"/>
  </si>
  <si>
    <t>出所</t>
    <rPh sb="0" eb="2">
      <t>シュッショ</t>
    </rPh>
    <phoneticPr fontId="4"/>
  </si>
  <si>
    <t>J-クレジット事務局WEBサイト</t>
    <rPh sb="7" eb="10">
      <t>ジムキョク</t>
    </rPh>
    <phoneticPr fontId="4"/>
  </si>
  <si>
    <t>項目</t>
    <rPh sb="0" eb="2">
      <t>コウモク</t>
    </rPh>
    <phoneticPr fontId="4"/>
  </si>
  <si>
    <t>費用</t>
    <rPh sb="0" eb="2">
      <t>ヒヨウ</t>
    </rPh>
    <phoneticPr fontId="4"/>
  </si>
  <si>
    <t>ー</t>
    <phoneticPr fontId="4"/>
  </si>
  <si>
    <t>モニタリング費用/回</t>
    <rPh sb="6" eb="8">
      <t>ヒヨウ</t>
    </rPh>
    <rPh sb="9" eb="10">
      <t>カイ</t>
    </rPh>
    <phoneticPr fontId="4"/>
  </si>
  <si>
    <t>モニタリング費用＝モニタリング回数×モニタリング費用/回</t>
    <rPh sb="6" eb="8">
      <t>ヒヨウ</t>
    </rPh>
    <rPh sb="15" eb="17">
      <t>カイスウ</t>
    </rPh>
    <rPh sb="24" eb="26">
      <t>ヒヨウ</t>
    </rPh>
    <rPh sb="27" eb="28">
      <t>カイ</t>
    </rPh>
    <phoneticPr fontId="4"/>
  </si>
  <si>
    <t>モニタリングにかかる日数/回</t>
    <rPh sb="13" eb="14">
      <t>カイ</t>
    </rPh>
    <phoneticPr fontId="4"/>
  </si>
  <si>
    <t>モニタリング費用/回＝モニタリング費用/日×モニタリングにかかる日数/回</t>
    <rPh sb="6" eb="8">
      <t>ヒヨウ</t>
    </rPh>
    <rPh sb="9" eb="10">
      <t>カイ</t>
    </rPh>
    <rPh sb="17" eb="19">
      <t>ヒヨウ</t>
    </rPh>
    <rPh sb="20" eb="21">
      <t>ニチ</t>
    </rPh>
    <rPh sb="32" eb="34">
      <t>ニッスウ</t>
    </rPh>
    <rPh sb="35" eb="36">
      <t>カイ</t>
    </rPh>
    <phoneticPr fontId="4"/>
  </si>
  <si>
    <t>モニタリングにかかる日数/回＝（スギの面積(ha)÷30ha）＋（ヒノキの面積(ha)÷30ha）</t>
    <rPh sb="19" eb="21">
      <t>メンセキ</t>
    </rPh>
    <phoneticPr fontId="4"/>
  </si>
  <si>
    <t>モニタリング費用/日</t>
    <phoneticPr fontId="4"/>
  </si>
  <si>
    <t>←クレジット認証を受けたいタイミングと回数に応じて、モニタリング回数は自分で入力可能</t>
    <rPh sb="6" eb="8">
      <t>ニンショウ</t>
    </rPh>
    <rPh sb="9" eb="10">
      <t>ウ</t>
    </rPh>
    <rPh sb="19" eb="21">
      <t>カイスウ</t>
    </rPh>
    <rPh sb="22" eb="23">
      <t>オウ</t>
    </rPh>
    <rPh sb="32" eb="34">
      <t>カイスウ</t>
    </rPh>
    <rPh sb="35" eb="37">
      <t>ジブン</t>
    </rPh>
    <rPh sb="38" eb="40">
      <t>ニュウリョク</t>
    </rPh>
    <rPh sb="40" eb="42">
      <t>カノウ</t>
    </rPh>
    <phoneticPr fontId="4"/>
  </si>
  <si>
    <t>施業種/保護</t>
    <rPh sb="0" eb="3">
      <t>セギョウシュ</t>
    </rPh>
    <rPh sb="4" eb="6">
      <t>ホゴ</t>
    </rPh>
    <phoneticPr fontId="2"/>
  </si>
  <si>
    <t>保護</t>
    <rPh sb="0" eb="2">
      <t>ホゴ</t>
    </rPh>
    <phoneticPr fontId="4"/>
  </si>
  <si>
    <t>デロイト内部の林業専門家にヒアリングを実施</t>
    <rPh sb="4" eb="5">
      <t>ナイ</t>
    </rPh>
    <rPh sb="5" eb="6">
      <t>ブ</t>
    </rPh>
    <rPh sb="7" eb="9">
      <t>リンギョウ</t>
    </rPh>
    <rPh sb="9" eb="12">
      <t>センモンイエ</t>
    </rPh>
    <rPh sb="19" eb="21">
      <t>ジッシ</t>
    </rPh>
    <phoneticPr fontId="4"/>
  </si>
  <si>
    <t>■はじめに</t>
    <phoneticPr fontId="4"/>
  </si>
  <si>
    <t>簡易的に把握するためのツールです。</t>
    <phoneticPr fontId="4"/>
  </si>
  <si>
    <t>■留意点</t>
    <rPh sb="1" eb="4">
      <t>リュウイテン</t>
    </rPh>
    <phoneticPr fontId="4"/>
  </si>
  <si>
    <t>森林経営計画等から入力</t>
    <rPh sb="0" eb="2">
      <t>シンリン</t>
    </rPh>
    <rPh sb="2" eb="4">
      <t>ケイエイ</t>
    </rPh>
    <rPh sb="4" eb="6">
      <t>ケイカク</t>
    </rPh>
    <rPh sb="6" eb="7">
      <t>ナド</t>
    </rPh>
    <rPh sb="9" eb="11">
      <t>ニュウリョク</t>
    </rPh>
    <phoneticPr fontId="4"/>
  </si>
  <si>
    <t>森林簿等から入力（林班・準林班・小班・枝番は森林簿等からコピー＆ペーストもOK）</t>
    <rPh sb="0" eb="3">
      <t>シンリンボ</t>
    </rPh>
    <rPh sb="3" eb="4">
      <t>ナド</t>
    </rPh>
    <rPh sb="6" eb="8">
      <t>ニュウリョク</t>
    </rPh>
    <rPh sb="9" eb="11">
      <t>リンパン</t>
    </rPh>
    <rPh sb="12" eb="15">
      <t>ジュンリンパン</t>
    </rPh>
    <rPh sb="16" eb="18">
      <t>ショウハン</t>
    </rPh>
    <rPh sb="19" eb="21">
      <t>エダバン</t>
    </rPh>
    <rPh sb="22" eb="25">
      <t>シンリンボ</t>
    </rPh>
    <rPh sb="25" eb="26">
      <t>ナド</t>
    </rPh>
    <phoneticPr fontId="4"/>
  </si>
  <si>
    <t>■クレジット創出量の算定結果</t>
    <rPh sb="6" eb="9">
      <t>ソウシュツリョウ</t>
    </rPh>
    <rPh sb="10" eb="12">
      <t>サンテイ</t>
    </rPh>
    <rPh sb="12" eb="14">
      <t>ケッカ</t>
    </rPh>
    <phoneticPr fontId="4"/>
  </si>
  <si>
    <t>■クレジット販売による収入</t>
    <rPh sb="6" eb="8">
      <t>ハンバイ</t>
    </rPh>
    <rPh sb="11" eb="13">
      <t>シュウニュウ</t>
    </rPh>
    <phoneticPr fontId="4"/>
  </si>
  <si>
    <t>■クレジット創出コスト</t>
    <rPh sb="6" eb="8">
      <t>ソウシュツ</t>
    </rPh>
    <phoneticPr fontId="4"/>
  </si>
  <si>
    <t>■クレジット販売による収益</t>
    <rPh sb="6" eb="8">
      <t>ハンバイ</t>
    </rPh>
    <rPh sb="11" eb="13">
      <t>シュウエキ</t>
    </rPh>
    <phoneticPr fontId="4"/>
  </si>
  <si>
    <t>（Jークレジットの申請用紙）</t>
    <rPh sb="9" eb="11">
      <t>シンセイ</t>
    </rPh>
    <rPh sb="11" eb="13">
      <t>ヨウシ</t>
    </rPh>
    <phoneticPr fontId="4"/>
  </si>
  <si>
    <t>https://japancredit.go.jp/pdf/application/hokoku_shinrin.xlsx</t>
  </si>
  <si>
    <t>■本シートを使う前に準備するもの</t>
    <phoneticPr fontId="4"/>
  </si>
  <si>
    <t>←ユーザー入力　（任意の数値を入力ください）</t>
    <rPh sb="5" eb="7">
      <t>ニュウリョク</t>
    </rPh>
    <rPh sb="9" eb="11">
      <t>ニンイ</t>
    </rPh>
    <rPh sb="12" eb="14">
      <t>スウチ</t>
    </rPh>
    <rPh sb="15" eb="17">
      <t>ニュウリョク</t>
    </rPh>
    <phoneticPr fontId="4"/>
  </si>
  <si>
    <t>樹種別森林面積</t>
    <rPh sb="0" eb="2">
      <t>ジュシュ</t>
    </rPh>
    <rPh sb="2" eb="3">
      <t>ベツ</t>
    </rPh>
    <rPh sb="3" eb="7">
      <t>シンリンメンセキ</t>
    </rPh>
    <phoneticPr fontId="4"/>
  </si>
  <si>
    <t>施業種</t>
    <rPh sb="0" eb="3">
      <t>セギ</t>
    </rPh>
    <phoneticPr fontId="4"/>
  </si>
  <si>
    <t>データの出所</t>
    <rPh sb="4" eb="6">
      <t>シュッショ</t>
    </rPh>
    <phoneticPr fontId="4"/>
  </si>
  <si>
    <t>クレジット創出量・収益の把握に関するニーズ</t>
    <rPh sb="5" eb="7">
      <t>ソウシュツ</t>
    </rPh>
    <rPh sb="7" eb="8">
      <t>リョウ</t>
    </rPh>
    <rPh sb="9" eb="11">
      <t>シュウエキ</t>
    </rPh>
    <rPh sb="12" eb="14">
      <t>ハアク</t>
    </rPh>
    <rPh sb="15" eb="16">
      <t>カン</t>
    </rPh>
    <phoneticPr fontId="4"/>
  </si>
  <si>
    <t>　</t>
    <phoneticPr fontId="4"/>
  </si>
  <si>
    <t>本シートでは、森林吸収系J-クレジットのクレジット創出量やクレジット創出にかかる費用、クレジット販売による収益を簡便に算定してもらうことを最優先としています。</t>
    <rPh sb="0" eb="1">
      <t>ホン</t>
    </rPh>
    <rPh sb="56" eb="58">
      <t>カンベン</t>
    </rPh>
    <rPh sb="59" eb="61">
      <t>サンテイ</t>
    </rPh>
    <rPh sb="69" eb="72">
      <t>サイユウセン</t>
    </rPh>
    <phoneticPr fontId="4"/>
  </si>
  <si>
    <t>■使い方</t>
    <rPh sb="1" eb="2">
      <t>ツカ</t>
    </rPh>
    <rPh sb="3" eb="4">
      <t>カタ</t>
    </rPh>
    <phoneticPr fontId="4"/>
  </si>
  <si>
    <t>1. 【入力】吸収量・排出量算定シートを入力する</t>
    <rPh sb="20" eb="22">
      <t>ニュウリョク</t>
    </rPh>
    <phoneticPr fontId="4"/>
  </si>
  <si>
    <t>A）おおよそのクレジット創出量や収益を取り急ぎ把握したい</t>
    <rPh sb="12" eb="15">
      <t>ソウシュツリョウ</t>
    </rPh>
    <rPh sb="16" eb="18">
      <t>シュウエキ</t>
    </rPh>
    <rPh sb="19" eb="20">
      <t>ト</t>
    </rPh>
    <rPh sb="21" eb="22">
      <t>イソ</t>
    </rPh>
    <rPh sb="23" eb="25">
      <t>ハアク</t>
    </rPh>
    <phoneticPr fontId="4"/>
  </si>
  <si>
    <t>B）クレジット創出量や収益をある程度正確に把握したい</t>
    <rPh sb="7" eb="9">
      <t>ソウシュツ</t>
    </rPh>
    <rPh sb="9" eb="10">
      <t>リョウ</t>
    </rPh>
    <rPh sb="11" eb="13">
      <t>シュウエキ</t>
    </rPh>
    <rPh sb="16" eb="18">
      <t>テイド</t>
    </rPh>
    <rPh sb="18" eb="20">
      <t>セイカク</t>
    </rPh>
    <rPh sb="21" eb="23">
      <t>ハアク</t>
    </rPh>
    <phoneticPr fontId="4"/>
  </si>
  <si>
    <t>ご自身で準備していただくデータ項目</t>
    <rPh sb="1" eb="3">
      <t>ジシン</t>
    </rPh>
    <rPh sb="4" eb="6">
      <t>ジュンビ</t>
    </rPh>
    <rPh sb="15" eb="17">
      <t>コウモク</t>
    </rPh>
    <phoneticPr fontId="4"/>
  </si>
  <si>
    <t>③-B)　クレジット創出量や収益をある程度正確に把握したい場合は、以下を入力ください</t>
    <rPh sb="29" eb="31">
      <t>バアイ</t>
    </rPh>
    <rPh sb="33" eb="35">
      <t>イカ</t>
    </rPh>
    <rPh sb="36" eb="38">
      <t>ニュウリョク</t>
    </rPh>
    <phoneticPr fontId="4"/>
  </si>
  <si>
    <t>施業予定年/保護予定年
（西暦）</t>
    <rPh sb="0" eb="2">
      <t>セギョウ</t>
    </rPh>
    <rPh sb="2" eb="4">
      <t>ヨテイ</t>
    </rPh>
    <rPh sb="4" eb="5">
      <t>ネン</t>
    </rPh>
    <rPh sb="6" eb="10">
      <t>ホゴヨテイ</t>
    </rPh>
    <rPh sb="10" eb="11">
      <t>ネン</t>
    </rPh>
    <rPh sb="13" eb="15">
      <t>セイレキ</t>
    </rPh>
    <phoneticPr fontId="4"/>
  </si>
  <si>
    <t>なお、樹種についてはプルダウンからスギかヒノキを選択する</t>
    <rPh sb="3" eb="5">
      <t>ジュシュ</t>
    </rPh>
    <rPh sb="24" eb="26">
      <t>センタク</t>
    </rPh>
    <phoneticPr fontId="4"/>
  </si>
  <si>
    <t>林班・準林班・小班・枝番については森林簿等から必要情報を入力します。※森林簿からコピー＆ペーストすることも可能</t>
    <rPh sb="17" eb="20">
      <t>シンリンボ</t>
    </rPh>
    <rPh sb="20" eb="21">
      <t>ナド</t>
    </rPh>
    <rPh sb="23" eb="25">
      <t>ヒツヨウ</t>
    </rPh>
    <rPh sb="25" eb="27">
      <t>ジョウホウ</t>
    </rPh>
    <rPh sb="28" eb="30">
      <t>ニュウリョク</t>
    </rPh>
    <phoneticPr fontId="4"/>
  </si>
  <si>
    <t>続いて、樹種別森林面積（数値、単位：ha）・樹種・林齢（数値）を入力します。</t>
    <rPh sb="0" eb="1">
      <t>ツヅ</t>
    </rPh>
    <phoneticPr fontId="4"/>
  </si>
  <si>
    <t>樹種についてはプルダウンからスギかヒノキを選択します。</t>
    <rPh sb="0" eb="2">
      <t>ジュシュ</t>
    </rPh>
    <rPh sb="21" eb="23">
      <t>センタク</t>
    </rPh>
    <phoneticPr fontId="4"/>
  </si>
  <si>
    <t>施業種・保護についてはプルダウンから適切なものを選択します。</t>
    <rPh sb="0" eb="3">
      <t>セギョウシュ</t>
    </rPh>
    <rPh sb="4" eb="6">
      <t>ホゴ</t>
    </rPh>
    <rPh sb="18" eb="20">
      <t>テキセツ</t>
    </rPh>
    <rPh sb="24" eb="26">
      <t>センタク</t>
    </rPh>
    <phoneticPr fontId="4"/>
  </si>
  <si>
    <t>その次に、施業予定年/保護予定年、主伐予定時期を西暦（数値）で入力します。</t>
    <rPh sb="2" eb="3">
      <t>ツギ</t>
    </rPh>
    <rPh sb="5" eb="9">
      <t>セギョウヨテイ</t>
    </rPh>
    <rPh sb="9" eb="10">
      <t>ネン</t>
    </rPh>
    <rPh sb="11" eb="13">
      <t>ホゴ</t>
    </rPh>
    <rPh sb="13" eb="15">
      <t>ヨテイ</t>
    </rPh>
    <rPh sb="15" eb="16">
      <t>ネン</t>
    </rPh>
    <rPh sb="17" eb="19">
      <t>シュバツ</t>
    </rPh>
    <rPh sb="19" eb="21">
      <t>ヨテイ</t>
    </rPh>
    <rPh sb="21" eb="23">
      <t>ジキ</t>
    </rPh>
    <rPh sb="24" eb="26">
      <t>セイレキ</t>
    </rPh>
    <rPh sb="27" eb="29">
      <t>スウチ</t>
    </rPh>
    <rPh sb="31" eb="33">
      <t>ニュウリョク</t>
    </rPh>
    <phoneticPr fontId="4"/>
  </si>
  <si>
    <t>2. 【入力】クレジット創出コスト算定シートを入力する</t>
    <phoneticPr fontId="4"/>
  </si>
  <si>
    <t>①「【入力】クレジット創出コスト算定シート」下部にあるモニタリング費用の表上部に「モニタリング回数」という欄があります。</t>
    <rPh sb="22" eb="23">
      <t>シタ</t>
    </rPh>
    <rPh sb="23" eb="24">
      <t>ブ</t>
    </rPh>
    <rPh sb="33" eb="35">
      <t>ヒヨウ</t>
    </rPh>
    <rPh sb="36" eb="37">
      <t>ヒョウ</t>
    </rPh>
    <rPh sb="37" eb="39">
      <t>ジョウブ</t>
    </rPh>
    <rPh sb="47" eb="49">
      <t>カイスウ</t>
    </rPh>
    <rPh sb="53" eb="54">
      <t>ラン</t>
    </rPh>
    <phoneticPr fontId="4"/>
  </si>
  <si>
    <t>初期設定ではモニタリング回数「1回」となっていますが、本シートではクレジット認証を受けたい回数に応じて、モニタリング回数を設定することが可能です。</t>
    <rPh sb="0" eb="2">
      <t>ショキ</t>
    </rPh>
    <rPh sb="2" eb="4">
      <t>セッテイ</t>
    </rPh>
    <rPh sb="12" eb="14">
      <t>カイスウ</t>
    </rPh>
    <rPh sb="16" eb="17">
      <t>カイ</t>
    </rPh>
    <phoneticPr fontId="4"/>
  </si>
  <si>
    <t>＊クレジットは年度単位で算定することになりますので、ご留意ください。</t>
    <phoneticPr fontId="4"/>
  </si>
  <si>
    <t>3. 【入力】サマリシートを入力する</t>
    <phoneticPr fontId="4"/>
  </si>
  <si>
    <t>初期設定ではクレジット販売価格を10,000円/t-CO2としていますが、任意の数値を入力可能です。</t>
    <rPh sb="0" eb="2">
      <t>ショキ</t>
    </rPh>
    <rPh sb="2" eb="4">
      <t>セッテイ</t>
    </rPh>
    <rPh sb="11" eb="13">
      <t>ハンバイ</t>
    </rPh>
    <rPh sb="13" eb="15">
      <t>カカク</t>
    </rPh>
    <rPh sb="22" eb="23">
      <t>エン</t>
    </rPh>
    <rPh sb="37" eb="39">
      <t>ニンイ</t>
    </rPh>
    <rPh sb="40" eb="42">
      <t>スウチ</t>
    </rPh>
    <rPh sb="43" eb="45">
      <t>ニュウリョク</t>
    </rPh>
    <rPh sb="45" eb="47">
      <t>カノウ</t>
    </rPh>
    <phoneticPr fontId="4"/>
  </si>
  <si>
    <r>
      <t>①「【入力】吸収量・排出量算定シート」上部にある認証対象期間をプルダウンで</t>
    </r>
    <r>
      <rPr>
        <b/>
        <u/>
        <sz val="12"/>
        <rFont val="Yu Gothic UI"/>
        <family val="3"/>
        <charset val="128"/>
      </rPr>
      <t>8年または16年を選択する</t>
    </r>
    <rPh sb="19" eb="21">
      <t>ジョウブ</t>
    </rPh>
    <rPh sb="24" eb="26">
      <t>ニンショウ</t>
    </rPh>
    <rPh sb="26" eb="28">
      <t>タイショウ</t>
    </rPh>
    <rPh sb="28" eb="30">
      <t>キカン</t>
    </rPh>
    <rPh sb="38" eb="39">
      <t>ネン</t>
    </rPh>
    <rPh sb="44" eb="45">
      <t>ネン</t>
    </rPh>
    <rPh sb="46" eb="48">
      <t>センタク</t>
    </rPh>
    <phoneticPr fontId="4"/>
  </si>
  <si>
    <r>
      <t>②「【入力】吸収量・排出量算定シート」上部にある「認証対象期間開始年」に</t>
    </r>
    <r>
      <rPr>
        <b/>
        <u/>
        <sz val="12"/>
        <rFont val="Yu Gothic UI"/>
        <family val="3"/>
        <charset val="128"/>
      </rPr>
      <t>西暦で数値を入力する</t>
    </r>
    <rPh sb="19" eb="21">
      <t>ジョウブ</t>
    </rPh>
    <rPh sb="25" eb="27">
      <t>ニンショウ</t>
    </rPh>
    <rPh sb="27" eb="29">
      <t>タイショウ</t>
    </rPh>
    <rPh sb="29" eb="31">
      <t>キカン</t>
    </rPh>
    <rPh sb="31" eb="34">
      <t>カイシネン</t>
    </rPh>
    <rPh sb="36" eb="38">
      <t>セイレキ</t>
    </rPh>
    <rPh sb="39" eb="41">
      <t>スウチ</t>
    </rPh>
    <rPh sb="42" eb="44">
      <t>ニュウリョク</t>
    </rPh>
    <phoneticPr fontId="4"/>
  </si>
  <si>
    <r>
      <t>③-A)　おおよそのクレジット創出量や収益を取り急ぎ把握したい場合は、</t>
    </r>
    <r>
      <rPr>
        <b/>
        <u/>
        <sz val="12"/>
        <rFont val="Yu Gothic UI"/>
        <family val="3"/>
        <charset val="128"/>
      </rPr>
      <t>樹種別森林面積（数値、単位：ha）・樹種・林齢（数値）</t>
    </r>
    <r>
      <rPr>
        <sz val="12"/>
        <rFont val="Yu Gothic UI"/>
        <family val="3"/>
        <charset val="128"/>
      </rPr>
      <t>を入力する</t>
    </r>
    <rPh sb="31" eb="33">
      <t>バアイ</t>
    </rPh>
    <rPh sb="35" eb="37">
      <t>ジュシュ</t>
    </rPh>
    <rPh sb="37" eb="38">
      <t>ベツ</t>
    </rPh>
    <rPh sb="38" eb="40">
      <t>シンリン</t>
    </rPh>
    <rPh sb="40" eb="42">
      <t>メンセキ</t>
    </rPh>
    <rPh sb="43" eb="45">
      <t>スウチ</t>
    </rPh>
    <rPh sb="46" eb="48">
      <t>タンイ</t>
    </rPh>
    <rPh sb="53" eb="55">
      <t>ジュシュ</t>
    </rPh>
    <rPh sb="56" eb="58">
      <t>リンレイ</t>
    </rPh>
    <rPh sb="59" eb="61">
      <t>スウチ</t>
    </rPh>
    <rPh sb="63" eb="65">
      <t>ニュウリョク</t>
    </rPh>
    <phoneticPr fontId="4"/>
  </si>
  <si>
    <t>地位については、森林経営計画等を見ながら地位Ⅰから地位Ⅲのうち、適切なものを入力ください。</t>
    <rPh sb="0" eb="2">
      <t>チイ</t>
    </rPh>
    <rPh sb="8" eb="10">
      <t>シンリン</t>
    </rPh>
    <rPh sb="10" eb="12">
      <t>ケイエイ</t>
    </rPh>
    <rPh sb="12" eb="14">
      <t>ケイカク</t>
    </rPh>
    <rPh sb="14" eb="15">
      <t>ナド</t>
    </rPh>
    <rPh sb="16" eb="17">
      <t>ミ</t>
    </rPh>
    <rPh sb="20" eb="22">
      <t>チイ</t>
    </rPh>
    <rPh sb="25" eb="27">
      <t>チイ</t>
    </rPh>
    <rPh sb="32" eb="34">
      <t>テキセツ</t>
    </rPh>
    <rPh sb="38" eb="40">
      <t>ニュウリョク</t>
    </rPh>
    <phoneticPr fontId="4"/>
  </si>
  <si>
    <t>凡例　
〇：J-クレジット制度と同様に算定可能
△：J-クレジット制度と一部算定対象が重複する</t>
    <rPh sb="0" eb="2">
      <t>ハンレイ</t>
    </rPh>
    <rPh sb="13" eb="15">
      <t>セイド</t>
    </rPh>
    <rPh sb="16" eb="18">
      <t>ドウヨウ</t>
    </rPh>
    <rPh sb="19" eb="21">
      <t>サンテイ</t>
    </rPh>
    <rPh sb="21" eb="23">
      <t>カノウ</t>
    </rPh>
    <rPh sb="33" eb="35">
      <t>セイド</t>
    </rPh>
    <rPh sb="36" eb="38">
      <t>イチブ</t>
    </rPh>
    <rPh sb="38" eb="40">
      <t>サンテイ</t>
    </rPh>
    <rPh sb="40" eb="42">
      <t>タイショウ</t>
    </rPh>
    <rPh sb="43" eb="45">
      <t>チョウフク</t>
    </rPh>
    <phoneticPr fontId="4"/>
  </si>
  <si>
    <t>そのため、以下の点にご留意ください。</t>
    <rPh sb="5" eb="7">
      <t>イカ</t>
    </rPh>
    <rPh sb="8" eb="9">
      <t>テン</t>
    </rPh>
    <rPh sb="11" eb="13">
      <t>リュウイ</t>
    </rPh>
    <phoneticPr fontId="4"/>
  </si>
  <si>
    <t>①Jークレジットでクレジット算定対象としている林種をすべて網羅しているわけではない</t>
    <phoneticPr fontId="4"/>
  </si>
  <si>
    <t>本シートとJークレジット申請用紙での相違点</t>
    <rPh sb="0" eb="1">
      <t>ホン</t>
    </rPh>
    <rPh sb="12" eb="14">
      <t>シンセイ</t>
    </rPh>
    <rPh sb="14" eb="16">
      <t>ヨウシ</t>
    </rPh>
    <rPh sb="18" eb="21">
      <t>ソウイテン</t>
    </rPh>
    <phoneticPr fontId="4"/>
  </si>
  <si>
    <t>上記の他に、Jークレジットの申請では、森林の施業を実施した森林における伐採木材の炭素固定に係る吸収量（永続的とみなされる期間利用されるもの）も、算定対象となります。</t>
    <rPh sb="0" eb="2">
      <t>ジョウキ</t>
    </rPh>
    <rPh sb="3" eb="4">
      <t>ホカ</t>
    </rPh>
    <rPh sb="14" eb="16">
      <t>シンセイ</t>
    </rPh>
    <phoneticPr fontId="4"/>
  </si>
  <si>
    <t>より精緻に算定を希望される場合は、Jークレジットの申請用紙をご利用ください。</t>
    <rPh sb="2" eb="4">
      <t>セイチ</t>
    </rPh>
    <rPh sb="5" eb="7">
      <t>サンテイ</t>
    </rPh>
    <rPh sb="8" eb="10">
      <t>キボウ</t>
    </rPh>
    <rPh sb="13" eb="15">
      <t>バアイ</t>
    </rPh>
    <rPh sb="25" eb="27">
      <t>シンセイ</t>
    </rPh>
    <rPh sb="27" eb="29">
      <t>ヨウシ</t>
    </rPh>
    <rPh sb="31" eb="33">
      <t>リヨウ</t>
    </rPh>
    <phoneticPr fontId="4"/>
  </si>
  <si>
    <t>本シートに1990年以降に施業履歴がある森林を対象とした樹種別の森林面積・樹種（スギ・ヒノキのみ）・林齢等の情報を入力することで、</t>
    <rPh sb="0" eb="1">
      <t>ホン</t>
    </rPh>
    <rPh sb="23" eb="25">
      <t>タイショウ</t>
    </rPh>
    <rPh sb="28" eb="31">
      <t>ジュシュベツ</t>
    </rPh>
    <rPh sb="32" eb="34">
      <t>シンリン</t>
    </rPh>
    <rPh sb="34" eb="36">
      <t>メンセキ</t>
    </rPh>
    <rPh sb="37" eb="39">
      <t>ジュシュ</t>
    </rPh>
    <rPh sb="50" eb="52">
      <t>リンレイ</t>
    </rPh>
    <rPh sb="52" eb="53">
      <t>ナド</t>
    </rPh>
    <rPh sb="54" eb="56">
      <t>ジョウホウ</t>
    </rPh>
    <rPh sb="57" eb="58">
      <t>ニュウ</t>
    </rPh>
    <rPh sb="58" eb="59">
      <t>リョク</t>
    </rPh>
    <phoneticPr fontId="4"/>
  </si>
  <si>
    <t>クレジット創出量やクレジット創出に係る費用の概算、クレジット販売による収益の概算を算定することが可能です。</t>
    <rPh sb="5" eb="7">
      <t>ソウシュツ</t>
    </rPh>
    <rPh sb="7" eb="8">
      <t>リョウ</t>
    </rPh>
    <rPh sb="14" eb="16">
      <t>ソウシュツ</t>
    </rPh>
    <rPh sb="17" eb="18">
      <t>カカ</t>
    </rPh>
    <rPh sb="19" eb="21">
      <t>ヒヨウ</t>
    </rPh>
    <rPh sb="22" eb="24">
      <t>ガイサン</t>
    </rPh>
    <rPh sb="30" eb="32">
      <t>ハンバイ</t>
    </rPh>
    <rPh sb="35" eb="37">
      <t>シュウエキ</t>
    </rPh>
    <rPh sb="38" eb="40">
      <t>ガイサン</t>
    </rPh>
    <rPh sb="41" eb="43">
      <t>サンテイ</t>
    </rPh>
    <rPh sb="48" eb="50">
      <t>カノウ</t>
    </rPh>
    <phoneticPr fontId="4"/>
  </si>
  <si>
    <r>
      <t>本シートは、クレジット制度の森林分野の方法論のうち、森林経営活動（FO</t>
    </r>
    <r>
      <rPr>
        <sz val="12"/>
        <rFont val="Tahoma"/>
        <family val="3"/>
        <charset val="1"/>
      </rPr>
      <t>₋</t>
    </r>
    <r>
      <rPr>
        <sz val="12"/>
        <rFont val="Yu Gothic UI"/>
        <family val="3"/>
        <charset val="128"/>
      </rPr>
      <t>001）に則しています。</t>
    </r>
    <rPh sb="41" eb="42">
      <t>ソク</t>
    </rPh>
    <phoneticPr fontId="4"/>
  </si>
  <si>
    <t>モニタリングは、実踏調査で、以下を想定。
①3人一組で実施
②日当25,000円/人・日
③移動費用30,000円（合計）
④機材費用20,000円
【計算式】
モニタリング費用/日＝25,000円/人・日×3人＋30,000円＋20,000円</t>
    <rPh sb="8" eb="9">
      <t>ジツ</t>
    </rPh>
    <rPh sb="9" eb="10">
      <t>フ</t>
    </rPh>
    <rPh sb="10" eb="12">
      <t>チョウサ</t>
    </rPh>
    <rPh sb="14" eb="16">
      <t>イカ</t>
    </rPh>
    <rPh sb="17" eb="19">
      <t>ソウテイ</t>
    </rPh>
    <rPh sb="23" eb="24">
      <t>ニン</t>
    </rPh>
    <rPh sb="24" eb="26">
      <t>ヒトクミ</t>
    </rPh>
    <rPh sb="27" eb="29">
      <t>ジッシ</t>
    </rPh>
    <rPh sb="31" eb="33">
      <t>ニットウ</t>
    </rPh>
    <rPh sb="39" eb="40">
      <t>エン</t>
    </rPh>
    <rPh sb="41" eb="42">
      <t>ヒト</t>
    </rPh>
    <rPh sb="43" eb="44">
      <t>ニチ</t>
    </rPh>
    <rPh sb="46" eb="50">
      <t>イドウヒヨウ</t>
    </rPh>
    <rPh sb="56" eb="57">
      <t>エン</t>
    </rPh>
    <rPh sb="58" eb="60">
      <t>ゴウケイ</t>
    </rPh>
    <rPh sb="63" eb="65">
      <t>キザイ</t>
    </rPh>
    <rPh sb="65" eb="67">
      <t>ヒヨウ</t>
    </rPh>
    <rPh sb="73" eb="74">
      <t>エン</t>
    </rPh>
    <rPh sb="98" eb="99">
      <t>エン</t>
    </rPh>
    <rPh sb="100" eb="101">
      <t>ヒト</t>
    </rPh>
    <rPh sb="102" eb="103">
      <t>ニチ</t>
    </rPh>
    <rPh sb="105" eb="106">
      <t>ヒト</t>
    </rPh>
    <rPh sb="113" eb="114">
      <t>エン</t>
    </rPh>
    <rPh sb="121" eb="122">
      <t>エン</t>
    </rPh>
    <phoneticPr fontId="4"/>
  </si>
  <si>
    <t>②樹種・面積・林齢のみ入力された場合は、一部クレジット算定対象外を含め算定される</t>
    <rPh sb="1" eb="3">
      <t>ジュシュ</t>
    </rPh>
    <rPh sb="4" eb="6">
      <t>メンセキ</t>
    </rPh>
    <rPh sb="7" eb="9">
      <t>リンレイ</t>
    </rPh>
    <rPh sb="11" eb="13">
      <t>ニュウリョク</t>
    </rPh>
    <rPh sb="16" eb="18">
      <t>バアイ</t>
    </rPh>
    <rPh sb="20" eb="22">
      <t>イチブ</t>
    </rPh>
    <rPh sb="27" eb="29">
      <t>サンテイ</t>
    </rPh>
    <rPh sb="29" eb="31">
      <t>タイショウ</t>
    </rPh>
    <rPh sb="31" eb="32">
      <t>ガイ</t>
    </rPh>
    <rPh sb="33" eb="34">
      <t>フク</t>
    </rPh>
    <rPh sb="35" eb="37">
      <t>サンテイ</t>
    </rPh>
    <phoneticPr fontId="4"/>
  </si>
  <si>
    <t>本シートは、森林吸収系J-クレジットについて関心を持った事業者・団体がおおよその森林吸収系J-クレジットのクレジット創出量やクレジット創出にかかる費用、クレジット販売による収益を</t>
    <rPh sb="0" eb="1">
      <t>ホン</t>
    </rPh>
    <rPh sb="40" eb="42">
      <t>シンリン</t>
    </rPh>
    <rPh sb="42" eb="45">
      <t>キュウシュウケイ</t>
    </rPh>
    <rPh sb="58" eb="61">
      <t>ソウシュツリョウ</t>
    </rPh>
    <rPh sb="67" eb="69">
      <t>ソウシュツ</t>
    </rPh>
    <rPh sb="73" eb="75">
      <t>ヒヨウ</t>
    </rPh>
    <rPh sb="81" eb="83">
      <t>ハンバイ</t>
    </rPh>
    <rPh sb="86" eb="88">
      <t>シュウエキ</t>
    </rPh>
    <phoneticPr fontId="4"/>
  </si>
  <si>
    <t>※1990年以降に施業履歴がある森林及び、今後施業予定のある森林について入力してください※</t>
    <phoneticPr fontId="4"/>
  </si>
  <si>
    <t>クレジット創出可否の判定</t>
    <rPh sb="5" eb="7">
      <t>ソウシュツ</t>
    </rPh>
    <rPh sb="7" eb="9">
      <t>カヒ</t>
    </rPh>
    <rPh sb="10" eb="12">
      <t>ハンテイ</t>
    </rPh>
    <phoneticPr fontId="4"/>
  </si>
  <si>
    <t>OK</t>
    <phoneticPr fontId="4"/>
  </si>
  <si>
    <t>本シート</t>
    <rPh sb="0" eb="1">
      <t>ホン</t>
    </rPh>
    <phoneticPr fontId="4"/>
  </si>
  <si>
    <t>【入力】吸収量・排出量算定シート</t>
  </si>
  <si>
    <t>サマリシート</t>
    <phoneticPr fontId="4"/>
  </si>
  <si>
    <t>森林簿等</t>
  </si>
  <si>
    <t>森林簿等</t>
    <rPh sb="0" eb="2">
      <t>シンリン</t>
    </rPh>
    <rPh sb="2" eb="3">
      <t>ボ</t>
    </rPh>
    <rPh sb="3" eb="4">
      <t>ナド</t>
    </rPh>
    <phoneticPr fontId="4"/>
  </si>
  <si>
    <t>森林経営計画等</t>
    <rPh sb="0" eb="2">
      <t>シンリン</t>
    </rPh>
    <rPh sb="2" eb="4">
      <t>ケイエイ</t>
    </rPh>
    <rPh sb="4" eb="6">
      <t>ケイカク</t>
    </rPh>
    <rPh sb="6" eb="7">
      <t>ナド</t>
    </rPh>
    <phoneticPr fontId="4"/>
  </si>
  <si>
    <t>地位Ⅲ</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</si>
</sst>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00"/>
    <numFmt numFmtId="177" formatCode="#,##0.000;[Red]\-#,##0.000"/>
    <numFmt numFmtId="178" formatCode="#,##0.0;[Red]\-#,##0.0"/>
    <numFmt numFmtId="179" formatCode="0.0"/>
  </numFmts>
  <fonts count="33" x14ac:knownFonts="1">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sz val="10"/>
      <name val="Arial"/>
      <family val="2"/>
    </font>
    <font>
      <sz val="6"/>
      <name val="游ゴシック"/>
      <family val="2"/>
      <charset val="128"/>
      <scheme val="minor"/>
    </font>
    <font>
      <sz val="12"/>
      <name val="Yu Gothic UI"/>
      <family val="3"/>
      <charset val="128"/>
    </font>
    <font>
      <sz val="12"/>
      <color theme="0"/>
      <name val="Yu Gothic UI"/>
      <family val="3"/>
      <charset val="128"/>
    </font>
    <font>
      <b/>
      <sz val="12"/>
      <color theme="0"/>
      <name val="Yu Gothic UI"/>
      <family val="3"/>
      <charset val="128"/>
    </font>
    <font>
      <b/>
      <sz val="10"/>
      <color theme="0"/>
      <name val="Yu Gothic UI"/>
      <family val="3"/>
      <charset val="128"/>
    </font>
    <font>
      <sz val="10"/>
      <name val="Yu Gothic UI"/>
      <family val="3"/>
      <charset val="128"/>
    </font>
    <font>
      <b/>
      <sz val="10"/>
      <name val="Yu Gothic UI"/>
      <family val="3"/>
      <charset val="128"/>
    </font>
    <font>
      <sz val="10"/>
      <color theme="0"/>
      <name val="Yu Gothic UI"/>
      <family val="3"/>
      <charset val="128"/>
    </font>
    <font>
      <u/>
      <sz val="11"/>
      <color theme="10"/>
      <name val="游ゴシック"/>
      <family val="2"/>
      <charset val="128"/>
      <scheme val="minor"/>
    </font>
    <font>
      <sz val="10.5"/>
      <color rgb="FF000000"/>
      <name val="Yu Gothic UI"/>
      <family val="3"/>
      <charset val="128"/>
    </font>
    <font>
      <b/>
      <sz val="12"/>
      <name val="Yu Gothic UI"/>
      <family val="3"/>
      <charset val="128"/>
    </font>
    <font>
      <b/>
      <u/>
      <sz val="12"/>
      <name val="Yu Gothic UI"/>
      <family val="3"/>
      <charset val="128"/>
    </font>
    <font>
      <sz val="11"/>
      <color theme="1"/>
      <name val="Yu Gothic UI"/>
      <family val="3"/>
      <charset val="128"/>
    </font>
    <font>
      <b/>
      <sz val="11"/>
      <color theme="0"/>
      <name val="Yu Gothic UI"/>
      <family val="3"/>
      <charset val="128"/>
    </font>
    <font>
      <b/>
      <sz val="11"/>
      <color theme="1"/>
      <name val="Yu Gothic UI"/>
      <family val="3"/>
      <charset val="128"/>
    </font>
    <font>
      <sz val="12"/>
      <color theme="6"/>
      <name val="Yu Gothic UI"/>
      <family val="3"/>
      <charset val="128"/>
    </font>
    <font>
      <sz val="12"/>
      <color theme="2"/>
      <name val="Yu Gothic UI"/>
      <family val="3"/>
      <charset val="128"/>
    </font>
    <font>
      <u/>
      <sz val="11"/>
      <color theme="10"/>
      <name val="Yu Gothic UI"/>
      <family val="3"/>
      <charset val="128"/>
    </font>
    <font>
      <sz val="16"/>
      <name val="Yu Gothic UI"/>
      <family val="3"/>
      <charset val="128"/>
    </font>
    <font>
      <b/>
      <sz val="16"/>
      <name val="Yu Gothic UI"/>
      <family val="3"/>
      <charset val="128"/>
    </font>
    <font>
      <b/>
      <sz val="18"/>
      <name val="Yu Gothic UI"/>
      <family val="3"/>
      <charset val="128"/>
    </font>
    <font>
      <b/>
      <sz val="12"/>
      <color rgb="FF002060"/>
      <name val="Yu Gothic UI"/>
      <family val="3"/>
      <charset val="128"/>
    </font>
    <font>
      <sz val="12"/>
      <color rgb="FF002060"/>
      <name val="Yu Gothic UI"/>
      <family val="3"/>
      <charset val="128"/>
    </font>
    <font>
      <sz val="12"/>
      <name val="Tahoma"/>
      <family val="3"/>
      <charset val="1"/>
    </font>
    <font>
      <sz val="12"/>
      <color rgb="FF000000"/>
      <name val="Yu Gothic UI"/>
      <family val="3"/>
      <charset val="128"/>
    </font>
    <font>
      <b/>
      <u/>
      <sz val="14"/>
      <name val="Yu Gothic UI"/>
      <family val="3"/>
      <charset val="128"/>
    </font>
    <font>
      <b/>
      <sz val="18"/>
      <color rgb="FFFF0000"/>
      <name val="Yu Gothic UI"/>
      <family val="3"/>
      <charset val="128"/>
    </font>
    <font>
      <sz val="10"/>
      <name val="ＭＳ Ｐゴシック"/>
      <family val="3"/>
      <charset val="128"/>
    </font>
    <font>
      <sz val="10"/>
      <name val="ＭＳ Ｐゴシック"/>
      <family val="2"/>
      <charset val="128"/>
    </font>
  </fonts>
  <fills count="17">
    <fill>
      <patternFill patternType="none"/>
    </fill>
    <fill>
      <patternFill patternType="gray125"/>
    </fill>
    <fill>
      <patternFill patternType="solid">
        <fgColor rgb="FF00B050"/>
        <bgColor indexed="64"/>
      </patternFill>
    </fill>
    <fill>
      <patternFill patternType="solid">
        <fgColor theme="7" tint="0.79998168889431442"/>
        <bgColor indexed="64"/>
      </patternFill>
    </fill>
    <fill>
      <patternFill patternType="solid">
        <fgColor theme="8" tint="-0.499984740745262"/>
        <bgColor indexed="64"/>
      </patternFill>
    </fill>
    <fill>
      <patternFill patternType="solid">
        <fgColor rgb="FF92D050"/>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0" tint="-0.499984740745262"/>
        <bgColor indexed="64"/>
      </patternFill>
    </fill>
    <fill>
      <patternFill patternType="solid">
        <fgColor theme="2"/>
        <bgColor indexed="64"/>
      </patternFill>
    </fill>
    <fill>
      <patternFill patternType="solid">
        <fgColor theme="1"/>
        <bgColor indexed="64"/>
      </patternFill>
    </fill>
    <fill>
      <patternFill patternType="solid">
        <fgColor theme="6"/>
        <bgColor indexed="64"/>
      </patternFill>
    </fill>
    <fill>
      <patternFill patternType="solid">
        <fgColor theme="9" tint="0.7999816888943144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rgb="FF002060"/>
        <bgColor indexed="64"/>
      </patternFill>
    </fill>
    <fill>
      <patternFill patternType="solid">
        <fgColor theme="8" tint="0.59999389629810485"/>
        <bgColor indexed="64"/>
      </patternFill>
    </fill>
  </fills>
  <borders count="77">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theme="0"/>
      </left>
      <right style="thin">
        <color theme="0"/>
      </right>
      <top style="thin">
        <color theme="0"/>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left>
      <right style="thin">
        <color theme="0"/>
      </right>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auto="1"/>
      </left>
      <right/>
      <top style="thin">
        <color auto="1"/>
      </top>
      <bottom/>
      <diagonal/>
    </border>
    <border>
      <left/>
      <right/>
      <top style="thin">
        <color auto="1"/>
      </top>
      <bottom/>
      <diagonal/>
    </border>
    <border>
      <left/>
      <right style="hair">
        <color auto="1"/>
      </right>
      <top style="thin">
        <color auto="1"/>
      </top>
      <bottom/>
      <diagonal/>
    </border>
    <border>
      <left/>
      <right style="thin">
        <color auto="1"/>
      </right>
      <top style="thin">
        <color auto="1"/>
      </top>
      <bottom/>
      <diagonal/>
    </border>
    <border>
      <left style="thin">
        <color auto="1"/>
      </left>
      <right/>
      <top/>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right style="thin">
        <color auto="1"/>
      </right>
      <top/>
      <bottom/>
      <diagonal/>
    </border>
    <border>
      <left style="thin">
        <color auto="1"/>
      </left>
      <right/>
      <top/>
      <bottom style="thin">
        <color auto="1"/>
      </bottom>
      <diagonal/>
    </border>
    <border>
      <left style="thin">
        <color auto="1"/>
      </left>
      <right style="hair">
        <color auto="1"/>
      </right>
      <top/>
      <bottom style="thin">
        <color auto="1"/>
      </bottom>
      <diagonal/>
    </border>
    <border>
      <left style="hair">
        <color auto="1"/>
      </left>
      <right style="hair">
        <color auto="1"/>
      </right>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thin">
        <color auto="1"/>
      </left>
      <right style="hair">
        <color auto="1"/>
      </right>
      <top style="thin">
        <color auto="1"/>
      </top>
      <bottom/>
      <diagonal/>
    </border>
    <border>
      <left style="hair">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hair">
        <color auto="1"/>
      </right>
      <top/>
      <bottom/>
      <diagonal/>
    </border>
    <border>
      <left style="hair">
        <color auto="1"/>
      </left>
      <right style="thin">
        <color auto="1"/>
      </right>
      <top/>
      <bottom/>
      <diagonal/>
    </border>
    <border>
      <left style="thin">
        <color auto="1"/>
      </left>
      <right style="thin">
        <color auto="1"/>
      </right>
      <top/>
      <bottom/>
      <diagonal/>
    </border>
    <border>
      <left style="thin">
        <color auto="1"/>
      </left>
      <right/>
      <top style="thin">
        <color auto="1"/>
      </top>
      <bottom style="hair">
        <color auto="1"/>
      </bottom>
      <diagonal/>
    </border>
    <border>
      <left style="thin">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thin">
        <color auto="1"/>
      </bottom>
      <diagonal/>
    </border>
    <border>
      <left style="thin">
        <color auto="1"/>
      </left>
      <right style="thin">
        <color auto="1"/>
      </right>
      <top style="hair">
        <color auto="1"/>
      </top>
      <bottom style="thin">
        <color auto="1"/>
      </bottom>
      <diagonal/>
    </border>
    <border>
      <left style="thin">
        <color auto="1"/>
      </left>
      <right style="thin">
        <color auto="1"/>
      </right>
      <top/>
      <bottom style="thin">
        <color auto="1"/>
      </bottom>
      <diagonal/>
    </border>
    <border>
      <left style="thin">
        <color theme="0"/>
      </left>
      <right style="thin">
        <color theme="0"/>
      </right>
      <top style="thin">
        <color theme="0"/>
      </top>
      <bottom style="thin">
        <color auto="1"/>
      </bottom>
      <diagonal/>
    </border>
    <border>
      <left/>
      <right/>
      <top style="thin">
        <color auto="1"/>
      </top>
      <bottom style="thin">
        <color auto="1"/>
      </bottom>
      <diagonal/>
    </border>
    <border>
      <left style="thin">
        <color theme="0"/>
      </left>
      <right style="thin">
        <color theme="0"/>
      </right>
      <top style="thin">
        <color auto="1"/>
      </top>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theme="0"/>
      </bottom>
      <diagonal/>
    </border>
    <border>
      <left style="thin">
        <color auto="1"/>
      </left>
      <right style="thin">
        <color auto="1"/>
      </right>
      <top style="thin">
        <color theme="0"/>
      </top>
      <bottom style="thin">
        <color theme="0"/>
      </bottom>
      <diagonal/>
    </border>
    <border>
      <left style="thin">
        <color auto="1"/>
      </left>
      <right style="thin">
        <color auto="1"/>
      </right>
      <top style="thin">
        <color theme="0"/>
      </top>
      <bottom style="thin">
        <color auto="1"/>
      </bottom>
      <diagonal/>
    </border>
    <border>
      <left/>
      <right style="thin">
        <color theme="0"/>
      </right>
      <top style="thin">
        <color theme="0"/>
      </top>
      <bottom style="thin">
        <color auto="1"/>
      </bottom>
      <diagonal/>
    </border>
    <border>
      <left/>
      <right style="thin">
        <color theme="0"/>
      </right>
      <top style="thin">
        <color auto="1"/>
      </top>
      <bottom/>
      <diagonal/>
    </border>
    <border>
      <left style="thin">
        <color theme="0"/>
      </left>
      <right/>
      <top/>
      <bottom style="thin">
        <color auto="1"/>
      </bottom>
      <diagonal/>
    </border>
    <border>
      <left/>
      <right style="thin">
        <color theme="0"/>
      </right>
      <top/>
      <bottom style="thin">
        <color auto="1"/>
      </bottom>
      <diagonal/>
    </border>
    <border>
      <left style="thin">
        <color auto="1"/>
      </left>
      <right/>
      <top style="thin">
        <color auto="1"/>
      </top>
      <bottom style="thin">
        <color auto="1"/>
      </bottom>
      <diagonal/>
    </border>
    <border>
      <left/>
      <right/>
      <top style="thin">
        <color auto="1"/>
      </top>
      <bottom style="thin">
        <color theme="0"/>
      </bottom>
      <diagonal/>
    </border>
    <border>
      <left/>
      <right/>
      <top style="thin">
        <color theme="0"/>
      </top>
      <bottom style="thin">
        <color auto="1"/>
      </bottom>
      <diagonal/>
    </border>
    <border>
      <left style="hair">
        <color auto="1"/>
      </left>
      <right style="hair">
        <color auto="1"/>
      </right>
      <top style="thin">
        <color auto="1"/>
      </top>
      <bottom style="hair">
        <color auto="1"/>
      </bottom>
      <diagonal/>
    </border>
    <border>
      <left style="thin">
        <color auto="1"/>
      </left>
      <right/>
      <top style="hair">
        <color auto="1"/>
      </top>
      <bottom/>
      <diagonal/>
    </border>
    <border>
      <left/>
      <right/>
      <top style="hair">
        <color auto="1"/>
      </top>
      <bottom/>
      <diagonal/>
    </border>
    <border>
      <left/>
      <right style="hair">
        <color auto="1"/>
      </right>
      <top style="hair">
        <color auto="1"/>
      </top>
      <bottom/>
      <diagonal/>
    </border>
    <border>
      <left/>
      <right style="hair">
        <color auto="1"/>
      </right>
      <top/>
      <bottom/>
      <diagonal/>
    </border>
    <border>
      <left style="thin">
        <color auto="1"/>
      </left>
      <right/>
      <top/>
      <bottom style="hair">
        <color auto="1"/>
      </bottom>
      <diagonal/>
    </border>
    <border>
      <left/>
      <right/>
      <top/>
      <bottom style="hair">
        <color auto="1"/>
      </bottom>
      <diagonal/>
    </border>
    <border>
      <left/>
      <right style="hair">
        <color auto="1"/>
      </right>
      <top/>
      <bottom style="hair">
        <color auto="1"/>
      </bottom>
      <diagonal/>
    </border>
    <border>
      <left/>
      <right style="hair">
        <color auto="1"/>
      </right>
      <top/>
      <bottom style="thin">
        <color auto="1"/>
      </bottom>
      <diagonal/>
    </border>
  </borders>
  <cellStyleXfs count="4">
    <xf numFmtId="0" fontId="0" fillId="0" borderId="0">
      <alignment vertical="center"/>
    </xf>
    <xf numFmtId="38" fontId="1" fillId="0" borderId="0" applyFont="0" applyFill="0" applyBorder="0" applyAlignment="0" applyProtection="0">
      <alignment vertical="center"/>
    </xf>
    <xf numFmtId="0" fontId="3" fillId="0" borderId="0"/>
    <xf numFmtId="0" fontId="12" fillId="0" borderId="0" applyNumberFormat="0" applyFill="0" applyBorder="0" applyAlignment="0" applyProtection="0">
      <alignment vertical="center"/>
    </xf>
  </cellStyleXfs>
  <cellXfs count="296">
    <xf numFmtId="0" fontId="0" fillId="0" borderId="0" xfId="0">
      <alignment vertical="center"/>
    </xf>
    <xf numFmtId="0" fontId="3" fillId="0" borderId="0" xfId="2"/>
    <xf numFmtId="0" fontId="5" fillId="0" borderId="0" xfId="2" applyFont="1"/>
    <xf numFmtId="0" fontId="5" fillId="0" borderId="0" xfId="2" applyFont="1" applyAlignment="1">
      <alignment horizontal="center"/>
    </xf>
    <xf numFmtId="0" fontId="5" fillId="0" borderId="2" xfId="2" applyFont="1" applyBorder="1"/>
    <xf numFmtId="0" fontId="5" fillId="2" borderId="4" xfId="2" applyFont="1" applyFill="1" applyBorder="1"/>
    <xf numFmtId="0" fontId="6" fillId="2" borderId="6" xfId="2" applyFont="1" applyFill="1" applyBorder="1"/>
    <xf numFmtId="0" fontId="5" fillId="2" borderId="7" xfId="2" applyFont="1" applyFill="1" applyBorder="1"/>
    <xf numFmtId="0" fontId="5" fillId="2" borderId="11" xfId="2" applyFont="1" applyFill="1" applyBorder="1"/>
    <xf numFmtId="0" fontId="5" fillId="5" borderId="11" xfId="2" applyFont="1" applyFill="1" applyBorder="1"/>
    <xf numFmtId="0" fontId="5" fillId="5" borderId="12" xfId="2" applyFont="1" applyFill="1" applyBorder="1"/>
    <xf numFmtId="0" fontId="7" fillId="2" borderId="9" xfId="2" applyFont="1" applyFill="1" applyBorder="1" applyAlignment="1">
      <alignment horizontal="center"/>
    </xf>
    <xf numFmtId="0" fontId="7" fillId="2" borderId="13" xfId="2" applyFont="1" applyFill="1" applyBorder="1" applyAlignment="1">
      <alignment horizontal="center"/>
    </xf>
    <xf numFmtId="0" fontId="7" fillId="5" borderId="13" xfId="2" applyFont="1" applyFill="1" applyBorder="1" applyAlignment="1">
      <alignment horizontal="center"/>
    </xf>
    <xf numFmtId="0" fontId="8" fillId="4" borderId="11" xfId="2" applyFont="1" applyFill="1" applyBorder="1" applyAlignment="1">
      <alignment horizontal="center"/>
    </xf>
    <xf numFmtId="0" fontId="5" fillId="4" borderId="7" xfId="2" applyFont="1" applyFill="1" applyBorder="1"/>
    <xf numFmtId="0" fontId="5" fillId="4" borderId="8" xfId="2" applyFont="1" applyFill="1" applyBorder="1"/>
    <xf numFmtId="0" fontId="5" fillId="4" borderId="9" xfId="2" applyFont="1" applyFill="1" applyBorder="1"/>
    <xf numFmtId="0" fontId="5" fillId="4" borderId="10" xfId="2" applyFont="1" applyFill="1" applyBorder="1"/>
    <xf numFmtId="0" fontId="8" fillId="4" borderId="4" xfId="2" applyFont="1" applyFill="1" applyBorder="1" applyAlignment="1">
      <alignment horizontal="center"/>
    </xf>
    <xf numFmtId="0" fontId="8" fillId="4" borderId="6" xfId="2" applyFont="1" applyFill="1" applyBorder="1" applyAlignment="1">
      <alignment horizontal="center"/>
    </xf>
    <xf numFmtId="0" fontId="5" fillId="4" borderId="12" xfId="2" applyFont="1" applyFill="1" applyBorder="1"/>
    <xf numFmtId="0" fontId="5" fillId="4" borderId="13" xfId="2" applyFont="1" applyFill="1" applyBorder="1"/>
    <xf numFmtId="0" fontId="6" fillId="4" borderId="4" xfId="2" applyFont="1" applyFill="1" applyBorder="1" applyAlignment="1">
      <alignment horizontal="centerContinuous"/>
    </xf>
    <xf numFmtId="0" fontId="6" fillId="4" borderId="5" xfId="2" applyFont="1" applyFill="1" applyBorder="1" applyAlignment="1">
      <alignment horizontal="centerContinuous"/>
    </xf>
    <xf numFmtId="0" fontId="6" fillId="4" borderId="6" xfId="2" applyFont="1" applyFill="1" applyBorder="1" applyAlignment="1">
      <alignment horizontal="centerContinuous"/>
    </xf>
    <xf numFmtId="0" fontId="5" fillId="6" borderId="3" xfId="2" applyFont="1" applyFill="1" applyBorder="1"/>
    <xf numFmtId="0" fontId="6" fillId="7" borderId="14" xfId="2" applyFont="1" applyFill="1" applyBorder="1" applyAlignment="1">
      <alignment horizontal="centerContinuous"/>
    </xf>
    <xf numFmtId="0" fontId="6" fillId="7" borderId="15" xfId="2" applyFont="1" applyFill="1" applyBorder="1" applyAlignment="1">
      <alignment horizontal="centerContinuous"/>
    </xf>
    <xf numFmtId="0" fontId="6" fillId="7" borderId="16" xfId="2" applyFont="1" applyFill="1" applyBorder="1" applyAlignment="1">
      <alignment horizontal="centerContinuous"/>
    </xf>
    <xf numFmtId="0" fontId="9" fillId="0" borderId="0" xfId="2" applyFont="1"/>
    <xf numFmtId="0" fontId="9" fillId="8" borderId="17" xfId="2" applyFont="1" applyFill="1" applyBorder="1"/>
    <xf numFmtId="0" fontId="8" fillId="8" borderId="18" xfId="2" applyFont="1" applyFill="1" applyBorder="1" applyAlignment="1">
      <alignment horizontal="centerContinuous"/>
    </xf>
    <xf numFmtId="0" fontId="9" fillId="8" borderId="18" xfId="2" applyFont="1" applyFill="1" applyBorder="1" applyAlignment="1">
      <alignment horizontal="centerContinuous"/>
    </xf>
    <xf numFmtId="0" fontId="9" fillId="8" borderId="19" xfId="2" applyFont="1" applyFill="1" applyBorder="1" applyAlignment="1">
      <alignment horizontal="centerContinuous"/>
    </xf>
    <xf numFmtId="0" fontId="9" fillId="8" borderId="20" xfId="2" applyFont="1" applyFill="1" applyBorder="1" applyAlignment="1">
      <alignment horizontal="centerContinuous"/>
    </xf>
    <xf numFmtId="0" fontId="9" fillId="8" borderId="21" xfId="2" applyFont="1" applyFill="1" applyBorder="1"/>
    <xf numFmtId="0" fontId="10" fillId="9" borderId="22" xfId="2" applyFont="1" applyFill="1" applyBorder="1" applyAlignment="1">
      <alignment horizontal="centerContinuous"/>
    </xf>
    <xf numFmtId="0" fontId="9" fillId="9" borderId="23" xfId="2" applyFont="1" applyFill="1" applyBorder="1" applyAlignment="1">
      <alignment horizontal="centerContinuous"/>
    </xf>
    <xf numFmtId="0" fontId="9" fillId="9" borderId="24" xfId="2" applyFont="1" applyFill="1" applyBorder="1" applyAlignment="1">
      <alignment horizontal="centerContinuous"/>
    </xf>
    <xf numFmtId="0" fontId="10" fillId="9" borderId="0" xfId="2" applyFont="1" applyFill="1" applyAlignment="1">
      <alignment horizontal="centerContinuous"/>
    </xf>
    <xf numFmtId="0" fontId="9" fillId="9" borderId="0" xfId="2" applyFont="1" applyFill="1" applyAlignment="1">
      <alignment horizontal="centerContinuous"/>
    </xf>
    <xf numFmtId="0" fontId="9" fillId="9" borderId="25" xfId="2" applyFont="1" applyFill="1" applyBorder="1" applyAlignment="1">
      <alignment horizontal="centerContinuous"/>
    </xf>
    <xf numFmtId="0" fontId="11" fillId="8" borderId="26" xfId="2" applyFont="1" applyFill="1" applyBorder="1"/>
    <xf numFmtId="0" fontId="9" fillId="0" borderId="27" xfId="2" applyFont="1" applyBorder="1"/>
    <xf numFmtId="0" fontId="9" fillId="0" borderId="28" xfId="2" applyFont="1" applyBorder="1"/>
    <xf numFmtId="0" fontId="9" fillId="0" borderId="29" xfId="2" applyFont="1" applyBorder="1"/>
    <xf numFmtId="0" fontId="9" fillId="0" borderId="30" xfId="2" applyFont="1" applyBorder="1"/>
    <xf numFmtId="0" fontId="9" fillId="0" borderId="31" xfId="2" applyFont="1" applyBorder="1"/>
    <xf numFmtId="176" fontId="9" fillId="0" borderId="32" xfId="2" applyNumberFormat="1" applyFont="1" applyBorder="1"/>
    <xf numFmtId="0" fontId="9" fillId="0" borderId="32" xfId="2" applyFont="1" applyBorder="1"/>
    <xf numFmtId="0" fontId="9" fillId="0" borderId="33" xfId="2" applyFont="1" applyBorder="1"/>
    <xf numFmtId="0" fontId="9" fillId="0" borderId="34" xfId="2" applyFont="1" applyBorder="1"/>
    <xf numFmtId="176" fontId="9" fillId="0" borderId="35" xfId="2" applyNumberFormat="1" applyFont="1" applyBorder="1"/>
    <xf numFmtId="0" fontId="9" fillId="0" borderId="35" xfId="2" applyFont="1" applyBorder="1"/>
    <xf numFmtId="0" fontId="9" fillId="0" borderId="36" xfId="2" applyFont="1" applyBorder="1"/>
    <xf numFmtId="0" fontId="9" fillId="0" borderId="37" xfId="2" applyFont="1" applyBorder="1"/>
    <xf numFmtId="176" fontId="9" fillId="0" borderId="29" xfId="2" applyNumberFormat="1" applyFont="1" applyBorder="1"/>
    <xf numFmtId="0" fontId="12" fillId="0" borderId="0" xfId="3" applyAlignment="1"/>
    <xf numFmtId="0" fontId="9" fillId="0" borderId="17" xfId="2" applyFont="1" applyBorder="1"/>
    <xf numFmtId="0" fontId="9" fillId="0" borderId="18" xfId="2" applyFont="1" applyBorder="1"/>
    <xf numFmtId="0" fontId="9" fillId="0" borderId="38" xfId="2" applyFont="1" applyBorder="1"/>
    <xf numFmtId="0" fontId="9" fillId="0" borderId="39" xfId="2" applyFont="1" applyBorder="1"/>
    <xf numFmtId="0" fontId="9" fillId="0" borderId="40" xfId="2" applyFont="1" applyBorder="1"/>
    <xf numFmtId="0" fontId="13" fillId="0" borderId="0" xfId="0" applyFont="1">
      <alignment vertical="center"/>
    </xf>
    <xf numFmtId="0" fontId="9" fillId="0" borderId="21" xfId="2" applyFont="1" applyBorder="1"/>
    <xf numFmtId="0" fontId="9" fillId="0" borderId="41" xfId="2" applyFont="1" applyBorder="1"/>
    <xf numFmtId="0" fontId="9" fillId="0" borderId="42" xfId="2" applyFont="1" applyBorder="1"/>
    <xf numFmtId="0" fontId="9" fillId="0" borderId="43" xfId="2" applyFont="1" applyBorder="1"/>
    <xf numFmtId="0" fontId="9" fillId="0" borderId="44" xfId="2" applyFont="1" applyBorder="1"/>
    <xf numFmtId="176" fontId="9" fillId="0" borderId="45" xfId="2" applyNumberFormat="1" applyFont="1" applyBorder="1"/>
    <xf numFmtId="176" fontId="9" fillId="0" borderId="46" xfId="2" applyNumberFormat="1" applyFont="1" applyBorder="1"/>
    <xf numFmtId="176" fontId="9" fillId="0" borderId="47" xfId="2" applyNumberFormat="1" applyFont="1" applyBorder="1"/>
    <xf numFmtId="176" fontId="9" fillId="0" borderId="0" xfId="2" applyNumberFormat="1" applyFont="1"/>
    <xf numFmtId="0" fontId="9" fillId="0" borderId="48" xfId="2" applyFont="1" applyBorder="1"/>
    <xf numFmtId="176" fontId="9" fillId="0" borderId="34" xfId="2" applyNumberFormat="1" applyFont="1" applyBorder="1"/>
    <xf numFmtId="176" fontId="9" fillId="0" borderId="36" xfId="2" applyNumberFormat="1" applyFont="1" applyBorder="1"/>
    <xf numFmtId="176" fontId="9" fillId="0" borderId="49" xfId="2" applyNumberFormat="1" applyFont="1" applyBorder="1"/>
    <xf numFmtId="0" fontId="9" fillId="0" borderId="26" xfId="2" applyFont="1" applyBorder="1"/>
    <xf numFmtId="0" fontId="9" fillId="0" borderId="50" xfId="2" applyFont="1" applyBorder="1"/>
    <xf numFmtId="176" fontId="9" fillId="0" borderId="37" xfId="2" applyNumberFormat="1" applyFont="1" applyBorder="1"/>
    <xf numFmtId="176" fontId="9" fillId="0" borderId="30" xfId="2" applyNumberFormat="1" applyFont="1" applyBorder="1"/>
    <xf numFmtId="176" fontId="9" fillId="0" borderId="51" xfId="2" applyNumberFormat="1" applyFont="1" applyBorder="1"/>
    <xf numFmtId="0" fontId="9" fillId="0" borderId="52" xfId="2" applyFont="1" applyBorder="1"/>
    <xf numFmtId="0" fontId="9" fillId="0" borderId="1" xfId="2" applyFont="1" applyBorder="1"/>
    <xf numFmtId="0" fontId="7" fillId="5" borderId="12" xfId="2" applyFont="1" applyFill="1" applyBorder="1" applyAlignment="1">
      <alignment horizontal="center"/>
    </xf>
    <xf numFmtId="0" fontId="9" fillId="0" borderId="0" xfId="2" applyFont="1" applyAlignment="1">
      <alignment horizontal="center"/>
    </xf>
    <xf numFmtId="0" fontId="9" fillId="3" borderId="0" xfId="2" applyFont="1" applyFill="1"/>
    <xf numFmtId="0" fontId="0" fillId="0" borderId="1" xfId="0" applyBorder="1">
      <alignment vertical="center"/>
    </xf>
    <xf numFmtId="0" fontId="9" fillId="10" borderId="17" xfId="2" applyFont="1" applyFill="1" applyBorder="1"/>
    <xf numFmtId="0" fontId="9" fillId="10" borderId="21" xfId="2" applyFont="1" applyFill="1" applyBorder="1"/>
    <xf numFmtId="0" fontId="9" fillId="10" borderId="26" xfId="2" applyFont="1" applyFill="1" applyBorder="1"/>
    <xf numFmtId="0" fontId="11" fillId="10" borderId="2" xfId="2" applyFont="1" applyFill="1" applyBorder="1" applyAlignment="1">
      <alignment horizontal="center"/>
    </xf>
    <xf numFmtId="0" fontId="11" fillId="10" borderId="53" xfId="2" applyFont="1" applyFill="1" applyBorder="1" applyAlignment="1">
      <alignment horizontal="center"/>
    </xf>
    <xf numFmtId="0" fontId="11" fillId="10" borderId="54" xfId="2" applyFont="1" applyFill="1" applyBorder="1" applyAlignment="1">
      <alignment horizontal="center"/>
    </xf>
    <xf numFmtId="0" fontId="11" fillId="10" borderId="55" xfId="2" applyFont="1" applyFill="1" applyBorder="1"/>
    <xf numFmtId="0" fontId="11" fillId="10" borderId="18" xfId="2" applyFont="1" applyFill="1" applyBorder="1"/>
    <xf numFmtId="0" fontId="11" fillId="11" borderId="13" xfId="2" applyFont="1" applyFill="1" applyBorder="1" applyAlignment="1">
      <alignment horizontal="center"/>
    </xf>
    <xf numFmtId="0" fontId="11" fillId="11" borderId="56" xfId="2" applyFont="1" applyFill="1" applyBorder="1" applyAlignment="1">
      <alignment horizontal="center"/>
    </xf>
    <xf numFmtId="0" fontId="11" fillId="10" borderId="3" xfId="2" applyFont="1" applyFill="1" applyBorder="1" applyAlignment="1">
      <alignment horizontal="centerContinuous"/>
    </xf>
    <xf numFmtId="0" fontId="11" fillId="10" borderId="16" xfId="2" applyFont="1" applyFill="1" applyBorder="1" applyAlignment="1">
      <alignment horizontal="centerContinuous"/>
    </xf>
    <xf numFmtId="0" fontId="11" fillId="10" borderId="20" xfId="2" applyFont="1" applyFill="1" applyBorder="1"/>
    <xf numFmtId="0" fontId="11" fillId="11" borderId="57" xfId="2" applyFont="1" applyFill="1" applyBorder="1" applyAlignment="1">
      <alignment horizontal="center"/>
    </xf>
    <xf numFmtId="0" fontId="9" fillId="0" borderId="0" xfId="2" applyFont="1" applyBorder="1"/>
    <xf numFmtId="0" fontId="0" fillId="0" borderId="0" xfId="0" applyBorder="1">
      <alignment vertical="center"/>
    </xf>
    <xf numFmtId="0" fontId="11" fillId="0" borderId="0" xfId="2" applyFont="1" applyFill="1" applyBorder="1" applyAlignment="1">
      <alignment horizontal="center"/>
    </xf>
    <xf numFmtId="0" fontId="11" fillId="0" borderId="0" xfId="2" applyFont="1" applyFill="1" applyBorder="1"/>
    <xf numFmtId="0" fontId="11" fillId="0" borderId="0" xfId="2" applyFont="1" applyFill="1" applyBorder="1" applyAlignment="1">
      <alignment horizontal="centerContinuous"/>
    </xf>
    <xf numFmtId="0" fontId="9" fillId="0" borderId="0" xfId="2" applyFont="1" applyFill="1" applyBorder="1"/>
    <xf numFmtId="0" fontId="9" fillId="10" borderId="0" xfId="2" applyFont="1" applyFill="1" applyAlignment="1">
      <alignment horizontal="center"/>
    </xf>
    <xf numFmtId="0" fontId="11" fillId="10" borderId="8" xfId="2" applyFont="1" applyFill="1" applyBorder="1" applyAlignment="1">
      <alignment horizontal="center"/>
    </xf>
    <xf numFmtId="0" fontId="11" fillId="10" borderId="0" xfId="2" applyFont="1" applyFill="1"/>
    <xf numFmtId="0" fontId="11" fillId="10" borderId="6" xfId="2" applyFont="1" applyFill="1" applyBorder="1" applyAlignment="1">
      <alignment horizontal="left"/>
    </xf>
    <xf numFmtId="0" fontId="7" fillId="2" borderId="12" xfId="2" applyFont="1" applyFill="1" applyBorder="1" applyAlignment="1">
      <alignment horizontal="center"/>
    </xf>
    <xf numFmtId="0" fontId="14" fillId="0" borderId="0" xfId="2" applyFont="1" applyAlignment="1">
      <alignment horizontal="centerContinuous"/>
    </xf>
    <xf numFmtId="0" fontId="7" fillId="2" borderId="8" xfId="2" applyFont="1" applyFill="1" applyBorder="1" applyAlignment="1">
      <alignment horizontal="center"/>
    </xf>
    <xf numFmtId="0" fontId="5" fillId="6" borderId="14" xfId="2" applyFont="1" applyFill="1" applyBorder="1"/>
    <xf numFmtId="0" fontId="5" fillId="3" borderId="54" xfId="2" applyFont="1" applyFill="1" applyBorder="1"/>
    <xf numFmtId="0" fontId="5" fillId="0" borderId="54" xfId="2" applyFont="1" applyBorder="1"/>
    <xf numFmtId="0" fontId="5" fillId="2" borderId="6" xfId="2" applyFont="1" applyFill="1" applyBorder="1"/>
    <xf numFmtId="0" fontId="7" fillId="2" borderId="9" xfId="2" applyFont="1" applyFill="1" applyBorder="1" applyAlignment="1">
      <alignment horizontal="centerContinuous"/>
    </xf>
    <xf numFmtId="0" fontId="7" fillId="2" borderId="10" xfId="2" applyFont="1" applyFill="1" applyBorder="1" applyAlignment="1">
      <alignment horizontal="centerContinuous"/>
    </xf>
    <xf numFmtId="0" fontId="5" fillId="12" borderId="3" xfId="2" applyFont="1" applyFill="1" applyBorder="1"/>
    <xf numFmtId="0" fontId="15" fillId="0" borderId="0" xfId="2" applyFont="1" applyAlignment="1">
      <alignment horizontal="centerContinuous"/>
    </xf>
    <xf numFmtId="0" fontId="14" fillId="0" borderId="0" xfId="2" applyFont="1"/>
    <xf numFmtId="2" fontId="5" fillId="0" borderId="0" xfId="2" applyNumberFormat="1" applyFont="1"/>
    <xf numFmtId="0" fontId="5" fillId="12" borderId="16" xfId="2" applyFont="1" applyFill="1" applyBorder="1"/>
    <xf numFmtId="0" fontId="5" fillId="13" borderId="5" xfId="2" applyFont="1" applyFill="1" applyBorder="1" applyAlignment="1">
      <alignment horizontal="centerContinuous"/>
    </xf>
    <xf numFmtId="0" fontId="5" fillId="13" borderId="6" xfId="2" applyFont="1" applyFill="1" applyBorder="1" applyAlignment="1">
      <alignment horizontal="centerContinuous"/>
    </xf>
    <xf numFmtId="0" fontId="5" fillId="13" borderId="0" xfId="2" applyFont="1" applyFill="1" applyBorder="1" applyAlignment="1">
      <alignment horizontal="centerContinuous"/>
    </xf>
    <xf numFmtId="0" fontId="6" fillId="13" borderId="4" xfId="2" applyFont="1" applyFill="1" applyBorder="1" applyAlignment="1">
      <alignment horizontal="centerContinuous"/>
    </xf>
    <xf numFmtId="0" fontId="6" fillId="13" borderId="5" xfId="2" applyFont="1" applyFill="1" applyBorder="1" applyAlignment="1">
      <alignment horizontal="centerContinuous"/>
    </xf>
    <xf numFmtId="0" fontId="6" fillId="13" borderId="6" xfId="2" applyFont="1" applyFill="1" applyBorder="1" applyAlignment="1">
      <alignment horizontal="centerContinuous"/>
    </xf>
    <xf numFmtId="0" fontId="7" fillId="13" borderId="4" xfId="2" applyFont="1" applyFill="1" applyBorder="1" applyAlignment="1">
      <alignment horizontal="centerContinuous"/>
    </xf>
    <xf numFmtId="0" fontId="7" fillId="13" borderId="14" xfId="2" applyFont="1" applyFill="1" applyBorder="1" applyAlignment="1">
      <alignment horizontal="centerContinuous"/>
    </xf>
    <xf numFmtId="0" fontId="6" fillId="13" borderId="14" xfId="2" applyFont="1" applyFill="1" applyBorder="1" applyAlignment="1">
      <alignment horizontal="centerContinuous"/>
    </xf>
    <xf numFmtId="0" fontId="6" fillId="13" borderId="15" xfId="2" applyFont="1" applyFill="1" applyBorder="1" applyAlignment="1">
      <alignment horizontal="centerContinuous"/>
    </xf>
    <xf numFmtId="0" fontId="6" fillId="13" borderId="16" xfId="2" applyFont="1" applyFill="1" applyBorder="1" applyAlignment="1">
      <alignment horizontal="centerContinuous"/>
    </xf>
    <xf numFmtId="0" fontId="11" fillId="11" borderId="0" xfId="2" applyFont="1" applyFill="1" applyBorder="1" applyAlignment="1">
      <alignment horizontal="center"/>
    </xf>
    <xf numFmtId="0" fontId="9" fillId="3" borderId="0" xfId="2" applyFont="1" applyFill="1" applyBorder="1"/>
    <xf numFmtId="0" fontId="7" fillId="14" borderId="4" xfId="2" applyFont="1" applyFill="1" applyBorder="1" applyAlignment="1">
      <alignment horizontal="centerContinuous"/>
    </xf>
    <xf numFmtId="0" fontId="7" fillId="14" borderId="5" xfId="2" applyFont="1" applyFill="1" applyBorder="1" applyAlignment="1">
      <alignment horizontal="centerContinuous"/>
    </xf>
    <xf numFmtId="0" fontId="7" fillId="14" borderId="6" xfId="2" applyFont="1" applyFill="1" applyBorder="1" applyAlignment="1">
      <alignment horizontal="centerContinuous"/>
    </xf>
    <xf numFmtId="0" fontId="7" fillId="14" borderId="14" xfId="2" applyFont="1" applyFill="1" applyBorder="1" applyAlignment="1">
      <alignment horizontal="centerContinuous"/>
    </xf>
    <xf numFmtId="0" fontId="7" fillId="14" borderId="15" xfId="2" applyFont="1" applyFill="1" applyBorder="1" applyAlignment="1">
      <alignment horizontal="centerContinuous"/>
    </xf>
    <xf numFmtId="0" fontId="7" fillId="14" borderId="16" xfId="2" applyFont="1" applyFill="1" applyBorder="1" applyAlignment="1">
      <alignment horizontal="centerContinuous"/>
    </xf>
    <xf numFmtId="0" fontId="5" fillId="14" borderId="5" xfId="2" applyFont="1" applyFill="1" applyBorder="1" applyAlignment="1">
      <alignment horizontal="centerContinuous"/>
    </xf>
    <xf numFmtId="0" fontId="5" fillId="14" borderId="6" xfId="2" applyFont="1" applyFill="1" applyBorder="1" applyAlignment="1">
      <alignment horizontal="centerContinuous"/>
    </xf>
    <xf numFmtId="0" fontId="6" fillId="14" borderId="15" xfId="2" applyFont="1" applyFill="1" applyBorder="1" applyAlignment="1">
      <alignment horizontal="centerContinuous"/>
    </xf>
    <xf numFmtId="0" fontId="6" fillId="14" borderId="16" xfId="2" applyFont="1" applyFill="1" applyBorder="1" applyAlignment="1">
      <alignment horizontal="centerContinuous"/>
    </xf>
    <xf numFmtId="0" fontId="11" fillId="10" borderId="15" xfId="2" applyFont="1" applyFill="1" applyBorder="1" applyAlignment="1">
      <alignment horizontal="centerContinuous"/>
    </xf>
    <xf numFmtId="0" fontId="9" fillId="10" borderId="18" xfId="2" applyFont="1" applyFill="1" applyBorder="1"/>
    <xf numFmtId="0" fontId="9" fillId="10" borderId="0" xfId="2" applyFont="1" applyFill="1" applyBorder="1"/>
    <xf numFmtId="0" fontId="11" fillId="10" borderId="56" xfId="2" applyFont="1" applyFill="1" applyBorder="1"/>
    <xf numFmtId="0" fontId="9" fillId="10" borderId="4" xfId="2" applyFont="1" applyFill="1" applyBorder="1"/>
    <xf numFmtId="0" fontId="11" fillId="10" borderId="61" xfId="2" applyFont="1" applyFill="1" applyBorder="1" applyAlignment="1">
      <alignment horizontal="center"/>
    </xf>
    <xf numFmtId="0" fontId="9" fillId="10" borderId="7" xfId="2" applyFont="1" applyFill="1" applyBorder="1"/>
    <xf numFmtId="0" fontId="11" fillId="10" borderId="62" xfId="2" applyFont="1" applyFill="1" applyBorder="1"/>
    <xf numFmtId="0" fontId="11" fillId="10" borderId="63" xfId="2" applyFont="1" applyFill="1" applyBorder="1"/>
    <xf numFmtId="0" fontId="11" fillId="11" borderId="64" xfId="2" applyFont="1" applyFill="1" applyBorder="1" applyAlignment="1">
      <alignment horizontal="center"/>
    </xf>
    <xf numFmtId="0" fontId="9" fillId="3" borderId="8" xfId="2" applyFont="1" applyFill="1" applyBorder="1"/>
    <xf numFmtId="0" fontId="9" fillId="0" borderId="8" xfId="2" applyFont="1" applyBorder="1"/>
    <xf numFmtId="0" fontId="0" fillId="0" borderId="8" xfId="0" applyBorder="1">
      <alignment vertical="center"/>
    </xf>
    <xf numFmtId="0" fontId="11" fillId="10" borderId="21" xfId="2" applyFont="1" applyFill="1" applyBorder="1"/>
    <xf numFmtId="0" fontId="11" fillId="11" borderId="12" xfId="2" applyFont="1" applyFill="1" applyBorder="1" applyAlignment="1">
      <alignment horizontal="center"/>
    </xf>
    <xf numFmtId="0" fontId="9" fillId="3" borderId="17" xfId="2" applyFont="1" applyFill="1" applyBorder="1"/>
    <xf numFmtId="0" fontId="9" fillId="3" borderId="18" xfId="2" applyFont="1" applyFill="1" applyBorder="1"/>
    <xf numFmtId="0" fontId="9" fillId="3" borderId="20" xfId="2" applyFont="1" applyFill="1" applyBorder="1"/>
    <xf numFmtId="0" fontId="9" fillId="0" borderId="21" xfId="2" applyFont="1" applyFill="1" applyBorder="1"/>
    <xf numFmtId="0" fontId="9" fillId="0" borderId="25" xfId="2" applyFont="1" applyBorder="1"/>
    <xf numFmtId="0" fontId="9" fillId="3" borderId="21" xfId="2" applyFont="1" applyFill="1" applyBorder="1"/>
    <xf numFmtId="0" fontId="9" fillId="3" borderId="25" xfId="2" applyFont="1" applyFill="1" applyBorder="1"/>
    <xf numFmtId="0" fontId="0" fillId="0" borderId="25" xfId="0" applyBorder="1">
      <alignment vertical="center"/>
    </xf>
    <xf numFmtId="0" fontId="9" fillId="3" borderId="26" xfId="2" applyFont="1" applyFill="1" applyBorder="1"/>
    <xf numFmtId="0" fontId="9" fillId="3" borderId="56" xfId="2" applyFont="1" applyFill="1" applyBorder="1"/>
    <xf numFmtId="0" fontId="9" fillId="3" borderId="57" xfId="2" applyFont="1" applyFill="1" applyBorder="1"/>
    <xf numFmtId="0" fontId="9" fillId="0" borderId="20" xfId="2" applyFont="1" applyBorder="1"/>
    <xf numFmtId="2" fontId="9" fillId="0" borderId="17" xfId="2" applyNumberFormat="1" applyFont="1" applyBorder="1"/>
    <xf numFmtId="2" fontId="9" fillId="0" borderId="0" xfId="2" applyNumberFormat="1" applyFont="1" applyBorder="1"/>
    <xf numFmtId="2" fontId="9" fillId="0" borderId="25" xfId="2" applyNumberFormat="1" applyFont="1" applyBorder="1"/>
    <xf numFmtId="2" fontId="9" fillId="0" borderId="21" xfId="2" applyNumberFormat="1" applyFont="1" applyBorder="1"/>
    <xf numFmtId="2" fontId="9" fillId="0" borderId="56" xfId="2" applyNumberFormat="1" applyFont="1" applyBorder="1"/>
    <xf numFmtId="2" fontId="9" fillId="0" borderId="57" xfId="2" applyNumberFormat="1" applyFont="1" applyBorder="1"/>
    <xf numFmtId="2" fontId="9" fillId="0" borderId="26" xfId="2" applyNumberFormat="1" applyFont="1" applyBorder="1"/>
    <xf numFmtId="0" fontId="7" fillId="14" borderId="0" xfId="2" applyFont="1" applyFill="1" applyAlignment="1">
      <alignment horizontal="centerContinuous"/>
    </xf>
    <xf numFmtId="0" fontId="7" fillId="13" borderId="0" xfId="2" applyFont="1" applyFill="1" applyAlignment="1">
      <alignment horizontal="centerContinuous"/>
    </xf>
    <xf numFmtId="38" fontId="5" fillId="0" borderId="0" xfId="1" applyFont="1" applyAlignment="1"/>
    <xf numFmtId="178" fontId="5" fillId="0" borderId="0" xfId="1" applyNumberFormat="1" applyFont="1" applyAlignment="1"/>
    <xf numFmtId="0" fontId="7" fillId="10" borderId="40" xfId="2" applyFont="1" applyFill="1" applyBorder="1"/>
    <xf numFmtId="0" fontId="7" fillId="10" borderId="43" xfId="2" applyFont="1" applyFill="1" applyBorder="1"/>
    <xf numFmtId="38" fontId="5" fillId="0" borderId="0" xfId="2" applyNumberFormat="1" applyFont="1"/>
    <xf numFmtId="0" fontId="5" fillId="9" borderId="0" xfId="2" applyFont="1" applyFill="1"/>
    <xf numFmtId="0" fontId="14" fillId="0" borderId="0" xfId="2" applyFont="1" applyFill="1" applyBorder="1"/>
    <xf numFmtId="0" fontId="7" fillId="10" borderId="26" xfId="2" applyFont="1" applyFill="1" applyBorder="1"/>
    <xf numFmtId="0" fontId="7" fillId="10" borderId="65" xfId="2" applyFont="1" applyFill="1" applyBorder="1"/>
    <xf numFmtId="0" fontId="7" fillId="10" borderId="1" xfId="2" applyFont="1" applyFill="1" applyBorder="1"/>
    <xf numFmtId="0" fontId="16" fillId="0" borderId="0" xfId="0" applyFont="1">
      <alignment vertical="center"/>
    </xf>
    <xf numFmtId="0" fontId="16" fillId="0" borderId="2" xfId="0" applyFont="1" applyBorder="1">
      <alignment vertical="center"/>
    </xf>
    <xf numFmtId="38" fontId="16" fillId="0" borderId="54" xfId="1" applyFont="1" applyBorder="1">
      <alignment vertical="center"/>
    </xf>
    <xf numFmtId="179" fontId="5" fillId="0" borderId="54" xfId="2" applyNumberFormat="1" applyFont="1" applyBorder="1"/>
    <xf numFmtId="179" fontId="5" fillId="0" borderId="54" xfId="1" applyNumberFormat="1" applyFont="1" applyBorder="1" applyAlignment="1">
      <alignment horizontal="right"/>
    </xf>
    <xf numFmtId="179" fontId="5" fillId="0" borderId="54" xfId="1" applyNumberFormat="1" applyFont="1" applyBorder="1" applyAlignment="1"/>
    <xf numFmtId="38" fontId="9" fillId="0" borderId="18" xfId="1" applyFont="1" applyBorder="1" applyAlignment="1"/>
    <xf numFmtId="38" fontId="9" fillId="0" borderId="20" xfId="1" applyFont="1" applyBorder="1" applyAlignment="1"/>
    <xf numFmtId="3" fontId="16" fillId="0" borderId="54" xfId="0" applyNumberFormat="1" applyFont="1" applyBorder="1">
      <alignment vertical="center"/>
    </xf>
    <xf numFmtId="38" fontId="16" fillId="0" borderId="56" xfId="1" applyFont="1" applyBorder="1">
      <alignment vertical="center"/>
    </xf>
    <xf numFmtId="178" fontId="16" fillId="0" borderId="54" xfId="1" applyNumberFormat="1" applyFont="1" applyBorder="1">
      <alignment vertical="center"/>
    </xf>
    <xf numFmtId="0" fontId="18" fillId="0" borderId="0" xfId="0" applyFont="1">
      <alignment vertical="center"/>
    </xf>
    <xf numFmtId="0" fontId="19" fillId="0" borderId="0" xfId="2" applyFont="1"/>
    <xf numFmtId="0" fontId="11" fillId="10" borderId="55" xfId="2" applyFont="1" applyFill="1" applyBorder="1" applyAlignment="1">
      <alignment horizontal="center"/>
    </xf>
    <xf numFmtId="0" fontId="11" fillId="10" borderId="18" xfId="2" applyFont="1" applyFill="1" applyBorder="1" applyAlignment="1">
      <alignment horizontal="center"/>
    </xf>
    <xf numFmtId="0" fontId="11" fillId="10" borderId="20" xfId="2" applyFont="1" applyFill="1" applyBorder="1" applyAlignment="1">
      <alignment horizontal="center"/>
    </xf>
    <xf numFmtId="178" fontId="9" fillId="3" borderId="0" xfId="1" applyNumberFormat="1" applyFont="1" applyFill="1" applyAlignment="1"/>
    <xf numFmtId="178" fontId="9" fillId="0" borderId="0" xfId="1" applyNumberFormat="1" applyFont="1" applyAlignment="1"/>
    <xf numFmtId="178" fontId="9" fillId="0" borderId="0" xfId="1" applyNumberFormat="1" applyFont="1" applyFill="1" applyAlignment="1"/>
    <xf numFmtId="0" fontId="11" fillId="0" borderId="0" xfId="2" applyFont="1" applyAlignment="1">
      <alignment horizontal="center"/>
    </xf>
    <xf numFmtId="38" fontId="16" fillId="3" borderId="54" xfId="1" applyFont="1" applyFill="1" applyBorder="1">
      <alignment vertical="center"/>
    </xf>
    <xf numFmtId="0" fontId="5" fillId="3" borderId="0" xfId="2" applyFont="1" applyFill="1" applyAlignment="1">
      <alignment horizontal="center"/>
    </xf>
    <xf numFmtId="0" fontId="5" fillId="3" borderId="0" xfId="2" applyFont="1" applyFill="1"/>
    <xf numFmtId="0" fontId="7" fillId="10" borderId="58" xfId="2" applyFont="1" applyFill="1" applyBorder="1" applyAlignment="1">
      <alignment horizontal="centerContinuous" wrapText="1"/>
    </xf>
    <xf numFmtId="0" fontId="7" fillId="10" borderId="59" xfId="2" applyFont="1" applyFill="1" applyBorder="1" applyAlignment="1">
      <alignment horizontal="centerContinuous"/>
    </xf>
    <xf numFmtId="0" fontId="7" fillId="10" borderId="60" xfId="2" applyFont="1" applyFill="1" applyBorder="1" applyAlignment="1">
      <alignment horizontal="centerContinuous"/>
    </xf>
    <xf numFmtId="0" fontId="7" fillId="10" borderId="66" xfId="2" applyFont="1" applyFill="1" applyBorder="1" applyAlignment="1">
      <alignment horizontal="centerContinuous" wrapText="1"/>
    </xf>
    <xf numFmtId="0" fontId="7" fillId="10" borderId="15" xfId="2" applyFont="1" applyFill="1" applyBorder="1" applyAlignment="1">
      <alignment horizontal="centerContinuous"/>
    </xf>
    <xf numFmtId="0" fontId="7" fillId="10" borderId="67" xfId="2" applyFont="1" applyFill="1" applyBorder="1" applyAlignment="1">
      <alignment horizontal="centerContinuous"/>
    </xf>
    <xf numFmtId="0" fontId="20" fillId="0" borderId="0" xfId="2" applyFont="1"/>
    <xf numFmtId="0" fontId="5" fillId="0" borderId="54" xfId="2" applyFont="1" applyFill="1" applyBorder="1"/>
    <xf numFmtId="0" fontId="5" fillId="0" borderId="2" xfId="2" applyFont="1" applyBorder="1" applyAlignment="1">
      <alignment wrapText="1"/>
    </xf>
    <xf numFmtId="0" fontId="5" fillId="0" borderId="0" xfId="2" applyFont="1" applyAlignment="1">
      <alignment wrapText="1"/>
    </xf>
    <xf numFmtId="38" fontId="5" fillId="0" borderId="65" xfId="1" applyFont="1" applyBorder="1" applyAlignment="1">
      <alignment wrapText="1"/>
    </xf>
    <xf numFmtId="0" fontId="7" fillId="15" borderId="0" xfId="2" applyFont="1" applyFill="1" applyAlignment="1">
      <alignment horizontal="center"/>
    </xf>
    <xf numFmtId="0" fontId="7" fillId="15" borderId="63" xfId="2" applyFont="1" applyFill="1" applyBorder="1" applyAlignment="1">
      <alignment horizontal="centerContinuous"/>
    </xf>
    <xf numFmtId="0" fontId="7" fillId="15" borderId="64" xfId="2" applyFont="1" applyFill="1" applyBorder="1" applyAlignment="1">
      <alignment horizontal="centerContinuous"/>
    </xf>
    <xf numFmtId="0" fontId="17" fillId="10" borderId="59" xfId="0" applyFont="1" applyFill="1" applyBorder="1" applyAlignment="1">
      <alignment vertical="center" wrapText="1"/>
    </xf>
    <xf numFmtId="0" fontId="7" fillId="15" borderId="12" xfId="2" applyFont="1" applyFill="1" applyBorder="1" applyAlignment="1">
      <alignment horizontal="center"/>
    </xf>
    <xf numFmtId="0" fontId="5" fillId="0" borderId="2" xfId="2" applyFont="1" applyBorder="1" applyAlignment="1">
      <alignment horizontal="left" wrapText="1"/>
    </xf>
    <xf numFmtId="0" fontId="7" fillId="15" borderId="7" xfId="2" applyFont="1" applyFill="1" applyBorder="1" applyAlignment="1">
      <alignment horizontal="centerContinuous"/>
    </xf>
    <xf numFmtId="0" fontId="7" fillId="15" borderId="8" xfId="2" applyFont="1" applyFill="1" applyBorder="1" applyAlignment="1">
      <alignment horizontal="centerContinuous"/>
    </xf>
    <xf numFmtId="0" fontId="7" fillId="10" borderId="14" xfId="2" applyFont="1" applyFill="1" applyBorder="1" applyAlignment="1">
      <alignment wrapText="1"/>
    </xf>
    <xf numFmtId="0" fontId="21" fillId="0" borderId="1" xfId="3" applyFont="1" applyBorder="1" applyAlignment="1">
      <alignment wrapText="1"/>
    </xf>
    <xf numFmtId="0" fontId="5" fillId="0" borderId="1" xfId="2" applyFont="1" applyBorder="1" applyAlignment="1">
      <alignment horizontal="center" vertical="center" wrapText="1"/>
    </xf>
    <xf numFmtId="0" fontId="7" fillId="10" borderId="60" xfId="2" applyFont="1" applyFill="1" applyBorder="1" applyAlignment="1">
      <alignment vertical="center" wrapText="1"/>
    </xf>
    <xf numFmtId="0" fontId="5" fillId="3" borderId="54" xfId="2" applyFont="1" applyFill="1" applyBorder="1" applyAlignment="1">
      <alignment vertical="center" wrapText="1"/>
    </xf>
    <xf numFmtId="0" fontId="5" fillId="0" borderId="2" xfId="2" applyFont="1" applyBorder="1" applyAlignment="1">
      <alignment vertical="center" wrapText="1"/>
    </xf>
    <xf numFmtId="0" fontId="5" fillId="0" borderId="0" xfId="2" applyFont="1" applyAlignment="1">
      <alignment vertical="center" wrapText="1"/>
    </xf>
    <xf numFmtId="38" fontId="5" fillId="0" borderId="54" xfId="1" applyFont="1" applyBorder="1" applyAlignment="1">
      <alignment vertical="center" wrapText="1"/>
    </xf>
    <xf numFmtId="178" fontId="5" fillId="0" borderId="65" xfId="1" applyNumberFormat="1" applyFont="1" applyBorder="1" applyAlignment="1">
      <alignment vertical="center" wrapText="1"/>
    </xf>
    <xf numFmtId="38" fontId="5" fillId="0" borderId="65" xfId="1" applyFont="1" applyBorder="1" applyAlignment="1">
      <alignment vertical="center" wrapText="1"/>
    </xf>
    <xf numFmtId="0" fontId="5" fillId="0" borderId="65" xfId="2" applyFont="1" applyBorder="1" applyAlignment="1">
      <alignment horizontal="center" vertical="center" wrapText="1"/>
    </xf>
    <xf numFmtId="0" fontId="5" fillId="0" borderId="65" xfId="2" applyFont="1" applyBorder="1" applyAlignment="1">
      <alignment vertical="center" wrapText="1"/>
    </xf>
    <xf numFmtId="0" fontId="5" fillId="0" borderId="65" xfId="2" applyFont="1" applyBorder="1" applyAlignment="1">
      <alignment horizontal="left" vertical="center" wrapText="1"/>
    </xf>
    <xf numFmtId="0" fontId="5" fillId="0" borderId="1" xfId="2" applyFont="1" applyBorder="1" applyAlignment="1">
      <alignment vertical="center" wrapText="1"/>
    </xf>
    <xf numFmtId="0" fontId="5" fillId="0" borderId="0" xfId="2" applyFont="1" applyAlignment="1"/>
    <xf numFmtId="0" fontId="19" fillId="0" borderId="0" xfId="2" applyFont="1" applyAlignment="1">
      <alignment vertical="center"/>
    </xf>
    <xf numFmtId="0" fontId="22" fillId="0" borderId="0" xfId="2" applyFont="1"/>
    <xf numFmtId="0" fontId="23" fillId="0" borderId="0" xfId="2" applyFont="1"/>
    <xf numFmtId="0" fontId="24" fillId="0" borderId="0" xfId="2" applyFont="1"/>
    <xf numFmtId="0" fontId="23" fillId="0" borderId="0" xfId="2" applyFont="1" applyAlignment="1">
      <alignment wrapText="1"/>
    </xf>
    <xf numFmtId="0" fontId="25" fillId="16" borderId="0" xfId="2" applyFont="1" applyFill="1" applyAlignment="1">
      <alignment horizontal="centerContinuous"/>
    </xf>
    <xf numFmtId="0" fontId="26" fillId="16" borderId="0" xfId="2" applyFont="1" applyFill="1" applyAlignment="1">
      <alignment horizontal="centerContinuous"/>
    </xf>
    <xf numFmtId="0" fontId="25" fillId="6" borderId="0" xfId="2" applyFont="1" applyFill="1" applyAlignment="1">
      <alignment horizontal="centerContinuous"/>
    </xf>
    <xf numFmtId="0" fontId="9" fillId="6" borderId="26" xfId="2" applyFont="1" applyFill="1" applyBorder="1"/>
    <xf numFmtId="0" fontId="9" fillId="6" borderId="56" xfId="2" applyFont="1" applyFill="1" applyBorder="1"/>
    <xf numFmtId="0" fontId="9" fillId="6" borderId="76" xfId="2" applyFont="1" applyFill="1" applyBorder="1"/>
    <xf numFmtId="0" fontId="7" fillId="2" borderId="13" xfId="2" applyFont="1" applyFill="1" applyBorder="1" applyAlignment="1">
      <alignment horizontal="center" wrapText="1"/>
    </xf>
    <xf numFmtId="0" fontId="6" fillId="15" borderId="45" xfId="2" applyFont="1" applyFill="1" applyBorder="1" applyAlignment="1">
      <alignment horizontal="centerContinuous"/>
    </xf>
    <xf numFmtId="0" fontId="6" fillId="15" borderId="68" xfId="2" applyFont="1" applyFill="1" applyBorder="1" applyAlignment="1">
      <alignment horizontal="centerContinuous"/>
    </xf>
    <xf numFmtId="0" fontId="6" fillId="15" borderId="68" xfId="2" applyFont="1" applyFill="1" applyBorder="1" applyAlignment="1">
      <alignment horizontal="center"/>
    </xf>
    <xf numFmtId="0" fontId="6" fillId="15" borderId="46" xfId="2" applyFont="1" applyFill="1" applyBorder="1" applyAlignment="1">
      <alignment horizontal="center"/>
    </xf>
    <xf numFmtId="0" fontId="14" fillId="6" borderId="69" xfId="2" applyFont="1" applyFill="1" applyBorder="1"/>
    <xf numFmtId="0" fontId="5" fillId="6" borderId="70" xfId="2" applyFont="1" applyFill="1" applyBorder="1"/>
    <xf numFmtId="0" fontId="5" fillId="6" borderId="71" xfId="2" applyFont="1" applyFill="1" applyBorder="1"/>
    <xf numFmtId="0" fontId="5" fillId="0" borderId="35" xfId="2" applyFont="1" applyBorder="1"/>
    <xf numFmtId="0" fontId="5" fillId="0" borderId="36" xfId="2" applyFont="1" applyBorder="1"/>
    <xf numFmtId="0" fontId="5" fillId="6" borderId="21" xfId="2" applyFont="1" applyFill="1" applyBorder="1"/>
    <xf numFmtId="0" fontId="5" fillId="6" borderId="0" xfId="2" applyFont="1" applyFill="1" applyBorder="1"/>
    <xf numFmtId="0" fontId="5" fillId="6" borderId="72" xfId="2" applyFont="1" applyFill="1" applyBorder="1"/>
    <xf numFmtId="0" fontId="5" fillId="6" borderId="73" xfId="2" applyFont="1" applyFill="1" applyBorder="1"/>
    <xf numFmtId="0" fontId="5" fillId="6" borderId="74" xfId="2" applyFont="1" applyFill="1" applyBorder="1"/>
    <xf numFmtId="0" fontId="5" fillId="6" borderId="75" xfId="2" applyFont="1" applyFill="1" applyBorder="1"/>
    <xf numFmtId="0" fontId="28" fillId="0" borderId="0" xfId="0" applyFont="1" applyAlignment="1">
      <alignment horizontal="left" vertical="center" readingOrder="1"/>
    </xf>
    <xf numFmtId="0" fontId="9" fillId="0" borderId="0" xfId="2" applyFont="1" applyAlignment="1">
      <alignment horizontal="left" wrapText="1"/>
    </xf>
    <xf numFmtId="0" fontId="29" fillId="0" borderId="0" xfId="2" applyFont="1"/>
    <xf numFmtId="0" fontId="14" fillId="0" borderId="0" xfId="2" applyFont="1" applyAlignment="1">
      <alignment vertical="center"/>
    </xf>
    <xf numFmtId="0" fontId="30" fillId="0" borderId="0" xfId="0" applyFont="1">
      <alignment vertical="center"/>
    </xf>
    <xf numFmtId="179" fontId="5" fillId="0" borderId="56" xfId="1" applyNumberFormat="1" applyFont="1" applyBorder="1" applyAlignment="1">
      <alignment horizontal="centerContinuous"/>
    </xf>
    <xf numFmtId="0" fontId="5" fillId="0" borderId="2" xfId="2" applyFont="1" applyBorder="1" applyAlignment="1">
      <alignment horizontal="centerContinuous"/>
    </xf>
    <xf numFmtId="38" fontId="3" fillId="0" borderId="0" xfId="1" applyFont="1" applyAlignment="1"/>
    <xf numFmtId="178" fontId="3" fillId="0" borderId="0" xfId="1" applyNumberFormat="1" applyFont="1" applyAlignment="1"/>
    <xf numFmtId="38" fontId="3" fillId="0" borderId="0" xfId="2" applyNumberFormat="1"/>
    <xf numFmtId="176" fontId="3" fillId="0" borderId="0" xfId="2" applyNumberFormat="1"/>
    <xf numFmtId="177" fontId="3" fillId="0" borderId="0" xfId="1" applyNumberFormat="1" applyFont="1" applyAlignment="1"/>
    <xf numFmtId="0" fontId="3" fillId="0" borderId="0" xfId="2" applyAlignment="1">
      <alignment horizontal="center"/>
    </xf>
    <xf numFmtId="0" fontId="32" fillId="0" borderId="0" xfId="2" applyFont="1"/>
    <xf numFmtId="0" fontId="31" fillId="0" borderId="0" xfId="2" applyFont="1"/>
    <xf numFmtId="0" fontId="5" fillId="0" borderId="30" xfId="2" applyFont="1" applyBorder="1"/>
  </cellXfs>
  <cellStyles count="4">
    <cellStyle name="ハイパーリンク" xfId="3" builtinId="8"/>
    <cellStyle name="桁区切り" xfId="1" builtinId="6"/>
    <cellStyle name="標準" xfId="0" builtinId="0"/>
    <cellStyle name="標準 2" xfId="2" xr:uid="{00000000-0005-0000-0000-000003000000}"/>
  </cellStyles>
  <dxfs count="3">
    <dxf>
      <font>
        <color rgb="FF9C0006"/>
      </font>
      <fill>
        <patternFill>
          <bgColor rgb="FFFFC7CE"/>
        </patternFill>
      </fill>
    </dxf>
    <dxf>
      <font>
        <color rgb="FF9C5700"/>
      </font>
      <fill>
        <patternFill>
          <bgColor rgb="FFFFEB9C"/>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theme/theme1.xml" Type="http://schemas.openxmlformats.org/officeDocument/2006/relationships/theme"/><Relationship Id="rId12" Target="styles.xml" Type="http://schemas.openxmlformats.org/officeDocument/2006/relationships/styles"/><Relationship Id="rId13" Target="sharedStrings.xml" Type="http://schemas.openxmlformats.org/officeDocument/2006/relationships/sharedStrings"/><Relationship Id="rId14" Target="metadata.xml" Type="http://schemas.openxmlformats.org/officeDocument/2006/relationships/sheetMetadata"/><Relationship Id="rId15" Target="calcChain.xml" Type="http://schemas.openxmlformats.org/officeDocument/2006/relationships/calcChain"/><Relationship Id="rId16" Target="../customXml/item1.xml" Type="http://schemas.openxmlformats.org/officeDocument/2006/relationships/customXml"/><Relationship Id="rId17" Target="../customXml/item2.xml" Type="http://schemas.openxmlformats.org/officeDocument/2006/relationships/customXml"/><Relationship Id="rId18"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_rels/drawing1.xml.rels><?xml version="1.0" encoding="UTF-8" standalone="yes"?><Relationships xmlns="http://schemas.openxmlformats.org/package/2006/relationships"><Relationship Id="rId1" Target="../media/image1.png" Type="http://schemas.openxmlformats.org/officeDocument/2006/relationships/image"/><Relationship Id="rId2" Target="../media/image2.png" Type="http://schemas.openxmlformats.org/officeDocument/2006/relationships/image"/><Relationship Id="rId3" Target="../media/image3.png" Type="http://schemas.openxmlformats.org/officeDocument/2006/relationships/image"/><Relationship Id="rId4" Target="../media/image4.png" Type="http://schemas.openxmlformats.org/officeDocument/2006/relationships/image"/><Relationship Id="rId5" Target="../media/image5.png" Type="http://schemas.openxmlformats.org/officeDocument/2006/relationships/image"/><Relationship Id="rId6" Target="../media/image6.png" Type="http://schemas.openxmlformats.org/officeDocument/2006/relationships/image"/><Relationship Id="rId7" Target="../media/image7.png" Type="http://schemas.openxmlformats.org/officeDocument/2006/relationships/image"/><Relationship Id="rId8" Target="../media/image8.png" Type="http://schemas.openxmlformats.org/officeDocument/2006/relationships/image"/><Relationship Id="rId9" Target="../media/image9.png" Type="http://schemas.openxmlformats.org/officeDocument/2006/relationships/image"/></Relationships>
</file>

<file path=xl/drawings/_rels/drawing2.xml.rels><?xml version="1.0" encoding="UTF-8" standalone="yes"?><Relationships xmlns="http://schemas.openxmlformats.org/package/2006/relationships"><Relationship Id="rId1" Target="../media/image10.png"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193</xdr:row>
      <xdr:rowOff>33618</xdr:rowOff>
    </xdr:from>
    <xdr:to>
      <xdr:col>7</xdr:col>
      <xdr:colOff>2252382</xdr:colOff>
      <xdr:row>228</xdr:row>
      <xdr:rowOff>134471</xdr:rowOff>
    </xdr:to>
    <xdr:pic>
      <xdr:nvPicPr>
        <xdr:cNvPr id="5" name="図 4">
          <a:extLst>
            <a:ext uri="{FF2B5EF4-FFF2-40B4-BE49-F238E27FC236}">
              <a16:creationId xmlns:a16="http://schemas.microsoft.com/office/drawing/2014/main" id="{0DFE370A-944B-AAC0-7746-3A7A87FF291E}"/>
            </a:ext>
          </a:extLst>
        </xdr:cNvPr>
        <xdr:cNvPicPr>
          <a:picLocks noChangeAspect="1"/>
        </xdr:cNvPicPr>
      </xdr:nvPicPr>
      <xdr:blipFill>
        <a:blip xmlns:r="http://schemas.openxmlformats.org/officeDocument/2006/relationships" r:embed="rId1"/>
        <a:stretch>
          <a:fillRect/>
        </a:stretch>
      </xdr:blipFill>
      <xdr:spPr>
        <a:xfrm>
          <a:off x="481853" y="39960177"/>
          <a:ext cx="6376147" cy="6376147"/>
        </a:xfrm>
        <a:prstGeom prst="rect">
          <a:avLst/>
        </a:prstGeom>
      </xdr:spPr>
    </xdr:pic>
    <xdr:clientData/>
  </xdr:twoCellAnchor>
  <xdr:twoCellAnchor editAs="oneCell">
    <xdr:from>
      <xdr:col>1</xdr:col>
      <xdr:colOff>156882</xdr:colOff>
      <xdr:row>58</xdr:row>
      <xdr:rowOff>156882</xdr:rowOff>
    </xdr:from>
    <xdr:to>
      <xdr:col>17</xdr:col>
      <xdr:colOff>659858</xdr:colOff>
      <xdr:row>77</xdr:row>
      <xdr:rowOff>7437</xdr:rowOff>
    </xdr:to>
    <xdr:pic>
      <xdr:nvPicPr>
        <xdr:cNvPr id="3" name="図 2">
          <a:extLst>
            <a:ext uri="{FF2B5EF4-FFF2-40B4-BE49-F238E27FC236}">
              <a16:creationId xmlns:a16="http://schemas.microsoft.com/office/drawing/2014/main" id="{EE0B4486-8658-3B62-EF8D-806650924564}"/>
            </a:ext>
          </a:extLst>
        </xdr:cNvPr>
        <xdr:cNvPicPr>
          <a:picLocks noChangeAspect="1"/>
        </xdr:cNvPicPr>
      </xdr:nvPicPr>
      <xdr:blipFill>
        <a:blip xmlns:r="http://schemas.openxmlformats.org/officeDocument/2006/relationships" r:embed="rId2"/>
        <a:stretch>
          <a:fillRect/>
        </a:stretch>
      </xdr:blipFill>
      <xdr:spPr>
        <a:xfrm>
          <a:off x="347382" y="14859000"/>
          <a:ext cx="14790476" cy="3257143"/>
        </a:xfrm>
        <a:prstGeom prst="rect">
          <a:avLst/>
        </a:prstGeom>
      </xdr:spPr>
    </xdr:pic>
    <xdr:clientData/>
  </xdr:twoCellAnchor>
  <xdr:twoCellAnchor editAs="oneCell">
    <xdr:from>
      <xdr:col>2</xdr:col>
      <xdr:colOff>0</xdr:colOff>
      <xdr:row>126</xdr:row>
      <xdr:rowOff>0</xdr:rowOff>
    </xdr:from>
    <xdr:to>
      <xdr:col>7</xdr:col>
      <xdr:colOff>1659278</xdr:colOff>
      <xdr:row>144</xdr:row>
      <xdr:rowOff>143350</xdr:rowOff>
    </xdr:to>
    <xdr:pic>
      <xdr:nvPicPr>
        <xdr:cNvPr id="31" name="図 30">
          <a:extLst>
            <a:ext uri="{FF2B5EF4-FFF2-40B4-BE49-F238E27FC236}">
              <a16:creationId xmlns:a16="http://schemas.microsoft.com/office/drawing/2014/main" id="{85164FC0-6464-8D1B-791B-5FD22902D73C}"/>
            </a:ext>
          </a:extLst>
        </xdr:cNvPr>
        <xdr:cNvPicPr>
          <a:picLocks noChangeAspect="1"/>
        </xdr:cNvPicPr>
      </xdr:nvPicPr>
      <xdr:blipFill>
        <a:blip xmlns:r="http://schemas.openxmlformats.org/officeDocument/2006/relationships" r:embed="rId3"/>
        <a:stretch>
          <a:fillRect/>
        </a:stretch>
      </xdr:blipFill>
      <xdr:spPr>
        <a:xfrm>
          <a:off x="590550" y="25974675"/>
          <a:ext cx="5792008" cy="3400900"/>
        </a:xfrm>
        <a:prstGeom prst="rect">
          <a:avLst/>
        </a:prstGeom>
      </xdr:spPr>
    </xdr:pic>
    <xdr:clientData/>
  </xdr:twoCellAnchor>
  <xdr:twoCellAnchor editAs="oneCell">
    <xdr:from>
      <xdr:col>2</xdr:col>
      <xdr:colOff>19050</xdr:colOff>
      <xdr:row>80</xdr:row>
      <xdr:rowOff>47625</xdr:rowOff>
    </xdr:from>
    <xdr:to>
      <xdr:col>7</xdr:col>
      <xdr:colOff>2116539</xdr:colOff>
      <xdr:row>98</xdr:row>
      <xdr:rowOff>105238</xdr:rowOff>
    </xdr:to>
    <xdr:pic>
      <xdr:nvPicPr>
        <xdr:cNvPr id="25" name="図 24">
          <a:extLst>
            <a:ext uri="{FF2B5EF4-FFF2-40B4-BE49-F238E27FC236}">
              <a16:creationId xmlns:a16="http://schemas.microsoft.com/office/drawing/2014/main" id="{E230E4EA-32CC-2594-495C-770D361C0A0E}"/>
            </a:ext>
          </a:extLst>
        </xdr:cNvPr>
        <xdr:cNvPicPr>
          <a:picLocks noChangeAspect="1"/>
        </xdr:cNvPicPr>
      </xdr:nvPicPr>
      <xdr:blipFill>
        <a:blip xmlns:r="http://schemas.openxmlformats.org/officeDocument/2006/relationships" r:embed="rId4"/>
        <a:stretch>
          <a:fillRect/>
        </a:stretch>
      </xdr:blipFill>
      <xdr:spPr>
        <a:xfrm>
          <a:off x="609600" y="19326225"/>
          <a:ext cx="6230219" cy="3315163"/>
        </a:xfrm>
        <a:prstGeom prst="rect">
          <a:avLst/>
        </a:prstGeom>
      </xdr:spPr>
    </xdr:pic>
    <xdr:clientData/>
  </xdr:twoCellAnchor>
  <xdr:twoCellAnchor editAs="oneCell">
    <xdr:from>
      <xdr:col>1</xdr:col>
      <xdr:colOff>171450</xdr:colOff>
      <xdr:row>42</xdr:row>
      <xdr:rowOff>9525</xdr:rowOff>
    </xdr:from>
    <xdr:to>
      <xdr:col>10</xdr:col>
      <xdr:colOff>93732</xdr:colOff>
      <xdr:row>54</xdr:row>
      <xdr:rowOff>124225</xdr:rowOff>
    </xdr:to>
    <xdr:pic>
      <xdr:nvPicPr>
        <xdr:cNvPr id="24" name="図 23">
          <a:extLst>
            <a:ext uri="{FF2B5EF4-FFF2-40B4-BE49-F238E27FC236}">
              <a16:creationId xmlns:a16="http://schemas.microsoft.com/office/drawing/2014/main" id="{E567B767-F52B-4358-4396-DB3BCC16B86C}"/>
            </a:ext>
          </a:extLst>
        </xdr:cNvPr>
        <xdr:cNvPicPr>
          <a:picLocks noChangeAspect="1"/>
        </xdr:cNvPicPr>
      </xdr:nvPicPr>
      <xdr:blipFill>
        <a:blip xmlns:r="http://schemas.openxmlformats.org/officeDocument/2006/relationships" r:embed="rId5"/>
        <a:stretch>
          <a:fillRect/>
        </a:stretch>
      </xdr:blipFill>
      <xdr:spPr>
        <a:xfrm>
          <a:off x="462803" y="11170584"/>
          <a:ext cx="9178341" cy="2848935"/>
        </a:xfrm>
        <a:prstGeom prst="rect">
          <a:avLst/>
        </a:prstGeom>
      </xdr:spPr>
    </xdr:pic>
    <xdr:clientData/>
  </xdr:twoCellAnchor>
  <xdr:twoCellAnchor editAs="oneCell">
    <xdr:from>
      <xdr:col>1</xdr:col>
      <xdr:colOff>171451</xdr:colOff>
      <xdr:row>25</xdr:row>
      <xdr:rowOff>114385</xdr:rowOff>
    </xdr:from>
    <xdr:to>
      <xdr:col>7</xdr:col>
      <xdr:colOff>1591796</xdr:colOff>
      <xdr:row>30</xdr:row>
      <xdr:rowOff>314622</xdr:rowOff>
    </xdr:to>
    <xdr:pic>
      <xdr:nvPicPr>
        <xdr:cNvPr id="6" name="図 5">
          <a:extLst>
            <a:ext uri="{FF2B5EF4-FFF2-40B4-BE49-F238E27FC236}">
              <a16:creationId xmlns:a16="http://schemas.microsoft.com/office/drawing/2014/main" id="{FA0B1D38-0CF3-C307-564E-14B1E60AEC56}"/>
            </a:ext>
          </a:extLst>
        </xdr:cNvPr>
        <xdr:cNvPicPr>
          <a:picLocks noChangeAspect="1"/>
        </xdr:cNvPicPr>
      </xdr:nvPicPr>
      <xdr:blipFill>
        <a:blip xmlns:r="http://schemas.openxmlformats.org/officeDocument/2006/relationships" r:embed="rId6"/>
        <a:stretch>
          <a:fillRect/>
        </a:stretch>
      </xdr:blipFill>
      <xdr:spPr>
        <a:xfrm>
          <a:off x="466726" y="5353135"/>
          <a:ext cx="5848350" cy="1819487"/>
        </a:xfrm>
        <a:prstGeom prst="rect">
          <a:avLst/>
        </a:prstGeom>
      </xdr:spPr>
    </xdr:pic>
    <xdr:clientData/>
  </xdr:twoCellAnchor>
  <xdr:twoCellAnchor editAs="oneCell">
    <xdr:from>
      <xdr:col>1</xdr:col>
      <xdr:colOff>266700</xdr:colOff>
      <xdr:row>33</xdr:row>
      <xdr:rowOff>84915</xdr:rowOff>
    </xdr:from>
    <xdr:to>
      <xdr:col>7</xdr:col>
      <xdr:colOff>1296520</xdr:colOff>
      <xdr:row>38</xdr:row>
      <xdr:rowOff>266430</xdr:rowOff>
    </xdr:to>
    <xdr:pic>
      <xdr:nvPicPr>
        <xdr:cNvPr id="7" name="図 6">
          <a:extLst>
            <a:ext uri="{FF2B5EF4-FFF2-40B4-BE49-F238E27FC236}">
              <a16:creationId xmlns:a16="http://schemas.microsoft.com/office/drawing/2014/main" id="{CBA8B503-A1CA-4CF7-41C5-BDC0BB528CB7}"/>
            </a:ext>
          </a:extLst>
        </xdr:cNvPr>
        <xdr:cNvPicPr>
          <a:picLocks noChangeAspect="1"/>
        </xdr:cNvPicPr>
      </xdr:nvPicPr>
      <xdr:blipFill>
        <a:blip xmlns:r="http://schemas.openxmlformats.org/officeDocument/2006/relationships" r:embed="rId7"/>
        <a:stretch>
          <a:fillRect/>
        </a:stretch>
      </xdr:blipFill>
      <xdr:spPr>
        <a:xfrm>
          <a:off x="561975" y="7914465"/>
          <a:ext cx="5457825" cy="1800765"/>
        </a:xfrm>
        <a:prstGeom prst="rect">
          <a:avLst/>
        </a:prstGeom>
      </xdr:spPr>
    </xdr:pic>
    <xdr:clientData/>
  </xdr:twoCellAnchor>
  <xdr:twoCellAnchor>
    <xdr:from>
      <xdr:col>2</xdr:col>
      <xdr:colOff>123825</xdr:colOff>
      <xdr:row>36</xdr:row>
      <xdr:rowOff>28575</xdr:rowOff>
    </xdr:from>
    <xdr:to>
      <xdr:col>7</xdr:col>
      <xdr:colOff>963706</xdr:colOff>
      <xdr:row>37</xdr:row>
      <xdr:rowOff>38100</xdr:rowOff>
    </xdr:to>
    <xdr:sp macro="" textlink="">
      <xdr:nvSpPr>
        <xdr:cNvPr id="8" name="正方形/長方形 7">
          <a:extLst>
            <a:ext uri="{FF2B5EF4-FFF2-40B4-BE49-F238E27FC236}">
              <a16:creationId xmlns:a16="http://schemas.microsoft.com/office/drawing/2014/main" id="{B128312B-8CD1-B647-FC9E-F055A706050F}"/>
            </a:ext>
          </a:extLst>
        </xdr:cNvPr>
        <xdr:cNvSpPr/>
      </xdr:nvSpPr>
      <xdr:spPr>
        <a:xfrm>
          <a:off x="605678" y="9486340"/>
          <a:ext cx="4963646" cy="334495"/>
        </a:xfrm>
        <a:prstGeom prst="rect">
          <a:avLst/>
        </a:prstGeom>
        <a:no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9525</xdr:colOff>
      <xdr:row>27</xdr:row>
      <xdr:rowOff>19050</xdr:rowOff>
    </xdr:from>
    <xdr:to>
      <xdr:col>7</xdr:col>
      <xdr:colOff>963706</xdr:colOff>
      <xdr:row>28</xdr:row>
      <xdr:rowOff>57150</xdr:rowOff>
    </xdr:to>
    <xdr:sp macro="" textlink="">
      <xdr:nvSpPr>
        <xdr:cNvPr id="9" name="正方形/長方形 8">
          <a:extLst>
            <a:ext uri="{FF2B5EF4-FFF2-40B4-BE49-F238E27FC236}">
              <a16:creationId xmlns:a16="http://schemas.microsoft.com/office/drawing/2014/main" id="{64F3E91E-AC07-489C-8721-02E669764A51}"/>
            </a:ext>
          </a:extLst>
        </xdr:cNvPr>
        <xdr:cNvSpPr/>
      </xdr:nvSpPr>
      <xdr:spPr>
        <a:xfrm>
          <a:off x="491378" y="6552079"/>
          <a:ext cx="5077946" cy="363071"/>
        </a:xfrm>
        <a:prstGeom prst="rect">
          <a:avLst/>
        </a:prstGeom>
        <a:no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1660151</xdr:colOff>
      <xdr:row>44</xdr:row>
      <xdr:rowOff>96370</xdr:rowOff>
    </xdr:from>
    <xdr:to>
      <xdr:col>10</xdr:col>
      <xdr:colOff>492499</xdr:colOff>
      <xdr:row>54</xdr:row>
      <xdr:rowOff>151839</xdr:rowOff>
    </xdr:to>
    <xdr:sp macro="" textlink="">
      <xdr:nvSpPr>
        <xdr:cNvPr id="11" name="正方形/長方形 10">
          <a:extLst>
            <a:ext uri="{FF2B5EF4-FFF2-40B4-BE49-F238E27FC236}">
              <a16:creationId xmlns:a16="http://schemas.microsoft.com/office/drawing/2014/main" id="{FDB67994-EFA8-4B3F-AEE1-BD36736C0818}"/>
            </a:ext>
          </a:extLst>
        </xdr:cNvPr>
        <xdr:cNvSpPr/>
      </xdr:nvSpPr>
      <xdr:spPr>
        <a:xfrm>
          <a:off x="6366622" y="11907370"/>
          <a:ext cx="3303495" cy="2139763"/>
        </a:xfrm>
        <a:prstGeom prst="rect">
          <a:avLst/>
        </a:prstGeom>
        <a:no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35</xdr:row>
      <xdr:rowOff>228600</xdr:rowOff>
    </xdr:from>
    <xdr:to>
      <xdr:col>2</xdr:col>
      <xdr:colOff>676275</xdr:colOff>
      <xdr:row>36</xdr:row>
      <xdr:rowOff>133350</xdr:rowOff>
    </xdr:to>
    <xdr:sp macro="" textlink="">
      <xdr:nvSpPr>
        <xdr:cNvPr id="12" name="正方形/長方形 11">
          <a:extLst>
            <a:ext uri="{FF2B5EF4-FFF2-40B4-BE49-F238E27FC236}">
              <a16:creationId xmlns:a16="http://schemas.microsoft.com/office/drawing/2014/main" id="{6B9F214E-ABCB-263B-6B80-2570F3D127B7}"/>
            </a:ext>
          </a:extLst>
        </xdr:cNvPr>
        <xdr:cNvSpPr/>
      </xdr:nvSpPr>
      <xdr:spPr>
        <a:xfrm>
          <a:off x="295275" y="8705850"/>
          <a:ext cx="971550" cy="2286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latin typeface="Yu Gothic UI" panose="020B0500000000000000" pitchFamily="50" charset="-128"/>
              <a:ea typeface="Yu Gothic UI" panose="020B0500000000000000" pitchFamily="50" charset="-128"/>
            </a:rPr>
            <a:t>こちらを入力</a:t>
          </a:r>
        </a:p>
      </xdr:txBody>
    </xdr:sp>
    <xdr:clientData/>
  </xdr:twoCellAnchor>
  <xdr:twoCellAnchor>
    <xdr:from>
      <xdr:col>0</xdr:col>
      <xdr:colOff>247650</xdr:colOff>
      <xdr:row>26</xdr:row>
      <xdr:rowOff>219075</xdr:rowOff>
    </xdr:from>
    <xdr:to>
      <xdr:col>2</xdr:col>
      <xdr:colOff>628650</xdr:colOff>
      <xdr:row>27</xdr:row>
      <xdr:rowOff>123825</xdr:rowOff>
    </xdr:to>
    <xdr:sp macro="" textlink="">
      <xdr:nvSpPr>
        <xdr:cNvPr id="13" name="正方形/長方形 12">
          <a:extLst>
            <a:ext uri="{FF2B5EF4-FFF2-40B4-BE49-F238E27FC236}">
              <a16:creationId xmlns:a16="http://schemas.microsoft.com/office/drawing/2014/main" id="{F60C6D3A-F5BE-499A-A182-A598AF5BA734}"/>
            </a:ext>
          </a:extLst>
        </xdr:cNvPr>
        <xdr:cNvSpPr/>
      </xdr:nvSpPr>
      <xdr:spPr>
        <a:xfrm>
          <a:off x="247650" y="5781675"/>
          <a:ext cx="971550" cy="2286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latin typeface="Yu Gothic UI" panose="020B0500000000000000" pitchFamily="50" charset="-128"/>
              <a:ea typeface="Yu Gothic UI" panose="020B0500000000000000" pitchFamily="50" charset="-128"/>
            </a:rPr>
            <a:t>こちらを入力</a:t>
          </a:r>
        </a:p>
      </xdr:txBody>
    </xdr:sp>
    <xdr:clientData/>
  </xdr:twoCellAnchor>
  <xdr:twoCellAnchor>
    <xdr:from>
      <xdr:col>7</xdr:col>
      <xdr:colOff>1522319</xdr:colOff>
      <xdr:row>43</xdr:row>
      <xdr:rowOff>295835</xdr:rowOff>
    </xdr:from>
    <xdr:to>
      <xdr:col>7</xdr:col>
      <xdr:colOff>2490507</xdr:colOff>
      <xdr:row>44</xdr:row>
      <xdr:rowOff>199464</xdr:rowOff>
    </xdr:to>
    <xdr:sp macro="" textlink="">
      <xdr:nvSpPr>
        <xdr:cNvPr id="14" name="正方形/長方形 13">
          <a:extLst>
            <a:ext uri="{FF2B5EF4-FFF2-40B4-BE49-F238E27FC236}">
              <a16:creationId xmlns:a16="http://schemas.microsoft.com/office/drawing/2014/main" id="{4C4223F1-D1B5-4DE2-B261-F114895E27DB}"/>
            </a:ext>
          </a:extLst>
        </xdr:cNvPr>
        <xdr:cNvSpPr/>
      </xdr:nvSpPr>
      <xdr:spPr>
        <a:xfrm>
          <a:off x="6228790" y="11781864"/>
          <a:ext cx="968188" cy="2286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latin typeface="Yu Gothic UI" panose="020B0500000000000000" pitchFamily="50" charset="-128"/>
              <a:ea typeface="Yu Gothic UI" panose="020B0500000000000000" pitchFamily="50" charset="-128"/>
            </a:rPr>
            <a:t>こちらを入力</a:t>
          </a:r>
        </a:p>
      </xdr:txBody>
    </xdr:sp>
    <xdr:clientData/>
  </xdr:twoCellAnchor>
  <xdr:twoCellAnchor>
    <xdr:from>
      <xdr:col>9</xdr:col>
      <xdr:colOff>276225</xdr:colOff>
      <xdr:row>9</xdr:row>
      <xdr:rowOff>22410</xdr:rowOff>
    </xdr:from>
    <xdr:to>
      <xdr:col>14</xdr:col>
      <xdr:colOff>593912</xdr:colOff>
      <xdr:row>16</xdr:row>
      <xdr:rowOff>89645</xdr:rowOff>
    </xdr:to>
    <xdr:sp macro="" textlink="">
      <xdr:nvSpPr>
        <xdr:cNvPr id="15" name="正方形/長方形 14">
          <a:extLst>
            <a:ext uri="{FF2B5EF4-FFF2-40B4-BE49-F238E27FC236}">
              <a16:creationId xmlns:a16="http://schemas.microsoft.com/office/drawing/2014/main" id="{9C37A418-DC84-4B9D-B2D1-2794A2A88882}"/>
            </a:ext>
          </a:extLst>
        </xdr:cNvPr>
        <xdr:cNvSpPr/>
      </xdr:nvSpPr>
      <xdr:spPr>
        <a:xfrm>
          <a:off x="8770284" y="2151528"/>
          <a:ext cx="3982010" cy="1591235"/>
        </a:xfrm>
        <a:prstGeom prst="rect">
          <a:avLst/>
        </a:prstGeom>
        <a:ln w="28575"/>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400" b="1">
              <a:solidFill>
                <a:srgbClr val="002060"/>
              </a:solidFill>
              <a:latin typeface="Yu Gothic UI" panose="020B0500000000000000" pitchFamily="50" charset="-128"/>
              <a:ea typeface="Yu Gothic UI" panose="020B0500000000000000" pitchFamily="50" charset="-128"/>
            </a:rPr>
            <a:t>本シートを活用するヒント</a:t>
          </a:r>
          <a:br>
            <a:rPr kumimoji="1" lang="en-US" altLang="ja-JP" sz="1100">
              <a:latin typeface="Yu Gothic UI" panose="020B0500000000000000" pitchFamily="50" charset="-128"/>
              <a:ea typeface="Yu Gothic UI" panose="020B0500000000000000" pitchFamily="50" charset="-128"/>
            </a:rPr>
          </a:br>
          <a:r>
            <a:rPr kumimoji="1" lang="ja-JP" altLang="en-US" sz="1100">
              <a:latin typeface="Yu Gothic UI" panose="020B0500000000000000" pitchFamily="50" charset="-128"/>
              <a:ea typeface="Yu Gothic UI" panose="020B0500000000000000" pitchFamily="50" charset="-128"/>
            </a:rPr>
            <a:t>以下のデータをご準備いただければ、クレジット創出量や収益を最小限の入力項目で大まかに把握可能です</a:t>
          </a:r>
          <a:br>
            <a:rPr kumimoji="1" lang="en-US" altLang="ja-JP" sz="1100">
              <a:latin typeface="Yu Gothic UI" panose="020B0500000000000000" pitchFamily="50" charset="-128"/>
              <a:ea typeface="Yu Gothic UI" panose="020B0500000000000000" pitchFamily="50" charset="-128"/>
            </a:rPr>
          </a:br>
          <a:r>
            <a:rPr kumimoji="1" lang="ja-JP" altLang="en-US" sz="1100">
              <a:latin typeface="Yu Gothic UI" panose="020B0500000000000000" pitchFamily="50" charset="-128"/>
              <a:ea typeface="Yu Gothic UI" panose="020B0500000000000000" pitchFamily="50" charset="-128"/>
            </a:rPr>
            <a:t>・</a:t>
          </a:r>
          <a:r>
            <a:rPr kumimoji="1" lang="en-US" altLang="ja-JP" sz="1100">
              <a:solidFill>
                <a:schemeClr val="dk1"/>
              </a:solidFill>
              <a:effectLst/>
              <a:latin typeface="Yu Gothic UI" panose="020B0500000000000000" pitchFamily="50" charset="-128"/>
              <a:ea typeface="Yu Gothic UI" panose="020B0500000000000000" pitchFamily="50" charset="-128"/>
              <a:cs typeface="+mn-cs"/>
            </a:rPr>
            <a:t>1990</a:t>
          </a:r>
          <a:r>
            <a:rPr kumimoji="1" lang="ja-JP" altLang="ja-JP" sz="1100">
              <a:solidFill>
                <a:schemeClr val="dk1"/>
              </a:solidFill>
              <a:effectLst/>
              <a:latin typeface="Yu Gothic UI" panose="020B0500000000000000" pitchFamily="50" charset="-128"/>
              <a:ea typeface="Yu Gothic UI" panose="020B0500000000000000" pitchFamily="50" charset="-128"/>
              <a:cs typeface="+mn-cs"/>
            </a:rPr>
            <a:t>年以降に施業した</a:t>
          </a:r>
          <a:r>
            <a:rPr kumimoji="1" lang="ja-JP" altLang="en-US" sz="1100">
              <a:latin typeface="Yu Gothic UI" panose="020B0500000000000000" pitchFamily="50" charset="-128"/>
              <a:ea typeface="Yu Gothic UI" panose="020B0500000000000000" pitchFamily="50" charset="-128"/>
            </a:rPr>
            <a:t>森林面積　</a:t>
          </a:r>
          <a:r>
            <a:rPr kumimoji="1" lang="en-US" altLang="ja-JP" sz="1100">
              <a:latin typeface="Yu Gothic UI" panose="020B0500000000000000" pitchFamily="50" charset="-128"/>
              <a:ea typeface="Yu Gothic UI" panose="020B0500000000000000" pitchFamily="50" charset="-128"/>
            </a:rPr>
            <a:t>※</a:t>
          </a:r>
          <a:r>
            <a:rPr kumimoji="1" lang="ja-JP" altLang="en-US" sz="1100">
              <a:latin typeface="Yu Gothic UI" panose="020B0500000000000000" pitchFamily="50" charset="-128"/>
              <a:ea typeface="Yu Gothic UI" panose="020B0500000000000000" pitchFamily="50" charset="-128"/>
            </a:rPr>
            <a:t>スギ・ヒノキ別</a:t>
          </a:r>
          <a:endParaRPr kumimoji="1" lang="en-US" altLang="ja-JP" sz="1100">
            <a:latin typeface="Yu Gothic UI" panose="020B0500000000000000" pitchFamily="50" charset="-128"/>
            <a:ea typeface="Yu Gothic UI" panose="020B0500000000000000" pitchFamily="50" charset="-128"/>
          </a:endParaRPr>
        </a:p>
        <a:p>
          <a:pPr algn="l"/>
          <a:r>
            <a:rPr kumimoji="1" lang="ja-JP" altLang="en-US" sz="1100">
              <a:latin typeface="Yu Gothic UI" panose="020B0500000000000000" pitchFamily="50" charset="-128"/>
              <a:ea typeface="Yu Gothic UI" panose="020B0500000000000000" pitchFamily="50" charset="-128"/>
            </a:rPr>
            <a:t>・</a:t>
          </a:r>
          <a:r>
            <a:rPr kumimoji="1" lang="en-US" altLang="ja-JP" sz="1100">
              <a:latin typeface="Yu Gothic UI" panose="020B0500000000000000" pitchFamily="50" charset="-128"/>
              <a:ea typeface="Yu Gothic UI" panose="020B0500000000000000" pitchFamily="50" charset="-128"/>
            </a:rPr>
            <a:t>1990</a:t>
          </a:r>
          <a:r>
            <a:rPr kumimoji="1" lang="ja-JP" altLang="en-US" sz="1100">
              <a:latin typeface="Yu Gothic UI" panose="020B0500000000000000" pitchFamily="50" charset="-128"/>
              <a:ea typeface="Yu Gothic UI" panose="020B0500000000000000" pitchFamily="50" charset="-128"/>
            </a:rPr>
            <a:t>年以降に施業した森林の林齢　</a:t>
          </a:r>
          <a:r>
            <a:rPr kumimoji="1" lang="en-US" altLang="ja-JP" sz="1100">
              <a:latin typeface="Yu Gothic UI" panose="020B0500000000000000" pitchFamily="50" charset="-128"/>
              <a:ea typeface="Yu Gothic UI" panose="020B0500000000000000" pitchFamily="50" charset="-128"/>
            </a:rPr>
            <a:t>※</a:t>
          </a:r>
          <a:r>
            <a:rPr kumimoji="1" lang="ja-JP" altLang="en-US" sz="1100">
              <a:latin typeface="Yu Gothic UI" panose="020B0500000000000000" pitchFamily="50" charset="-128"/>
              <a:ea typeface="Yu Gothic UI" panose="020B0500000000000000" pitchFamily="50" charset="-128"/>
            </a:rPr>
            <a:t>スギ・ヒノキ別</a:t>
          </a:r>
        </a:p>
      </xdr:txBody>
    </xdr:sp>
    <xdr:clientData/>
  </xdr:twoCellAnchor>
  <xdr:twoCellAnchor>
    <xdr:from>
      <xdr:col>1</xdr:col>
      <xdr:colOff>201706</xdr:colOff>
      <xdr:row>65</xdr:row>
      <xdr:rowOff>28575</xdr:rowOff>
    </xdr:from>
    <xdr:to>
      <xdr:col>18</xdr:col>
      <xdr:colOff>302559</xdr:colOff>
      <xdr:row>76</xdr:row>
      <xdr:rowOff>145676</xdr:rowOff>
    </xdr:to>
    <xdr:sp macro="" textlink="">
      <xdr:nvSpPr>
        <xdr:cNvPr id="17" name="正方形/長方形 16">
          <a:extLst>
            <a:ext uri="{FF2B5EF4-FFF2-40B4-BE49-F238E27FC236}">
              <a16:creationId xmlns:a16="http://schemas.microsoft.com/office/drawing/2014/main" id="{6A23E3EC-364C-4FE3-84CB-7DA08E8EBF08}"/>
            </a:ext>
          </a:extLst>
        </xdr:cNvPr>
        <xdr:cNvSpPr/>
      </xdr:nvSpPr>
      <xdr:spPr>
        <a:xfrm>
          <a:off x="392206" y="15985751"/>
          <a:ext cx="14702118" cy="2089337"/>
        </a:xfrm>
        <a:prstGeom prst="rect">
          <a:avLst/>
        </a:prstGeom>
        <a:no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93569</xdr:colOff>
      <xdr:row>64</xdr:row>
      <xdr:rowOff>114860</xdr:rowOff>
    </xdr:from>
    <xdr:to>
      <xdr:col>3</xdr:col>
      <xdr:colOff>84044</xdr:colOff>
      <xdr:row>65</xdr:row>
      <xdr:rowOff>162485</xdr:rowOff>
    </xdr:to>
    <xdr:sp macro="" textlink="">
      <xdr:nvSpPr>
        <xdr:cNvPr id="18" name="正方形/長方形 17">
          <a:extLst>
            <a:ext uri="{FF2B5EF4-FFF2-40B4-BE49-F238E27FC236}">
              <a16:creationId xmlns:a16="http://schemas.microsoft.com/office/drawing/2014/main" id="{388268D2-DD8F-4AED-94E6-BD3960F530F9}"/>
            </a:ext>
          </a:extLst>
        </xdr:cNvPr>
        <xdr:cNvSpPr/>
      </xdr:nvSpPr>
      <xdr:spPr>
        <a:xfrm>
          <a:off x="284069" y="15892742"/>
          <a:ext cx="965387" cy="226919"/>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latin typeface="Yu Gothic UI" panose="020B0500000000000000" pitchFamily="50" charset="-128"/>
              <a:ea typeface="Yu Gothic UI" panose="020B0500000000000000" pitchFamily="50" charset="-128"/>
            </a:rPr>
            <a:t>こちらを入力</a:t>
          </a:r>
        </a:p>
      </xdr:txBody>
    </xdr:sp>
    <xdr:clientData/>
  </xdr:twoCellAnchor>
  <xdr:twoCellAnchor>
    <xdr:from>
      <xdr:col>2</xdr:col>
      <xdr:colOff>142876</xdr:colOff>
      <xdr:row>94</xdr:row>
      <xdr:rowOff>95249</xdr:rowOff>
    </xdr:from>
    <xdr:to>
      <xdr:col>7</xdr:col>
      <xdr:colOff>739589</xdr:colOff>
      <xdr:row>97</xdr:row>
      <xdr:rowOff>57149</xdr:rowOff>
    </xdr:to>
    <xdr:sp macro="" textlink="">
      <xdr:nvSpPr>
        <xdr:cNvPr id="20" name="矢印: 左右 19">
          <a:extLst>
            <a:ext uri="{FF2B5EF4-FFF2-40B4-BE49-F238E27FC236}">
              <a16:creationId xmlns:a16="http://schemas.microsoft.com/office/drawing/2014/main" id="{2A3ACF4D-BB29-A7A6-BB48-779991A999F8}"/>
            </a:ext>
          </a:extLst>
        </xdr:cNvPr>
        <xdr:cNvSpPr/>
      </xdr:nvSpPr>
      <xdr:spPr>
        <a:xfrm>
          <a:off x="624729" y="21341602"/>
          <a:ext cx="4720478" cy="499782"/>
        </a:xfrm>
        <a:prstGeom prst="leftRightArrow">
          <a:avLst>
            <a:gd name="adj1" fmla="val 68868"/>
            <a:gd name="adj2" fmla="val 50000"/>
          </a:avLst>
        </a:prstGeom>
        <a:solidFill>
          <a:srgbClr val="00206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1">
              <a:latin typeface="Yu Gothic UI" panose="020B0500000000000000" pitchFamily="50" charset="-128"/>
              <a:ea typeface="Yu Gothic UI" panose="020B0500000000000000" pitchFamily="50" charset="-128"/>
            </a:rPr>
            <a:t>森林簿等からコピー＆ペースト可能</a:t>
          </a:r>
        </a:p>
      </xdr:txBody>
    </xdr:sp>
    <xdr:clientData/>
  </xdr:twoCellAnchor>
  <xdr:twoCellAnchor editAs="oneCell">
    <xdr:from>
      <xdr:col>2</xdr:col>
      <xdr:colOff>0</xdr:colOff>
      <xdr:row>103</xdr:row>
      <xdr:rowOff>0</xdr:rowOff>
    </xdr:from>
    <xdr:to>
      <xdr:col>10</xdr:col>
      <xdr:colOff>217557</xdr:colOff>
      <xdr:row>118</xdr:row>
      <xdr:rowOff>143275</xdr:rowOff>
    </xdr:to>
    <xdr:pic>
      <xdr:nvPicPr>
        <xdr:cNvPr id="28" name="図 27">
          <a:extLst>
            <a:ext uri="{FF2B5EF4-FFF2-40B4-BE49-F238E27FC236}">
              <a16:creationId xmlns:a16="http://schemas.microsoft.com/office/drawing/2014/main" id="{85F710CE-1E1B-46A3-8854-FE376292E448}"/>
            </a:ext>
          </a:extLst>
        </xdr:cNvPr>
        <xdr:cNvPicPr>
          <a:picLocks noChangeAspect="1"/>
        </xdr:cNvPicPr>
      </xdr:nvPicPr>
      <xdr:blipFill>
        <a:blip xmlns:r="http://schemas.openxmlformats.org/officeDocument/2006/relationships" r:embed="rId5"/>
        <a:stretch>
          <a:fillRect/>
        </a:stretch>
      </xdr:blipFill>
      <xdr:spPr>
        <a:xfrm>
          <a:off x="590550" y="22355175"/>
          <a:ext cx="9202434" cy="2857899"/>
        </a:xfrm>
        <a:prstGeom prst="rect">
          <a:avLst/>
        </a:prstGeom>
      </xdr:spPr>
    </xdr:pic>
    <xdr:clientData/>
  </xdr:twoCellAnchor>
  <xdr:twoCellAnchor>
    <xdr:from>
      <xdr:col>7</xdr:col>
      <xdr:colOff>1875306</xdr:colOff>
      <xdr:row>105</xdr:row>
      <xdr:rowOff>133910</xdr:rowOff>
    </xdr:from>
    <xdr:to>
      <xdr:col>10</xdr:col>
      <xdr:colOff>549088</xdr:colOff>
      <xdr:row>120</xdr:row>
      <xdr:rowOff>156882</xdr:rowOff>
    </xdr:to>
    <xdr:sp macro="" textlink="">
      <xdr:nvSpPr>
        <xdr:cNvPr id="29" name="正方形/長方形 28">
          <a:extLst>
            <a:ext uri="{FF2B5EF4-FFF2-40B4-BE49-F238E27FC236}">
              <a16:creationId xmlns:a16="http://schemas.microsoft.com/office/drawing/2014/main" id="{2D12113B-B4A4-4A19-9282-54B7E3D9DE9F}"/>
            </a:ext>
          </a:extLst>
        </xdr:cNvPr>
        <xdr:cNvSpPr/>
      </xdr:nvSpPr>
      <xdr:spPr>
        <a:xfrm>
          <a:off x="6480924" y="23442145"/>
          <a:ext cx="3144929" cy="2712384"/>
        </a:xfrm>
        <a:prstGeom prst="rect">
          <a:avLst/>
        </a:prstGeom>
        <a:no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438150</xdr:colOff>
      <xdr:row>45</xdr:row>
      <xdr:rowOff>219074</xdr:rowOff>
    </xdr:from>
    <xdr:to>
      <xdr:col>9</xdr:col>
      <xdr:colOff>581025</xdr:colOff>
      <xdr:row>54</xdr:row>
      <xdr:rowOff>95249</xdr:rowOff>
    </xdr:to>
    <xdr:sp macro="" textlink="">
      <xdr:nvSpPr>
        <xdr:cNvPr id="32" name="正方形/長方形 31">
          <a:extLst>
            <a:ext uri="{FF2B5EF4-FFF2-40B4-BE49-F238E27FC236}">
              <a16:creationId xmlns:a16="http://schemas.microsoft.com/office/drawing/2014/main" id="{E6799498-BF7E-4497-8745-307E6F396A83}"/>
            </a:ext>
          </a:extLst>
        </xdr:cNvPr>
        <xdr:cNvSpPr/>
      </xdr:nvSpPr>
      <xdr:spPr>
        <a:xfrm>
          <a:off x="6438900" y="11934824"/>
          <a:ext cx="1266825" cy="1647825"/>
        </a:xfrm>
        <a:prstGeom prst="rect">
          <a:avLst/>
        </a:prstGeom>
        <a:noFill/>
        <a:ln w="28575">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466724</xdr:colOff>
      <xdr:row>54</xdr:row>
      <xdr:rowOff>47625</xdr:rowOff>
    </xdr:from>
    <xdr:to>
      <xdr:col>9</xdr:col>
      <xdr:colOff>590549</xdr:colOff>
      <xdr:row>55</xdr:row>
      <xdr:rowOff>123825</xdr:rowOff>
    </xdr:to>
    <xdr:sp macro="" textlink="">
      <xdr:nvSpPr>
        <xdr:cNvPr id="33" name="正方形/長方形 32">
          <a:extLst>
            <a:ext uri="{FF2B5EF4-FFF2-40B4-BE49-F238E27FC236}">
              <a16:creationId xmlns:a16="http://schemas.microsoft.com/office/drawing/2014/main" id="{22E6B7BC-34DE-4353-ABDB-D42FD4FD1422}"/>
            </a:ext>
          </a:extLst>
        </xdr:cNvPr>
        <xdr:cNvSpPr/>
      </xdr:nvSpPr>
      <xdr:spPr>
        <a:xfrm>
          <a:off x="6467474" y="13535025"/>
          <a:ext cx="1247775" cy="257175"/>
        </a:xfrm>
        <a:prstGeom prst="rect">
          <a:avLst/>
        </a:prstGeom>
        <a:solidFill>
          <a:srgbClr val="002060"/>
        </a:solidFill>
        <a:ln>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latin typeface="Yu Gothic UI" panose="020B0500000000000000" pitchFamily="50" charset="-128"/>
              <a:ea typeface="Yu Gothic UI" panose="020B0500000000000000" pitchFamily="50" charset="-128"/>
            </a:rPr>
            <a:t>プルダウンから選択</a:t>
          </a:r>
        </a:p>
      </xdr:txBody>
    </xdr:sp>
    <xdr:clientData/>
  </xdr:twoCellAnchor>
  <xdr:twoCellAnchor>
    <xdr:from>
      <xdr:col>7</xdr:col>
      <xdr:colOff>741829</xdr:colOff>
      <xdr:row>84</xdr:row>
      <xdr:rowOff>123263</xdr:rowOff>
    </xdr:from>
    <xdr:to>
      <xdr:col>7</xdr:col>
      <xdr:colOff>2129117</xdr:colOff>
      <xdr:row>98</xdr:row>
      <xdr:rowOff>22971</xdr:rowOff>
    </xdr:to>
    <xdr:sp macro="" textlink="">
      <xdr:nvSpPr>
        <xdr:cNvPr id="34" name="正方形/長方形 33">
          <a:extLst>
            <a:ext uri="{FF2B5EF4-FFF2-40B4-BE49-F238E27FC236}">
              <a16:creationId xmlns:a16="http://schemas.microsoft.com/office/drawing/2014/main" id="{C410CD1F-0FCC-4798-9709-9853AA7FD415}"/>
            </a:ext>
          </a:extLst>
        </xdr:cNvPr>
        <xdr:cNvSpPr/>
      </xdr:nvSpPr>
      <xdr:spPr>
        <a:xfrm>
          <a:off x="5347447" y="19576675"/>
          <a:ext cx="1387288" cy="2409825"/>
        </a:xfrm>
        <a:prstGeom prst="rect">
          <a:avLst/>
        </a:prstGeom>
        <a:noFill/>
        <a:ln w="28575">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774886</xdr:colOff>
      <xdr:row>97</xdr:row>
      <xdr:rowOff>123265</xdr:rowOff>
    </xdr:from>
    <xdr:to>
      <xdr:col>7</xdr:col>
      <xdr:colOff>2090865</xdr:colOff>
      <xdr:row>99</xdr:row>
      <xdr:rowOff>20171</xdr:rowOff>
    </xdr:to>
    <xdr:sp macro="" textlink="">
      <xdr:nvSpPr>
        <xdr:cNvPr id="35" name="正方形/長方形 34">
          <a:extLst>
            <a:ext uri="{FF2B5EF4-FFF2-40B4-BE49-F238E27FC236}">
              <a16:creationId xmlns:a16="http://schemas.microsoft.com/office/drawing/2014/main" id="{17546960-F47D-431F-8C97-78FA1CC91390}"/>
            </a:ext>
          </a:extLst>
        </xdr:cNvPr>
        <xdr:cNvSpPr/>
      </xdr:nvSpPr>
      <xdr:spPr>
        <a:xfrm>
          <a:off x="5380504" y="21907500"/>
          <a:ext cx="1315979" cy="255495"/>
        </a:xfrm>
        <a:prstGeom prst="rect">
          <a:avLst/>
        </a:prstGeom>
        <a:solidFill>
          <a:srgbClr val="002060"/>
        </a:solidFill>
        <a:ln>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latin typeface="Yu Gothic UI" panose="020B0500000000000000" pitchFamily="50" charset="-128"/>
              <a:ea typeface="Yu Gothic UI" panose="020B0500000000000000" pitchFamily="50" charset="-128"/>
            </a:rPr>
            <a:t>プルダウンから選択</a:t>
          </a:r>
        </a:p>
      </xdr:txBody>
    </xdr:sp>
    <xdr:clientData/>
  </xdr:twoCellAnchor>
  <xdr:twoCellAnchor>
    <xdr:from>
      <xdr:col>2</xdr:col>
      <xdr:colOff>9525</xdr:colOff>
      <xdr:row>83</xdr:row>
      <xdr:rowOff>19049</xdr:rowOff>
    </xdr:from>
    <xdr:to>
      <xdr:col>7</xdr:col>
      <xdr:colOff>2241176</xdr:colOff>
      <xdr:row>99</xdr:row>
      <xdr:rowOff>123824</xdr:rowOff>
    </xdr:to>
    <xdr:sp macro="" textlink="">
      <xdr:nvSpPr>
        <xdr:cNvPr id="36" name="正方形/長方形 35">
          <a:extLst>
            <a:ext uri="{FF2B5EF4-FFF2-40B4-BE49-F238E27FC236}">
              <a16:creationId xmlns:a16="http://schemas.microsoft.com/office/drawing/2014/main" id="{77E1ED26-C733-454C-BEAF-81F72DA1BC36}"/>
            </a:ext>
          </a:extLst>
        </xdr:cNvPr>
        <xdr:cNvSpPr/>
      </xdr:nvSpPr>
      <xdr:spPr>
        <a:xfrm>
          <a:off x="491378" y="19293167"/>
          <a:ext cx="6355416" cy="2973481"/>
        </a:xfrm>
        <a:prstGeom prst="rect">
          <a:avLst/>
        </a:prstGeom>
        <a:no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133350</xdr:colOff>
      <xdr:row>82</xdr:row>
      <xdr:rowOff>47625</xdr:rowOff>
    </xdr:from>
    <xdr:to>
      <xdr:col>3</xdr:col>
      <xdr:colOff>123825</xdr:colOff>
      <xdr:row>83</xdr:row>
      <xdr:rowOff>95250</xdr:rowOff>
    </xdr:to>
    <xdr:sp macro="" textlink="">
      <xdr:nvSpPr>
        <xdr:cNvPr id="37" name="正方形/長方形 36">
          <a:extLst>
            <a:ext uri="{FF2B5EF4-FFF2-40B4-BE49-F238E27FC236}">
              <a16:creationId xmlns:a16="http://schemas.microsoft.com/office/drawing/2014/main" id="{11DDEDAC-C757-4ED7-AFB9-A6801DBB3FBA}"/>
            </a:ext>
          </a:extLst>
        </xdr:cNvPr>
        <xdr:cNvSpPr/>
      </xdr:nvSpPr>
      <xdr:spPr>
        <a:xfrm>
          <a:off x="428625" y="18602325"/>
          <a:ext cx="971550" cy="2286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latin typeface="Yu Gothic UI" panose="020B0500000000000000" pitchFamily="50" charset="-128"/>
              <a:ea typeface="Yu Gothic UI" panose="020B0500000000000000" pitchFamily="50" charset="-128"/>
            </a:rPr>
            <a:t>こちらを入力</a:t>
          </a:r>
        </a:p>
      </xdr:txBody>
    </xdr:sp>
    <xdr:clientData/>
  </xdr:twoCellAnchor>
  <xdr:twoCellAnchor>
    <xdr:from>
      <xdr:col>8</xdr:col>
      <xdr:colOff>523875</xdr:colOff>
      <xdr:row>108</xdr:row>
      <xdr:rowOff>9525</xdr:rowOff>
    </xdr:from>
    <xdr:to>
      <xdr:col>10</xdr:col>
      <xdr:colOff>238125</xdr:colOff>
      <xdr:row>119</xdr:row>
      <xdr:rowOff>85725</xdr:rowOff>
    </xdr:to>
    <xdr:sp macro="" textlink="">
      <xdr:nvSpPr>
        <xdr:cNvPr id="38" name="正方形/長方形 37">
          <a:extLst>
            <a:ext uri="{FF2B5EF4-FFF2-40B4-BE49-F238E27FC236}">
              <a16:creationId xmlns:a16="http://schemas.microsoft.com/office/drawing/2014/main" id="{E244090A-C9A0-46B0-90C6-6CD0467E4751}"/>
            </a:ext>
          </a:extLst>
        </xdr:cNvPr>
        <xdr:cNvSpPr/>
      </xdr:nvSpPr>
      <xdr:spPr>
        <a:xfrm>
          <a:off x="6524625" y="23269575"/>
          <a:ext cx="1524000" cy="2066925"/>
        </a:xfrm>
        <a:prstGeom prst="rect">
          <a:avLst/>
        </a:prstGeom>
        <a:noFill/>
        <a:ln w="28575">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647699</xdr:colOff>
      <xdr:row>118</xdr:row>
      <xdr:rowOff>133351</xdr:rowOff>
    </xdr:from>
    <xdr:to>
      <xdr:col>10</xdr:col>
      <xdr:colOff>85724</xdr:colOff>
      <xdr:row>120</xdr:row>
      <xdr:rowOff>28576</xdr:rowOff>
    </xdr:to>
    <xdr:sp macro="" textlink="">
      <xdr:nvSpPr>
        <xdr:cNvPr id="39" name="正方形/長方形 38">
          <a:extLst>
            <a:ext uri="{FF2B5EF4-FFF2-40B4-BE49-F238E27FC236}">
              <a16:creationId xmlns:a16="http://schemas.microsoft.com/office/drawing/2014/main" id="{6F5561B7-CECA-4735-B5A7-2C51052272C1}"/>
            </a:ext>
          </a:extLst>
        </xdr:cNvPr>
        <xdr:cNvSpPr/>
      </xdr:nvSpPr>
      <xdr:spPr>
        <a:xfrm>
          <a:off x="6648449" y="25203151"/>
          <a:ext cx="1247775" cy="257175"/>
        </a:xfrm>
        <a:prstGeom prst="rect">
          <a:avLst/>
        </a:prstGeom>
        <a:solidFill>
          <a:srgbClr val="002060"/>
        </a:solidFill>
        <a:ln>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latin typeface="Yu Gothic UI" panose="020B0500000000000000" pitchFamily="50" charset="-128"/>
              <a:ea typeface="Yu Gothic UI" panose="020B0500000000000000" pitchFamily="50" charset="-128"/>
            </a:rPr>
            <a:t>プルダウンから選択</a:t>
          </a:r>
        </a:p>
      </xdr:txBody>
    </xdr:sp>
    <xdr:clientData/>
  </xdr:twoCellAnchor>
  <xdr:twoCellAnchor>
    <xdr:from>
      <xdr:col>1</xdr:col>
      <xdr:colOff>246530</xdr:colOff>
      <xdr:row>130</xdr:row>
      <xdr:rowOff>28574</xdr:rowOff>
    </xdr:from>
    <xdr:to>
      <xdr:col>7</xdr:col>
      <xdr:colOff>1580030</xdr:colOff>
      <xdr:row>146</xdr:row>
      <xdr:rowOff>114300</xdr:rowOff>
    </xdr:to>
    <xdr:sp macro="" textlink="">
      <xdr:nvSpPr>
        <xdr:cNvPr id="40" name="正方形/長方形 39">
          <a:extLst>
            <a:ext uri="{FF2B5EF4-FFF2-40B4-BE49-F238E27FC236}">
              <a16:creationId xmlns:a16="http://schemas.microsoft.com/office/drawing/2014/main" id="{19008FEA-62E0-49D1-9941-1427052CC440}"/>
            </a:ext>
          </a:extLst>
        </xdr:cNvPr>
        <xdr:cNvSpPr/>
      </xdr:nvSpPr>
      <xdr:spPr>
        <a:xfrm>
          <a:off x="437030" y="27908809"/>
          <a:ext cx="5748618" cy="2954432"/>
        </a:xfrm>
        <a:prstGeom prst="rect">
          <a:avLst/>
        </a:prstGeom>
        <a:no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542926</xdr:colOff>
      <xdr:row>133</xdr:row>
      <xdr:rowOff>171450</xdr:rowOff>
    </xdr:from>
    <xdr:to>
      <xdr:col>7</xdr:col>
      <xdr:colOff>739589</xdr:colOff>
      <xdr:row>145</xdr:row>
      <xdr:rowOff>66675</xdr:rowOff>
    </xdr:to>
    <xdr:sp macro="" textlink="">
      <xdr:nvSpPr>
        <xdr:cNvPr id="41" name="正方形/長方形 40">
          <a:extLst>
            <a:ext uri="{FF2B5EF4-FFF2-40B4-BE49-F238E27FC236}">
              <a16:creationId xmlns:a16="http://schemas.microsoft.com/office/drawing/2014/main" id="{A858ED7B-4348-47F9-A885-B44C033737B9}"/>
            </a:ext>
          </a:extLst>
        </xdr:cNvPr>
        <xdr:cNvSpPr/>
      </xdr:nvSpPr>
      <xdr:spPr>
        <a:xfrm>
          <a:off x="2391897" y="28589568"/>
          <a:ext cx="2953310" cy="2046754"/>
        </a:xfrm>
        <a:prstGeom prst="rect">
          <a:avLst/>
        </a:prstGeom>
        <a:noFill/>
        <a:ln w="28575">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9524</xdr:colOff>
      <xdr:row>144</xdr:row>
      <xdr:rowOff>152401</xdr:rowOff>
    </xdr:from>
    <xdr:to>
      <xdr:col>7</xdr:col>
      <xdr:colOff>571499</xdr:colOff>
      <xdr:row>146</xdr:row>
      <xdr:rowOff>47626</xdr:rowOff>
    </xdr:to>
    <xdr:sp macro="" textlink="">
      <xdr:nvSpPr>
        <xdr:cNvPr id="42" name="正方形/長方形 41">
          <a:extLst>
            <a:ext uri="{FF2B5EF4-FFF2-40B4-BE49-F238E27FC236}">
              <a16:creationId xmlns:a16="http://schemas.microsoft.com/office/drawing/2014/main" id="{C8C2B4E9-C06E-4E46-AD51-4B3FB41B4A8D}"/>
            </a:ext>
          </a:extLst>
        </xdr:cNvPr>
        <xdr:cNvSpPr/>
      </xdr:nvSpPr>
      <xdr:spPr>
        <a:xfrm>
          <a:off x="3343274" y="29927551"/>
          <a:ext cx="1247775" cy="257175"/>
        </a:xfrm>
        <a:prstGeom prst="rect">
          <a:avLst/>
        </a:prstGeom>
        <a:solidFill>
          <a:srgbClr val="002060"/>
        </a:solidFill>
        <a:ln>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latin typeface="Yu Gothic UI" panose="020B0500000000000000" pitchFamily="50" charset="-128"/>
              <a:ea typeface="Yu Gothic UI" panose="020B0500000000000000" pitchFamily="50" charset="-128"/>
            </a:rPr>
            <a:t>プルダウンから選択</a:t>
          </a:r>
        </a:p>
      </xdr:txBody>
    </xdr:sp>
    <xdr:clientData/>
  </xdr:twoCellAnchor>
  <xdr:twoCellAnchor editAs="oneCell">
    <xdr:from>
      <xdr:col>1</xdr:col>
      <xdr:colOff>209550</xdr:colOff>
      <xdr:row>153</xdr:row>
      <xdr:rowOff>76200</xdr:rowOff>
    </xdr:from>
    <xdr:to>
      <xdr:col>18</xdr:col>
      <xdr:colOff>177421</xdr:colOff>
      <xdr:row>187</xdr:row>
      <xdr:rowOff>65907</xdr:rowOff>
    </xdr:to>
    <xdr:pic>
      <xdr:nvPicPr>
        <xdr:cNvPr id="43" name="図 42">
          <a:extLst>
            <a:ext uri="{FF2B5EF4-FFF2-40B4-BE49-F238E27FC236}">
              <a16:creationId xmlns:a16="http://schemas.microsoft.com/office/drawing/2014/main" id="{DF7B1A22-7B03-7593-A23E-8E2E99803091}"/>
            </a:ext>
          </a:extLst>
        </xdr:cNvPr>
        <xdr:cNvPicPr>
          <a:picLocks noChangeAspect="1"/>
        </xdr:cNvPicPr>
      </xdr:nvPicPr>
      <xdr:blipFill>
        <a:blip xmlns:r="http://schemas.openxmlformats.org/officeDocument/2006/relationships" r:embed="rId8"/>
        <a:stretch>
          <a:fillRect/>
        </a:stretch>
      </xdr:blipFill>
      <xdr:spPr>
        <a:xfrm>
          <a:off x="504825" y="30899100"/>
          <a:ext cx="14980952" cy="6142857"/>
        </a:xfrm>
        <a:prstGeom prst="rect">
          <a:avLst/>
        </a:prstGeom>
      </xdr:spPr>
    </xdr:pic>
    <xdr:clientData/>
  </xdr:twoCellAnchor>
  <xdr:twoCellAnchor>
    <xdr:from>
      <xdr:col>2</xdr:col>
      <xdr:colOff>28577</xdr:colOff>
      <xdr:row>169</xdr:row>
      <xdr:rowOff>133349</xdr:rowOff>
    </xdr:from>
    <xdr:to>
      <xdr:col>10</xdr:col>
      <xdr:colOff>728383</xdr:colOff>
      <xdr:row>172</xdr:row>
      <xdr:rowOff>28575</xdr:rowOff>
    </xdr:to>
    <xdr:sp macro="" textlink="">
      <xdr:nvSpPr>
        <xdr:cNvPr id="44" name="正方形/長方形 43">
          <a:extLst>
            <a:ext uri="{FF2B5EF4-FFF2-40B4-BE49-F238E27FC236}">
              <a16:creationId xmlns:a16="http://schemas.microsoft.com/office/drawing/2014/main" id="{2B4CEA9B-06DA-41F6-AAFE-5895F5D49D83}"/>
            </a:ext>
          </a:extLst>
        </xdr:cNvPr>
        <xdr:cNvSpPr/>
      </xdr:nvSpPr>
      <xdr:spPr>
        <a:xfrm>
          <a:off x="510430" y="35566349"/>
          <a:ext cx="9294718" cy="433108"/>
        </a:xfrm>
        <a:prstGeom prst="rect">
          <a:avLst/>
        </a:prstGeom>
        <a:no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571500</xdr:colOff>
      <xdr:row>107</xdr:row>
      <xdr:rowOff>76200</xdr:rowOff>
    </xdr:from>
    <xdr:to>
      <xdr:col>9</xdr:col>
      <xdr:colOff>419100</xdr:colOff>
      <xdr:row>108</xdr:row>
      <xdr:rowOff>123825</xdr:rowOff>
    </xdr:to>
    <xdr:sp macro="" textlink="">
      <xdr:nvSpPr>
        <xdr:cNvPr id="45" name="正方形/長方形 44">
          <a:extLst>
            <a:ext uri="{FF2B5EF4-FFF2-40B4-BE49-F238E27FC236}">
              <a16:creationId xmlns:a16="http://schemas.microsoft.com/office/drawing/2014/main" id="{A8EDAC0D-E855-4B30-903D-4C6AF5C61134}"/>
            </a:ext>
          </a:extLst>
        </xdr:cNvPr>
        <xdr:cNvSpPr/>
      </xdr:nvSpPr>
      <xdr:spPr>
        <a:xfrm>
          <a:off x="6572250" y="23155275"/>
          <a:ext cx="971550" cy="2286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latin typeface="Yu Gothic UI" panose="020B0500000000000000" pitchFamily="50" charset="-128"/>
              <a:ea typeface="Yu Gothic UI" panose="020B0500000000000000" pitchFamily="50" charset="-128"/>
            </a:rPr>
            <a:t>こちらを入力</a:t>
          </a:r>
        </a:p>
      </xdr:txBody>
    </xdr:sp>
    <xdr:clientData/>
  </xdr:twoCellAnchor>
  <xdr:twoCellAnchor>
    <xdr:from>
      <xdr:col>1</xdr:col>
      <xdr:colOff>180975</xdr:colOff>
      <xdr:row>129</xdr:row>
      <xdr:rowOff>57150</xdr:rowOff>
    </xdr:from>
    <xdr:to>
      <xdr:col>3</xdr:col>
      <xdr:colOff>171450</xdr:colOff>
      <xdr:row>130</xdr:row>
      <xdr:rowOff>104775</xdr:rowOff>
    </xdr:to>
    <xdr:sp macro="" textlink="">
      <xdr:nvSpPr>
        <xdr:cNvPr id="30" name="正方形/長方形 29">
          <a:extLst>
            <a:ext uri="{FF2B5EF4-FFF2-40B4-BE49-F238E27FC236}">
              <a16:creationId xmlns:a16="http://schemas.microsoft.com/office/drawing/2014/main" id="{79B24867-1F0F-4628-8E58-3CBEF848BD2A}"/>
            </a:ext>
          </a:extLst>
        </xdr:cNvPr>
        <xdr:cNvSpPr/>
      </xdr:nvSpPr>
      <xdr:spPr>
        <a:xfrm>
          <a:off x="476250" y="27117675"/>
          <a:ext cx="971550" cy="2286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latin typeface="Yu Gothic UI" panose="020B0500000000000000" pitchFamily="50" charset="-128"/>
              <a:ea typeface="Yu Gothic UI" panose="020B0500000000000000" pitchFamily="50" charset="-128"/>
            </a:rPr>
            <a:t>こちらを入力</a:t>
          </a:r>
        </a:p>
      </xdr:txBody>
    </xdr:sp>
    <xdr:clientData/>
  </xdr:twoCellAnchor>
  <xdr:twoCellAnchor>
    <xdr:from>
      <xdr:col>1</xdr:col>
      <xdr:colOff>57150</xdr:colOff>
      <xdr:row>169</xdr:row>
      <xdr:rowOff>9525</xdr:rowOff>
    </xdr:from>
    <xdr:to>
      <xdr:col>3</xdr:col>
      <xdr:colOff>47625</xdr:colOff>
      <xdr:row>170</xdr:row>
      <xdr:rowOff>57150</xdr:rowOff>
    </xdr:to>
    <xdr:sp macro="" textlink="">
      <xdr:nvSpPr>
        <xdr:cNvPr id="46" name="正方形/長方形 45">
          <a:extLst>
            <a:ext uri="{FF2B5EF4-FFF2-40B4-BE49-F238E27FC236}">
              <a16:creationId xmlns:a16="http://schemas.microsoft.com/office/drawing/2014/main" id="{CE2012FD-8DAC-4771-8FAC-5EC790741416}"/>
            </a:ext>
          </a:extLst>
        </xdr:cNvPr>
        <xdr:cNvSpPr/>
      </xdr:nvSpPr>
      <xdr:spPr>
        <a:xfrm>
          <a:off x="352425" y="33728025"/>
          <a:ext cx="971550" cy="2286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latin typeface="Yu Gothic UI" panose="020B0500000000000000" pitchFamily="50" charset="-128"/>
              <a:ea typeface="Yu Gothic UI" panose="020B0500000000000000" pitchFamily="50" charset="-128"/>
            </a:rPr>
            <a:t>こちらを入力</a:t>
          </a:r>
        </a:p>
      </xdr:txBody>
    </xdr:sp>
    <xdr:clientData/>
  </xdr:twoCellAnchor>
  <xdr:twoCellAnchor>
    <xdr:from>
      <xdr:col>9</xdr:col>
      <xdr:colOff>246530</xdr:colOff>
      <xdr:row>16</xdr:row>
      <xdr:rowOff>89645</xdr:rowOff>
    </xdr:from>
    <xdr:to>
      <xdr:col>11</xdr:col>
      <xdr:colOff>653583</xdr:colOff>
      <xdr:row>18</xdr:row>
      <xdr:rowOff>168088</xdr:rowOff>
    </xdr:to>
    <xdr:cxnSp macro="">
      <xdr:nvCxnSpPr>
        <xdr:cNvPr id="48" name="直線コネクタ 47">
          <a:extLst>
            <a:ext uri="{FF2B5EF4-FFF2-40B4-BE49-F238E27FC236}">
              <a16:creationId xmlns:a16="http://schemas.microsoft.com/office/drawing/2014/main" id="{1E16670E-9C74-C97E-9FFD-D5A06059FD03}"/>
            </a:ext>
          </a:extLst>
        </xdr:cNvPr>
        <xdr:cNvCxnSpPr>
          <a:stCxn id="15" idx="2"/>
        </xdr:cNvCxnSpPr>
      </xdr:nvCxnSpPr>
      <xdr:spPr>
        <a:xfrm flipH="1">
          <a:off x="8740589" y="3742763"/>
          <a:ext cx="2020700" cy="52667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1643340</xdr:colOff>
      <xdr:row>201</xdr:row>
      <xdr:rowOff>100853</xdr:rowOff>
    </xdr:from>
    <xdr:to>
      <xdr:col>15</xdr:col>
      <xdr:colOff>392205</xdr:colOff>
      <xdr:row>205</xdr:row>
      <xdr:rowOff>11207</xdr:rowOff>
    </xdr:to>
    <xdr:sp macro="" textlink="">
      <xdr:nvSpPr>
        <xdr:cNvPr id="52" name="正方形/長方形 51">
          <a:extLst>
            <a:ext uri="{FF2B5EF4-FFF2-40B4-BE49-F238E27FC236}">
              <a16:creationId xmlns:a16="http://schemas.microsoft.com/office/drawing/2014/main" id="{DA4447A0-95D5-4894-A0EB-0C345EDE2336}"/>
            </a:ext>
          </a:extLst>
        </xdr:cNvPr>
        <xdr:cNvSpPr/>
      </xdr:nvSpPr>
      <xdr:spPr>
        <a:xfrm>
          <a:off x="6248958" y="41461765"/>
          <a:ext cx="6884335" cy="627530"/>
        </a:xfrm>
        <a:prstGeom prst="rect">
          <a:avLst/>
        </a:prstGeom>
        <a:noFill/>
        <a:ln w="28575">
          <a:noFill/>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en-US" altLang="ja-JP" sz="1200">
              <a:latin typeface="Yu Gothic UI" panose="020B0500000000000000" pitchFamily="50" charset="-128"/>
              <a:ea typeface="Yu Gothic UI" panose="020B0500000000000000" pitchFamily="50" charset="-128"/>
            </a:rPr>
            <a:t>【</a:t>
          </a:r>
          <a:r>
            <a:rPr kumimoji="1" lang="ja-JP" altLang="en-US" sz="1200">
              <a:latin typeface="Yu Gothic UI" panose="020B0500000000000000" pitchFamily="50" charset="-128"/>
              <a:ea typeface="Yu Gothic UI" panose="020B0500000000000000" pitchFamily="50" charset="-128"/>
            </a:rPr>
            <a:t>入力</a:t>
          </a:r>
          <a:r>
            <a:rPr kumimoji="1" lang="en-US" altLang="ja-JP" sz="1200">
              <a:latin typeface="Yu Gothic UI" panose="020B0500000000000000" pitchFamily="50" charset="-128"/>
              <a:ea typeface="Yu Gothic UI" panose="020B0500000000000000" pitchFamily="50" charset="-128"/>
            </a:rPr>
            <a:t>】</a:t>
          </a:r>
          <a:r>
            <a:rPr kumimoji="1" lang="ja-JP" altLang="en-US" sz="1200">
              <a:latin typeface="Yu Gothic UI" panose="020B0500000000000000" pitchFamily="50" charset="-128"/>
              <a:ea typeface="Yu Gothic UI" panose="020B0500000000000000" pitchFamily="50" charset="-128"/>
            </a:rPr>
            <a:t>吸収量・排出量算定シートの算定結果</a:t>
          </a:r>
          <a:br>
            <a:rPr kumimoji="1" lang="en-US" altLang="ja-JP" sz="1200">
              <a:latin typeface="Yu Gothic UI" panose="020B0500000000000000" pitchFamily="50" charset="-128"/>
              <a:ea typeface="Yu Gothic UI" panose="020B0500000000000000" pitchFamily="50" charset="-128"/>
            </a:rPr>
          </a:br>
          <a:r>
            <a:rPr kumimoji="1" lang="en-US" altLang="ja-JP" sz="1200">
              <a:latin typeface="Yu Gothic UI" panose="020B0500000000000000" pitchFamily="50" charset="-128"/>
              <a:ea typeface="Yu Gothic UI" panose="020B0500000000000000" pitchFamily="50" charset="-128"/>
            </a:rPr>
            <a:t>[</a:t>
          </a:r>
          <a:r>
            <a:rPr kumimoji="1" lang="ja-JP" altLang="en-US" sz="1200">
              <a:latin typeface="Yu Gothic UI" panose="020B0500000000000000" pitchFamily="50" charset="-128"/>
              <a:ea typeface="Yu Gothic UI" panose="020B0500000000000000" pitchFamily="50" charset="-128"/>
            </a:rPr>
            <a:t>（吸収量）ー（排出量）＋（主伐後の再造林による一括計上）</a:t>
          </a:r>
          <a:r>
            <a:rPr kumimoji="1" lang="en-US" altLang="ja-JP" sz="1200">
              <a:latin typeface="Yu Gothic UI" panose="020B0500000000000000" pitchFamily="50" charset="-128"/>
              <a:ea typeface="Yu Gothic UI" panose="020B0500000000000000" pitchFamily="50" charset="-128"/>
            </a:rPr>
            <a:t>]</a:t>
          </a:r>
          <a:endParaRPr kumimoji="1" lang="ja-JP" altLang="en-US" sz="1200">
            <a:latin typeface="Yu Gothic UI" panose="020B0500000000000000" pitchFamily="50" charset="-128"/>
            <a:ea typeface="Yu Gothic UI" panose="020B0500000000000000" pitchFamily="50" charset="-128"/>
          </a:endParaRPr>
        </a:p>
      </xdr:txBody>
    </xdr:sp>
    <xdr:clientData/>
  </xdr:twoCellAnchor>
  <xdr:twoCellAnchor>
    <xdr:from>
      <xdr:col>7</xdr:col>
      <xdr:colOff>1266264</xdr:colOff>
      <xdr:row>201</xdr:row>
      <xdr:rowOff>156882</xdr:rowOff>
    </xdr:from>
    <xdr:to>
      <xdr:col>7</xdr:col>
      <xdr:colOff>1972235</xdr:colOff>
      <xdr:row>206</xdr:row>
      <xdr:rowOff>100854</xdr:rowOff>
    </xdr:to>
    <xdr:sp macro="" textlink="">
      <xdr:nvSpPr>
        <xdr:cNvPr id="54" name="右中かっこ 53">
          <a:extLst>
            <a:ext uri="{FF2B5EF4-FFF2-40B4-BE49-F238E27FC236}">
              <a16:creationId xmlns:a16="http://schemas.microsoft.com/office/drawing/2014/main" id="{FCFC4BCC-BEAE-D400-45EE-B9078D8FFDDD}"/>
            </a:ext>
          </a:extLst>
        </xdr:cNvPr>
        <xdr:cNvSpPr/>
      </xdr:nvSpPr>
      <xdr:spPr>
        <a:xfrm>
          <a:off x="5871882" y="41517794"/>
          <a:ext cx="705971" cy="840442"/>
        </a:xfrm>
        <a:prstGeom prst="rightBrace">
          <a:avLst/>
        </a:prstGeom>
        <a:ln w="28575">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1239371</xdr:colOff>
      <xdr:row>217</xdr:row>
      <xdr:rowOff>174812</xdr:rowOff>
    </xdr:from>
    <xdr:to>
      <xdr:col>7</xdr:col>
      <xdr:colOff>1911724</xdr:colOff>
      <xdr:row>223</xdr:row>
      <xdr:rowOff>11206</xdr:rowOff>
    </xdr:to>
    <xdr:sp macro="" textlink="">
      <xdr:nvSpPr>
        <xdr:cNvPr id="55" name="右中かっこ 54">
          <a:extLst>
            <a:ext uri="{FF2B5EF4-FFF2-40B4-BE49-F238E27FC236}">
              <a16:creationId xmlns:a16="http://schemas.microsoft.com/office/drawing/2014/main" id="{DA78CB8C-577E-4BDF-83E0-B41C4691AACE}"/>
            </a:ext>
          </a:extLst>
        </xdr:cNvPr>
        <xdr:cNvSpPr/>
      </xdr:nvSpPr>
      <xdr:spPr>
        <a:xfrm>
          <a:off x="5239871" y="43575194"/>
          <a:ext cx="672353" cy="912159"/>
        </a:xfrm>
        <a:prstGeom prst="rightBrace">
          <a:avLst/>
        </a:prstGeom>
        <a:ln w="28575">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1560419</xdr:colOff>
      <xdr:row>219</xdr:row>
      <xdr:rowOff>40340</xdr:rowOff>
    </xdr:from>
    <xdr:to>
      <xdr:col>11</xdr:col>
      <xdr:colOff>33618</xdr:colOff>
      <xdr:row>221</xdr:row>
      <xdr:rowOff>152399</xdr:rowOff>
    </xdr:to>
    <xdr:sp macro="" textlink="">
      <xdr:nvSpPr>
        <xdr:cNvPr id="56" name="正方形/長方形 55">
          <a:extLst>
            <a:ext uri="{FF2B5EF4-FFF2-40B4-BE49-F238E27FC236}">
              <a16:creationId xmlns:a16="http://schemas.microsoft.com/office/drawing/2014/main" id="{2131EF3D-8F88-4860-BA88-B0B26C561F48}"/>
            </a:ext>
          </a:extLst>
        </xdr:cNvPr>
        <xdr:cNvSpPr/>
      </xdr:nvSpPr>
      <xdr:spPr>
        <a:xfrm>
          <a:off x="6166037" y="44628546"/>
          <a:ext cx="3874434" cy="470647"/>
        </a:xfrm>
        <a:prstGeom prst="rect">
          <a:avLst/>
        </a:prstGeom>
        <a:noFill/>
        <a:ln w="28575">
          <a:noFill/>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en-US" altLang="ja-JP" sz="1200">
              <a:latin typeface="Yu Gothic UI" panose="020B0500000000000000" pitchFamily="50" charset="-128"/>
              <a:ea typeface="Yu Gothic UI" panose="020B0500000000000000" pitchFamily="50" charset="-128"/>
            </a:rPr>
            <a:t>【</a:t>
          </a:r>
          <a:r>
            <a:rPr kumimoji="1" lang="ja-JP" altLang="en-US" sz="1200">
              <a:latin typeface="Yu Gothic UI" panose="020B0500000000000000" pitchFamily="50" charset="-128"/>
              <a:ea typeface="Yu Gothic UI" panose="020B0500000000000000" pitchFamily="50" charset="-128"/>
            </a:rPr>
            <a:t>入力</a:t>
          </a:r>
          <a:r>
            <a:rPr kumimoji="1" lang="en-US" altLang="ja-JP" sz="1200">
              <a:latin typeface="Yu Gothic UI" panose="020B0500000000000000" pitchFamily="50" charset="-128"/>
              <a:ea typeface="Yu Gothic UI" panose="020B0500000000000000" pitchFamily="50" charset="-128"/>
            </a:rPr>
            <a:t>】</a:t>
          </a:r>
          <a:r>
            <a:rPr kumimoji="1" lang="ja-JP" altLang="en-US" sz="1200">
              <a:latin typeface="Yu Gothic UI" panose="020B0500000000000000" pitchFamily="50" charset="-128"/>
              <a:ea typeface="Yu Gothic UI" panose="020B0500000000000000" pitchFamily="50" charset="-128"/>
            </a:rPr>
            <a:t>クレジット創出コスト算定シートの算定結果</a:t>
          </a:r>
        </a:p>
      </xdr:txBody>
    </xdr:sp>
    <xdr:clientData/>
  </xdr:twoCellAnchor>
  <xdr:twoCellAnchor>
    <xdr:from>
      <xdr:col>7</xdr:col>
      <xdr:colOff>2209800</xdr:colOff>
      <xdr:row>211</xdr:row>
      <xdr:rowOff>78441</xdr:rowOff>
    </xdr:from>
    <xdr:to>
      <xdr:col>7</xdr:col>
      <xdr:colOff>2487706</xdr:colOff>
      <xdr:row>213</xdr:row>
      <xdr:rowOff>44824</xdr:rowOff>
    </xdr:to>
    <xdr:sp macro="" textlink="">
      <xdr:nvSpPr>
        <xdr:cNvPr id="57" name="右中かっこ 56">
          <a:extLst>
            <a:ext uri="{FF2B5EF4-FFF2-40B4-BE49-F238E27FC236}">
              <a16:creationId xmlns:a16="http://schemas.microsoft.com/office/drawing/2014/main" id="{25892382-4D7B-4636-B68A-EFD44BD65B49}"/>
            </a:ext>
          </a:extLst>
        </xdr:cNvPr>
        <xdr:cNvSpPr/>
      </xdr:nvSpPr>
      <xdr:spPr>
        <a:xfrm>
          <a:off x="6815418" y="43232294"/>
          <a:ext cx="277906" cy="324971"/>
        </a:xfrm>
        <a:prstGeom prst="rightBrace">
          <a:avLst>
            <a:gd name="adj1" fmla="val 15182"/>
            <a:gd name="adj2" fmla="val 45434"/>
          </a:avLst>
        </a:prstGeom>
        <a:ln w="28575">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2183464</xdr:colOff>
      <xdr:row>208</xdr:row>
      <xdr:rowOff>168086</xdr:rowOff>
    </xdr:from>
    <xdr:to>
      <xdr:col>16</xdr:col>
      <xdr:colOff>560294</xdr:colOff>
      <xdr:row>216</xdr:row>
      <xdr:rowOff>112057</xdr:rowOff>
    </xdr:to>
    <xdr:sp macro="" textlink="">
      <xdr:nvSpPr>
        <xdr:cNvPr id="58" name="正方形/長方形 57">
          <a:extLst>
            <a:ext uri="{FF2B5EF4-FFF2-40B4-BE49-F238E27FC236}">
              <a16:creationId xmlns:a16="http://schemas.microsoft.com/office/drawing/2014/main" id="{E653A9D3-9970-46D2-81A2-90F5D28FD003}"/>
            </a:ext>
          </a:extLst>
        </xdr:cNvPr>
        <xdr:cNvSpPr/>
      </xdr:nvSpPr>
      <xdr:spPr>
        <a:xfrm>
          <a:off x="6789082" y="42784057"/>
          <a:ext cx="7195859" cy="1378324"/>
        </a:xfrm>
        <a:prstGeom prst="rect">
          <a:avLst/>
        </a:prstGeom>
        <a:noFill/>
        <a:ln w="28575">
          <a:noFill/>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endParaRPr kumimoji="1" lang="en-US" altLang="ja-JP" sz="1400">
            <a:latin typeface="Yu Gothic UI" panose="020B0500000000000000" pitchFamily="50" charset="-128"/>
            <a:ea typeface="Yu Gothic UI" panose="020B0500000000000000" pitchFamily="50" charset="-128"/>
          </a:endParaRPr>
        </a:p>
        <a:p>
          <a:pPr algn="ctr"/>
          <a:r>
            <a:rPr kumimoji="1" lang="ja-JP" altLang="en-US" sz="1200">
              <a:latin typeface="Yu Gothic UI" panose="020B0500000000000000" pitchFamily="50" charset="-128"/>
              <a:ea typeface="Yu Gothic UI" panose="020B0500000000000000" pitchFamily="50" charset="-128"/>
            </a:rPr>
            <a:t>クレジット創出量≦</a:t>
          </a:r>
          <a:r>
            <a:rPr kumimoji="1" lang="en-US" altLang="ja-JP" sz="1200">
              <a:latin typeface="Yu Gothic UI" panose="020B0500000000000000" pitchFamily="50" charset="-128"/>
              <a:ea typeface="Yu Gothic UI" panose="020B0500000000000000" pitchFamily="50" charset="-128"/>
            </a:rPr>
            <a:t>0</a:t>
          </a:r>
          <a:r>
            <a:rPr kumimoji="1" lang="ja-JP" altLang="en-US" sz="1200">
              <a:latin typeface="Yu Gothic UI" panose="020B0500000000000000" pitchFamily="50" charset="-128"/>
              <a:ea typeface="Yu Gothic UI" panose="020B0500000000000000" pitchFamily="50" charset="-128"/>
            </a:rPr>
            <a:t>の場合は、クレジット創出量が「</a:t>
          </a:r>
          <a:r>
            <a:rPr kumimoji="1" lang="en-US" altLang="ja-JP" sz="1200">
              <a:latin typeface="Yu Gothic UI" panose="020B0500000000000000" pitchFamily="50" charset="-128"/>
              <a:ea typeface="Yu Gothic UI" panose="020B0500000000000000" pitchFamily="50" charset="-128"/>
            </a:rPr>
            <a:t>0</a:t>
          </a:r>
          <a:r>
            <a:rPr kumimoji="1" lang="ja-JP" altLang="en-US" sz="1200">
              <a:latin typeface="Yu Gothic UI" panose="020B0500000000000000" pitchFamily="50" charset="-128"/>
              <a:ea typeface="Yu Gothic UI" panose="020B0500000000000000" pitchFamily="50" charset="-128"/>
            </a:rPr>
            <a:t>」と表示される</a:t>
          </a:r>
          <a:endParaRPr kumimoji="1" lang="en-US" altLang="ja-JP" sz="1200">
            <a:latin typeface="Yu Gothic UI" panose="020B0500000000000000" pitchFamily="50" charset="-128"/>
            <a:ea typeface="Yu Gothic UI" panose="020B0500000000000000" pitchFamily="50" charset="-128"/>
          </a:endParaRPr>
        </a:p>
        <a:p>
          <a:pPr algn="ctr"/>
          <a:r>
            <a:rPr kumimoji="1" lang="en-US" altLang="ja-JP" sz="1200">
              <a:latin typeface="Yu Gothic UI" panose="020B0500000000000000" pitchFamily="50" charset="-128"/>
              <a:ea typeface="Yu Gothic UI" panose="020B0500000000000000" pitchFamily="50" charset="-128"/>
            </a:rPr>
            <a:t>[</a:t>
          </a:r>
          <a:r>
            <a:rPr kumimoji="1" lang="ja-JP" altLang="en-US" sz="1200">
              <a:latin typeface="Yu Gothic UI" panose="020B0500000000000000" pitchFamily="50" charset="-128"/>
              <a:ea typeface="Yu Gothic UI" panose="020B0500000000000000" pitchFamily="50" charset="-128"/>
            </a:rPr>
            <a:t>クレジット創出量算定結果の合計（クレジット創出量）</a:t>
          </a:r>
          <a:r>
            <a:rPr kumimoji="1" lang="en-US" altLang="ja-JP" sz="1200">
              <a:latin typeface="Yu Gothic UI" panose="020B0500000000000000" pitchFamily="50" charset="-128"/>
              <a:ea typeface="Yu Gothic UI" panose="020B0500000000000000" pitchFamily="50" charset="-128"/>
            </a:rPr>
            <a:t>×</a:t>
          </a:r>
          <a:r>
            <a:rPr kumimoji="1" lang="ja-JP" altLang="en-US" sz="1200">
              <a:latin typeface="Yu Gothic UI" panose="020B0500000000000000" pitchFamily="50" charset="-128"/>
              <a:ea typeface="Yu Gothic UI" panose="020B0500000000000000" pitchFamily="50" charset="-128"/>
            </a:rPr>
            <a:t>クレジット販売価格</a:t>
          </a:r>
          <a:r>
            <a:rPr kumimoji="1" lang="en-US" altLang="ja-JP" sz="1200">
              <a:latin typeface="Yu Gothic UI" panose="020B0500000000000000" pitchFamily="50" charset="-128"/>
              <a:ea typeface="Yu Gothic UI" panose="020B0500000000000000" pitchFamily="50" charset="-128"/>
            </a:rPr>
            <a:t>]</a:t>
          </a:r>
          <a:r>
            <a:rPr kumimoji="1" lang="ja-JP" altLang="en-US" sz="1200">
              <a:latin typeface="Yu Gothic UI" panose="020B0500000000000000" pitchFamily="50" charset="-128"/>
              <a:ea typeface="Yu Gothic UI" panose="020B0500000000000000" pitchFamily="50" charset="-128"/>
            </a:rPr>
            <a:t>の計算結果が表示される</a:t>
          </a:r>
          <a:endParaRPr kumimoji="1" lang="en-US" altLang="ja-JP" sz="1200">
            <a:latin typeface="Yu Gothic UI" panose="020B0500000000000000" pitchFamily="50" charset="-128"/>
            <a:ea typeface="Yu Gothic UI" panose="020B0500000000000000" pitchFamily="50" charset="-128"/>
          </a:endParaRPr>
        </a:p>
        <a:p>
          <a:pPr algn="ctr"/>
          <a:r>
            <a:rPr kumimoji="1" lang="ja-JP" altLang="en-US" sz="1200">
              <a:latin typeface="Yu Gothic UI" panose="020B0500000000000000" pitchFamily="50" charset="-128"/>
              <a:ea typeface="Yu Gothic UI" panose="020B0500000000000000" pitchFamily="50" charset="-128"/>
            </a:rPr>
            <a:t>クレジット創出量≦</a:t>
          </a:r>
          <a:r>
            <a:rPr kumimoji="1" lang="en-US" altLang="ja-JP" sz="1200">
              <a:latin typeface="Yu Gothic UI" panose="020B0500000000000000" pitchFamily="50" charset="-128"/>
              <a:ea typeface="Yu Gothic UI" panose="020B0500000000000000" pitchFamily="50" charset="-128"/>
            </a:rPr>
            <a:t>0</a:t>
          </a:r>
          <a:r>
            <a:rPr kumimoji="1" lang="ja-JP" altLang="en-US" sz="1200">
              <a:latin typeface="Yu Gothic UI" panose="020B0500000000000000" pitchFamily="50" charset="-128"/>
              <a:ea typeface="Yu Gothic UI" panose="020B0500000000000000" pitchFamily="50" charset="-128"/>
            </a:rPr>
            <a:t>の場合は、クレジット販売収入（金額）は</a:t>
          </a:r>
          <a:r>
            <a:rPr kumimoji="1" lang="en-US" altLang="ja-JP" sz="1200">
              <a:latin typeface="Yu Gothic UI" panose="020B0500000000000000" pitchFamily="50" charset="-128"/>
              <a:ea typeface="Yu Gothic UI" panose="020B0500000000000000" pitchFamily="50" charset="-128"/>
            </a:rPr>
            <a:t>0</a:t>
          </a:r>
          <a:r>
            <a:rPr kumimoji="1" lang="ja-JP" altLang="en-US" sz="1200">
              <a:latin typeface="Yu Gothic UI" panose="020B0500000000000000" pitchFamily="50" charset="-128"/>
              <a:ea typeface="Yu Gothic UI" panose="020B0500000000000000" pitchFamily="50" charset="-128"/>
            </a:rPr>
            <a:t>と表示される</a:t>
          </a:r>
          <a:endParaRPr kumimoji="1" lang="en-US" altLang="ja-JP" sz="1200">
            <a:latin typeface="Yu Gothic UI" panose="020B0500000000000000" pitchFamily="50" charset="-128"/>
            <a:ea typeface="Yu Gothic UI" panose="020B0500000000000000" pitchFamily="50" charset="-128"/>
          </a:endParaRPr>
        </a:p>
      </xdr:txBody>
    </xdr:sp>
    <xdr:clientData/>
  </xdr:twoCellAnchor>
  <xdr:twoCellAnchor>
    <xdr:from>
      <xdr:col>7</xdr:col>
      <xdr:colOff>1084729</xdr:colOff>
      <xdr:row>226</xdr:row>
      <xdr:rowOff>51548</xdr:rowOff>
    </xdr:from>
    <xdr:to>
      <xdr:col>7</xdr:col>
      <xdr:colOff>1362635</xdr:colOff>
      <xdr:row>228</xdr:row>
      <xdr:rowOff>17930</xdr:rowOff>
    </xdr:to>
    <xdr:sp macro="" textlink="">
      <xdr:nvSpPr>
        <xdr:cNvPr id="59" name="右中かっこ 58">
          <a:extLst>
            <a:ext uri="{FF2B5EF4-FFF2-40B4-BE49-F238E27FC236}">
              <a16:creationId xmlns:a16="http://schemas.microsoft.com/office/drawing/2014/main" id="{3BA8AB67-E4F0-4B94-A293-74EB7907D120}"/>
            </a:ext>
          </a:extLst>
        </xdr:cNvPr>
        <xdr:cNvSpPr/>
      </xdr:nvSpPr>
      <xdr:spPr>
        <a:xfrm>
          <a:off x="5085229" y="45065577"/>
          <a:ext cx="277906" cy="324971"/>
        </a:xfrm>
        <a:prstGeom prst="rightBrace">
          <a:avLst>
            <a:gd name="adj1" fmla="val 15182"/>
            <a:gd name="adj2" fmla="val 45434"/>
          </a:avLst>
        </a:prstGeom>
        <a:ln w="28575">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1248895</xdr:colOff>
      <xdr:row>225</xdr:row>
      <xdr:rowOff>177051</xdr:rowOff>
    </xdr:from>
    <xdr:to>
      <xdr:col>12</xdr:col>
      <xdr:colOff>462500</xdr:colOff>
      <xdr:row>228</xdr:row>
      <xdr:rowOff>44823</xdr:rowOff>
    </xdr:to>
    <xdr:sp macro="" textlink="">
      <xdr:nvSpPr>
        <xdr:cNvPr id="60" name="正方形/長方形 59">
          <a:extLst>
            <a:ext uri="{FF2B5EF4-FFF2-40B4-BE49-F238E27FC236}">
              <a16:creationId xmlns:a16="http://schemas.microsoft.com/office/drawing/2014/main" id="{0F2982D8-3A52-4D17-933C-D9C7AB6DCE8B}"/>
            </a:ext>
          </a:extLst>
        </xdr:cNvPr>
        <xdr:cNvSpPr/>
      </xdr:nvSpPr>
      <xdr:spPr>
        <a:xfrm>
          <a:off x="5854513" y="45841022"/>
          <a:ext cx="5298399" cy="405654"/>
        </a:xfrm>
        <a:prstGeom prst="rect">
          <a:avLst/>
        </a:prstGeom>
        <a:noFill/>
        <a:ln w="28575">
          <a:noFill/>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en-US" altLang="ja-JP" sz="1200">
              <a:latin typeface="Yu Gothic UI" panose="020B0500000000000000" pitchFamily="50" charset="-128"/>
              <a:ea typeface="Yu Gothic UI" panose="020B0500000000000000" pitchFamily="50" charset="-128"/>
            </a:rPr>
            <a:t>[</a:t>
          </a:r>
          <a:r>
            <a:rPr kumimoji="1" lang="ja-JP" altLang="en-US" sz="1200">
              <a:latin typeface="Yu Gothic UI" panose="020B0500000000000000" pitchFamily="50" charset="-128"/>
              <a:ea typeface="Yu Gothic UI" panose="020B0500000000000000" pitchFamily="50" charset="-128"/>
            </a:rPr>
            <a:t>クレジット販売収入（金額）</a:t>
          </a:r>
          <a:r>
            <a:rPr kumimoji="1" lang="en-US" altLang="ja-JP" sz="1200">
              <a:latin typeface="Yu Gothic UI" panose="020B0500000000000000" pitchFamily="50" charset="-128"/>
              <a:ea typeface="Yu Gothic UI" panose="020B0500000000000000" pitchFamily="50" charset="-128"/>
            </a:rPr>
            <a:t>]</a:t>
          </a:r>
          <a:r>
            <a:rPr kumimoji="1" lang="ja-JP" altLang="en-US" sz="1200">
              <a:latin typeface="Yu Gothic UI" panose="020B0500000000000000" pitchFamily="50" charset="-128"/>
              <a:ea typeface="Yu Gothic UI" panose="020B0500000000000000" pitchFamily="50" charset="-128"/>
            </a:rPr>
            <a:t>ー</a:t>
          </a:r>
          <a:r>
            <a:rPr kumimoji="1" lang="en-US" altLang="ja-JP" sz="1200">
              <a:latin typeface="Yu Gothic UI" panose="020B0500000000000000" pitchFamily="50" charset="-128"/>
              <a:ea typeface="Yu Gothic UI" panose="020B0500000000000000" pitchFamily="50" charset="-128"/>
            </a:rPr>
            <a:t>[</a:t>
          </a:r>
          <a:r>
            <a:rPr kumimoji="1" lang="ja-JP" altLang="en-US" sz="1200">
              <a:latin typeface="Yu Gothic UI" panose="020B0500000000000000" pitchFamily="50" charset="-128"/>
              <a:ea typeface="Yu Gothic UI" panose="020B0500000000000000" pitchFamily="50" charset="-128"/>
            </a:rPr>
            <a:t>クレジット創出費用（合計金額）</a:t>
          </a:r>
          <a:r>
            <a:rPr kumimoji="1" lang="en-US" altLang="ja-JP" sz="1200">
              <a:latin typeface="Yu Gothic UI" panose="020B0500000000000000" pitchFamily="50" charset="-128"/>
              <a:ea typeface="Yu Gothic UI" panose="020B0500000000000000" pitchFamily="50" charset="-128"/>
            </a:rPr>
            <a:t>]</a:t>
          </a:r>
          <a:r>
            <a:rPr kumimoji="1" lang="ja-JP" altLang="en-US" sz="1200">
              <a:latin typeface="Yu Gothic UI" panose="020B0500000000000000" pitchFamily="50" charset="-128"/>
              <a:ea typeface="Yu Gothic UI" panose="020B0500000000000000" pitchFamily="50" charset="-128"/>
            </a:rPr>
            <a:t>の計算結果</a:t>
          </a:r>
        </a:p>
      </xdr:txBody>
    </xdr:sp>
    <xdr:clientData/>
  </xdr:twoCellAnchor>
  <xdr:twoCellAnchor editAs="oneCell">
    <xdr:from>
      <xdr:col>0</xdr:col>
      <xdr:colOff>235324</xdr:colOff>
      <xdr:row>238</xdr:row>
      <xdr:rowOff>99366</xdr:rowOff>
    </xdr:from>
    <xdr:to>
      <xdr:col>8</xdr:col>
      <xdr:colOff>120463</xdr:colOff>
      <xdr:row>262</xdr:row>
      <xdr:rowOff>14802</xdr:rowOff>
    </xdr:to>
    <xdr:pic>
      <xdr:nvPicPr>
        <xdr:cNvPr id="61" name="図 60">
          <a:extLst>
            <a:ext uri="{FF2B5EF4-FFF2-40B4-BE49-F238E27FC236}">
              <a16:creationId xmlns:a16="http://schemas.microsoft.com/office/drawing/2014/main" id="{4F16FE9C-AA1F-06C9-0188-FDC5F1F7F0DC}"/>
            </a:ext>
          </a:extLst>
        </xdr:cNvPr>
        <xdr:cNvPicPr>
          <a:picLocks noChangeAspect="1"/>
        </xdr:cNvPicPr>
      </xdr:nvPicPr>
      <xdr:blipFill>
        <a:blip xmlns:r="http://schemas.openxmlformats.org/officeDocument/2006/relationships" r:embed="rId9"/>
        <a:stretch>
          <a:fillRect/>
        </a:stretch>
      </xdr:blipFill>
      <xdr:spPr>
        <a:xfrm>
          <a:off x="235324" y="48105366"/>
          <a:ext cx="7205382" cy="4218495"/>
        </a:xfrm>
        <a:prstGeom prst="rect">
          <a:avLst/>
        </a:prstGeom>
      </xdr:spPr>
    </xdr:pic>
    <xdr:clientData/>
  </xdr:twoCellAnchor>
  <xdr:twoCellAnchor>
    <xdr:from>
      <xdr:col>7</xdr:col>
      <xdr:colOff>1290917</xdr:colOff>
      <xdr:row>207</xdr:row>
      <xdr:rowOff>2</xdr:rowOff>
    </xdr:from>
    <xdr:to>
      <xdr:col>7</xdr:col>
      <xdr:colOff>1568823</xdr:colOff>
      <xdr:row>208</xdr:row>
      <xdr:rowOff>1</xdr:rowOff>
    </xdr:to>
    <xdr:sp macro="" textlink="">
      <xdr:nvSpPr>
        <xdr:cNvPr id="10" name="右中かっこ 9">
          <a:extLst>
            <a:ext uri="{FF2B5EF4-FFF2-40B4-BE49-F238E27FC236}">
              <a16:creationId xmlns:a16="http://schemas.microsoft.com/office/drawing/2014/main" id="{A15EED12-D50C-4E52-8CCD-C53E1F4C11C6}"/>
            </a:ext>
          </a:extLst>
        </xdr:cNvPr>
        <xdr:cNvSpPr/>
      </xdr:nvSpPr>
      <xdr:spPr>
        <a:xfrm>
          <a:off x="5896535" y="42436678"/>
          <a:ext cx="277906" cy="179294"/>
        </a:xfrm>
        <a:prstGeom prst="rightBrace">
          <a:avLst>
            <a:gd name="adj1" fmla="val 15182"/>
            <a:gd name="adj2" fmla="val 45434"/>
          </a:avLst>
        </a:prstGeom>
        <a:ln w="28575">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1448360</xdr:colOff>
      <xdr:row>203</xdr:row>
      <xdr:rowOff>163605</xdr:rowOff>
    </xdr:from>
    <xdr:to>
      <xdr:col>15</xdr:col>
      <xdr:colOff>526678</xdr:colOff>
      <xdr:row>211</xdr:row>
      <xdr:rowOff>134471</xdr:rowOff>
    </xdr:to>
    <xdr:sp macro="" textlink="">
      <xdr:nvSpPr>
        <xdr:cNvPr id="16" name="正方形/長方形 15">
          <a:extLst>
            <a:ext uri="{FF2B5EF4-FFF2-40B4-BE49-F238E27FC236}">
              <a16:creationId xmlns:a16="http://schemas.microsoft.com/office/drawing/2014/main" id="{41B23856-0E0F-4679-93D5-7CE763DC2C38}"/>
            </a:ext>
          </a:extLst>
        </xdr:cNvPr>
        <xdr:cNvSpPr/>
      </xdr:nvSpPr>
      <xdr:spPr>
        <a:xfrm>
          <a:off x="6053978" y="41883105"/>
          <a:ext cx="7213788" cy="1405219"/>
        </a:xfrm>
        <a:prstGeom prst="rect">
          <a:avLst/>
        </a:prstGeom>
        <a:noFill/>
        <a:ln w="28575">
          <a:noFill/>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en-US" altLang="ja-JP" sz="1200">
              <a:latin typeface="Yu Gothic UI" panose="020B0500000000000000" pitchFamily="50" charset="-128"/>
              <a:ea typeface="Yu Gothic UI" panose="020B0500000000000000" pitchFamily="50" charset="-128"/>
            </a:rPr>
            <a:t>【</a:t>
          </a:r>
          <a:r>
            <a:rPr kumimoji="1" lang="ja-JP" altLang="en-US" sz="1200">
              <a:latin typeface="Yu Gothic UI" panose="020B0500000000000000" pitchFamily="50" charset="-128"/>
              <a:ea typeface="Yu Gothic UI" panose="020B0500000000000000" pitchFamily="50" charset="-128"/>
            </a:rPr>
            <a:t>入力</a:t>
          </a:r>
          <a:r>
            <a:rPr kumimoji="1" lang="en-US" altLang="ja-JP" sz="1200">
              <a:latin typeface="Yu Gothic UI" panose="020B0500000000000000" pitchFamily="50" charset="-128"/>
              <a:ea typeface="Yu Gothic UI" panose="020B0500000000000000" pitchFamily="50" charset="-128"/>
            </a:rPr>
            <a:t>】</a:t>
          </a:r>
          <a:r>
            <a:rPr kumimoji="1" lang="ja-JP" altLang="en-US" sz="1200">
              <a:latin typeface="Yu Gothic UI" panose="020B0500000000000000" pitchFamily="50" charset="-128"/>
              <a:ea typeface="Yu Gothic UI" panose="020B0500000000000000" pitchFamily="50" charset="-128"/>
            </a:rPr>
            <a:t>吸収量・排出量算定シートの算定結果＞</a:t>
          </a:r>
          <a:r>
            <a:rPr kumimoji="1" lang="en-US" altLang="ja-JP" sz="1200">
              <a:latin typeface="Yu Gothic UI" panose="020B0500000000000000" pitchFamily="50" charset="-128"/>
              <a:ea typeface="Yu Gothic UI" panose="020B0500000000000000" pitchFamily="50" charset="-128"/>
            </a:rPr>
            <a:t>0</a:t>
          </a:r>
          <a:r>
            <a:rPr kumimoji="1" lang="ja-JP" altLang="en-US" sz="1200">
              <a:latin typeface="Yu Gothic UI" panose="020B0500000000000000" pitchFamily="50" charset="-128"/>
              <a:ea typeface="Yu Gothic UI" panose="020B0500000000000000" pitchFamily="50" charset="-128"/>
            </a:rPr>
            <a:t>の場合は、「創出可能」、</a:t>
          </a:r>
          <a:br>
            <a:rPr kumimoji="1" lang="en-US" altLang="ja-JP" sz="1200">
              <a:latin typeface="Yu Gothic UI" panose="020B0500000000000000" pitchFamily="50" charset="-128"/>
              <a:ea typeface="Yu Gothic UI" panose="020B0500000000000000" pitchFamily="50" charset="-128"/>
            </a:rPr>
          </a:br>
          <a:r>
            <a:rPr kumimoji="1" lang="en-US" altLang="ja-JP" sz="1200">
              <a:latin typeface="Yu Gothic UI" panose="020B0500000000000000" pitchFamily="50" charset="-128"/>
              <a:ea typeface="Yu Gothic UI" panose="020B0500000000000000" pitchFamily="50" charset="-128"/>
            </a:rPr>
            <a:t>【</a:t>
          </a:r>
          <a:r>
            <a:rPr kumimoji="1" lang="ja-JP" altLang="en-US" sz="1200">
              <a:latin typeface="Yu Gothic UI" panose="020B0500000000000000" pitchFamily="50" charset="-128"/>
              <a:ea typeface="Yu Gothic UI" panose="020B0500000000000000" pitchFamily="50" charset="-128"/>
            </a:rPr>
            <a:t>入力</a:t>
          </a:r>
          <a:r>
            <a:rPr kumimoji="1" lang="en-US" altLang="ja-JP" sz="1200">
              <a:latin typeface="Yu Gothic UI" panose="020B0500000000000000" pitchFamily="50" charset="-128"/>
              <a:ea typeface="Yu Gothic UI" panose="020B0500000000000000" pitchFamily="50" charset="-128"/>
            </a:rPr>
            <a:t>】</a:t>
          </a:r>
          <a:r>
            <a:rPr kumimoji="1" lang="ja-JP" altLang="en-US" sz="1200">
              <a:latin typeface="Yu Gothic UI" panose="020B0500000000000000" pitchFamily="50" charset="-128"/>
              <a:ea typeface="Yu Gothic UI" panose="020B0500000000000000" pitchFamily="50" charset="-128"/>
            </a:rPr>
            <a:t>吸収量・排出量算定シートの算定結果≦</a:t>
          </a:r>
          <a:r>
            <a:rPr kumimoji="1" lang="en-US" altLang="ja-JP" sz="1200">
              <a:latin typeface="Yu Gothic UI" panose="020B0500000000000000" pitchFamily="50" charset="-128"/>
              <a:ea typeface="Yu Gothic UI" panose="020B0500000000000000" pitchFamily="50" charset="-128"/>
            </a:rPr>
            <a:t>0</a:t>
          </a:r>
          <a:r>
            <a:rPr kumimoji="1" lang="ja-JP" altLang="en-US" sz="1200">
              <a:latin typeface="Yu Gothic UI" panose="020B0500000000000000" pitchFamily="50" charset="-128"/>
              <a:ea typeface="Yu Gothic UI" panose="020B0500000000000000" pitchFamily="50" charset="-128"/>
            </a:rPr>
            <a:t>の場合、「創出不可」と表示</a:t>
          </a:r>
          <a:br>
            <a:rPr kumimoji="1" lang="en-US" altLang="ja-JP" sz="1200">
              <a:latin typeface="Yu Gothic UI" panose="020B0500000000000000" pitchFamily="50" charset="-128"/>
              <a:ea typeface="Yu Gothic UI" panose="020B0500000000000000" pitchFamily="50" charset="-128"/>
            </a:rPr>
          </a:br>
          <a:r>
            <a:rPr kumimoji="1" lang="en-US" altLang="ja-JP" sz="1200">
              <a:latin typeface="Yu Gothic UI" panose="020B0500000000000000" pitchFamily="50" charset="-128"/>
              <a:ea typeface="Yu Gothic UI" panose="020B0500000000000000" pitchFamily="50" charset="-128"/>
            </a:rPr>
            <a:t>※J</a:t>
          </a:r>
          <a:r>
            <a:rPr kumimoji="1" lang="ja-JP" altLang="en-US" sz="1200">
              <a:latin typeface="Yu Gothic UI" panose="020B0500000000000000" pitchFamily="50" charset="-128"/>
              <a:ea typeface="Yu Gothic UI" panose="020B0500000000000000" pitchFamily="50" charset="-128"/>
            </a:rPr>
            <a:t>ークレジットでは、クレジット認証対象期間中のクレジット創出量＞</a:t>
          </a:r>
          <a:r>
            <a:rPr kumimoji="1" lang="en-US" altLang="ja-JP" sz="1200">
              <a:latin typeface="Yu Gothic UI" panose="020B0500000000000000" pitchFamily="50" charset="-128"/>
              <a:ea typeface="Yu Gothic UI" panose="020B0500000000000000" pitchFamily="50" charset="-128"/>
            </a:rPr>
            <a:t>0</a:t>
          </a:r>
          <a:r>
            <a:rPr kumimoji="1" lang="ja-JP" altLang="en-US" sz="1200">
              <a:latin typeface="Yu Gothic UI" panose="020B0500000000000000" pitchFamily="50" charset="-128"/>
              <a:ea typeface="Yu Gothic UI" panose="020B0500000000000000" pitchFamily="50" charset="-128"/>
            </a:rPr>
            <a:t>でなければ、プロジェクト登録できない</a:t>
          </a:r>
          <a:endParaRPr kumimoji="1" lang="en-US" altLang="ja-JP" sz="1200">
            <a:latin typeface="Yu Gothic UI" panose="020B0500000000000000" pitchFamily="50" charset="-128"/>
            <a:ea typeface="Yu Gothic UI" panose="020B0500000000000000" pitchFamily="50" charset="-128"/>
          </a:endParaRPr>
        </a:p>
      </xdr:txBody>
    </xdr:sp>
    <xdr:clientData/>
  </xdr:twoCellAnchor>
  <xdr:twoCellAnchor>
    <xdr:from>
      <xdr:col>7</xdr:col>
      <xdr:colOff>2194112</xdr:colOff>
      <xdr:row>213</xdr:row>
      <xdr:rowOff>40341</xdr:rowOff>
    </xdr:from>
    <xdr:to>
      <xdr:col>7</xdr:col>
      <xdr:colOff>2472018</xdr:colOff>
      <xdr:row>215</xdr:row>
      <xdr:rowOff>6724</xdr:rowOff>
    </xdr:to>
    <xdr:sp macro="" textlink="">
      <xdr:nvSpPr>
        <xdr:cNvPr id="21" name="右中かっこ 20">
          <a:extLst>
            <a:ext uri="{FF2B5EF4-FFF2-40B4-BE49-F238E27FC236}">
              <a16:creationId xmlns:a16="http://schemas.microsoft.com/office/drawing/2014/main" id="{14D32F89-1C5A-4493-97A9-C3F8EFBC01A4}"/>
            </a:ext>
          </a:extLst>
        </xdr:cNvPr>
        <xdr:cNvSpPr/>
      </xdr:nvSpPr>
      <xdr:spPr>
        <a:xfrm>
          <a:off x="6799730" y="43552782"/>
          <a:ext cx="277906" cy="324971"/>
        </a:xfrm>
        <a:prstGeom prst="rightBrace">
          <a:avLst>
            <a:gd name="adj1" fmla="val 15182"/>
            <a:gd name="adj2" fmla="val 45434"/>
          </a:avLst>
        </a:prstGeom>
        <a:ln w="28575">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19050</xdr:colOff>
      <xdr:row>37</xdr:row>
      <xdr:rowOff>161925</xdr:rowOff>
    </xdr:from>
    <xdr:to>
      <xdr:col>5</xdr:col>
      <xdr:colOff>711979</xdr:colOff>
      <xdr:row>40</xdr:row>
      <xdr:rowOff>36897</xdr:rowOff>
    </xdr:to>
    <xdr:sp macro="" textlink="">
      <xdr:nvSpPr>
        <xdr:cNvPr id="4" name="テキスト ボックス 3">
          <a:extLst>
            <a:ext uri="{FF2B5EF4-FFF2-40B4-BE49-F238E27FC236}">
              <a16:creationId xmlns:a16="http://schemas.microsoft.com/office/drawing/2014/main" id="{A03949BA-3161-D424-D762-CC20E5AA84B6}"/>
            </a:ext>
          </a:extLst>
        </xdr:cNvPr>
        <xdr:cNvSpPr txBox="1"/>
      </xdr:nvSpPr>
      <xdr:spPr bwMode="gray">
        <a:xfrm>
          <a:off x="247650" y="11439525"/>
          <a:ext cx="8131954" cy="532197"/>
        </a:xfrm>
        <a:prstGeom prst="rect">
          <a:avLst/>
        </a:prstGeom>
        <a:noFill/>
      </xdr:spPr>
      <xdr:txBody>
        <a:bodyPr wrap="square" lIns="0" tIns="0" rIns="0" bIns="0" rtlCol="0">
          <a:spAutoFit/>
        </a:bodyPr>
        <a:lstStyle>
          <a:defPPr>
            <a:defRPr lang="en-US"/>
          </a:defPPr>
          <a:lvl1pPr algn="l" rtl="0" fontAlgn="base">
            <a:spcBef>
              <a:spcPct val="0"/>
            </a:spcBef>
            <a:spcAft>
              <a:spcPct val="0"/>
            </a:spcAft>
            <a:defRPr sz="1900" kern="1200">
              <a:solidFill>
                <a:schemeClr val="tx1"/>
              </a:solidFill>
              <a:latin typeface="Arial" charset="0"/>
              <a:ea typeface="+mn-ea"/>
              <a:cs typeface="Arial" charset="0"/>
            </a:defRPr>
          </a:lvl1pPr>
          <a:lvl2pPr marL="429768" algn="l" rtl="0" fontAlgn="base">
            <a:spcBef>
              <a:spcPct val="0"/>
            </a:spcBef>
            <a:spcAft>
              <a:spcPct val="0"/>
            </a:spcAft>
            <a:defRPr sz="1900" kern="1200">
              <a:solidFill>
                <a:schemeClr val="tx1"/>
              </a:solidFill>
              <a:latin typeface="Arial" charset="0"/>
              <a:ea typeface="+mn-ea"/>
              <a:cs typeface="Arial" charset="0"/>
            </a:defRPr>
          </a:lvl2pPr>
          <a:lvl3pPr marL="859536" algn="l" rtl="0" fontAlgn="base">
            <a:spcBef>
              <a:spcPct val="0"/>
            </a:spcBef>
            <a:spcAft>
              <a:spcPct val="0"/>
            </a:spcAft>
            <a:defRPr sz="1900" kern="1200">
              <a:solidFill>
                <a:schemeClr val="tx1"/>
              </a:solidFill>
              <a:latin typeface="Arial" charset="0"/>
              <a:ea typeface="+mn-ea"/>
              <a:cs typeface="Arial" charset="0"/>
            </a:defRPr>
          </a:lvl3pPr>
          <a:lvl4pPr marL="1289304" algn="l" rtl="0" fontAlgn="base">
            <a:spcBef>
              <a:spcPct val="0"/>
            </a:spcBef>
            <a:spcAft>
              <a:spcPct val="0"/>
            </a:spcAft>
            <a:defRPr sz="1900" kern="1200">
              <a:solidFill>
                <a:schemeClr val="tx1"/>
              </a:solidFill>
              <a:latin typeface="Arial" charset="0"/>
              <a:ea typeface="+mn-ea"/>
              <a:cs typeface="Arial" charset="0"/>
            </a:defRPr>
          </a:lvl4pPr>
          <a:lvl5pPr marL="1719072" algn="l" rtl="0" fontAlgn="base">
            <a:spcBef>
              <a:spcPct val="0"/>
            </a:spcBef>
            <a:spcAft>
              <a:spcPct val="0"/>
            </a:spcAft>
            <a:defRPr sz="1900" kern="1200">
              <a:solidFill>
                <a:schemeClr val="tx1"/>
              </a:solidFill>
              <a:latin typeface="Arial" charset="0"/>
              <a:ea typeface="+mn-ea"/>
              <a:cs typeface="Arial" charset="0"/>
            </a:defRPr>
          </a:lvl5pPr>
          <a:lvl6pPr marL="2148840" algn="l" defTabSz="859536" rtl="0" eaLnBrk="1" latinLnBrk="0" hangingPunct="1">
            <a:defRPr sz="1900" kern="1200">
              <a:solidFill>
                <a:schemeClr val="tx1"/>
              </a:solidFill>
              <a:latin typeface="Arial" charset="0"/>
              <a:ea typeface="+mn-ea"/>
              <a:cs typeface="Arial" charset="0"/>
            </a:defRPr>
          </a:lvl6pPr>
          <a:lvl7pPr marL="2578608" algn="l" defTabSz="859536" rtl="0" eaLnBrk="1" latinLnBrk="0" hangingPunct="1">
            <a:defRPr sz="1900" kern="1200">
              <a:solidFill>
                <a:schemeClr val="tx1"/>
              </a:solidFill>
              <a:latin typeface="Arial" charset="0"/>
              <a:ea typeface="+mn-ea"/>
              <a:cs typeface="Arial" charset="0"/>
            </a:defRPr>
          </a:lvl7pPr>
          <a:lvl8pPr marL="3008376" algn="l" defTabSz="859536" rtl="0" eaLnBrk="1" latinLnBrk="0" hangingPunct="1">
            <a:defRPr sz="1900" kern="1200">
              <a:solidFill>
                <a:schemeClr val="tx1"/>
              </a:solidFill>
              <a:latin typeface="Arial" charset="0"/>
              <a:ea typeface="+mn-ea"/>
              <a:cs typeface="Arial" charset="0"/>
            </a:defRPr>
          </a:lvl8pPr>
          <a:lvl9pPr marL="3438144" algn="l" defTabSz="859536" rtl="0" eaLnBrk="1" latinLnBrk="0" hangingPunct="1">
            <a:defRPr sz="1900" kern="1200">
              <a:solidFill>
                <a:schemeClr val="tx1"/>
              </a:solidFill>
              <a:latin typeface="Arial" charset="0"/>
              <a:ea typeface="+mn-ea"/>
              <a:cs typeface="Arial" charset="0"/>
            </a:defRPr>
          </a:lvl9pPr>
        </a:lstStyle>
        <a:p>
          <a:pPr marL="0" marR="0" indent="0" algn="l" defTabSz="990564" rtl="0" eaLnBrk="1" fontAlgn="auto" latinLnBrk="0" hangingPunct="1">
            <a:lnSpc>
              <a:spcPct val="100000"/>
            </a:lnSpc>
            <a:spcBef>
              <a:spcPts val="0"/>
            </a:spcBef>
            <a:spcAft>
              <a:spcPts val="0"/>
            </a:spcAft>
            <a:buClrTx/>
            <a:buSzPct val="100000"/>
            <a:buFont typeface="Wingdings" panose="05000000000000000000" pitchFamily="2" charset="2"/>
            <a:buNone/>
            <a:tabLst/>
          </a:pPr>
          <a:r>
            <a:rPr kumimoji="1" lang="ja-JP" altLang="en-US" sz="1200">
              <a:latin typeface="Wingdings 3" panose="05040102010807070707" pitchFamily="18" charset="2"/>
              <a:ea typeface="Yu Gothic UI" panose="020B0500000000000000" pitchFamily="50" charset="-128"/>
              <a:cs typeface="+mn-cs"/>
            </a:rPr>
            <a:t>＊クレジットは年度単位で算定することになりますので、ご留意ください。</a:t>
          </a:r>
          <a:endParaRPr kumimoji="1" lang="en-US" altLang="ja-JP" sz="1200">
            <a:latin typeface="Wingdings 3" panose="05040102010807070707" pitchFamily="18" charset="2"/>
            <a:ea typeface="Yu Gothic UI" panose="020B0500000000000000" pitchFamily="50" charset="-128"/>
            <a:cs typeface="+mn-cs"/>
          </a:endParaRPr>
        </a:p>
        <a:p>
          <a:pPr marL="0" marR="0" indent="0" algn="l" defTabSz="990564" rtl="0" eaLnBrk="1" fontAlgn="auto" latinLnBrk="0" hangingPunct="1">
            <a:lnSpc>
              <a:spcPct val="100000"/>
            </a:lnSpc>
            <a:spcBef>
              <a:spcPts val="0"/>
            </a:spcBef>
            <a:spcAft>
              <a:spcPts val="0"/>
            </a:spcAft>
            <a:buClrTx/>
            <a:buSzPct val="100000"/>
            <a:buFont typeface="Wingdings" panose="05000000000000000000" pitchFamily="2" charset="2"/>
            <a:buNone/>
            <a:tabLst/>
          </a:pPr>
          <a:r>
            <a:rPr kumimoji="1" lang="ja-JP" altLang="en-US" sz="1200" b="0" i="0" u="none" strike="noStrike" kern="1200" cap="none" spc="0" normalizeH="0" baseline="0">
              <a:ln>
                <a:noFill/>
              </a:ln>
              <a:effectLst/>
              <a:uLnTx/>
              <a:uFillTx/>
              <a:latin typeface="Wingdings 3" panose="05040102010807070707" pitchFamily="18" charset="2"/>
              <a:ea typeface="Yu Gothic UI" panose="020B0500000000000000" pitchFamily="50" charset="-128"/>
              <a:cs typeface="+mn-cs"/>
            </a:rPr>
            <a:t>＊＊認証申請は、認証対象期間終了の１年後までに行う必要があります。</a:t>
          </a:r>
        </a:p>
      </xdr:txBody>
    </xdr:sp>
    <xdr:clientData/>
  </xdr:twoCellAnchor>
  <xdr:twoCellAnchor editAs="oneCell">
    <xdr:from>
      <xdr:col>1</xdr:col>
      <xdr:colOff>0</xdr:colOff>
      <xdr:row>18</xdr:row>
      <xdr:rowOff>85725</xdr:rowOff>
    </xdr:from>
    <xdr:to>
      <xdr:col>5</xdr:col>
      <xdr:colOff>1589934</xdr:colOff>
      <xdr:row>35</xdr:row>
      <xdr:rowOff>31560</xdr:rowOff>
    </xdr:to>
    <xdr:pic>
      <xdr:nvPicPr>
        <xdr:cNvPr id="5" name="図 4">
          <a:extLst>
            <a:ext uri="{FF2B5EF4-FFF2-40B4-BE49-F238E27FC236}">
              <a16:creationId xmlns:a16="http://schemas.microsoft.com/office/drawing/2014/main" id="{0961295E-5805-5B8D-F54E-95E2840A5896}"/>
            </a:ext>
          </a:extLst>
        </xdr:cNvPr>
        <xdr:cNvPicPr>
          <a:picLocks noChangeAspect="1"/>
        </xdr:cNvPicPr>
      </xdr:nvPicPr>
      <xdr:blipFill>
        <a:blip xmlns:r="http://schemas.openxmlformats.org/officeDocument/2006/relationships" r:embed="rId1"/>
        <a:stretch>
          <a:fillRect/>
        </a:stretch>
      </xdr:blipFill>
      <xdr:spPr>
        <a:xfrm>
          <a:off x="228600" y="7200900"/>
          <a:ext cx="9028959" cy="367011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https://japancredit.go.jp/data/pdf/credit_002.pdf" TargetMode="External" Type="http://schemas.openxmlformats.org/officeDocument/2006/relationships/hyperlink"/><Relationship Id="rId2" Target="https://japancredit.go.jp/data/pdf/credit_002.pdf" TargetMode="External" Type="http://schemas.openxmlformats.org/officeDocument/2006/relationships/hyperlink"/><Relationship Id="rId3" Target="../printerSettings/printerSettings4.bin" Type="http://schemas.openxmlformats.org/officeDocument/2006/relationships/printerSettings"/><Relationship Id="rId4"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https://japancredit.go.jp/pdf/jver/0126-1_s1-4.pdf" TargetMode="External" Type="http://schemas.openxmlformats.org/officeDocument/2006/relationships/hyperlink"/><Relationship Id="rId2"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https://japancredit.go.jp/about/rule/data/05_monitoring_shinrin_v3.3.pdf" TargetMode="External" Type="http://schemas.openxmlformats.org/officeDocument/2006/relationships/hyperlink"/><Relationship Id="rId2"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P269"/>
  <sheetViews>
    <sheetView showGridLines="0" tabSelected="1" zoomScale="85" zoomScaleNormal="85" workbookViewId="0"/>
  </sheetViews>
  <sheetFormatPr defaultRowHeight="14.25" x14ac:dyDescent="0.25"/>
  <cols>
    <col min="1" max="1" width="2.5" style="30" customWidth="1"/>
    <col min="2" max="2" width="3.875" style="30" customWidth="1"/>
    <col min="3" max="6" width="9" style="30"/>
    <col min="7" max="7" width="18.25" style="30" customWidth="1"/>
    <col min="8" max="8" width="35" style="30" customWidth="1"/>
    <col min="9" max="9" width="19.5" style="30" customWidth="1"/>
    <col min="10" max="10" width="9" style="30"/>
    <col min="11" max="11" width="12.25" style="30" customWidth="1"/>
    <col min="12" max="16384" width="9" style="30"/>
  </cols>
  <sheetData>
    <row r="2" spans="2:10" ht="25.5" x14ac:dyDescent="0.5">
      <c r="B2" s="255" t="s">
        <v>158</v>
      </c>
      <c r="C2" s="254"/>
      <c r="D2" s="254"/>
      <c r="E2" s="254"/>
      <c r="F2" s="254"/>
      <c r="G2" s="254"/>
      <c r="H2" s="254"/>
    </row>
    <row r="3" spans="2:10" s="2" customFormat="1" ht="17.25" x14ac:dyDescent="0.3">
      <c r="B3" s="2" t="s">
        <v>211</v>
      </c>
    </row>
    <row r="4" spans="2:10" s="2" customFormat="1" ht="17.25" x14ac:dyDescent="0.3">
      <c r="B4" s="2" t="s">
        <v>159</v>
      </c>
    </row>
    <row r="5" spans="2:10" s="2" customFormat="1" ht="17.25" x14ac:dyDescent="0.3">
      <c r="B5" s="2" t="s">
        <v>208</v>
      </c>
    </row>
    <row r="6" spans="2:10" s="2" customFormat="1" ht="17.25" x14ac:dyDescent="0.3">
      <c r="B6" s="2" t="s">
        <v>206</v>
      </c>
    </row>
    <row r="7" spans="2:10" ht="17.25" x14ac:dyDescent="0.3">
      <c r="B7" s="2" t="s">
        <v>207</v>
      </c>
    </row>
    <row r="9" spans="2:10" ht="25.5" x14ac:dyDescent="0.5">
      <c r="B9" s="255" t="s">
        <v>169</v>
      </c>
    </row>
    <row r="11" spans="2:10" s="2" customFormat="1" ht="17.25" x14ac:dyDescent="0.3">
      <c r="C11" s="265" t="s">
        <v>174</v>
      </c>
      <c r="D11" s="266"/>
      <c r="E11" s="266"/>
      <c r="F11" s="266"/>
      <c r="G11" s="266"/>
      <c r="H11" s="267" t="s">
        <v>181</v>
      </c>
      <c r="I11" s="268" t="s">
        <v>173</v>
      </c>
    </row>
    <row r="12" spans="2:10" s="2" customFormat="1" ht="17.25" x14ac:dyDescent="0.3">
      <c r="C12" s="269" t="s">
        <v>179</v>
      </c>
      <c r="D12" s="270"/>
      <c r="E12" s="270"/>
      <c r="F12" s="270"/>
      <c r="G12" s="271"/>
      <c r="H12" s="272" t="s">
        <v>171</v>
      </c>
      <c r="I12" s="273" t="s">
        <v>219</v>
      </c>
      <c r="J12" s="2" t="s">
        <v>175</v>
      </c>
    </row>
    <row r="13" spans="2:10" s="2" customFormat="1" ht="17.25" x14ac:dyDescent="0.3">
      <c r="C13" s="274"/>
      <c r="D13" s="275"/>
      <c r="E13" s="275"/>
      <c r="F13" s="275"/>
      <c r="G13" s="276"/>
      <c r="H13" s="272" t="s">
        <v>0</v>
      </c>
      <c r="I13" s="273" t="s">
        <v>218</v>
      </c>
    </row>
    <row r="14" spans="2:10" s="2" customFormat="1" ht="17.25" x14ac:dyDescent="0.3">
      <c r="C14" s="277"/>
      <c r="D14" s="278"/>
      <c r="E14" s="278"/>
      <c r="F14" s="278"/>
      <c r="G14" s="279"/>
      <c r="H14" s="272" t="s">
        <v>1</v>
      </c>
      <c r="I14" s="273" t="s">
        <v>218</v>
      </c>
    </row>
    <row r="15" spans="2:10" s="2" customFormat="1" ht="17.25" x14ac:dyDescent="0.3">
      <c r="C15" s="269" t="s">
        <v>180</v>
      </c>
      <c r="D15" s="270"/>
      <c r="E15" s="270"/>
      <c r="F15" s="270"/>
      <c r="G15" s="271"/>
      <c r="H15" s="272" t="s">
        <v>123</v>
      </c>
      <c r="I15" s="273" t="s">
        <v>218</v>
      </c>
    </row>
    <row r="16" spans="2:10" s="2" customFormat="1" ht="17.25" x14ac:dyDescent="0.3">
      <c r="C16" s="274"/>
      <c r="D16" s="275"/>
      <c r="E16" s="275"/>
      <c r="F16" s="275"/>
      <c r="G16" s="276"/>
      <c r="H16" s="272" t="s">
        <v>125</v>
      </c>
      <c r="I16" s="273" t="s">
        <v>218</v>
      </c>
    </row>
    <row r="17" spans="2:9" s="2" customFormat="1" ht="17.25" x14ac:dyDescent="0.3">
      <c r="C17" s="274"/>
      <c r="D17" s="275"/>
      <c r="E17" s="275"/>
      <c r="F17" s="275"/>
      <c r="G17" s="276"/>
      <c r="H17" s="272" t="s">
        <v>131</v>
      </c>
      <c r="I17" s="273" t="s">
        <v>218</v>
      </c>
    </row>
    <row r="18" spans="2:9" s="2" customFormat="1" ht="17.25" x14ac:dyDescent="0.3">
      <c r="C18" s="274"/>
      <c r="D18" s="275"/>
      <c r="E18" s="275"/>
      <c r="F18" s="275"/>
      <c r="G18" s="276"/>
      <c r="H18" s="272" t="s">
        <v>124</v>
      </c>
      <c r="I18" s="273" t="s">
        <v>218</v>
      </c>
    </row>
    <row r="19" spans="2:9" s="2" customFormat="1" ht="17.25" x14ac:dyDescent="0.3">
      <c r="C19" s="274"/>
      <c r="D19" s="275"/>
      <c r="E19" s="275"/>
      <c r="F19" s="275"/>
      <c r="G19" s="276"/>
      <c r="H19" s="272" t="s">
        <v>69</v>
      </c>
      <c r="I19" s="273" t="s">
        <v>218</v>
      </c>
    </row>
    <row r="20" spans="2:9" s="2" customFormat="1" ht="17.25" x14ac:dyDescent="0.3">
      <c r="C20" s="274"/>
      <c r="D20" s="275"/>
      <c r="E20" s="275"/>
      <c r="F20" s="275"/>
      <c r="G20" s="276"/>
      <c r="H20" s="272" t="s">
        <v>127</v>
      </c>
      <c r="I20" s="273" t="s">
        <v>220</v>
      </c>
    </row>
    <row r="21" spans="2:9" ht="17.25" x14ac:dyDescent="0.3">
      <c r="C21" s="261"/>
      <c r="D21" s="262"/>
      <c r="E21" s="262"/>
      <c r="F21" s="262"/>
      <c r="G21" s="263"/>
      <c r="H21" s="46" t="s">
        <v>172</v>
      </c>
      <c r="I21" s="295" t="s">
        <v>220</v>
      </c>
    </row>
    <row r="23" spans="2:9" ht="25.5" x14ac:dyDescent="0.5">
      <c r="B23" s="255" t="s">
        <v>177</v>
      </c>
    </row>
    <row r="24" spans="2:9" ht="25.5" x14ac:dyDescent="0.5">
      <c r="B24" s="255" t="s">
        <v>178</v>
      </c>
    </row>
    <row r="25" spans="2:9" ht="25.5" x14ac:dyDescent="0.5">
      <c r="B25" s="254"/>
      <c r="C25" s="2" t="s">
        <v>196</v>
      </c>
    </row>
    <row r="26" spans="2:9" ht="25.5" x14ac:dyDescent="0.5">
      <c r="B26" s="254"/>
    </row>
    <row r="27" spans="2:9" ht="25.5" x14ac:dyDescent="0.5">
      <c r="B27" s="254"/>
    </row>
    <row r="28" spans="2:9" ht="25.5" x14ac:dyDescent="0.5">
      <c r="B28" s="254"/>
    </row>
    <row r="29" spans="2:9" ht="25.5" x14ac:dyDescent="0.5">
      <c r="B29" s="254"/>
    </row>
    <row r="30" spans="2:9" ht="25.5" x14ac:dyDescent="0.5">
      <c r="B30" s="254"/>
    </row>
    <row r="31" spans="2:9" ht="25.5" x14ac:dyDescent="0.5">
      <c r="B31" s="254"/>
    </row>
    <row r="32" spans="2:9" ht="25.5" x14ac:dyDescent="0.5">
      <c r="B32" s="254"/>
    </row>
    <row r="33" spans="2:3" ht="25.5" x14ac:dyDescent="0.5">
      <c r="B33" s="254"/>
      <c r="C33" s="2" t="s">
        <v>197</v>
      </c>
    </row>
    <row r="34" spans="2:3" ht="25.5" x14ac:dyDescent="0.5">
      <c r="B34" s="254"/>
    </row>
    <row r="35" spans="2:3" ht="25.5" x14ac:dyDescent="0.5">
      <c r="B35" s="254"/>
    </row>
    <row r="36" spans="2:3" ht="25.5" x14ac:dyDescent="0.5">
      <c r="B36" s="254"/>
    </row>
    <row r="37" spans="2:3" ht="25.5" x14ac:dyDescent="0.5">
      <c r="B37" s="254"/>
    </row>
    <row r="38" spans="2:3" ht="25.5" x14ac:dyDescent="0.5">
      <c r="B38" s="254"/>
    </row>
    <row r="39" spans="2:3" ht="25.5" x14ac:dyDescent="0.5">
      <c r="B39" s="254"/>
    </row>
    <row r="40" spans="2:3" s="2" customFormat="1" ht="17.25" x14ac:dyDescent="0.3">
      <c r="C40" s="2" t="s">
        <v>198</v>
      </c>
    </row>
    <row r="41" spans="2:3" s="2" customFormat="1" ht="17.25" x14ac:dyDescent="0.3">
      <c r="C41" s="2" t="s">
        <v>184</v>
      </c>
    </row>
    <row r="42" spans="2:3" ht="25.5" x14ac:dyDescent="0.5">
      <c r="B42" s="254"/>
    </row>
    <row r="43" spans="2:3" ht="25.5" x14ac:dyDescent="0.5">
      <c r="B43" s="254"/>
    </row>
    <row r="44" spans="2:3" ht="25.5" x14ac:dyDescent="0.5">
      <c r="B44" s="254"/>
    </row>
    <row r="45" spans="2:3" ht="25.5" x14ac:dyDescent="0.5">
      <c r="B45" s="254"/>
    </row>
    <row r="46" spans="2:3" ht="25.5" x14ac:dyDescent="0.5">
      <c r="B46" s="254"/>
    </row>
    <row r="58" spans="3:16" ht="17.25" x14ac:dyDescent="0.3">
      <c r="C58" s="2" t="s">
        <v>182</v>
      </c>
    </row>
    <row r="60" spans="3:16" x14ac:dyDescent="0.25">
      <c r="P60" s="30" t="s">
        <v>172</v>
      </c>
    </row>
    <row r="79" spans="3:3" s="2" customFormat="1" ht="17.25" x14ac:dyDescent="0.3">
      <c r="C79" s="2" t="s">
        <v>185</v>
      </c>
    </row>
    <row r="80" spans="3:3" s="2" customFormat="1" ht="17.25" x14ac:dyDescent="0.3">
      <c r="C80" s="2" t="s">
        <v>199</v>
      </c>
    </row>
    <row r="101" spans="3:3" s="2" customFormat="1" ht="17.25" x14ac:dyDescent="0.3">
      <c r="C101" s="2" t="s">
        <v>186</v>
      </c>
    </row>
    <row r="102" spans="3:3" s="2" customFormat="1" ht="17.25" x14ac:dyDescent="0.3">
      <c r="C102" s="2" t="s">
        <v>187</v>
      </c>
    </row>
    <row r="123" spans="3:3" s="2" customFormat="1" ht="17.25" x14ac:dyDescent="0.3">
      <c r="C123" s="2" t="s">
        <v>189</v>
      </c>
    </row>
    <row r="124" spans="3:3" s="2" customFormat="1" ht="17.25" x14ac:dyDescent="0.3">
      <c r="C124" s="2" t="s">
        <v>188</v>
      </c>
    </row>
    <row r="149" spans="2:3" ht="25.5" x14ac:dyDescent="0.5">
      <c r="B149" s="254" t="s">
        <v>190</v>
      </c>
    </row>
    <row r="150" spans="2:3" s="2" customFormat="1" ht="20.25" customHeight="1" x14ac:dyDescent="0.3">
      <c r="C150" s="2" t="s">
        <v>191</v>
      </c>
    </row>
    <row r="151" spans="2:3" s="2" customFormat="1" ht="22.5" customHeight="1" x14ac:dyDescent="0.3">
      <c r="C151" s="2" t="s">
        <v>192</v>
      </c>
    </row>
    <row r="152" spans="2:3" s="2" customFormat="1" ht="22.5" customHeight="1" x14ac:dyDescent="0.3">
      <c r="C152" s="280" t="s">
        <v>193</v>
      </c>
    </row>
    <row r="153" spans="2:3" ht="22.5" customHeight="1" x14ac:dyDescent="0.5">
      <c r="B153" s="254"/>
    </row>
    <row r="191" spans="2:3" ht="25.5" x14ac:dyDescent="0.5">
      <c r="B191" s="254" t="s">
        <v>194</v>
      </c>
    </row>
    <row r="192" spans="2:3" ht="17.25" x14ac:dyDescent="0.3">
      <c r="C192" s="2" t="s">
        <v>195</v>
      </c>
    </row>
    <row r="231" spans="2:8" ht="25.5" x14ac:dyDescent="0.5">
      <c r="B231" s="255" t="s">
        <v>160</v>
      </c>
      <c r="C231" s="254"/>
      <c r="D231" s="254"/>
      <c r="E231" s="254"/>
      <c r="F231" s="254"/>
      <c r="G231" s="254"/>
      <c r="H231" s="254"/>
    </row>
    <row r="232" spans="2:8" s="2" customFormat="1" ht="17.25" x14ac:dyDescent="0.3">
      <c r="B232" s="2" t="s">
        <v>176</v>
      </c>
    </row>
    <row r="233" spans="2:8" s="2" customFormat="1" ht="17.25" x14ac:dyDescent="0.3">
      <c r="B233" s="2" t="s">
        <v>201</v>
      </c>
    </row>
    <row r="234" spans="2:8" s="2" customFormat="1" ht="17.25" x14ac:dyDescent="0.3">
      <c r="B234" s="2" t="s">
        <v>202</v>
      </c>
    </row>
    <row r="235" spans="2:8" ht="17.25" x14ac:dyDescent="0.3">
      <c r="B235" s="2" t="s">
        <v>210</v>
      </c>
    </row>
    <row r="236" spans="2:8" ht="17.25" x14ac:dyDescent="0.3">
      <c r="B236" s="2"/>
    </row>
    <row r="237" spans="2:8" ht="20.25" x14ac:dyDescent="0.35">
      <c r="B237" s="282" t="s">
        <v>203</v>
      </c>
    </row>
    <row r="238" spans="2:8" ht="42.75" x14ac:dyDescent="0.25">
      <c r="H238" s="281" t="s">
        <v>200</v>
      </c>
    </row>
    <row r="264" spans="2:2" s="2" customFormat="1" ht="17.25" x14ac:dyDescent="0.3">
      <c r="B264" s="2" t="s">
        <v>204</v>
      </c>
    </row>
    <row r="265" spans="2:2" s="2" customFormat="1" ht="17.25" x14ac:dyDescent="0.3"/>
    <row r="266" spans="2:2" s="2" customFormat="1" ht="17.25" x14ac:dyDescent="0.3">
      <c r="B266" s="2" t="s">
        <v>205</v>
      </c>
    </row>
    <row r="267" spans="2:2" s="2" customFormat="1" ht="17.25" x14ac:dyDescent="0.3">
      <c r="B267" s="2" t="s">
        <v>167</v>
      </c>
    </row>
    <row r="268" spans="2:2" s="2" customFormat="1" ht="17.25" x14ac:dyDescent="0.3">
      <c r="B268" s="2" t="s">
        <v>168</v>
      </c>
    </row>
    <row r="269" spans="2:2" s="2" customFormat="1" ht="17.25" x14ac:dyDescent="0.3"/>
  </sheetData>
  <phoneticPr fontId="4"/>
  <pageMargins left="0.75" right="0.75" top="1" bottom="1" header="0.5" footer="0.5"/>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4:CX15"/>
  <sheetViews>
    <sheetView workbookViewId="0">
      <selection activeCell="CX15" sqref="CX15"/>
    </sheetView>
  </sheetViews>
  <sheetFormatPr defaultRowHeight="12.75" outlineLevelCol="1" x14ac:dyDescent="0.2"/>
  <cols>
    <col min="1" max="1" width="5.375" style="1" customWidth="1"/>
    <col min="2" max="5" width="9" style="1"/>
    <col min="6" max="6" width="9.75" style="1" bestFit="1" customWidth="1"/>
    <col min="7" max="7" width="34.875" style="1" bestFit="1" customWidth="1"/>
    <col min="8" max="8" width="14.125" style="1" bestFit="1" customWidth="1"/>
    <col min="9" max="45" width="9" style="1" customWidth="1" outlineLevel="1"/>
    <col min="46" max="46" width="7.875" style="1" customWidth="1"/>
    <col min="47" max="99" width="9" style="1"/>
    <col min="100" max="100" width="12.875" style="1" bestFit="1" customWidth="1"/>
    <col min="101" max="16384" width="9" style="1"/>
  </cols>
  <sheetData>
    <row r="4" spans="2:102" ht="17.25" x14ac:dyDescent="0.3">
      <c r="B4" s="3" t="s">
        <v>132</v>
      </c>
      <c r="C4" s="123" t="s">
        <v>83</v>
      </c>
      <c r="D4" s="114"/>
      <c r="E4" s="114"/>
      <c r="F4" s="3" t="s">
        <v>132</v>
      </c>
      <c r="G4" s="3" t="s">
        <v>132</v>
      </c>
      <c r="H4" s="3" t="s">
        <v>132</v>
      </c>
    </row>
    <row r="5" spans="2:102" ht="17.25" x14ac:dyDescent="0.3">
      <c r="B5" s="8"/>
      <c r="C5" s="9"/>
      <c r="D5" s="9"/>
      <c r="E5" s="9"/>
      <c r="F5" s="5"/>
      <c r="G5" s="119"/>
      <c r="H5" s="6"/>
      <c r="I5" s="23" t="s">
        <v>7</v>
      </c>
      <c r="J5" s="24"/>
      <c r="K5" s="24"/>
      <c r="L5" s="24"/>
      <c r="M5" s="24"/>
      <c r="N5" s="24"/>
      <c r="O5" s="24"/>
      <c r="P5" s="24"/>
      <c r="Q5" s="24"/>
      <c r="R5" s="24"/>
      <c r="S5" s="24"/>
      <c r="T5" s="24"/>
      <c r="U5" s="24"/>
      <c r="V5" s="24"/>
      <c r="W5" s="24"/>
      <c r="X5" s="24"/>
      <c r="Y5" s="24"/>
      <c r="Z5" s="23" t="s">
        <v>8</v>
      </c>
      <c r="AA5" s="24"/>
      <c r="AB5" s="24"/>
      <c r="AC5" s="24"/>
      <c r="AD5" s="24"/>
      <c r="AE5" s="24"/>
      <c r="AF5" s="24"/>
      <c r="AG5" s="24"/>
      <c r="AH5" s="24"/>
      <c r="AI5" s="24"/>
      <c r="AJ5" s="24"/>
      <c r="AK5" s="24"/>
      <c r="AL5" s="24"/>
      <c r="AM5" s="24"/>
      <c r="AN5" s="24"/>
      <c r="AO5" s="25"/>
      <c r="AP5" s="24"/>
      <c r="AQ5" s="19" t="s">
        <v>9</v>
      </c>
      <c r="AR5" s="14" t="s">
        <v>10</v>
      </c>
      <c r="AS5" s="20" t="s">
        <v>11</v>
      </c>
      <c r="AT5" s="130" t="s">
        <v>99</v>
      </c>
      <c r="AU5" s="131"/>
      <c r="AV5" s="131"/>
      <c r="AW5" s="131"/>
      <c r="AX5" s="131"/>
      <c r="AY5" s="131"/>
      <c r="AZ5" s="131"/>
      <c r="BA5" s="131"/>
      <c r="BB5" s="131"/>
      <c r="BC5" s="131"/>
      <c r="BD5" s="131"/>
      <c r="BE5" s="131"/>
      <c r="BF5" s="131"/>
      <c r="BG5" s="131"/>
      <c r="BH5" s="131"/>
      <c r="BI5" s="132"/>
      <c r="BJ5" s="131"/>
      <c r="BK5" s="133" t="s">
        <v>100</v>
      </c>
      <c r="BL5" s="127"/>
      <c r="BM5" s="127"/>
      <c r="BN5" s="127"/>
      <c r="BO5" s="127"/>
      <c r="BP5" s="127"/>
      <c r="BQ5" s="127"/>
      <c r="BR5" s="127"/>
      <c r="BS5" s="127"/>
      <c r="BT5" s="127"/>
      <c r="BU5" s="127"/>
      <c r="BV5" s="127"/>
      <c r="BW5" s="127"/>
      <c r="BX5" s="127"/>
      <c r="BY5" s="127"/>
      <c r="BZ5" s="128"/>
      <c r="CA5" s="129"/>
      <c r="CB5" s="185" t="s">
        <v>101</v>
      </c>
      <c r="CC5" s="185"/>
      <c r="CD5" s="185"/>
      <c r="CE5" s="185"/>
      <c r="CF5" s="185"/>
      <c r="CG5" s="185"/>
      <c r="CH5" s="185"/>
      <c r="CI5" s="185"/>
      <c r="CJ5" s="185"/>
      <c r="CK5" s="185"/>
      <c r="CL5" s="185"/>
      <c r="CM5" s="185"/>
      <c r="CN5" s="185"/>
      <c r="CO5" s="185"/>
      <c r="CP5" s="185"/>
      <c r="CQ5" s="185"/>
      <c r="CR5" s="185"/>
    </row>
    <row r="6" spans="2:102" ht="17.25" x14ac:dyDescent="0.3">
      <c r="B6" s="113"/>
      <c r="C6" s="10"/>
      <c r="D6" s="10"/>
      <c r="E6" s="85" t="s">
        <v>67</v>
      </c>
      <c r="F6" s="120" t="s">
        <v>129</v>
      </c>
      <c r="G6" s="121"/>
      <c r="H6" s="115" t="s">
        <v>2</v>
      </c>
      <c r="I6" s="27" t="s">
        <v>6</v>
      </c>
      <c r="J6" s="28"/>
      <c r="K6" s="28"/>
      <c r="L6" s="28"/>
      <c r="M6" s="28"/>
      <c r="N6" s="28"/>
      <c r="O6" s="28"/>
      <c r="P6" s="28"/>
      <c r="Q6" s="28"/>
      <c r="R6" s="28"/>
      <c r="S6" s="28"/>
      <c r="T6" s="28"/>
      <c r="U6" s="28"/>
      <c r="V6" s="28"/>
      <c r="W6" s="28"/>
      <c r="X6" s="28"/>
      <c r="Y6" s="28"/>
      <c r="Z6" s="27" t="s">
        <v>6</v>
      </c>
      <c r="AA6" s="28"/>
      <c r="AB6" s="28"/>
      <c r="AC6" s="28"/>
      <c r="AD6" s="28"/>
      <c r="AE6" s="28"/>
      <c r="AF6" s="28"/>
      <c r="AG6" s="28"/>
      <c r="AH6" s="28"/>
      <c r="AI6" s="28"/>
      <c r="AJ6" s="28"/>
      <c r="AK6" s="28"/>
      <c r="AL6" s="28"/>
      <c r="AM6" s="28"/>
      <c r="AN6" s="28"/>
      <c r="AO6" s="29"/>
      <c r="AP6" s="29"/>
      <c r="AQ6" s="15"/>
      <c r="AR6" s="21"/>
      <c r="AS6" s="16"/>
      <c r="AT6" s="135" t="s">
        <v>84</v>
      </c>
      <c r="AU6" s="136"/>
      <c r="AV6" s="136"/>
      <c r="AW6" s="136"/>
      <c r="AX6" s="136"/>
      <c r="AY6" s="136"/>
      <c r="AZ6" s="136"/>
      <c r="BA6" s="136"/>
      <c r="BB6" s="136"/>
      <c r="BC6" s="136"/>
      <c r="BD6" s="136"/>
      <c r="BE6" s="136"/>
      <c r="BF6" s="136"/>
      <c r="BG6" s="136"/>
      <c r="BH6" s="136"/>
      <c r="BI6" s="137"/>
      <c r="BJ6" s="136"/>
      <c r="BK6" s="134" t="s">
        <v>84</v>
      </c>
      <c r="BL6" s="136"/>
      <c r="BM6" s="136"/>
      <c r="BN6" s="136"/>
      <c r="BO6" s="136"/>
      <c r="BP6" s="136"/>
      <c r="BQ6" s="136"/>
      <c r="BR6" s="136"/>
      <c r="BS6" s="136"/>
      <c r="BT6" s="136"/>
      <c r="BU6" s="136"/>
      <c r="BV6" s="136"/>
      <c r="BW6" s="136"/>
      <c r="BX6" s="136"/>
      <c r="BY6" s="136"/>
      <c r="BZ6" s="137"/>
      <c r="CA6" s="136"/>
      <c r="CB6" s="134" t="s">
        <v>84</v>
      </c>
      <c r="CC6" s="136"/>
      <c r="CD6" s="136"/>
      <c r="CE6" s="136"/>
      <c r="CF6" s="136"/>
      <c r="CG6" s="136"/>
      <c r="CH6" s="136"/>
      <c r="CI6" s="136"/>
      <c r="CJ6" s="136"/>
      <c r="CK6" s="136"/>
      <c r="CL6" s="136"/>
      <c r="CM6" s="136"/>
      <c r="CN6" s="136"/>
      <c r="CO6" s="136"/>
      <c r="CP6" s="136"/>
      <c r="CQ6" s="137"/>
      <c r="CR6" s="137"/>
    </row>
    <row r="7" spans="2:102" ht="69" x14ac:dyDescent="0.3">
      <c r="B7" s="12" t="s">
        <v>69</v>
      </c>
      <c r="C7" s="13" t="s">
        <v>0</v>
      </c>
      <c r="D7" s="13" t="s">
        <v>1</v>
      </c>
      <c r="E7" s="13" t="s">
        <v>68</v>
      </c>
      <c r="F7" s="264" t="s">
        <v>183</v>
      </c>
      <c r="G7" s="12" t="s">
        <v>128</v>
      </c>
      <c r="H7" s="12" t="s">
        <v>81</v>
      </c>
      <c r="I7" s="26">
        <f>2024</f>
        <v>2024</v>
      </c>
      <c r="J7" s="26">
        <f>I7+1</f>
        <v>2025</v>
      </c>
      <c r="K7" s="26">
        <f t="shared" ref="K7:Y7" si="0">J7+1</f>
        <v>2026</v>
      </c>
      <c r="L7" s="26">
        <f t="shared" si="0"/>
        <v>2027</v>
      </c>
      <c r="M7" s="26">
        <f t="shared" si="0"/>
        <v>2028</v>
      </c>
      <c r="N7" s="26">
        <f t="shared" si="0"/>
        <v>2029</v>
      </c>
      <c r="O7" s="26">
        <f t="shared" si="0"/>
        <v>2030</v>
      </c>
      <c r="P7" s="26">
        <f>O7+1</f>
        <v>2031</v>
      </c>
      <c r="Q7" s="26">
        <f t="shared" si="0"/>
        <v>2032</v>
      </c>
      <c r="R7" s="26">
        <f t="shared" si="0"/>
        <v>2033</v>
      </c>
      <c r="S7" s="26">
        <f t="shared" si="0"/>
        <v>2034</v>
      </c>
      <c r="T7" s="26">
        <f t="shared" si="0"/>
        <v>2035</v>
      </c>
      <c r="U7" s="26">
        <f t="shared" si="0"/>
        <v>2036</v>
      </c>
      <c r="V7" s="26">
        <f t="shared" si="0"/>
        <v>2037</v>
      </c>
      <c r="W7" s="26">
        <f t="shared" si="0"/>
        <v>2038</v>
      </c>
      <c r="X7" s="116">
        <f t="shared" si="0"/>
        <v>2039</v>
      </c>
      <c r="Y7" s="116">
        <f t="shared" si="0"/>
        <v>2040</v>
      </c>
      <c r="Z7" s="26">
        <f>I7</f>
        <v>2024</v>
      </c>
      <c r="AA7" s="26">
        <f>Z7+1</f>
        <v>2025</v>
      </c>
      <c r="AB7" s="26">
        <f t="shared" ref="AB7:AF7" si="1">AA7+1</f>
        <v>2026</v>
      </c>
      <c r="AC7" s="26">
        <f t="shared" si="1"/>
        <v>2027</v>
      </c>
      <c r="AD7" s="26">
        <f t="shared" si="1"/>
        <v>2028</v>
      </c>
      <c r="AE7" s="26">
        <f t="shared" si="1"/>
        <v>2029</v>
      </c>
      <c r="AF7" s="26">
        <f t="shared" si="1"/>
        <v>2030</v>
      </c>
      <c r="AG7" s="26">
        <f>AF7+1</f>
        <v>2031</v>
      </c>
      <c r="AH7" s="26">
        <f t="shared" ref="AH7:AP7" si="2">AG7+1</f>
        <v>2032</v>
      </c>
      <c r="AI7" s="26">
        <f t="shared" si="2"/>
        <v>2033</v>
      </c>
      <c r="AJ7" s="26">
        <f t="shared" si="2"/>
        <v>2034</v>
      </c>
      <c r="AK7" s="26">
        <f t="shared" si="2"/>
        <v>2035</v>
      </c>
      <c r="AL7" s="26">
        <f t="shared" si="2"/>
        <v>2036</v>
      </c>
      <c r="AM7" s="26">
        <f t="shared" si="2"/>
        <v>2037</v>
      </c>
      <c r="AN7" s="26">
        <f t="shared" si="2"/>
        <v>2038</v>
      </c>
      <c r="AO7" s="26">
        <f t="shared" si="2"/>
        <v>2039</v>
      </c>
      <c r="AP7" s="26">
        <f t="shared" si="2"/>
        <v>2040</v>
      </c>
      <c r="AQ7" s="17"/>
      <c r="AR7" s="22"/>
      <c r="AS7" s="18"/>
      <c r="AT7" s="126">
        <f>2024</f>
        <v>2024</v>
      </c>
      <c r="AU7" s="122">
        <f>AT7+1</f>
        <v>2025</v>
      </c>
      <c r="AV7" s="122">
        <f t="shared" ref="AV7:AZ7" si="3">AU7+1</f>
        <v>2026</v>
      </c>
      <c r="AW7" s="122">
        <f t="shared" si="3"/>
        <v>2027</v>
      </c>
      <c r="AX7" s="122">
        <f t="shared" si="3"/>
        <v>2028</v>
      </c>
      <c r="AY7" s="122">
        <f t="shared" si="3"/>
        <v>2029</v>
      </c>
      <c r="AZ7" s="122">
        <f t="shared" si="3"/>
        <v>2030</v>
      </c>
      <c r="BA7" s="122">
        <f>AZ7+1</f>
        <v>2031</v>
      </c>
      <c r="BB7" s="122">
        <f t="shared" ref="BB7:BJ7" si="4">BA7+1</f>
        <v>2032</v>
      </c>
      <c r="BC7" s="122">
        <f t="shared" si="4"/>
        <v>2033</v>
      </c>
      <c r="BD7" s="122">
        <f t="shared" si="4"/>
        <v>2034</v>
      </c>
      <c r="BE7" s="122">
        <f t="shared" si="4"/>
        <v>2035</v>
      </c>
      <c r="BF7" s="122">
        <f t="shared" si="4"/>
        <v>2036</v>
      </c>
      <c r="BG7" s="122">
        <f t="shared" si="4"/>
        <v>2037</v>
      </c>
      <c r="BH7" s="122">
        <f t="shared" si="4"/>
        <v>2038</v>
      </c>
      <c r="BI7" s="122">
        <f t="shared" si="4"/>
        <v>2039</v>
      </c>
      <c r="BJ7" s="122">
        <f t="shared" si="4"/>
        <v>2040</v>
      </c>
      <c r="BK7" s="122">
        <f>AT7</f>
        <v>2024</v>
      </c>
      <c r="BL7" s="122">
        <f>BK7+1</f>
        <v>2025</v>
      </c>
      <c r="BM7" s="122">
        <f t="shared" ref="BM7:BS7" si="5">BL7+1</f>
        <v>2026</v>
      </c>
      <c r="BN7" s="122">
        <f t="shared" si="5"/>
        <v>2027</v>
      </c>
      <c r="BO7" s="122">
        <f t="shared" si="5"/>
        <v>2028</v>
      </c>
      <c r="BP7" s="122">
        <f t="shared" si="5"/>
        <v>2029</v>
      </c>
      <c r="BQ7" s="122">
        <f t="shared" si="5"/>
        <v>2030</v>
      </c>
      <c r="BR7" s="122">
        <f t="shared" si="5"/>
        <v>2031</v>
      </c>
      <c r="BS7" s="122">
        <f t="shared" si="5"/>
        <v>2032</v>
      </c>
      <c r="BT7" s="122">
        <f>BS7+1</f>
        <v>2033</v>
      </c>
      <c r="BU7" s="122">
        <f t="shared" ref="BU7:BW7" si="6">BT7+1</f>
        <v>2034</v>
      </c>
      <c r="BV7" s="122">
        <f t="shared" si="6"/>
        <v>2035</v>
      </c>
      <c r="BW7" s="122">
        <f t="shared" si="6"/>
        <v>2036</v>
      </c>
      <c r="BX7" s="122">
        <f>BW7+1</f>
        <v>2037</v>
      </c>
      <c r="BY7" s="122">
        <f t="shared" ref="BY7" si="7">BX7+1</f>
        <v>2038</v>
      </c>
      <c r="BZ7" s="122">
        <f>BY7+1</f>
        <v>2039</v>
      </c>
      <c r="CA7" s="122">
        <f>BZ7+1</f>
        <v>2040</v>
      </c>
      <c r="CB7" s="122">
        <f>AT7</f>
        <v>2024</v>
      </c>
      <c r="CC7" s="122">
        <f>CB7+1</f>
        <v>2025</v>
      </c>
      <c r="CD7" s="122">
        <f t="shared" ref="CD7:CJ7" si="8">CC7+1</f>
        <v>2026</v>
      </c>
      <c r="CE7" s="122">
        <f t="shared" si="8"/>
        <v>2027</v>
      </c>
      <c r="CF7" s="122">
        <f t="shared" si="8"/>
        <v>2028</v>
      </c>
      <c r="CG7" s="122">
        <f t="shared" si="8"/>
        <v>2029</v>
      </c>
      <c r="CH7" s="122">
        <f t="shared" si="8"/>
        <v>2030</v>
      </c>
      <c r="CI7" s="122">
        <f t="shared" si="8"/>
        <v>2031</v>
      </c>
      <c r="CJ7" s="122">
        <f t="shared" si="8"/>
        <v>2032</v>
      </c>
      <c r="CK7" s="122">
        <f>CJ7+1</f>
        <v>2033</v>
      </c>
      <c r="CL7" s="122">
        <f t="shared" ref="CL7:CN7" si="9">CK7+1</f>
        <v>2034</v>
      </c>
      <c r="CM7" s="122">
        <f t="shared" si="9"/>
        <v>2035</v>
      </c>
      <c r="CN7" s="122">
        <f t="shared" si="9"/>
        <v>2036</v>
      </c>
      <c r="CO7" s="122">
        <f>CN7+1</f>
        <v>2037</v>
      </c>
      <c r="CP7" s="122">
        <f t="shared" ref="CP7" si="10">CO7+1</f>
        <v>2038</v>
      </c>
      <c r="CQ7" s="122">
        <f>CP7+1</f>
        <v>2039</v>
      </c>
      <c r="CR7" s="122">
        <f>CQ7+1</f>
        <v>2040</v>
      </c>
    </row>
    <row r="8" spans="2:102" ht="17.25" x14ac:dyDescent="0.3">
      <c r="B8" s="2"/>
      <c r="C8" s="217" t="s">
        <v>130</v>
      </c>
      <c r="D8" s="218">
        <v>40</v>
      </c>
      <c r="E8" s="218">
        <v>1</v>
      </c>
      <c r="F8" s="3">
        <v>2024</v>
      </c>
      <c r="G8" s="2" t="s">
        <v>65</v>
      </c>
      <c r="H8" s="2">
        <v>2031</v>
      </c>
      <c r="I8" s="1">
        <f>幹材積成長量!$W$38</f>
        <v>9.6</v>
      </c>
      <c r="J8" s="1">
        <f>幹材積成長量!$W$38</f>
        <v>9.6</v>
      </c>
      <c r="K8" s="1">
        <f>幹材積成長量!$W$38</f>
        <v>9.6</v>
      </c>
      <c r="L8" s="1">
        <f>幹材積成長量!$W$38</f>
        <v>9.6</v>
      </c>
      <c r="M8" s="1">
        <f>幹材積成長量!$W$38</f>
        <v>9.6</v>
      </c>
      <c r="N8" s="1">
        <f>幹材積成長量!$W$43</f>
        <v>9.4</v>
      </c>
      <c r="O8" s="1">
        <f>幹材積成長量!$W$43</f>
        <v>9.4</v>
      </c>
      <c r="P8" s="1">
        <f>幹材積成長量!$W$43</f>
        <v>9.4</v>
      </c>
      <c r="Q8" s="1">
        <f>幹材積成長量!$W$43</f>
        <v>9.4</v>
      </c>
      <c r="R8" s="1">
        <f>幹材積成長量!$W$43</f>
        <v>9.4</v>
      </c>
      <c r="S8" s="1">
        <f>幹材積成長量!$W$48</f>
        <v>9.1999999999999993</v>
      </c>
      <c r="T8" s="1">
        <f>幹材積成長量!$W$48</f>
        <v>9.1999999999999993</v>
      </c>
      <c r="U8" s="1">
        <f>幹材積成長量!$W$48</f>
        <v>9.1999999999999993</v>
      </c>
      <c r="V8" s="1">
        <f>幹材積成長量!$W$48</f>
        <v>9.1999999999999993</v>
      </c>
      <c r="W8" s="1">
        <f>幹材積成長量!$W$48</f>
        <v>9.1999999999999993</v>
      </c>
      <c r="X8" s="1">
        <f>幹材積成長量!$W$53</f>
        <v>9</v>
      </c>
      <c r="Y8" s="1">
        <f>幹材積成長量!$W$53</f>
        <v>9</v>
      </c>
      <c r="Z8" s="1">
        <f>'BEF（拡大係数）'!$B$44</f>
        <v>1.23</v>
      </c>
      <c r="AA8" s="1">
        <f>'BEF（拡大係数）'!$B$44</f>
        <v>1.23</v>
      </c>
      <c r="AB8" s="1">
        <f>'BEF（拡大係数）'!$B$44</f>
        <v>1.23</v>
      </c>
      <c r="AC8" s="1">
        <f>'BEF（拡大係数）'!$B$44</f>
        <v>1.23</v>
      </c>
      <c r="AD8" s="1">
        <f>'BEF（拡大係数）'!$B$44</f>
        <v>1.23</v>
      </c>
      <c r="AE8" s="1">
        <f>'BEF（拡大係数）'!$B$44</f>
        <v>1.23</v>
      </c>
      <c r="AF8" s="1">
        <f>'BEF（拡大係数）'!$B$44</f>
        <v>1.23</v>
      </c>
      <c r="AG8" s="1">
        <f>'BEF（拡大係数）'!$B$44</f>
        <v>1.23</v>
      </c>
      <c r="AH8" s="1">
        <f>'BEF（拡大係数）'!$B$44</f>
        <v>1.23</v>
      </c>
      <c r="AI8" s="1">
        <f>'BEF（拡大係数）'!$B$44</f>
        <v>1.23</v>
      </c>
      <c r="AJ8" s="1">
        <f>'BEF（拡大係数）'!$B$44</f>
        <v>1.23</v>
      </c>
      <c r="AK8" s="1">
        <f>'BEF（拡大係数）'!$B$44</f>
        <v>1.23</v>
      </c>
      <c r="AL8" s="1">
        <f>'BEF（拡大係数）'!$B$44</f>
        <v>1.23</v>
      </c>
      <c r="AM8" s="1">
        <f>'BEF（拡大係数）'!$B$44</f>
        <v>1.23</v>
      </c>
      <c r="AN8" s="1">
        <f>'BEF（拡大係数）'!$B$44</f>
        <v>1.23</v>
      </c>
      <c r="AO8" s="1">
        <f>'BEF（拡大係数）'!$B$44</f>
        <v>1.23</v>
      </c>
      <c r="AP8" s="1">
        <f>'BEF（拡大係数）'!$B$44</f>
        <v>1.23</v>
      </c>
      <c r="AQ8" s="1">
        <f>パラメータ_オリジナル!$E$6</f>
        <v>0.314</v>
      </c>
      <c r="AR8" s="1">
        <f>パラメータ_オリジナル!$F$6</f>
        <v>0.25</v>
      </c>
      <c r="AS8" s="1">
        <f>パラメータ_オリジナル!$G$6</f>
        <v>0.51</v>
      </c>
      <c r="AT8" s="291">
        <f>$E$8*I$8*Z$8*$AQ$8*(1+$AR$8)*$AS$8*44/12</f>
        <v>8.6667767999999992</v>
      </c>
      <c r="AU8" s="291">
        <f t="shared" ref="AU8:AZ8" si="11">$E$8*J$8*AA$8*$AQ$8*(1+$AR$8)*$AS$8*44/12</f>
        <v>8.6667767999999992</v>
      </c>
      <c r="AV8" s="291">
        <f t="shared" si="11"/>
        <v>8.6667767999999992</v>
      </c>
      <c r="AW8" s="291">
        <f t="shared" si="11"/>
        <v>8.6667767999999992</v>
      </c>
      <c r="AX8" s="291">
        <f t="shared" si="11"/>
        <v>8.6667767999999992</v>
      </c>
      <c r="AY8" s="291">
        <f t="shared" si="11"/>
        <v>8.4862189499999996</v>
      </c>
      <c r="AZ8" s="291">
        <f t="shared" si="11"/>
        <v>8.4862189499999996</v>
      </c>
      <c r="BR8" s="287">
        <f>$BR$12*E8*$AG$8*$AQ$8*(1+AR8)*AS8*44/12</f>
        <v>436.04720775000004</v>
      </c>
      <c r="CJ8" s="287">
        <f>幹材積成長量!AI14*'テストシート(確認用)'!E8*0.9</f>
        <v>314.44149577500002</v>
      </c>
    </row>
    <row r="9" spans="2:102" x14ac:dyDescent="0.2">
      <c r="AT9" s="290">
        <f>【入力】吸収量・排出量算定シート!BO18</f>
        <v>1155.57024</v>
      </c>
      <c r="AU9" s="290">
        <f>【入力】吸収量・排出量算定シート!BP18</f>
        <v>1155.57024</v>
      </c>
      <c r="AV9" s="290">
        <f>【入力】吸収量・排出量算定シート!BQ18</f>
        <v>1155.57024</v>
      </c>
      <c r="AW9" s="290">
        <f>【入力】吸収量・排出量算定シート!BR18</f>
        <v>1155.57024</v>
      </c>
      <c r="AX9" s="290">
        <f>【入力】吸収量・排出量算定シート!BS18</f>
        <v>1155.57024</v>
      </c>
      <c r="AY9" s="290">
        <f>【入力】吸収量・排出量算定シート!BT18</f>
        <v>1155.57024</v>
      </c>
      <c r="AZ9" s="290">
        <f>【入力】吸収量・排出量算定シート!BU18</f>
        <v>1155.57024</v>
      </c>
      <c r="CV9" s="293" t="s">
        <v>215</v>
      </c>
      <c r="CW9" s="293" t="s">
        <v>217</v>
      </c>
    </row>
    <row r="10" spans="2:102" x14ac:dyDescent="0.2">
      <c r="BR10" s="289"/>
      <c r="CI10" s="294" t="s">
        <v>216</v>
      </c>
      <c r="CJ10" s="289">
        <f>$CJ$8</f>
        <v>314.44149577500002</v>
      </c>
      <c r="CU10" s="1" t="s">
        <v>85</v>
      </c>
      <c r="CV10" s="290">
        <f>AT12</f>
        <v>60.3063219</v>
      </c>
      <c r="CW10" s="1">
        <f ca="1">【入力】サマリシート!C9</f>
        <v>10400.132160000001</v>
      </c>
    </row>
    <row r="11" spans="2:102" x14ac:dyDescent="0.2">
      <c r="AS11" s="294" t="s">
        <v>216</v>
      </c>
      <c r="AT11" s="290">
        <f>SUM(【入力】吸収量・排出量算定シート!BO18:CE18)</f>
        <v>19139.132099999995</v>
      </c>
      <c r="BQ11" s="294" t="s">
        <v>216</v>
      </c>
      <c r="BR11" s="1">
        <f>【入力】吸収量・排出量算定シート!CM18</f>
        <v>585</v>
      </c>
      <c r="CI11" s="293" t="s">
        <v>215</v>
      </c>
      <c r="CJ11" s="289">
        <f>SUM(【入力】吸収量・排出量算定シート!ED18:ET18)</f>
        <v>0</v>
      </c>
      <c r="CK11" s="1" t="s">
        <v>214</v>
      </c>
      <c r="CU11" s="1" t="s">
        <v>87</v>
      </c>
      <c r="CV11" s="289">
        <f>BR15</f>
        <v>0</v>
      </c>
      <c r="CW11" s="1">
        <f ca="1">【入力】サマリシート!C10</f>
        <v>0</v>
      </c>
    </row>
    <row r="12" spans="2:102" x14ac:dyDescent="0.2">
      <c r="AS12" s="293" t="s">
        <v>215</v>
      </c>
      <c r="AT12" s="290">
        <f>SUM(AT8:BJ8)</f>
        <v>60.3063219</v>
      </c>
      <c r="BQ12" s="293" t="s">
        <v>215</v>
      </c>
      <c r="BR12" s="287">
        <f>幹材積成長量!$M$46</f>
        <v>483</v>
      </c>
      <c r="BS12" s="1" t="s">
        <v>214</v>
      </c>
      <c r="CU12" s="1" t="s">
        <v>95</v>
      </c>
      <c r="CV12" s="289">
        <f>CJ11</f>
        <v>0</v>
      </c>
      <c r="CW12" s="1">
        <f ca="1">【入力】サマリシート!C11</f>
        <v>0</v>
      </c>
    </row>
    <row r="13" spans="2:102" x14ac:dyDescent="0.2">
      <c r="AT13" s="292" t="s">
        <v>214</v>
      </c>
      <c r="CU13" s="1" t="s">
        <v>98</v>
      </c>
      <c r="CV13" s="288">
        <f>CV10-CV11+CV12</f>
        <v>60.3063219</v>
      </c>
      <c r="CW13" s="288">
        <f ca="1">CW10-CW11+CW12</f>
        <v>10400.132160000001</v>
      </c>
      <c r="CX13" s="1" t="s">
        <v>214</v>
      </c>
    </row>
    <row r="14" spans="2:102" x14ac:dyDescent="0.2">
      <c r="BQ14" s="294" t="s">
        <v>216</v>
      </c>
      <c r="BR14" s="289">
        <f>BR8</f>
        <v>436.04720775000004</v>
      </c>
    </row>
    <row r="15" spans="2:102" x14ac:dyDescent="0.2">
      <c r="BQ15" s="293" t="s">
        <v>215</v>
      </c>
      <c r="BR15" s="287">
        <f>SUM(【入力】吸収量・排出量算定シート!CW18:DM18)</f>
        <v>0</v>
      </c>
      <c r="BS15" s="1" t="s">
        <v>214</v>
      </c>
    </row>
  </sheetData>
  <phoneticPr fontId="4"/>
  <dataValidations count="1">
    <dataValidation type="list" allowBlank="1" showInputMessage="1" showErrorMessage="1" sqref="C8" xr:uid="{00000000-0002-0000-0900-000000000000}">
      <formula1>"スギ,ヒノキ"</formula1>
    </dataValidation>
  </dataValidations>
  <pageMargins left="0.75" right="0.75" top="1" bottom="1" header="0.5" footer="0.5"/>
  <pageSetup paperSize="9" orientation="portrait" horizontalDpi="300" r:id="rId1"/>
  <headerFooter alignWithMargins="0"/>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900-000001000000}">
          <x14:formula1>
            <xm:f>フラグ用!$C$4:$C$7</xm:f>
          </x14:formula1>
          <xm:sqref>B8</xm:sqref>
        </x14:dataValidation>
        <x14:dataValidation type="list" allowBlank="1" showInputMessage="1" showErrorMessage="1" xr:uid="{00000000-0002-0000-0900-000002000000}">
          <x14:formula1>
            <xm:f>フラグ用!$B$4:$B$7</xm:f>
          </x14:formula1>
          <xm:sqref>G8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B3:AB33"/>
  <sheetViews>
    <sheetView zoomScale="80" zoomScaleNormal="80" workbookViewId="0">
      <selection activeCell="AE8" sqref="AE8"/>
    </sheetView>
  </sheetViews>
  <sheetFormatPr defaultRowHeight="16.5" outlineLevelCol="1" x14ac:dyDescent="0.4"/>
  <cols>
    <col min="1" max="1" width="3.25" style="196" customWidth="1"/>
    <col min="2" max="2" width="27.375" style="196" customWidth="1"/>
    <col min="3" max="3" width="25.375" style="196" customWidth="1"/>
    <col min="4" max="4" width="11.125" style="196" customWidth="1"/>
    <col min="5" max="9" width="9" style="196"/>
    <col min="10" max="27" width="9" style="196" hidden="1" customWidth="1" outlineLevel="1"/>
    <col min="28" max="28" width="9" style="196" collapsed="1"/>
    <col min="29" max="16384" width="9" style="196"/>
  </cols>
  <sheetData>
    <row r="3" spans="2:27" ht="34.5" x14ac:dyDescent="0.3">
      <c r="B3" s="219" t="s">
        <v>5</v>
      </c>
      <c r="C3" s="226">
        <f>【入力】吸収量・排出量算定シート!D4</f>
        <v>8</v>
      </c>
      <c r="D3" s="4" t="s">
        <v>6</v>
      </c>
      <c r="E3" s="208" t="s">
        <v>140</v>
      </c>
    </row>
    <row r="4" spans="2:27" ht="17.25" x14ac:dyDescent="0.3">
      <c r="B4" s="220" t="s">
        <v>3</v>
      </c>
      <c r="C4" s="226">
        <f>【入力】吸収量・排出量算定シート!D5</f>
        <v>2024</v>
      </c>
      <c r="D4" s="4" t="s">
        <v>6</v>
      </c>
      <c r="E4" s="208" t="s">
        <v>140</v>
      </c>
    </row>
    <row r="5" spans="2:27" ht="17.25" x14ac:dyDescent="0.3">
      <c r="B5" s="221" t="s">
        <v>4</v>
      </c>
      <c r="C5" s="118">
        <f>C4+C3</f>
        <v>2032</v>
      </c>
      <c r="D5" s="4" t="s">
        <v>6</v>
      </c>
      <c r="E5" s="208" t="s">
        <v>140</v>
      </c>
    </row>
    <row r="8" spans="2:27" s="2" customFormat="1" ht="17.25" x14ac:dyDescent="0.3">
      <c r="B8" s="124" t="s">
        <v>163</v>
      </c>
      <c r="K8" s="191">
        <f>【入力】吸収量・排出量算定シート!M17</f>
        <v>2024</v>
      </c>
      <c r="L8" s="191">
        <f>【入力】吸収量・排出量算定シート!N17</f>
        <v>2025</v>
      </c>
      <c r="M8" s="191">
        <f>【入力】吸収量・排出量算定シート!O17</f>
        <v>2026</v>
      </c>
      <c r="N8" s="191">
        <f>【入力】吸収量・排出量算定シート!P17</f>
        <v>2027</v>
      </c>
      <c r="O8" s="191">
        <f>【入力】吸収量・排出量算定シート!Q17</f>
        <v>2028</v>
      </c>
      <c r="P8" s="191">
        <f>【入力】吸収量・排出量算定シート!R17</f>
        <v>2029</v>
      </c>
      <c r="Q8" s="191">
        <f>【入力】吸収量・排出量算定シート!S17</f>
        <v>2030</v>
      </c>
      <c r="R8" s="191">
        <f>【入力】吸収量・排出量算定シート!T17</f>
        <v>2031</v>
      </c>
      <c r="S8" s="191">
        <f>【入力】吸収量・排出量算定シート!U17</f>
        <v>2032</v>
      </c>
      <c r="T8" s="191">
        <f>【入力】吸収量・排出量算定シート!V17</f>
        <v>2033</v>
      </c>
      <c r="U8" s="191">
        <f>【入力】吸収量・排出量算定シート!W17</f>
        <v>2034</v>
      </c>
      <c r="V8" s="191">
        <f>【入力】吸収量・排出量算定シート!X17</f>
        <v>2035</v>
      </c>
      <c r="W8" s="191">
        <f>【入力】吸収量・排出量算定シート!Y17</f>
        <v>2036</v>
      </c>
      <c r="X8" s="191">
        <f>【入力】吸収量・排出量算定シート!Z17</f>
        <v>2037</v>
      </c>
      <c r="Y8" s="191">
        <f>【入力】吸収量・排出量算定シート!AA17</f>
        <v>2038</v>
      </c>
      <c r="Z8" s="191">
        <f>【入力】吸収量・排出量算定シート!AB17</f>
        <v>2039</v>
      </c>
      <c r="AA8" s="191">
        <f>【入力】吸収量・排出量算定シート!AC17</f>
        <v>2040</v>
      </c>
    </row>
    <row r="9" spans="2:27" s="2" customFormat="1" ht="17.25" x14ac:dyDescent="0.3">
      <c r="B9" s="195" t="s">
        <v>85</v>
      </c>
      <c r="C9" s="199">
        <f ca="1">SUM(OFFSET(INDEX($J$8:$AA$11,1,MATCH(【入力】吸収量・排出量算定シート!$D$5,$J$8:$AA$8,0)),1,0):OFFSET(INDEX($J$8:$AA$11,1,MATCH(【入力】吸収量・排出量算定シート!$D$6,$J$8:$AA$8,0)),1,0))</f>
        <v>10400.132160000001</v>
      </c>
      <c r="D9" s="4" t="s">
        <v>97</v>
      </c>
      <c r="E9" s="208" t="s">
        <v>140</v>
      </c>
      <c r="J9" s="188" t="s">
        <v>102</v>
      </c>
      <c r="K9" s="125">
        <f>SUM(【入力】吸収量・排出量算定シート!BO18:BO1048576)</f>
        <v>1155.57024</v>
      </c>
      <c r="L9" s="125">
        <f>SUM(【入力】吸収量・排出量算定シート!BP18:BP1048576)</f>
        <v>1155.57024</v>
      </c>
      <c r="M9" s="125">
        <f>SUM(【入力】吸収量・排出量算定シート!BQ18:BQ1048576)</f>
        <v>1155.57024</v>
      </c>
      <c r="N9" s="125">
        <f>SUM(【入力】吸収量・排出量算定シート!BR18:BR1048576)</f>
        <v>1155.57024</v>
      </c>
      <c r="O9" s="125">
        <f>SUM(【入力】吸収量・排出量算定シート!BS18:BS1048576)</f>
        <v>1155.57024</v>
      </c>
      <c r="P9" s="125">
        <f>SUM(【入力】吸収量・排出量算定シート!BT18:BT1048576)</f>
        <v>1155.57024</v>
      </c>
      <c r="Q9" s="125">
        <f>SUM(【入力】吸収量・排出量算定シート!BU18:BU1048576)</f>
        <v>1155.57024</v>
      </c>
      <c r="R9" s="125">
        <f>SUM(【入力】吸収量・排出量算定シート!BV18:BV1048576)</f>
        <v>1155.57024</v>
      </c>
      <c r="S9" s="125">
        <f>SUM(【入力】吸収量・排出量算定シート!BW18:BW1048576)</f>
        <v>1155.57024</v>
      </c>
      <c r="T9" s="125">
        <f>SUM(【入力】吸収量・排出量算定シート!BX18:BX1048576)</f>
        <v>1155.57024</v>
      </c>
      <c r="U9" s="125">
        <f>SUM(【入力】吸収量・排出量算定シート!BY18:BY1048576)</f>
        <v>1083.3471</v>
      </c>
      <c r="V9" s="125">
        <f>SUM(【入力】吸収量・排出量算定シート!BZ18:BZ1048576)</f>
        <v>1083.3471</v>
      </c>
      <c r="W9" s="125">
        <f>SUM(【入力】吸収量・排出量算定シート!CA18:CA1048576)</f>
        <v>1083.3471</v>
      </c>
      <c r="X9" s="125">
        <f>SUM(【入力】吸収量・排出量算定シート!CB18:CB1048576)</f>
        <v>1083.3471</v>
      </c>
      <c r="Y9" s="125">
        <f>SUM(【入力】吸収量・排出量算定シート!CC18:CC1048576)</f>
        <v>1083.3471</v>
      </c>
      <c r="Z9" s="125">
        <f>SUM(【入力】吸収量・排出量算定シート!CD18:CD1048576)</f>
        <v>1083.3471</v>
      </c>
      <c r="AA9" s="125">
        <f>SUM(【入力】吸収量・排出量算定シート!CE18:CE1048576)</f>
        <v>1083.3471</v>
      </c>
    </row>
    <row r="10" spans="2:27" s="2" customFormat="1" ht="17.25" x14ac:dyDescent="0.3">
      <c r="B10" s="195" t="s">
        <v>87</v>
      </c>
      <c r="C10" s="200">
        <f ca="1">SUM(OFFSET(INDEX($J$8:$AA$11,2,MATCH(【入力】吸収量・排出量算定シート!$D$5,$J$8:$AA$8,0)),1,0):OFFSET(INDEX($J$8:$AA$11,2,MATCH(【入力】吸収量・排出量算定シート!$D$6,$J$8:$AA$8,0)),1,0))</f>
        <v>0</v>
      </c>
      <c r="D10" s="4" t="s">
        <v>97</v>
      </c>
      <c r="E10" s="208" t="s">
        <v>140</v>
      </c>
      <c r="J10" s="189" t="s">
        <v>103</v>
      </c>
      <c r="K10" s="2">
        <f>SUM(【入力】吸収量・排出量算定シート!CW18:CW1048576)</f>
        <v>0</v>
      </c>
      <c r="L10" s="2">
        <f>SUM(【入力】吸収量・排出量算定シート!CX18:CX1048576)</f>
        <v>0</v>
      </c>
      <c r="M10" s="2">
        <f>SUM(【入力】吸収量・排出量算定シート!CY18:CY1048576)</f>
        <v>0</v>
      </c>
      <c r="N10" s="2">
        <f>SUM(【入力】吸収量・排出量算定シート!CZ18:CZ1048576)</f>
        <v>0</v>
      </c>
      <c r="O10" s="2">
        <f>SUM(【入力】吸収量・排出量算定シート!DA18:DA1048576)</f>
        <v>0</v>
      </c>
      <c r="P10" s="2">
        <f>SUM(【入力】吸収量・排出量算定シート!DB18:DB1048576)</f>
        <v>0</v>
      </c>
      <c r="Q10" s="2">
        <f>SUM(【入力】吸収量・排出量算定シート!DC18:DC1048576)</f>
        <v>0</v>
      </c>
      <c r="R10" s="2">
        <f>SUM(【入力】吸収量・排出量算定シート!DD18:DD1048576)</f>
        <v>0</v>
      </c>
      <c r="S10" s="2">
        <f>SUM(【入力】吸収量・排出量算定シート!DE18:DE1048576)</f>
        <v>0</v>
      </c>
      <c r="T10" s="2">
        <f>SUM(【入力】吸収量・排出量算定シート!DF18:DF1048576)</f>
        <v>0</v>
      </c>
      <c r="U10" s="2">
        <f>SUM(【入力】吸収量・排出量算定シート!DG18:DG1048576)</f>
        <v>0</v>
      </c>
      <c r="V10" s="2">
        <f>SUM(【入力】吸収量・排出量算定シート!DH18:DH1048576)</f>
        <v>0</v>
      </c>
      <c r="W10" s="2">
        <f>SUM(【入力】吸収量・排出量算定シート!DI18:DI1048576)</f>
        <v>0</v>
      </c>
      <c r="X10" s="2">
        <f>SUM(【入力】吸収量・排出量算定シート!DJ18:DJ1048576)</f>
        <v>0</v>
      </c>
      <c r="Y10" s="2">
        <f>SUM(【入力】吸収量・排出量算定シート!DK18:DK1048576)</f>
        <v>0</v>
      </c>
      <c r="Z10" s="2">
        <f>SUM(【入力】吸収量・排出量算定シート!DL18:DL1048576)</f>
        <v>0</v>
      </c>
      <c r="AA10" s="2">
        <f>SUM(【入力】吸収量・排出量算定シート!DM18:DM1048576)</f>
        <v>0</v>
      </c>
    </row>
    <row r="11" spans="2:27" s="2" customFormat="1" ht="17.25" x14ac:dyDescent="0.3">
      <c r="B11" s="195" t="s">
        <v>95</v>
      </c>
      <c r="C11" s="200">
        <f ca="1">SUM(OFFSET(INDEX($J$8:$AA$11,3,MATCH(【入力】吸収量・排出量算定シート!$D$5,$J$8:$AA$8,0)),1,0):OFFSET(INDEX($J$8:$AA$11,3,MATCH(【入力】吸収量・排出量算定シート!$D$6,$J$8:$AA$8,0)),1,0))</f>
        <v>0</v>
      </c>
      <c r="D11" s="4" t="s">
        <v>97</v>
      </c>
      <c r="E11" s="208" t="s">
        <v>140</v>
      </c>
      <c r="J11" s="189" t="s">
        <v>104</v>
      </c>
      <c r="K11" s="190">
        <f>SUM(【入力】吸収量・排出量算定シート!ED18:ED1048576)</f>
        <v>0</v>
      </c>
      <c r="L11" s="190">
        <f>SUM(【入力】吸収量・排出量算定シート!EE18:EE1048576)</f>
        <v>0</v>
      </c>
      <c r="M11" s="190">
        <f>SUM(【入力】吸収量・排出量算定シート!EF18:EF1048576)</f>
        <v>0</v>
      </c>
      <c r="N11" s="190">
        <f>SUM(【入力】吸収量・排出量算定シート!EG18:EG1048576)</f>
        <v>0</v>
      </c>
      <c r="O11" s="190">
        <f>SUM(【入力】吸収量・排出量算定シート!EH18:EH1048576)</f>
        <v>0</v>
      </c>
      <c r="P11" s="190">
        <f>SUM(【入力】吸収量・排出量算定シート!EI18:EI1048576)</f>
        <v>0</v>
      </c>
      <c r="Q11" s="190">
        <f>SUM(【入力】吸収量・排出量算定シート!EJ18:EJ1048576)</f>
        <v>0</v>
      </c>
      <c r="R11" s="190">
        <f>SUM(【入力】吸収量・排出量算定シート!EK18:EK1048576)</f>
        <v>0</v>
      </c>
      <c r="S11" s="190">
        <f>SUM(【入力】吸収量・排出量算定シート!EL18:EL1048576)</f>
        <v>0</v>
      </c>
      <c r="T11" s="190">
        <f>SUM(【入力】吸収量・排出量算定シート!EM18:EM1048576)</f>
        <v>0</v>
      </c>
      <c r="U11" s="190">
        <f>SUM(【入力】吸収量・排出量算定シート!EN18:EN1048576)</f>
        <v>0</v>
      </c>
      <c r="V11" s="190">
        <f>SUM(【入力】吸収量・排出量算定シート!EO18:EO1048576)</f>
        <v>0</v>
      </c>
      <c r="W11" s="190">
        <f>SUM(【入力】吸収量・排出量算定シート!EP18:EP1048576)</f>
        <v>0</v>
      </c>
      <c r="X11" s="190">
        <f>SUM(【入力】吸収量・排出量算定シート!EQ18:EQ1048576)</f>
        <v>0</v>
      </c>
      <c r="Y11" s="190">
        <f>SUM(【入力】吸収量・排出量算定シート!ER18:ER1048576)</f>
        <v>0</v>
      </c>
      <c r="Z11" s="190">
        <f>SUM(【入力】吸収量・排出量算定シート!ES18:ES1048576)</f>
        <v>0</v>
      </c>
      <c r="AA11" s="190">
        <f>SUM(【入力】吸収量・排出量算定シート!ET18:ET1048576)</f>
        <v>0</v>
      </c>
    </row>
    <row r="12" spans="2:27" s="2" customFormat="1" ht="17.25" x14ac:dyDescent="0.3">
      <c r="B12" s="195" t="s">
        <v>98</v>
      </c>
      <c r="C12" s="201">
        <f ca="1">C9-C10+C11</f>
        <v>10400.132160000001</v>
      </c>
      <c r="D12" s="4" t="s">
        <v>97</v>
      </c>
      <c r="E12" s="208" t="s">
        <v>140</v>
      </c>
      <c r="J12" s="2" t="s">
        <v>98</v>
      </c>
      <c r="K12" s="125">
        <f t="shared" ref="K12:AA12" si="0">K9-K10+K11</f>
        <v>1155.57024</v>
      </c>
      <c r="L12" s="125">
        <f t="shared" si="0"/>
        <v>1155.57024</v>
      </c>
      <c r="M12" s="125">
        <f t="shared" si="0"/>
        <v>1155.57024</v>
      </c>
      <c r="N12" s="125">
        <f t="shared" si="0"/>
        <v>1155.57024</v>
      </c>
      <c r="O12" s="125">
        <f t="shared" si="0"/>
        <v>1155.57024</v>
      </c>
      <c r="P12" s="125">
        <f t="shared" si="0"/>
        <v>1155.57024</v>
      </c>
      <c r="Q12" s="125">
        <f t="shared" si="0"/>
        <v>1155.57024</v>
      </c>
      <c r="R12" s="125">
        <f t="shared" si="0"/>
        <v>1155.57024</v>
      </c>
      <c r="S12" s="125">
        <f t="shared" si="0"/>
        <v>1155.57024</v>
      </c>
      <c r="T12" s="125">
        <f t="shared" si="0"/>
        <v>1155.57024</v>
      </c>
      <c r="U12" s="125">
        <f t="shared" si="0"/>
        <v>1083.3471</v>
      </c>
      <c r="V12" s="125">
        <f t="shared" si="0"/>
        <v>1083.3471</v>
      </c>
      <c r="W12" s="125">
        <f t="shared" si="0"/>
        <v>1083.3471</v>
      </c>
      <c r="X12" s="125">
        <f t="shared" si="0"/>
        <v>1083.3471</v>
      </c>
      <c r="Y12" s="125">
        <f t="shared" si="0"/>
        <v>1083.3471</v>
      </c>
      <c r="Z12" s="125">
        <f t="shared" si="0"/>
        <v>1083.3471</v>
      </c>
      <c r="AA12" s="125">
        <f t="shared" si="0"/>
        <v>1083.3471</v>
      </c>
    </row>
    <row r="13" spans="2:27" s="2" customFormat="1" ht="17.25" x14ac:dyDescent="0.3">
      <c r="B13" s="193" t="s">
        <v>213</v>
      </c>
      <c r="C13" s="285" t="str">
        <f ca="1">IF(C12&gt;0, "創出可能","創出不可")</f>
        <v>創出可能</v>
      </c>
      <c r="D13" s="286"/>
      <c r="E13" s="208" t="s">
        <v>140</v>
      </c>
      <c r="K13" s="125"/>
      <c r="L13" s="125"/>
      <c r="M13" s="125"/>
      <c r="N13" s="125"/>
      <c r="O13" s="125"/>
      <c r="P13" s="125"/>
      <c r="Q13" s="125"/>
      <c r="R13" s="125"/>
      <c r="S13" s="125"/>
      <c r="T13" s="125"/>
      <c r="U13" s="125"/>
      <c r="V13" s="125"/>
      <c r="W13" s="125"/>
      <c r="X13" s="125"/>
      <c r="Y13" s="125"/>
      <c r="Z13" s="125"/>
      <c r="AA13" s="125"/>
    </row>
    <row r="14" spans="2:27" s="2" customFormat="1" ht="17.25" x14ac:dyDescent="0.3"/>
    <row r="16" spans="2:27" ht="17.25" x14ac:dyDescent="0.3">
      <c r="B16" s="192" t="s">
        <v>164</v>
      </c>
    </row>
    <row r="17" spans="2:5" ht="17.25" x14ac:dyDescent="0.3">
      <c r="B17" s="194" t="s">
        <v>105</v>
      </c>
      <c r="C17" s="206">
        <f ca="1">IF(C12&gt;0,C12,0)</f>
        <v>10400.132160000001</v>
      </c>
      <c r="D17" s="197" t="s">
        <v>96</v>
      </c>
      <c r="E17" s="208" t="s">
        <v>140</v>
      </c>
    </row>
    <row r="18" spans="2:5" ht="17.25" x14ac:dyDescent="0.3">
      <c r="B18" s="194" t="s">
        <v>106</v>
      </c>
      <c r="C18" s="216">
        <v>4500</v>
      </c>
      <c r="D18" s="197" t="s">
        <v>107</v>
      </c>
      <c r="E18" s="207" t="s">
        <v>170</v>
      </c>
    </row>
    <row r="19" spans="2:5" ht="17.25" x14ac:dyDescent="0.3">
      <c r="B19" s="194" t="s">
        <v>113</v>
      </c>
      <c r="C19" s="198">
        <f ca="1">C17*C18</f>
        <v>46800594.720000006</v>
      </c>
      <c r="D19" s="197" t="s">
        <v>108</v>
      </c>
      <c r="E19" s="208" t="s">
        <v>140</v>
      </c>
    </row>
    <row r="22" spans="2:5" ht="17.25" x14ac:dyDescent="0.3">
      <c r="B22" s="192" t="s">
        <v>165</v>
      </c>
    </row>
    <row r="23" spans="2:5" ht="17.25" x14ac:dyDescent="0.3">
      <c r="B23" s="194" t="s">
        <v>110</v>
      </c>
      <c r="C23" s="204">
        <f>【入力】クレジット創出コスト算定シート!$C$4</f>
        <v>1142923</v>
      </c>
      <c r="D23" s="197" t="s">
        <v>108</v>
      </c>
      <c r="E23" s="208" t="s">
        <v>140</v>
      </c>
    </row>
    <row r="24" spans="2:5" ht="17.25" x14ac:dyDescent="0.3">
      <c r="B24" s="194" t="s">
        <v>109</v>
      </c>
      <c r="C24" s="204">
        <f>【入力】クレジット創出コスト算定シート!$C$5</f>
        <v>3009669</v>
      </c>
      <c r="D24" s="197" t="s">
        <v>108</v>
      </c>
      <c r="E24" s="208" t="s">
        <v>140</v>
      </c>
    </row>
    <row r="25" spans="2:5" ht="17.25" x14ac:dyDescent="0.3">
      <c r="B25" s="194" t="s">
        <v>111</v>
      </c>
      <c r="C25" s="198">
        <f>【入力】クレジット創出コスト算定シート!$C$6</f>
        <v>375000</v>
      </c>
      <c r="D25" s="197" t="s">
        <v>108</v>
      </c>
      <c r="E25" s="208" t="s">
        <v>140</v>
      </c>
    </row>
    <row r="26" spans="2:5" ht="17.25" x14ac:dyDescent="0.3">
      <c r="B26" s="193" t="s">
        <v>114</v>
      </c>
      <c r="C26" s="205">
        <f>SUM(C23:C25)</f>
        <v>4527592</v>
      </c>
      <c r="D26" s="197" t="s">
        <v>108</v>
      </c>
      <c r="E26" s="208" t="s">
        <v>140</v>
      </c>
    </row>
    <row r="29" spans="2:5" ht="17.25" x14ac:dyDescent="0.3">
      <c r="B29" s="192" t="s">
        <v>166</v>
      </c>
    </row>
    <row r="30" spans="2:5" ht="17.25" x14ac:dyDescent="0.3">
      <c r="B30" s="194" t="s">
        <v>112</v>
      </c>
      <c r="C30" s="198">
        <f ca="1">C19-C26</f>
        <v>42273002.720000006</v>
      </c>
      <c r="D30" s="197" t="s">
        <v>108</v>
      </c>
      <c r="E30" s="208" t="s">
        <v>140</v>
      </c>
    </row>
    <row r="31" spans="2:5" ht="17.25" x14ac:dyDescent="0.3">
      <c r="E31" s="208"/>
    </row>
    <row r="32" spans="2:5" ht="17.25" x14ac:dyDescent="0.3">
      <c r="D32" s="208"/>
    </row>
    <row r="33" spans="4:4" ht="17.25" x14ac:dyDescent="0.3">
      <c r="D33" s="208"/>
    </row>
  </sheetData>
  <phoneticPr fontId="4"/>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ET250"/>
  <sheetViews>
    <sheetView topLeftCell="A8" workbookViewId="0">
      <selection activeCell="G24" sqref="G24"/>
    </sheetView>
  </sheetViews>
  <sheetFormatPr defaultRowHeight="17.25" outlineLevelCol="2" x14ac:dyDescent="0.3"/>
  <cols>
    <col min="1" max="1" width="2.75" style="2" customWidth="1"/>
    <col min="2" max="2" width="16.375" style="2" customWidth="1"/>
    <col min="3" max="3" width="22.5" style="2" customWidth="1"/>
    <col min="4" max="4" width="9.625" style="2" customWidth="1"/>
    <col min="5" max="5" width="15.375" style="2" customWidth="1"/>
    <col min="6" max="6" width="13.875" style="2" customWidth="1"/>
    <col min="7" max="7" width="16" style="218" customWidth="1"/>
    <col min="8" max="9" width="12.875" style="218" customWidth="1"/>
    <col min="10" max="10" width="24.375" style="2" customWidth="1"/>
    <col min="11" max="11" width="34.875" style="2" bestFit="1" customWidth="1"/>
    <col min="12" max="12" width="14.125" style="2" bestFit="1" customWidth="1"/>
    <col min="13" max="49" width="9" style="2" customWidth="1" outlineLevel="1"/>
    <col min="50" max="66" width="9" style="2" customWidth="1" outlineLevel="2"/>
    <col min="67" max="83" width="10" style="2" customWidth="1" outlineLevel="1"/>
    <col min="84" max="100" width="9" style="2" customWidth="1" outlineLevel="2"/>
    <col min="101" max="117" width="9" style="2" customWidth="1" outlineLevel="1"/>
    <col min="118" max="133" width="9" style="2" hidden="1" customWidth="1" outlineLevel="2"/>
    <col min="134" max="134" width="9" style="2" customWidth="1" outlineLevel="1" collapsed="1"/>
    <col min="135" max="150" width="9" style="2" customWidth="1" outlineLevel="1"/>
    <col min="151" max="16384" width="9" style="2"/>
  </cols>
  <sheetData>
    <row r="1" spans="1:150" x14ac:dyDescent="0.3">
      <c r="A1" s="2">
        <v>10</v>
      </c>
      <c r="G1" s="2"/>
      <c r="H1" s="2"/>
      <c r="I1" s="2"/>
    </row>
    <row r="2" spans="1:150" ht="26.25" x14ac:dyDescent="0.45">
      <c r="B2" s="256" t="s">
        <v>94</v>
      </c>
      <c r="C2" s="124"/>
      <c r="G2" s="2"/>
      <c r="H2" s="2"/>
      <c r="I2" s="2"/>
    </row>
    <row r="3" spans="1:150" x14ac:dyDescent="0.3">
      <c r="G3" s="2"/>
      <c r="H3" s="2"/>
      <c r="I3" s="2"/>
    </row>
    <row r="4" spans="1:150" ht="34.5" x14ac:dyDescent="0.3">
      <c r="B4" s="219" t="s">
        <v>5</v>
      </c>
      <c r="C4" s="222"/>
      <c r="D4" s="117">
        <v>8</v>
      </c>
      <c r="E4" s="4" t="s">
        <v>6</v>
      </c>
      <c r="F4" s="124" t="s">
        <v>82</v>
      </c>
      <c r="G4" s="2"/>
      <c r="H4" s="2"/>
      <c r="I4" s="2"/>
    </row>
    <row r="5" spans="1:150" ht="30" customHeight="1" x14ac:dyDescent="0.3">
      <c r="B5" s="220" t="s">
        <v>3</v>
      </c>
      <c r="C5" s="223"/>
      <c r="D5" s="117">
        <v>2024</v>
      </c>
      <c r="E5" s="4" t="s">
        <v>6</v>
      </c>
      <c r="F5" s="124" t="s">
        <v>82</v>
      </c>
      <c r="G5" s="2"/>
      <c r="H5" s="2"/>
      <c r="I5" s="2"/>
    </row>
    <row r="6" spans="1:150" ht="30" customHeight="1" x14ac:dyDescent="0.3">
      <c r="B6" s="221" t="s">
        <v>4</v>
      </c>
      <c r="C6" s="224"/>
      <c r="D6" s="118">
        <f>D5+D4</f>
        <v>2032</v>
      </c>
      <c r="E6" s="4" t="s">
        <v>6</v>
      </c>
      <c r="F6" s="225" t="s">
        <v>135</v>
      </c>
      <c r="G6" s="2"/>
      <c r="H6" s="2"/>
      <c r="I6" s="2"/>
    </row>
    <row r="7" spans="1:150" x14ac:dyDescent="0.3">
      <c r="G7" s="2"/>
      <c r="H7" s="2"/>
      <c r="I7" s="2"/>
    </row>
    <row r="8" spans="1:150" x14ac:dyDescent="0.3">
      <c r="G8" s="2"/>
      <c r="H8" s="2"/>
      <c r="I8" s="2"/>
    </row>
    <row r="9" spans="1:150" ht="26.25" x14ac:dyDescent="0.3">
      <c r="B9" s="284" t="s">
        <v>212</v>
      </c>
      <c r="G9" s="2"/>
      <c r="H9" s="2"/>
      <c r="I9" s="2"/>
    </row>
    <row r="10" spans="1:150" x14ac:dyDescent="0.3">
      <c r="G10" s="2"/>
      <c r="H10" s="2"/>
      <c r="I10" s="2"/>
    </row>
    <row r="11" spans="1:150" x14ac:dyDescent="0.3">
      <c r="G11" s="2"/>
      <c r="H11" s="2"/>
      <c r="I11" s="2"/>
    </row>
    <row r="12" spans="1:150" x14ac:dyDescent="0.3">
      <c r="B12" s="258" t="s">
        <v>162</v>
      </c>
      <c r="C12" s="258"/>
      <c r="D12" s="258"/>
      <c r="E12" s="258"/>
      <c r="F12" s="259"/>
      <c r="G12" s="259"/>
      <c r="H12" s="259"/>
      <c r="I12" s="259"/>
      <c r="J12" s="260" t="s">
        <v>161</v>
      </c>
      <c r="K12" s="260"/>
      <c r="L12" s="260"/>
    </row>
    <row r="13" spans="1:150" x14ac:dyDescent="0.3">
      <c r="G13" s="2"/>
      <c r="H13" s="2"/>
      <c r="I13" s="2"/>
    </row>
    <row r="14" spans="1:150" x14ac:dyDescent="0.3">
      <c r="B14" s="3" t="s">
        <v>132</v>
      </c>
      <c r="C14" s="3" t="s">
        <v>132</v>
      </c>
      <c r="D14" s="3" t="s">
        <v>132</v>
      </c>
      <c r="E14" s="3" t="s">
        <v>132</v>
      </c>
      <c r="F14" s="3" t="s">
        <v>132</v>
      </c>
      <c r="G14" s="123" t="s">
        <v>83</v>
      </c>
      <c r="H14" s="114"/>
      <c r="I14" s="114"/>
      <c r="J14" s="3" t="s">
        <v>132</v>
      </c>
      <c r="K14" s="3" t="s">
        <v>132</v>
      </c>
      <c r="L14" s="3" t="s">
        <v>132</v>
      </c>
      <c r="M14" s="2" t="s">
        <v>12</v>
      </c>
    </row>
    <row r="15" spans="1:150" x14ac:dyDescent="0.3">
      <c r="B15" s="5"/>
      <c r="C15" s="5"/>
      <c r="D15" s="5"/>
      <c r="E15" s="5"/>
      <c r="F15" s="8"/>
      <c r="G15" s="9"/>
      <c r="H15" s="9"/>
      <c r="I15" s="9"/>
      <c r="J15" s="5"/>
      <c r="K15" s="119"/>
      <c r="L15" s="6"/>
      <c r="M15" s="23" t="s">
        <v>7</v>
      </c>
      <c r="N15" s="24"/>
      <c r="O15" s="24"/>
      <c r="P15" s="24"/>
      <c r="Q15" s="24"/>
      <c r="R15" s="24"/>
      <c r="S15" s="24"/>
      <c r="T15" s="24"/>
      <c r="U15" s="24"/>
      <c r="V15" s="24"/>
      <c r="W15" s="24"/>
      <c r="X15" s="24"/>
      <c r="Y15" s="24"/>
      <c r="Z15" s="24"/>
      <c r="AA15" s="24"/>
      <c r="AB15" s="24"/>
      <c r="AC15" s="24"/>
      <c r="AD15" s="23" t="s">
        <v>8</v>
      </c>
      <c r="AE15" s="24"/>
      <c r="AF15" s="24"/>
      <c r="AG15" s="24"/>
      <c r="AH15" s="24"/>
      <c r="AI15" s="24"/>
      <c r="AJ15" s="24"/>
      <c r="AK15" s="24"/>
      <c r="AL15" s="24"/>
      <c r="AM15" s="24"/>
      <c r="AN15" s="24"/>
      <c r="AO15" s="24"/>
      <c r="AP15" s="24"/>
      <c r="AQ15" s="24"/>
      <c r="AR15" s="24"/>
      <c r="AS15" s="25"/>
      <c r="AT15" s="24"/>
      <c r="AU15" s="19" t="s">
        <v>9</v>
      </c>
      <c r="AV15" s="14" t="s">
        <v>10</v>
      </c>
      <c r="AW15" s="20" t="s">
        <v>11</v>
      </c>
      <c r="AX15" s="140" t="s">
        <v>86</v>
      </c>
      <c r="AY15" s="141"/>
      <c r="AZ15" s="141"/>
      <c r="BA15" s="141"/>
      <c r="BB15" s="141"/>
      <c r="BC15" s="141"/>
      <c r="BD15" s="141"/>
      <c r="BE15" s="141"/>
      <c r="BF15" s="141"/>
      <c r="BG15" s="141"/>
      <c r="BH15" s="141"/>
      <c r="BI15" s="141"/>
      <c r="BJ15" s="141"/>
      <c r="BK15" s="141"/>
      <c r="BL15" s="141"/>
      <c r="BM15" s="142"/>
      <c r="BN15" s="141"/>
      <c r="BO15" s="130" t="s">
        <v>99</v>
      </c>
      <c r="BP15" s="131"/>
      <c r="BQ15" s="131"/>
      <c r="BR15" s="131"/>
      <c r="BS15" s="131"/>
      <c r="BT15" s="131"/>
      <c r="BU15" s="131"/>
      <c r="BV15" s="131"/>
      <c r="BW15" s="131"/>
      <c r="BX15" s="131"/>
      <c r="BY15" s="131"/>
      <c r="BZ15" s="131"/>
      <c r="CA15" s="131"/>
      <c r="CB15" s="131"/>
      <c r="CC15" s="131"/>
      <c r="CD15" s="132"/>
      <c r="CE15" s="131"/>
      <c r="CF15" s="140" t="s">
        <v>88</v>
      </c>
      <c r="CG15" s="146"/>
      <c r="CH15" s="146"/>
      <c r="CI15" s="146"/>
      <c r="CJ15" s="146"/>
      <c r="CK15" s="146"/>
      <c r="CL15" s="146"/>
      <c r="CM15" s="146"/>
      <c r="CN15" s="146"/>
      <c r="CO15" s="146"/>
      <c r="CP15" s="146"/>
      <c r="CQ15" s="146"/>
      <c r="CR15" s="146"/>
      <c r="CS15" s="146"/>
      <c r="CT15" s="146"/>
      <c r="CU15" s="147"/>
      <c r="CV15" s="146"/>
      <c r="CW15" s="133" t="s">
        <v>100</v>
      </c>
      <c r="CX15" s="127"/>
      <c r="CY15" s="127"/>
      <c r="CZ15" s="127"/>
      <c r="DA15" s="127"/>
      <c r="DB15" s="127"/>
      <c r="DC15" s="127"/>
      <c r="DD15" s="127"/>
      <c r="DE15" s="127"/>
      <c r="DF15" s="127"/>
      <c r="DG15" s="127"/>
      <c r="DH15" s="127"/>
      <c r="DI15" s="127"/>
      <c r="DJ15" s="127"/>
      <c r="DK15" s="127"/>
      <c r="DL15" s="128"/>
      <c r="DM15" s="129"/>
      <c r="DN15" s="184" t="s">
        <v>93</v>
      </c>
      <c r="DO15" s="184"/>
      <c r="DP15" s="184"/>
      <c r="DQ15" s="184"/>
      <c r="DR15" s="184"/>
      <c r="DS15" s="184"/>
      <c r="DT15" s="184"/>
      <c r="DU15" s="184"/>
      <c r="DV15" s="184"/>
      <c r="DW15" s="184"/>
      <c r="DX15" s="184"/>
      <c r="DY15" s="184"/>
      <c r="DZ15" s="184"/>
      <c r="EA15" s="184"/>
      <c r="EB15" s="184"/>
      <c r="EC15" s="184"/>
      <c r="ED15" s="185" t="s">
        <v>101</v>
      </c>
      <c r="EE15" s="185"/>
      <c r="EF15" s="185"/>
      <c r="EG15" s="185"/>
      <c r="EH15" s="185"/>
      <c r="EI15" s="185"/>
      <c r="EJ15" s="185"/>
      <c r="EK15" s="185"/>
      <c r="EL15" s="185"/>
      <c r="EM15" s="185"/>
      <c r="EN15" s="185"/>
      <c r="EO15" s="185"/>
      <c r="EP15" s="185"/>
      <c r="EQ15" s="185"/>
      <c r="ER15" s="185"/>
      <c r="ES15" s="185"/>
      <c r="ET15" s="185"/>
    </row>
    <row r="16" spans="1:150" x14ac:dyDescent="0.3">
      <c r="B16" s="7"/>
      <c r="C16" s="7"/>
      <c r="D16" s="7"/>
      <c r="E16" s="7"/>
      <c r="F16" s="113"/>
      <c r="G16" s="10"/>
      <c r="H16" s="10"/>
      <c r="I16" s="85" t="s">
        <v>67</v>
      </c>
      <c r="J16" s="120" t="s">
        <v>129</v>
      </c>
      <c r="K16" s="121"/>
      <c r="L16" s="115" t="s">
        <v>2</v>
      </c>
      <c r="M16" s="27" t="s">
        <v>6</v>
      </c>
      <c r="N16" s="28"/>
      <c r="O16" s="28"/>
      <c r="P16" s="28"/>
      <c r="Q16" s="28"/>
      <c r="R16" s="28"/>
      <c r="S16" s="28"/>
      <c r="T16" s="28"/>
      <c r="U16" s="28"/>
      <c r="V16" s="28"/>
      <c r="W16" s="28"/>
      <c r="X16" s="28"/>
      <c r="Y16" s="28"/>
      <c r="Z16" s="28"/>
      <c r="AA16" s="28"/>
      <c r="AB16" s="28"/>
      <c r="AC16" s="28"/>
      <c r="AD16" s="27" t="s">
        <v>6</v>
      </c>
      <c r="AE16" s="28"/>
      <c r="AF16" s="28"/>
      <c r="AG16" s="28"/>
      <c r="AH16" s="28"/>
      <c r="AI16" s="28"/>
      <c r="AJ16" s="28"/>
      <c r="AK16" s="28"/>
      <c r="AL16" s="28"/>
      <c r="AM16" s="28"/>
      <c r="AN16" s="28"/>
      <c r="AO16" s="28"/>
      <c r="AP16" s="28"/>
      <c r="AQ16" s="28"/>
      <c r="AR16" s="28"/>
      <c r="AS16" s="29"/>
      <c r="AT16" s="29"/>
      <c r="AU16" s="15"/>
      <c r="AV16" s="21"/>
      <c r="AW16" s="16"/>
      <c r="AX16" s="143" t="s">
        <v>84</v>
      </c>
      <c r="AY16" s="144"/>
      <c r="AZ16" s="144"/>
      <c r="BA16" s="144"/>
      <c r="BB16" s="144"/>
      <c r="BC16" s="144"/>
      <c r="BD16" s="144"/>
      <c r="BE16" s="144"/>
      <c r="BF16" s="144"/>
      <c r="BG16" s="144"/>
      <c r="BH16" s="144"/>
      <c r="BI16" s="144"/>
      <c r="BJ16" s="144"/>
      <c r="BK16" s="144"/>
      <c r="BL16" s="144"/>
      <c r="BM16" s="145"/>
      <c r="BN16" s="144"/>
      <c r="BO16" s="135" t="s">
        <v>84</v>
      </c>
      <c r="BP16" s="136"/>
      <c r="BQ16" s="136"/>
      <c r="BR16" s="136"/>
      <c r="BS16" s="136"/>
      <c r="BT16" s="136"/>
      <c r="BU16" s="136"/>
      <c r="BV16" s="136"/>
      <c r="BW16" s="136"/>
      <c r="BX16" s="136"/>
      <c r="BY16" s="136"/>
      <c r="BZ16" s="136"/>
      <c r="CA16" s="136"/>
      <c r="CB16" s="136"/>
      <c r="CC16" s="136"/>
      <c r="CD16" s="137"/>
      <c r="CE16" s="136"/>
      <c r="CF16" s="143" t="s">
        <v>84</v>
      </c>
      <c r="CG16" s="148"/>
      <c r="CH16" s="148"/>
      <c r="CI16" s="148"/>
      <c r="CJ16" s="148"/>
      <c r="CK16" s="148"/>
      <c r="CL16" s="148"/>
      <c r="CM16" s="148"/>
      <c r="CN16" s="148"/>
      <c r="CO16" s="148"/>
      <c r="CP16" s="148"/>
      <c r="CQ16" s="148"/>
      <c r="CR16" s="148"/>
      <c r="CS16" s="148"/>
      <c r="CT16" s="148"/>
      <c r="CU16" s="149"/>
      <c r="CV16" s="148"/>
      <c r="CW16" s="134" t="s">
        <v>84</v>
      </c>
      <c r="CX16" s="136"/>
      <c r="CY16" s="136"/>
      <c r="CZ16" s="136"/>
      <c r="DA16" s="136"/>
      <c r="DB16" s="136"/>
      <c r="DC16" s="136"/>
      <c r="DD16" s="136"/>
      <c r="DE16" s="136"/>
      <c r="DF16" s="136"/>
      <c r="DG16" s="136"/>
      <c r="DH16" s="136"/>
      <c r="DI16" s="136"/>
      <c r="DJ16" s="136"/>
      <c r="DK16" s="136"/>
      <c r="DL16" s="137"/>
      <c r="DM16" s="136"/>
      <c r="DN16" s="143" t="s">
        <v>84</v>
      </c>
      <c r="DO16" s="148"/>
      <c r="DP16" s="148"/>
      <c r="DQ16" s="148"/>
      <c r="DR16" s="148"/>
      <c r="DS16" s="148"/>
      <c r="DT16" s="148"/>
      <c r="DU16" s="148"/>
      <c r="DV16" s="148"/>
      <c r="DW16" s="148"/>
      <c r="DX16" s="148"/>
      <c r="DY16" s="148"/>
      <c r="DZ16" s="148"/>
      <c r="EA16" s="148"/>
      <c r="EB16" s="148"/>
      <c r="EC16" s="149"/>
      <c r="ED16" s="134" t="s">
        <v>84</v>
      </c>
      <c r="EE16" s="136"/>
      <c r="EF16" s="136"/>
      <c r="EG16" s="136"/>
      <c r="EH16" s="136"/>
      <c r="EI16" s="136"/>
      <c r="EJ16" s="136"/>
      <c r="EK16" s="136"/>
      <c r="EL16" s="136"/>
      <c r="EM16" s="136"/>
      <c r="EN16" s="136"/>
      <c r="EO16" s="136"/>
      <c r="EP16" s="136"/>
      <c r="EQ16" s="136"/>
      <c r="ER16" s="136"/>
      <c r="ES16" s="137"/>
      <c r="ET16" s="137"/>
    </row>
    <row r="17" spans="2:150" ht="34.5" x14ac:dyDescent="0.3">
      <c r="B17" s="11" t="s">
        <v>123</v>
      </c>
      <c r="C17" s="11" t="s">
        <v>125</v>
      </c>
      <c r="D17" s="11" t="s">
        <v>131</v>
      </c>
      <c r="E17" s="11" t="s">
        <v>124</v>
      </c>
      <c r="F17" s="12" t="s">
        <v>69</v>
      </c>
      <c r="G17" s="13" t="s">
        <v>0</v>
      </c>
      <c r="H17" s="13" t="s">
        <v>1</v>
      </c>
      <c r="I17" s="13" t="s">
        <v>68</v>
      </c>
      <c r="J17" s="264" t="s">
        <v>183</v>
      </c>
      <c r="K17" s="12" t="s">
        <v>128</v>
      </c>
      <c r="L17" s="12" t="s">
        <v>81</v>
      </c>
      <c r="M17" s="26">
        <f>D5</f>
        <v>2024</v>
      </c>
      <c r="N17" s="26">
        <f>M17+1</f>
        <v>2025</v>
      </c>
      <c r="O17" s="26">
        <f t="shared" ref="O17:AC17" si="0">N17+1</f>
        <v>2026</v>
      </c>
      <c r="P17" s="26">
        <f t="shared" si="0"/>
        <v>2027</v>
      </c>
      <c r="Q17" s="26">
        <f t="shared" si="0"/>
        <v>2028</v>
      </c>
      <c r="R17" s="26">
        <f t="shared" si="0"/>
        <v>2029</v>
      </c>
      <c r="S17" s="26">
        <f t="shared" si="0"/>
        <v>2030</v>
      </c>
      <c r="T17" s="26">
        <f>S17+1</f>
        <v>2031</v>
      </c>
      <c r="U17" s="26">
        <f t="shared" si="0"/>
        <v>2032</v>
      </c>
      <c r="V17" s="26">
        <f t="shared" si="0"/>
        <v>2033</v>
      </c>
      <c r="W17" s="26">
        <f t="shared" si="0"/>
        <v>2034</v>
      </c>
      <c r="X17" s="26">
        <f t="shared" si="0"/>
        <v>2035</v>
      </c>
      <c r="Y17" s="26">
        <f t="shared" si="0"/>
        <v>2036</v>
      </c>
      <c r="Z17" s="26">
        <f t="shared" si="0"/>
        <v>2037</v>
      </c>
      <c r="AA17" s="26">
        <f t="shared" si="0"/>
        <v>2038</v>
      </c>
      <c r="AB17" s="116">
        <f t="shared" si="0"/>
        <v>2039</v>
      </c>
      <c r="AC17" s="116">
        <f t="shared" si="0"/>
        <v>2040</v>
      </c>
      <c r="AD17" s="26">
        <f>D5</f>
        <v>2024</v>
      </c>
      <c r="AE17" s="26">
        <f>AD17+1</f>
        <v>2025</v>
      </c>
      <c r="AF17" s="26">
        <f t="shared" ref="AF17:AJ17" si="1">AE17+1</f>
        <v>2026</v>
      </c>
      <c r="AG17" s="26">
        <f t="shared" si="1"/>
        <v>2027</v>
      </c>
      <c r="AH17" s="26">
        <f t="shared" si="1"/>
        <v>2028</v>
      </c>
      <c r="AI17" s="26">
        <f t="shared" si="1"/>
        <v>2029</v>
      </c>
      <c r="AJ17" s="26">
        <f t="shared" si="1"/>
        <v>2030</v>
      </c>
      <c r="AK17" s="26">
        <f>AJ17+1</f>
        <v>2031</v>
      </c>
      <c r="AL17" s="26">
        <f t="shared" ref="AL17:AT17" si="2">AK17+1</f>
        <v>2032</v>
      </c>
      <c r="AM17" s="26">
        <f t="shared" si="2"/>
        <v>2033</v>
      </c>
      <c r="AN17" s="26">
        <f t="shared" si="2"/>
        <v>2034</v>
      </c>
      <c r="AO17" s="26">
        <f t="shared" si="2"/>
        <v>2035</v>
      </c>
      <c r="AP17" s="26">
        <f t="shared" si="2"/>
        <v>2036</v>
      </c>
      <c r="AQ17" s="26">
        <f t="shared" si="2"/>
        <v>2037</v>
      </c>
      <c r="AR17" s="26">
        <f t="shared" si="2"/>
        <v>2038</v>
      </c>
      <c r="AS17" s="26">
        <f t="shared" si="2"/>
        <v>2039</v>
      </c>
      <c r="AT17" s="26">
        <f t="shared" si="2"/>
        <v>2040</v>
      </c>
      <c r="AU17" s="17"/>
      <c r="AV17" s="22"/>
      <c r="AW17" s="18"/>
      <c r="AX17" s="122">
        <f>$D$5</f>
        <v>2024</v>
      </c>
      <c r="AY17" s="122">
        <f>AX17+1</f>
        <v>2025</v>
      </c>
      <c r="AZ17" s="122">
        <f t="shared" ref="AZ17" si="3">AY17+1</f>
        <v>2026</v>
      </c>
      <c r="BA17" s="122">
        <f t="shared" ref="BA17" si="4">AZ17+1</f>
        <v>2027</v>
      </c>
      <c r="BB17" s="122">
        <f t="shared" ref="BB17" si="5">BA17+1</f>
        <v>2028</v>
      </c>
      <c r="BC17" s="122">
        <f t="shared" ref="BC17" si="6">BB17+1</f>
        <v>2029</v>
      </c>
      <c r="BD17" s="122">
        <f t="shared" ref="BD17" si="7">BC17+1</f>
        <v>2030</v>
      </c>
      <c r="BE17" s="122">
        <f>BD17+1</f>
        <v>2031</v>
      </c>
      <c r="BF17" s="122">
        <f t="shared" ref="BF17" si="8">BE17+1</f>
        <v>2032</v>
      </c>
      <c r="BG17" s="122">
        <f t="shared" ref="BG17" si="9">BF17+1</f>
        <v>2033</v>
      </c>
      <c r="BH17" s="122">
        <f t="shared" ref="BH17" si="10">BG17+1</f>
        <v>2034</v>
      </c>
      <c r="BI17" s="122">
        <f t="shared" ref="BI17" si="11">BH17+1</f>
        <v>2035</v>
      </c>
      <c r="BJ17" s="122">
        <f t="shared" ref="BJ17" si="12">BI17+1</f>
        <v>2036</v>
      </c>
      <c r="BK17" s="122">
        <f t="shared" ref="BK17" si="13">BJ17+1</f>
        <v>2037</v>
      </c>
      <c r="BL17" s="122">
        <f t="shared" ref="BL17" si="14">BK17+1</f>
        <v>2038</v>
      </c>
      <c r="BM17" s="122">
        <f t="shared" ref="BM17:BN17" si="15">BL17+1</f>
        <v>2039</v>
      </c>
      <c r="BN17" s="122">
        <f t="shared" si="15"/>
        <v>2040</v>
      </c>
      <c r="BO17" s="126">
        <f>$D$5</f>
        <v>2024</v>
      </c>
      <c r="BP17" s="122">
        <f>BO17+1</f>
        <v>2025</v>
      </c>
      <c r="BQ17" s="122">
        <f t="shared" ref="BQ17" si="16">BP17+1</f>
        <v>2026</v>
      </c>
      <c r="BR17" s="122">
        <f t="shared" ref="BR17" si="17">BQ17+1</f>
        <v>2027</v>
      </c>
      <c r="BS17" s="122">
        <f t="shared" ref="BS17" si="18">BR17+1</f>
        <v>2028</v>
      </c>
      <c r="BT17" s="122">
        <f t="shared" ref="BT17" si="19">BS17+1</f>
        <v>2029</v>
      </c>
      <c r="BU17" s="122">
        <f t="shared" ref="BU17" si="20">BT17+1</f>
        <v>2030</v>
      </c>
      <c r="BV17" s="122">
        <f>BU17+1</f>
        <v>2031</v>
      </c>
      <c r="BW17" s="122">
        <f t="shared" ref="BW17" si="21">BV17+1</f>
        <v>2032</v>
      </c>
      <c r="BX17" s="122">
        <f t="shared" ref="BX17" si="22">BW17+1</f>
        <v>2033</v>
      </c>
      <c r="BY17" s="122">
        <f t="shared" ref="BY17" si="23">BX17+1</f>
        <v>2034</v>
      </c>
      <c r="BZ17" s="122">
        <f t="shared" ref="BZ17" si="24">BY17+1</f>
        <v>2035</v>
      </c>
      <c r="CA17" s="122">
        <f t="shared" ref="CA17" si="25">BZ17+1</f>
        <v>2036</v>
      </c>
      <c r="CB17" s="122">
        <f t="shared" ref="CB17" si="26">CA17+1</f>
        <v>2037</v>
      </c>
      <c r="CC17" s="122">
        <f t="shared" ref="CC17" si="27">CB17+1</f>
        <v>2038</v>
      </c>
      <c r="CD17" s="122">
        <f t="shared" ref="CD17:CE17" si="28">CC17+1</f>
        <v>2039</v>
      </c>
      <c r="CE17" s="122">
        <f t="shared" si="28"/>
        <v>2040</v>
      </c>
      <c r="CF17" s="122">
        <f>$D$5</f>
        <v>2024</v>
      </c>
      <c r="CG17" s="122">
        <f>CF17+1</f>
        <v>2025</v>
      </c>
      <c r="CH17" s="122">
        <f t="shared" ref="CH17:CT17" si="29">CG17+1</f>
        <v>2026</v>
      </c>
      <c r="CI17" s="122">
        <f t="shared" si="29"/>
        <v>2027</v>
      </c>
      <c r="CJ17" s="122">
        <f t="shared" si="29"/>
        <v>2028</v>
      </c>
      <c r="CK17" s="122">
        <f t="shared" si="29"/>
        <v>2029</v>
      </c>
      <c r="CL17" s="122">
        <f t="shared" si="29"/>
        <v>2030</v>
      </c>
      <c r="CM17" s="122">
        <f t="shared" si="29"/>
        <v>2031</v>
      </c>
      <c r="CN17" s="122">
        <f t="shared" si="29"/>
        <v>2032</v>
      </c>
      <c r="CO17" s="122">
        <f>CN17+1</f>
        <v>2033</v>
      </c>
      <c r="CP17" s="122">
        <f t="shared" si="29"/>
        <v>2034</v>
      </c>
      <c r="CQ17" s="122">
        <f t="shared" si="29"/>
        <v>2035</v>
      </c>
      <c r="CR17" s="122">
        <f t="shared" si="29"/>
        <v>2036</v>
      </c>
      <c r="CS17" s="122">
        <f>CR17+1</f>
        <v>2037</v>
      </c>
      <c r="CT17" s="122">
        <f t="shared" si="29"/>
        <v>2038</v>
      </c>
      <c r="CU17" s="122">
        <f>CT17+1</f>
        <v>2039</v>
      </c>
      <c r="CV17" s="122">
        <f>CU17+1</f>
        <v>2040</v>
      </c>
      <c r="CW17" s="122">
        <f>$D$5</f>
        <v>2024</v>
      </c>
      <c r="CX17" s="122">
        <f>CW17+1</f>
        <v>2025</v>
      </c>
      <c r="CY17" s="122">
        <f t="shared" ref="CY17:DE17" si="30">CX17+1</f>
        <v>2026</v>
      </c>
      <c r="CZ17" s="122">
        <f t="shared" si="30"/>
        <v>2027</v>
      </c>
      <c r="DA17" s="122">
        <f t="shared" si="30"/>
        <v>2028</v>
      </c>
      <c r="DB17" s="122">
        <f t="shared" si="30"/>
        <v>2029</v>
      </c>
      <c r="DC17" s="122">
        <f t="shared" si="30"/>
        <v>2030</v>
      </c>
      <c r="DD17" s="122">
        <f t="shared" si="30"/>
        <v>2031</v>
      </c>
      <c r="DE17" s="122">
        <f t="shared" si="30"/>
        <v>2032</v>
      </c>
      <c r="DF17" s="122">
        <f>DE17+1</f>
        <v>2033</v>
      </c>
      <c r="DG17" s="122">
        <f t="shared" ref="DG17:DI17" si="31">DF17+1</f>
        <v>2034</v>
      </c>
      <c r="DH17" s="122">
        <f t="shared" si="31"/>
        <v>2035</v>
      </c>
      <c r="DI17" s="122">
        <f t="shared" si="31"/>
        <v>2036</v>
      </c>
      <c r="DJ17" s="122">
        <f>DI17+1</f>
        <v>2037</v>
      </c>
      <c r="DK17" s="122">
        <f t="shared" ref="DK17" si="32">DJ17+1</f>
        <v>2038</v>
      </c>
      <c r="DL17" s="122">
        <f>DK17+1</f>
        <v>2039</v>
      </c>
      <c r="DM17" s="122">
        <f>DL17+1</f>
        <v>2040</v>
      </c>
      <c r="DN17" s="122">
        <f>$D$5</f>
        <v>2024</v>
      </c>
      <c r="DO17" s="122">
        <f>DN17+1</f>
        <v>2025</v>
      </c>
      <c r="DP17" s="122">
        <f t="shared" ref="DP17:DV17" si="33">DO17+1</f>
        <v>2026</v>
      </c>
      <c r="DQ17" s="122">
        <f t="shared" si="33"/>
        <v>2027</v>
      </c>
      <c r="DR17" s="122">
        <f t="shared" si="33"/>
        <v>2028</v>
      </c>
      <c r="DS17" s="122">
        <f t="shared" si="33"/>
        <v>2029</v>
      </c>
      <c r="DT17" s="122">
        <f t="shared" si="33"/>
        <v>2030</v>
      </c>
      <c r="DU17" s="122">
        <f t="shared" si="33"/>
        <v>2031</v>
      </c>
      <c r="DV17" s="122">
        <f t="shared" si="33"/>
        <v>2032</v>
      </c>
      <c r="DW17" s="122">
        <f>DV17+1</f>
        <v>2033</v>
      </c>
      <c r="DX17" s="122">
        <f t="shared" ref="DX17:DZ17" si="34">DW17+1</f>
        <v>2034</v>
      </c>
      <c r="DY17" s="122">
        <f t="shared" si="34"/>
        <v>2035</v>
      </c>
      <c r="DZ17" s="122">
        <f t="shared" si="34"/>
        <v>2036</v>
      </c>
      <c r="EA17" s="122">
        <f>DZ17+1</f>
        <v>2037</v>
      </c>
      <c r="EB17" s="122">
        <f t="shared" ref="EB17" si="35">EA17+1</f>
        <v>2038</v>
      </c>
      <c r="EC17" s="122">
        <f>EB17+1</f>
        <v>2039</v>
      </c>
      <c r="ED17" s="122">
        <f>$D$5</f>
        <v>2024</v>
      </c>
      <c r="EE17" s="122">
        <f>ED17+1</f>
        <v>2025</v>
      </c>
      <c r="EF17" s="122">
        <f t="shared" ref="EF17:EL17" si="36">EE17+1</f>
        <v>2026</v>
      </c>
      <c r="EG17" s="122">
        <f t="shared" si="36"/>
        <v>2027</v>
      </c>
      <c r="EH17" s="122">
        <f t="shared" si="36"/>
        <v>2028</v>
      </c>
      <c r="EI17" s="122">
        <f t="shared" si="36"/>
        <v>2029</v>
      </c>
      <c r="EJ17" s="122">
        <f t="shared" si="36"/>
        <v>2030</v>
      </c>
      <c r="EK17" s="122">
        <f t="shared" si="36"/>
        <v>2031</v>
      </c>
      <c r="EL17" s="122">
        <f t="shared" si="36"/>
        <v>2032</v>
      </c>
      <c r="EM17" s="122">
        <f>EL17+1</f>
        <v>2033</v>
      </c>
      <c r="EN17" s="122">
        <f t="shared" ref="EN17:EP17" si="37">EM17+1</f>
        <v>2034</v>
      </c>
      <c r="EO17" s="122">
        <f t="shared" si="37"/>
        <v>2035</v>
      </c>
      <c r="EP17" s="122">
        <f t="shared" si="37"/>
        <v>2036</v>
      </c>
      <c r="EQ17" s="122">
        <f>EP17+1</f>
        <v>2037</v>
      </c>
      <c r="ER17" s="122">
        <f t="shared" ref="ER17" si="38">EQ17+1</f>
        <v>2038</v>
      </c>
      <c r="ES17" s="122">
        <f>ER17+1</f>
        <v>2039</v>
      </c>
      <c r="ET17" s="122">
        <f>ES17+1</f>
        <v>2040</v>
      </c>
    </row>
    <row r="18" spans="2:150" x14ac:dyDescent="0.3">
      <c r="B18" s="3">
        <v>1</v>
      </c>
      <c r="C18" s="3" t="s">
        <v>126</v>
      </c>
      <c r="D18" s="3">
        <v>4</v>
      </c>
      <c r="E18" s="3">
        <v>1</v>
      </c>
      <c r="F18" s="2" t="s">
        <v>221</v>
      </c>
      <c r="G18" s="217" t="s">
        <v>130</v>
      </c>
      <c r="H18" s="218">
        <v>70</v>
      </c>
      <c r="I18" s="218">
        <v>200</v>
      </c>
      <c r="J18" s="3">
        <v>2024</v>
      </c>
      <c r="K18" s="2" t="s">
        <v>65</v>
      </c>
      <c r="M18" s="187">
        <f>IFERROR(IF($F18="地位Ⅰ",INDEX(幹材積成長量!$S$7:$U$148,MATCH(【入力】吸収量・排出量算定シート!$H18+(M$17-$M$17),幹材積成長量!$S$7:$S$148,0),MATCH($G18,幹材積成長量!$S$7:$U$7,0)),IF($F18="地位Ⅲ",INDEX(幹材積成長量!$Y$7:$AA$148,MATCH(【入力】吸収量・排出量算定シート!$H18+(M$17-$M$17),幹材積成長量!$Y$7:$Y$148,0),MATCH($G18,幹材積成長量!$Y$7:$AA$7,0)),INDEX(幹材積成長量!$V$7:$X$148,MATCH(【入力】吸収量・排出量算定シート!$H18+(M$17-$M$17),幹材積成長量!$V$7:$V$148,0),MATCH($G18,幹材積成長量!$V$7:$X$7,0)))),0)</f>
        <v>6.4</v>
      </c>
      <c r="N18" s="187">
        <f>IFERROR(IF($F18="地位Ⅰ",INDEX(幹材積成長量!$S$7:$U$148,MATCH(【入力】吸収量・排出量算定シート!$H18+(N$17-$M$17),幹材積成長量!$S$7:$S$148,0),MATCH($G18,幹材積成長量!$S$7:$U$7,0)),IF($F18="地位Ⅲ",INDEX(幹材積成長量!$Y$7:$AA$148,MATCH(【入力】吸収量・排出量算定シート!$H18+(N$17-$M$17),幹材積成長量!$Y$7:$Y$148,0),MATCH($G18,幹材積成長量!$Y$7:$AA$7,0)),INDEX(幹材積成長量!$V$7:$X$148,MATCH(【入力】吸収量・排出量算定シート!$H18+(N$17-$M$17),幹材積成長量!$V$7:$V$148,0),MATCH($G18,幹材積成長量!$V$7:$X$7,0)))),0)</f>
        <v>6.4</v>
      </c>
      <c r="O18" s="187">
        <f>IFERROR(IF($F18="地位Ⅰ",INDEX(幹材積成長量!$S$7:$U$148,MATCH(【入力】吸収量・排出量算定シート!$H18+(O$17-$M$17),幹材積成長量!$S$7:$S$148,0),MATCH($G18,幹材積成長量!$S$7:$U$7,0)),IF($F18="地位Ⅲ",INDEX(幹材積成長量!$Y$7:$AA$148,MATCH(【入力】吸収量・排出量算定シート!$H18+(O$17-$M$17),幹材積成長量!$Y$7:$Y$148,0),MATCH($G18,幹材積成長量!$Y$7:$AA$7,0)),INDEX(幹材積成長量!$V$7:$X$148,MATCH(【入力】吸収量・排出量算定シート!$H18+(O$17-$M$17),幹材積成長量!$V$7:$V$148,0),MATCH($G18,幹材積成長量!$V$7:$X$7,0)))),0)</f>
        <v>6.4</v>
      </c>
      <c r="P18" s="187">
        <f>IFERROR(IF($F18="地位Ⅰ",INDEX(幹材積成長量!$S$7:$U$148,MATCH(【入力】吸収量・排出量算定シート!$H18+(P$17-$M$17),幹材積成長量!$S$7:$S$148,0),MATCH($G18,幹材積成長量!$S$7:$U$7,0)),IF($F18="地位Ⅲ",INDEX(幹材積成長量!$Y$7:$AA$148,MATCH(【入力】吸収量・排出量算定シート!$H18+(P$17-$M$17),幹材積成長量!$Y$7:$Y$148,0),MATCH($G18,幹材積成長量!$Y$7:$AA$7,0)),INDEX(幹材積成長量!$V$7:$X$148,MATCH(【入力】吸収量・排出量算定シート!$H18+(P$17-$M$17),幹材積成長量!$V$7:$V$148,0),MATCH($G18,幹材積成長量!$V$7:$X$7,0)))),0)</f>
        <v>6.4</v>
      </c>
      <c r="Q18" s="187">
        <f>IFERROR(IF($F18="地位Ⅰ",INDEX(幹材積成長量!$S$7:$U$148,MATCH(【入力】吸収量・排出量算定シート!$H18+(Q$17-$M$17),幹材積成長量!$S$7:$S$148,0),MATCH($G18,幹材積成長量!$S$7:$U$7,0)),IF($F18="地位Ⅲ",INDEX(幹材積成長量!$Y$7:$AA$148,MATCH(【入力】吸収量・排出量算定シート!$H18+(Q$17-$M$17),幹材積成長量!$Y$7:$Y$148,0),MATCH($G18,幹材積成長量!$Y$7:$AA$7,0)),INDEX(幹材積成長量!$V$7:$X$148,MATCH(【入力】吸収量・排出量算定シート!$H18+(Q$17-$M$17),幹材積成長量!$V$7:$V$148,0),MATCH($G18,幹材積成長量!$V$7:$X$7,0)))),0)</f>
        <v>6.4</v>
      </c>
      <c r="R18" s="187">
        <f>IFERROR(IF($F18="地位Ⅰ",INDEX(幹材積成長量!$S$7:$U$148,MATCH(【入力】吸収量・排出量算定シート!$H18+(R$17-$M$17),幹材積成長量!$S$7:$S$148,0),MATCH($G18,幹材積成長量!$S$7:$U$7,0)),IF($F18="地位Ⅲ",INDEX(幹材積成長量!$Y$7:$AA$148,MATCH(【入力】吸収量・排出量算定シート!$H18+(R$17-$M$17),幹材積成長量!$Y$7:$Y$148,0),MATCH($G18,幹材積成長量!$Y$7:$AA$7,0)),INDEX(幹材積成長量!$V$7:$X$148,MATCH(【入力】吸収量・排出量算定シート!$H18+(R$17-$M$17),幹材積成長量!$V$7:$V$148,0),MATCH($G18,幹材積成長量!$V$7:$X$7,0)))),0)</f>
        <v>6.4</v>
      </c>
      <c r="S18" s="187">
        <f>IFERROR(IF($F18="地位Ⅰ",INDEX(幹材積成長量!$S$7:$U$148,MATCH(【入力】吸収量・排出量算定シート!$H18+(S$17-$M$17),幹材積成長量!$S$7:$S$148,0),MATCH($G18,幹材積成長量!$S$7:$U$7,0)),IF($F18="地位Ⅲ",INDEX(幹材積成長量!$Y$7:$AA$148,MATCH(【入力】吸収量・排出量算定シート!$H18+(S$17-$M$17),幹材積成長量!$Y$7:$Y$148,0),MATCH($G18,幹材積成長量!$Y$7:$AA$7,0)),INDEX(幹材積成長量!$V$7:$X$148,MATCH(【入力】吸収量・排出量算定シート!$H18+(S$17-$M$17),幹材積成長量!$V$7:$V$148,0),MATCH($G18,幹材積成長量!$V$7:$X$7,0)))),0)</f>
        <v>6.4</v>
      </c>
      <c r="T18" s="187">
        <f>IFERROR(IF($F18="地位Ⅰ",INDEX(幹材積成長量!$S$7:$U$148,MATCH(【入力】吸収量・排出量算定シート!$H18+(T$17-$M$17),幹材積成長量!$S$7:$S$148,0),MATCH($G18,幹材積成長量!$S$7:$U$7,0)),IF($F18="地位Ⅲ",INDEX(幹材積成長量!$Y$7:$AA$148,MATCH(【入力】吸収量・排出量算定シート!$H18+(T$17-$M$17),幹材積成長量!$Y$7:$Y$148,0),MATCH($G18,幹材積成長量!$Y$7:$AA$7,0)),INDEX(幹材積成長量!$V$7:$X$148,MATCH(【入力】吸収量・排出量算定シート!$H18+(T$17-$M$17),幹材積成長量!$V$7:$V$148,0),MATCH($G18,幹材積成長量!$V$7:$X$7,0)))),0)</f>
        <v>6.4</v>
      </c>
      <c r="U18" s="187">
        <f>IFERROR(IF($F18="地位Ⅰ",INDEX(幹材積成長量!$S$7:$U$148,MATCH(【入力】吸収量・排出量算定シート!$H18+(U$17-$M$17),幹材積成長量!$S$7:$S$148,0),MATCH($G18,幹材積成長量!$S$7:$U$7,0)),IF($F18="地位Ⅲ",INDEX(幹材積成長量!$Y$7:$AA$148,MATCH(【入力】吸収量・排出量算定シート!$H18+(U$17-$M$17),幹材積成長量!$Y$7:$Y$148,0),MATCH($G18,幹材積成長量!$Y$7:$AA$7,0)),INDEX(幹材積成長量!$V$7:$X$148,MATCH(【入力】吸収量・排出量算定シート!$H18+(U$17-$M$17),幹材積成長量!$V$7:$V$148,0),MATCH($G18,幹材積成長量!$V$7:$X$7,0)))),0)</f>
        <v>6.4</v>
      </c>
      <c r="V18" s="187">
        <f>IFERROR(IF($F18="地位Ⅰ",INDEX(幹材積成長量!$S$7:$U$148,MATCH(【入力】吸収量・排出量算定シート!$H18+(V$17-$M$17),幹材積成長量!$S$7:$S$148,0),MATCH($G18,幹材積成長量!$S$7:$U$7,0)),IF($F18="地位Ⅲ",INDEX(幹材積成長量!$Y$7:$AA$148,MATCH(【入力】吸収量・排出量算定シート!$H18+(V$17-$M$17),幹材積成長量!$Y$7:$Y$148,0),MATCH($G18,幹材積成長量!$Y$7:$AA$7,0)),INDEX(幹材積成長量!$V$7:$X$148,MATCH(【入力】吸収量・排出量算定シート!$H18+(V$17-$M$17),幹材積成長量!$V$7:$V$148,0),MATCH($G18,幹材積成長量!$V$7:$X$7,0)))),0)</f>
        <v>6.4</v>
      </c>
      <c r="W18" s="187">
        <f>IFERROR(IF($F18="地位Ⅰ",INDEX(幹材積成長量!$S$7:$U$148,MATCH(【入力】吸収量・排出量算定シート!$H18+(W$17-$M$17),幹材積成長量!$S$7:$S$148,0),MATCH($G18,幹材積成長量!$S$7:$U$7,0)),IF($F18="地位Ⅲ",INDEX(幹材積成長量!$Y$7:$AA$148,MATCH(【入力】吸収量・排出量算定シート!$H18+(W$17-$M$17),幹材積成長量!$Y$7:$Y$148,0),MATCH($G18,幹材積成長量!$Y$7:$AA$7,0)),INDEX(幹材積成長量!$V$7:$X$148,MATCH(【入力】吸収量・排出量算定シート!$H18+(W$17-$M$17),幹材積成長量!$V$7:$V$148,0),MATCH($G18,幹材積成長量!$V$7:$X$7,0)))),0)</f>
        <v>6</v>
      </c>
      <c r="X18" s="187">
        <f>IFERROR(IF($F18="地位Ⅰ",INDEX(幹材積成長量!$S$7:$U$148,MATCH(【入力】吸収量・排出量算定シート!$H18+(X$17-$M$17),幹材積成長量!$S$7:$S$148,0),MATCH($G18,幹材積成長量!$S$7:$U$7,0)),IF($F18="地位Ⅲ",INDEX(幹材積成長量!$Y$7:$AA$148,MATCH(【入力】吸収量・排出量算定シート!$H18+(X$17-$M$17),幹材積成長量!$Y$7:$Y$148,0),MATCH($G18,幹材積成長量!$Y$7:$AA$7,0)),INDEX(幹材積成長量!$V$7:$X$148,MATCH(【入力】吸収量・排出量算定シート!$H18+(X$17-$M$17),幹材積成長量!$V$7:$V$148,0),MATCH($G18,幹材積成長量!$V$7:$X$7,0)))),0)</f>
        <v>6</v>
      </c>
      <c r="Y18" s="187">
        <f>IFERROR(IF($F18="地位Ⅰ",INDEX(幹材積成長量!$S$7:$U$148,MATCH(【入力】吸収量・排出量算定シート!$H18+(Y$17-$M$17),幹材積成長量!$S$7:$S$148,0),MATCH($G18,幹材積成長量!$S$7:$U$7,0)),IF($F18="地位Ⅲ",INDEX(幹材積成長量!$Y$7:$AA$148,MATCH(【入力】吸収量・排出量算定シート!$H18+(Y$17-$M$17),幹材積成長量!$Y$7:$Y$148,0),MATCH($G18,幹材積成長量!$Y$7:$AA$7,0)),INDEX(幹材積成長量!$V$7:$X$148,MATCH(【入力】吸収量・排出量算定シート!$H18+(Y$17-$M$17),幹材積成長量!$V$7:$V$148,0),MATCH($G18,幹材積成長量!$V$7:$X$7,0)))),0)</f>
        <v>6</v>
      </c>
      <c r="Z18" s="187">
        <f>IFERROR(IF($F18="地位Ⅰ",INDEX(幹材積成長量!$S$7:$U$148,MATCH(【入力】吸収量・排出量算定シート!$H18+(Z$17-$M$17),幹材積成長量!$S$7:$S$148,0),MATCH($G18,幹材積成長量!$S$7:$U$7,0)),IF($F18="地位Ⅲ",INDEX(幹材積成長量!$Y$7:$AA$148,MATCH(【入力】吸収量・排出量算定シート!$H18+(Z$17-$M$17),幹材積成長量!$Y$7:$Y$148,0),MATCH($G18,幹材積成長量!$Y$7:$AA$7,0)),INDEX(幹材積成長量!$V$7:$X$148,MATCH(【入力】吸収量・排出量算定シート!$H18+(Z$17-$M$17),幹材積成長量!$V$7:$V$148,0),MATCH($G18,幹材積成長量!$V$7:$X$7,0)))),0)</f>
        <v>6</v>
      </c>
      <c r="AA18" s="187">
        <f>IFERROR(IF($F18="地位Ⅰ",INDEX(幹材積成長量!$S$7:$U$148,MATCH(【入力】吸収量・排出量算定シート!$H18+(AA$17-$M$17),幹材積成長量!$S$7:$S$148,0),MATCH($G18,幹材積成長量!$S$7:$U$7,0)),IF($F18="地位Ⅲ",INDEX(幹材積成長量!$Y$7:$AA$148,MATCH(【入力】吸収量・排出量算定シート!$H18+(AA$17-$M$17),幹材積成長量!$Y$7:$Y$148,0),MATCH($G18,幹材積成長量!$Y$7:$AA$7,0)),INDEX(幹材積成長量!$V$7:$X$148,MATCH(【入力】吸収量・排出量算定シート!$H18+(AA$17-$M$17),幹材積成長量!$V$7:$V$148,0),MATCH($G18,幹材積成長量!$V$7:$X$7,0)))),0)</f>
        <v>6</v>
      </c>
      <c r="AB18" s="187">
        <f>IFERROR(IF($F18="地位Ⅰ",INDEX(幹材積成長量!$S$7:$U$148,MATCH(【入力】吸収量・排出量算定シート!$H18+(AB$17-$M$17),幹材積成長量!$S$7:$S$148,0),MATCH($G18,幹材積成長量!$S$7:$U$7,0)),IF($F18="地位Ⅲ",INDEX(幹材積成長量!$Y$7:$AA$148,MATCH(【入力】吸収量・排出量算定シート!$H18+(AB$17-$M$17),幹材積成長量!$Y$7:$Y$148,0),MATCH($G18,幹材積成長量!$Y$7:$AA$7,0)),INDEX(幹材積成長量!$V$7:$X$148,MATCH(【入力】吸収量・排出量算定シート!$H18+(AB$17-$M$17),幹材積成長量!$V$7:$V$148,0),MATCH($G18,幹材積成長量!$V$7:$X$7,0)))),0)</f>
        <v>6</v>
      </c>
      <c r="AC18" s="187">
        <f>IFERROR(IF($F18="地位Ⅰ",INDEX(幹材積成長量!$S$7:$U$148,MATCH(【入力】吸収量・排出量算定シート!$H18+(AC$17-$M$17),幹材積成長量!$S$7:$S$148,0),MATCH($G18,幹材積成長量!$S$7:$U$7,0)),IF($F18="地位Ⅲ",INDEX(幹材積成長量!$Y$7:$AA$148,MATCH(【入力】吸収量・排出量算定シート!$H18+(AC$17-$M$17),幹材積成長量!$Y$7:$Y$148,0),MATCH($G18,幹材積成長量!$Y$7:$AA$7,0)),INDEX(幹材積成長量!$V$7:$X$148,MATCH(【入力】吸収量・排出量算定シート!$H18+(AC$17-$M$17),幹材積成長量!$V$7:$V$148,0),MATCH($G18,幹材積成長量!$V$7:$X$7,0)))),0)</f>
        <v>6</v>
      </c>
      <c r="AD18" s="2">
        <f>IFERROR(INDEX('BEF（拡大係数）'!$A$4:$AO$154,MATCH(【入力】吸収量・排出量算定シート!$H18,'BEF（拡大係数）'!$A$4:$A$154,0),MATCH($G18,'BEF（拡大係数）'!$A$4:$AO$4,0)),0)</f>
        <v>1.23</v>
      </c>
      <c r="AE18" s="2">
        <f>IFERROR(INDEX('BEF（拡大係数）'!$A$4:$AO$154,MATCH(【入力】吸収量・排出量算定シート!$H18,'BEF（拡大係数）'!$A$4:$A$154,0),MATCH($G18,'BEF（拡大係数）'!$A$4:$AO$4,0)),0)</f>
        <v>1.23</v>
      </c>
      <c r="AF18" s="2">
        <f>IFERROR(INDEX('BEF（拡大係数）'!$A$4:$AO$154,MATCH(【入力】吸収量・排出量算定シート!$H18,'BEF（拡大係数）'!$A$4:$A$154,0),MATCH($G18,'BEF（拡大係数）'!$A$4:$AO$4,0)),0)</f>
        <v>1.23</v>
      </c>
      <c r="AG18" s="2">
        <f>IFERROR(INDEX('BEF（拡大係数）'!$A$4:$AO$154,MATCH(【入力】吸収量・排出量算定シート!$H18,'BEF（拡大係数）'!$A$4:$A$154,0),MATCH($G18,'BEF（拡大係数）'!$A$4:$AO$4,0)),0)</f>
        <v>1.23</v>
      </c>
      <c r="AH18" s="2">
        <f>IFERROR(INDEX('BEF（拡大係数）'!$A$4:$AO$154,MATCH(【入力】吸収量・排出量算定シート!$H18,'BEF（拡大係数）'!$A$4:$A$154,0),MATCH($G18,'BEF（拡大係数）'!$A$4:$AO$4,0)),0)</f>
        <v>1.23</v>
      </c>
      <c r="AI18" s="2">
        <f>IFERROR(INDEX('BEF（拡大係数）'!$A$4:$AO$154,MATCH(【入力】吸収量・排出量算定シート!$H18,'BEF（拡大係数）'!$A$4:$A$154,0),MATCH($G18,'BEF（拡大係数）'!$A$4:$AO$4,0)),0)</f>
        <v>1.23</v>
      </c>
      <c r="AJ18" s="2">
        <f>IFERROR(INDEX('BEF（拡大係数）'!$A$4:$AO$154,MATCH(【入力】吸収量・排出量算定シート!$H18,'BEF（拡大係数）'!$A$4:$A$154,0),MATCH($G18,'BEF（拡大係数）'!$A$4:$AO$4,0)),0)</f>
        <v>1.23</v>
      </c>
      <c r="AK18" s="2">
        <f>IFERROR(INDEX('BEF（拡大係数）'!$A$4:$AO$154,MATCH(【入力】吸収量・排出量算定シート!$H18,'BEF（拡大係数）'!$A$4:$A$154,0),MATCH($G18,'BEF（拡大係数）'!$A$4:$AO$4,0)),0)</f>
        <v>1.23</v>
      </c>
      <c r="AL18" s="2">
        <f>IFERROR(INDEX('BEF（拡大係数）'!$A$4:$AO$154,MATCH(【入力】吸収量・排出量算定シート!$H18,'BEF（拡大係数）'!$A$4:$A$154,0),MATCH($G18,'BEF（拡大係数）'!$A$4:$AO$4,0)),0)</f>
        <v>1.23</v>
      </c>
      <c r="AM18" s="2">
        <f>IFERROR(INDEX('BEF（拡大係数）'!$A$4:$AO$154,MATCH(【入力】吸収量・排出量算定シート!$H18,'BEF（拡大係数）'!$A$4:$A$154,0),MATCH($G18,'BEF（拡大係数）'!$A$4:$AO$4,0)),0)</f>
        <v>1.23</v>
      </c>
      <c r="AN18" s="2">
        <f>IFERROR(INDEX('BEF（拡大係数）'!$A$4:$AO$154,MATCH(【入力】吸収量・排出量算定シート!$H18,'BEF（拡大係数）'!$A$4:$A$154,0),MATCH($G18,'BEF（拡大係数）'!$A$4:$AO$4,0)),0)</f>
        <v>1.23</v>
      </c>
      <c r="AO18" s="2">
        <f>IFERROR(INDEX('BEF（拡大係数）'!$A$4:$AO$154,MATCH(【入力】吸収量・排出量算定シート!$H18,'BEF（拡大係数）'!$A$4:$A$154,0),MATCH($G18,'BEF（拡大係数）'!$A$4:$AO$4,0)),0)</f>
        <v>1.23</v>
      </c>
      <c r="AP18" s="2">
        <f>IFERROR(INDEX('BEF（拡大係数）'!$A$4:$AO$154,MATCH(【入力】吸収量・排出量算定シート!$H18,'BEF（拡大係数）'!$A$4:$A$154,0),MATCH($G18,'BEF（拡大係数）'!$A$4:$AO$4,0)),0)</f>
        <v>1.23</v>
      </c>
      <c r="AQ18" s="2">
        <f>IFERROR(INDEX('BEF（拡大係数）'!$A$4:$AO$154,MATCH(【入力】吸収量・排出量算定シート!$H18,'BEF（拡大係数）'!$A$4:$A$154,0),MATCH($G18,'BEF（拡大係数）'!$A$4:$AO$4,0)),0)</f>
        <v>1.23</v>
      </c>
      <c r="AR18" s="2">
        <f>IFERROR(INDEX('BEF（拡大係数）'!$A$4:$AO$154,MATCH(【入力】吸収量・排出量算定シート!$H18,'BEF（拡大係数）'!$A$4:$A$154,0),MATCH($G18,'BEF（拡大係数）'!$A$4:$AO$4,0)),0)</f>
        <v>1.23</v>
      </c>
      <c r="AS18" s="2">
        <f>IFERROR(INDEX('BEF（拡大係数）'!$A$4:$AO$154,MATCH(【入力】吸収量・排出量算定シート!$H18,'BEF（拡大係数）'!$A$4:$A$154,0),MATCH($G18,'BEF（拡大係数）'!$A$4:$AO$4,0)),0)</f>
        <v>1.23</v>
      </c>
      <c r="AT18" s="2">
        <f>IFERROR(INDEX('BEF（拡大係数）'!$A$4:$AO$154,MATCH(【入力】吸収量・排出量算定シート!$H18,'BEF（拡大係数）'!$A$4:$A$154,0),MATCH($G18,'BEF（拡大係数）'!$A$4:$AO$4,0)),0)</f>
        <v>1.23</v>
      </c>
      <c r="AU18" s="2">
        <f>IFERROR(VLOOKUP($G18,パラメータ_オリジナル!$B$6:$G$45,4,FALSE),0)</f>
        <v>0.314</v>
      </c>
      <c r="AV18" s="2">
        <f>IFERROR(VLOOKUP($G18,パラメータ_オリジナル!$B$6:$G$45,5,FALSE),0)</f>
        <v>0.25</v>
      </c>
      <c r="AW18" s="2">
        <f>IFERROR(VLOOKUP($G18,パラメータ_オリジナル!$B$6:$G$45,6,FALSE),0)</f>
        <v>0.51</v>
      </c>
      <c r="AX18" s="125">
        <f>IFERROR(IF($J18="",$I18*M18*AD18*$AU18*(1+$AV18)*$AW18*44/12,IF($J18&lt;=AD$17,$I18*M18*AD18*$AU18*(1+$AV18)*$AW18*44/12,0)),0)</f>
        <v>1155.57024</v>
      </c>
      <c r="AY18" s="125">
        <f t="shared" ref="AY18:BN18" si="39">IFERROR(IF($J18="",$I18*N18*AE18*$AU18*(1+$AV18)*$AW18*44/12,IF($J18&lt;=AE$17,$I18*N18*AE18*$AU18*(1+$AV18)*$AW18*44/12,0)),0)</f>
        <v>1155.57024</v>
      </c>
      <c r="AZ18" s="125">
        <f t="shared" si="39"/>
        <v>1155.57024</v>
      </c>
      <c r="BA18" s="125">
        <f t="shared" si="39"/>
        <v>1155.57024</v>
      </c>
      <c r="BB18" s="125">
        <f t="shared" si="39"/>
        <v>1155.57024</v>
      </c>
      <c r="BC18" s="125">
        <f t="shared" si="39"/>
        <v>1155.57024</v>
      </c>
      <c r="BD18" s="125">
        <f t="shared" si="39"/>
        <v>1155.57024</v>
      </c>
      <c r="BE18" s="125">
        <f t="shared" si="39"/>
        <v>1155.57024</v>
      </c>
      <c r="BF18" s="125">
        <f t="shared" si="39"/>
        <v>1155.57024</v>
      </c>
      <c r="BG18" s="125">
        <f t="shared" si="39"/>
        <v>1155.57024</v>
      </c>
      <c r="BH18" s="125">
        <f t="shared" si="39"/>
        <v>1083.3471</v>
      </c>
      <c r="BI18" s="125">
        <f t="shared" si="39"/>
        <v>1083.3471</v>
      </c>
      <c r="BJ18" s="125">
        <f t="shared" si="39"/>
        <v>1083.3471</v>
      </c>
      <c r="BK18" s="125">
        <f t="shared" si="39"/>
        <v>1083.3471</v>
      </c>
      <c r="BL18" s="125">
        <f t="shared" si="39"/>
        <v>1083.3471</v>
      </c>
      <c r="BM18" s="125">
        <f t="shared" si="39"/>
        <v>1083.3471</v>
      </c>
      <c r="BN18" s="125">
        <f t="shared" si="39"/>
        <v>1083.3471</v>
      </c>
      <c r="BO18" s="125">
        <f>IF($L18="",AX18,IF(BO$17&lt;$L18,AX18,0))</f>
        <v>1155.57024</v>
      </c>
      <c r="BP18" s="125">
        <f t="shared" ref="BP18:BP21" si="40">IF($L18="",AY18,IF(BP$17&lt;$L18,AY18,0))</f>
        <v>1155.57024</v>
      </c>
      <c r="BQ18" s="125">
        <f t="shared" ref="BQ18:BQ21" si="41">IF($L18="",AZ18,IF(BQ$17&lt;$L18,AZ18,0))</f>
        <v>1155.57024</v>
      </c>
      <c r="BR18" s="125">
        <f t="shared" ref="BR18:BR21" si="42">IF($L18="",BA18,IF(BR$17&lt;$L18,BA18,0))</f>
        <v>1155.57024</v>
      </c>
      <c r="BS18" s="125">
        <f t="shared" ref="BS18:BS21" si="43">IF($L18="",BB18,IF(BS$17&lt;$L18,BB18,0))</f>
        <v>1155.57024</v>
      </c>
      <c r="BT18" s="125">
        <f t="shared" ref="BT18:BT21" si="44">IF($L18="",BC18,IF(BT$17&lt;$L18,BC18,0))</f>
        <v>1155.57024</v>
      </c>
      <c r="BU18" s="125">
        <f t="shared" ref="BU18:BU21" si="45">IF($L18="",BD18,IF(BU$17&lt;$L18,BD18,0))</f>
        <v>1155.57024</v>
      </c>
      <c r="BV18" s="125">
        <f t="shared" ref="BV18:BV21" si="46">IF($L18="",BE18,IF(BV$17&lt;$L18,BE18,0))</f>
        <v>1155.57024</v>
      </c>
      <c r="BW18" s="125">
        <f t="shared" ref="BW18:BW21" si="47">IF($L18="",BF18,IF(BW$17&lt;$L18,BF18,0))</f>
        <v>1155.57024</v>
      </c>
      <c r="BX18" s="125">
        <f t="shared" ref="BX18:BX21" si="48">IF($L18="",BG18,IF(BX$17&lt;$L18,BG18,0))</f>
        <v>1155.57024</v>
      </c>
      <c r="BY18" s="125">
        <f t="shared" ref="BY18:BY21" si="49">IF($L18="",BH18,IF(BY$17&lt;$L18,BH18,0))</f>
        <v>1083.3471</v>
      </c>
      <c r="BZ18" s="125">
        <f t="shared" ref="BZ18:BZ21" si="50">IF($L18="",BI18,IF(BZ$17&lt;$L18,BI18,0))</f>
        <v>1083.3471</v>
      </c>
      <c r="CA18" s="125">
        <f t="shared" ref="CA18:CA21" si="51">IF($L18="",BJ18,IF(CA$17&lt;$L18,BJ18,0))</f>
        <v>1083.3471</v>
      </c>
      <c r="CB18" s="125">
        <f t="shared" ref="CB18:CB21" si="52">IF($L18="",BK18,IF(CB$17&lt;$L18,BK18,0))</f>
        <v>1083.3471</v>
      </c>
      <c r="CC18" s="125">
        <f t="shared" ref="CC18:CC21" si="53">IF($L18="",BL18,IF(CC$17&lt;$L18,BL18,0))</f>
        <v>1083.3471</v>
      </c>
      <c r="CD18" s="125">
        <f t="shared" ref="CD18:CD21" si="54">IF($L18="",BM18,IF(CD$17&lt;$L18,BM18,0))</f>
        <v>1083.3471</v>
      </c>
      <c r="CE18" s="125">
        <f t="shared" ref="CE18:CE21" si="55">IF($L18="",BN18,IF(CE$17&lt;$L18,BN18,0))</f>
        <v>1083.3471</v>
      </c>
      <c r="CF18" s="2">
        <f>IFERROR(IF($F18="地位Ⅰ",INDEX(幹材積成長量!$I$7:$K$148,MATCH((【入力】吸収量・排出量算定シート!$H18+(【入力】吸収量・排出量算定シート!CF$17-【入力】吸収量・排出量算定シート!$CF$17)),幹材積成長量!$I$7:$I$148,0),MATCH(【入力】吸収量・排出量算定シート!$G18,幹材積成長量!$I$7:$K$7,0)),IF($F18="地位Ⅲ",INDEX(幹材積成長量!$O$7:$Q$148,MATCH((【入力】吸収量・排出量算定シート!$H18+(【入力】吸収量・排出量算定シート!CF$17-【入力】吸収量・排出量算定シート!$CF$17)),幹材積成長量!$O$7:$O$148,0),MATCH(【入力】吸収量・排出量算定シート!$G18,幹材積成長量!$O$7:$Q$7,0)),INDEX(幹材積成長量!$L$7:$N$148,MATCH((【入力】吸収量・排出量算定シート!$H18+(【入力】吸収量・排出量算定シート!CF$17-【入力】吸収量・排出量算定シート!$CF$17)),幹材積成長量!$L$7:$L$148,0),MATCH(【入力】吸収量・排出量算定シート!$G18,幹材積成長量!$L$7:$N$7,0)))),0)</f>
        <v>553</v>
      </c>
      <c r="CG18" s="2">
        <f>IFERROR(IF($F18="地位Ⅰ",INDEX(幹材積成長量!$I$7:$K$148,MATCH((【入力】吸収量・排出量算定シート!$H18+(【入力】吸収量・排出量算定シート!CG$17-【入力】吸収量・排出量算定シート!$CF$17)),幹材積成長量!$I$7:$I$148,0),MATCH(【入力】吸収量・排出量算定シート!$G18,幹材積成長量!$I$7:$K$7,0)),IF($F18="地位Ⅲ",INDEX(幹材積成長量!$O$7:$Q$148,MATCH((【入力】吸収量・排出量算定シート!$H18+(【入力】吸収量・排出量算定シート!CG$17-【入力】吸収量・排出量算定シート!$CF$17)),幹材積成長量!$O$7:$O$148,0),MATCH(【入力】吸収量・排出量算定シート!$G18,幹材積成長量!$O$7:$Q$7,0)),INDEX(幹材積成長量!$L$7:$N$148,MATCH((【入力】吸収量・排出量算定シート!$H18+(【入力】吸収量・排出量算定シート!CG$17-【入力】吸収量・排出量算定シート!$CF$17)),幹材積成長量!$L$7:$L$148,0),MATCH(【入力】吸収量・排出量算定シート!$G18,幹材積成長量!$L$7:$N$7,0)))),0)</f>
        <v>553</v>
      </c>
      <c r="CH18" s="2">
        <f>IFERROR(IF($F18="地位Ⅰ",INDEX(幹材積成長量!$I$7:$K$148,MATCH((【入力】吸収量・排出量算定シート!$H18+(【入力】吸収量・排出量算定シート!CH$17-【入力】吸収量・排出量算定シート!$CF$17)),幹材積成長量!$I$7:$I$148,0),MATCH(【入力】吸収量・排出量算定シート!$G18,幹材積成長量!$I$7:$K$7,0)),IF($F18="地位Ⅲ",INDEX(幹材積成長量!$O$7:$Q$148,MATCH((【入力】吸収量・排出量算定シート!$H18+(【入力】吸収量・排出量算定シート!CH$17-【入力】吸収量・排出量算定シート!$CF$17)),幹材積成長量!$O$7:$O$148,0),MATCH(【入力】吸収量・排出量算定シート!$G18,幹材積成長量!$O$7:$Q$7,0)),INDEX(幹材積成長量!$L$7:$N$148,MATCH((【入力】吸収量・排出量算定シート!$H18+(【入力】吸収量・排出量算定シート!CH$17-【入力】吸収量・排出量算定シート!$CF$17)),幹材積成長量!$L$7:$L$148,0),MATCH(【入力】吸収量・排出量算定シート!$G18,幹材積成長量!$L$7:$N$7,0)))),0)</f>
        <v>553</v>
      </c>
      <c r="CI18" s="2">
        <f>IFERROR(IF($F18="地位Ⅰ",INDEX(幹材積成長量!$I$7:$K$148,MATCH((【入力】吸収量・排出量算定シート!$H18+(【入力】吸収量・排出量算定シート!CI$17-【入力】吸収量・排出量算定シート!$CF$17)),幹材積成長量!$I$7:$I$148,0),MATCH(【入力】吸収量・排出量算定シート!$G18,幹材積成長量!$I$7:$K$7,0)),IF($F18="地位Ⅲ",INDEX(幹材積成長量!$O$7:$Q$148,MATCH((【入力】吸収量・排出量算定シート!$H18+(【入力】吸収量・排出量算定シート!CI$17-【入力】吸収量・排出量算定シート!$CF$17)),幹材積成長量!$O$7:$O$148,0),MATCH(【入力】吸収量・排出量算定シート!$G18,幹材積成長量!$O$7:$Q$7,0)),INDEX(幹材積成長量!$L$7:$N$148,MATCH((【入力】吸収量・排出量算定シート!$H18+(【入力】吸収量・排出量算定シート!CI$17-【入力】吸収量・排出量算定シート!$CF$17)),幹材積成長量!$L$7:$L$148,0),MATCH(【入力】吸収量・排出量算定シート!$G18,幹材積成長量!$L$7:$N$7,0)))),0)</f>
        <v>553</v>
      </c>
      <c r="CJ18" s="2">
        <f>IFERROR(IF($F18="地位Ⅰ",INDEX(幹材積成長量!$I$7:$K$148,MATCH((【入力】吸収量・排出量算定シート!$H18+(【入力】吸収量・排出量算定シート!CJ$17-【入力】吸収量・排出量算定シート!$CF$17)),幹材積成長量!$I$7:$I$148,0),MATCH(【入力】吸収量・排出量算定シート!$G18,幹材積成長量!$I$7:$K$7,0)),IF($F18="地位Ⅲ",INDEX(幹材積成長量!$O$7:$Q$148,MATCH((【入力】吸収量・排出量算定シート!$H18+(【入力】吸収量・排出量算定シート!CJ$17-【入力】吸収量・排出量算定シート!$CF$17)),幹材積成長量!$O$7:$O$148,0),MATCH(【入力】吸収量・排出量算定シート!$G18,幹材積成長量!$O$7:$Q$7,0)),INDEX(幹材積成長量!$L$7:$N$148,MATCH((【入力】吸収量・排出量算定シート!$H18+(【入力】吸収量・排出量算定シート!CJ$17-【入力】吸収量・排出量算定シート!$CF$17)),幹材積成長量!$L$7:$L$148,0),MATCH(【入力】吸収量・排出量算定シート!$G18,幹材積成長量!$L$7:$N$7,0)))),0)</f>
        <v>553</v>
      </c>
      <c r="CK18" s="2">
        <f>IFERROR(IF($F18="地位Ⅰ",INDEX(幹材積成長量!$I$7:$K$148,MATCH((【入力】吸収量・排出量算定シート!$H18+(【入力】吸収量・排出量算定シート!CK$17-【入力】吸収量・排出量算定シート!$CF$17)),幹材積成長量!$I$7:$I$148,0),MATCH(【入力】吸収量・排出量算定シート!$G18,幹材積成長量!$I$7:$K$7,0)),IF($F18="地位Ⅲ",INDEX(幹材積成長量!$O$7:$Q$148,MATCH((【入力】吸収量・排出量算定シート!$H18+(【入力】吸収量・排出量算定シート!CK$17-【入力】吸収量・排出量算定シート!$CF$17)),幹材積成長量!$O$7:$O$148,0),MATCH(【入力】吸収量・排出量算定シート!$G18,幹材積成長量!$O$7:$Q$7,0)),INDEX(幹材積成長量!$L$7:$N$148,MATCH((【入力】吸収量・排出量算定シート!$H18+(【入力】吸収量・排出量算定シート!CK$17-【入力】吸収量・排出量算定シート!$CF$17)),幹材積成長量!$L$7:$L$148,0),MATCH(【入力】吸収量・排出量算定シート!$G18,幹材積成長量!$L$7:$N$7,0)))),0)</f>
        <v>585</v>
      </c>
      <c r="CL18" s="2">
        <f>IFERROR(IF($F18="地位Ⅰ",INDEX(幹材積成長量!$I$7:$K$148,MATCH((【入力】吸収量・排出量算定シート!$H18+(【入力】吸収量・排出量算定シート!CL$17-【入力】吸収量・排出量算定シート!$CF$17)),幹材積成長量!$I$7:$I$148,0),MATCH(【入力】吸収量・排出量算定シート!$G18,幹材積成長量!$I$7:$K$7,0)),IF($F18="地位Ⅲ",INDEX(幹材積成長量!$O$7:$Q$148,MATCH((【入力】吸収量・排出量算定シート!$H18+(【入力】吸収量・排出量算定シート!CL$17-【入力】吸収量・排出量算定シート!$CF$17)),幹材積成長量!$O$7:$O$148,0),MATCH(【入力】吸収量・排出量算定シート!$G18,幹材積成長量!$O$7:$Q$7,0)),INDEX(幹材積成長量!$L$7:$N$148,MATCH((【入力】吸収量・排出量算定シート!$H18+(【入力】吸収量・排出量算定シート!CL$17-【入力】吸収量・排出量算定シート!$CF$17)),幹材積成長量!$L$7:$L$148,0),MATCH(【入力】吸収量・排出量算定シート!$G18,幹材積成長量!$L$7:$N$7,0)))),0)</f>
        <v>585</v>
      </c>
      <c r="CM18" s="2">
        <f>IFERROR(IF($F18="地位Ⅰ",INDEX(幹材積成長量!$I$7:$K$148,MATCH((【入力】吸収量・排出量算定シート!$H18+(【入力】吸収量・排出量算定シート!CM$17-【入力】吸収量・排出量算定シート!$CF$17)),幹材積成長量!$I$7:$I$148,0),MATCH(【入力】吸収量・排出量算定シート!$G18,幹材積成長量!$I$7:$K$7,0)),IF($F18="地位Ⅲ",INDEX(幹材積成長量!$O$7:$Q$148,MATCH((【入力】吸収量・排出量算定シート!$H18+(【入力】吸収量・排出量算定シート!CM$17-【入力】吸収量・排出量算定シート!$CF$17)),幹材積成長量!$O$7:$O$148,0),MATCH(【入力】吸収量・排出量算定シート!$G18,幹材積成長量!$O$7:$Q$7,0)),INDEX(幹材積成長量!$L$7:$N$148,MATCH((【入力】吸収量・排出量算定シート!$H18+(【入力】吸収量・排出量算定シート!CM$17-【入力】吸収量・排出量算定シート!$CF$17)),幹材積成長量!$L$7:$L$148,0),MATCH(【入力】吸収量・排出量算定シート!$G18,幹材積成長量!$L$7:$N$7,0)))),0)</f>
        <v>585</v>
      </c>
      <c r="CN18" s="2">
        <f>IFERROR(IF($F18="地位Ⅰ",INDEX(幹材積成長量!$I$7:$K$148,MATCH((【入力】吸収量・排出量算定シート!$H18+(【入力】吸収量・排出量算定シート!CN$17-【入力】吸収量・排出量算定シート!$CF$17)),幹材積成長量!$I$7:$I$148,0),MATCH(【入力】吸収量・排出量算定シート!$G18,幹材積成長量!$I$7:$K$7,0)),IF($F18="地位Ⅲ",INDEX(幹材積成長量!$O$7:$Q$148,MATCH((【入力】吸収量・排出量算定シート!$H18+(【入力】吸収量・排出量算定シート!CN$17-【入力】吸収量・排出量算定シート!$CF$17)),幹材積成長量!$O$7:$O$148,0),MATCH(【入力】吸収量・排出量算定シート!$G18,幹材積成長量!$O$7:$Q$7,0)),INDEX(幹材積成長量!$L$7:$N$148,MATCH((【入力】吸収量・排出量算定シート!$H18+(【入力】吸収量・排出量算定シート!CN$17-【入力】吸収量・排出量算定シート!$CF$17)),幹材積成長量!$L$7:$L$148,0),MATCH(【入力】吸収量・排出量算定シート!$G18,幹材積成長量!$L$7:$N$7,0)))),0)</f>
        <v>585</v>
      </c>
      <c r="CO18" s="2">
        <f>IFERROR(IF($F18="地位Ⅰ",INDEX(幹材積成長量!$I$7:$K$148,MATCH((【入力】吸収量・排出量算定シート!$H18+(【入力】吸収量・排出量算定シート!CO$17-【入力】吸収量・排出量算定シート!$CF$17)),幹材積成長量!$I$7:$I$148,0),MATCH(【入力】吸収量・排出量算定シート!$G18,幹材積成長量!$I$7:$K$7,0)),IF($F18="地位Ⅲ",INDEX(幹材積成長量!$O$7:$Q$148,MATCH((【入力】吸収量・排出量算定シート!$H18+(【入力】吸収量・排出量算定シート!CO$17-【入力】吸収量・排出量算定シート!$CF$17)),幹材積成長量!$O$7:$O$148,0),MATCH(【入力】吸収量・排出量算定シート!$G18,幹材積成長量!$O$7:$Q$7,0)),INDEX(幹材積成長量!$L$7:$N$148,MATCH((【入力】吸収量・排出量算定シート!$H18+(【入力】吸収量・排出量算定シート!CO$17-【入力】吸収量・排出量算定シート!$CF$17)),幹材積成長量!$L$7:$L$148,0),MATCH(【入力】吸収量・排出量算定シート!$G18,幹材積成長量!$L$7:$N$7,0)))),0)</f>
        <v>585</v>
      </c>
      <c r="CP18" s="2">
        <f>IFERROR(IF($F18="地位Ⅰ",INDEX(幹材積成長量!$I$7:$K$148,MATCH((【入力】吸収量・排出量算定シート!$H18+(【入力】吸収量・排出量算定シート!CP$17-【入力】吸収量・排出量算定シート!$CF$17)),幹材積成長量!$I$7:$I$148,0),MATCH(【入力】吸収量・排出量算定シート!$G18,幹材積成長量!$I$7:$K$7,0)),IF($F18="地位Ⅲ",INDEX(幹材積成長量!$O$7:$Q$148,MATCH((【入力】吸収量・排出量算定シート!$H18+(【入力】吸収量・排出量算定シート!CP$17-【入力】吸収量・排出量算定シート!$CF$17)),幹材積成長量!$O$7:$O$148,0),MATCH(【入力】吸収量・排出量算定シート!$G18,幹材積成長量!$O$7:$Q$7,0)),INDEX(幹材積成長量!$L$7:$N$148,MATCH((【入力】吸収量・排出量算定シート!$H18+(【入力】吸収量・排出量算定シート!CP$17-【入力】吸収量・排出量算定シート!$CF$17)),幹材積成長量!$L$7:$L$148,0),MATCH(【入力】吸収量・排出量算定シート!$G18,幹材積成長量!$L$7:$N$7,0)))),0)</f>
        <v>617</v>
      </c>
      <c r="CQ18" s="2">
        <f>IFERROR(IF($F18="地位Ⅰ",INDEX(幹材積成長量!$I$7:$K$148,MATCH((【入力】吸収量・排出量算定シート!$H18+(【入力】吸収量・排出量算定シート!CQ$17-【入力】吸収量・排出量算定シート!$CF$17)),幹材積成長量!$I$7:$I$148,0),MATCH(【入力】吸収量・排出量算定シート!$G18,幹材積成長量!$I$7:$K$7,0)),IF($F18="地位Ⅲ",INDEX(幹材積成長量!$O$7:$Q$148,MATCH((【入力】吸収量・排出量算定シート!$H18+(【入力】吸収量・排出量算定シート!CQ$17-【入力】吸収量・排出量算定シート!$CF$17)),幹材積成長量!$O$7:$O$148,0),MATCH(【入力】吸収量・排出量算定シート!$G18,幹材積成長量!$O$7:$Q$7,0)),INDEX(幹材積成長量!$L$7:$N$148,MATCH((【入力】吸収量・排出量算定シート!$H18+(【入力】吸収量・排出量算定シート!CQ$17-【入力】吸収量・排出量算定シート!$CF$17)),幹材積成長量!$L$7:$L$148,0),MATCH(【入力】吸収量・排出量算定シート!$G18,幹材積成長量!$L$7:$N$7,0)))),0)</f>
        <v>617</v>
      </c>
      <c r="CR18" s="2">
        <f>IFERROR(IF($F18="地位Ⅰ",INDEX(幹材積成長量!$I$7:$K$148,MATCH((【入力】吸収量・排出量算定シート!$H18+(【入力】吸収量・排出量算定シート!CR$17-【入力】吸収量・排出量算定シート!$CF$17)),幹材積成長量!$I$7:$I$148,0),MATCH(【入力】吸収量・排出量算定シート!$G18,幹材積成長量!$I$7:$K$7,0)),IF($F18="地位Ⅲ",INDEX(幹材積成長量!$O$7:$Q$148,MATCH((【入力】吸収量・排出量算定シート!$H18+(【入力】吸収量・排出量算定シート!CR$17-【入力】吸収量・排出量算定シート!$CF$17)),幹材積成長量!$O$7:$O$148,0),MATCH(【入力】吸収量・排出量算定シート!$G18,幹材積成長量!$O$7:$Q$7,0)),INDEX(幹材積成長量!$L$7:$N$148,MATCH((【入力】吸収量・排出量算定シート!$H18+(【入力】吸収量・排出量算定シート!CR$17-【入力】吸収量・排出量算定シート!$CF$17)),幹材積成長量!$L$7:$L$148,0),MATCH(【入力】吸収量・排出量算定シート!$G18,幹材積成長量!$L$7:$N$7,0)))),0)</f>
        <v>617</v>
      </c>
      <c r="CS18" s="2">
        <f>IFERROR(IF($F18="地位Ⅰ",INDEX(幹材積成長量!$I$7:$K$148,MATCH((【入力】吸収量・排出量算定シート!$H18+(【入力】吸収量・排出量算定シート!CS$17-【入力】吸収量・排出量算定シート!$CF$17)),幹材積成長量!$I$7:$I$148,0),MATCH(【入力】吸収量・排出量算定シート!$G18,幹材積成長量!$I$7:$K$7,0)),IF($F18="地位Ⅲ",INDEX(幹材積成長量!$O$7:$Q$148,MATCH((【入力】吸収量・排出量算定シート!$H18+(【入力】吸収量・排出量算定シート!CS$17-【入力】吸収量・排出量算定シート!$CF$17)),幹材積成長量!$O$7:$O$148,0),MATCH(【入力】吸収量・排出量算定シート!$G18,幹材積成長量!$O$7:$Q$7,0)),INDEX(幹材積成長量!$L$7:$N$148,MATCH((【入力】吸収量・排出量算定シート!$H18+(【入力】吸収量・排出量算定シート!CS$17-【入力】吸収量・排出量算定シート!$CF$17)),幹材積成長量!$L$7:$L$148,0),MATCH(【入力】吸収量・排出量算定シート!$G18,幹材積成長量!$L$7:$N$7,0)))),0)</f>
        <v>617</v>
      </c>
      <c r="CT18" s="2">
        <f>IFERROR(IF($F18="地位Ⅰ",INDEX(幹材積成長量!$I$7:$K$148,MATCH((【入力】吸収量・排出量算定シート!$H18+(【入力】吸収量・排出量算定シート!CT$17-【入力】吸収量・排出量算定シート!$CF$17)),幹材積成長量!$I$7:$I$148,0),MATCH(【入力】吸収量・排出量算定シート!$G18,幹材積成長量!$I$7:$K$7,0)),IF($F18="地位Ⅲ",INDEX(幹材積成長量!$O$7:$Q$148,MATCH((【入力】吸収量・排出量算定シート!$H18+(【入力】吸収量・排出量算定シート!CT$17-【入力】吸収量・排出量算定シート!$CF$17)),幹材積成長量!$O$7:$O$148,0),MATCH(【入力】吸収量・排出量算定シート!$G18,幹材積成長量!$O$7:$Q$7,0)),INDEX(幹材積成長量!$L$7:$N$148,MATCH((【入力】吸収量・排出量算定シート!$H18+(【入力】吸収量・排出量算定シート!CT$17-【入力】吸収量・排出量算定シート!$CF$17)),幹材積成長量!$L$7:$L$148,0),MATCH(【入力】吸収量・排出量算定シート!$G18,幹材積成長量!$L$7:$N$7,0)))),0)</f>
        <v>617</v>
      </c>
      <c r="CU18" s="2">
        <f>IFERROR(IF($F18="地位Ⅰ",INDEX(幹材積成長量!$I$7:$K$148,MATCH((【入力】吸収量・排出量算定シート!$H18+(【入力】吸収量・排出量算定シート!CU$17-【入力】吸収量・排出量算定シート!$CF$17)),幹材積成長量!$I$7:$I$148,0),MATCH(【入力】吸収量・排出量算定シート!$G18,幹材積成長量!$I$7:$K$7,0)),IF($F18="地位Ⅲ",INDEX(幹材積成長量!$O$7:$Q$148,MATCH((【入力】吸収量・排出量算定シート!$H18+(【入力】吸収量・排出量算定シート!CU$17-【入力】吸収量・排出量算定シート!$CF$17)),幹材積成長量!$O$7:$O$148,0),MATCH(【入力】吸収量・排出量算定シート!$G18,幹材積成長量!$O$7:$Q$7,0)),INDEX(幹材積成長量!$L$7:$N$148,MATCH((【入力】吸収量・排出量算定シート!$H18+(【入力】吸収量・排出量算定シート!CU$17-【入力】吸収量・排出量算定シート!$CF$17)),幹材積成長量!$L$7:$L$148,0),MATCH(【入力】吸収量・排出量算定シート!$G18,幹材積成長量!$L$7:$N$7,0)))),0)</f>
        <v>647</v>
      </c>
      <c r="CV18" s="2">
        <f>IFERROR(IF($F18="地位Ⅰ",INDEX(幹材積成長量!$I$7:$K$148,MATCH((【入力】吸収量・排出量算定シート!$H18+(【入力】吸収量・排出量算定シート!CV$17-【入力】吸収量・排出量算定シート!$CF$17)),幹材積成長量!$I$7:$I$148,0),MATCH(【入力】吸収量・排出量算定シート!$G18,幹材積成長量!$I$7:$K$7,0)),IF($F18="地位Ⅲ",INDEX(幹材積成長量!$O$7:$Q$148,MATCH((【入力】吸収量・排出量算定シート!$H18+(【入力】吸収量・排出量算定シート!CV$17-【入力】吸収量・排出量算定シート!$CF$17)),幹材積成長量!$O$7:$O$148,0),MATCH(【入力】吸収量・排出量算定シート!$G18,幹材積成長量!$O$7:$Q$7,0)),INDEX(幹材積成長量!$L$7:$N$148,MATCH((【入力】吸収量・排出量算定シート!$H18+(【入力】吸収量・排出量算定シート!CV$17-【入力】吸収量・排出量算定シート!$CF$17)),幹材積成長量!$L$7:$L$148,0),MATCH(【入力】吸収量・排出量算定シート!$G18,幹材積成長量!$L$7:$N$7,0)))),0)</f>
        <v>647</v>
      </c>
      <c r="CW18" s="2">
        <f>IF(CW$17=$L18,$I18*CF18*AD18*$AU18*(1+$AV18)*$AW18*44/12,0)</f>
        <v>0</v>
      </c>
      <c r="CX18" s="2">
        <f t="shared" ref="CX18:DI18" si="56">IF(CX$17=$L18,$I18*CG18*AE18*$AU18*(1+$AV18)*$AW18*44/12,0)</f>
        <v>0</v>
      </c>
      <c r="CY18" s="2">
        <f t="shared" si="56"/>
        <v>0</v>
      </c>
      <c r="CZ18" s="2">
        <f t="shared" si="56"/>
        <v>0</v>
      </c>
      <c r="DA18" s="2">
        <f t="shared" si="56"/>
        <v>0</v>
      </c>
      <c r="DB18" s="2">
        <f t="shared" si="56"/>
        <v>0</v>
      </c>
      <c r="DC18" s="2">
        <f t="shared" si="56"/>
        <v>0</v>
      </c>
      <c r="DD18" s="2">
        <f t="shared" si="56"/>
        <v>0</v>
      </c>
      <c r="DE18" s="2">
        <f t="shared" si="56"/>
        <v>0</v>
      </c>
      <c r="DF18" s="2">
        <f t="shared" si="56"/>
        <v>0</v>
      </c>
      <c r="DG18" s="2">
        <f t="shared" si="56"/>
        <v>0</v>
      </c>
      <c r="DH18" s="2">
        <f t="shared" si="56"/>
        <v>0</v>
      </c>
      <c r="DI18" s="2">
        <f t="shared" si="56"/>
        <v>0</v>
      </c>
      <c r="DJ18" s="186">
        <f>IF(DJ$17=$L18,$I18*CS18*AQ18*$AU18*(1+$AV18)*$AW18*44/12,0)</f>
        <v>0</v>
      </c>
      <c r="DK18" s="2">
        <f t="shared" ref="DK18" si="57">IF(DK$17=$L18,$I18*CT18*AR18*$AU18*(1+$AV18)*$AW18*44/12,0)</f>
        <v>0</v>
      </c>
      <c r="DL18" s="2">
        <f t="shared" ref="DL18" si="58">IF(DL$17=$L18,$I18*CU18*AS18*$AU18*(1+$AV18)*$AW18*44/12,0)</f>
        <v>0</v>
      </c>
      <c r="DM18" s="2">
        <f t="shared" ref="DM18" si="59">IF(DM$17=$L18,$I18*CV18*AT18*$AU18*(1+$AV18)*$AW18*44/12,0)</f>
        <v>0</v>
      </c>
      <c r="DN18" s="187">
        <f>IFERROR(IF($F18="地位Ⅰ",INDEX(幹材積成長量!$AE$7:$AG$14,8,MATCH(【入力】吸収量・排出量算定シート!$G18,幹材積成長量!$AE$7:$AG$7,0)),IF($F18="地位Ⅲ",INDEX(幹材積成長量!$AK$7:$AM$14,8,MATCH(【入力】吸収量・排出量算定シート!$G18,幹材積成長量!$AK$7:$AM$7,0)),INDEX(幹材積成長量!$AH$7:$AJ$14,8,MATCH(【入力】吸収量・排出量算定シート!$G18,幹材積成長量!$AH$7:$AJ$7,0)))),0)</f>
        <v>272.64235350000001</v>
      </c>
      <c r="DO18" s="187">
        <f>IFERROR(IF($F18="地位Ⅰ",INDEX(幹材積成長量!$AE$7:$AG$14,8,MATCH(【入力】吸収量・排出量算定シート!$G18,幹材積成長量!$AE$7:$AG$7,0)),IF($F18="地位Ⅲ",INDEX(幹材積成長量!$AK$7:$AM$14,8,MATCH(【入力】吸収量・排出量算定シート!$G18,幹材積成長量!$AK$7:$AM$7,0)),INDEX(幹材積成長量!$AH$7:$AJ$14,8,MATCH(【入力】吸収量・排出量算定シート!$G18,幹材積成長量!$AH$7:$AJ$7,0)))),0)</f>
        <v>272.64235350000001</v>
      </c>
      <c r="DP18" s="187">
        <f>IFERROR(IF($F18="地位Ⅰ",INDEX(幹材積成長量!$AE$7:$AG$14,8,MATCH(【入力】吸収量・排出量算定シート!$G18,幹材積成長量!$AE$7:$AG$7,0)),IF($F18="地位Ⅲ",INDEX(幹材積成長量!$AK$7:$AM$14,8,MATCH(【入力】吸収量・排出量算定シート!$G18,幹材積成長量!$AK$7:$AM$7,0)),INDEX(幹材積成長量!$AH$7:$AJ$14,8,MATCH(【入力】吸収量・排出量算定シート!$G18,幹材積成長量!$AH$7:$AJ$7,0)))),0)</f>
        <v>272.64235350000001</v>
      </c>
      <c r="DQ18" s="187">
        <f>IFERROR(IF($F18="地位Ⅰ",INDEX(幹材積成長量!$AE$7:$AG$14,8,MATCH(【入力】吸収量・排出量算定シート!$G18,幹材積成長量!$AE$7:$AG$7,0)),IF($F18="地位Ⅲ",INDEX(幹材積成長量!$AK$7:$AM$14,8,MATCH(【入力】吸収量・排出量算定シート!$G18,幹材積成長量!$AK$7:$AM$7,0)),INDEX(幹材積成長量!$AH$7:$AJ$14,8,MATCH(【入力】吸収量・排出量算定シート!$G18,幹材積成長量!$AH$7:$AJ$7,0)))),0)</f>
        <v>272.64235350000001</v>
      </c>
      <c r="DR18" s="187">
        <f>IFERROR(IF($F18="地位Ⅰ",INDEX(幹材積成長量!$AE$7:$AG$14,8,MATCH(【入力】吸収量・排出量算定シート!$G18,幹材積成長量!$AE$7:$AG$7,0)),IF($F18="地位Ⅲ",INDEX(幹材積成長量!$AK$7:$AM$14,8,MATCH(【入力】吸収量・排出量算定シート!$G18,幹材積成長量!$AK$7:$AM$7,0)),INDEX(幹材積成長量!$AH$7:$AJ$14,8,MATCH(【入力】吸収量・排出量算定シート!$G18,幹材積成長量!$AH$7:$AJ$7,0)))),0)</f>
        <v>272.64235350000001</v>
      </c>
      <c r="DS18" s="187">
        <f>IFERROR(IF($F18="地位Ⅰ",INDEX(幹材積成長量!$AE$7:$AG$14,8,MATCH(【入力】吸収量・排出量算定シート!$G18,幹材積成長量!$AE$7:$AG$7,0)),IF($F18="地位Ⅲ",INDEX(幹材積成長量!$AK$7:$AM$14,8,MATCH(【入力】吸収量・排出量算定シート!$G18,幹材積成長量!$AK$7:$AM$7,0)),INDEX(幹材積成長量!$AH$7:$AJ$14,8,MATCH(【入力】吸収量・排出量算定シート!$G18,幹材積成長量!$AH$7:$AJ$7,0)))),0)</f>
        <v>272.64235350000001</v>
      </c>
      <c r="DT18" s="187">
        <f>IFERROR(IF($F18="地位Ⅰ",INDEX(幹材積成長量!$AE$7:$AG$14,8,MATCH(【入力】吸収量・排出量算定シート!$G18,幹材積成長量!$AE$7:$AG$7,0)),IF($F18="地位Ⅲ",INDEX(幹材積成長量!$AK$7:$AM$14,8,MATCH(【入力】吸収量・排出量算定シート!$G18,幹材積成長量!$AK$7:$AM$7,0)),INDEX(幹材積成長量!$AH$7:$AJ$14,8,MATCH(【入力】吸収量・排出量算定シート!$G18,幹材積成長量!$AH$7:$AJ$7,0)))),0)</f>
        <v>272.64235350000001</v>
      </c>
      <c r="DU18" s="187">
        <f>IFERROR(IF($F18="地位Ⅰ",INDEX(幹材積成長量!$AE$7:$AG$14,8,MATCH(【入力】吸収量・排出量算定シート!$G18,幹材積成長量!$AE$7:$AG$7,0)),IF($F18="地位Ⅲ",INDEX(幹材積成長量!$AK$7:$AM$14,8,MATCH(【入力】吸収量・排出量算定シート!$G18,幹材積成長量!$AK$7:$AM$7,0)),INDEX(幹材積成長量!$AH$7:$AJ$14,8,MATCH(【入力】吸収量・排出量算定シート!$G18,幹材積成長量!$AH$7:$AJ$7,0)))),0)</f>
        <v>272.64235350000001</v>
      </c>
      <c r="DV18" s="187">
        <f>IFERROR(IF($F18="地位Ⅰ",INDEX(幹材積成長量!$AE$7:$AG$14,8,MATCH(【入力】吸収量・排出量算定シート!$G18,幹材積成長量!$AE$7:$AG$7,0)),IF($F18="地位Ⅲ",INDEX(幹材積成長量!$AK$7:$AM$14,8,MATCH(【入力】吸収量・排出量算定シート!$G18,幹材積成長量!$AK$7:$AM$7,0)),INDEX(幹材積成長量!$AH$7:$AJ$14,8,MATCH(【入力】吸収量・排出量算定シート!$G18,幹材積成長量!$AH$7:$AJ$7,0)))),0)</f>
        <v>272.64235350000001</v>
      </c>
      <c r="DW18" s="187">
        <f>IFERROR(IF($F18="地位Ⅰ",INDEX(幹材積成長量!$AE$7:$AG$14,8,MATCH(【入力】吸収量・排出量算定シート!$G18,幹材積成長量!$AE$7:$AG$7,0)),IF($F18="地位Ⅲ",INDEX(幹材積成長量!$AK$7:$AM$14,8,MATCH(【入力】吸収量・排出量算定シート!$G18,幹材積成長量!$AK$7:$AM$7,0)),INDEX(幹材積成長量!$AH$7:$AJ$14,8,MATCH(【入力】吸収量・排出量算定シート!$G18,幹材積成長量!$AH$7:$AJ$7,0)))),0)</f>
        <v>272.64235350000001</v>
      </c>
      <c r="DX18" s="187">
        <f>IFERROR(IF($F18="地位Ⅰ",INDEX(幹材積成長量!$AE$7:$AG$14,8,MATCH(【入力】吸収量・排出量算定シート!$G18,幹材積成長量!$AE$7:$AG$7,0)),IF($F18="地位Ⅲ",INDEX(幹材積成長量!$AK$7:$AM$14,8,MATCH(【入力】吸収量・排出量算定シート!$G18,幹材積成長量!$AK$7:$AM$7,0)),INDEX(幹材積成長量!$AH$7:$AJ$14,8,MATCH(【入力】吸収量・排出量算定シート!$G18,幹材積成長量!$AH$7:$AJ$7,0)))),0)</f>
        <v>272.64235350000001</v>
      </c>
      <c r="DY18" s="187">
        <f>IFERROR(IF($F18="地位Ⅰ",INDEX(幹材積成長量!$AE$7:$AG$14,8,MATCH(【入力】吸収量・排出量算定シート!$G18,幹材積成長量!$AE$7:$AG$7,0)),IF($F18="地位Ⅲ",INDEX(幹材積成長量!$AK$7:$AM$14,8,MATCH(【入力】吸収量・排出量算定シート!$G18,幹材積成長量!$AK$7:$AM$7,0)),INDEX(幹材積成長量!$AH$7:$AJ$14,8,MATCH(【入力】吸収量・排出量算定シート!$G18,幹材積成長量!$AH$7:$AJ$7,0)))),0)</f>
        <v>272.64235350000001</v>
      </c>
      <c r="DZ18" s="187">
        <f>IFERROR(IF($F18="地位Ⅰ",INDEX(幹材積成長量!$AE$7:$AG$14,8,MATCH(【入力】吸収量・排出量算定シート!$G18,幹材積成長量!$AE$7:$AG$7,0)),IF($F18="地位Ⅲ",INDEX(幹材積成長量!$AK$7:$AM$14,8,MATCH(【入力】吸収量・排出量算定シート!$G18,幹材積成長量!$AK$7:$AM$7,0)),INDEX(幹材積成長量!$AH$7:$AJ$14,8,MATCH(【入力】吸収量・排出量算定シート!$G18,幹材積成長量!$AH$7:$AJ$7,0)))),0)</f>
        <v>272.64235350000001</v>
      </c>
      <c r="EA18" s="187">
        <f>IFERROR(IF($F18="地位Ⅰ",INDEX(幹材積成長量!$AE$7:$AG$14,8,MATCH(【入力】吸収量・排出量算定シート!$G18,幹材積成長量!$AE$7:$AG$7,0)),IF($F18="地位Ⅲ",INDEX(幹材積成長量!$AK$7:$AM$14,8,MATCH(【入力】吸収量・排出量算定シート!$G18,幹材積成長量!$AK$7:$AM$7,0)),INDEX(幹材積成長量!$AH$7:$AJ$14,8,MATCH(【入力】吸収量・排出量算定シート!$G18,幹材積成長量!$AH$7:$AJ$7,0)))),0)</f>
        <v>272.64235350000001</v>
      </c>
      <c r="EB18" s="187">
        <f>IFERROR(IF($F18="地位Ⅰ",INDEX(幹材積成長量!$AE$7:$AG$14,8,MATCH(【入力】吸収量・排出量算定シート!$G18,幹材積成長量!$AE$7:$AG$7,0)),IF($F18="地位Ⅲ",INDEX(幹材積成長量!$AK$7:$AM$14,8,MATCH(【入力】吸収量・排出量算定シート!$G18,幹材積成長量!$AK$7:$AM$7,0)),INDEX(幹材積成長量!$AH$7:$AJ$14,8,MATCH(【入力】吸収量・排出量算定シート!$G18,幹材積成長量!$AH$7:$AJ$7,0)))),0)</f>
        <v>272.64235350000001</v>
      </c>
      <c r="EC18" s="187">
        <f>IFERROR(IF($F18="地位Ⅰ",INDEX(幹材積成長量!$AE$7:$AG$14,8,MATCH(【入力】吸収量・排出量算定シート!$G18,幹材積成長量!$AE$7:$AG$7,0)),IF($F18="地位Ⅲ",INDEX(幹材積成長量!$AK$7:$AM$14,8,MATCH(【入力】吸収量・排出量算定シート!$G18,幹材積成長量!$AK$7:$AM$7,0)),INDEX(幹材積成長量!$AH$7:$AJ$14,8,MATCH(【入力】吸収量・排出量算定シート!$G18,幹材積成長量!$AH$7:$AJ$7,0)))),0)</f>
        <v>272.64235350000001</v>
      </c>
      <c r="ED18" s="186">
        <f t="shared" ref="ED18:ET18" si="60">IF($L18+1=ED$17,DN18*$I18*0.9,0)</f>
        <v>0</v>
      </c>
      <c r="EE18" s="186">
        <f t="shared" si="60"/>
        <v>0</v>
      </c>
      <c r="EF18" s="186">
        <f t="shared" si="60"/>
        <v>0</v>
      </c>
      <c r="EG18" s="186">
        <f t="shared" si="60"/>
        <v>0</v>
      </c>
      <c r="EH18" s="186">
        <f t="shared" si="60"/>
        <v>0</v>
      </c>
      <c r="EI18" s="186">
        <f t="shared" si="60"/>
        <v>0</v>
      </c>
      <c r="EJ18" s="186">
        <f t="shared" si="60"/>
        <v>0</v>
      </c>
      <c r="EK18" s="186">
        <f t="shared" si="60"/>
        <v>0</v>
      </c>
      <c r="EL18" s="186">
        <f t="shared" si="60"/>
        <v>0</v>
      </c>
      <c r="EM18" s="186">
        <f>IF($L18+1=EM$17,DW18*$I18*0.9,0)</f>
        <v>0</v>
      </c>
      <c r="EN18" s="186">
        <f t="shared" si="60"/>
        <v>0</v>
      </c>
      <c r="EO18" s="186">
        <f t="shared" si="60"/>
        <v>0</v>
      </c>
      <c r="EP18" s="186">
        <f t="shared" si="60"/>
        <v>0</v>
      </c>
      <c r="EQ18" s="186">
        <f t="shared" si="60"/>
        <v>0</v>
      </c>
      <c r="ER18" s="186">
        <f>IF($L18+1=ER$17,EB18*$I18*0.9,0)</f>
        <v>0</v>
      </c>
      <c r="ES18" s="186">
        <f t="shared" si="60"/>
        <v>0</v>
      </c>
      <c r="ET18" s="186">
        <f t="shared" si="60"/>
        <v>0</v>
      </c>
    </row>
    <row r="19" spans="2:150" x14ac:dyDescent="0.3">
      <c r="B19" s="3"/>
      <c r="C19" s="3"/>
      <c r="D19" s="3"/>
      <c r="E19" s="3"/>
      <c r="G19" s="217"/>
      <c r="J19" s="3"/>
      <c r="M19" s="187">
        <f>IFERROR(IF($F19="地位Ⅰ",INDEX(幹材積成長量!$S$7:$U$148,MATCH(【入力】吸収量・排出量算定シート!$H19+(M$17-$M$17),幹材積成長量!$S$7:$S$148,0),MATCH($G19,幹材積成長量!$S$7:$U$7,0)),IF($F19="地位Ⅲ",INDEX(幹材積成長量!$Y$7:$AA$148,MATCH(【入力】吸収量・排出量算定シート!$H19+(M$17-$M$17),幹材積成長量!$Y$7:$Y$148,0),MATCH($G19,幹材積成長量!$Y$7:$AA$7,0)),INDEX(幹材積成長量!$V$7:$X$148,MATCH(【入力】吸収量・排出量算定シート!$H19+(M$17-$M$17),幹材積成長量!$V$7:$V$148,0),MATCH($G19,幹材積成長量!$V$7:$X$7,0)))),0)</f>
        <v>0</v>
      </c>
      <c r="N19" s="187">
        <f>IFERROR(IF($F19="地位Ⅰ",INDEX(幹材積成長量!$S$7:$U$148,MATCH(【入力】吸収量・排出量算定シート!$H19+(N$17-$M$17),幹材積成長量!$S$7:$S$148,0),MATCH($G19,幹材積成長量!$S$7:$U$7,0)),IF($F19="地位Ⅲ",INDEX(幹材積成長量!$Y$7:$AA$148,MATCH(【入力】吸収量・排出量算定シート!$H19+(N$17-$M$17),幹材積成長量!$Y$7:$Y$148,0),MATCH($G19,幹材積成長量!$Y$7:$AA$7,0)),INDEX(幹材積成長量!$V$7:$X$148,MATCH(【入力】吸収量・排出量算定シート!$H19+(N$17-$M$17),幹材積成長量!$V$7:$V$148,0),MATCH($G19,幹材積成長量!$V$7:$X$7,0)))),0)</f>
        <v>0</v>
      </c>
      <c r="O19" s="187">
        <f>IFERROR(IF($F19="地位Ⅰ",INDEX(幹材積成長量!$S$7:$U$148,MATCH(【入力】吸収量・排出量算定シート!$H19+(O$17-$M$17),幹材積成長量!$S$7:$S$148,0),MATCH($G19,幹材積成長量!$S$7:$U$7,0)),IF($F19="地位Ⅲ",INDEX(幹材積成長量!$Y$7:$AA$148,MATCH(【入力】吸収量・排出量算定シート!$H19+(O$17-$M$17),幹材積成長量!$Y$7:$Y$148,0),MATCH($G19,幹材積成長量!$Y$7:$AA$7,0)),INDEX(幹材積成長量!$V$7:$X$148,MATCH(【入力】吸収量・排出量算定シート!$H19+(O$17-$M$17),幹材積成長量!$V$7:$V$148,0),MATCH($G19,幹材積成長量!$V$7:$X$7,0)))),0)</f>
        <v>0</v>
      </c>
      <c r="P19" s="187">
        <f>IFERROR(IF($F19="地位Ⅰ",INDEX(幹材積成長量!$S$7:$U$148,MATCH(【入力】吸収量・排出量算定シート!$H19+(P$17-$M$17),幹材積成長量!$S$7:$S$148,0),MATCH($G19,幹材積成長量!$S$7:$U$7,0)),IF($F19="地位Ⅲ",INDEX(幹材積成長量!$Y$7:$AA$148,MATCH(【入力】吸収量・排出量算定シート!$H19+(P$17-$M$17),幹材積成長量!$Y$7:$Y$148,0),MATCH($G19,幹材積成長量!$Y$7:$AA$7,0)),INDEX(幹材積成長量!$V$7:$X$148,MATCH(【入力】吸収量・排出量算定シート!$H19+(P$17-$M$17),幹材積成長量!$V$7:$V$148,0),MATCH($G19,幹材積成長量!$V$7:$X$7,0)))),0)</f>
        <v>0</v>
      </c>
      <c r="Q19" s="187">
        <f>IFERROR(IF($F19="地位Ⅰ",INDEX(幹材積成長量!$S$7:$U$148,MATCH(【入力】吸収量・排出量算定シート!$H19+(Q$17-$M$17),幹材積成長量!$S$7:$S$148,0),MATCH($G19,幹材積成長量!$S$7:$U$7,0)),IF($F19="地位Ⅲ",INDEX(幹材積成長量!$Y$7:$AA$148,MATCH(【入力】吸収量・排出量算定シート!$H19+(Q$17-$M$17),幹材積成長量!$Y$7:$Y$148,0),MATCH($G19,幹材積成長量!$Y$7:$AA$7,0)),INDEX(幹材積成長量!$V$7:$X$148,MATCH(【入力】吸収量・排出量算定シート!$H19+(Q$17-$M$17),幹材積成長量!$V$7:$V$148,0),MATCH($G19,幹材積成長量!$V$7:$X$7,0)))),0)</f>
        <v>0</v>
      </c>
      <c r="R19" s="187">
        <f>IFERROR(IF($F19="地位Ⅰ",INDEX(幹材積成長量!$S$7:$U$148,MATCH(【入力】吸収量・排出量算定シート!$H19+(R$17-$M$17),幹材積成長量!$S$7:$S$148,0),MATCH($G19,幹材積成長量!$S$7:$U$7,0)),IF($F19="地位Ⅲ",INDEX(幹材積成長量!$Y$7:$AA$148,MATCH(【入力】吸収量・排出量算定シート!$H19+(R$17-$M$17),幹材積成長量!$Y$7:$Y$148,0),MATCH($G19,幹材積成長量!$Y$7:$AA$7,0)),INDEX(幹材積成長量!$V$7:$X$148,MATCH(【入力】吸収量・排出量算定シート!$H19+(R$17-$M$17),幹材積成長量!$V$7:$V$148,0),MATCH($G19,幹材積成長量!$V$7:$X$7,0)))),0)</f>
        <v>0</v>
      </c>
      <c r="S19" s="187">
        <f>IFERROR(IF($F19="地位Ⅰ",INDEX(幹材積成長量!$S$7:$U$148,MATCH(【入力】吸収量・排出量算定シート!$H19+(S$17-$M$17),幹材積成長量!$S$7:$S$148,0),MATCH($G19,幹材積成長量!$S$7:$U$7,0)),IF($F19="地位Ⅲ",INDEX(幹材積成長量!$Y$7:$AA$148,MATCH(【入力】吸収量・排出量算定シート!$H19+(S$17-$M$17),幹材積成長量!$Y$7:$Y$148,0),MATCH($G19,幹材積成長量!$Y$7:$AA$7,0)),INDEX(幹材積成長量!$V$7:$X$148,MATCH(【入力】吸収量・排出量算定シート!$H19+(S$17-$M$17),幹材積成長量!$V$7:$V$148,0),MATCH($G19,幹材積成長量!$V$7:$X$7,0)))),0)</f>
        <v>0</v>
      </c>
      <c r="T19" s="187">
        <f>IFERROR(IF($F19="地位Ⅰ",INDEX(幹材積成長量!$S$7:$U$148,MATCH(【入力】吸収量・排出量算定シート!$H19+(T$17-$M$17),幹材積成長量!$S$7:$S$148,0),MATCH($G19,幹材積成長量!$S$7:$U$7,0)),IF($F19="地位Ⅲ",INDEX(幹材積成長量!$Y$7:$AA$148,MATCH(【入力】吸収量・排出量算定シート!$H19+(T$17-$M$17),幹材積成長量!$Y$7:$Y$148,0),MATCH($G19,幹材積成長量!$Y$7:$AA$7,0)),INDEX(幹材積成長量!$V$7:$X$148,MATCH(【入力】吸収量・排出量算定シート!$H19+(T$17-$M$17),幹材積成長量!$V$7:$V$148,0),MATCH($G19,幹材積成長量!$V$7:$X$7,0)))),0)</f>
        <v>0</v>
      </c>
      <c r="U19" s="187">
        <f>IFERROR(IF($F19="地位Ⅰ",INDEX(幹材積成長量!$S$7:$U$148,MATCH(【入力】吸収量・排出量算定シート!$H19+(U$17-$M$17),幹材積成長量!$S$7:$S$148,0),MATCH($G19,幹材積成長量!$S$7:$U$7,0)),IF($F19="地位Ⅲ",INDEX(幹材積成長量!$Y$7:$AA$148,MATCH(【入力】吸収量・排出量算定シート!$H19+(U$17-$M$17),幹材積成長量!$Y$7:$Y$148,0),MATCH($G19,幹材積成長量!$Y$7:$AA$7,0)),INDEX(幹材積成長量!$V$7:$X$148,MATCH(【入力】吸収量・排出量算定シート!$H19+(U$17-$M$17),幹材積成長量!$V$7:$V$148,0),MATCH($G19,幹材積成長量!$V$7:$X$7,0)))),0)</f>
        <v>0</v>
      </c>
      <c r="V19" s="187">
        <f>IFERROR(IF($F19="地位Ⅰ",INDEX(幹材積成長量!$S$7:$U$148,MATCH(【入力】吸収量・排出量算定シート!$H19+(V$17-$M$17),幹材積成長量!$S$7:$S$148,0),MATCH($G19,幹材積成長量!$S$7:$U$7,0)),IF($F19="地位Ⅲ",INDEX(幹材積成長量!$Y$7:$AA$148,MATCH(【入力】吸収量・排出量算定シート!$H19+(V$17-$M$17),幹材積成長量!$Y$7:$Y$148,0),MATCH($G19,幹材積成長量!$Y$7:$AA$7,0)),INDEX(幹材積成長量!$V$7:$X$148,MATCH(【入力】吸収量・排出量算定シート!$H19+(V$17-$M$17),幹材積成長量!$V$7:$V$148,0),MATCH($G19,幹材積成長量!$V$7:$X$7,0)))),0)</f>
        <v>0</v>
      </c>
      <c r="W19" s="187">
        <f>IFERROR(IF($F19="地位Ⅰ",INDEX(幹材積成長量!$S$7:$U$148,MATCH(【入力】吸収量・排出量算定シート!$H19+(W$17-$M$17),幹材積成長量!$S$7:$S$148,0),MATCH($G19,幹材積成長量!$S$7:$U$7,0)),IF($F19="地位Ⅲ",INDEX(幹材積成長量!$Y$7:$AA$148,MATCH(【入力】吸収量・排出量算定シート!$H19+(W$17-$M$17),幹材積成長量!$Y$7:$Y$148,0),MATCH($G19,幹材積成長量!$Y$7:$AA$7,0)),INDEX(幹材積成長量!$V$7:$X$148,MATCH(【入力】吸収量・排出量算定シート!$H19+(W$17-$M$17),幹材積成長量!$V$7:$V$148,0),MATCH($G19,幹材積成長量!$V$7:$X$7,0)))),0)</f>
        <v>0</v>
      </c>
      <c r="X19" s="187">
        <f>IFERROR(IF($F19="地位Ⅰ",INDEX(幹材積成長量!$S$7:$U$148,MATCH(【入力】吸収量・排出量算定シート!$H19+(X$17-$M$17),幹材積成長量!$S$7:$S$148,0),MATCH($G19,幹材積成長量!$S$7:$U$7,0)),IF($F19="地位Ⅲ",INDEX(幹材積成長量!$Y$7:$AA$148,MATCH(【入力】吸収量・排出量算定シート!$H19+(X$17-$M$17),幹材積成長量!$Y$7:$Y$148,0),MATCH($G19,幹材積成長量!$Y$7:$AA$7,0)),INDEX(幹材積成長量!$V$7:$X$148,MATCH(【入力】吸収量・排出量算定シート!$H19+(X$17-$M$17),幹材積成長量!$V$7:$V$148,0),MATCH($G19,幹材積成長量!$V$7:$X$7,0)))),0)</f>
        <v>0</v>
      </c>
      <c r="Y19" s="187">
        <f>IFERROR(IF($F19="地位Ⅰ",INDEX(幹材積成長量!$S$7:$U$148,MATCH(【入力】吸収量・排出量算定シート!$H19+(Y$17-$M$17),幹材積成長量!$S$7:$S$148,0),MATCH($G19,幹材積成長量!$S$7:$U$7,0)),IF($F19="地位Ⅲ",INDEX(幹材積成長量!$Y$7:$AA$148,MATCH(【入力】吸収量・排出量算定シート!$H19+(Y$17-$M$17),幹材積成長量!$Y$7:$Y$148,0),MATCH($G19,幹材積成長量!$Y$7:$AA$7,0)),INDEX(幹材積成長量!$V$7:$X$148,MATCH(【入力】吸収量・排出量算定シート!$H19+(Y$17-$M$17),幹材積成長量!$V$7:$V$148,0),MATCH($G19,幹材積成長量!$V$7:$X$7,0)))),0)</f>
        <v>0</v>
      </c>
      <c r="Z19" s="187">
        <f>IFERROR(IF($F19="地位Ⅰ",INDEX(幹材積成長量!$S$7:$U$148,MATCH(【入力】吸収量・排出量算定シート!$H19+(Z$17-$M$17),幹材積成長量!$S$7:$S$148,0),MATCH($G19,幹材積成長量!$S$7:$U$7,0)),IF($F19="地位Ⅲ",INDEX(幹材積成長量!$Y$7:$AA$148,MATCH(【入力】吸収量・排出量算定シート!$H19+(Z$17-$M$17),幹材積成長量!$Y$7:$Y$148,0),MATCH($G19,幹材積成長量!$Y$7:$AA$7,0)),INDEX(幹材積成長量!$V$7:$X$148,MATCH(【入力】吸収量・排出量算定シート!$H19+(Z$17-$M$17),幹材積成長量!$V$7:$V$148,0),MATCH($G19,幹材積成長量!$V$7:$X$7,0)))),0)</f>
        <v>0</v>
      </c>
      <c r="AA19" s="187">
        <f>IFERROR(IF($F19="地位Ⅰ",INDEX(幹材積成長量!$S$7:$U$148,MATCH(【入力】吸収量・排出量算定シート!$H19+(AA$17-$M$17),幹材積成長量!$S$7:$S$148,0),MATCH($G19,幹材積成長量!$S$7:$U$7,0)),IF($F19="地位Ⅲ",INDEX(幹材積成長量!$Y$7:$AA$148,MATCH(【入力】吸収量・排出量算定シート!$H19+(AA$17-$M$17),幹材積成長量!$Y$7:$Y$148,0),MATCH($G19,幹材積成長量!$Y$7:$AA$7,0)),INDEX(幹材積成長量!$V$7:$X$148,MATCH(【入力】吸収量・排出量算定シート!$H19+(AA$17-$M$17),幹材積成長量!$V$7:$V$148,0),MATCH($G19,幹材積成長量!$V$7:$X$7,0)))),0)</f>
        <v>0</v>
      </c>
      <c r="AB19" s="187">
        <f>IFERROR(IF($F19="地位Ⅰ",INDEX(幹材積成長量!$S$7:$U$148,MATCH(【入力】吸収量・排出量算定シート!$H19+(AB$17-$M$17),幹材積成長量!$S$7:$S$148,0),MATCH($G19,幹材積成長量!$S$7:$U$7,0)),IF($F19="地位Ⅲ",INDEX(幹材積成長量!$Y$7:$AA$148,MATCH(【入力】吸収量・排出量算定シート!$H19+(AB$17-$M$17),幹材積成長量!$Y$7:$Y$148,0),MATCH($G19,幹材積成長量!$Y$7:$AA$7,0)),INDEX(幹材積成長量!$V$7:$X$148,MATCH(【入力】吸収量・排出量算定シート!$H19+(AB$17-$M$17),幹材積成長量!$V$7:$V$148,0),MATCH($G19,幹材積成長量!$V$7:$X$7,0)))),0)</f>
        <v>0</v>
      </c>
      <c r="AC19" s="187">
        <f>IFERROR(IF($F19="地位Ⅰ",INDEX(幹材積成長量!$S$7:$U$148,MATCH(【入力】吸収量・排出量算定シート!$H19+(AC$17-$M$17),幹材積成長量!$S$7:$S$148,0),MATCH($G19,幹材積成長量!$S$7:$U$7,0)),IF($F19="地位Ⅲ",INDEX(幹材積成長量!$Y$7:$AA$148,MATCH(【入力】吸収量・排出量算定シート!$H19+(AC$17-$M$17),幹材積成長量!$Y$7:$Y$148,0),MATCH($G19,幹材積成長量!$Y$7:$AA$7,0)),INDEX(幹材積成長量!$V$7:$X$148,MATCH(【入力】吸収量・排出量算定シート!$H19+(AC$17-$M$17),幹材積成長量!$V$7:$V$148,0),MATCH($G19,幹材積成長量!$V$7:$X$7,0)))),0)</f>
        <v>0</v>
      </c>
      <c r="AD19" s="2">
        <f>IFERROR(INDEX('BEF（拡大係数）'!$A$4:$AO$154,MATCH(【入力】吸収量・排出量算定シート!$H19,'BEF（拡大係数）'!$A$4:$A$154,0),MATCH($G19,'BEF（拡大係数）'!$A$4:$AO$4,0)),0)</f>
        <v>0</v>
      </c>
      <c r="AE19" s="2">
        <f>IFERROR(INDEX('BEF（拡大係数）'!$A$4:$AO$154,MATCH(【入力】吸収量・排出量算定シート!$H19,'BEF（拡大係数）'!$A$4:$A$154,0),MATCH($G19,'BEF（拡大係数）'!$A$4:$AO$4,0)),0)</f>
        <v>0</v>
      </c>
      <c r="AF19" s="2">
        <f>IFERROR(INDEX('BEF（拡大係数）'!$A$4:$AO$154,MATCH(【入力】吸収量・排出量算定シート!$H19,'BEF（拡大係数）'!$A$4:$A$154,0),MATCH($G19,'BEF（拡大係数）'!$A$4:$AO$4,0)),0)</f>
        <v>0</v>
      </c>
      <c r="AG19" s="2">
        <f>IFERROR(INDEX('BEF（拡大係数）'!$A$4:$AO$154,MATCH(【入力】吸収量・排出量算定シート!$H19,'BEF（拡大係数）'!$A$4:$A$154,0),MATCH($G19,'BEF（拡大係数）'!$A$4:$AO$4,0)),0)</f>
        <v>0</v>
      </c>
      <c r="AH19" s="2">
        <f>IFERROR(INDEX('BEF（拡大係数）'!$A$4:$AO$154,MATCH(【入力】吸収量・排出量算定シート!$H19,'BEF（拡大係数）'!$A$4:$A$154,0),MATCH($G19,'BEF（拡大係数）'!$A$4:$AO$4,0)),0)</f>
        <v>0</v>
      </c>
      <c r="AI19" s="2">
        <f>IFERROR(INDEX('BEF（拡大係数）'!$A$4:$AO$154,MATCH(【入力】吸収量・排出量算定シート!$H19,'BEF（拡大係数）'!$A$4:$A$154,0),MATCH($G19,'BEF（拡大係数）'!$A$4:$AO$4,0)),0)</f>
        <v>0</v>
      </c>
      <c r="AJ19" s="2">
        <f>IFERROR(INDEX('BEF（拡大係数）'!$A$4:$AO$154,MATCH(【入力】吸収量・排出量算定シート!$H19,'BEF（拡大係数）'!$A$4:$A$154,0),MATCH($G19,'BEF（拡大係数）'!$A$4:$AO$4,0)),0)</f>
        <v>0</v>
      </c>
      <c r="AK19" s="2">
        <f>IFERROR(INDEX('BEF（拡大係数）'!$A$4:$AO$154,MATCH(【入力】吸収量・排出量算定シート!$H19,'BEF（拡大係数）'!$A$4:$A$154,0),MATCH($G19,'BEF（拡大係数）'!$A$4:$AO$4,0)),0)</f>
        <v>0</v>
      </c>
      <c r="AL19" s="2">
        <f>IFERROR(INDEX('BEF（拡大係数）'!$A$4:$AO$154,MATCH(【入力】吸収量・排出量算定シート!$H19,'BEF（拡大係数）'!$A$4:$A$154,0),MATCH($G19,'BEF（拡大係数）'!$A$4:$AO$4,0)),0)</f>
        <v>0</v>
      </c>
      <c r="AM19" s="2">
        <f>IFERROR(INDEX('BEF（拡大係数）'!$A$4:$AO$154,MATCH(【入力】吸収量・排出量算定シート!$H19,'BEF（拡大係数）'!$A$4:$A$154,0),MATCH($G19,'BEF（拡大係数）'!$A$4:$AO$4,0)),0)</f>
        <v>0</v>
      </c>
      <c r="AN19" s="2">
        <f>IFERROR(INDEX('BEF（拡大係数）'!$A$4:$AO$154,MATCH(【入力】吸収量・排出量算定シート!$H19,'BEF（拡大係数）'!$A$4:$A$154,0),MATCH($G19,'BEF（拡大係数）'!$A$4:$AO$4,0)),0)</f>
        <v>0</v>
      </c>
      <c r="AO19" s="2">
        <f>IFERROR(INDEX('BEF（拡大係数）'!$A$4:$AO$154,MATCH(【入力】吸収量・排出量算定シート!$H19,'BEF（拡大係数）'!$A$4:$A$154,0),MATCH($G19,'BEF（拡大係数）'!$A$4:$AO$4,0)),0)</f>
        <v>0</v>
      </c>
      <c r="AP19" s="2">
        <f>IFERROR(INDEX('BEF（拡大係数）'!$A$4:$AO$154,MATCH(【入力】吸収量・排出量算定シート!$H19,'BEF（拡大係数）'!$A$4:$A$154,0),MATCH($G19,'BEF（拡大係数）'!$A$4:$AO$4,0)),0)</f>
        <v>0</v>
      </c>
      <c r="AQ19" s="2">
        <f>IFERROR(INDEX('BEF（拡大係数）'!$A$4:$AO$154,MATCH(【入力】吸収量・排出量算定シート!$H19,'BEF（拡大係数）'!$A$4:$A$154,0),MATCH($G19,'BEF（拡大係数）'!$A$4:$AO$4,0)),0)</f>
        <v>0</v>
      </c>
      <c r="AR19" s="2">
        <f>IFERROR(INDEX('BEF（拡大係数）'!$A$4:$AO$154,MATCH(【入力】吸収量・排出量算定シート!$H19,'BEF（拡大係数）'!$A$4:$A$154,0),MATCH($G19,'BEF（拡大係数）'!$A$4:$AO$4,0)),0)</f>
        <v>0</v>
      </c>
      <c r="AS19" s="2">
        <f>IFERROR(INDEX('BEF（拡大係数）'!$A$4:$AO$154,MATCH(【入力】吸収量・排出量算定シート!$H19,'BEF（拡大係数）'!$A$4:$A$154,0),MATCH($G19,'BEF（拡大係数）'!$A$4:$AO$4,0)),0)</f>
        <v>0</v>
      </c>
      <c r="AT19" s="2">
        <f>IFERROR(INDEX('BEF（拡大係数）'!$A$4:$AO$154,MATCH(【入力】吸収量・排出量算定シート!$H19,'BEF（拡大係数）'!$A$4:$A$154,0),MATCH($G19,'BEF（拡大係数）'!$A$4:$AO$4,0)),0)</f>
        <v>0</v>
      </c>
      <c r="AU19" s="2">
        <f>IFERROR(VLOOKUP($G19,パラメータ_オリジナル!$B$6:$G$45,4,FALSE),0)</f>
        <v>0</v>
      </c>
      <c r="AV19" s="2">
        <f>IFERROR(VLOOKUP($G19,パラメータ_オリジナル!$B$6:$G$45,5,FALSE),0)</f>
        <v>0</v>
      </c>
      <c r="AW19" s="2">
        <f>IFERROR(VLOOKUP($G19,パラメータ_オリジナル!$B$6:$G$45,6,FALSE),0)</f>
        <v>0</v>
      </c>
      <c r="AX19" s="125">
        <f t="shared" ref="AX19:AX21" si="61">IFERROR(IF($J19="",$I19*M19*AD19*$AU19*(1+$AV19)*$AW19*44/12,IF($J19&lt;=AD$17,$I19*M19*AD19*$AU19*(1+$AV19)*$AW19*44/12,0)),0)</f>
        <v>0</v>
      </c>
      <c r="AY19" s="125">
        <f t="shared" ref="AY19:AY21" si="62">IFERROR(IF($J19="",$I19*N19*AE19*$AU19*(1+$AV19)*$AW19*44/12,IF($J19&lt;=AE$17,$I19*N19*AE19*$AU19*(1+$AV19)*$AW19*44/12,0)),0)</f>
        <v>0</v>
      </c>
      <c r="AZ19" s="125">
        <f>IFERROR(IF($J19="",$I19*O19*AF19*$AU19*(1+$AV19)*$AW19*44/12,IF($J19&lt;=AF$17,$I19*O19*AF19*$AU19*(1+$AV19)*$AW19*44/12,0)),0)</f>
        <v>0</v>
      </c>
      <c r="BA19" s="125">
        <f t="shared" ref="BA19:BA21" si="63">IFERROR(IF($J19="",$I19*P19*AG19*$AU19*(1+$AV19)*$AW19*44/12,IF($J19&lt;=AG$17,$I19*P19*AG19*$AU19*(1+$AV19)*$AW19*44/12,0)),0)</f>
        <v>0</v>
      </c>
      <c r="BB19" s="125">
        <f t="shared" ref="BB19:BB21" si="64">IFERROR(IF($J19="",$I19*Q19*AH19*$AU19*(1+$AV19)*$AW19*44/12,IF($J19&lt;=AH$17,$I19*Q19*AH19*$AU19*(1+$AV19)*$AW19*44/12,0)),0)</f>
        <v>0</v>
      </c>
      <c r="BC19" s="125">
        <f t="shared" ref="BC19:BC21" si="65">IFERROR(IF($J19="",$I19*R19*AI19*$AU19*(1+$AV19)*$AW19*44/12,IF($J19&lt;=AI$17,$I19*R19*AI19*$AU19*(1+$AV19)*$AW19*44/12,0)),0)</f>
        <v>0</v>
      </c>
      <c r="BD19" s="125">
        <f t="shared" ref="BD19:BD21" si="66">IFERROR(IF($J19="",$I19*S19*AJ19*$AU19*(1+$AV19)*$AW19*44/12,IF($J19&lt;=AJ$17,$I19*S19*AJ19*$AU19*(1+$AV19)*$AW19*44/12,0)),0)</f>
        <v>0</v>
      </c>
      <c r="BE19" s="125">
        <f t="shared" ref="BE19:BE21" si="67">IFERROR(IF($J19="",$I19*T19*AK19*$AU19*(1+$AV19)*$AW19*44/12,IF($J19&lt;=AK$17,$I19*T19*AK19*$AU19*(1+$AV19)*$AW19*44/12,0)),0)</f>
        <v>0</v>
      </c>
      <c r="BF19" s="125">
        <f t="shared" ref="BF19:BF21" si="68">IFERROR(IF($J19="",$I19*U19*AL19*$AU19*(1+$AV19)*$AW19*44/12,IF($J19&lt;=AL$17,$I19*U19*AL19*$AU19*(1+$AV19)*$AW19*44/12,0)),0)</f>
        <v>0</v>
      </c>
      <c r="BG19" s="125">
        <f t="shared" ref="BG19:BG21" si="69">IFERROR(IF($J19="",$I19*V19*AM19*$AU19*(1+$AV19)*$AW19*44/12,IF($J19&lt;=AM$17,$I19*V19*AM19*$AU19*(1+$AV19)*$AW19*44/12,0)),0)</f>
        <v>0</v>
      </c>
      <c r="BH19" s="125">
        <f t="shared" ref="BH19:BH21" si="70">IFERROR(IF($J19="",$I19*W19*AN19*$AU19*(1+$AV19)*$AW19*44/12,IF($J19&lt;=AN$17,$I19*W19*AN19*$AU19*(1+$AV19)*$AW19*44/12,0)),0)</f>
        <v>0</v>
      </c>
      <c r="BI19" s="125">
        <f t="shared" ref="BI19:BI21" si="71">IFERROR(IF($J19="",$I19*X19*AO19*$AU19*(1+$AV19)*$AW19*44/12,IF($J19&lt;=AO$17,$I19*X19*AO19*$AU19*(1+$AV19)*$AW19*44/12,0)),0)</f>
        <v>0</v>
      </c>
      <c r="BJ19" s="125">
        <f t="shared" ref="BJ19:BJ21" si="72">IFERROR(IF($J19="",$I19*Y19*AP19*$AU19*(1+$AV19)*$AW19*44/12,IF($J19&lt;=AP$17,$I19*Y19*AP19*$AU19*(1+$AV19)*$AW19*44/12,0)),0)</f>
        <v>0</v>
      </c>
      <c r="BK19" s="125">
        <f t="shared" ref="BK19:BK21" si="73">IFERROR(IF($J19="",$I19*Z19*AQ19*$AU19*(1+$AV19)*$AW19*44/12,IF($J19&lt;=AQ$17,$I19*Z19*AQ19*$AU19*(1+$AV19)*$AW19*44/12,0)),0)</f>
        <v>0</v>
      </c>
      <c r="BL19" s="125">
        <f t="shared" ref="BL19:BL21" si="74">IFERROR(IF($J19="",$I19*AA19*AR19*$AU19*(1+$AV19)*$AW19*44/12,IF($J19&lt;=AR$17,$I19*AA19*AR19*$AU19*(1+$AV19)*$AW19*44/12,0)),0)</f>
        <v>0</v>
      </c>
      <c r="BM19" s="125">
        <f t="shared" ref="BM19:BM21" si="75">IFERROR(IF($J19="",$I19*AB19*AS19*$AU19*(1+$AV19)*$AW19*44/12,IF($J19&lt;=AS$17,$I19*AB19*AS19*$AU19*(1+$AV19)*$AW19*44/12,0)),0)</f>
        <v>0</v>
      </c>
      <c r="BN19" s="125">
        <f t="shared" ref="BN19:BN21" si="76">IFERROR(IF($J19="",$I19*AC19*AT19*$AU19*(1+$AV19)*$AW19*44/12,IF($J19&lt;=AT$17,$I19*AC19*AT19*$AU19*(1+$AV19)*$AW19*44/12,0)),0)</f>
        <v>0</v>
      </c>
      <c r="BO19" s="125">
        <f>IF($L19="",AX19,IF(BO$17&lt;$L19,AX19,0))</f>
        <v>0</v>
      </c>
      <c r="BP19" s="125">
        <f t="shared" si="40"/>
        <v>0</v>
      </c>
      <c r="BQ19" s="125">
        <f t="shared" si="41"/>
        <v>0</v>
      </c>
      <c r="BR19" s="125">
        <f t="shared" si="42"/>
        <v>0</v>
      </c>
      <c r="BS19" s="125">
        <f t="shared" si="43"/>
        <v>0</v>
      </c>
      <c r="BT19" s="125">
        <f t="shared" si="44"/>
        <v>0</v>
      </c>
      <c r="BU19" s="125">
        <f t="shared" si="45"/>
        <v>0</v>
      </c>
      <c r="BV19" s="125">
        <f t="shared" si="46"/>
        <v>0</v>
      </c>
      <c r="BW19" s="125">
        <f t="shared" si="47"/>
        <v>0</v>
      </c>
      <c r="BX19" s="125">
        <f t="shared" si="48"/>
        <v>0</v>
      </c>
      <c r="BY19" s="125">
        <f t="shared" si="49"/>
        <v>0</v>
      </c>
      <c r="BZ19" s="125">
        <f t="shared" si="50"/>
        <v>0</v>
      </c>
      <c r="CA19" s="125">
        <f t="shared" si="51"/>
        <v>0</v>
      </c>
      <c r="CB19" s="125">
        <f t="shared" si="52"/>
        <v>0</v>
      </c>
      <c r="CC19" s="125">
        <f t="shared" si="53"/>
        <v>0</v>
      </c>
      <c r="CD19" s="125">
        <f t="shared" si="54"/>
        <v>0</v>
      </c>
      <c r="CE19" s="125">
        <f t="shared" si="55"/>
        <v>0</v>
      </c>
      <c r="CF19" s="2">
        <f>IFERROR(IF($F19="地位Ⅰ",INDEX(幹材積成長量!$I$7:$K$148,MATCH((【入力】吸収量・排出量算定シート!$H19+(【入力】吸収量・排出量算定シート!CF$17-【入力】吸収量・排出量算定シート!$CF$17)),幹材積成長量!$I$7:$I$148,0),MATCH(【入力】吸収量・排出量算定シート!$G19,幹材積成長量!$I$7:$K$7,0)),IF($F19="地位Ⅲ",INDEX(幹材積成長量!$O$7:$Q$148,MATCH((【入力】吸収量・排出量算定シート!$H19+(【入力】吸収量・排出量算定シート!CF$17-【入力】吸収量・排出量算定シート!$CF$17)),幹材積成長量!$O$7:$O$148,0),MATCH(【入力】吸収量・排出量算定シート!$G19,幹材積成長量!$O$7:$Q$7,0)),INDEX(幹材積成長量!$L$7:$N$148,MATCH((【入力】吸収量・排出量算定シート!$H19+(【入力】吸収量・排出量算定シート!CF$17-【入力】吸収量・排出量算定シート!$CF$17)),幹材積成長量!$L$7:$L$148,0),MATCH(【入力】吸収量・排出量算定シート!$G19,幹材積成長量!$L$7:$N$7,0)))),0)</f>
        <v>0</v>
      </c>
      <c r="CG19" s="2">
        <f>IFERROR(IF($F19="地位Ⅰ",INDEX(幹材積成長量!$I$7:$K$148,MATCH((【入力】吸収量・排出量算定シート!$H19+(【入力】吸収量・排出量算定シート!CG$17-【入力】吸収量・排出量算定シート!$CF$17)),幹材積成長量!$I$7:$I$148,0),MATCH(【入力】吸収量・排出量算定シート!$G19,幹材積成長量!$I$7:$K$7,0)),IF($F19="地位Ⅲ",INDEX(幹材積成長量!$O$7:$Q$148,MATCH((【入力】吸収量・排出量算定シート!$H19+(【入力】吸収量・排出量算定シート!CG$17-【入力】吸収量・排出量算定シート!$CF$17)),幹材積成長量!$O$7:$O$148,0),MATCH(【入力】吸収量・排出量算定シート!$G19,幹材積成長量!$O$7:$Q$7,0)),INDEX(幹材積成長量!$L$7:$N$148,MATCH((【入力】吸収量・排出量算定シート!$H19+(【入力】吸収量・排出量算定シート!CG$17-【入力】吸収量・排出量算定シート!$CF$17)),幹材積成長量!$L$7:$L$148,0),MATCH(【入力】吸収量・排出量算定シート!$G19,幹材積成長量!$L$7:$N$7,0)))),0)</f>
        <v>0</v>
      </c>
      <c r="CH19" s="2">
        <f>IFERROR(IF($F19="地位Ⅰ",INDEX(幹材積成長量!$I$7:$K$148,MATCH((【入力】吸収量・排出量算定シート!$H19+(【入力】吸収量・排出量算定シート!CH$17-【入力】吸収量・排出量算定シート!$CF$17)),幹材積成長量!$I$7:$I$148,0),MATCH(【入力】吸収量・排出量算定シート!$G19,幹材積成長量!$I$7:$K$7,0)),IF($F19="地位Ⅲ",INDEX(幹材積成長量!$O$7:$Q$148,MATCH((【入力】吸収量・排出量算定シート!$H19+(【入力】吸収量・排出量算定シート!CH$17-【入力】吸収量・排出量算定シート!$CF$17)),幹材積成長量!$O$7:$O$148,0),MATCH(【入力】吸収量・排出量算定シート!$G19,幹材積成長量!$O$7:$Q$7,0)),INDEX(幹材積成長量!$L$7:$N$148,MATCH((【入力】吸収量・排出量算定シート!$H19+(【入力】吸収量・排出量算定シート!CH$17-【入力】吸収量・排出量算定シート!$CF$17)),幹材積成長量!$L$7:$L$148,0),MATCH(【入力】吸収量・排出量算定シート!$G19,幹材積成長量!$L$7:$N$7,0)))),0)</f>
        <v>0</v>
      </c>
      <c r="CI19" s="2">
        <f>IFERROR(IF($F19="地位Ⅰ",INDEX(幹材積成長量!$I$7:$K$148,MATCH((【入力】吸収量・排出量算定シート!$H19+(【入力】吸収量・排出量算定シート!CI$17-【入力】吸収量・排出量算定シート!$CF$17)),幹材積成長量!$I$7:$I$148,0),MATCH(【入力】吸収量・排出量算定シート!$G19,幹材積成長量!$I$7:$K$7,0)),IF($F19="地位Ⅲ",INDEX(幹材積成長量!$O$7:$Q$148,MATCH((【入力】吸収量・排出量算定シート!$H19+(【入力】吸収量・排出量算定シート!CI$17-【入力】吸収量・排出量算定シート!$CF$17)),幹材積成長量!$O$7:$O$148,0),MATCH(【入力】吸収量・排出量算定シート!$G19,幹材積成長量!$O$7:$Q$7,0)),INDEX(幹材積成長量!$L$7:$N$148,MATCH((【入力】吸収量・排出量算定シート!$H19+(【入力】吸収量・排出量算定シート!CI$17-【入力】吸収量・排出量算定シート!$CF$17)),幹材積成長量!$L$7:$L$148,0),MATCH(【入力】吸収量・排出量算定シート!$G19,幹材積成長量!$L$7:$N$7,0)))),0)</f>
        <v>0</v>
      </c>
      <c r="CJ19" s="2">
        <f>IFERROR(IF($F19="地位Ⅰ",INDEX(幹材積成長量!$I$7:$K$148,MATCH((【入力】吸収量・排出量算定シート!$H19+(【入力】吸収量・排出量算定シート!CJ$17-【入力】吸収量・排出量算定シート!$CF$17)),幹材積成長量!$I$7:$I$148,0),MATCH(【入力】吸収量・排出量算定シート!$G19,幹材積成長量!$I$7:$K$7,0)),IF($F19="地位Ⅲ",INDEX(幹材積成長量!$O$7:$Q$148,MATCH((【入力】吸収量・排出量算定シート!$H19+(【入力】吸収量・排出量算定シート!CJ$17-【入力】吸収量・排出量算定シート!$CF$17)),幹材積成長量!$O$7:$O$148,0),MATCH(【入力】吸収量・排出量算定シート!$G19,幹材積成長量!$O$7:$Q$7,0)),INDEX(幹材積成長量!$L$7:$N$148,MATCH((【入力】吸収量・排出量算定シート!$H19+(【入力】吸収量・排出量算定シート!CJ$17-【入力】吸収量・排出量算定シート!$CF$17)),幹材積成長量!$L$7:$L$148,0),MATCH(【入力】吸収量・排出量算定シート!$G19,幹材積成長量!$L$7:$N$7,0)))),0)</f>
        <v>0</v>
      </c>
      <c r="CK19" s="2">
        <f>IFERROR(IF($F19="地位Ⅰ",INDEX(幹材積成長量!$I$7:$K$148,MATCH((【入力】吸収量・排出量算定シート!$H19+(【入力】吸収量・排出量算定シート!CK$17-【入力】吸収量・排出量算定シート!$CF$17)),幹材積成長量!$I$7:$I$148,0),MATCH(【入力】吸収量・排出量算定シート!$G19,幹材積成長量!$I$7:$K$7,0)),IF($F19="地位Ⅲ",INDEX(幹材積成長量!$O$7:$Q$148,MATCH((【入力】吸収量・排出量算定シート!$H19+(【入力】吸収量・排出量算定シート!CK$17-【入力】吸収量・排出量算定シート!$CF$17)),幹材積成長量!$O$7:$O$148,0),MATCH(【入力】吸収量・排出量算定シート!$G19,幹材積成長量!$O$7:$Q$7,0)),INDEX(幹材積成長量!$L$7:$N$148,MATCH((【入力】吸収量・排出量算定シート!$H19+(【入力】吸収量・排出量算定シート!CK$17-【入力】吸収量・排出量算定シート!$CF$17)),幹材積成長量!$L$7:$L$148,0),MATCH(【入力】吸収量・排出量算定シート!$G19,幹材積成長量!$L$7:$N$7,0)))),0)</f>
        <v>0</v>
      </c>
      <c r="CL19" s="2">
        <f>IFERROR(IF($F19="地位Ⅰ",INDEX(幹材積成長量!$I$7:$K$148,MATCH((【入力】吸収量・排出量算定シート!$H19+(【入力】吸収量・排出量算定シート!CL$17-【入力】吸収量・排出量算定シート!$CF$17)),幹材積成長量!$I$7:$I$148,0),MATCH(【入力】吸収量・排出量算定シート!$G19,幹材積成長量!$I$7:$K$7,0)),IF($F19="地位Ⅲ",INDEX(幹材積成長量!$O$7:$Q$148,MATCH((【入力】吸収量・排出量算定シート!$H19+(【入力】吸収量・排出量算定シート!CL$17-【入力】吸収量・排出量算定シート!$CF$17)),幹材積成長量!$O$7:$O$148,0),MATCH(【入力】吸収量・排出量算定シート!$G19,幹材積成長量!$O$7:$Q$7,0)),INDEX(幹材積成長量!$L$7:$N$148,MATCH((【入力】吸収量・排出量算定シート!$H19+(【入力】吸収量・排出量算定シート!CL$17-【入力】吸収量・排出量算定シート!$CF$17)),幹材積成長量!$L$7:$L$148,0),MATCH(【入力】吸収量・排出量算定シート!$G19,幹材積成長量!$L$7:$N$7,0)))),0)</f>
        <v>0</v>
      </c>
      <c r="CM19" s="2">
        <f>IFERROR(IF($F19="地位Ⅰ",INDEX(幹材積成長量!$I$7:$K$148,MATCH((【入力】吸収量・排出量算定シート!$H19+(【入力】吸収量・排出量算定シート!CM$17-【入力】吸収量・排出量算定シート!$CF$17)),幹材積成長量!$I$7:$I$148,0),MATCH(【入力】吸収量・排出量算定シート!$G19,幹材積成長量!$I$7:$K$7,0)),IF($F19="地位Ⅲ",INDEX(幹材積成長量!$O$7:$Q$148,MATCH((【入力】吸収量・排出量算定シート!$H19+(【入力】吸収量・排出量算定シート!CM$17-【入力】吸収量・排出量算定シート!$CF$17)),幹材積成長量!$O$7:$O$148,0),MATCH(【入力】吸収量・排出量算定シート!$G19,幹材積成長量!$O$7:$Q$7,0)),INDEX(幹材積成長量!$L$7:$N$148,MATCH((【入力】吸収量・排出量算定シート!$H19+(【入力】吸収量・排出量算定シート!CM$17-【入力】吸収量・排出量算定シート!$CF$17)),幹材積成長量!$L$7:$L$148,0),MATCH(【入力】吸収量・排出量算定シート!$G19,幹材積成長量!$L$7:$N$7,0)))),0)</f>
        <v>0</v>
      </c>
      <c r="CN19" s="2">
        <f>IFERROR(IF($F19="地位Ⅰ",INDEX(幹材積成長量!$I$7:$K$148,MATCH((【入力】吸収量・排出量算定シート!$H19+(【入力】吸収量・排出量算定シート!CN$17-【入力】吸収量・排出量算定シート!$CF$17)),幹材積成長量!$I$7:$I$148,0),MATCH(【入力】吸収量・排出量算定シート!$G19,幹材積成長量!$I$7:$K$7,0)),IF($F19="地位Ⅲ",INDEX(幹材積成長量!$O$7:$Q$148,MATCH((【入力】吸収量・排出量算定シート!$H19+(【入力】吸収量・排出量算定シート!CN$17-【入力】吸収量・排出量算定シート!$CF$17)),幹材積成長量!$O$7:$O$148,0),MATCH(【入力】吸収量・排出量算定シート!$G19,幹材積成長量!$O$7:$Q$7,0)),INDEX(幹材積成長量!$L$7:$N$148,MATCH((【入力】吸収量・排出量算定シート!$H19+(【入力】吸収量・排出量算定シート!CN$17-【入力】吸収量・排出量算定シート!$CF$17)),幹材積成長量!$L$7:$L$148,0),MATCH(【入力】吸収量・排出量算定シート!$G19,幹材積成長量!$L$7:$N$7,0)))),0)</f>
        <v>0</v>
      </c>
      <c r="CO19" s="2">
        <f>IFERROR(IF($F19="地位Ⅰ",INDEX(幹材積成長量!$I$7:$K$148,MATCH((【入力】吸収量・排出量算定シート!$H19+(【入力】吸収量・排出量算定シート!CO$17-【入力】吸収量・排出量算定シート!$CF$17)),幹材積成長量!$I$7:$I$148,0),MATCH(【入力】吸収量・排出量算定シート!$G19,幹材積成長量!$I$7:$K$7,0)),IF($F19="地位Ⅲ",INDEX(幹材積成長量!$O$7:$Q$148,MATCH((【入力】吸収量・排出量算定シート!$H19+(【入力】吸収量・排出量算定シート!CO$17-【入力】吸収量・排出量算定シート!$CF$17)),幹材積成長量!$O$7:$O$148,0),MATCH(【入力】吸収量・排出量算定シート!$G19,幹材積成長量!$O$7:$Q$7,0)),INDEX(幹材積成長量!$L$7:$N$148,MATCH((【入力】吸収量・排出量算定シート!$H19+(【入力】吸収量・排出量算定シート!CO$17-【入力】吸収量・排出量算定シート!$CF$17)),幹材積成長量!$L$7:$L$148,0),MATCH(【入力】吸収量・排出量算定シート!$G19,幹材積成長量!$L$7:$N$7,0)))),0)</f>
        <v>0</v>
      </c>
      <c r="CP19" s="2">
        <f>IFERROR(IF($F19="地位Ⅰ",INDEX(幹材積成長量!$I$7:$K$148,MATCH((【入力】吸収量・排出量算定シート!$H19+(【入力】吸収量・排出量算定シート!CP$17-【入力】吸収量・排出量算定シート!$CF$17)),幹材積成長量!$I$7:$I$148,0),MATCH(【入力】吸収量・排出量算定シート!$G19,幹材積成長量!$I$7:$K$7,0)),IF($F19="地位Ⅲ",INDEX(幹材積成長量!$O$7:$Q$148,MATCH((【入力】吸収量・排出量算定シート!$H19+(【入力】吸収量・排出量算定シート!CP$17-【入力】吸収量・排出量算定シート!$CF$17)),幹材積成長量!$O$7:$O$148,0),MATCH(【入力】吸収量・排出量算定シート!$G19,幹材積成長量!$O$7:$Q$7,0)),INDEX(幹材積成長量!$L$7:$N$148,MATCH((【入力】吸収量・排出量算定シート!$H19+(【入力】吸収量・排出量算定シート!CP$17-【入力】吸収量・排出量算定シート!$CF$17)),幹材積成長量!$L$7:$L$148,0),MATCH(【入力】吸収量・排出量算定シート!$G19,幹材積成長量!$L$7:$N$7,0)))),0)</f>
        <v>0</v>
      </c>
      <c r="CQ19" s="2">
        <f>IFERROR(IF($F19="地位Ⅰ",INDEX(幹材積成長量!$I$7:$K$148,MATCH((【入力】吸収量・排出量算定シート!$H19+(【入力】吸収量・排出量算定シート!CQ$17-【入力】吸収量・排出量算定シート!$CF$17)),幹材積成長量!$I$7:$I$148,0),MATCH(【入力】吸収量・排出量算定シート!$G19,幹材積成長量!$I$7:$K$7,0)),IF($F19="地位Ⅲ",INDEX(幹材積成長量!$O$7:$Q$148,MATCH((【入力】吸収量・排出量算定シート!$H19+(【入力】吸収量・排出量算定シート!CQ$17-【入力】吸収量・排出量算定シート!$CF$17)),幹材積成長量!$O$7:$O$148,0),MATCH(【入力】吸収量・排出量算定シート!$G19,幹材積成長量!$O$7:$Q$7,0)),INDEX(幹材積成長量!$L$7:$N$148,MATCH((【入力】吸収量・排出量算定シート!$H19+(【入力】吸収量・排出量算定シート!CQ$17-【入力】吸収量・排出量算定シート!$CF$17)),幹材積成長量!$L$7:$L$148,0),MATCH(【入力】吸収量・排出量算定シート!$G19,幹材積成長量!$L$7:$N$7,0)))),0)</f>
        <v>0</v>
      </c>
      <c r="CR19" s="2">
        <f>IFERROR(IF($F19="地位Ⅰ",INDEX(幹材積成長量!$I$7:$K$148,MATCH((【入力】吸収量・排出量算定シート!$H19+(【入力】吸収量・排出量算定シート!CR$17-【入力】吸収量・排出量算定シート!$CF$17)),幹材積成長量!$I$7:$I$148,0),MATCH(【入力】吸収量・排出量算定シート!$G19,幹材積成長量!$I$7:$K$7,0)),IF($F19="地位Ⅲ",INDEX(幹材積成長量!$O$7:$Q$148,MATCH((【入力】吸収量・排出量算定シート!$H19+(【入力】吸収量・排出量算定シート!CR$17-【入力】吸収量・排出量算定シート!$CF$17)),幹材積成長量!$O$7:$O$148,0),MATCH(【入力】吸収量・排出量算定シート!$G19,幹材積成長量!$O$7:$Q$7,0)),INDEX(幹材積成長量!$L$7:$N$148,MATCH((【入力】吸収量・排出量算定シート!$H19+(【入力】吸収量・排出量算定シート!CR$17-【入力】吸収量・排出量算定シート!$CF$17)),幹材積成長量!$L$7:$L$148,0),MATCH(【入力】吸収量・排出量算定シート!$G19,幹材積成長量!$L$7:$N$7,0)))),0)</f>
        <v>0</v>
      </c>
      <c r="CS19" s="2">
        <f>IFERROR(IF($F19="地位Ⅰ",INDEX(幹材積成長量!$I$7:$K$148,MATCH((【入力】吸収量・排出量算定シート!$H19+(【入力】吸収量・排出量算定シート!CS$17-【入力】吸収量・排出量算定シート!$CF$17)),幹材積成長量!$I$7:$I$148,0),MATCH(【入力】吸収量・排出量算定シート!$G19,幹材積成長量!$I$7:$K$7,0)),IF($F19="地位Ⅲ",INDEX(幹材積成長量!$O$7:$Q$148,MATCH((【入力】吸収量・排出量算定シート!$H19+(【入力】吸収量・排出量算定シート!CS$17-【入力】吸収量・排出量算定シート!$CF$17)),幹材積成長量!$O$7:$O$148,0),MATCH(【入力】吸収量・排出量算定シート!$G19,幹材積成長量!$O$7:$Q$7,0)),INDEX(幹材積成長量!$L$7:$N$148,MATCH((【入力】吸収量・排出量算定シート!$H19+(【入力】吸収量・排出量算定シート!CS$17-【入力】吸収量・排出量算定シート!$CF$17)),幹材積成長量!$L$7:$L$148,0),MATCH(【入力】吸収量・排出量算定シート!$G19,幹材積成長量!$L$7:$N$7,0)))),0)</f>
        <v>0</v>
      </c>
      <c r="CT19" s="2">
        <f>IFERROR(IF($F19="地位Ⅰ",INDEX(幹材積成長量!$I$7:$K$148,MATCH((【入力】吸収量・排出量算定シート!$H19+(【入力】吸収量・排出量算定シート!CT$17-【入力】吸収量・排出量算定シート!$CF$17)),幹材積成長量!$I$7:$I$148,0),MATCH(【入力】吸収量・排出量算定シート!$G19,幹材積成長量!$I$7:$K$7,0)),IF($F19="地位Ⅲ",INDEX(幹材積成長量!$O$7:$Q$148,MATCH((【入力】吸収量・排出量算定シート!$H19+(【入力】吸収量・排出量算定シート!CT$17-【入力】吸収量・排出量算定シート!$CF$17)),幹材積成長量!$O$7:$O$148,0),MATCH(【入力】吸収量・排出量算定シート!$G19,幹材積成長量!$O$7:$Q$7,0)),INDEX(幹材積成長量!$L$7:$N$148,MATCH((【入力】吸収量・排出量算定シート!$H19+(【入力】吸収量・排出量算定シート!CT$17-【入力】吸収量・排出量算定シート!$CF$17)),幹材積成長量!$L$7:$L$148,0),MATCH(【入力】吸収量・排出量算定シート!$G19,幹材積成長量!$L$7:$N$7,0)))),0)</f>
        <v>0</v>
      </c>
      <c r="CU19" s="2">
        <f>IFERROR(IF($F19="地位Ⅰ",INDEX(幹材積成長量!$I$7:$K$148,MATCH((【入力】吸収量・排出量算定シート!$H19+(【入力】吸収量・排出量算定シート!CU$17-【入力】吸収量・排出量算定シート!$CF$17)),幹材積成長量!$I$7:$I$148,0),MATCH(【入力】吸収量・排出量算定シート!$G19,幹材積成長量!$I$7:$K$7,0)),IF($F19="地位Ⅲ",INDEX(幹材積成長量!$O$7:$Q$148,MATCH((【入力】吸収量・排出量算定シート!$H19+(【入力】吸収量・排出量算定シート!CU$17-【入力】吸収量・排出量算定シート!$CF$17)),幹材積成長量!$O$7:$O$148,0),MATCH(【入力】吸収量・排出量算定シート!$G19,幹材積成長量!$O$7:$Q$7,0)),INDEX(幹材積成長量!$L$7:$N$148,MATCH((【入力】吸収量・排出量算定シート!$H19+(【入力】吸収量・排出量算定シート!CU$17-【入力】吸収量・排出量算定シート!$CF$17)),幹材積成長量!$L$7:$L$148,0),MATCH(【入力】吸収量・排出量算定シート!$G19,幹材積成長量!$L$7:$N$7,0)))),0)</f>
        <v>0</v>
      </c>
      <c r="CV19" s="2">
        <f>IFERROR(IF($F19="地位Ⅰ",INDEX(幹材積成長量!$I$7:$K$148,MATCH((【入力】吸収量・排出量算定シート!$H19+(【入力】吸収量・排出量算定シート!CV$17-【入力】吸収量・排出量算定シート!$CF$17)),幹材積成長量!$I$7:$I$148,0),MATCH(【入力】吸収量・排出量算定シート!$G19,幹材積成長量!$I$7:$K$7,0)),IF($F19="地位Ⅲ",INDEX(幹材積成長量!$O$7:$Q$148,MATCH((【入力】吸収量・排出量算定シート!$H19+(【入力】吸収量・排出量算定シート!CV$17-【入力】吸収量・排出量算定シート!$CF$17)),幹材積成長量!$O$7:$O$148,0),MATCH(【入力】吸収量・排出量算定シート!$G19,幹材積成長量!$O$7:$Q$7,0)),INDEX(幹材積成長量!$L$7:$N$148,MATCH((【入力】吸収量・排出量算定シート!$H19+(【入力】吸収量・排出量算定シート!CV$17-【入力】吸収量・排出量算定シート!$CF$17)),幹材積成長量!$L$7:$L$148,0),MATCH(【入力】吸収量・排出量算定シート!$G19,幹材積成長量!$L$7:$N$7,0)))),0)</f>
        <v>0</v>
      </c>
      <c r="CW19" s="2">
        <f t="shared" ref="CW19:CW21" si="77">IF(CW$17=$L19,$I19*CF19*AD19*$AU19*(1+$AV19)*$AW19*44/12,0)</f>
        <v>0</v>
      </c>
      <c r="CX19" s="2">
        <f t="shared" ref="CX19:CX21" si="78">IF(CX$17=$L19,$I19*CG19*AE19*$AU19*(1+$AV19)*$AW19*44/12,0)</f>
        <v>0</v>
      </c>
      <c r="CY19" s="2">
        <f t="shared" ref="CY19:CY21" si="79">IF(CY$17=$L19,$I19*CH19*AF19*$AU19*(1+$AV19)*$AW19*44/12,0)</f>
        <v>0</v>
      </c>
      <c r="CZ19" s="2">
        <f t="shared" ref="CZ19:CZ21" si="80">IF(CZ$17=$L19,$I19*CI19*AG19*$AU19*(1+$AV19)*$AW19*44/12,0)</f>
        <v>0</v>
      </c>
      <c r="DA19" s="2">
        <f t="shared" ref="DA19:DA21" si="81">IF(DA$17=$L19,$I19*CJ19*AH19*$AU19*(1+$AV19)*$AW19*44/12,0)</f>
        <v>0</v>
      </c>
      <c r="DB19" s="2">
        <f t="shared" ref="DB19:DB21" si="82">IF(DB$17=$L19,$I19*CK19*AI19*$AU19*(1+$AV19)*$AW19*44/12,0)</f>
        <v>0</v>
      </c>
      <c r="DC19" s="2">
        <f t="shared" ref="DC19:DC21" si="83">IF(DC$17=$L19,$I19*CL19*AJ19*$AU19*(1+$AV19)*$AW19*44/12,0)</f>
        <v>0</v>
      </c>
      <c r="DD19" s="2">
        <f t="shared" ref="DD19:DD21" si="84">IF(DD$17=$L19,$I19*CM19*AK19*$AU19*(1+$AV19)*$AW19*44/12,0)</f>
        <v>0</v>
      </c>
      <c r="DE19" s="2">
        <f t="shared" ref="DE19:DE21" si="85">IF(DE$17=$L19,$I19*CN19*AL19*$AU19*(1+$AV19)*$AW19*44/12,0)</f>
        <v>0</v>
      </c>
      <c r="DF19" s="2">
        <f t="shared" ref="DF19:DF21" si="86">IF(DF$17=$L19,$I19*CO19*AM19*$AU19*(1+$AV19)*$AW19*44/12,0)</f>
        <v>0</v>
      </c>
      <c r="DG19" s="2">
        <f t="shared" ref="DG19:DG21" si="87">IF(DG$17=$L19,$I19*CP19*AN19*$AU19*(1+$AV19)*$AW19*44/12,0)</f>
        <v>0</v>
      </c>
      <c r="DH19" s="2">
        <f t="shared" ref="DH19:DH21" si="88">IF(DH$17=$L19,$I19*CQ19*AO19*$AU19*(1+$AV19)*$AW19*44/12,0)</f>
        <v>0</v>
      </c>
      <c r="DI19" s="2">
        <f t="shared" ref="DI19:DI21" si="89">IF(DI$17=$L19,$I19*CR19*AP19*$AU19*(1+$AV19)*$AW19*44/12,0)</f>
        <v>0</v>
      </c>
      <c r="DJ19" s="2">
        <f t="shared" ref="DJ19:DJ21" si="90">IF(DJ$17=$L19,$I19*CS19*AQ19*$AU19*(1+$AV19)*$AW19*44/12,0)</f>
        <v>0</v>
      </c>
      <c r="DK19" s="2">
        <f t="shared" ref="DK19:DK21" si="91">IF(DK$17=$L19,$I19*CT19*AR19*$AU19*(1+$AV19)*$AW19*44/12,0)</f>
        <v>0</v>
      </c>
      <c r="DL19" s="2">
        <f t="shared" ref="DL19:DL21" si="92">IF(DL$17=$L19,$I19*CU19*AS19*$AU19*(1+$AV19)*$AW19*44/12,0)</f>
        <v>0</v>
      </c>
      <c r="DM19" s="2">
        <f t="shared" ref="DM19:DM21" si="93">IF(DM$17=$L19,$I19*CV19*AT19*$AU19*(1+$AV19)*$AW19*44/12,0)</f>
        <v>0</v>
      </c>
      <c r="DN19" s="187">
        <f>IFERROR(IF($F19="地位Ⅰ",INDEX(幹材積成長量!$AE$7:$AG$14,8,MATCH(【入力】吸収量・排出量算定シート!$G19,幹材積成長量!$AE$7:$AG$7,0)),IF($F19="地位Ⅲ",INDEX(幹材積成長量!$AK$7:$AM$14,8,MATCH(【入力】吸収量・排出量算定シート!$G19,幹材積成長量!$AK$7:$AM$7,0)),INDEX(幹材積成長量!$AH$7:$AJ$14,8,MATCH(【入力】吸収量・排出量算定シート!$G19,幹材積成長量!$AH$7:$AJ$7,0)))),0)</f>
        <v>0</v>
      </c>
      <c r="DO19" s="187">
        <f>IFERROR(IF($F19="地位Ⅰ",INDEX(幹材積成長量!$AE$7:$AG$14,8,MATCH(【入力】吸収量・排出量算定シート!$G19,幹材積成長量!$AE$7:$AG$7,0)),IF($F19="地位Ⅲ",INDEX(幹材積成長量!$AK$7:$AM$14,8,MATCH(【入力】吸収量・排出量算定シート!$G19,幹材積成長量!$AK$7:$AM$7,0)),INDEX(幹材積成長量!$AH$7:$AJ$14,8,MATCH(【入力】吸収量・排出量算定シート!$G19,幹材積成長量!$AH$7:$AJ$7,0)))),0)</f>
        <v>0</v>
      </c>
      <c r="DP19" s="187">
        <f>IFERROR(IF($F19="地位Ⅰ",INDEX(幹材積成長量!$AE$7:$AG$14,8,MATCH(【入力】吸収量・排出量算定シート!$G19,幹材積成長量!$AE$7:$AG$7,0)),IF($F19="地位Ⅲ",INDEX(幹材積成長量!$AK$7:$AM$14,8,MATCH(【入力】吸収量・排出量算定シート!$G19,幹材積成長量!$AK$7:$AM$7,0)),INDEX(幹材積成長量!$AH$7:$AJ$14,8,MATCH(【入力】吸収量・排出量算定シート!$G19,幹材積成長量!$AH$7:$AJ$7,0)))),0)</f>
        <v>0</v>
      </c>
      <c r="DQ19" s="187">
        <f>IFERROR(IF($F19="地位Ⅰ",INDEX(幹材積成長量!$AE$7:$AG$14,8,MATCH(【入力】吸収量・排出量算定シート!$G19,幹材積成長量!$AE$7:$AG$7,0)),IF($F19="地位Ⅲ",INDEX(幹材積成長量!$AK$7:$AM$14,8,MATCH(【入力】吸収量・排出量算定シート!$G19,幹材積成長量!$AK$7:$AM$7,0)),INDEX(幹材積成長量!$AH$7:$AJ$14,8,MATCH(【入力】吸収量・排出量算定シート!$G19,幹材積成長量!$AH$7:$AJ$7,0)))),0)</f>
        <v>0</v>
      </c>
      <c r="DR19" s="187">
        <f>IFERROR(IF($F19="地位Ⅰ",INDEX(幹材積成長量!$AE$7:$AG$14,8,MATCH(【入力】吸収量・排出量算定シート!$G19,幹材積成長量!$AE$7:$AG$7,0)),IF($F19="地位Ⅲ",INDEX(幹材積成長量!$AK$7:$AM$14,8,MATCH(【入力】吸収量・排出量算定シート!$G19,幹材積成長量!$AK$7:$AM$7,0)),INDEX(幹材積成長量!$AH$7:$AJ$14,8,MATCH(【入力】吸収量・排出量算定シート!$G19,幹材積成長量!$AH$7:$AJ$7,0)))),0)</f>
        <v>0</v>
      </c>
      <c r="DS19" s="187">
        <f>IFERROR(IF($F19="地位Ⅰ",INDEX(幹材積成長量!$AE$7:$AG$14,8,MATCH(【入力】吸収量・排出量算定シート!$G19,幹材積成長量!$AE$7:$AG$7,0)),IF($F19="地位Ⅲ",INDEX(幹材積成長量!$AK$7:$AM$14,8,MATCH(【入力】吸収量・排出量算定シート!$G19,幹材積成長量!$AK$7:$AM$7,0)),INDEX(幹材積成長量!$AH$7:$AJ$14,8,MATCH(【入力】吸収量・排出量算定シート!$G19,幹材積成長量!$AH$7:$AJ$7,0)))),0)</f>
        <v>0</v>
      </c>
      <c r="DT19" s="187">
        <f>IFERROR(IF($F19="地位Ⅰ",INDEX(幹材積成長量!$AE$7:$AG$14,8,MATCH(【入力】吸収量・排出量算定シート!$G19,幹材積成長量!$AE$7:$AG$7,0)),IF($F19="地位Ⅲ",INDEX(幹材積成長量!$AK$7:$AM$14,8,MATCH(【入力】吸収量・排出量算定シート!$G19,幹材積成長量!$AK$7:$AM$7,0)),INDEX(幹材積成長量!$AH$7:$AJ$14,8,MATCH(【入力】吸収量・排出量算定シート!$G19,幹材積成長量!$AH$7:$AJ$7,0)))),0)</f>
        <v>0</v>
      </c>
      <c r="DU19" s="187">
        <f>IFERROR(IF($F19="地位Ⅰ",INDEX(幹材積成長量!$AE$7:$AG$14,8,MATCH(【入力】吸収量・排出量算定シート!$G19,幹材積成長量!$AE$7:$AG$7,0)),IF($F19="地位Ⅲ",INDEX(幹材積成長量!$AK$7:$AM$14,8,MATCH(【入力】吸収量・排出量算定シート!$G19,幹材積成長量!$AK$7:$AM$7,0)),INDEX(幹材積成長量!$AH$7:$AJ$14,8,MATCH(【入力】吸収量・排出量算定シート!$G19,幹材積成長量!$AH$7:$AJ$7,0)))),0)</f>
        <v>0</v>
      </c>
      <c r="DV19" s="187">
        <f>IFERROR(IF($F19="地位Ⅰ",INDEX(幹材積成長量!$AE$7:$AG$14,8,MATCH(【入力】吸収量・排出量算定シート!$G19,幹材積成長量!$AE$7:$AG$7,0)),IF($F19="地位Ⅲ",INDEX(幹材積成長量!$AK$7:$AM$14,8,MATCH(【入力】吸収量・排出量算定シート!$G19,幹材積成長量!$AK$7:$AM$7,0)),INDEX(幹材積成長量!$AH$7:$AJ$14,8,MATCH(【入力】吸収量・排出量算定シート!$G19,幹材積成長量!$AH$7:$AJ$7,0)))),0)</f>
        <v>0</v>
      </c>
      <c r="DW19" s="187">
        <f>IFERROR(IF($F19="地位Ⅰ",INDEX(幹材積成長量!$AE$7:$AG$14,8,MATCH(【入力】吸収量・排出量算定シート!$G19,幹材積成長量!$AE$7:$AG$7,0)),IF($F19="地位Ⅲ",INDEX(幹材積成長量!$AK$7:$AM$14,8,MATCH(【入力】吸収量・排出量算定シート!$G19,幹材積成長量!$AK$7:$AM$7,0)),INDEX(幹材積成長量!$AH$7:$AJ$14,8,MATCH(【入力】吸収量・排出量算定シート!$G19,幹材積成長量!$AH$7:$AJ$7,0)))),0)</f>
        <v>0</v>
      </c>
      <c r="DX19" s="187">
        <f>IFERROR(IF($F19="地位Ⅰ",INDEX(幹材積成長量!$AE$7:$AG$14,8,MATCH(【入力】吸収量・排出量算定シート!$G19,幹材積成長量!$AE$7:$AG$7,0)),IF($F19="地位Ⅲ",INDEX(幹材積成長量!$AK$7:$AM$14,8,MATCH(【入力】吸収量・排出量算定シート!$G19,幹材積成長量!$AK$7:$AM$7,0)),INDEX(幹材積成長量!$AH$7:$AJ$14,8,MATCH(【入力】吸収量・排出量算定シート!$G19,幹材積成長量!$AH$7:$AJ$7,0)))),0)</f>
        <v>0</v>
      </c>
      <c r="DY19" s="187">
        <f>IFERROR(IF($F19="地位Ⅰ",INDEX(幹材積成長量!$AE$7:$AG$14,8,MATCH(【入力】吸収量・排出量算定シート!$G19,幹材積成長量!$AE$7:$AG$7,0)),IF($F19="地位Ⅲ",INDEX(幹材積成長量!$AK$7:$AM$14,8,MATCH(【入力】吸収量・排出量算定シート!$G19,幹材積成長量!$AK$7:$AM$7,0)),INDEX(幹材積成長量!$AH$7:$AJ$14,8,MATCH(【入力】吸収量・排出量算定シート!$G19,幹材積成長量!$AH$7:$AJ$7,0)))),0)</f>
        <v>0</v>
      </c>
      <c r="DZ19" s="187">
        <f>IFERROR(IF($F19="地位Ⅰ",INDEX(幹材積成長量!$AE$7:$AG$14,8,MATCH(【入力】吸収量・排出量算定シート!$G19,幹材積成長量!$AE$7:$AG$7,0)),IF($F19="地位Ⅲ",INDEX(幹材積成長量!$AK$7:$AM$14,8,MATCH(【入力】吸収量・排出量算定シート!$G19,幹材積成長量!$AK$7:$AM$7,0)),INDEX(幹材積成長量!$AH$7:$AJ$14,8,MATCH(【入力】吸収量・排出量算定シート!$G19,幹材積成長量!$AH$7:$AJ$7,0)))),0)</f>
        <v>0</v>
      </c>
      <c r="EA19" s="187">
        <f>IFERROR(IF($F19="地位Ⅰ",INDEX(幹材積成長量!$AE$7:$AG$14,8,MATCH(【入力】吸収量・排出量算定シート!$G19,幹材積成長量!$AE$7:$AG$7,0)),IF($F19="地位Ⅲ",INDEX(幹材積成長量!$AK$7:$AM$14,8,MATCH(【入力】吸収量・排出量算定シート!$G19,幹材積成長量!$AK$7:$AM$7,0)),INDEX(幹材積成長量!$AH$7:$AJ$14,8,MATCH(【入力】吸収量・排出量算定シート!$G19,幹材積成長量!$AH$7:$AJ$7,0)))),0)</f>
        <v>0</v>
      </c>
      <c r="EB19" s="187">
        <f>IFERROR(IF($F19="地位Ⅰ",INDEX(幹材積成長量!$AE$7:$AG$14,8,MATCH(【入力】吸収量・排出量算定シート!$G19,幹材積成長量!$AE$7:$AG$7,0)),IF($F19="地位Ⅲ",INDEX(幹材積成長量!$AK$7:$AM$14,8,MATCH(【入力】吸収量・排出量算定シート!$G19,幹材積成長量!$AK$7:$AM$7,0)),INDEX(幹材積成長量!$AH$7:$AJ$14,8,MATCH(【入力】吸収量・排出量算定シート!$G19,幹材積成長量!$AH$7:$AJ$7,0)))),0)</f>
        <v>0</v>
      </c>
      <c r="EC19" s="187">
        <f>IFERROR(IF($F19="地位Ⅰ",INDEX(幹材積成長量!$AE$7:$AG$14,8,MATCH(【入力】吸収量・排出量算定シート!$G19,幹材積成長量!$AE$7:$AG$7,0)),IF($F19="地位Ⅲ",INDEX(幹材積成長量!$AK$7:$AM$14,8,MATCH(【入力】吸収量・排出量算定シート!$G19,幹材積成長量!$AK$7:$AM$7,0)),INDEX(幹材積成長量!$AH$7:$AJ$14,8,MATCH(【入力】吸収量・排出量算定シート!$G19,幹材積成長量!$AH$7:$AJ$7,0)))),0)</f>
        <v>0</v>
      </c>
      <c r="ED19" s="186">
        <f t="shared" ref="ED19:ED20" si="94">IF($L19+1=ED$17,DN19*$I19*0.9,0)</f>
        <v>0</v>
      </c>
      <c r="EE19" s="186">
        <f t="shared" ref="EE19:EE20" si="95">IF($L19+1=EE$17,DO19*$I19*0.9,0)</f>
        <v>0</v>
      </c>
      <c r="EF19" s="186">
        <f t="shared" ref="EF19:EF20" si="96">IF($L19+1=EF$17,DP19*$I19*0.9,0)</f>
        <v>0</v>
      </c>
      <c r="EG19" s="186">
        <f t="shared" ref="EG19:EG20" si="97">IF($L19+1=EG$17,DQ19*$I19*0.9,0)</f>
        <v>0</v>
      </c>
      <c r="EH19" s="186">
        <f t="shared" ref="EH19:EH20" si="98">IF($L19+1=EH$17,DR19*$I19*0.9,0)</f>
        <v>0</v>
      </c>
      <c r="EI19" s="186">
        <f t="shared" ref="EI19:EI20" si="99">IF($L19+1=EI$17,DS19*$I19*0.9,0)</f>
        <v>0</v>
      </c>
      <c r="EJ19" s="186">
        <f t="shared" ref="EJ19:EJ20" si="100">IF($L19+1=EJ$17,DT19*$I19*0.9,0)</f>
        <v>0</v>
      </c>
      <c r="EK19" s="186">
        <f t="shared" ref="EK19:EK20" si="101">IF($L19+1=EK$17,DU19*$I19*0.9,0)</f>
        <v>0</v>
      </c>
      <c r="EL19" s="186">
        <f t="shared" ref="EL19:EL20" si="102">IF($L19+1=EL$17,DV19*$I19*0.9,0)</f>
        <v>0</v>
      </c>
      <c r="EM19" s="186">
        <f t="shared" ref="EM19:EM20" si="103">IF($L19+1=EM$17,DW19*$I19*0.9,0)</f>
        <v>0</v>
      </c>
      <c r="EN19" s="186">
        <f t="shared" ref="EN19:EN20" si="104">IF($L19+1=EN$17,DX19*$I19*0.9,0)</f>
        <v>0</v>
      </c>
      <c r="EO19" s="186">
        <f t="shared" ref="EO19:EO20" si="105">IF($L19+1=EO$17,DY19*$I19*0.9,0)</f>
        <v>0</v>
      </c>
      <c r="EP19" s="186">
        <f t="shared" ref="EP19:EP20" si="106">IF($L19+1=EP$17,DZ19*$I19*0.9,0)</f>
        <v>0</v>
      </c>
      <c r="EQ19" s="186">
        <f t="shared" ref="EQ19:EQ20" si="107">IF($L19+1=EQ$17,EA19*$I19*0.9,0)</f>
        <v>0</v>
      </c>
      <c r="ER19" s="186">
        <f t="shared" ref="ER19:ER20" si="108">IF($L19+1=ER$17,EB19*$I19*0.9,0)</f>
        <v>0</v>
      </c>
      <c r="ES19" s="186">
        <f t="shared" ref="ES19:ET20" si="109">IF($L19+1=ES$17,EC19*$I19*0.9,0)</f>
        <v>0</v>
      </c>
      <c r="ET19" s="186">
        <f t="shared" si="109"/>
        <v>0</v>
      </c>
    </row>
    <row r="20" spans="2:150" x14ac:dyDescent="0.3">
      <c r="B20" s="3"/>
      <c r="C20" s="3"/>
      <c r="D20" s="3"/>
      <c r="E20" s="3"/>
      <c r="G20" s="217"/>
      <c r="J20" s="3"/>
      <c r="M20" s="187">
        <f>IFERROR(IF($F20="地位Ⅰ",INDEX(幹材積成長量!$S$7:$U$148,MATCH(【入力】吸収量・排出量算定シート!$H20+(M$17-$M$17),幹材積成長量!$S$7:$S$148,0),MATCH($G20,幹材積成長量!$S$7:$U$7,0)),IF($F20="地位Ⅲ",INDEX(幹材積成長量!$Y$7:$AA$148,MATCH(【入力】吸収量・排出量算定シート!$H20+(M$17-$M$17),幹材積成長量!$Y$7:$Y$148,0),MATCH($G20,幹材積成長量!$Y$7:$AA$7,0)),INDEX(幹材積成長量!$V$7:$X$148,MATCH(【入力】吸収量・排出量算定シート!$H20+(M$17-$M$17),幹材積成長量!$V$7:$V$148,0),MATCH($G20,幹材積成長量!$V$7:$X$7,0)))),0)</f>
        <v>0</v>
      </c>
      <c r="N20" s="187">
        <f>IFERROR(IF($F20="地位Ⅰ",INDEX(幹材積成長量!$S$7:$U$148,MATCH(【入力】吸収量・排出量算定シート!$H20+(N$17-$M$17),幹材積成長量!$S$7:$S$148,0),MATCH($G20,幹材積成長量!$S$7:$U$7,0)),IF($F20="地位Ⅲ",INDEX(幹材積成長量!$Y$7:$AA$148,MATCH(【入力】吸収量・排出量算定シート!$H20+(N$17-$M$17),幹材積成長量!$Y$7:$Y$148,0),MATCH($G20,幹材積成長量!$Y$7:$AA$7,0)),INDEX(幹材積成長量!$V$7:$X$148,MATCH(【入力】吸収量・排出量算定シート!$H20+(N$17-$M$17),幹材積成長量!$V$7:$V$148,0),MATCH($G20,幹材積成長量!$V$7:$X$7,0)))),0)</f>
        <v>0</v>
      </c>
      <c r="O20" s="187">
        <f>IFERROR(IF($F20="地位Ⅰ",INDEX(幹材積成長量!$S$7:$U$148,MATCH(【入力】吸収量・排出量算定シート!$H20+(O$17-$M$17),幹材積成長量!$S$7:$S$148,0),MATCH($G20,幹材積成長量!$S$7:$U$7,0)),IF($F20="地位Ⅲ",INDEX(幹材積成長量!$Y$7:$AA$148,MATCH(【入力】吸収量・排出量算定シート!$H20+(O$17-$M$17),幹材積成長量!$Y$7:$Y$148,0),MATCH($G20,幹材積成長量!$Y$7:$AA$7,0)),INDEX(幹材積成長量!$V$7:$X$148,MATCH(【入力】吸収量・排出量算定シート!$H20+(O$17-$M$17),幹材積成長量!$V$7:$V$148,0),MATCH($G20,幹材積成長量!$V$7:$X$7,0)))),0)</f>
        <v>0</v>
      </c>
      <c r="P20" s="187">
        <f>IFERROR(IF($F20="地位Ⅰ",INDEX(幹材積成長量!$S$7:$U$148,MATCH(【入力】吸収量・排出量算定シート!$H20+(P$17-$M$17),幹材積成長量!$S$7:$S$148,0),MATCH($G20,幹材積成長量!$S$7:$U$7,0)),IF($F20="地位Ⅲ",INDEX(幹材積成長量!$Y$7:$AA$148,MATCH(【入力】吸収量・排出量算定シート!$H20+(P$17-$M$17),幹材積成長量!$Y$7:$Y$148,0),MATCH($G20,幹材積成長量!$Y$7:$AA$7,0)),INDEX(幹材積成長量!$V$7:$X$148,MATCH(【入力】吸収量・排出量算定シート!$H20+(P$17-$M$17),幹材積成長量!$V$7:$V$148,0),MATCH($G20,幹材積成長量!$V$7:$X$7,0)))),0)</f>
        <v>0</v>
      </c>
      <c r="Q20" s="187">
        <f>IFERROR(IF($F20="地位Ⅰ",INDEX(幹材積成長量!$S$7:$U$148,MATCH(【入力】吸収量・排出量算定シート!$H20+(Q$17-$M$17),幹材積成長量!$S$7:$S$148,0),MATCH($G20,幹材積成長量!$S$7:$U$7,0)),IF($F20="地位Ⅲ",INDEX(幹材積成長量!$Y$7:$AA$148,MATCH(【入力】吸収量・排出量算定シート!$H20+(Q$17-$M$17),幹材積成長量!$Y$7:$Y$148,0),MATCH($G20,幹材積成長量!$Y$7:$AA$7,0)),INDEX(幹材積成長量!$V$7:$X$148,MATCH(【入力】吸収量・排出量算定シート!$H20+(Q$17-$M$17),幹材積成長量!$V$7:$V$148,0),MATCH($G20,幹材積成長量!$V$7:$X$7,0)))),0)</f>
        <v>0</v>
      </c>
      <c r="R20" s="187">
        <f>IFERROR(IF($F20="地位Ⅰ",INDEX(幹材積成長量!$S$7:$U$148,MATCH(【入力】吸収量・排出量算定シート!$H20+(R$17-$M$17),幹材積成長量!$S$7:$S$148,0),MATCH($G20,幹材積成長量!$S$7:$U$7,0)),IF($F20="地位Ⅲ",INDEX(幹材積成長量!$Y$7:$AA$148,MATCH(【入力】吸収量・排出量算定シート!$H20+(R$17-$M$17),幹材積成長量!$Y$7:$Y$148,0),MATCH($G20,幹材積成長量!$Y$7:$AA$7,0)),INDEX(幹材積成長量!$V$7:$X$148,MATCH(【入力】吸収量・排出量算定シート!$H20+(R$17-$M$17),幹材積成長量!$V$7:$V$148,0),MATCH($G20,幹材積成長量!$V$7:$X$7,0)))),0)</f>
        <v>0</v>
      </c>
      <c r="S20" s="187">
        <f>IFERROR(IF($F20="地位Ⅰ",INDEX(幹材積成長量!$S$7:$U$148,MATCH(【入力】吸収量・排出量算定シート!$H20+(S$17-$M$17),幹材積成長量!$S$7:$S$148,0),MATCH($G20,幹材積成長量!$S$7:$U$7,0)),IF($F20="地位Ⅲ",INDEX(幹材積成長量!$Y$7:$AA$148,MATCH(【入力】吸収量・排出量算定シート!$H20+(S$17-$M$17),幹材積成長量!$Y$7:$Y$148,0),MATCH($G20,幹材積成長量!$Y$7:$AA$7,0)),INDEX(幹材積成長量!$V$7:$X$148,MATCH(【入力】吸収量・排出量算定シート!$H20+(S$17-$M$17),幹材積成長量!$V$7:$V$148,0),MATCH($G20,幹材積成長量!$V$7:$X$7,0)))),0)</f>
        <v>0</v>
      </c>
      <c r="T20" s="187">
        <f>IFERROR(IF($F20="地位Ⅰ",INDEX(幹材積成長量!$S$7:$U$148,MATCH(【入力】吸収量・排出量算定シート!$H20+(T$17-$M$17),幹材積成長量!$S$7:$S$148,0),MATCH($G20,幹材積成長量!$S$7:$U$7,0)),IF($F20="地位Ⅲ",INDEX(幹材積成長量!$Y$7:$AA$148,MATCH(【入力】吸収量・排出量算定シート!$H20+(T$17-$M$17),幹材積成長量!$Y$7:$Y$148,0),MATCH($G20,幹材積成長量!$Y$7:$AA$7,0)),INDEX(幹材積成長量!$V$7:$X$148,MATCH(【入力】吸収量・排出量算定シート!$H20+(T$17-$M$17),幹材積成長量!$V$7:$V$148,0),MATCH($G20,幹材積成長量!$V$7:$X$7,0)))),0)</f>
        <v>0</v>
      </c>
      <c r="U20" s="187">
        <f>IFERROR(IF($F20="地位Ⅰ",INDEX(幹材積成長量!$S$7:$U$148,MATCH(【入力】吸収量・排出量算定シート!$H20+(U$17-$M$17),幹材積成長量!$S$7:$S$148,0),MATCH($G20,幹材積成長量!$S$7:$U$7,0)),IF($F20="地位Ⅲ",INDEX(幹材積成長量!$Y$7:$AA$148,MATCH(【入力】吸収量・排出量算定シート!$H20+(U$17-$M$17),幹材積成長量!$Y$7:$Y$148,0),MATCH($G20,幹材積成長量!$Y$7:$AA$7,0)),INDEX(幹材積成長量!$V$7:$X$148,MATCH(【入力】吸収量・排出量算定シート!$H20+(U$17-$M$17),幹材積成長量!$V$7:$V$148,0),MATCH($G20,幹材積成長量!$V$7:$X$7,0)))),0)</f>
        <v>0</v>
      </c>
      <c r="V20" s="187">
        <f>IFERROR(IF($F20="地位Ⅰ",INDEX(幹材積成長量!$S$7:$U$148,MATCH(【入力】吸収量・排出量算定シート!$H20+(V$17-$M$17),幹材積成長量!$S$7:$S$148,0),MATCH($G20,幹材積成長量!$S$7:$U$7,0)),IF($F20="地位Ⅲ",INDEX(幹材積成長量!$Y$7:$AA$148,MATCH(【入力】吸収量・排出量算定シート!$H20+(V$17-$M$17),幹材積成長量!$Y$7:$Y$148,0),MATCH($G20,幹材積成長量!$Y$7:$AA$7,0)),INDEX(幹材積成長量!$V$7:$X$148,MATCH(【入力】吸収量・排出量算定シート!$H20+(V$17-$M$17),幹材積成長量!$V$7:$V$148,0),MATCH($G20,幹材積成長量!$V$7:$X$7,0)))),0)</f>
        <v>0</v>
      </c>
      <c r="W20" s="187">
        <f>IFERROR(IF($F20="地位Ⅰ",INDEX(幹材積成長量!$S$7:$U$148,MATCH(【入力】吸収量・排出量算定シート!$H20+(W$17-$M$17),幹材積成長量!$S$7:$S$148,0),MATCH($G20,幹材積成長量!$S$7:$U$7,0)),IF($F20="地位Ⅲ",INDEX(幹材積成長量!$Y$7:$AA$148,MATCH(【入力】吸収量・排出量算定シート!$H20+(W$17-$M$17),幹材積成長量!$Y$7:$Y$148,0),MATCH($G20,幹材積成長量!$Y$7:$AA$7,0)),INDEX(幹材積成長量!$V$7:$X$148,MATCH(【入力】吸収量・排出量算定シート!$H20+(W$17-$M$17),幹材積成長量!$V$7:$V$148,0),MATCH($G20,幹材積成長量!$V$7:$X$7,0)))),0)</f>
        <v>0</v>
      </c>
      <c r="X20" s="187">
        <f>IFERROR(IF($F20="地位Ⅰ",INDEX(幹材積成長量!$S$7:$U$148,MATCH(【入力】吸収量・排出量算定シート!$H20+(X$17-$M$17),幹材積成長量!$S$7:$S$148,0),MATCH($G20,幹材積成長量!$S$7:$U$7,0)),IF($F20="地位Ⅲ",INDEX(幹材積成長量!$Y$7:$AA$148,MATCH(【入力】吸収量・排出量算定シート!$H20+(X$17-$M$17),幹材積成長量!$Y$7:$Y$148,0),MATCH($G20,幹材積成長量!$Y$7:$AA$7,0)),INDEX(幹材積成長量!$V$7:$X$148,MATCH(【入力】吸収量・排出量算定シート!$H20+(X$17-$M$17),幹材積成長量!$V$7:$V$148,0),MATCH($G20,幹材積成長量!$V$7:$X$7,0)))),0)</f>
        <v>0</v>
      </c>
      <c r="Y20" s="187">
        <f>IFERROR(IF($F20="地位Ⅰ",INDEX(幹材積成長量!$S$7:$U$148,MATCH(【入力】吸収量・排出量算定シート!$H20+(Y$17-$M$17),幹材積成長量!$S$7:$S$148,0),MATCH($G20,幹材積成長量!$S$7:$U$7,0)),IF($F20="地位Ⅲ",INDEX(幹材積成長量!$Y$7:$AA$148,MATCH(【入力】吸収量・排出量算定シート!$H20+(Y$17-$M$17),幹材積成長量!$Y$7:$Y$148,0),MATCH($G20,幹材積成長量!$Y$7:$AA$7,0)),INDEX(幹材積成長量!$V$7:$X$148,MATCH(【入力】吸収量・排出量算定シート!$H20+(Y$17-$M$17),幹材積成長量!$V$7:$V$148,0),MATCH($G20,幹材積成長量!$V$7:$X$7,0)))),0)</f>
        <v>0</v>
      </c>
      <c r="Z20" s="187">
        <f>IFERROR(IF($F20="地位Ⅰ",INDEX(幹材積成長量!$S$7:$U$148,MATCH(【入力】吸収量・排出量算定シート!$H20+(Z$17-$M$17),幹材積成長量!$S$7:$S$148,0),MATCH($G20,幹材積成長量!$S$7:$U$7,0)),IF($F20="地位Ⅲ",INDEX(幹材積成長量!$Y$7:$AA$148,MATCH(【入力】吸収量・排出量算定シート!$H20+(Z$17-$M$17),幹材積成長量!$Y$7:$Y$148,0),MATCH($G20,幹材積成長量!$Y$7:$AA$7,0)),INDEX(幹材積成長量!$V$7:$X$148,MATCH(【入力】吸収量・排出量算定シート!$H20+(Z$17-$M$17),幹材積成長量!$V$7:$V$148,0),MATCH($G20,幹材積成長量!$V$7:$X$7,0)))),0)</f>
        <v>0</v>
      </c>
      <c r="AA20" s="187">
        <f>IFERROR(IF($F20="地位Ⅰ",INDEX(幹材積成長量!$S$7:$U$148,MATCH(【入力】吸収量・排出量算定シート!$H20+(AA$17-$M$17),幹材積成長量!$S$7:$S$148,0),MATCH($G20,幹材積成長量!$S$7:$U$7,0)),IF($F20="地位Ⅲ",INDEX(幹材積成長量!$Y$7:$AA$148,MATCH(【入力】吸収量・排出量算定シート!$H20+(AA$17-$M$17),幹材積成長量!$Y$7:$Y$148,0),MATCH($G20,幹材積成長量!$Y$7:$AA$7,0)),INDEX(幹材積成長量!$V$7:$X$148,MATCH(【入力】吸収量・排出量算定シート!$H20+(AA$17-$M$17),幹材積成長量!$V$7:$V$148,0),MATCH($G20,幹材積成長量!$V$7:$X$7,0)))),0)</f>
        <v>0</v>
      </c>
      <c r="AB20" s="187">
        <f>IFERROR(IF($F20="地位Ⅰ",INDEX(幹材積成長量!$S$7:$U$148,MATCH(【入力】吸収量・排出量算定シート!$H20+(AB$17-$M$17),幹材積成長量!$S$7:$S$148,0),MATCH($G20,幹材積成長量!$S$7:$U$7,0)),IF($F20="地位Ⅲ",INDEX(幹材積成長量!$Y$7:$AA$148,MATCH(【入力】吸収量・排出量算定シート!$H20+(AB$17-$M$17),幹材積成長量!$Y$7:$Y$148,0),MATCH($G20,幹材積成長量!$Y$7:$AA$7,0)),INDEX(幹材積成長量!$V$7:$X$148,MATCH(【入力】吸収量・排出量算定シート!$H20+(AB$17-$M$17),幹材積成長量!$V$7:$V$148,0),MATCH($G20,幹材積成長量!$V$7:$X$7,0)))),0)</f>
        <v>0</v>
      </c>
      <c r="AC20" s="187">
        <f>IFERROR(IF($F20="地位Ⅰ",INDEX(幹材積成長量!$S$7:$U$148,MATCH(【入力】吸収量・排出量算定シート!$H20+(AC$17-$M$17),幹材積成長量!$S$7:$S$148,0),MATCH($G20,幹材積成長量!$S$7:$U$7,0)),IF($F20="地位Ⅲ",INDEX(幹材積成長量!$Y$7:$AA$148,MATCH(【入力】吸収量・排出量算定シート!$H20+(AC$17-$M$17),幹材積成長量!$Y$7:$Y$148,0),MATCH($G20,幹材積成長量!$Y$7:$AA$7,0)),INDEX(幹材積成長量!$V$7:$X$148,MATCH(【入力】吸収量・排出量算定シート!$H20+(AC$17-$M$17),幹材積成長量!$V$7:$V$148,0),MATCH($G20,幹材積成長量!$V$7:$X$7,0)))),0)</f>
        <v>0</v>
      </c>
      <c r="AD20" s="2">
        <f>IFERROR(INDEX('BEF（拡大係数）'!$A$4:$AO$154,MATCH(【入力】吸収量・排出量算定シート!$H20,'BEF（拡大係数）'!$A$4:$A$154,0),MATCH($G20,'BEF（拡大係数）'!$A$4:$AO$4,0)),0)</f>
        <v>0</v>
      </c>
      <c r="AE20" s="2">
        <f>IFERROR(INDEX('BEF（拡大係数）'!$A$4:$AO$154,MATCH(【入力】吸収量・排出量算定シート!$H20,'BEF（拡大係数）'!$A$4:$A$154,0),MATCH($G20,'BEF（拡大係数）'!$A$4:$AO$4,0)),0)</f>
        <v>0</v>
      </c>
      <c r="AF20" s="2">
        <f>IFERROR(INDEX('BEF（拡大係数）'!$A$4:$AO$154,MATCH(【入力】吸収量・排出量算定シート!$H20,'BEF（拡大係数）'!$A$4:$A$154,0),MATCH($G20,'BEF（拡大係数）'!$A$4:$AO$4,0)),0)</f>
        <v>0</v>
      </c>
      <c r="AG20" s="2">
        <f>IFERROR(INDEX('BEF（拡大係数）'!$A$4:$AO$154,MATCH(【入力】吸収量・排出量算定シート!$H20,'BEF（拡大係数）'!$A$4:$A$154,0),MATCH($G20,'BEF（拡大係数）'!$A$4:$AO$4,0)),0)</f>
        <v>0</v>
      </c>
      <c r="AH20" s="2">
        <f>IFERROR(INDEX('BEF（拡大係数）'!$A$4:$AO$154,MATCH(【入力】吸収量・排出量算定シート!$H20,'BEF（拡大係数）'!$A$4:$A$154,0),MATCH($G20,'BEF（拡大係数）'!$A$4:$AO$4,0)),0)</f>
        <v>0</v>
      </c>
      <c r="AI20" s="2">
        <f>IFERROR(INDEX('BEF（拡大係数）'!$A$4:$AO$154,MATCH(【入力】吸収量・排出量算定シート!$H20,'BEF（拡大係数）'!$A$4:$A$154,0),MATCH($G20,'BEF（拡大係数）'!$A$4:$AO$4,0)),0)</f>
        <v>0</v>
      </c>
      <c r="AJ20" s="2">
        <f>IFERROR(INDEX('BEF（拡大係数）'!$A$4:$AO$154,MATCH(【入力】吸収量・排出量算定シート!$H20,'BEF（拡大係数）'!$A$4:$A$154,0),MATCH($G20,'BEF（拡大係数）'!$A$4:$AO$4,0)),0)</f>
        <v>0</v>
      </c>
      <c r="AK20" s="2">
        <f>IFERROR(INDEX('BEF（拡大係数）'!$A$4:$AO$154,MATCH(【入力】吸収量・排出量算定シート!$H20,'BEF（拡大係数）'!$A$4:$A$154,0),MATCH($G20,'BEF（拡大係数）'!$A$4:$AO$4,0)),0)</f>
        <v>0</v>
      </c>
      <c r="AL20" s="2">
        <f>IFERROR(INDEX('BEF（拡大係数）'!$A$4:$AO$154,MATCH(【入力】吸収量・排出量算定シート!$H20,'BEF（拡大係数）'!$A$4:$A$154,0),MATCH($G20,'BEF（拡大係数）'!$A$4:$AO$4,0)),0)</f>
        <v>0</v>
      </c>
      <c r="AM20" s="2">
        <f>IFERROR(INDEX('BEF（拡大係数）'!$A$4:$AO$154,MATCH(【入力】吸収量・排出量算定シート!$H20,'BEF（拡大係数）'!$A$4:$A$154,0),MATCH($G20,'BEF（拡大係数）'!$A$4:$AO$4,0)),0)</f>
        <v>0</v>
      </c>
      <c r="AN20" s="2">
        <f>IFERROR(INDEX('BEF（拡大係数）'!$A$4:$AO$154,MATCH(【入力】吸収量・排出量算定シート!$H20,'BEF（拡大係数）'!$A$4:$A$154,0),MATCH($G20,'BEF（拡大係数）'!$A$4:$AO$4,0)),0)</f>
        <v>0</v>
      </c>
      <c r="AO20" s="2">
        <f>IFERROR(INDEX('BEF（拡大係数）'!$A$4:$AO$154,MATCH(【入力】吸収量・排出量算定シート!$H20,'BEF（拡大係数）'!$A$4:$A$154,0),MATCH($G20,'BEF（拡大係数）'!$A$4:$AO$4,0)),0)</f>
        <v>0</v>
      </c>
      <c r="AP20" s="2">
        <f>IFERROR(INDEX('BEF（拡大係数）'!$A$4:$AO$154,MATCH(【入力】吸収量・排出量算定シート!$H20,'BEF（拡大係数）'!$A$4:$A$154,0),MATCH($G20,'BEF（拡大係数）'!$A$4:$AO$4,0)),0)</f>
        <v>0</v>
      </c>
      <c r="AQ20" s="2">
        <f>IFERROR(INDEX('BEF（拡大係数）'!$A$4:$AO$154,MATCH(【入力】吸収量・排出量算定シート!$H20,'BEF（拡大係数）'!$A$4:$A$154,0),MATCH($G20,'BEF（拡大係数）'!$A$4:$AO$4,0)),0)</f>
        <v>0</v>
      </c>
      <c r="AR20" s="2">
        <f>IFERROR(INDEX('BEF（拡大係数）'!$A$4:$AO$154,MATCH(【入力】吸収量・排出量算定シート!$H20,'BEF（拡大係数）'!$A$4:$A$154,0),MATCH($G20,'BEF（拡大係数）'!$A$4:$AO$4,0)),0)</f>
        <v>0</v>
      </c>
      <c r="AS20" s="2">
        <f>IFERROR(INDEX('BEF（拡大係数）'!$A$4:$AO$154,MATCH(【入力】吸収量・排出量算定シート!$H20,'BEF（拡大係数）'!$A$4:$A$154,0),MATCH($G20,'BEF（拡大係数）'!$A$4:$AO$4,0)),0)</f>
        <v>0</v>
      </c>
      <c r="AT20" s="2">
        <f>IFERROR(INDEX('BEF（拡大係数）'!$A$4:$AO$154,MATCH(【入力】吸収量・排出量算定シート!$H20,'BEF（拡大係数）'!$A$4:$A$154,0),MATCH($G20,'BEF（拡大係数）'!$A$4:$AO$4,0)),0)</f>
        <v>0</v>
      </c>
      <c r="AU20" s="2">
        <f>IFERROR(VLOOKUP($G20,パラメータ_オリジナル!$B$6:$G$45,4,FALSE),0)</f>
        <v>0</v>
      </c>
      <c r="AV20" s="2">
        <f>IFERROR(VLOOKUP($G20,パラメータ_オリジナル!$B$6:$G$45,5,FALSE),0)</f>
        <v>0</v>
      </c>
      <c r="AW20" s="2">
        <f>IFERROR(VLOOKUP($G20,パラメータ_オリジナル!$B$6:$G$45,6,FALSE),0)</f>
        <v>0</v>
      </c>
      <c r="AX20" s="125">
        <f t="shared" si="61"/>
        <v>0</v>
      </c>
      <c r="AY20" s="125">
        <f t="shared" si="62"/>
        <v>0</v>
      </c>
      <c r="AZ20" s="125">
        <f t="shared" ref="AZ20:AZ21" si="110">IFERROR(IF($J20="",$I20*O20*AF20*$AU20*(1+$AV20)*$AW20*44/12,IF($J20&lt;=AF$17,$I20*O20*AF20*$AU20*(1+$AV20)*$AW20*44/12,0)),0)</f>
        <v>0</v>
      </c>
      <c r="BA20" s="125">
        <f t="shared" si="63"/>
        <v>0</v>
      </c>
      <c r="BB20" s="125">
        <f t="shared" si="64"/>
        <v>0</v>
      </c>
      <c r="BC20" s="125">
        <f t="shared" si="65"/>
        <v>0</v>
      </c>
      <c r="BD20" s="125">
        <f t="shared" si="66"/>
        <v>0</v>
      </c>
      <c r="BE20" s="125">
        <f t="shared" si="67"/>
        <v>0</v>
      </c>
      <c r="BF20" s="125">
        <f t="shared" si="68"/>
        <v>0</v>
      </c>
      <c r="BG20" s="125">
        <f t="shared" si="69"/>
        <v>0</v>
      </c>
      <c r="BH20" s="125">
        <f t="shared" si="70"/>
        <v>0</v>
      </c>
      <c r="BI20" s="125">
        <f t="shared" si="71"/>
        <v>0</v>
      </c>
      <c r="BJ20" s="125">
        <f t="shared" si="72"/>
        <v>0</v>
      </c>
      <c r="BK20" s="125">
        <f t="shared" si="73"/>
        <v>0</v>
      </c>
      <c r="BL20" s="125">
        <f t="shared" si="74"/>
        <v>0</v>
      </c>
      <c r="BM20" s="125">
        <f t="shared" si="75"/>
        <v>0</v>
      </c>
      <c r="BN20" s="125">
        <f t="shared" si="76"/>
        <v>0</v>
      </c>
      <c r="BO20" s="125">
        <f t="shared" ref="BO20:BO21" si="111">IF($L20="",AX20,IF(BO$17&lt;$L20,AX20,0))</f>
        <v>0</v>
      </c>
      <c r="BP20" s="125">
        <f t="shared" si="40"/>
        <v>0</v>
      </c>
      <c r="BQ20" s="125">
        <f t="shared" si="41"/>
        <v>0</v>
      </c>
      <c r="BR20" s="125">
        <f t="shared" si="42"/>
        <v>0</v>
      </c>
      <c r="BS20" s="125">
        <f t="shared" si="43"/>
        <v>0</v>
      </c>
      <c r="BT20" s="125">
        <f t="shared" si="44"/>
        <v>0</v>
      </c>
      <c r="BU20" s="125">
        <f t="shared" si="45"/>
        <v>0</v>
      </c>
      <c r="BV20" s="125">
        <f t="shared" si="46"/>
        <v>0</v>
      </c>
      <c r="BW20" s="125">
        <f t="shared" si="47"/>
        <v>0</v>
      </c>
      <c r="BX20" s="125">
        <f t="shared" si="48"/>
        <v>0</v>
      </c>
      <c r="BY20" s="125">
        <f t="shared" si="49"/>
        <v>0</v>
      </c>
      <c r="BZ20" s="125">
        <f t="shared" si="50"/>
        <v>0</v>
      </c>
      <c r="CA20" s="125">
        <f t="shared" si="51"/>
        <v>0</v>
      </c>
      <c r="CB20" s="125">
        <f t="shared" si="52"/>
        <v>0</v>
      </c>
      <c r="CC20" s="125">
        <f t="shared" si="53"/>
        <v>0</v>
      </c>
      <c r="CD20" s="125">
        <f t="shared" si="54"/>
        <v>0</v>
      </c>
      <c r="CE20" s="125">
        <f t="shared" si="55"/>
        <v>0</v>
      </c>
      <c r="CF20" s="2">
        <f>IFERROR(IF($F20="地位Ⅰ",INDEX(幹材積成長量!$I$7:$K$148,MATCH((【入力】吸収量・排出量算定シート!$H20+(【入力】吸収量・排出量算定シート!CF$17-【入力】吸収量・排出量算定シート!$CF$17)),幹材積成長量!$I$7:$I$148,0),MATCH(【入力】吸収量・排出量算定シート!$G20,幹材積成長量!$I$7:$K$7,0)),IF($F20="地位Ⅲ",INDEX(幹材積成長量!$O$7:$Q$148,MATCH((【入力】吸収量・排出量算定シート!$H20+(【入力】吸収量・排出量算定シート!CF$17-【入力】吸収量・排出量算定シート!$CF$17)),幹材積成長量!$O$7:$O$148,0),MATCH(【入力】吸収量・排出量算定シート!$G20,幹材積成長量!$O$7:$Q$7,0)),INDEX(幹材積成長量!$L$7:$N$148,MATCH((【入力】吸収量・排出量算定シート!$H20+(【入力】吸収量・排出量算定シート!CF$17-【入力】吸収量・排出量算定シート!$CF$17)),幹材積成長量!$L$7:$L$148,0),MATCH(【入力】吸収量・排出量算定シート!$G20,幹材積成長量!$L$7:$N$7,0)))),0)</f>
        <v>0</v>
      </c>
      <c r="CG20" s="2">
        <f>IFERROR(IF($F20="地位Ⅰ",INDEX(幹材積成長量!$I$7:$K$148,MATCH((【入力】吸収量・排出量算定シート!$H20+(【入力】吸収量・排出量算定シート!CG$17-【入力】吸収量・排出量算定シート!$CF$17)),幹材積成長量!$I$7:$I$148,0),MATCH(【入力】吸収量・排出量算定シート!$G20,幹材積成長量!$I$7:$K$7,0)),IF($F20="地位Ⅲ",INDEX(幹材積成長量!$O$7:$Q$148,MATCH((【入力】吸収量・排出量算定シート!$H20+(【入力】吸収量・排出量算定シート!CG$17-【入力】吸収量・排出量算定シート!$CF$17)),幹材積成長量!$O$7:$O$148,0),MATCH(【入力】吸収量・排出量算定シート!$G20,幹材積成長量!$O$7:$Q$7,0)),INDEX(幹材積成長量!$L$7:$N$148,MATCH((【入力】吸収量・排出量算定シート!$H20+(【入力】吸収量・排出量算定シート!CG$17-【入力】吸収量・排出量算定シート!$CF$17)),幹材積成長量!$L$7:$L$148,0),MATCH(【入力】吸収量・排出量算定シート!$G20,幹材積成長量!$L$7:$N$7,0)))),0)</f>
        <v>0</v>
      </c>
      <c r="CH20" s="2">
        <f>IFERROR(IF($F20="地位Ⅰ",INDEX(幹材積成長量!$I$7:$K$148,MATCH((【入力】吸収量・排出量算定シート!$H20+(【入力】吸収量・排出量算定シート!CH$17-【入力】吸収量・排出量算定シート!$CF$17)),幹材積成長量!$I$7:$I$148,0),MATCH(【入力】吸収量・排出量算定シート!$G20,幹材積成長量!$I$7:$K$7,0)),IF($F20="地位Ⅲ",INDEX(幹材積成長量!$O$7:$Q$148,MATCH((【入力】吸収量・排出量算定シート!$H20+(【入力】吸収量・排出量算定シート!CH$17-【入力】吸収量・排出量算定シート!$CF$17)),幹材積成長量!$O$7:$O$148,0),MATCH(【入力】吸収量・排出量算定シート!$G20,幹材積成長量!$O$7:$Q$7,0)),INDEX(幹材積成長量!$L$7:$N$148,MATCH((【入力】吸収量・排出量算定シート!$H20+(【入力】吸収量・排出量算定シート!CH$17-【入力】吸収量・排出量算定シート!$CF$17)),幹材積成長量!$L$7:$L$148,0),MATCH(【入力】吸収量・排出量算定シート!$G20,幹材積成長量!$L$7:$N$7,0)))),0)</f>
        <v>0</v>
      </c>
      <c r="CI20" s="2">
        <f>IFERROR(IF($F20="地位Ⅰ",INDEX(幹材積成長量!$I$7:$K$148,MATCH((【入力】吸収量・排出量算定シート!$H20+(【入力】吸収量・排出量算定シート!CI$17-【入力】吸収量・排出量算定シート!$CF$17)),幹材積成長量!$I$7:$I$148,0),MATCH(【入力】吸収量・排出量算定シート!$G20,幹材積成長量!$I$7:$K$7,0)),IF($F20="地位Ⅲ",INDEX(幹材積成長量!$O$7:$Q$148,MATCH((【入力】吸収量・排出量算定シート!$H20+(【入力】吸収量・排出量算定シート!CI$17-【入力】吸収量・排出量算定シート!$CF$17)),幹材積成長量!$O$7:$O$148,0),MATCH(【入力】吸収量・排出量算定シート!$G20,幹材積成長量!$O$7:$Q$7,0)),INDEX(幹材積成長量!$L$7:$N$148,MATCH((【入力】吸収量・排出量算定シート!$H20+(【入力】吸収量・排出量算定シート!CI$17-【入力】吸収量・排出量算定シート!$CF$17)),幹材積成長量!$L$7:$L$148,0),MATCH(【入力】吸収量・排出量算定シート!$G20,幹材積成長量!$L$7:$N$7,0)))),0)</f>
        <v>0</v>
      </c>
      <c r="CJ20" s="2">
        <f>IFERROR(IF($F20="地位Ⅰ",INDEX(幹材積成長量!$I$7:$K$148,MATCH((【入力】吸収量・排出量算定シート!$H20+(【入力】吸収量・排出量算定シート!CJ$17-【入力】吸収量・排出量算定シート!$CF$17)),幹材積成長量!$I$7:$I$148,0),MATCH(【入力】吸収量・排出量算定シート!$G20,幹材積成長量!$I$7:$K$7,0)),IF($F20="地位Ⅲ",INDEX(幹材積成長量!$O$7:$Q$148,MATCH((【入力】吸収量・排出量算定シート!$H20+(【入力】吸収量・排出量算定シート!CJ$17-【入力】吸収量・排出量算定シート!$CF$17)),幹材積成長量!$O$7:$O$148,0),MATCH(【入力】吸収量・排出量算定シート!$G20,幹材積成長量!$O$7:$Q$7,0)),INDEX(幹材積成長量!$L$7:$N$148,MATCH((【入力】吸収量・排出量算定シート!$H20+(【入力】吸収量・排出量算定シート!CJ$17-【入力】吸収量・排出量算定シート!$CF$17)),幹材積成長量!$L$7:$L$148,0),MATCH(【入力】吸収量・排出量算定シート!$G20,幹材積成長量!$L$7:$N$7,0)))),0)</f>
        <v>0</v>
      </c>
      <c r="CK20" s="2">
        <f>IFERROR(IF($F20="地位Ⅰ",INDEX(幹材積成長量!$I$7:$K$148,MATCH((【入力】吸収量・排出量算定シート!$H20+(【入力】吸収量・排出量算定シート!CK$17-【入力】吸収量・排出量算定シート!$CF$17)),幹材積成長量!$I$7:$I$148,0),MATCH(【入力】吸収量・排出量算定シート!$G20,幹材積成長量!$I$7:$K$7,0)),IF($F20="地位Ⅲ",INDEX(幹材積成長量!$O$7:$Q$148,MATCH((【入力】吸収量・排出量算定シート!$H20+(【入力】吸収量・排出量算定シート!CK$17-【入力】吸収量・排出量算定シート!$CF$17)),幹材積成長量!$O$7:$O$148,0),MATCH(【入力】吸収量・排出量算定シート!$G20,幹材積成長量!$O$7:$Q$7,0)),INDEX(幹材積成長量!$L$7:$N$148,MATCH((【入力】吸収量・排出量算定シート!$H20+(【入力】吸収量・排出量算定シート!CK$17-【入力】吸収量・排出量算定シート!$CF$17)),幹材積成長量!$L$7:$L$148,0),MATCH(【入力】吸収量・排出量算定シート!$G20,幹材積成長量!$L$7:$N$7,0)))),0)</f>
        <v>0</v>
      </c>
      <c r="CL20" s="2">
        <f>IFERROR(IF($F20="地位Ⅰ",INDEX(幹材積成長量!$I$7:$K$148,MATCH((【入力】吸収量・排出量算定シート!$H20+(【入力】吸収量・排出量算定シート!CL$17-【入力】吸収量・排出量算定シート!$CF$17)),幹材積成長量!$I$7:$I$148,0),MATCH(【入力】吸収量・排出量算定シート!$G20,幹材積成長量!$I$7:$K$7,0)),IF($F20="地位Ⅲ",INDEX(幹材積成長量!$O$7:$Q$148,MATCH((【入力】吸収量・排出量算定シート!$H20+(【入力】吸収量・排出量算定シート!CL$17-【入力】吸収量・排出量算定シート!$CF$17)),幹材積成長量!$O$7:$O$148,0),MATCH(【入力】吸収量・排出量算定シート!$G20,幹材積成長量!$O$7:$Q$7,0)),INDEX(幹材積成長量!$L$7:$N$148,MATCH((【入力】吸収量・排出量算定シート!$H20+(【入力】吸収量・排出量算定シート!CL$17-【入力】吸収量・排出量算定シート!$CF$17)),幹材積成長量!$L$7:$L$148,0),MATCH(【入力】吸収量・排出量算定シート!$G20,幹材積成長量!$L$7:$N$7,0)))),0)</f>
        <v>0</v>
      </c>
      <c r="CM20" s="2">
        <f>IFERROR(IF($F20="地位Ⅰ",INDEX(幹材積成長量!$I$7:$K$148,MATCH((【入力】吸収量・排出量算定シート!$H20+(【入力】吸収量・排出量算定シート!CM$17-【入力】吸収量・排出量算定シート!$CF$17)),幹材積成長量!$I$7:$I$148,0),MATCH(【入力】吸収量・排出量算定シート!$G20,幹材積成長量!$I$7:$K$7,0)),IF($F20="地位Ⅲ",INDEX(幹材積成長量!$O$7:$Q$148,MATCH((【入力】吸収量・排出量算定シート!$H20+(【入力】吸収量・排出量算定シート!CM$17-【入力】吸収量・排出量算定シート!$CF$17)),幹材積成長量!$O$7:$O$148,0),MATCH(【入力】吸収量・排出量算定シート!$G20,幹材積成長量!$O$7:$Q$7,0)),INDEX(幹材積成長量!$L$7:$N$148,MATCH((【入力】吸収量・排出量算定シート!$H20+(【入力】吸収量・排出量算定シート!CM$17-【入力】吸収量・排出量算定シート!$CF$17)),幹材積成長量!$L$7:$L$148,0),MATCH(【入力】吸収量・排出量算定シート!$G20,幹材積成長量!$L$7:$N$7,0)))),0)</f>
        <v>0</v>
      </c>
      <c r="CN20" s="2">
        <f>IFERROR(IF($F20="地位Ⅰ",INDEX(幹材積成長量!$I$7:$K$148,MATCH((【入力】吸収量・排出量算定シート!$H20+(【入力】吸収量・排出量算定シート!CN$17-【入力】吸収量・排出量算定シート!$CF$17)),幹材積成長量!$I$7:$I$148,0),MATCH(【入力】吸収量・排出量算定シート!$G20,幹材積成長量!$I$7:$K$7,0)),IF($F20="地位Ⅲ",INDEX(幹材積成長量!$O$7:$Q$148,MATCH((【入力】吸収量・排出量算定シート!$H20+(【入力】吸収量・排出量算定シート!CN$17-【入力】吸収量・排出量算定シート!$CF$17)),幹材積成長量!$O$7:$O$148,0),MATCH(【入力】吸収量・排出量算定シート!$G20,幹材積成長量!$O$7:$Q$7,0)),INDEX(幹材積成長量!$L$7:$N$148,MATCH((【入力】吸収量・排出量算定シート!$H20+(【入力】吸収量・排出量算定シート!CN$17-【入力】吸収量・排出量算定シート!$CF$17)),幹材積成長量!$L$7:$L$148,0),MATCH(【入力】吸収量・排出量算定シート!$G20,幹材積成長量!$L$7:$N$7,0)))),0)</f>
        <v>0</v>
      </c>
      <c r="CO20" s="2">
        <f>IFERROR(IF($F20="地位Ⅰ",INDEX(幹材積成長量!$I$7:$K$148,MATCH((【入力】吸収量・排出量算定シート!$H20+(【入力】吸収量・排出量算定シート!CO$17-【入力】吸収量・排出量算定シート!$CF$17)),幹材積成長量!$I$7:$I$148,0),MATCH(【入力】吸収量・排出量算定シート!$G20,幹材積成長量!$I$7:$K$7,0)),IF($F20="地位Ⅲ",INDEX(幹材積成長量!$O$7:$Q$148,MATCH((【入力】吸収量・排出量算定シート!$H20+(【入力】吸収量・排出量算定シート!CO$17-【入力】吸収量・排出量算定シート!$CF$17)),幹材積成長量!$O$7:$O$148,0),MATCH(【入力】吸収量・排出量算定シート!$G20,幹材積成長量!$O$7:$Q$7,0)),INDEX(幹材積成長量!$L$7:$N$148,MATCH((【入力】吸収量・排出量算定シート!$H20+(【入力】吸収量・排出量算定シート!CO$17-【入力】吸収量・排出量算定シート!$CF$17)),幹材積成長量!$L$7:$L$148,0),MATCH(【入力】吸収量・排出量算定シート!$G20,幹材積成長量!$L$7:$N$7,0)))),0)</f>
        <v>0</v>
      </c>
      <c r="CP20" s="2">
        <f>IFERROR(IF($F20="地位Ⅰ",INDEX(幹材積成長量!$I$7:$K$148,MATCH((【入力】吸収量・排出量算定シート!$H20+(【入力】吸収量・排出量算定シート!CP$17-【入力】吸収量・排出量算定シート!$CF$17)),幹材積成長量!$I$7:$I$148,0),MATCH(【入力】吸収量・排出量算定シート!$G20,幹材積成長量!$I$7:$K$7,0)),IF($F20="地位Ⅲ",INDEX(幹材積成長量!$O$7:$Q$148,MATCH((【入力】吸収量・排出量算定シート!$H20+(【入力】吸収量・排出量算定シート!CP$17-【入力】吸収量・排出量算定シート!$CF$17)),幹材積成長量!$O$7:$O$148,0),MATCH(【入力】吸収量・排出量算定シート!$G20,幹材積成長量!$O$7:$Q$7,0)),INDEX(幹材積成長量!$L$7:$N$148,MATCH((【入力】吸収量・排出量算定シート!$H20+(【入力】吸収量・排出量算定シート!CP$17-【入力】吸収量・排出量算定シート!$CF$17)),幹材積成長量!$L$7:$L$148,0),MATCH(【入力】吸収量・排出量算定シート!$G20,幹材積成長量!$L$7:$N$7,0)))),0)</f>
        <v>0</v>
      </c>
      <c r="CQ20" s="2">
        <f>IFERROR(IF($F20="地位Ⅰ",INDEX(幹材積成長量!$I$7:$K$148,MATCH((【入力】吸収量・排出量算定シート!$H20+(【入力】吸収量・排出量算定シート!CQ$17-【入力】吸収量・排出量算定シート!$CF$17)),幹材積成長量!$I$7:$I$148,0),MATCH(【入力】吸収量・排出量算定シート!$G20,幹材積成長量!$I$7:$K$7,0)),IF($F20="地位Ⅲ",INDEX(幹材積成長量!$O$7:$Q$148,MATCH((【入力】吸収量・排出量算定シート!$H20+(【入力】吸収量・排出量算定シート!CQ$17-【入力】吸収量・排出量算定シート!$CF$17)),幹材積成長量!$O$7:$O$148,0),MATCH(【入力】吸収量・排出量算定シート!$G20,幹材積成長量!$O$7:$Q$7,0)),INDEX(幹材積成長量!$L$7:$N$148,MATCH((【入力】吸収量・排出量算定シート!$H20+(【入力】吸収量・排出量算定シート!CQ$17-【入力】吸収量・排出量算定シート!$CF$17)),幹材積成長量!$L$7:$L$148,0),MATCH(【入力】吸収量・排出量算定シート!$G20,幹材積成長量!$L$7:$N$7,0)))),0)</f>
        <v>0</v>
      </c>
      <c r="CR20" s="2">
        <f>IFERROR(IF($F20="地位Ⅰ",INDEX(幹材積成長量!$I$7:$K$148,MATCH((【入力】吸収量・排出量算定シート!$H20+(【入力】吸収量・排出量算定シート!CR$17-【入力】吸収量・排出量算定シート!$CF$17)),幹材積成長量!$I$7:$I$148,0),MATCH(【入力】吸収量・排出量算定シート!$G20,幹材積成長量!$I$7:$K$7,0)),IF($F20="地位Ⅲ",INDEX(幹材積成長量!$O$7:$Q$148,MATCH((【入力】吸収量・排出量算定シート!$H20+(【入力】吸収量・排出量算定シート!CR$17-【入力】吸収量・排出量算定シート!$CF$17)),幹材積成長量!$O$7:$O$148,0),MATCH(【入力】吸収量・排出量算定シート!$G20,幹材積成長量!$O$7:$Q$7,0)),INDEX(幹材積成長量!$L$7:$N$148,MATCH((【入力】吸収量・排出量算定シート!$H20+(【入力】吸収量・排出量算定シート!CR$17-【入力】吸収量・排出量算定シート!$CF$17)),幹材積成長量!$L$7:$L$148,0),MATCH(【入力】吸収量・排出量算定シート!$G20,幹材積成長量!$L$7:$N$7,0)))),0)</f>
        <v>0</v>
      </c>
      <c r="CS20" s="2">
        <f>IFERROR(IF($F20="地位Ⅰ",INDEX(幹材積成長量!$I$7:$K$148,MATCH((【入力】吸収量・排出量算定シート!$H20+(【入力】吸収量・排出量算定シート!CS$17-【入力】吸収量・排出量算定シート!$CF$17)),幹材積成長量!$I$7:$I$148,0),MATCH(【入力】吸収量・排出量算定シート!$G20,幹材積成長量!$I$7:$K$7,0)),IF($F20="地位Ⅲ",INDEX(幹材積成長量!$O$7:$Q$148,MATCH((【入力】吸収量・排出量算定シート!$H20+(【入力】吸収量・排出量算定シート!CS$17-【入力】吸収量・排出量算定シート!$CF$17)),幹材積成長量!$O$7:$O$148,0),MATCH(【入力】吸収量・排出量算定シート!$G20,幹材積成長量!$O$7:$Q$7,0)),INDEX(幹材積成長量!$L$7:$N$148,MATCH((【入力】吸収量・排出量算定シート!$H20+(【入力】吸収量・排出量算定シート!CS$17-【入力】吸収量・排出量算定シート!$CF$17)),幹材積成長量!$L$7:$L$148,0),MATCH(【入力】吸収量・排出量算定シート!$G20,幹材積成長量!$L$7:$N$7,0)))),0)</f>
        <v>0</v>
      </c>
      <c r="CT20" s="2">
        <f>IFERROR(IF($F20="地位Ⅰ",INDEX(幹材積成長量!$I$7:$K$148,MATCH((【入力】吸収量・排出量算定シート!$H20+(【入力】吸収量・排出量算定シート!CT$17-【入力】吸収量・排出量算定シート!$CF$17)),幹材積成長量!$I$7:$I$148,0),MATCH(【入力】吸収量・排出量算定シート!$G20,幹材積成長量!$I$7:$K$7,0)),IF($F20="地位Ⅲ",INDEX(幹材積成長量!$O$7:$Q$148,MATCH((【入力】吸収量・排出量算定シート!$H20+(【入力】吸収量・排出量算定シート!CT$17-【入力】吸収量・排出量算定シート!$CF$17)),幹材積成長量!$O$7:$O$148,0),MATCH(【入力】吸収量・排出量算定シート!$G20,幹材積成長量!$O$7:$Q$7,0)),INDEX(幹材積成長量!$L$7:$N$148,MATCH((【入力】吸収量・排出量算定シート!$H20+(【入力】吸収量・排出量算定シート!CT$17-【入力】吸収量・排出量算定シート!$CF$17)),幹材積成長量!$L$7:$L$148,0),MATCH(【入力】吸収量・排出量算定シート!$G20,幹材積成長量!$L$7:$N$7,0)))),0)</f>
        <v>0</v>
      </c>
      <c r="CU20" s="2">
        <f>IFERROR(IF($F20="地位Ⅰ",INDEX(幹材積成長量!$I$7:$K$148,MATCH((【入力】吸収量・排出量算定シート!$H20+(【入力】吸収量・排出量算定シート!CU$17-【入力】吸収量・排出量算定シート!$CF$17)),幹材積成長量!$I$7:$I$148,0),MATCH(【入力】吸収量・排出量算定シート!$G20,幹材積成長量!$I$7:$K$7,0)),IF($F20="地位Ⅲ",INDEX(幹材積成長量!$O$7:$Q$148,MATCH((【入力】吸収量・排出量算定シート!$H20+(【入力】吸収量・排出量算定シート!CU$17-【入力】吸収量・排出量算定シート!$CF$17)),幹材積成長量!$O$7:$O$148,0),MATCH(【入力】吸収量・排出量算定シート!$G20,幹材積成長量!$O$7:$Q$7,0)),INDEX(幹材積成長量!$L$7:$N$148,MATCH((【入力】吸収量・排出量算定シート!$H20+(【入力】吸収量・排出量算定シート!CU$17-【入力】吸収量・排出量算定シート!$CF$17)),幹材積成長量!$L$7:$L$148,0),MATCH(【入力】吸収量・排出量算定シート!$G20,幹材積成長量!$L$7:$N$7,0)))),0)</f>
        <v>0</v>
      </c>
      <c r="CV20" s="2">
        <f>IFERROR(IF($F20="地位Ⅰ",INDEX(幹材積成長量!$I$7:$K$148,MATCH((【入力】吸収量・排出量算定シート!$H20+(【入力】吸収量・排出量算定シート!CV$17-【入力】吸収量・排出量算定シート!$CF$17)),幹材積成長量!$I$7:$I$148,0),MATCH(【入力】吸収量・排出量算定シート!$G20,幹材積成長量!$I$7:$K$7,0)),IF($F20="地位Ⅲ",INDEX(幹材積成長量!$O$7:$Q$148,MATCH((【入力】吸収量・排出量算定シート!$H20+(【入力】吸収量・排出量算定シート!CV$17-【入力】吸収量・排出量算定シート!$CF$17)),幹材積成長量!$O$7:$O$148,0),MATCH(【入力】吸収量・排出量算定シート!$G20,幹材積成長量!$O$7:$Q$7,0)),INDEX(幹材積成長量!$L$7:$N$148,MATCH((【入力】吸収量・排出量算定シート!$H20+(【入力】吸収量・排出量算定シート!CV$17-【入力】吸収量・排出量算定シート!$CF$17)),幹材積成長量!$L$7:$L$148,0),MATCH(【入力】吸収量・排出量算定シート!$G20,幹材積成長量!$L$7:$N$7,0)))),0)</f>
        <v>0</v>
      </c>
      <c r="CW20" s="2">
        <f t="shared" si="77"/>
        <v>0</v>
      </c>
      <c r="CX20" s="2">
        <f t="shared" si="78"/>
        <v>0</v>
      </c>
      <c r="CY20" s="2">
        <f t="shared" si="79"/>
        <v>0</v>
      </c>
      <c r="CZ20" s="2">
        <f t="shared" si="80"/>
        <v>0</v>
      </c>
      <c r="DA20" s="2">
        <f t="shared" si="81"/>
        <v>0</v>
      </c>
      <c r="DB20" s="2">
        <f t="shared" si="82"/>
        <v>0</v>
      </c>
      <c r="DC20" s="2">
        <f t="shared" si="83"/>
        <v>0</v>
      </c>
      <c r="DD20" s="2">
        <f t="shared" si="84"/>
        <v>0</v>
      </c>
      <c r="DE20" s="2">
        <f t="shared" si="85"/>
        <v>0</v>
      </c>
      <c r="DF20" s="2">
        <f t="shared" si="86"/>
        <v>0</v>
      </c>
      <c r="DG20" s="2">
        <f t="shared" si="87"/>
        <v>0</v>
      </c>
      <c r="DH20" s="2">
        <f t="shared" si="88"/>
        <v>0</v>
      </c>
      <c r="DI20" s="2">
        <f t="shared" si="89"/>
        <v>0</v>
      </c>
      <c r="DJ20" s="2">
        <f t="shared" si="90"/>
        <v>0</v>
      </c>
      <c r="DK20" s="2">
        <f t="shared" si="91"/>
        <v>0</v>
      </c>
      <c r="DL20" s="2">
        <f t="shared" si="92"/>
        <v>0</v>
      </c>
      <c r="DM20" s="2">
        <f t="shared" si="93"/>
        <v>0</v>
      </c>
      <c r="DN20" s="187">
        <f>IFERROR(IF($F20="地位Ⅰ",INDEX(幹材積成長量!$AE$7:$AG$14,8,MATCH(【入力】吸収量・排出量算定シート!$G20,幹材積成長量!$AE$7:$AG$7,0)),IF($F20="地位Ⅲ",INDEX(幹材積成長量!$AK$7:$AM$14,8,MATCH(【入力】吸収量・排出量算定シート!$G20,幹材積成長量!$AK$7:$AM$7,0)),INDEX(幹材積成長量!$AH$7:$AJ$14,8,MATCH(【入力】吸収量・排出量算定シート!$G20,幹材積成長量!$AH$7:$AJ$7,0)))),0)</f>
        <v>0</v>
      </c>
      <c r="DO20" s="187">
        <f>IFERROR(IF($F20="地位Ⅰ",INDEX(幹材積成長量!$AE$7:$AG$14,8,MATCH(【入力】吸収量・排出量算定シート!$G20,幹材積成長量!$AE$7:$AG$7,0)),IF($F20="地位Ⅲ",INDEX(幹材積成長量!$AK$7:$AM$14,8,MATCH(【入力】吸収量・排出量算定シート!$G20,幹材積成長量!$AK$7:$AM$7,0)),INDEX(幹材積成長量!$AH$7:$AJ$14,8,MATCH(【入力】吸収量・排出量算定シート!$G20,幹材積成長量!$AH$7:$AJ$7,0)))),0)</f>
        <v>0</v>
      </c>
      <c r="DP20" s="187">
        <f>IFERROR(IF($F20="地位Ⅰ",INDEX(幹材積成長量!$AE$7:$AG$14,8,MATCH(【入力】吸収量・排出量算定シート!$G20,幹材積成長量!$AE$7:$AG$7,0)),IF($F20="地位Ⅲ",INDEX(幹材積成長量!$AK$7:$AM$14,8,MATCH(【入力】吸収量・排出量算定シート!$G20,幹材積成長量!$AK$7:$AM$7,0)),INDEX(幹材積成長量!$AH$7:$AJ$14,8,MATCH(【入力】吸収量・排出量算定シート!$G20,幹材積成長量!$AH$7:$AJ$7,0)))),0)</f>
        <v>0</v>
      </c>
      <c r="DQ20" s="187">
        <f>IFERROR(IF($F20="地位Ⅰ",INDEX(幹材積成長量!$AE$7:$AG$14,8,MATCH(【入力】吸収量・排出量算定シート!$G20,幹材積成長量!$AE$7:$AG$7,0)),IF($F20="地位Ⅲ",INDEX(幹材積成長量!$AK$7:$AM$14,8,MATCH(【入力】吸収量・排出量算定シート!$G20,幹材積成長量!$AK$7:$AM$7,0)),INDEX(幹材積成長量!$AH$7:$AJ$14,8,MATCH(【入力】吸収量・排出量算定シート!$G20,幹材積成長量!$AH$7:$AJ$7,0)))),0)</f>
        <v>0</v>
      </c>
      <c r="DR20" s="187">
        <f>IFERROR(IF($F20="地位Ⅰ",INDEX(幹材積成長量!$AE$7:$AG$14,8,MATCH(【入力】吸収量・排出量算定シート!$G20,幹材積成長量!$AE$7:$AG$7,0)),IF($F20="地位Ⅲ",INDEX(幹材積成長量!$AK$7:$AM$14,8,MATCH(【入力】吸収量・排出量算定シート!$G20,幹材積成長量!$AK$7:$AM$7,0)),INDEX(幹材積成長量!$AH$7:$AJ$14,8,MATCH(【入力】吸収量・排出量算定シート!$G20,幹材積成長量!$AH$7:$AJ$7,0)))),0)</f>
        <v>0</v>
      </c>
      <c r="DS20" s="187">
        <f>IFERROR(IF($F20="地位Ⅰ",INDEX(幹材積成長量!$AE$7:$AG$14,8,MATCH(【入力】吸収量・排出量算定シート!$G20,幹材積成長量!$AE$7:$AG$7,0)),IF($F20="地位Ⅲ",INDEX(幹材積成長量!$AK$7:$AM$14,8,MATCH(【入力】吸収量・排出量算定シート!$G20,幹材積成長量!$AK$7:$AM$7,0)),INDEX(幹材積成長量!$AH$7:$AJ$14,8,MATCH(【入力】吸収量・排出量算定シート!$G20,幹材積成長量!$AH$7:$AJ$7,0)))),0)</f>
        <v>0</v>
      </c>
      <c r="DT20" s="187">
        <f>IFERROR(IF($F20="地位Ⅰ",INDEX(幹材積成長量!$AE$7:$AG$14,8,MATCH(【入力】吸収量・排出量算定シート!$G20,幹材積成長量!$AE$7:$AG$7,0)),IF($F20="地位Ⅲ",INDEX(幹材積成長量!$AK$7:$AM$14,8,MATCH(【入力】吸収量・排出量算定シート!$G20,幹材積成長量!$AK$7:$AM$7,0)),INDEX(幹材積成長量!$AH$7:$AJ$14,8,MATCH(【入力】吸収量・排出量算定シート!$G20,幹材積成長量!$AH$7:$AJ$7,0)))),0)</f>
        <v>0</v>
      </c>
      <c r="DU20" s="187">
        <f>IFERROR(IF($F20="地位Ⅰ",INDEX(幹材積成長量!$AE$7:$AG$14,8,MATCH(【入力】吸収量・排出量算定シート!$G20,幹材積成長量!$AE$7:$AG$7,0)),IF($F20="地位Ⅲ",INDEX(幹材積成長量!$AK$7:$AM$14,8,MATCH(【入力】吸収量・排出量算定シート!$G20,幹材積成長量!$AK$7:$AM$7,0)),INDEX(幹材積成長量!$AH$7:$AJ$14,8,MATCH(【入力】吸収量・排出量算定シート!$G20,幹材積成長量!$AH$7:$AJ$7,0)))),0)</f>
        <v>0</v>
      </c>
      <c r="DV20" s="187">
        <f>IFERROR(IF($F20="地位Ⅰ",INDEX(幹材積成長量!$AE$7:$AG$14,8,MATCH(【入力】吸収量・排出量算定シート!$G20,幹材積成長量!$AE$7:$AG$7,0)),IF($F20="地位Ⅲ",INDEX(幹材積成長量!$AK$7:$AM$14,8,MATCH(【入力】吸収量・排出量算定シート!$G20,幹材積成長量!$AK$7:$AM$7,0)),INDEX(幹材積成長量!$AH$7:$AJ$14,8,MATCH(【入力】吸収量・排出量算定シート!$G20,幹材積成長量!$AH$7:$AJ$7,0)))),0)</f>
        <v>0</v>
      </c>
      <c r="DW20" s="187">
        <f>IFERROR(IF($F20="地位Ⅰ",INDEX(幹材積成長量!$AE$7:$AG$14,8,MATCH(【入力】吸収量・排出量算定シート!$G20,幹材積成長量!$AE$7:$AG$7,0)),IF($F20="地位Ⅲ",INDEX(幹材積成長量!$AK$7:$AM$14,8,MATCH(【入力】吸収量・排出量算定シート!$G20,幹材積成長量!$AK$7:$AM$7,0)),INDEX(幹材積成長量!$AH$7:$AJ$14,8,MATCH(【入力】吸収量・排出量算定シート!$G20,幹材積成長量!$AH$7:$AJ$7,0)))),0)</f>
        <v>0</v>
      </c>
      <c r="DX20" s="187">
        <f>IFERROR(IF($F20="地位Ⅰ",INDEX(幹材積成長量!$AE$7:$AG$14,8,MATCH(【入力】吸収量・排出量算定シート!$G20,幹材積成長量!$AE$7:$AG$7,0)),IF($F20="地位Ⅲ",INDEX(幹材積成長量!$AK$7:$AM$14,8,MATCH(【入力】吸収量・排出量算定シート!$G20,幹材積成長量!$AK$7:$AM$7,0)),INDEX(幹材積成長量!$AH$7:$AJ$14,8,MATCH(【入力】吸収量・排出量算定シート!$G20,幹材積成長量!$AH$7:$AJ$7,0)))),0)</f>
        <v>0</v>
      </c>
      <c r="DY20" s="187">
        <f>IFERROR(IF($F20="地位Ⅰ",INDEX(幹材積成長量!$AE$7:$AG$14,8,MATCH(【入力】吸収量・排出量算定シート!$G20,幹材積成長量!$AE$7:$AG$7,0)),IF($F20="地位Ⅲ",INDEX(幹材積成長量!$AK$7:$AM$14,8,MATCH(【入力】吸収量・排出量算定シート!$G20,幹材積成長量!$AK$7:$AM$7,0)),INDEX(幹材積成長量!$AH$7:$AJ$14,8,MATCH(【入力】吸収量・排出量算定シート!$G20,幹材積成長量!$AH$7:$AJ$7,0)))),0)</f>
        <v>0</v>
      </c>
      <c r="DZ20" s="187">
        <f>IFERROR(IF($F20="地位Ⅰ",INDEX(幹材積成長量!$AE$7:$AG$14,8,MATCH(【入力】吸収量・排出量算定シート!$G20,幹材積成長量!$AE$7:$AG$7,0)),IF($F20="地位Ⅲ",INDEX(幹材積成長量!$AK$7:$AM$14,8,MATCH(【入力】吸収量・排出量算定シート!$G20,幹材積成長量!$AK$7:$AM$7,0)),INDEX(幹材積成長量!$AH$7:$AJ$14,8,MATCH(【入力】吸収量・排出量算定シート!$G20,幹材積成長量!$AH$7:$AJ$7,0)))),0)</f>
        <v>0</v>
      </c>
      <c r="EA20" s="187">
        <f>IFERROR(IF($F20="地位Ⅰ",INDEX(幹材積成長量!$AE$7:$AG$14,8,MATCH(【入力】吸収量・排出量算定シート!$G20,幹材積成長量!$AE$7:$AG$7,0)),IF($F20="地位Ⅲ",INDEX(幹材積成長量!$AK$7:$AM$14,8,MATCH(【入力】吸収量・排出量算定シート!$G20,幹材積成長量!$AK$7:$AM$7,0)),INDEX(幹材積成長量!$AH$7:$AJ$14,8,MATCH(【入力】吸収量・排出量算定シート!$G20,幹材積成長量!$AH$7:$AJ$7,0)))),0)</f>
        <v>0</v>
      </c>
      <c r="EB20" s="187">
        <f>IFERROR(IF($F20="地位Ⅰ",INDEX(幹材積成長量!$AE$7:$AG$14,8,MATCH(【入力】吸収量・排出量算定シート!$G20,幹材積成長量!$AE$7:$AG$7,0)),IF($F20="地位Ⅲ",INDEX(幹材積成長量!$AK$7:$AM$14,8,MATCH(【入力】吸収量・排出量算定シート!$G20,幹材積成長量!$AK$7:$AM$7,0)),INDEX(幹材積成長量!$AH$7:$AJ$14,8,MATCH(【入力】吸収量・排出量算定シート!$G20,幹材積成長量!$AH$7:$AJ$7,0)))),0)</f>
        <v>0</v>
      </c>
      <c r="EC20" s="187">
        <f>IFERROR(IF($F20="地位Ⅰ",INDEX(幹材積成長量!$AE$7:$AG$14,8,MATCH(【入力】吸収量・排出量算定シート!$G20,幹材積成長量!$AE$7:$AG$7,0)),IF($F20="地位Ⅲ",INDEX(幹材積成長量!$AK$7:$AM$14,8,MATCH(【入力】吸収量・排出量算定シート!$G20,幹材積成長量!$AK$7:$AM$7,0)),INDEX(幹材積成長量!$AH$7:$AJ$14,8,MATCH(【入力】吸収量・排出量算定シート!$G20,幹材積成長量!$AH$7:$AJ$7,0)))),0)</f>
        <v>0</v>
      </c>
      <c r="ED20" s="186">
        <f t="shared" si="94"/>
        <v>0</v>
      </c>
      <c r="EE20" s="186">
        <f t="shared" si="95"/>
        <v>0</v>
      </c>
      <c r="EF20" s="186">
        <f t="shared" si="96"/>
        <v>0</v>
      </c>
      <c r="EG20" s="186">
        <f t="shared" si="97"/>
        <v>0</v>
      </c>
      <c r="EH20" s="186">
        <f t="shared" si="98"/>
        <v>0</v>
      </c>
      <c r="EI20" s="186">
        <f t="shared" si="99"/>
        <v>0</v>
      </c>
      <c r="EJ20" s="186">
        <f t="shared" si="100"/>
        <v>0</v>
      </c>
      <c r="EK20" s="186">
        <f t="shared" si="101"/>
        <v>0</v>
      </c>
      <c r="EL20" s="186">
        <f t="shared" si="102"/>
        <v>0</v>
      </c>
      <c r="EM20" s="186">
        <f t="shared" si="103"/>
        <v>0</v>
      </c>
      <c r="EN20" s="186">
        <f t="shared" si="104"/>
        <v>0</v>
      </c>
      <c r="EO20" s="186">
        <f t="shared" si="105"/>
        <v>0</v>
      </c>
      <c r="EP20" s="186">
        <f t="shared" si="106"/>
        <v>0</v>
      </c>
      <c r="EQ20" s="186">
        <f t="shared" si="107"/>
        <v>0</v>
      </c>
      <c r="ER20" s="186">
        <f t="shared" si="108"/>
        <v>0</v>
      </c>
      <c r="ES20" s="186">
        <f t="shared" si="109"/>
        <v>0</v>
      </c>
      <c r="ET20" s="186">
        <f t="shared" si="109"/>
        <v>0</v>
      </c>
    </row>
    <row r="21" spans="2:150" x14ac:dyDescent="0.3">
      <c r="B21" s="3"/>
      <c r="C21" s="3"/>
      <c r="D21" s="3"/>
      <c r="E21" s="3"/>
      <c r="G21" s="217"/>
      <c r="J21" s="3"/>
      <c r="M21" s="187">
        <f>IFERROR(IF($F21="地位Ⅰ",INDEX(幹材積成長量!$S$7:$U$148,MATCH(【入力】吸収量・排出量算定シート!$H21+(M$17-$M$17),幹材積成長量!$S$7:$S$148,0),MATCH($G21,幹材積成長量!$S$7:$U$7,0)),IF($F21="地位Ⅲ",INDEX(幹材積成長量!$Y$7:$AA$148,MATCH(【入力】吸収量・排出量算定シート!$H21+(M$17-$M$17),幹材積成長量!$Y$7:$Y$148,0),MATCH($G21,幹材積成長量!$Y$7:$AA$7,0)),INDEX(幹材積成長量!$V$7:$X$148,MATCH(【入力】吸収量・排出量算定シート!$H21+(M$17-$M$17),幹材積成長量!$V$7:$V$148,0),MATCH($G21,幹材積成長量!$V$7:$X$7,0)))),0)</f>
        <v>0</v>
      </c>
      <c r="N21" s="187">
        <f>IFERROR(IF($F21="地位Ⅰ",INDEX(幹材積成長量!$S$7:$U$148,MATCH(【入力】吸収量・排出量算定シート!$H21+(N$17-$M$17),幹材積成長量!$S$7:$S$148,0),MATCH($G21,幹材積成長量!$S$7:$U$7,0)),IF($F21="地位Ⅲ",INDEX(幹材積成長量!$Y$7:$AA$148,MATCH(【入力】吸収量・排出量算定シート!$H21+(N$17-$M$17),幹材積成長量!$Y$7:$Y$148,0),MATCH($G21,幹材積成長量!$Y$7:$AA$7,0)),INDEX(幹材積成長量!$V$7:$X$148,MATCH(【入力】吸収量・排出量算定シート!$H21+(N$17-$M$17),幹材積成長量!$V$7:$V$148,0),MATCH($G21,幹材積成長量!$V$7:$X$7,0)))),0)</f>
        <v>0</v>
      </c>
      <c r="O21" s="187">
        <f>IFERROR(IF($F21="地位Ⅰ",INDEX(幹材積成長量!$S$7:$U$148,MATCH(【入力】吸収量・排出量算定シート!$H21+(O$17-$M$17),幹材積成長量!$S$7:$S$148,0),MATCH($G21,幹材積成長量!$S$7:$U$7,0)),IF($F21="地位Ⅲ",INDEX(幹材積成長量!$Y$7:$AA$148,MATCH(【入力】吸収量・排出量算定シート!$H21+(O$17-$M$17),幹材積成長量!$Y$7:$Y$148,0),MATCH($G21,幹材積成長量!$Y$7:$AA$7,0)),INDEX(幹材積成長量!$V$7:$X$148,MATCH(【入力】吸収量・排出量算定シート!$H21+(O$17-$M$17),幹材積成長量!$V$7:$V$148,0),MATCH($G21,幹材積成長量!$V$7:$X$7,0)))),0)</f>
        <v>0</v>
      </c>
      <c r="P21" s="187">
        <f>IFERROR(IF($F21="地位Ⅰ",INDEX(幹材積成長量!$S$7:$U$148,MATCH(【入力】吸収量・排出量算定シート!$H21+(P$17-$M$17),幹材積成長量!$S$7:$S$148,0),MATCH($G21,幹材積成長量!$S$7:$U$7,0)),IF($F21="地位Ⅲ",INDEX(幹材積成長量!$Y$7:$AA$148,MATCH(【入力】吸収量・排出量算定シート!$H21+(P$17-$M$17),幹材積成長量!$Y$7:$Y$148,0),MATCH($G21,幹材積成長量!$Y$7:$AA$7,0)),INDEX(幹材積成長量!$V$7:$X$148,MATCH(【入力】吸収量・排出量算定シート!$H21+(P$17-$M$17),幹材積成長量!$V$7:$V$148,0),MATCH($G21,幹材積成長量!$V$7:$X$7,0)))),0)</f>
        <v>0</v>
      </c>
      <c r="Q21" s="187">
        <f>IFERROR(IF($F21="地位Ⅰ",INDEX(幹材積成長量!$S$7:$U$148,MATCH(【入力】吸収量・排出量算定シート!$H21+(Q$17-$M$17),幹材積成長量!$S$7:$S$148,0),MATCH($G21,幹材積成長量!$S$7:$U$7,0)),IF($F21="地位Ⅲ",INDEX(幹材積成長量!$Y$7:$AA$148,MATCH(【入力】吸収量・排出量算定シート!$H21+(Q$17-$M$17),幹材積成長量!$Y$7:$Y$148,0),MATCH($G21,幹材積成長量!$Y$7:$AA$7,0)),INDEX(幹材積成長量!$V$7:$X$148,MATCH(【入力】吸収量・排出量算定シート!$H21+(Q$17-$M$17),幹材積成長量!$V$7:$V$148,0),MATCH($G21,幹材積成長量!$V$7:$X$7,0)))),0)</f>
        <v>0</v>
      </c>
      <c r="R21" s="187">
        <f>IFERROR(IF($F21="地位Ⅰ",INDEX(幹材積成長量!$S$7:$U$148,MATCH(【入力】吸収量・排出量算定シート!$H21+(R$17-$M$17),幹材積成長量!$S$7:$S$148,0),MATCH($G21,幹材積成長量!$S$7:$U$7,0)),IF($F21="地位Ⅲ",INDEX(幹材積成長量!$Y$7:$AA$148,MATCH(【入力】吸収量・排出量算定シート!$H21+(R$17-$M$17),幹材積成長量!$Y$7:$Y$148,0),MATCH($G21,幹材積成長量!$Y$7:$AA$7,0)),INDEX(幹材積成長量!$V$7:$X$148,MATCH(【入力】吸収量・排出量算定シート!$H21+(R$17-$M$17),幹材積成長量!$V$7:$V$148,0),MATCH($G21,幹材積成長量!$V$7:$X$7,0)))),0)</f>
        <v>0</v>
      </c>
      <c r="S21" s="187">
        <f>IFERROR(IF($F21="地位Ⅰ",INDEX(幹材積成長量!$S$7:$U$148,MATCH(【入力】吸収量・排出量算定シート!$H21+(S$17-$M$17),幹材積成長量!$S$7:$S$148,0),MATCH($G21,幹材積成長量!$S$7:$U$7,0)),IF($F21="地位Ⅲ",INDEX(幹材積成長量!$Y$7:$AA$148,MATCH(【入力】吸収量・排出量算定シート!$H21+(S$17-$M$17),幹材積成長量!$Y$7:$Y$148,0),MATCH($G21,幹材積成長量!$Y$7:$AA$7,0)),INDEX(幹材積成長量!$V$7:$X$148,MATCH(【入力】吸収量・排出量算定シート!$H21+(S$17-$M$17),幹材積成長量!$V$7:$V$148,0),MATCH($G21,幹材積成長量!$V$7:$X$7,0)))),0)</f>
        <v>0</v>
      </c>
      <c r="T21" s="187">
        <f>IFERROR(IF($F21="地位Ⅰ",INDEX(幹材積成長量!$S$7:$U$148,MATCH(【入力】吸収量・排出量算定シート!$H21+(T$17-$M$17),幹材積成長量!$S$7:$S$148,0),MATCH($G21,幹材積成長量!$S$7:$U$7,0)),IF($F21="地位Ⅲ",INDEX(幹材積成長量!$Y$7:$AA$148,MATCH(【入力】吸収量・排出量算定シート!$H21+(T$17-$M$17),幹材積成長量!$Y$7:$Y$148,0),MATCH($G21,幹材積成長量!$Y$7:$AA$7,0)),INDEX(幹材積成長量!$V$7:$X$148,MATCH(【入力】吸収量・排出量算定シート!$H21+(T$17-$M$17),幹材積成長量!$V$7:$V$148,0),MATCH($G21,幹材積成長量!$V$7:$X$7,0)))),0)</f>
        <v>0</v>
      </c>
      <c r="U21" s="187">
        <f>IFERROR(IF($F21="地位Ⅰ",INDEX(幹材積成長量!$S$7:$U$148,MATCH(【入力】吸収量・排出量算定シート!$H21+(U$17-$M$17),幹材積成長量!$S$7:$S$148,0),MATCH($G21,幹材積成長量!$S$7:$U$7,0)),IF($F21="地位Ⅲ",INDEX(幹材積成長量!$Y$7:$AA$148,MATCH(【入力】吸収量・排出量算定シート!$H21+(U$17-$M$17),幹材積成長量!$Y$7:$Y$148,0),MATCH($G21,幹材積成長量!$Y$7:$AA$7,0)),INDEX(幹材積成長量!$V$7:$X$148,MATCH(【入力】吸収量・排出量算定シート!$H21+(U$17-$M$17),幹材積成長量!$V$7:$V$148,0),MATCH($G21,幹材積成長量!$V$7:$X$7,0)))),0)</f>
        <v>0</v>
      </c>
      <c r="V21" s="187">
        <f>IFERROR(IF($F21="地位Ⅰ",INDEX(幹材積成長量!$S$7:$U$148,MATCH(【入力】吸収量・排出量算定シート!$H21+(V$17-$M$17),幹材積成長量!$S$7:$S$148,0),MATCH($G21,幹材積成長量!$S$7:$U$7,0)),IF($F21="地位Ⅲ",INDEX(幹材積成長量!$Y$7:$AA$148,MATCH(【入力】吸収量・排出量算定シート!$H21+(V$17-$M$17),幹材積成長量!$Y$7:$Y$148,0),MATCH($G21,幹材積成長量!$Y$7:$AA$7,0)),INDEX(幹材積成長量!$V$7:$X$148,MATCH(【入力】吸収量・排出量算定シート!$H21+(V$17-$M$17),幹材積成長量!$V$7:$V$148,0),MATCH($G21,幹材積成長量!$V$7:$X$7,0)))),0)</f>
        <v>0</v>
      </c>
      <c r="W21" s="187">
        <f>IFERROR(IF($F21="地位Ⅰ",INDEX(幹材積成長量!$S$7:$U$148,MATCH(【入力】吸収量・排出量算定シート!$H21+(W$17-$M$17),幹材積成長量!$S$7:$S$148,0),MATCH($G21,幹材積成長量!$S$7:$U$7,0)),IF($F21="地位Ⅲ",INDEX(幹材積成長量!$Y$7:$AA$148,MATCH(【入力】吸収量・排出量算定シート!$H21+(W$17-$M$17),幹材積成長量!$Y$7:$Y$148,0),MATCH($G21,幹材積成長量!$Y$7:$AA$7,0)),INDEX(幹材積成長量!$V$7:$X$148,MATCH(【入力】吸収量・排出量算定シート!$H21+(W$17-$M$17),幹材積成長量!$V$7:$V$148,0),MATCH($G21,幹材積成長量!$V$7:$X$7,0)))),0)</f>
        <v>0</v>
      </c>
      <c r="X21" s="187">
        <f>IFERROR(IF($F21="地位Ⅰ",INDEX(幹材積成長量!$S$7:$U$148,MATCH(【入力】吸収量・排出量算定シート!$H21+(X$17-$M$17),幹材積成長量!$S$7:$S$148,0),MATCH($G21,幹材積成長量!$S$7:$U$7,0)),IF($F21="地位Ⅲ",INDEX(幹材積成長量!$Y$7:$AA$148,MATCH(【入力】吸収量・排出量算定シート!$H21+(X$17-$M$17),幹材積成長量!$Y$7:$Y$148,0),MATCH($G21,幹材積成長量!$Y$7:$AA$7,0)),INDEX(幹材積成長量!$V$7:$X$148,MATCH(【入力】吸収量・排出量算定シート!$H21+(X$17-$M$17),幹材積成長量!$V$7:$V$148,0),MATCH($G21,幹材積成長量!$V$7:$X$7,0)))),0)</f>
        <v>0</v>
      </c>
      <c r="Y21" s="187">
        <f>IFERROR(IF($F21="地位Ⅰ",INDEX(幹材積成長量!$S$7:$U$148,MATCH(【入力】吸収量・排出量算定シート!$H21+(Y$17-$M$17),幹材積成長量!$S$7:$S$148,0),MATCH($G21,幹材積成長量!$S$7:$U$7,0)),IF($F21="地位Ⅲ",INDEX(幹材積成長量!$Y$7:$AA$148,MATCH(【入力】吸収量・排出量算定シート!$H21+(Y$17-$M$17),幹材積成長量!$Y$7:$Y$148,0),MATCH($G21,幹材積成長量!$Y$7:$AA$7,0)),INDEX(幹材積成長量!$V$7:$X$148,MATCH(【入力】吸収量・排出量算定シート!$H21+(Y$17-$M$17),幹材積成長量!$V$7:$V$148,0),MATCH($G21,幹材積成長量!$V$7:$X$7,0)))),0)</f>
        <v>0</v>
      </c>
      <c r="Z21" s="187">
        <f>IFERROR(IF($F21="地位Ⅰ",INDEX(幹材積成長量!$S$7:$U$148,MATCH(【入力】吸収量・排出量算定シート!$H21+(Z$17-$M$17),幹材積成長量!$S$7:$S$148,0),MATCH($G21,幹材積成長量!$S$7:$U$7,0)),IF($F21="地位Ⅲ",INDEX(幹材積成長量!$Y$7:$AA$148,MATCH(【入力】吸収量・排出量算定シート!$H21+(Z$17-$M$17),幹材積成長量!$Y$7:$Y$148,0),MATCH($G21,幹材積成長量!$Y$7:$AA$7,0)),INDEX(幹材積成長量!$V$7:$X$148,MATCH(【入力】吸収量・排出量算定シート!$H21+(Z$17-$M$17),幹材積成長量!$V$7:$V$148,0),MATCH($G21,幹材積成長量!$V$7:$X$7,0)))),0)</f>
        <v>0</v>
      </c>
      <c r="AA21" s="187">
        <f>IFERROR(IF($F21="地位Ⅰ",INDEX(幹材積成長量!$S$7:$U$148,MATCH(【入力】吸収量・排出量算定シート!$H21+(AA$17-$M$17),幹材積成長量!$S$7:$S$148,0),MATCH($G21,幹材積成長量!$S$7:$U$7,0)),IF($F21="地位Ⅲ",INDEX(幹材積成長量!$Y$7:$AA$148,MATCH(【入力】吸収量・排出量算定シート!$H21+(AA$17-$M$17),幹材積成長量!$Y$7:$Y$148,0),MATCH($G21,幹材積成長量!$Y$7:$AA$7,0)),INDEX(幹材積成長量!$V$7:$X$148,MATCH(【入力】吸収量・排出量算定シート!$H21+(AA$17-$M$17),幹材積成長量!$V$7:$V$148,0),MATCH($G21,幹材積成長量!$V$7:$X$7,0)))),0)</f>
        <v>0</v>
      </c>
      <c r="AB21" s="187">
        <f>IFERROR(IF($F21="地位Ⅰ",INDEX(幹材積成長量!$S$7:$U$148,MATCH(【入力】吸収量・排出量算定シート!$H21+(AB$17-$M$17),幹材積成長量!$S$7:$S$148,0),MATCH($G21,幹材積成長量!$S$7:$U$7,0)),IF($F21="地位Ⅲ",INDEX(幹材積成長量!$Y$7:$AA$148,MATCH(【入力】吸収量・排出量算定シート!$H21+(AB$17-$M$17),幹材積成長量!$Y$7:$Y$148,0),MATCH($G21,幹材積成長量!$Y$7:$AA$7,0)),INDEX(幹材積成長量!$V$7:$X$148,MATCH(【入力】吸収量・排出量算定シート!$H21+(AB$17-$M$17),幹材積成長量!$V$7:$V$148,0),MATCH($G21,幹材積成長量!$V$7:$X$7,0)))),0)</f>
        <v>0</v>
      </c>
      <c r="AC21" s="187">
        <f>IFERROR(IF($F21="地位Ⅰ",INDEX(幹材積成長量!$S$7:$U$148,MATCH(【入力】吸収量・排出量算定シート!$H21+(AC$17-$M$17),幹材積成長量!$S$7:$S$148,0),MATCH($G21,幹材積成長量!$S$7:$U$7,0)),IF($F21="地位Ⅲ",INDEX(幹材積成長量!$Y$7:$AA$148,MATCH(【入力】吸収量・排出量算定シート!$H21+(AC$17-$M$17),幹材積成長量!$Y$7:$Y$148,0),MATCH($G21,幹材積成長量!$Y$7:$AA$7,0)),INDEX(幹材積成長量!$V$7:$X$148,MATCH(【入力】吸収量・排出量算定シート!$H21+(AC$17-$M$17),幹材積成長量!$V$7:$V$148,0),MATCH($G21,幹材積成長量!$V$7:$X$7,0)))),0)</f>
        <v>0</v>
      </c>
      <c r="AD21" s="2">
        <f>IFERROR(INDEX('BEF（拡大係数）'!$A$4:$AO$154,MATCH(【入力】吸収量・排出量算定シート!$H21,'BEF（拡大係数）'!$A$4:$A$154,0),MATCH($G21,'BEF（拡大係数）'!$A$4:$AO$4,0)),0)</f>
        <v>0</v>
      </c>
      <c r="AE21" s="2">
        <f>IFERROR(INDEX('BEF（拡大係数）'!$A$4:$AO$154,MATCH(【入力】吸収量・排出量算定シート!$H21,'BEF（拡大係数）'!$A$4:$A$154,0),MATCH($G21,'BEF（拡大係数）'!$A$4:$AO$4,0)),0)</f>
        <v>0</v>
      </c>
      <c r="AF21" s="2">
        <f>IFERROR(INDEX('BEF（拡大係数）'!$A$4:$AO$154,MATCH(【入力】吸収量・排出量算定シート!$H21,'BEF（拡大係数）'!$A$4:$A$154,0),MATCH($G21,'BEF（拡大係数）'!$A$4:$AO$4,0)),0)</f>
        <v>0</v>
      </c>
      <c r="AG21" s="2">
        <f>IFERROR(INDEX('BEF（拡大係数）'!$A$4:$AO$154,MATCH(【入力】吸収量・排出量算定シート!$H21,'BEF（拡大係数）'!$A$4:$A$154,0),MATCH($G21,'BEF（拡大係数）'!$A$4:$AO$4,0)),0)</f>
        <v>0</v>
      </c>
      <c r="AH21" s="2">
        <f>IFERROR(INDEX('BEF（拡大係数）'!$A$4:$AO$154,MATCH(【入力】吸収量・排出量算定シート!$H21,'BEF（拡大係数）'!$A$4:$A$154,0),MATCH($G21,'BEF（拡大係数）'!$A$4:$AO$4,0)),0)</f>
        <v>0</v>
      </c>
      <c r="AI21" s="2">
        <f>IFERROR(INDEX('BEF（拡大係数）'!$A$4:$AO$154,MATCH(【入力】吸収量・排出量算定シート!$H21,'BEF（拡大係数）'!$A$4:$A$154,0),MATCH($G21,'BEF（拡大係数）'!$A$4:$AO$4,0)),0)</f>
        <v>0</v>
      </c>
      <c r="AJ21" s="2">
        <f>IFERROR(INDEX('BEF（拡大係数）'!$A$4:$AO$154,MATCH(【入力】吸収量・排出量算定シート!$H21,'BEF（拡大係数）'!$A$4:$A$154,0),MATCH($G21,'BEF（拡大係数）'!$A$4:$AO$4,0)),0)</f>
        <v>0</v>
      </c>
      <c r="AK21" s="2">
        <f>IFERROR(INDEX('BEF（拡大係数）'!$A$4:$AO$154,MATCH(【入力】吸収量・排出量算定シート!$H21,'BEF（拡大係数）'!$A$4:$A$154,0),MATCH($G21,'BEF（拡大係数）'!$A$4:$AO$4,0)),0)</f>
        <v>0</v>
      </c>
      <c r="AL21" s="2">
        <f>IFERROR(INDEX('BEF（拡大係数）'!$A$4:$AO$154,MATCH(【入力】吸収量・排出量算定シート!$H21,'BEF（拡大係数）'!$A$4:$A$154,0),MATCH($G21,'BEF（拡大係数）'!$A$4:$AO$4,0)),0)</f>
        <v>0</v>
      </c>
      <c r="AM21" s="2">
        <f>IFERROR(INDEX('BEF（拡大係数）'!$A$4:$AO$154,MATCH(【入力】吸収量・排出量算定シート!$H21,'BEF（拡大係数）'!$A$4:$A$154,0),MATCH($G21,'BEF（拡大係数）'!$A$4:$AO$4,0)),0)</f>
        <v>0</v>
      </c>
      <c r="AN21" s="2">
        <f>IFERROR(INDEX('BEF（拡大係数）'!$A$4:$AO$154,MATCH(【入力】吸収量・排出量算定シート!$H21,'BEF（拡大係数）'!$A$4:$A$154,0),MATCH($G21,'BEF（拡大係数）'!$A$4:$AO$4,0)),0)</f>
        <v>0</v>
      </c>
      <c r="AO21" s="2">
        <f>IFERROR(INDEX('BEF（拡大係数）'!$A$4:$AO$154,MATCH(【入力】吸収量・排出量算定シート!$H21,'BEF（拡大係数）'!$A$4:$A$154,0),MATCH($G21,'BEF（拡大係数）'!$A$4:$AO$4,0)),0)</f>
        <v>0</v>
      </c>
      <c r="AP21" s="2">
        <f>IFERROR(INDEX('BEF（拡大係数）'!$A$4:$AO$154,MATCH(【入力】吸収量・排出量算定シート!$H21,'BEF（拡大係数）'!$A$4:$A$154,0),MATCH($G21,'BEF（拡大係数）'!$A$4:$AO$4,0)),0)</f>
        <v>0</v>
      </c>
      <c r="AQ21" s="2">
        <f>IFERROR(INDEX('BEF（拡大係数）'!$A$4:$AO$154,MATCH(【入力】吸収量・排出量算定シート!$H21,'BEF（拡大係数）'!$A$4:$A$154,0),MATCH($G21,'BEF（拡大係数）'!$A$4:$AO$4,0)),0)</f>
        <v>0</v>
      </c>
      <c r="AR21" s="2">
        <f>IFERROR(INDEX('BEF（拡大係数）'!$A$4:$AO$154,MATCH(【入力】吸収量・排出量算定シート!$H21,'BEF（拡大係数）'!$A$4:$A$154,0),MATCH($G21,'BEF（拡大係数）'!$A$4:$AO$4,0)),0)</f>
        <v>0</v>
      </c>
      <c r="AS21" s="2">
        <f>IFERROR(INDEX('BEF（拡大係数）'!$A$4:$AO$154,MATCH(【入力】吸収量・排出量算定シート!$H21,'BEF（拡大係数）'!$A$4:$A$154,0),MATCH($G21,'BEF（拡大係数）'!$A$4:$AO$4,0)),0)</f>
        <v>0</v>
      </c>
      <c r="AT21" s="2">
        <f>IFERROR(INDEX('BEF（拡大係数）'!$A$4:$AO$154,MATCH(【入力】吸収量・排出量算定シート!$H21,'BEF（拡大係数）'!$A$4:$A$154,0),MATCH($G21,'BEF（拡大係数）'!$A$4:$AO$4,0)),0)</f>
        <v>0</v>
      </c>
      <c r="AU21" s="2">
        <f>IFERROR(VLOOKUP($G21,パラメータ_オリジナル!$B$6:$G$45,4,FALSE),0)</f>
        <v>0</v>
      </c>
      <c r="AV21" s="2">
        <f>IFERROR(VLOOKUP($G21,パラメータ_オリジナル!$B$6:$G$45,5,FALSE),0)</f>
        <v>0</v>
      </c>
      <c r="AW21" s="2">
        <f>IFERROR(VLOOKUP($G21,パラメータ_オリジナル!$B$6:$G$45,6,FALSE),0)</f>
        <v>0</v>
      </c>
      <c r="AX21" s="125">
        <f t="shared" si="61"/>
        <v>0</v>
      </c>
      <c r="AY21" s="125">
        <f t="shared" si="62"/>
        <v>0</v>
      </c>
      <c r="AZ21" s="125">
        <f t="shared" si="110"/>
        <v>0</v>
      </c>
      <c r="BA21" s="125">
        <f t="shared" si="63"/>
        <v>0</v>
      </c>
      <c r="BB21" s="125">
        <f t="shared" si="64"/>
        <v>0</v>
      </c>
      <c r="BC21" s="125">
        <f t="shared" si="65"/>
        <v>0</v>
      </c>
      <c r="BD21" s="125">
        <f t="shared" si="66"/>
        <v>0</v>
      </c>
      <c r="BE21" s="125">
        <f t="shared" si="67"/>
        <v>0</v>
      </c>
      <c r="BF21" s="125">
        <f t="shared" si="68"/>
        <v>0</v>
      </c>
      <c r="BG21" s="125">
        <f t="shared" si="69"/>
        <v>0</v>
      </c>
      <c r="BH21" s="125">
        <f t="shared" si="70"/>
        <v>0</v>
      </c>
      <c r="BI21" s="125">
        <f t="shared" si="71"/>
        <v>0</v>
      </c>
      <c r="BJ21" s="125">
        <f t="shared" si="72"/>
        <v>0</v>
      </c>
      <c r="BK21" s="125">
        <f t="shared" si="73"/>
        <v>0</v>
      </c>
      <c r="BL21" s="125">
        <f t="shared" si="74"/>
        <v>0</v>
      </c>
      <c r="BM21" s="125">
        <f t="shared" si="75"/>
        <v>0</v>
      </c>
      <c r="BN21" s="125">
        <f t="shared" si="76"/>
        <v>0</v>
      </c>
      <c r="BO21" s="125">
        <f t="shared" si="111"/>
        <v>0</v>
      </c>
      <c r="BP21" s="125">
        <f t="shared" si="40"/>
        <v>0</v>
      </c>
      <c r="BQ21" s="125">
        <f t="shared" si="41"/>
        <v>0</v>
      </c>
      <c r="BR21" s="125">
        <f t="shared" si="42"/>
        <v>0</v>
      </c>
      <c r="BS21" s="125">
        <f t="shared" si="43"/>
        <v>0</v>
      </c>
      <c r="BT21" s="125">
        <f t="shared" si="44"/>
        <v>0</v>
      </c>
      <c r="BU21" s="125">
        <f t="shared" si="45"/>
        <v>0</v>
      </c>
      <c r="BV21" s="125">
        <f t="shared" si="46"/>
        <v>0</v>
      </c>
      <c r="BW21" s="125">
        <f t="shared" si="47"/>
        <v>0</v>
      </c>
      <c r="BX21" s="125">
        <f t="shared" si="48"/>
        <v>0</v>
      </c>
      <c r="BY21" s="125">
        <f t="shared" si="49"/>
        <v>0</v>
      </c>
      <c r="BZ21" s="125">
        <f t="shared" si="50"/>
        <v>0</v>
      </c>
      <c r="CA21" s="125">
        <f t="shared" si="51"/>
        <v>0</v>
      </c>
      <c r="CB21" s="125">
        <f t="shared" si="52"/>
        <v>0</v>
      </c>
      <c r="CC21" s="125">
        <f t="shared" si="53"/>
        <v>0</v>
      </c>
      <c r="CD21" s="125">
        <f t="shared" si="54"/>
        <v>0</v>
      </c>
      <c r="CE21" s="125">
        <f t="shared" si="55"/>
        <v>0</v>
      </c>
      <c r="CF21" s="2">
        <f>IFERROR(IF($F21="地位Ⅰ",INDEX(幹材積成長量!$I$7:$K$148,MATCH((【入力】吸収量・排出量算定シート!$H21+(【入力】吸収量・排出量算定シート!CF$17-【入力】吸収量・排出量算定シート!$CF$17)),幹材積成長量!$I$7:$I$148,0),MATCH(【入力】吸収量・排出量算定シート!$G21,幹材積成長量!$I$7:$K$7,0)),IF($F21="地位Ⅲ",INDEX(幹材積成長量!$O$7:$Q$148,MATCH((【入力】吸収量・排出量算定シート!$H21+(【入力】吸収量・排出量算定シート!CF$17-【入力】吸収量・排出量算定シート!$CF$17)),幹材積成長量!$O$7:$O$148,0),MATCH(【入力】吸収量・排出量算定シート!$G21,幹材積成長量!$O$7:$Q$7,0)),INDEX(幹材積成長量!$L$7:$N$148,MATCH((【入力】吸収量・排出量算定シート!$H21+(【入力】吸収量・排出量算定シート!CF$17-【入力】吸収量・排出量算定シート!$CF$17)),幹材積成長量!$L$7:$L$148,0),MATCH(【入力】吸収量・排出量算定シート!$G21,幹材積成長量!$L$7:$N$7,0)))),0)</f>
        <v>0</v>
      </c>
      <c r="CG21" s="2">
        <f>IFERROR(IF($F21="地位Ⅰ",INDEX(幹材積成長量!$I$7:$K$148,MATCH((【入力】吸収量・排出量算定シート!$H21+(【入力】吸収量・排出量算定シート!CG$17-【入力】吸収量・排出量算定シート!$CF$17)),幹材積成長量!$I$7:$I$148,0),MATCH(【入力】吸収量・排出量算定シート!$G21,幹材積成長量!$I$7:$K$7,0)),IF($F21="地位Ⅲ",INDEX(幹材積成長量!$O$7:$Q$148,MATCH((【入力】吸収量・排出量算定シート!$H21+(【入力】吸収量・排出量算定シート!CG$17-【入力】吸収量・排出量算定シート!$CF$17)),幹材積成長量!$O$7:$O$148,0),MATCH(【入力】吸収量・排出量算定シート!$G21,幹材積成長量!$O$7:$Q$7,0)),INDEX(幹材積成長量!$L$7:$N$148,MATCH((【入力】吸収量・排出量算定シート!$H21+(【入力】吸収量・排出量算定シート!CG$17-【入力】吸収量・排出量算定シート!$CF$17)),幹材積成長量!$L$7:$L$148,0),MATCH(【入力】吸収量・排出量算定シート!$G21,幹材積成長量!$L$7:$N$7,0)))),0)</f>
        <v>0</v>
      </c>
      <c r="CH21" s="2">
        <f>IFERROR(IF($F21="地位Ⅰ",INDEX(幹材積成長量!$I$7:$K$148,MATCH((【入力】吸収量・排出量算定シート!$H21+(【入力】吸収量・排出量算定シート!CH$17-【入力】吸収量・排出量算定シート!$CF$17)),幹材積成長量!$I$7:$I$148,0),MATCH(【入力】吸収量・排出量算定シート!$G21,幹材積成長量!$I$7:$K$7,0)),IF($F21="地位Ⅲ",INDEX(幹材積成長量!$O$7:$Q$148,MATCH((【入力】吸収量・排出量算定シート!$H21+(【入力】吸収量・排出量算定シート!CH$17-【入力】吸収量・排出量算定シート!$CF$17)),幹材積成長量!$O$7:$O$148,0),MATCH(【入力】吸収量・排出量算定シート!$G21,幹材積成長量!$O$7:$Q$7,0)),INDEX(幹材積成長量!$L$7:$N$148,MATCH((【入力】吸収量・排出量算定シート!$H21+(【入力】吸収量・排出量算定シート!CH$17-【入力】吸収量・排出量算定シート!$CF$17)),幹材積成長量!$L$7:$L$148,0),MATCH(【入力】吸収量・排出量算定シート!$G21,幹材積成長量!$L$7:$N$7,0)))),0)</f>
        <v>0</v>
      </c>
      <c r="CI21" s="2">
        <f>IFERROR(IF($F21="地位Ⅰ",INDEX(幹材積成長量!$I$7:$K$148,MATCH((【入力】吸収量・排出量算定シート!$H21+(【入力】吸収量・排出量算定シート!CI$17-【入力】吸収量・排出量算定シート!$CF$17)),幹材積成長量!$I$7:$I$148,0),MATCH(【入力】吸収量・排出量算定シート!$G21,幹材積成長量!$I$7:$K$7,0)),IF($F21="地位Ⅲ",INDEX(幹材積成長量!$O$7:$Q$148,MATCH((【入力】吸収量・排出量算定シート!$H21+(【入力】吸収量・排出量算定シート!CI$17-【入力】吸収量・排出量算定シート!$CF$17)),幹材積成長量!$O$7:$O$148,0),MATCH(【入力】吸収量・排出量算定シート!$G21,幹材積成長量!$O$7:$Q$7,0)),INDEX(幹材積成長量!$L$7:$N$148,MATCH((【入力】吸収量・排出量算定シート!$H21+(【入力】吸収量・排出量算定シート!CI$17-【入力】吸収量・排出量算定シート!$CF$17)),幹材積成長量!$L$7:$L$148,0),MATCH(【入力】吸収量・排出量算定シート!$G21,幹材積成長量!$L$7:$N$7,0)))),0)</f>
        <v>0</v>
      </c>
      <c r="CJ21" s="2">
        <f>IFERROR(IF($F21="地位Ⅰ",INDEX(幹材積成長量!$I$7:$K$148,MATCH((【入力】吸収量・排出量算定シート!$H21+(【入力】吸収量・排出量算定シート!CJ$17-【入力】吸収量・排出量算定シート!$CF$17)),幹材積成長量!$I$7:$I$148,0),MATCH(【入力】吸収量・排出量算定シート!$G21,幹材積成長量!$I$7:$K$7,0)),IF($F21="地位Ⅲ",INDEX(幹材積成長量!$O$7:$Q$148,MATCH((【入力】吸収量・排出量算定シート!$H21+(【入力】吸収量・排出量算定シート!CJ$17-【入力】吸収量・排出量算定シート!$CF$17)),幹材積成長量!$O$7:$O$148,0),MATCH(【入力】吸収量・排出量算定シート!$G21,幹材積成長量!$O$7:$Q$7,0)),INDEX(幹材積成長量!$L$7:$N$148,MATCH((【入力】吸収量・排出量算定シート!$H21+(【入力】吸収量・排出量算定シート!CJ$17-【入力】吸収量・排出量算定シート!$CF$17)),幹材積成長量!$L$7:$L$148,0),MATCH(【入力】吸収量・排出量算定シート!$G21,幹材積成長量!$L$7:$N$7,0)))),0)</f>
        <v>0</v>
      </c>
      <c r="CK21" s="2">
        <f>IFERROR(IF($F21="地位Ⅰ",INDEX(幹材積成長量!$I$7:$K$148,MATCH((【入力】吸収量・排出量算定シート!$H21+(【入力】吸収量・排出量算定シート!CK$17-【入力】吸収量・排出量算定シート!$CF$17)),幹材積成長量!$I$7:$I$148,0),MATCH(【入力】吸収量・排出量算定シート!$G21,幹材積成長量!$I$7:$K$7,0)),IF($F21="地位Ⅲ",INDEX(幹材積成長量!$O$7:$Q$148,MATCH((【入力】吸収量・排出量算定シート!$H21+(【入力】吸収量・排出量算定シート!CK$17-【入力】吸収量・排出量算定シート!$CF$17)),幹材積成長量!$O$7:$O$148,0),MATCH(【入力】吸収量・排出量算定シート!$G21,幹材積成長量!$O$7:$Q$7,0)),INDEX(幹材積成長量!$L$7:$N$148,MATCH((【入力】吸収量・排出量算定シート!$H21+(【入力】吸収量・排出量算定シート!CK$17-【入力】吸収量・排出量算定シート!$CF$17)),幹材積成長量!$L$7:$L$148,0),MATCH(【入力】吸収量・排出量算定シート!$G21,幹材積成長量!$L$7:$N$7,0)))),0)</f>
        <v>0</v>
      </c>
      <c r="CL21" s="2">
        <f>IFERROR(IF($F21="地位Ⅰ",INDEX(幹材積成長量!$I$7:$K$148,MATCH((【入力】吸収量・排出量算定シート!$H21+(【入力】吸収量・排出量算定シート!CL$17-【入力】吸収量・排出量算定シート!$CF$17)),幹材積成長量!$I$7:$I$148,0),MATCH(【入力】吸収量・排出量算定シート!$G21,幹材積成長量!$I$7:$K$7,0)),IF($F21="地位Ⅲ",INDEX(幹材積成長量!$O$7:$Q$148,MATCH((【入力】吸収量・排出量算定シート!$H21+(【入力】吸収量・排出量算定シート!CL$17-【入力】吸収量・排出量算定シート!$CF$17)),幹材積成長量!$O$7:$O$148,0),MATCH(【入力】吸収量・排出量算定シート!$G21,幹材積成長量!$O$7:$Q$7,0)),INDEX(幹材積成長量!$L$7:$N$148,MATCH((【入力】吸収量・排出量算定シート!$H21+(【入力】吸収量・排出量算定シート!CL$17-【入力】吸収量・排出量算定シート!$CF$17)),幹材積成長量!$L$7:$L$148,0),MATCH(【入力】吸収量・排出量算定シート!$G21,幹材積成長量!$L$7:$N$7,0)))),0)</f>
        <v>0</v>
      </c>
      <c r="CM21" s="2">
        <f>IFERROR(IF($F21="地位Ⅰ",INDEX(幹材積成長量!$I$7:$K$148,MATCH((【入力】吸収量・排出量算定シート!$H21+(【入力】吸収量・排出量算定シート!CM$17-【入力】吸収量・排出量算定シート!$CF$17)),幹材積成長量!$I$7:$I$148,0),MATCH(【入力】吸収量・排出量算定シート!$G21,幹材積成長量!$I$7:$K$7,0)),IF($F21="地位Ⅲ",INDEX(幹材積成長量!$O$7:$Q$148,MATCH((【入力】吸収量・排出量算定シート!$H21+(【入力】吸収量・排出量算定シート!CM$17-【入力】吸収量・排出量算定シート!$CF$17)),幹材積成長量!$O$7:$O$148,0),MATCH(【入力】吸収量・排出量算定シート!$G21,幹材積成長量!$O$7:$Q$7,0)),INDEX(幹材積成長量!$L$7:$N$148,MATCH((【入力】吸収量・排出量算定シート!$H21+(【入力】吸収量・排出量算定シート!CM$17-【入力】吸収量・排出量算定シート!$CF$17)),幹材積成長量!$L$7:$L$148,0),MATCH(【入力】吸収量・排出量算定シート!$G21,幹材積成長量!$L$7:$N$7,0)))),0)</f>
        <v>0</v>
      </c>
      <c r="CN21" s="2">
        <f>IFERROR(IF($F21="地位Ⅰ",INDEX(幹材積成長量!$I$7:$K$148,MATCH((【入力】吸収量・排出量算定シート!$H21+(【入力】吸収量・排出量算定シート!CN$17-【入力】吸収量・排出量算定シート!$CF$17)),幹材積成長量!$I$7:$I$148,0),MATCH(【入力】吸収量・排出量算定シート!$G21,幹材積成長量!$I$7:$K$7,0)),IF($F21="地位Ⅲ",INDEX(幹材積成長量!$O$7:$Q$148,MATCH((【入力】吸収量・排出量算定シート!$H21+(【入力】吸収量・排出量算定シート!CN$17-【入力】吸収量・排出量算定シート!$CF$17)),幹材積成長量!$O$7:$O$148,0),MATCH(【入力】吸収量・排出量算定シート!$G21,幹材積成長量!$O$7:$Q$7,0)),INDEX(幹材積成長量!$L$7:$N$148,MATCH((【入力】吸収量・排出量算定シート!$H21+(【入力】吸収量・排出量算定シート!CN$17-【入力】吸収量・排出量算定シート!$CF$17)),幹材積成長量!$L$7:$L$148,0),MATCH(【入力】吸収量・排出量算定シート!$G21,幹材積成長量!$L$7:$N$7,0)))),0)</f>
        <v>0</v>
      </c>
      <c r="CO21" s="2">
        <f>IFERROR(IF($F21="地位Ⅰ",INDEX(幹材積成長量!$I$7:$K$148,MATCH((【入力】吸収量・排出量算定シート!$H21+(【入力】吸収量・排出量算定シート!CO$17-【入力】吸収量・排出量算定シート!$CF$17)),幹材積成長量!$I$7:$I$148,0),MATCH(【入力】吸収量・排出量算定シート!$G21,幹材積成長量!$I$7:$K$7,0)),IF($F21="地位Ⅲ",INDEX(幹材積成長量!$O$7:$Q$148,MATCH((【入力】吸収量・排出量算定シート!$H21+(【入力】吸収量・排出量算定シート!CO$17-【入力】吸収量・排出量算定シート!$CF$17)),幹材積成長量!$O$7:$O$148,0),MATCH(【入力】吸収量・排出量算定シート!$G21,幹材積成長量!$O$7:$Q$7,0)),INDEX(幹材積成長量!$L$7:$N$148,MATCH((【入力】吸収量・排出量算定シート!$H21+(【入力】吸収量・排出量算定シート!CO$17-【入力】吸収量・排出量算定シート!$CF$17)),幹材積成長量!$L$7:$L$148,0),MATCH(【入力】吸収量・排出量算定シート!$G21,幹材積成長量!$L$7:$N$7,0)))),0)</f>
        <v>0</v>
      </c>
      <c r="CP21" s="2">
        <f>IFERROR(IF($F21="地位Ⅰ",INDEX(幹材積成長量!$I$7:$K$148,MATCH((【入力】吸収量・排出量算定シート!$H21+(【入力】吸収量・排出量算定シート!CP$17-【入力】吸収量・排出量算定シート!$CF$17)),幹材積成長量!$I$7:$I$148,0),MATCH(【入力】吸収量・排出量算定シート!$G21,幹材積成長量!$I$7:$K$7,0)),IF($F21="地位Ⅲ",INDEX(幹材積成長量!$O$7:$Q$148,MATCH((【入力】吸収量・排出量算定シート!$H21+(【入力】吸収量・排出量算定シート!CP$17-【入力】吸収量・排出量算定シート!$CF$17)),幹材積成長量!$O$7:$O$148,0),MATCH(【入力】吸収量・排出量算定シート!$G21,幹材積成長量!$O$7:$Q$7,0)),INDEX(幹材積成長量!$L$7:$N$148,MATCH((【入力】吸収量・排出量算定シート!$H21+(【入力】吸収量・排出量算定シート!CP$17-【入力】吸収量・排出量算定シート!$CF$17)),幹材積成長量!$L$7:$L$148,0),MATCH(【入力】吸収量・排出量算定シート!$G21,幹材積成長量!$L$7:$N$7,0)))),0)</f>
        <v>0</v>
      </c>
      <c r="CQ21" s="2">
        <f>IFERROR(IF($F21="地位Ⅰ",INDEX(幹材積成長量!$I$7:$K$148,MATCH((【入力】吸収量・排出量算定シート!$H21+(【入力】吸収量・排出量算定シート!CQ$17-【入力】吸収量・排出量算定シート!$CF$17)),幹材積成長量!$I$7:$I$148,0),MATCH(【入力】吸収量・排出量算定シート!$G21,幹材積成長量!$I$7:$K$7,0)),IF($F21="地位Ⅲ",INDEX(幹材積成長量!$O$7:$Q$148,MATCH((【入力】吸収量・排出量算定シート!$H21+(【入力】吸収量・排出量算定シート!CQ$17-【入力】吸収量・排出量算定シート!$CF$17)),幹材積成長量!$O$7:$O$148,0),MATCH(【入力】吸収量・排出量算定シート!$G21,幹材積成長量!$O$7:$Q$7,0)),INDEX(幹材積成長量!$L$7:$N$148,MATCH((【入力】吸収量・排出量算定シート!$H21+(【入力】吸収量・排出量算定シート!CQ$17-【入力】吸収量・排出量算定シート!$CF$17)),幹材積成長量!$L$7:$L$148,0),MATCH(【入力】吸収量・排出量算定シート!$G21,幹材積成長量!$L$7:$N$7,0)))),0)</f>
        <v>0</v>
      </c>
      <c r="CR21" s="2">
        <f>IFERROR(IF($F21="地位Ⅰ",INDEX(幹材積成長量!$I$7:$K$148,MATCH((【入力】吸収量・排出量算定シート!$H21+(【入力】吸収量・排出量算定シート!CR$17-【入力】吸収量・排出量算定シート!$CF$17)),幹材積成長量!$I$7:$I$148,0),MATCH(【入力】吸収量・排出量算定シート!$G21,幹材積成長量!$I$7:$K$7,0)),IF($F21="地位Ⅲ",INDEX(幹材積成長量!$O$7:$Q$148,MATCH((【入力】吸収量・排出量算定シート!$H21+(【入力】吸収量・排出量算定シート!CR$17-【入力】吸収量・排出量算定シート!$CF$17)),幹材積成長量!$O$7:$O$148,0),MATCH(【入力】吸収量・排出量算定シート!$G21,幹材積成長量!$O$7:$Q$7,0)),INDEX(幹材積成長量!$L$7:$N$148,MATCH((【入力】吸収量・排出量算定シート!$H21+(【入力】吸収量・排出量算定シート!CR$17-【入力】吸収量・排出量算定シート!$CF$17)),幹材積成長量!$L$7:$L$148,0),MATCH(【入力】吸収量・排出量算定シート!$G21,幹材積成長量!$L$7:$N$7,0)))),0)</f>
        <v>0</v>
      </c>
      <c r="CS21" s="2">
        <f>IFERROR(IF($F21="地位Ⅰ",INDEX(幹材積成長量!$I$7:$K$148,MATCH((【入力】吸収量・排出量算定シート!$H21+(【入力】吸収量・排出量算定シート!CS$17-【入力】吸収量・排出量算定シート!$CF$17)),幹材積成長量!$I$7:$I$148,0),MATCH(【入力】吸収量・排出量算定シート!$G21,幹材積成長量!$I$7:$K$7,0)),IF($F21="地位Ⅲ",INDEX(幹材積成長量!$O$7:$Q$148,MATCH((【入力】吸収量・排出量算定シート!$H21+(【入力】吸収量・排出量算定シート!CS$17-【入力】吸収量・排出量算定シート!$CF$17)),幹材積成長量!$O$7:$O$148,0),MATCH(【入力】吸収量・排出量算定シート!$G21,幹材積成長量!$O$7:$Q$7,0)),INDEX(幹材積成長量!$L$7:$N$148,MATCH((【入力】吸収量・排出量算定シート!$H21+(【入力】吸収量・排出量算定シート!CS$17-【入力】吸収量・排出量算定シート!$CF$17)),幹材積成長量!$L$7:$L$148,0),MATCH(【入力】吸収量・排出量算定シート!$G21,幹材積成長量!$L$7:$N$7,0)))),0)</f>
        <v>0</v>
      </c>
      <c r="CT21" s="2">
        <f>IFERROR(IF($F21="地位Ⅰ",INDEX(幹材積成長量!$I$7:$K$148,MATCH((【入力】吸収量・排出量算定シート!$H21+(【入力】吸収量・排出量算定シート!CT$17-【入力】吸収量・排出量算定シート!$CF$17)),幹材積成長量!$I$7:$I$148,0),MATCH(【入力】吸収量・排出量算定シート!$G21,幹材積成長量!$I$7:$K$7,0)),IF($F21="地位Ⅲ",INDEX(幹材積成長量!$O$7:$Q$148,MATCH((【入力】吸収量・排出量算定シート!$H21+(【入力】吸収量・排出量算定シート!CT$17-【入力】吸収量・排出量算定シート!$CF$17)),幹材積成長量!$O$7:$O$148,0),MATCH(【入力】吸収量・排出量算定シート!$G21,幹材積成長量!$O$7:$Q$7,0)),INDEX(幹材積成長量!$L$7:$N$148,MATCH((【入力】吸収量・排出量算定シート!$H21+(【入力】吸収量・排出量算定シート!CT$17-【入力】吸収量・排出量算定シート!$CF$17)),幹材積成長量!$L$7:$L$148,0),MATCH(【入力】吸収量・排出量算定シート!$G21,幹材積成長量!$L$7:$N$7,0)))),0)</f>
        <v>0</v>
      </c>
      <c r="CU21" s="2">
        <f>IFERROR(IF($F21="地位Ⅰ",INDEX(幹材積成長量!$I$7:$K$148,MATCH((【入力】吸収量・排出量算定シート!$H21+(【入力】吸収量・排出量算定シート!CU$17-【入力】吸収量・排出量算定シート!$CF$17)),幹材積成長量!$I$7:$I$148,0),MATCH(【入力】吸収量・排出量算定シート!$G21,幹材積成長量!$I$7:$K$7,0)),IF($F21="地位Ⅲ",INDEX(幹材積成長量!$O$7:$Q$148,MATCH((【入力】吸収量・排出量算定シート!$H21+(【入力】吸収量・排出量算定シート!CU$17-【入力】吸収量・排出量算定シート!$CF$17)),幹材積成長量!$O$7:$O$148,0),MATCH(【入力】吸収量・排出量算定シート!$G21,幹材積成長量!$O$7:$Q$7,0)),INDEX(幹材積成長量!$L$7:$N$148,MATCH((【入力】吸収量・排出量算定シート!$H21+(【入力】吸収量・排出量算定シート!CU$17-【入力】吸収量・排出量算定シート!$CF$17)),幹材積成長量!$L$7:$L$148,0),MATCH(【入力】吸収量・排出量算定シート!$G21,幹材積成長量!$L$7:$N$7,0)))),0)</f>
        <v>0</v>
      </c>
      <c r="CV21" s="2">
        <f>IFERROR(IF($F21="地位Ⅰ",INDEX(幹材積成長量!$I$7:$K$148,MATCH((【入力】吸収量・排出量算定シート!$H21+(【入力】吸収量・排出量算定シート!CV$17-【入力】吸収量・排出量算定シート!$CF$17)),幹材積成長量!$I$7:$I$148,0),MATCH(【入力】吸収量・排出量算定シート!$G21,幹材積成長量!$I$7:$K$7,0)),IF($F21="地位Ⅲ",INDEX(幹材積成長量!$O$7:$Q$148,MATCH((【入力】吸収量・排出量算定シート!$H21+(【入力】吸収量・排出量算定シート!CV$17-【入力】吸収量・排出量算定シート!$CF$17)),幹材積成長量!$O$7:$O$148,0),MATCH(【入力】吸収量・排出量算定シート!$G21,幹材積成長量!$O$7:$Q$7,0)),INDEX(幹材積成長量!$L$7:$N$148,MATCH((【入力】吸収量・排出量算定シート!$H21+(【入力】吸収量・排出量算定シート!CV$17-【入力】吸収量・排出量算定シート!$CF$17)),幹材積成長量!$L$7:$L$148,0),MATCH(【入力】吸収量・排出量算定シート!$G21,幹材積成長量!$L$7:$N$7,0)))),0)</f>
        <v>0</v>
      </c>
      <c r="CW21" s="2">
        <f t="shared" si="77"/>
        <v>0</v>
      </c>
      <c r="CX21" s="2">
        <f t="shared" si="78"/>
        <v>0</v>
      </c>
      <c r="CY21" s="2">
        <f t="shared" si="79"/>
        <v>0</v>
      </c>
      <c r="CZ21" s="2">
        <f t="shared" si="80"/>
        <v>0</v>
      </c>
      <c r="DA21" s="2">
        <f t="shared" si="81"/>
        <v>0</v>
      </c>
      <c r="DB21" s="2">
        <f t="shared" si="82"/>
        <v>0</v>
      </c>
      <c r="DC21" s="2">
        <f t="shared" si="83"/>
        <v>0</v>
      </c>
      <c r="DD21" s="2">
        <f t="shared" si="84"/>
        <v>0</v>
      </c>
      <c r="DE21" s="2">
        <f t="shared" si="85"/>
        <v>0</v>
      </c>
      <c r="DF21" s="2">
        <f t="shared" si="86"/>
        <v>0</v>
      </c>
      <c r="DG21" s="2">
        <f t="shared" si="87"/>
        <v>0</v>
      </c>
      <c r="DH21" s="2">
        <f t="shared" si="88"/>
        <v>0</v>
      </c>
      <c r="DI21" s="2">
        <f t="shared" si="89"/>
        <v>0</v>
      </c>
      <c r="DJ21" s="2">
        <f t="shared" si="90"/>
        <v>0</v>
      </c>
      <c r="DK21" s="2">
        <f t="shared" si="91"/>
        <v>0</v>
      </c>
      <c r="DL21" s="2">
        <f t="shared" si="92"/>
        <v>0</v>
      </c>
      <c r="DM21" s="2">
        <f t="shared" si="93"/>
        <v>0</v>
      </c>
      <c r="DN21" s="187">
        <f>IFERROR(IF($F21="地位Ⅰ",INDEX(幹材積成長量!$AE$7:$AG$14,8,MATCH(【入力】吸収量・排出量算定シート!$G21,幹材積成長量!$AE$7:$AG$7,0)),IF($F21="地位Ⅲ",INDEX(幹材積成長量!$AK$7:$AM$14,8,MATCH(【入力】吸収量・排出量算定シート!$G21,幹材積成長量!$AK$7:$AM$7,0)),INDEX(幹材積成長量!$AH$7:$AJ$14,8,MATCH(【入力】吸収量・排出量算定シート!$G21,幹材積成長量!$AH$7:$AJ$7,0)))),0)</f>
        <v>0</v>
      </c>
      <c r="DO21" s="187">
        <f>IFERROR(IF($F21="地位Ⅰ",INDEX(幹材積成長量!$AE$7:$AG$14,8,MATCH(【入力】吸収量・排出量算定シート!$G21,幹材積成長量!$AE$7:$AG$7,0)),IF($F21="地位Ⅲ",INDEX(幹材積成長量!$AK$7:$AM$14,8,MATCH(【入力】吸収量・排出量算定シート!$G21,幹材積成長量!$AK$7:$AM$7,0)),INDEX(幹材積成長量!$AH$7:$AJ$14,8,MATCH(【入力】吸収量・排出量算定シート!$G21,幹材積成長量!$AH$7:$AJ$7,0)))),0)</f>
        <v>0</v>
      </c>
      <c r="DP21" s="187">
        <f>IFERROR(IF($F21="地位Ⅰ",INDEX(幹材積成長量!$AE$7:$AG$14,8,MATCH(【入力】吸収量・排出量算定シート!$G21,幹材積成長量!$AE$7:$AG$7,0)),IF($F21="地位Ⅲ",INDEX(幹材積成長量!$AK$7:$AM$14,8,MATCH(【入力】吸収量・排出量算定シート!$G21,幹材積成長量!$AK$7:$AM$7,0)),INDEX(幹材積成長量!$AH$7:$AJ$14,8,MATCH(【入力】吸収量・排出量算定シート!$G21,幹材積成長量!$AH$7:$AJ$7,0)))),0)</f>
        <v>0</v>
      </c>
      <c r="DQ21" s="187">
        <f>IFERROR(IF($F21="地位Ⅰ",INDEX(幹材積成長量!$AE$7:$AG$14,8,MATCH(【入力】吸収量・排出量算定シート!$G21,幹材積成長量!$AE$7:$AG$7,0)),IF($F21="地位Ⅲ",INDEX(幹材積成長量!$AK$7:$AM$14,8,MATCH(【入力】吸収量・排出量算定シート!$G21,幹材積成長量!$AK$7:$AM$7,0)),INDEX(幹材積成長量!$AH$7:$AJ$14,8,MATCH(【入力】吸収量・排出量算定シート!$G21,幹材積成長量!$AH$7:$AJ$7,0)))),0)</f>
        <v>0</v>
      </c>
      <c r="DR21" s="187">
        <f>IFERROR(IF($F21="地位Ⅰ",INDEX(幹材積成長量!$AE$7:$AG$14,8,MATCH(【入力】吸収量・排出量算定シート!$G21,幹材積成長量!$AE$7:$AG$7,0)),IF($F21="地位Ⅲ",INDEX(幹材積成長量!$AK$7:$AM$14,8,MATCH(【入力】吸収量・排出量算定シート!$G21,幹材積成長量!$AK$7:$AM$7,0)),INDEX(幹材積成長量!$AH$7:$AJ$14,8,MATCH(【入力】吸収量・排出量算定シート!$G21,幹材積成長量!$AH$7:$AJ$7,0)))),0)</f>
        <v>0</v>
      </c>
      <c r="DS21" s="187">
        <f>IFERROR(IF($F21="地位Ⅰ",INDEX(幹材積成長量!$AE$7:$AG$14,8,MATCH(【入力】吸収量・排出量算定シート!$G21,幹材積成長量!$AE$7:$AG$7,0)),IF($F21="地位Ⅲ",INDEX(幹材積成長量!$AK$7:$AM$14,8,MATCH(【入力】吸収量・排出量算定シート!$G21,幹材積成長量!$AK$7:$AM$7,0)),INDEX(幹材積成長量!$AH$7:$AJ$14,8,MATCH(【入力】吸収量・排出量算定シート!$G21,幹材積成長量!$AH$7:$AJ$7,0)))),0)</f>
        <v>0</v>
      </c>
      <c r="DT21" s="187">
        <f>IFERROR(IF($F21="地位Ⅰ",INDEX(幹材積成長量!$AE$7:$AG$14,8,MATCH(【入力】吸収量・排出量算定シート!$G21,幹材積成長量!$AE$7:$AG$7,0)),IF($F21="地位Ⅲ",INDEX(幹材積成長量!$AK$7:$AM$14,8,MATCH(【入力】吸収量・排出量算定シート!$G21,幹材積成長量!$AK$7:$AM$7,0)),INDEX(幹材積成長量!$AH$7:$AJ$14,8,MATCH(【入力】吸収量・排出量算定シート!$G21,幹材積成長量!$AH$7:$AJ$7,0)))),0)</f>
        <v>0</v>
      </c>
      <c r="DU21" s="187">
        <f>IFERROR(IF($F21="地位Ⅰ",INDEX(幹材積成長量!$AE$7:$AG$14,8,MATCH(【入力】吸収量・排出量算定シート!$G21,幹材積成長量!$AE$7:$AG$7,0)),IF($F21="地位Ⅲ",INDEX(幹材積成長量!$AK$7:$AM$14,8,MATCH(【入力】吸収量・排出量算定シート!$G21,幹材積成長量!$AK$7:$AM$7,0)),INDEX(幹材積成長量!$AH$7:$AJ$14,8,MATCH(【入力】吸収量・排出量算定シート!$G21,幹材積成長量!$AH$7:$AJ$7,0)))),0)</f>
        <v>0</v>
      </c>
      <c r="DV21" s="187">
        <f>IFERROR(IF($F21="地位Ⅰ",INDEX(幹材積成長量!$AE$7:$AG$14,8,MATCH(【入力】吸収量・排出量算定シート!$G21,幹材積成長量!$AE$7:$AG$7,0)),IF($F21="地位Ⅲ",INDEX(幹材積成長量!$AK$7:$AM$14,8,MATCH(【入力】吸収量・排出量算定シート!$G21,幹材積成長量!$AK$7:$AM$7,0)),INDEX(幹材積成長量!$AH$7:$AJ$14,8,MATCH(【入力】吸収量・排出量算定シート!$G21,幹材積成長量!$AH$7:$AJ$7,0)))),0)</f>
        <v>0</v>
      </c>
      <c r="DW21" s="187">
        <f>IFERROR(IF($F21="地位Ⅰ",INDEX(幹材積成長量!$AE$7:$AG$14,8,MATCH(【入力】吸収量・排出量算定シート!$G21,幹材積成長量!$AE$7:$AG$7,0)),IF($F21="地位Ⅲ",INDEX(幹材積成長量!$AK$7:$AM$14,8,MATCH(【入力】吸収量・排出量算定シート!$G21,幹材積成長量!$AK$7:$AM$7,0)),INDEX(幹材積成長量!$AH$7:$AJ$14,8,MATCH(【入力】吸収量・排出量算定シート!$G21,幹材積成長量!$AH$7:$AJ$7,0)))),0)</f>
        <v>0</v>
      </c>
      <c r="DX21" s="187">
        <f>IFERROR(IF($F21="地位Ⅰ",INDEX(幹材積成長量!$AE$7:$AG$14,8,MATCH(【入力】吸収量・排出量算定シート!$G21,幹材積成長量!$AE$7:$AG$7,0)),IF($F21="地位Ⅲ",INDEX(幹材積成長量!$AK$7:$AM$14,8,MATCH(【入力】吸収量・排出量算定シート!$G21,幹材積成長量!$AK$7:$AM$7,0)),INDEX(幹材積成長量!$AH$7:$AJ$14,8,MATCH(【入力】吸収量・排出量算定シート!$G21,幹材積成長量!$AH$7:$AJ$7,0)))),0)</f>
        <v>0</v>
      </c>
      <c r="DY21" s="187">
        <f>IFERROR(IF($F21="地位Ⅰ",INDEX(幹材積成長量!$AE$7:$AG$14,8,MATCH(【入力】吸収量・排出量算定シート!$G21,幹材積成長量!$AE$7:$AG$7,0)),IF($F21="地位Ⅲ",INDEX(幹材積成長量!$AK$7:$AM$14,8,MATCH(【入力】吸収量・排出量算定シート!$G21,幹材積成長量!$AK$7:$AM$7,0)),INDEX(幹材積成長量!$AH$7:$AJ$14,8,MATCH(【入力】吸収量・排出量算定シート!$G21,幹材積成長量!$AH$7:$AJ$7,0)))),0)</f>
        <v>0</v>
      </c>
      <c r="DZ21" s="187">
        <f>IFERROR(IF($F21="地位Ⅰ",INDEX(幹材積成長量!$AE$7:$AG$14,8,MATCH(【入力】吸収量・排出量算定シート!$G21,幹材積成長量!$AE$7:$AG$7,0)),IF($F21="地位Ⅲ",INDEX(幹材積成長量!$AK$7:$AM$14,8,MATCH(【入力】吸収量・排出量算定シート!$G21,幹材積成長量!$AK$7:$AM$7,0)),INDEX(幹材積成長量!$AH$7:$AJ$14,8,MATCH(【入力】吸収量・排出量算定シート!$G21,幹材積成長量!$AH$7:$AJ$7,0)))),0)</f>
        <v>0</v>
      </c>
      <c r="EA21" s="187">
        <f>IFERROR(IF($F21="地位Ⅰ",INDEX(幹材積成長量!$AE$7:$AG$14,8,MATCH(【入力】吸収量・排出量算定シート!$G21,幹材積成長量!$AE$7:$AG$7,0)),IF($F21="地位Ⅲ",INDEX(幹材積成長量!$AK$7:$AM$14,8,MATCH(【入力】吸収量・排出量算定シート!$G21,幹材積成長量!$AK$7:$AM$7,0)),INDEX(幹材積成長量!$AH$7:$AJ$14,8,MATCH(【入力】吸収量・排出量算定シート!$G21,幹材積成長量!$AH$7:$AJ$7,0)))),0)</f>
        <v>0</v>
      </c>
      <c r="EB21" s="187">
        <f>IFERROR(IF($F21="地位Ⅰ",INDEX(幹材積成長量!$AE$7:$AG$14,8,MATCH(【入力】吸収量・排出量算定シート!$G21,幹材積成長量!$AE$7:$AG$7,0)),IF($F21="地位Ⅲ",INDEX(幹材積成長量!$AK$7:$AM$14,8,MATCH(【入力】吸収量・排出量算定シート!$G21,幹材積成長量!$AK$7:$AM$7,0)),INDEX(幹材積成長量!$AH$7:$AJ$14,8,MATCH(【入力】吸収量・排出量算定シート!$G21,幹材積成長量!$AH$7:$AJ$7,0)))),0)</f>
        <v>0</v>
      </c>
      <c r="EC21" s="187">
        <f>IFERROR(IF($F21="地位Ⅰ",INDEX(幹材積成長量!$AE$7:$AG$14,8,MATCH(【入力】吸収量・排出量算定シート!$G21,幹材積成長量!$AE$7:$AG$7,0)),IF($F21="地位Ⅲ",INDEX(幹材積成長量!$AK$7:$AM$14,8,MATCH(【入力】吸収量・排出量算定シート!$G21,幹材積成長量!$AK$7:$AM$7,0)),INDEX(幹材積成長量!$AH$7:$AJ$14,8,MATCH(【入力】吸収量・排出量算定シート!$G21,幹材積成長量!$AH$7:$AJ$7,0)))),0)</f>
        <v>0</v>
      </c>
      <c r="ED21" s="186">
        <f t="shared" ref="ED21:EM21" si="112">IF($L21+1=ED$17,DN21*$I21*0.9,0)</f>
        <v>0</v>
      </c>
      <c r="EE21" s="186">
        <f t="shared" si="112"/>
        <v>0</v>
      </c>
      <c r="EF21" s="186">
        <f t="shared" si="112"/>
        <v>0</v>
      </c>
      <c r="EG21" s="186">
        <f t="shared" si="112"/>
        <v>0</v>
      </c>
      <c r="EH21" s="186">
        <f t="shared" si="112"/>
        <v>0</v>
      </c>
      <c r="EI21" s="186">
        <f t="shared" si="112"/>
        <v>0</v>
      </c>
      <c r="EJ21" s="186">
        <f t="shared" si="112"/>
        <v>0</v>
      </c>
      <c r="EK21" s="186">
        <f t="shared" si="112"/>
        <v>0</v>
      </c>
      <c r="EL21" s="186">
        <f t="shared" si="112"/>
        <v>0</v>
      </c>
      <c r="EM21" s="186">
        <f t="shared" si="112"/>
        <v>0</v>
      </c>
      <c r="EN21" s="186">
        <f t="shared" ref="EN21:ET21" si="113">IF($L21+1=EN$17,DX21*$I21*0.9,0)</f>
        <v>0</v>
      </c>
      <c r="EO21" s="186">
        <f t="shared" si="113"/>
        <v>0</v>
      </c>
      <c r="EP21" s="186">
        <f t="shared" si="113"/>
        <v>0</v>
      </c>
      <c r="EQ21" s="186">
        <f t="shared" si="113"/>
        <v>0</v>
      </c>
      <c r="ER21" s="186">
        <f t="shared" si="113"/>
        <v>0</v>
      </c>
      <c r="ES21" s="186">
        <f t="shared" si="113"/>
        <v>0</v>
      </c>
      <c r="ET21" s="186">
        <f t="shared" si="113"/>
        <v>0</v>
      </c>
    </row>
    <row r="22" spans="2:150" x14ac:dyDescent="0.3">
      <c r="B22" s="3"/>
      <c r="C22" s="3"/>
      <c r="D22" s="3"/>
      <c r="E22" s="3"/>
      <c r="G22" s="217"/>
      <c r="J22" s="3"/>
      <c r="M22" s="187">
        <f>IFERROR(IF($F22="地位Ⅰ",INDEX(幹材積成長量!$S$7:$U$148,MATCH(【入力】吸収量・排出量算定シート!$H22+(M$17-$M$17),幹材積成長量!$S$7:$S$148,0),MATCH($G22,幹材積成長量!$S$7:$U$7,0)),IF($F22="地位Ⅲ",INDEX(幹材積成長量!$Y$7:$AA$148,MATCH(【入力】吸収量・排出量算定シート!$H22+(M$17-$M$17),幹材積成長量!$Y$7:$Y$148,0),MATCH($G22,幹材積成長量!$Y$7:$AA$7,0)),INDEX(幹材積成長量!$V$7:$X$148,MATCH(【入力】吸収量・排出量算定シート!$H22+(M$17-$M$17),幹材積成長量!$V$7:$V$148,0),MATCH($G22,幹材積成長量!$V$7:$X$7,0)))),0)</f>
        <v>0</v>
      </c>
      <c r="N22" s="187">
        <f>IFERROR(IF($F22="地位Ⅰ",INDEX(幹材積成長量!$S$7:$U$148,MATCH(【入力】吸収量・排出量算定シート!$H22+(N$17-$M$17),幹材積成長量!$S$7:$S$148,0),MATCH($G22,幹材積成長量!$S$7:$U$7,0)),IF($F22="地位Ⅲ",INDEX(幹材積成長量!$Y$7:$AA$148,MATCH(【入力】吸収量・排出量算定シート!$H22+(N$17-$M$17),幹材積成長量!$Y$7:$Y$148,0),MATCH($G22,幹材積成長量!$Y$7:$AA$7,0)),INDEX(幹材積成長量!$V$7:$X$148,MATCH(【入力】吸収量・排出量算定シート!$H22+(N$17-$M$17),幹材積成長量!$V$7:$V$148,0),MATCH($G22,幹材積成長量!$V$7:$X$7,0)))),0)</f>
        <v>0</v>
      </c>
      <c r="O22" s="187">
        <f>IFERROR(IF($F22="地位Ⅰ",INDEX(幹材積成長量!$S$7:$U$148,MATCH(【入力】吸収量・排出量算定シート!$H22+(O$17-$M$17),幹材積成長量!$S$7:$S$148,0),MATCH($G22,幹材積成長量!$S$7:$U$7,0)),IF($F22="地位Ⅲ",INDEX(幹材積成長量!$Y$7:$AA$148,MATCH(【入力】吸収量・排出量算定シート!$H22+(O$17-$M$17),幹材積成長量!$Y$7:$Y$148,0),MATCH($G22,幹材積成長量!$Y$7:$AA$7,0)),INDEX(幹材積成長量!$V$7:$X$148,MATCH(【入力】吸収量・排出量算定シート!$H22+(O$17-$M$17),幹材積成長量!$V$7:$V$148,0),MATCH($G22,幹材積成長量!$V$7:$X$7,0)))),0)</f>
        <v>0</v>
      </c>
      <c r="P22" s="187">
        <f>IFERROR(IF($F22="地位Ⅰ",INDEX(幹材積成長量!$S$7:$U$148,MATCH(【入力】吸収量・排出量算定シート!$H22+(P$17-$M$17),幹材積成長量!$S$7:$S$148,0),MATCH($G22,幹材積成長量!$S$7:$U$7,0)),IF($F22="地位Ⅲ",INDEX(幹材積成長量!$Y$7:$AA$148,MATCH(【入力】吸収量・排出量算定シート!$H22+(P$17-$M$17),幹材積成長量!$Y$7:$Y$148,0),MATCH($G22,幹材積成長量!$Y$7:$AA$7,0)),INDEX(幹材積成長量!$V$7:$X$148,MATCH(【入力】吸収量・排出量算定シート!$H22+(P$17-$M$17),幹材積成長量!$V$7:$V$148,0),MATCH($G22,幹材積成長量!$V$7:$X$7,0)))),0)</f>
        <v>0</v>
      </c>
      <c r="Q22" s="187">
        <f>IFERROR(IF($F22="地位Ⅰ",INDEX(幹材積成長量!$S$7:$U$148,MATCH(【入力】吸収量・排出量算定シート!$H22+(Q$17-$M$17),幹材積成長量!$S$7:$S$148,0),MATCH($G22,幹材積成長量!$S$7:$U$7,0)),IF($F22="地位Ⅲ",INDEX(幹材積成長量!$Y$7:$AA$148,MATCH(【入力】吸収量・排出量算定シート!$H22+(Q$17-$M$17),幹材積成長量!$Y$7:$Y$148,0),MATCH($G22,幹材積成長量!$Y$7:$AA$7,0)),INDEX(幹材積成長量!$V$7:$X$148,MATCH(【入力】吸収量・排出量算定シート!$H22+(Q$17-$M$17),幹材積成長量!$V$7:$V$148,0),MATCH($G22,幹材積成長量!$V$7:$X$7,0)))),0)</f>
        <v>0</v>
      </c>
      <c r="R22" s="187">
        <f>IFERROR(IF($F22="地位Ⅰ",INDEX(幹材積成長量!$S$7:$U$148,MATCH(【入力】吸収量・排出量算定シート!$H22+(R$17-$M$17),幹材積成長量!$S$7:$S$148,0),MATCH($G22,幹材積成長量!$S$7:$U$7,0)),IF($F22="地位Ⅲ",INDEX(幹材積成長量!$Y$7:$AA$148,MATCH(【入力】吸収量・排出量算定シート!$H22+(R$17-$M$17),幹材積成長量!$Y$7:$Y$148,0),MATCH($G22,幹材積成長量!$Y$7:$AA$7,0)),INDEX(幹材積成長量!$V$7:$X$148,MATCH(【入力】吸収量・排出量算定シート!$H22+(R$17-$M$17),幹材積成長量!$V$7:$V$148,0),MATCH($G22,幹材積成長量!$V$7:$X$7,0)))),0)</f>
        <v>0</v>
      </c>
      <c r="S22" s="187">
        <f>IFERROR(IF($F22="地位Ⅰ",INDEX(幹材積成長量!$S$7:$U$148,MATCH(【入力】吸収量・排出量算定シート!$H22+(S$17-$M$17),幹材積成長量!$S$7:$S$148,0),MATCH($G22,幹材積成長量!$S$7:$U$7,0)),IF($F22="地位Ⅲ",INDEX(幹材積成長量!$Y$7:$AA$148,MATCH(【入力】吸収量・排出量算定シート!$H22+(S$17-$M$17),幹材積成長量!$Y$7:$Y$148,0),MATCH($G22,幹材積成長量!$Y$7:$AA$7,0)),INDEX(幹材積成長量!$V$7:$X$148,MATCH(【入力】吸収量・排出量算定シート!$H22+(S$17-$M$17),幹材積成長量!$V$7:$V$148,0),MATCH($G22,幹材積成長量!$V$7:$X$7,0)))),0)</f>
        <v>0</v>
      </c>
      <c r="T22" s="187">
        <f>IFERROR(IF($F22="地位Ⅰ",INDEX(幹材積成長量!$S$7:$U$148,MATCH(【入力】吸収量・排出量算定シート!$H22+(T$17-$M$17),幹材積成長量!$S$7:$S$148,0),MATCH($G22,幹材積成長量!$S$7:$U$7,0)),IF($F22="地位Ⅲ",INDEX(幹材積成長量!$Y$7:$AA$148,MATCH(【入力】吸収量・排出量算定シート!$H22+(T$17-$M$17),幹材積成長量!$Y$7:$Y$148,0),MATCH($G22,幹材積成長量!$Y$7:$AA$7,0)),INDEX(幹材積成長量!$V$7:$X$148,MATCH(【入力】吸収量・排出量算定シート!$H22+(T$17-$M$17),幹材積成長量!$V$7:$V$148,0),MATCH($G22,幹材積成長量!$V$7:$X$7,0)))),0)</f>
        <v>0</v>
      </c>
      <c r="U22" s="187">
        <f>IFERROR(IF($F22="地位Ⅰ",INDEX(幹材積成長量!$S$7:$U$148,MATCH(【入力】吸収量・排出量算定シート!$H22+(U$17-$M$17),幹材積成長量!$S$7:$S$148,0),MATCH($G22,幹材積成長量!$S$7:$U$7,0)),IF($F22="地位Ⅲ",INDEX(幹材積成長量!$Y$7:$AA$148,MATCH(【入力】吸収量・排出量算定シート!$H22+(U$17-$M$17),幹材積成長量!$Y$7:$Y$148,0),MATCH($G22,幹材積成長量!$Y$7:$AA$7,0)),INDEX(幹材積成長量!$V$7:$X$148,MATCH(【入力】吸収量・排出量算定シート!$H22+(U$17-$M$17),幹材積成長量!$V$7:$V$148,0),MATCH($G22,幹材積成長量!$V$7:$X$7,0)))),0)</f>
        <v>0</v>
      </c>
      <c r="V22" s="187">
        <f>IFERROR(IF($F22="地位Ⅰ",INDEX(幹材積成長量!$S$7:$U$148,MATCH(【入力】吸収量・排出量算定シート!$H22+(V$17-$M$17),幹材積成長量!$S$7:$S$148,0),MATCH($G22,幹材積成長量!$S$7:$U$7,0)),IF($F22="地位Ⅲ",INDEX(幹材積成長量!$Y$7:$AA$148,MATCH(【入力】吸収量・排出量算定シート!$H22+(V$17-$M$17),幹材積成長量!$Y$7:$Y$148,0),MATCH($G22,幹材積成長量!$Y$7:$AA$7,0)),INDEX(幹材積成長量!$V$7:$X$148,MATCH(【入力】吸収量・排出量算定シート!$H22+(V$17-$M$17),幹材積成長量!$V$7:$V$148,0),MATCH($G22,幹材積成長量!$V$7:$X$7,0)))),0)</f>
        <v>0</v>
      </c>
      <c r="W22" s="187">
        <f>IFERROR(IF($F22="地位Ⅰ",INDEX(幹材積成長量!$S$7:$U$148,MATCH(【入力】吸収量・排出量算定シート!$H22+(W$17-$M$17),幹材積成長量!$S$7:$S$148,0),MATCH($G22,幹材積成長量!$S$7:$U$7,0)),IF($F22="地位Ⅲ",INDEX(幹材積成長量!$Y$7:$AA$148,MATCH(【入力】吸収量・排出量算定シート!$H22+(W$17-$M$17),幹材積成長量!$Y$7:$Y$148,0),MATCH($G22,幹材積成長量!$Y$7:$AA$7,0)),INDEX(幹材積成長量!$V$7:$X$148,MATCH(【入力】吸収量・排出量算定シート!$H22+(W$17-$M$17),幹材積成長量!$V$7:$V$148,0),MATCH($G22,幹材積成長量!$V$7:$X$7,0)))),0)</f>
        <v>0</v>
      </c>
      <c r="X22" s="187">
        <f>IFERROR(IF($F22="地位Ⅰ",INDEX(幹材積成長量!$S$7:$U$148,MATCH(【入力】吸収量・排出量算定シート!$H22+(X$17-$M$17),幹材積成長量!$S$7:$S$148,0),MATCH($G22,幹材積成長量!$S$7:$U$7,0)),IF($F22="地位Ⅲ",INDEX(幹材積成長量!$Y$7:$AA$148,MATCH(【入力】吸収量・排出量算定シート!$H22+(X$17-$M$17),幹材積成長量!$Y$7:$Y$148,0),MATCH($G22,幹材積成長量!$Y$7:$AA$7,0)),INDEX(幹材積成長量!$V$7:$X$148,MATCH(【入力】吸収量・排出量算定シート!$H22+(X$17-$M$17),幹材積成長量!$V$7:$V$148,0),MATCH($G22,幹材積成長量!$V$7:$X$7,0)))),0)</f>
        <v>0</v>
      </c>
      <c r="Y22" s="187">
        <f>IFERROR(IF($F22="地位Ⅰ",INDEX(幹材積成長量!$S$7:$U$148,MATCH(【入力】吸収量・排出量算定シート!$H22+(Y$17-$M$17),幹材積成長量!$S$7:$S$148,0),MATCH($G22,幹材積成長量!$S$7:$U$7,0)),IF($F22="地位Ⅲ",INDEX(幹材積成長量!$Y$7:$AA$148,MATCH(【入力】吸収量・排出量算定シート!$H22+(Y$17-$M$17),幹材積成長量!$Y$7:$Y$148,0),MATCH($G22,幹材積成長量!$Y$7:$AA$7,0)),INDEX(幹材積成長量!$V$7:$X$148,MATCH(【入力】吸収量・排出量算定シート!$H22+(Y$17-$M$17),幹材積成長量!$V$7:$V$148,0),MATCH($G22,幹材積成長量!$V$7:$X$7,0)))),0)</f>
        <v>0</v>
      </c>
      <c r="Z22" s="187">
        <f>IFERROR(IF($F22="地位Ⅰ",INDEX(幹材積成長量!$S$7:$U$148,MATCH(【入力】吸収量・排出量算定シート!$H22+(Z$17-$M$17),幹材積成長量!$S$7:$S$148,0),MATCH($G22,幹材積成長量!$S$7:$U$7,0)),IF($F22="地位Ⅲ",INDEX(幹材積成長量!$Y$7:$AA$148,MATCH(【入力】吸収量・排出量算定シート!$H22+(Z$17-$M$17),幹材積成長量!$Y$7:$Y$148,0),MATCH($G22,幹材積成長量!$Y$7:$AA$7,0)),INDEX(幹材積成長量!$V$7:$X$148,MATCH(【入力】吸収量・排出量算定シート!$H22+(Z$17-$M$17),幹材積成長量!$V$7:$V$148,0),MATCH($G22,幹材積成長量!$V$7:$X$7,0)))),0)</f>
        <v>0</v>
      </c>
      <c r="AA22" s="187">
        <f>IFERROR(IF($F22="地位Ⅰ",INDEX(幹材積成長量!$S$7:$U$148,MATCH(【入力】吸収量・排出量算定シート!$H22+(AA$17-$M$17),幹材積成長量!$S$7:$S$148,0),MATCH($G22,幹材積成長量!$S$7:$U$7,0)),IF($F22="地位Ⅲ",INDEX(幹材積成長量!$Y$7:$AA$148,MATCH(【入力】吸収量・排出量算定シート!$H22+(AA$17-$M$17),幹材積成長量!$Y$7:$Y$148,0),MATCH($G22,幹材積成長量!$Y$7:$AA$7,0)),INDEX(幹材積成長量!$V$7:$X$148,MATCH(【入力】吸収量・排出量算定シート!$H22+(AA$17-$M$17),幹材積成長量!$V$7:$V$148,0),MATCH($G22,幹材積成長量!$V$7:$X$7,0)))),0)</f>
        <v>0</v>
      </c>
      <c r="AB22" s="187">
        <f>IFERROR(IF($F22="地位Ⅰ",INDEX(幹材積成長量!$S$7:$U$148,MATCH(【入力】吸収量・排出量算定シート!$H22+(AB$17-$M$17),幹材積成長量!$S$7:$S$148,0),MATCH($G22,幹材積成長量!$S$7:$U$7,0)),IF($F22="地位Ⅲ",INDEX(幹材積成長量!$Y$7:$AA$148,MATCH(【入力】吸収量・排出量算定シート!$H22+(AB$17-$M$17),幹材積成長量!$Y$7:$Y$148,0),MATCH($G22,幹材積成長量!$Y$7:$AA$7,0)),INDEX(幹材積成長量!$V$7:$X$148,MATCH(【入力】吸収量・排出量算定シート!$H22+(AB$17-$M$17),幹材積成長量!$V$7:$V$148,0),MATCH($G22,幹材積成長量!$V$7:$X$7,0)))),0)</f>
        <v>0</v>
      </c>
      <c r="AC22" s="187">
        <f>IFERROR(IF($F22="地位Ⅰ",INDEX(幹材積成長量!$S$7:$U$148,MATCH(【入力】吸収量・排出量算定シート!$H22+(AC$17-$M$17),幹材積成長量!$S$7:$S$148,0),MATCH($G22,幹材積成長量!$S$7:$U$7,0)),IF($F22="地位Ⅲ",INDEX(幹材積成長量!$Y$7:$AA$148,MATCH(【入力】吸収量・排出量算定シート!$H22+(AC$17-$M$17),幹材積成長量!$Y$7:$Y$148,0),MATCH($G22,幹材積成長量!$Y$7:$AA$7,0)),INDEX(幹材積成長量!$V$7:$X$148,MATCH(【入力】吸収量・排出量算定シート!$H22+(AC$17-$M$17),幹材積成長量!$V$7:$V$148,0),MATCH($G22,幹材積成長量!$V$7:$X$7,0)))),0)</f>
        <v>0</v>
      </c>
      <c r="AD22" s="2">
        <f>IFERROR(INDEX('BEF（拡大係数）'!$A$4:$AO$154,MATCH(【入力】吸収量・排出量算定シート!$H22,'BEF（拡大係数）'!$A$4:$A$154,0),MATCH($G22,'BEF（拡大係数）'!$A$4:$AO$4,0)),0)</f>
        <v>0</v>
      </c>
      <c r="AE22" s="2">
        <f>IFERROR(INDEX('BEF（拡大係数）'!$A$4:$AO$154,MATCH(【入力】吸収量・排出量算定シート!$H22,'BEF（拡大係数）'!$A$4:$A$154,0),MATCH($G22,'BEF（拡大係数）'!$A$4:$AO$4,0)),0)</f>
        <v>0</v>
      </c>
      <c r="AF22" s="2">
        <f>IFERROR(INDEX('BEF（拡大係数）'!$A$4:$AO$154,MATCH(【入力】吸収量・排出量算定シート!$H22,'BEF（拡大係数）'!$A$4:$A$154,0),MATCH($G22,'BEF（拡大係数）'!$A$4:$AO$4,0)),0)</f>
        <v>0</v>
      </c>
      <c r="AG22" s="2">
        <f>IFERROR(INDEX('BEF（拡大係数）'!$A$4:$AO$154,MATCH(【入力】吸収量・排出量算定シート!$H22,'BEF（拡大係数）'!$A$4:$A$154,0),MATCH($G22,'BEF（拡大係数）'!$A$4:$AO$4,0)),0)</f>
        <v>0</v>
      </c>
      <c r="AH22" s="2">
        <f>IFERROR(INDEX('BEF（拡大係数）'!$A$4:$AO$154,MATCH(【入力】吸収量・排出量算定シート!$H22,'BEF（拡大係数）'!$A$4:$A$154,0),MATCH($G22,'BEF（拡大係数）'!$A$4:$AO$4,0)),0)</f>
        <v>0</v>
      </c>
      <c r="AI22" s="2">
        <f>IFERROR(INDEX('BEF（拡大係数）'!$A$4:$AO$154,MATCH(【入力】吸収量・排出量算定シート!$H22,'BEF（拡大係数）'!$A$4:$A$154,0),MATCH($G22,'BEF（拡大係数）'!$A$4:$AO$4,0)),0)</f>
        <v>0</v>
      </c>
      <c r="AJ22" s="2">
        <f>IFERROR(INDEX('BEF（拡大係数）'!$A$4:$AO$154,MATCH(【入力】吸収量・排出量算定シート!$H22,'BEF（拡大係数）'!$A$4:$A$154,0),MATCH($G22,'BEF（拡大係数）'!$A$4:$AO$4,0)),0)</f>
        <v>0</v>
      </c>
      <c r="AK22" s="2">
        <f>IFERROR(INDEX('BEF（拡大係数）'!$A$4:$AO$154,MATCH(【入力】吸収量・排出量算定シート!$H22,'BEF（拡大係数）'!$A$4:$A$154,0),MATCH($G22,'BEF（拡大係数）'!$A$4:$AO$4,0)),0)</f>
        <v>0</v>
      </c>
      <c r="AL22" s="2">
        <f>IFERROR(INDEX('BEF（拡大係数）'!$A$4:$AO$154,MATCH(【入力】吸収量・排出量算定シート!$H22,'BEF（拡大係数）'!$A$4:$A$154,0),MATCH($G22,'BEF（拡大係数）'!$A$4:$AO$4,0)),0)</f>
        <v>0</v>
      </c>
      <c r="AM22" s="2">
        <f>IFERROR(INDEX('BEF（拡大係数）'!$A$4:$AO$154,MATCH(【入力】吸収量・排出量算定シート!$H22,'BEF（拡大係数）'!$A$4:$A$154,0),MATCH($G22,'BEF（拡大係数）'!$A$4:$AO$4,0)),0)</f>
        <v>0</v>
      </c>
      <c r="AN22" s="2">
        <f>IFERROR(INDEX('BEF（拡大係数）'!$A$4:$AO$154,MATCH(【入力】吸収量・排出量算定シート!$H22,'BEF（拡大係数）'!$A$4:$A$154,0),MATCH($G22,'BEF（拡大係数）'!$A$4:$AO$4,0)),0)</f>
        <v>0</v>
      </c>
      <c r="AO22" s="2">
        <f>IFERROR(INDEX('BEF（拡大係数）'!$A$4:$AO$154,MATCH(【入力】吸収量・排出量算定シート!$H22,'BEF（拡大係数）'!$A$4:$A$154,0),MATCH($G22,'BEF（拡大係数）'!$A$4:$AO$4,0)),0)</f>
        <v>0</v>
      </c>
      <c r="AP22" s="2">
        <f>IFERROR(INDEX('BEF（拡大係数）'!$A$4:$AO$154,MATCH(【入力】吸収量・排出量算定シート!$H22,'BEF（拡大係数）'!$A$4:$A$154,0),MATCH($G22,'BEF（拡大係数）'!$A$4:$AO$4,0)),0)</f>
        <v>0</v>
      </c>
      <c r="AQ22" s="2">
        <f>IFERROR(INDEX('BEF（拡大係数）'!$A$4:$AO$154,MATCH(【入力】吸収量・排出量算定シート!$H22,'BEF（拡大係数）'!$A$4:$A$154,0),MATCH($G22,'BEF（拡大係数）'!$A$4:$AO$4,0)),0)</f>
        <v>0</v>
      </c>
      <c r="AR22" s="2">
        <f>IFERROR(INDEX('BEF（拡大係数）'!$A$4:$AO$154,MATCH(【入力】吸収量・排出量算定シート!$H22,'BEF（拡大係数）'!$A$4:$A$154,0),MATCH($G22,'BEF（拡大係数）'!$A$4:$AO$4,0)),0)</f>
        <v>0</v>
      </c>
      <c r="AS22" s="2">
        <f>IFERROR(INDEX('BEF（拡大係数）'!$A$4:$AO$154,MATCH(【入力】吸収量・排出量算定シート!$H22,'BEF（拡大係数）'!$A$4:$A$154,0),MATCH($G22,'BEF（拡大係数）'!$A$4:$AO$4,0)),0)</f>
        <v>0</v>
      </c>
      <c r="AT22" s="2">
        <f>IFERROR(INDEX('BEF（拡大係数）'!$A$4:$AO$154,MATCH(【入力】吸収量・排出量算定シート!$H22,'BEF（拡大係数）'!$A$4:$A$154,0),MATCH($G22,'BEF（拡大係数）'!$A$4:$AO$4,0)),0)</f>
        <v>0</v>
      </c>
      <c r="AU22" s="2">
        <f>IFERROR(VLOOKUP($G22,パラメータ_オリジナル!$B$6:$G$45,4,FALSE),0)</f>
        <v>0</v>
      </c>
      <c r="AV22" s="2">
        <f>IFERROR(VLOOKUP($G22,パラメータ_オリジナル!$B$6:$G$45,5,FALSE),0)</f>
        <v>0</v>
      </c>
      <c r="AW22" s="2">
        <f>IFERROR(VLOOKUP($G22,パラメータ_オリジナル!$B$6:$G$45,6,FALSE),0)</f>
        <v>0</v>
      </c>
      <c r="AX22" s="125">
        <f t="shared" ref="AX22:AX45" si="114">IFERROR(IF($J22="",$I22*M22*AD22*$AU22*(1+$AV22)*$AW22*44/12,IF($J22&lt;=AD$17,$I22*M22*AD22*$AU22*(1+$AV22)*$AW22*44/12,0)),0)</f>
        <v>0</v>
      </c>
      <c r="AY22" s="125">
        <f t="shared" ref="AY22:AY45" si="115">IFERROR(IF($J22="",$I22*N22*AE22*$AU22*(1+$AV22)*$AW22*44/12,IF($J22&lt;=AE$17,$I22*N22*AE22*$AU22*(1+$AV22)*$AW22*44/12,0)),0)</f>
        <v>0</v>
      </c>
      <c r="AZ22" s="125">
        <f t="shared" ref="AZ22:AZ45" si="116">IFERROR(IF($J22="",$I22*O22*AF22*$AU22*(1+$AV22)*$AW22*44/12,IF($J22&lt;=AF$17,$I22*O22*AF22*$AU22*(1+$AV22)*$AW22*44/12,0)),0)</f>
        <v>0</v>
      </c>
      <c r="BA22" s="125">
        <f t="shared" ref="BA22:BA45" si="117">IFERROR(IF($J22="",$I22*P22*AG22*$AU22*(1+$AV22)*$AW22*44/12,IF($J22&lt;=AG$17,$I22*P22*AG22*$AU22*(1+$AV22)*$AW22*44/12,0)),0)</f>
        <v>0</v>
      </c>
      <c r="BB22" s="125">
        <f t="shared" ref="BB22:BB45" si="118">IFERROR(IF($J22="",$I22*Q22*AH22*$AU22*(1+$AV22)*$AW22*44/12,IF($J22&lt;=AH$17,$I22*Q22*AH22*$AU22*(1+$AV22)*$AW22*44/12,0)),0)</f>
        <v>0</v>
      </c>
      <c r="BC22" s="125">
        <f t="shared" ref="BC22:BC45" si="119">IFERROR(IF($J22="",$I22*R22*AI22*$AU22*(1+$AV22)*$AW22*44/12,IF($J22&lt;=AI$17,$I22*R22*AI22*$AU22*(1+$AV22)*$AW22*44/12,0)),0)</f>
        <v>0</v>
      </c>
      <c r="BD22" s="125">
        <f t="shared" ref="BD22:BD45" si="120">IFERROR(IF($J22="",$I22*S22*AJ22*$AU22*(1+$AV22)*$AW22*44/12,IF($J22&lt;=AJ$17,$I22*S22*AJ22*$AU22*(1+$AV22)*$AW22*44/12,0)),0)</f>
        <v>0</v>
      </c>
      <c r="BE22" s="125">
        <f t="shared" ref="BE22:BE45" si="121">IFERROR(IF($J22="",$I22*T22*AK22*$AU22*(1+$AV22)*$AW22*44/12,IF($J22&lt;=AK$17,$I22*T22*AK22*$AU22*(1+$AV22)*$AW22*44/12,0)),0)</f>
        <v>0</v>
      </c>
      <c r="BF22" s="125">
        <f t="shared" ref="BF22:BF45" si="122">IFERROR(IF($J22="",$I22*U22*AL22*$AU22*(1+$AV22)*$AW22*44/12,IF($J22&lt;=AL$17,$I22*U22*AL22*$AU22*(1+$AV22)*$AW22*44/12,0)),0)</f>
        <v>0</v>
      </c>
      <c r="BG22" s="125">
        <f t="shared" ref="BG22:BG45" si="123">IFERROR(IF($J22="",$I22*V22*AM22*$AU22*(1+$AV22)*$AW22*44/12,IF($J22&lt;=AM$17,$I22*V22*AM22*$AU22*(1+$AV22)*$AW22*44/12,0)),0)</f>
        <v>0</v>
      </c>
      <c r="BH22" s="125">
        <f t="shared" ref="BH22:BH45" si="124">IFERROR(IF($J22="",$I22*W22*AN22*$AU22*(1+$AV22)*$AW22*44/12,IF($J22&lt;=AN$17,$I22*W22*AN22*$AU22*(1+$AV22)*$AW22*44/12,0)),0)</f>
        <v>0</v>
      </c>
      <c r="BI22" s="125">
        <f t="shared" ref="BI22:BI45" si="125">IFERROR(IF($J22="",$I22*X22*AO22*$AU22*(1+$AV22)*$AW22*44/12,IF($J22&lt;=AO$17,$I22*X22*AO22*$AU22*(1+$AV22)*$AW22*44/12,0)),0)</f>
        <v>0</v>
      </c>
      <c r="BJ22" s="125">
        <f t="shared" ref="BJ22:BJ45" si="126">IFERROR(IF($J22="",$I22*Y22*AP22*$AU22*(1+$AV22)*$AW22*44/12,IF($J22&lt;=AP$17,$I22*Y22*AP22*$AU22*(1+$AV22)*$AW22*44/12,0)),0)</f>
        <v>0</v>
      </c>
      <c r="BK22" s="125">
        <f t="shared" ref="BK22:BK45" si="127">IFERROR(IF($J22="",$I22*Z22*AQ22*$AU22*(1+$AV22)*$AW22*44/12,IF($J22&lt;=AQ$17,$I22*Z22*AQ22*$AU22*(1+$AV22)*$AW22*44/12,0)),0)</f>
        <v>0</v>
      </c>
      <c r="BL22" s="125">
        <f t="shared" ref="BL22:BL45" si="128">IFERROR(IF($J22="",$I22*AA22*AR22*$AU22*(1+$AV22)*$AW22*44/12,IF($J22&lt;=AR$17,$I22*AA22*AR22*$AU22*(1+$AV22)*$AW22*44/12,0)),0)</f>
        <v>0</v>
      </c>
      <c r="BM22" s="125">
        <f t="shared" ref="BM22:BM45" si="129">IFERROR(IF($J22="",$I22*AB22*AS22*$AU22*(1+$AV22)*$AW22*44/12,IF($J22&lt;=AS$17,$I22*AB22*AS22*$AU22*(1+$AV22)*$AW22*44/12,0)),0)</f>
        <v>0</v>
      </c>
      <c r="BN22" s="125">
        <f t="shared" ref="BN22:BN45" si="130">IFERROR(IF($J22="",$I22*AC22*AT22*$AU22*(1+$AV22)*$AW22*44/12,IF($J22&lt;=AT$17,$I22*AC22*AT22*$AU22*(1+$AV22)*$AW22*44/12,0)),0)</f>
        <v>0</v>
      </c>
      <c r="BO22" s="125">
        <f t="shared" ref="BO22:BO45" si="131">IF($L22="",AX22,IF(BO$17&lt;$L22,AX22,0))</f>
        <v>0</v>
      </c>
      <c r="BP22" s="125">
        <f t="shared" ref="BP22:BP45" si="132">IF($L22="",AY22,IF(BP$17&lt;$L22,AY22,0))</f>
        <v>0</v>
      </c>
      <c r="BQ22" s="125">
        <f t="shared" ref="BQ22:BQ45" si="133">IF($L22="",AZ22,IF(BQ$17&lt;$L22,AZ22,0))</f>
        <v>0</v>
      </c>
      <c r="BR22" s="125">
        <f t="shared" ref="BR22:BR45" si="134">IF($L22="",BA22,IF(BR$17&lt;$L22,BA22,0))</f>
        <v>0</v>
      </c>
      <c r="BS22" s="125">
        <f t="shared" ref="BS22:BS45" si="135">IF($L22="",BB22,IF(BS$17&lt;$L22,BB22,0))</f>
        <v>0</v>
      </c>
      <c r="BT22" s="125">
        <f t="shared" ref="BT22:BT45" si="136">IF($L22="",BC22,IF(BT$17&lt;$L22,BC22,0))</f>
        <v>0</v>
      </c>
      <c r="BU22" s="125">
        <f t="shared" ref="BU22:BU45" si="137">IF($L22="",BD22,IF(BU$17&lt;$L22,BD22,0))</f>
        <v>0</v>
      </c>
      <c r="BV22" s="125">
        <f t="shared" ref="BV22:BV45" si="138">IF($L22="",BE22,IF(BV$17&lt;$L22,BE22,0))</f>
        <v>0</v>
      </c>
      <c r="BW22" s="125">
        <f t="shared" ref="BW22:BW45" si="139">IF($L22="",BF22,IF(BW$17&lt;$L22,BF22,0))</f>
        <v>0</v>
      </c>
      <c r="BX22" s="125">
        <f t="shared" ref="BX22:BX45" si="140">IF($L22="",BG22,IF(BX$17&lt;$L22,BG22,0))</f>
        <v>0</v>
      </c>
      <c r="BY22" s="125">
        <f t="shared" ref="BY22:BY45" si="141">IF($L22="",BH22,IF(BY$17&lt;$L22,BH22,0))</f>
        <v>0</v>
      </c>
      <c r="BZ22" s="125">
        <f t="shared" ref="BZ22:BZ45" si="142">IF($L22="",BI22,IF(BZ$17&lt;$L22,BI22,0))</f>
        <v>0</v>
      </c>
      <c r="CA22" s="125">
        <f t="shared" ref="CA22:CA45" si="143">IF($L22="",BJ22,IF(CA$17&lt;$L22,BJ22,0))</f>
        <v>0</v>
      </c>
      <c r="CB22" s="125">
        <f t="shared" ref="CB22:CB45" si="144">IF($L22="",BK22,IF(CB$17&lt;$L22,BK22,0))</f>
        <v>0</v>
      </c>
      <c r="CC22" s="125">
        <f t="shared" ref="CC22:CC45" si="145">IF($L22="",BL22,IF(CC$17&lt;$L22,BL22,0))</f>
        <v>0</v>
      </c>
      <c r="CD22" s="125">
        <f t="shared" ref="CD22:CD45" si="146">IF($L22="",BM22,IF(CD$17&lt;$L22,BM22,0))</f>
        <v>0</v>
      </c>
      <c r="CE22" s="125">
        <f t="shared" ref="CE22:CE45" si="147">IF($L22="",BN22,IF(CE$17&lt;$L22,BN22,0))</f>
        <v>0</v>
      </c>
      <c r="CF22" s="2">
        <f>IFERROR(IF($F22="地位Ⅰ",INDEX(幹材積成長量!$I$7:$K$148,MATCH((【入力】吸収量・排出量算定シート!$H22+(【入力】吸収量・排出量算定シート!CF$17-【入力】吸収量・排出量算定シート!$CF$17)),幹材積成長量!$I$7:$I$148,0),MATCH(【入力】吸収量・排出量算定シート!$G22,幹材積成長量!$I$7:$K$7,0)),IF($F22="地位Ⅲ",INDEX(幹材積成長量!$O$7:$Q$148,MATCH((【入力】吸収量・排出量算定シート!$H22+(【入力】吸収量・排出量算定シート!CF$17-【入力】吸収量・排出量算定シート!$CF$17)),幹材積成長量!$O$7:$O$148,0),MATCH(【入力】吸収量・排出量算定シート!$G22,幹材積成長量!$O$7:$Q$7,0)),INDEX(幹材積成長量!$L$7:$N$148,MATCH((【入力】吸収量・排出量算定シート!$H22+(【入力】吸収量・排出量算定シート!CF$17-【入力】吸収量・排出量算定シート!$CF$17)),幹材積成長量!$L$7:$L$148,0),MATCH(【入力】吸収量・排出量算定シート!$G22,幹材積成長量!$L$7:$N$7,0)))),0)</f>
        <v>0</v>
      </c>
      <c r="CG22" s="2">
        <f>IFERROR(IF($F22="地位Ⅰ",INDEX(幹材積成長量!$I$7:$K$148,MATCH((【入力】吸収量・排出量算定シート!$H22+(【入力】吸収量・排出量算定シート!CG$17-【入力】吸収量・排出量算定シート!$CF$17)),幹材積成長量!$I$7:$I$148,0),MATCH(【入力】吸収量・排出量算定シート!$G22,幹材積成長量!$I$7:$K$7,0)),IF($F22="地位Ⅲ",INDEX(幹材積成長量!$O$7:$Q$148,MATCH((【入力】吸収量・排出量算定シート!$H22+(【入力】吸収量・排出量算定シート!CG$17-【入力】吸収量・排出量算定シート!$CF$17)),幹材積成長量!$O$7:$O$148,0),MATCH(【入力】吸収量・排出量算定シート!$G22,幹材積成長量!$O$7:$Q$7,0)),INDEX(幹材積成長量!$L$7:$N$148,MATCH((【入力】吸収量・排出量算定シート!$H22+(【入力】吸収量・排出量算定シート!CG$17-【入力】吸収量・排出量算定シート!$CF$17)),幹材積成長量!$L$7:$L$148,0),MATCH(【入力】吸収量・排出量算定シート!$G22,幹材積成長量!$L$7:$N$7,0)))),0)</f>
        <v>0</v>
      </c>
      <c r="CH22" s="2">
        <f>IFERROR(IF($F22="地位Ⅰ",INDEX(幹材積成長量!$I$7:$K$148,MATCH((【入力】吸収量・排出量算定シート!$H22+(【入力】吸収量・排出量算定シート!CH$17-【入力】吸収量・排出量算定シート!$CF$17)),幹材積成長量!$I$7:$I$148,0),MATCH(【入力】吸収量・排出量算定シート!$G22,幹材積成長量!$I$7:$K$7,0)),IF($F22="地位Ⅲ",INDEX(幹材積成長量!$O$7:$Q$148,MATCH((【入力】吸収量・排出量算定シート!$H22+(【入力】吸収量・排出量算定シート!CH$17-【入力】吸収量・排出量算定シート!$CF$17)),幹材積成長量!$O$7:$O$148,0),MATCH(【入力】吸収量・排出量算定シート!$G22,幹材積成長量!$O$7:$Q$7,0)),INDEX(幹材積成長量!$L$7:$N$148,MATCH((【入力】吸収量・排出量算定シート!$H22+(【入力】吸収量・排出量算定シート!CH$17-【入力】吸収量・排出量算定シート!$CF$17)),幹材積成長量!$L$7:$L$148,0),MATCH(【入力】吸収量・排出量算定シート!$G22,幹材積成長量!$L$7:$N$7,0)))),0)</f>
        <v>0</v>
      </c>
      <c r="CI22" s="2">
        <f>IFERROR(IF($F22="地位Ⅰ",INDEX(幹材積成長量!$I$7:$K$148,MATCH((【入力】吸収量・排出量算定シート!$H22+(【入力】吸収量・排出量算定シート!CI$17-【入力】吸収量・排出量算定シート!$CF$17)),幹材積成長量!$I$7:$I$148,0),MATCH(【入力】吸収量・排出量算定シート!$G22,幹材積成長量!$I$7:$K$7,0)),IF($F22="地位Ⅲ",INDEX(幹材積成長量!$O$7:$Q$148,MATCH((【入力】吸収量・排出量算定シート!$H22+(【入力】吸収量・排出量算定シート!CI$17-【入力】吸収量・排出量算定シート!$CF$17)),幹材積成長量!$O$7:$O$148,0),MATCH(【入力】吸収量・排出量算定シート!$G22,幹材積成長量!$O$7:$Q$7,0)),INDEX(幹材積成長量!$L$7:$N$148,MATCH((【入力】吸収量・排出量算定シート!$H22+(【入力】吸収量・排出量算定シート!CI$17-【入力】吸収量・排出量算定シート!$CF$17)),幹材積成長量!$L$7:$L$148,0),MATCH(【入力】吸収量・排出量算定シート!$G22,幹材積成長量!$L$7:$N$7,0)))),0)</f>
        <v>0</v>
      </c>
      <c r="CJ22" s="2">
        <f>IFERROR(IF($F22="地位Ⅰ",INDEX(幹材積成長量!$I$7:$K$148,MATCH((【入力】吸収量・排出量算定シート!$H22+(【入力】吸収量・排出量算定シート!CJ$17-【入力】吸収量・排出量算定シート!$CF$17)),幹材積成長量!$I$7:$I$148,0),MATCH(【入力】吸収量・排出量算定シート!$G22,幹材積成長量!$I$7:$K$7,0)),IF($F22="地位Ⅲ",INDEX(幹材積成長量!$O$7:$Q$148,MATCH((【入力】吸収量・排出量算定シート!$H22+(【入力】吸収量・排出量算定シート!CJ$17-【入力】吸収量・排出量算定シート!$CF$17)),幹材積成長量!$O$7:$O$148,0),MATCH(【入力】吸収量・排出量算定シート!$G22,幹材積成長量!$O$7:$Q$7,0)),INDEX(幹材積成長量!$L$7:$N$148,MATCH((【入力】吸収量・排出量算定シート!$H22+(【入力】吸収量・排出量算定シート!CJ$17-【入力】吸収量・排出量算定シート!$CF$17)),幹材積成長量!$L$7:$L$148,0),MATCH(【入力】吸収量・排出量算定シート!$G22,幹材積成長量!$L$7:$N$7,0)))),0)</f>
        <v>0</v>
      </c>
      <c r="CK22" s="2">
        <f>IFERROR(IF($F22="地位Ⅰ",INDEX(幹材積成長量!$I$7:$K$148,MATCH((【入力】吸収量・排出量算定シート!$H22+(【入力】吸収量・排出量算定シート!CK$17-【入力】吸収量・排出量算定シート!$CF$17)),幹材積成長量!$I$7:$I$148,0),MATCH(【入力】吸収量・排出量算定シート!$G22,幹材積成長量!$I$7:$K$7,0)),IF($F22="地位Ⅲ",INDEX(幹材積成長量!$O$7:$Q$148,MATCH((【入力】吸収量・排出量算定シート!$H22+(【入力】吸収量・排出量算定シート!CK$17-【入力】吸収量・排出量算定シート!$CF$17)),幹材積成長量!$O$7:$O$148,0),MATCH(【入力】吸収量・排出量算定シート!$G22,幹材積成長量!$O$7:$Q$7,0)),INDEX(幹材積成長量!$L$7:$N$148,MATCH((【入力】吸収量・排出量算定シート!$H22+(【入力】吸収量・排出量算定シート!CK$17-【入力】吸収量・排出量算定シート!$CF$17)),幹材積成長量!$L$7:$L$148,0),MATCH(【入力】吸収量・排出量算定シート!$G22,幹材積成長量!$L$7:$N$7,0)))),0)</f>
        <v>0</v>
      </c>
      <c r="CL22" s="2">
        <f>IFERROR(IF($F22="地位Ⅰ",INDEX(幹材積成長量!$I$7:$K$148,MATCH((【入力】吸収量・排出量算定シート!$H22+(【入力】吸収量・排出量算定シート!CL$17-【入力】吸収量・排出量算定シート!$CF$17)),幹材積成長量!$I$7:$I$148,0),MATCH(【入力】吸収量・排出量算定シート!$G22,幹材積成長量!$I$7:$K$7,0)),IF($F22="地位Ⅲ",INDEX(幹材積成長量!$O$7:$Q$148,MATCH((【入力】吸収量・排出量算定シート!$H22+(【入力】吸収量・排出量算定シート!CL$17-【入力】吸収量・排出量算定シート!$CF$17)),幹材積成長量!$O$7:$O$148,0),MATCH(【入力】吸収量・排出量算定シート!$G22,幹材積成長量!$O$7:$Q$7,0)),INDEX(幹材積成長量!$L$7:$N$148,MATCH((【入力】吸収量・排出量算定シート!$H22+(【入力】吸収量・排出量算定シート!CL$17-【入力】吸収量・排出量算定シート!$CF$17)),幹材積成長量!$L$7:$L$148,0),MATCH(【入力】吸収量・排出量算定シート!$G22,幹材積成長量!$L$7:$N$7,0)))),0)</f>
        <v>0</v>
      </c>
      <c r="CM22" s="2">
        <f>IFERROR(IF($F22="地位Ⅰ",INDEX(幹材積成長量!$I$7:$K$148,MATCH((【入力】吸収量・排出量算定シート!$H22+(【入力】吸収量・排出量算定シート!CM$17-【入力】吸収量・排出量算定シート!$CF$17)),幹材積成長量!$I$7:$I$148,0),MATCH(【入力】吸収量・排出量算定シート!$G22,幹材積成長量!$I$7:$K$7,0)),IF($F22="地位Ⅲ",INDEX(幹材積成長量!$O$7:$Q$148,MATCH((【入力】吸収量・排出量算定シート!$H22+(【入力】吸収量・排出量算定シート!CM$17-【入力】吸収量・排出量算定シート!$CF$17)),幹材積成長量!$O$7:$O$148,0),MATCH(【入力】吸収量・排出量算定シート!$G22,幹材積成長量!$O$7:$Q$7,0)),INDEX(幹材積成長量!$L$7:$N$148,MATCH((【入力】吸収量・排出量算定シート!$H22+(【入力】吸収量・排出量算定シート!CM$17-【入力】吸収量・排出量算定シート!$CF$17)),幹材積成長量!$L$7:$L$148,0),MATCH(【入力】吸収量・排出量算定シート!$G22,幹材積成長量!$L$7:$N$7,0)))),0)</f>
        <v>0</v>
      </c>
      <c r="CN22" s="2">
        <f>IFERROR(IF($F22="地位Ⅰ",INDEX(幹材積成長量!$I$7:$K$148,MATCH((【入力】吸収量・排出量算定シート!$H22+(【入力】吸収量・排出量算定シート!CN$17-【入力】吸収量・排出量算定シート!$CF$17)),幹材積成長量!$I$7:$I$148,0),MATCH(【入力】吸収量・排出量算定シート!$G22,幹材積成長量!$I$7:$K$7,0)),IF($F22="地位Ⅲ",INDEX(幹材積成長量!$O$7:$Q$148,MATCH((【入力】吸収量・排出量算定シート!$H22+(【入力】吸収量・排出量算定シート!CN$17-【入力】吸収量・排出量算定シート!$CF$17)),幹材積成長量!$O$7:$O$148,0),MATCH(【入力】吸収量・排出量算定シート!$G22,幹材積成長量!$O$7:$Q$7,0)),INDEX(幹材積成長量!$L$7:$N$148,MATCH((【入力】吸収量・排出量算定シート!$H22+(【入力】吸収量・排出量算定シート!CN$17-【入力】吸収量・排出量算定シート!$CF$17)),幹材積成長量!$L$7:$L$148,0),MATCH(【入力】吸収量・排出量算定シート!$G22,幹材積成長量!$L$7:$N$7,0)))),0)</f>
        <v>0</v>
      </c>
      <c r="CO22" s="2">
        <f>IFERROR(IF($F22="地位Ⅰ",INDEX(幹材積成長量!$I$7:$K$148,MATCH((【入力】吸収量・排出量算定シート!$H22+(【入力】吸収量・排出量算定シート!CO$17-【入力】吸収量・排出量算定シート!$CF$17)),幹材積成長量!$I$7:$I$148,0),MATCH(【入力】吸収量・排出量算定シート!$G22,幹材積成長量!$I$7:$K$7,0)),IF($F22="地位Ⅲ",INDEX(幹材積成長量!$O$7:$Q$148,MATCH((【入力】吸収量・排出量算定シート!$H22+(【入力】吸収量・排出量算定シート!CO$17-【入力】吸収量・排出量算定シート!$CF$17)),幹材積成長量!$O$7:$O$148,0),MATCH(【入力】吸収量・排出量算定シート!$G22,幹材積成長量!$O$7:$Q$7,0)),INDEX(幹材積成長量!$L$7:$N$148,MATCH((【入力】吸収量・排出量算定シート!$H22+(【入力】吸収量・排出量算定シート!CO$17-【入力】吸収量・排出量算定シート!$CF$17)),幹材積成長量!$L$7:$L$148,0),MATCH(【入力】吸収量・排出量算定シート!$G22,幹材積成長量!$L$7:$N$7,0)))),0)</f>
        <v>0</v>
      </c>
      <c r="CP22" s="2">
        <f>IFERROR(IF($F22="地位Ⅰ",INDEX(幹材積成長量!$I$7:$K$148,MATCH((【入力】吸収量・排出量算定シート!$H22+(【入力】吸収量・排出量算定シート!CP$17-【入力】吸収量・排出量算定シート!$CF$17)),幹材積成長量!$I$7:$I$148,0),MATCH(【入力】吸収量・排出量算定シート!$G22,幹材積成長量!$I$7:$K$7,0)),IF($F22="地位Ⅲ",INDEX(幹材積成長量!$O$7:$Q$148,MATCH((【入力】吸収量・排出量算定シート!$H22+(【入力】吸収量・排出量算定シート!CP$17-【入力】吸収量・排出量算定シート!$CF$17)),幹材積成長量!$O$7:$O$148,0),MATCH(【入力】吸収量・排出量算定シート!$G22,幹材積成長量!$O$7:$Q$7,0)),INDEX(幹材積成長量!$L$7:$N$148,MATCH((【入力】吸収量・排出量算定シート!$H22+(【入力】吸収量・排出量算定シート!CP$17-【入力】吸収量・排出量算定シート!$CF$17)),幹材積成長量!$L$7:$L$148,0),MATCH(【入力】吸収量・排出量算定シート!$G22,幹材積成長量!$L$7:$N$7,0)))),0)</f>
        <v>0</v>
      </c>
      <c r="CQ22" s="2">
        <f>IFERROR(IF($F22="地位Ⅰ",INDEX(幹材積成長量!$I$7:$K$148,MATCH((【入力】吸収量・排出量算定シート!$H22+(【入力】吸収量・排出量算定シート!CQ$17-【入力】吸収量・排出量算定シート!$CF$17)),幹材積成長量!$I$7:$I$148,0),MATCH(【入力】吸収量・排出量算定シート!$G22,幹材積成長量!$I$7:$K$7,0)),IF($F22="地位Ⅲ",INDEX(幹材積成長量!$O$7:$Q$148,MATCH((【入力】吸収量・排出量算定シート!$H22+(【入力】吸収量・排出量算定シート!CQ$17-【入力】吸収量・排出量算定シート!$CF$17)),幹材積成長量!$O$7:$O$148,0),MATCH(【入力】吸収量・排出量算定シート!$G22,幹材積成長量!$O$7:$Q$7,0)),INDEX(幹材積成長量!$L$7:$N$148,MATCH((【入力】吸収量・排出量算定シート!$H22+(【入力】吸収量・排出量算定シート!CQ$17-【入力】吸収量・排出量算定シート!$CF$17)),幹材積成長量!$L$7:$L$148,0),MATCH(【入力】吸収量・排出量算定シート!$G22,幹材積成長量!$L$7:$N$7,0)))),0)</f>
        <v>0</v>
      </c>
      <c r="CR22" s="2">
        <f>IFERROR(IF($F22="地位Ⅰ",INDEX(幹材積成長量!$I$7:$K$148,MATCH((【入力】吸収量・排出量算定シート!$H22+(【入力】吸収量・排出量算定シート!CR$17-【入力】吸収量・排出量算定シート!$CF$17)),幹材積成長量!$I$7:$I$148,0),MATCH(【入力】吸収量・排出量算定シート!$G22,幹材積成長量!$I$7:$K$7,0)),IF($F22="地位Ⅲ",INDEX(幹材積成長量!$O$7:$Q$148,MATCH((【入力】吸収量・排出量算定シート!$H22+(【入力】吸収量・排出量算定シート!CR$17-【入力】吸収量・排出量算定シート!$CF$17)),幹材積成長量!$O$7:$O$148,0),MATCH(【入力】吸収量・排出量算定シート!$G22,幹材積成長量!$O$7:$Q$7,0)),INDEX(幹材積成長量!$L$7:$N$148,MATCH((【入力】吸収量・排出量算定シート!$H22+(【入力】吸収量・排出量算定シート!CR$17-【入力】吸収量・排出量算定シート!$CF$17)),幹材積成長量!$L$7:$L$148,0),MATCH(【入力】吸収量・排出量算定シート!$G22,幹材積成長量!$L$7:$N$7,0)))),0)</f>
        <v>0</v>
      </c>
      <c r="CS22" s="2">
        <f>IFERROR(IF($F22="地位Ⅰ",INDEX(幹材積成長量!$I$7:$K$148,MATCH((【入力】吸収量・排出量算定シート!$H22+(【入力】吸収量・排出量算定シート!CS$17-【入力】吸収量・排出量算定シート!$CF$17)),幹材積成長量!$I$7:$I$148,0),MATCH(【入力】吸収量・排出量算定シート!$G22,幹材積成長量!$I$7:$K$7,0)),IF($F22="地位Ⅲ",INDEX(幹材積成長量!$O$7:$Q$148,MATCH((【入力】吸収量・排出量算定シート!$H22+(【入力】吸収量・排出量算定シート!CS$17-【入力】吸収量・排出量算定シート!$CF$17)),幹材積成長量!$O$7:$O$148,0),MATCH(【入力】吸収量・排出量算定シート!$G22,幹材積成長量!$O$7:$Q$7,0)),INDEX(幹材積成長量!$L$7:$N$148,MATCH((【入力】吸収量・排出量算定シート!$H22+(【入力】吸収量・排出量算定シート!CS$17-【入力】吸収量・排出量算定シート!$CF$17)),幹材積成長量!$L$7:$L$148,0),MATCH(【入力】吸収量・排出量算定シート!$G22,幹材積成長量!$L$7:$N$7,0)))),0)</f>
        <v>0</v>
      </c>
      <c r="CT22" s="2">
        <f>IFERROR(IF($F22="地位Ⅰ",INDEX(幹材積成長量!$I$7:$K$148,MATCH((【入力】吸収量・排出量算定シート!$H22+(【入力】吸収量・排出量算定シート!CT$17-【入力】吸収量・排出量算定シート!$CF$17)),幹材積成長量!$I$7:$I$148,0),MATCH(【入力】吸収量・排出量算定シート!$G22,幹材積成長量!$I$7:$K$7,0)),IF($F22="地位Ⅲ",INDEX(幹材積成長量!$O$7:$Q$148,MATCH((【入力】吸収量・排出量算定シート!$H22+(【入力】吸収量・排出量算定シート!CT$17-【入力】吸収量・排出量算定シート!$CF$17)),幹材積成長量!$O$7:$O$148,0),MATCH(【入力】吸収量・排出量算定シート!$G22,幹材積成長量!$O$7:$Q$7,0)),INDEX(幹材積成長量!$L$7:$N$148,MATCH((【入力】吸収量・排出量算定シート!$H22+(【入力】吸収量・排出量算定シート!CT$17-【入力】吸収量・排出量算定シート!$CF$17)),幹材積成長量!$L$7:$L$148,0),MATCH(【入力】吸収量・排出量算定シート!$G22,幹材積成長量!$L$7:$N$7,0)))),0)</f>
        <v>0</v>
      </c>
      <c r="CU22" s="2">
        <f>IFERROR(IF($F22="地位Ⅰ",INDEX(幹材積成長量!$I$7:$K$148,MATCH((【入力】吸収量・排出量算定シート!$H22+(【入力】吸収量・排出量算定シート!CU$17-【入力】吸収量・排出量算定シート!$CF$17)),幹材積成長量!$I$7:$I$148,0),MATCH(【入力】吸収量・排出量算定シート!$G22,幹材積成長量!$I$7:$K$7,0)),IF($F22="地位Ⅲ",INDEX(幹材積成長量!$O$7:$Q$148,MATCH((【入力】吸収量・排出量算定シート!$H22+(【入力】吸収量・排出量算定シート!CU$17-【入力】吸収量・排出量算定シート!$CF$17)),幹材積成長量!$O$7:$O$148,0),MATCH(【入力】吸収量・排出量算定シート!$G22,幹材積成長量!$O$7:$Q$7,0)),INDEX(幹材積成長量!$L$7:$N$148,MATCH((【入力】吸収量・排出量算定シート!$H22+(【入力】吸収量・排出量算定シート!CU$17-【入力】吸収量・排出量算定シート!$CF$17)),幹材積成長量!$L$7:$L$148,0),MATCH(【入力】吸収量・排出量算定シート!$G22,幹材積成長量!$L$7:$N$7,0)))),0)</f>
        <v>0</v>
      </c>
      <c r="CV22" s="2">
        <f>IFERROR(IF($F22="地位Ⅰ",INDEX(幹材積成長量!$I$7:$K$148,MATCH((【入力】吸収量・排出量算定シート!$H22+(【入力】吸収量・排出量算定シート!CV$17-【入力】吸収量・排出量算定シート!$CF$17)),幹材積成長量!$I$7:$I$148,0),MATCH(【入力】吸収量・排出量算定シート!$G22,幹材積成長量!$I$7:$K$7,0)),IF($F22="地位Ⅲ",INDEX(幹材積成長量!$O$7:$Q$148,MATCH((【入力】吸収量・排出量算定シート!$H22+(【入力】吸収量・排出量算定シート!CV$17-【入力】吸収量・排出量算定シート!$CF$17)),幹材積成長量!$O$7:$O$148,0),MATCH(【入力】吸収量・排出量算定シート!$G22,幹材積成長量!$O$7:$Q$7,0)),INDEX(幹材積成長量!$L$7:$N$148,MATCH((【入力】吸収量・排出量算定シート!$H22+(【入力】吸収量・排出量算定シート!CV$17-【入力】吸収量・排出量算定シート!$CF$17)),幹材積成長量!$L$7:$L$148,0),MATCH(【入力】吸収量・排出量算定シート!$G22,幹材積成長量!$L$7:$N$7,0)))),0)</f>
        <v>0</v>
      </c>
      <c r="CW22" s="2">
        <f t="shared" ref="CW22:CW45" si="148">IF(CW$17=$L22,$I22*CF22*AD22*$AU22*(1+$AV22)*$AW22*44/12,0)</f>
        <v>0</v>
      </c>
      <c r="CX22" s="2">
        <f t="shared" ref="CX22:CX45" si="149">IF(CX$17=$L22,$I22*CG22*AE22*$AU22*(1+$AV22)*$AW22*44/12,0)</f>
        <v>0</v>
      </c>
      <c r="CY22" s="2">
        <f t="shared" ref="CY22:CY45" si="150">IF(CY$17=$L22,$I22*CH22*AF22*$AU22*(1+$AV22)*$AW22*44/12,0)</f>
        <v>0</v>
      </c>
      <c r="CZ22" s="2">
        <f t="shared" ref="CZ22:CZ45" si="151">IF(CZ$17=$L22,$I22*CI22*AG22*$AU22*(1+$AV22)*$AW22*44/12,0)</f>
        <v>0</v>
      </c>
      <c r="DA22" s="2">
        <f t="shared" ref="DA22:DA45" si="152">IF(DA$17=$L22,$I22*CJ22*AH22*$AU22*(1+$AV22)*$AW22*44/12,0)</f>
        <v>0</v>
      </c>
      <c r="DB22" s="2">
        <f t="shared" ref="DB22:DB45" si="153">IF(DB$17=$L22,$I22*CK22*AI22*$AU22*(1+$AV22)*$AW22*44/12,0)</f>
        <v>0</v>
      </c>
      <c r="DC22" s="2">
        <f t="shared" ref="DC22:DC45" si="154">IF(DC$17=$L22,$I22*CL22*AJ22*$AU22*(1+$AV22)*$AW22*44/12,0)</f>
        <v>0</v>
      </c>
      <c r="DD22" s="2">
        <f t="shared" ref="DD22:DD45" si="155">IF(DD$17=$L22,$I22*CM22*AK22*$AU22*(1+$AV22)*$AW22*44/12,0)</f>
        <v>0</v>
      </c>
      <c r="DE22" s="2">
        <f t="shared" ref="DE22:DE45" si="156">IF(DE$17=$L22,$I22*CN22*AL22*$AU22*(1+$AV22)*$AW22*44/12,0)</f>
        <v>0</v>
      </c>
      <c r="DF22" s="2">
        <f t="shared" ref="DF22:DF45" si="157">IF(DF$17=$L22,$I22*CO22*AM22*$AU22*(1+$AV22)*$AW22*44/12,0)</f>
        <v>0</v>
      </c>
      <c r="DG22" s="2">
        <f t="shared" ref="DG22:DG45" si="158">IF(DG$17=$L22,$I22*CP22*AN22*$AU22*(1+$AV22)*$AW22*44/12,0)</f>
        <v>0</v>
      </c>
      <c r="DH22" s="2">
        <f t="shared" ref="DH22:DH45" si="159">IF(DH$17=$L22,$I22*CQ22*AO22*$AU22*(1+$AV22)*$AW22*44/12,0)</f>
        <v>0</v>
      </c>
      <c r="DI22" s="2">
        <f t="shared" ref="DI22:DI45" si="160">IF(DI$17=$L22,$I22*CR22*AP22*$AU22*(1+$AV22)*$AW22*44/12,0)</f>
        <v>0</v>
      </c>
      <c r="DJ22" s="2">
        <f t="shared" ref="DJ22:DJ45" si="161">IF(DJ$17=$L22,$I22*CS22*AQ22*$AU22*(1+$AV22)*$AW22*44/12,0)</f>
        <v>0</v>
      </c>
      <c r="DK22" s="2">
        <f t="shared" ref="DK22:DK45" si="162">IF(DK$17=$L22,$I22*CT22*AR22*$AU22*(1+$AV22)*$AW22*44/12,0)</f>
        <v>0</v>
      </c>
      <c r="DL22" s="2">
        <f t="shared" ref="DL22:DL45" si="163">IF(DL$17=$L22,$I22*CU22*AS22*$AU22*(1+$AV22)*$AW22*44/12,0)</f>
        <v>0</v>
      </c>
      <c r="DM22" s="2">
        <f t="shared" ref="DM22:DM45" si="164">IF(DM$17=$L22,$I22*CV22*AT22*$AU22*(1+$AV22)*$AW22*44/12,0)</f>
        <v>0</v>
      </c>
      <c r="DN22" s="187">
        <f>IFERROR(IF($F22="地位Ⅰ",INDEX(幹材積成長量!$AE$7:$AG$14,8,MATCH(【入力】吸収量・排出量算定シート!$G22,幹材積成長量!$AE$7:$AG$7,0)),IF($F22="地位Ⅲ",INDEX(幹材積成長量!$AK$7:$AM$14,8,MATCH(【入力】吸収量・排出量算定シート!$G22,幹材積成長量!$AK$7:$AM$7,0)),INDEX(幹材積成長量!$AH$7:$AJ$14,8,MATCH(【入力】吸収量・排出量算定シート!$G22,幹材積成長量!$AH$7:$AJ$7,0)))),0)</f>
        <v>0</v>
      </c>
      <c r="DO22" s="187">
        <f>IFERROR(IF($F22="地位Ⅰ",INDEX(幹材積成長量!$AE$7:$AG$14,8,MATCH(【入力】吸収量・排出量算定シート!$G22,幹材積成長量!$AE$7:$AG$7,0)),IF($F22="地位Ⅲ",INDEX(幹材積成長量!$AK$7:$AM$14,8,MATCH(【入力】吸収量・排出量算定シート!$G22,幹材積成長量!$AK$7:$AM$7,0)),INDEX(幹材積成長量!$AH$7:$AJ$14,8,MATCH(【入力】吸収量・排出量算定シート!$G22,幹材積成長量!$AH$7:$AJ$7,0)))),0)</f>
        <v>0</v>
      </c>
      <c r="DP22" s="187">
        <f>IFERROR(IF($F22="地位Ⅰ",INDEX(幹材積成長量!$AE$7:$AG$14,8,MATCH(【入力】吸収量・排出量算定シート!$G22,幹材積成長量!$AE$7:$AG$7,0)),IF($F22="地位Ⅲ",INDEX(幹材積成長量!$AK$7:$AM$14,8,MATCH(【入力】吸収量・排出量算定シート!$G22,幹材積成長量!$AK$7:$AM$7,0)),INDEX(幹材積成長量!$AH$7:$AJ$14,8,MATCH(【入力】吸収量・排出量算定シート!$G22,幹材積成長量!$AH$7:$AJ$7,0)))),0)</f>
        <v>0</v>
      </c>
      <c r="DQ22" s="187">
        <f>IFERROR(IF($F22="地位Ⅰ",INDEX(幹材積成長量!$AE$7:$AG$14,8,MATCH(【入力】吸収量・排出量算定シート!$G22,幹材積成長量!$AE$7:$AG$7,0)),IF($F22="地位Ⅲ",INDEX(幹材積成長量!$AK$7:$AM$14,8,MATCH(【入力】吸収量・排出量算定シート!$G22,幹材積成長量!$AK$7:$AM$7,0)),INDEX(幹材積成長量!$AH$7:$AJ$14,8,MATCH(【入力】吸収量・排出量算定シート!$G22,幹材積成長量!$AH$7:$AJ$7,0)))),0)</f>
        <v>0</v>
      </c>
      <c r="DR22" s="187">
        <f>IFERROR(IF($F22="地位Ⅰ",INDEX(幹材積成長量!$AE$7:$AG$14,8,MATCH(【入力】吸収量・排出量算定シート!$G22,幹材積成長量!$AE$7:$AG$7,0)),IF($F22="地位Ⅲ",INDEX(幹材積成長量!$AK$7:$AM$14,8,MATCH(【入力】吸収量・排出量算定シート!$G22,幹材積成長量!$AK$7:$AM$7,0)),INDEX(幹材積成長量!$AH$7:$AJ$14,8,MATCH(【入力】吸収量・排出量算定シート!$G22,幹材積成長量!$AH$7:$AJ$7,0)))),0)</f>
        <v>0</v>
      </c>
      <c r="DS22" s="187">
        <f>IFERROR(IF($F22="地位Ⅰ",INDEX(幹材積成長量!$AE$7:$AG$14,8,MATCH(【入力】吸収量・排出量算定シート!$G22,幹材積成長量!$AE$7:$AG$7,0)),IF($F22="地位Ⅲ",INDEX(幹材積成長量!$AK$7:$AM$14,8,MATCH(【入力】吸収量・排出量算定シート!$G22,幹材積成長量!$AK$7:$AM$7,0)),INDEX(幹材積成長量!$AH$7:$AJ$14,8,MATCH(【入力】吸収量・排出量算定シート!$G22,幹材積成長量!$AH$7:$AJ$7,0)))),0)</f>
        <v>0</v>
      </c>
      <c r="DT22" s="187">
        <f>IFERROR(IF($F22="地位Ⅰ",INDEX(幹材積成長量!$AE$7:$AG$14,8,MATCH(【入力】吸収量・排出量算定シート!$G22,幹材積成長量!$AE$7:$AG$7,0)),IF($F22="地位Ⅲ",INDEX(幹材積成長量!$AK$7:$AM$14,8,MATCH(【入力】吸収量・排出量算定シート!$G22,幹材積成長量!$AK$7:$AM$7,0)),INDEX(幹材積成長量!$AH$7:$AJ$14,8,MATCH(【入力】吸収量・排出量算定シート!$G22,幹材積成長量!$AH$7:$AJ$7,0)))),0)</f>
        <v>0</v>
      </c>
      <c r="DU22" s="187">
        <f>IFERROR(IF($F22="地位Ⅰ",INDEX(幹材積成長量!$AE$7:$AG$14,8,MATCH(【入力】吸収量・排出量算定シート!$G22,幹材積成長量!$AE$7:$AG$7,0)),IF($F22="地位Ⅲ",INDEX(幹材積成長量!$AK$7:$AM$14,8,MATCH(【入力】吸収量・排出量算定シート!$G22,幹材積成長量!$AK$7:$AM$7,0)),INDEX(幹材積成長量!$AH$7:$AJ$14,8,MATCH(【入力】吸収量・排出量算定シート!$G22,幹材積成長量!$AH$7:$AJ$7,0)))),0)</f>
        <v>0</v>
      </c>
      <c r="DV22" s="187">
        <f>IFERROR(IF($F22="地位Ⅰ",INDEX(幹材積成長量!$AE$7:$AG$14,8,MATCH(【入力】吸収量・排出量算定シート!$G22,幹材積成長量!$AE$7:$AG$7,0)),IF($F22="地位Ⅲ",INDEX(幹材積成長量!$AK$7:$AM$14,8,MATCH(【入力】吸収量・排出量算定シート!$G22,幹材積成長量!$AK$7:$AM$7,0)),INDEX(幹材積成長量!$AH$7:$AJ$14,8,MATCH(【入力】吸収量・排出量算定シート!$G22,幹材積成長量!$AH$7:$AJ$7,0)))),0)</f>
        <v>0</v>
      </c>
      <c r="DW22" s="187">
        <f>IFERROR(IF($F22="地位Ⅰ",INDEX(幹材積成長量!$AE$7:$AG$14,8,MATCH(【入力】吸収量・排出量算定シート!$G22,幹材積成長量!$AE$7:$AG$7,0)),IF($F22="地位Ⅲ",INDEX(幹材積成長量!$AK$7:$AM$14,8,MATCH(【入力】吸収量・排出量算定シート!$G22,幹材積成長量!$AK$7:$AM$7,0)),INDEX(幹材積成長量!$AH$7:$AJ$14,8,MATCH(【入力】吸収量・排出量算定シート!$G22,幹材積成長量!$AH$7:$AJ$7,0)))),0)</f>
        <v>0</v>
      </c>
      <c r="DX22" s="187">
        <f>IFERROR(IF($F22="地位Ⅰ",INDEX(幹材積成長量!$AE$7:$AG$14,8,MATCH(【入力】吸収量・排出量算定シート!$G22,幹材積成長量!$AE$7:$AG$7,0)),IF($F22="地位Ⅲ",INDEX(幹材積成長量!$AK$7:$AM$14,8,MATCH(【入力】吸収量・排出量算定シート!$G22,幹材積成長量!$AK$7:$AM$7,0)),INDEX(幹材積成長量!$AH$7:$AJ$14,8,MATCH(【入力】吸収量・排出量算定シート!$G22,幹材積成長量!$AH$7:$AJ$7,0)))),0)</f>
        <v>0</v>
      </c>
      <c r="DY22" s="187">
        <f>IFERROR(IF($F22="地位Ⅰ",INDEX(幹材積成長量!$AE$7:$AG$14,8,MATCH(【入力】吸収量・排出量算定シート!$G22,幹材積成長量!$AE$7:$AG$7,0)),IF($F22="地位Ⅲ",INDEX(幹材積成長量!$AK$7:$AM$14,8,MATCH(【入力】吸収量・排出量算定シート!$G22,幹材積成長量!$AK$7:$AM$7,0)),INDEX(幹材積成長量!$AH$7:$AJ$14,8,MATCH(【入力】吸収量・排出量算定シート!$G22,幹材積成長量!$AH$7:$AJ$7,0)))),0)</f>
        <v>0</v>
      </c>
      <c r="DZ22" s="187">
        <f>IFERROR(IF($F22="地位Ⅰ",INDEX(幹材積成長量!$AE$7:$AG$14,8,MATCH(【入力】吸収量・排出量算定シート!$G22,幹材積成長量!$AE$7:$AG$7,0)),IF($F22="地位Ⅲ",INDEX(幹材積成長量!$AK$7:$AM$14,8,MATCH(【入力】吸収量・排出量算定シート!$G22,幹材積成長量!$AK$7:$AM$7,0)),INDEX(幹材積成長量!$AH$7:$AJ$14,8,MATCH(【入力】吸収量・排出量算定シート!$G22,幹材積成長量!$AH$7:$AJ$7,0)))),0)</f>
        <v>0</v>
      </c>
      <c r="EA22" s="187">
        <f>IFERROR(IF($F22="地位Ⅰ",INDEX(幹材積成長量!$AE$7:$AG$14,8,MATCH(【入力】吸収量・排出量算定シート!$G22,幹材積成長量!$AE$7:$AG$7,0)),IF($F22="地位Ⅲ",INDEX(幹材積成長量!$AK$7:$AM$14,8,MATCH(【入力】吸収量・排出量算定シート!$G22,幹材積成長量!$AK$7:$AM$7,0)),INDEX(幹材積成長量!$AH$7:$AJ$14,8,MATCH(【入力】吸収量・排出量算定シート!$G22,幹材積成長量!$AH$7:$AJ$7,0)))),0)</f>
        <v>0</v>
      </c>
      <c r="EB22" s="187">
        <f>IFERROR(IF($F22="地位Ⅰ",INDEX(幹材積成長量!$AE$7:$AG$14,8,MATCH(【入力】吸収量・排出量算定シート!$G22,幹材積成長量!$AE$7:$AG$7,0)),IF($F22="地位Ⅲ",INDEX(幹材積成長量!$AK$7:$AM$14,8,MATCH(【入力】吸収量・排出量算定シート!$G22,幹材積成長量!$AK$7:$AM$7,0)),INDEX(幹材積成長量!$AH$7:$AJ$14,8,MATCH(【入力】吸収量・排出量算定シート!$G22,幹材積成長量!$AH$7:$AJ$7,0)))),0)</f>
        <v>0</v>
      </c>
      <c r="EC22" s="187">
        <f>IFERROR(IF($F22="地位Ⅰ",INDEX(幹材積成長量!$AE$7:$AG$14,8,MATCH(【入力】吸収量・排出量算定シート!$G22,幹材積成長量!$AE$7:$AG$7,0)),IF($F22="地位Ⅲ",INDEX(幹材積成長量!$AK$7:$AM$14,8,MATCH(【入力】吸収量・排出量算定シート!$G22,幹材積成長量!$AK$7:$AM$7,0)),INDEX(幹材積成長量!$AH$7:$AJ$14,8,MATCH(【入力】吸収量・排出量算定シート!$G22,幹材積成長量!$AH$7:$AJ$7,0)))),0)</f>
        <v>0</v>
      </c>
      <c r="ED22" s="186">
        <f t="shared" ref="ED22:ED45" si="165">IF($L22+1=ED$17,DN22*$I22*0.9,0)</f>
        <v>0</v>
      </c>
      <c r="EE22" s="186">
        <f t="shared" ref="EE22:EE45" si="166">IF($L22+1=EE$17,DO22*$I22*0.9,0)</f>
        <v>0</v>
      </c>
      <c r="EF22" s="186">
        <f t="shared" ref="EF22:EF45" si="167">IF($L22+1=EF$17,DP22*$I22*0.9,0)</f>
        <v>0</v>
      </c>
      <c r="EG22" s="186">
        <f t="shared" ref="EG22:EG45" si="168">IF($L22+1=EG$17,DQ22*$I22*0.9,0)</f>
        <v>0</v>
      </c>
      <c r="EH22" s="186">
        <f t="shared" ref="EH22:EH45" si="169">IF($L22+1=EH$17,DR22*$I22*0.9,0)</f>
        <v>0</v>
      </c>
      <c r="EI22" s="186">
        <f t="shared" ref="EI22:EI45" si="170">IF($L22+1=EI$17,DS22*$I22*0.9,0)</f>
        <v>0</v>
      </c>
      <c r="EJ22" s="186">
        <f t="shared" ref="EJ22:EJ45" si="171">IF($L22+1=EJ$17,DT22*$I22*0.9,0)</f>
        <v>0</v>
      </c>
      <c r="EK22" s="186">
        <f t="shared" ref="EK22:EK45" si="172">IF($L22+1=EK$17,DU22*$I22*0.9,0)</f>
        <v>0</v>
      </c>
      <c r="EL22" s="186">
        <f t="shared" ref="EL22:EL45" si="173">IF($L22+1=EL$17,DV22*$I22*0.9,0)</f>
        <v>0</v>
      </c>
      <c r="EM22" s="186">
        <f t="shared" ref="EM22:EM45" si="174">IF($L22+1=EM$17,DW22*$I22*0.9,0)</f>
        <v>0</v>
      </c>
      <c r="EN22" s="186">
        <f t="shared" ref="EN22:EN45" si="175">IF($L22+1=EN$17,DX22*$I22*0.9,0)</f>
        <v>0</v>
      </c>
      <c r="EO22" s="186">
        <f t="shared" ref="EO22:EO45" si="176">IF($L22+1=EO$17,DY22*$I22*0.9,0)</f>
        <v>0</v>
      </c>
      <c r="EP22" s="186">
        <f t="shared" ref="EP22:EP45" si="177">IF($L22+1=EP$17,DZ22*$I22*0.9,0)</f>
        <v>0</v>
      </c>
      <c r="EQ22" s="186">
        <f t="shared" ref="EQ22:EQ45" si="178">IF($L22+1=EQ$17,EA22*$I22*0.9,0)</f>
        <v>0</v>
      </c>
      <c r="ER22" s="186">
        <f t="shared" ref="ER22:ER45" si="179">IF($L22+1=ER$17,EB22*$I22*0.9,0)</f>
        <v>0</v>
      </c>
      <c r="ES22" s="186">
        <f t="shared" ref="ES22:ES45" si="180">IF($L22+1=ES$17,EC22*$I22*0.9,0)</f>
        <v>0</v>
      </c>
      <c r="ET22" s="186">
        <f t="shared" ref="ET22:ET45" si="181">IF($L22+1=ET$17,ED22*$I22*0.9,0)</f>
        <v>0</v>
      </c>
    </row>
    <row r="23" spans="2:150" x14ac:dyDescent="0.3">
      <c r="B23" s="3"/>
      <c r="C23" s="3"/>
      <c r="D23" s="3"/>
      <c r="E23" s="3"/>
      <c r="G23" s="217"/>
      <c r="J23" s="3"/>
      <c r="M23" s="187">
        <f>IFERROR(IF($F23="地位Ⅰ",INDEX(幹材積成長量!$S$7:$U$148,MATCH(【入力】吸収量・排出量算定シート!$H23+(M$17-$M$17),幹材積成長量!$S$7:$S$148,0),MATCH($G23,幹材積成長量!$S$7:$U$7,0)),IF($F23="地位Ⅲ",INDEX(幹材積成長量!$Y$7:$AA$148,MATCH(【入力】吸収量・排出量算定シート!$H23+(M$17-$M$17),幹材積成長量!$Y$7:$Y$148,0),MATCH($G23,幹材積成長量!$Y$7:$AA$7,0)),INDEX(幹材積成長量!$V$7:$X$148,MATCH(【入力】吸収量・排出量算定シート!$H23+(M$17-$M$17),幹材積成長量!$V$7:$V$148,0),MATCH($G23,幹材積成長量!$V$7:$X$7,0)))),0)</f>
        <v>0</v>
      </c>
      <c r="N23" s="187">
        <f>IFERROR(IF($F23="地位Ⅰ",INDEX(幹材積成長量!$S$7:$U$148,MATCH(【入力】吸収量・排出量算定シート!$H23+(N$17-$M$17),幹材積成長量!$S$7:$S$148,0),MATCH($G23,幹材積成長量!$S$7:$U$7,0)),IF($F23="地位Ⅲ",INDEX(幹材積成長量!$Y$7:$AA$148,MATCH(【入力】吸収量・排出量算定シート!$H23+(N$17-$M$17),幹材積成長量!$Y$7:$Y$148,0),MATCH($G23,幹材積成長量!$Y$7:$AA$7,0)),INDEX(幹材積成長量!$V$7:$X$148,MATCH(【入力】吸収量・排出量算定シート!$H23+(N$17-$M$17),幹材積成長量!$V$7:$V$148,0),MATCH($G23,幹材積成長量!$V$7:$X$7,0)))),0)</f>
        <v>0</v>
      </c>
      <c r="O23" s="187">
        <f>IFERROR(IF($F23="地位Ⅰ",INDEX(幹材積成長量!$S$7:$U$148,MATCH(【入力】吸収量・排出量算定シート!$H23+(O$17-$M$17),幹材積成長量!$S$7:$S$148,0),MATCH($G23,幹材積成長量!$S$7:$U$7,0)),IF($F23="地位Ⅲ",INDEX(幹材積成長量!$Y$7:$AA$148,MATCH(【入力】吸収量・排出量算定シート!$H23+(O$17-$M$17),幹材積成長量!$Y$7:$Y$148,0),MATCH($G23,幹材積成長量!$Y$7:$AA$7,0)),INDEX(幹材積成長量!$V$7:$X$148,MATCH(【入力】吸収量・排出量算定シート!$H23+(O$17-$M$17),幹材積成長量!$V$7:$V$148,0),MATCH($G23,幹材積成長量!$V$7:$X$7,0)))),0)</f>
        <v>0</v>
      </c>
      <c r="P23" s="187">
        <f>IFERROR(IF($F23="地位Ⅰ",INDEX(幹材積成長量!$S$7:$U$148,MATCH(【入力】吸収量・排出量算定シート!$H23+(P$17-$M$17),幹材積成長量!$S$7:$S$148,0),MATCH($G23,幹材積成長量!$S$7:$U$7,0)),IF($F23="地位Ⅲ",INDEX(幹材積成長量!$Y$7:$AA$148,MATCH(【入力】吸収量・排出量算定シート!$H23+(P$17-$M$17),幹材積成長量!$Y$7:$Y$148,0),MATCH($G23,幹材積成長量!$Y$7:$AA$7,0)),INDEX(幹材積成長量!$V$7:$X$148,MATCH(【入力】吸収量・排出量算定シート!$H23+(P$17-$M$17),幹材積成長量!$V$7:$V$148,0),MATCH($G23,幹材積成長量!$V$7:$X$7,0)))),0)</f>
        <v>0</v>
      </c>
      <c r="Q23" s="187">
        <f>IFERROR(IF($F23="地位Ⅰ",INDEX(幹材積成長量!$S$7:$U$148,MATCH(【入力】吸収量・排出量算定シート!$H23+(Q$17-$M$17),幹材積成長量!$S$7:$S$148,0),MATCH($G23,幹材積成長量!$S$7:$U$7,0)),IF($F23="地位Ⅲ",INDEX(幹材積成長量!$Y$7:$AA$148,MATCH(【入力】吸収量・排出量算定シート!$H23+(Q$17-$M$17),幹材積成長量!$Y$7:$Y$148,0),MATCH($G23,幹材積成長量!$Y$7:$AA$7,0)),INDEX(幹材積成長量!$V$7:$X$148,MATCH(【入力】吸収量・排出量算定シート!$H23+(Q$17-$M$17),幹材積成長量!$V$7:$V$148,0),MATCH($G23,幹材積成長量!$V$7:$X$7,0)))),0)</f>
        <v>0</v>
      </c>
      <c r="R23" s="187">
        <f>IFERROR(IF($F23="地位Ⅰ",INDEX(幹材積成長量!$S$7:$U$148,MATCH(【入力】吸収量・排出量算定シート!$H23+(R$17-$M$17),幹材積成長量!$S$7:$S$148,0),MATCH($G23,幹材積成長量!$S$7:$U$7,0)),IF($F23="地位Ⅲ",INDEX(幹材積成長量!$Y$7:$AA$148,MATCH(【入力】吸収量・排出量算定シート!$H23+(R$17-$M$17),幹材積成長量!$Y$7:$Y$148,0),MATCH($G23,幹材積成長量!$Y$7:$AA$7,0)),INDEX(幹材積成長量!$V$7:$X$148,MATCH(【入力】吸収量・排出量算定シート!$H23+(R$17-$M$17),幹材積成長量!$V$7:$V$148,0),MATCH($G23,幹材積成長量!$V$7:$X$7,0)))),0)</f>
        <v>0</v>
      </c>
      <c r="S23" s="187">
        <f>IFERROR(IF($F23="地位Ⅰ",INDEX(幹材積成長量!$S$7:$U$148,MATCH(【入力】吸収量・排出量算定シート!$H23+(S$17-$M$17),幹材積成長量!$S$7:$S$148,0),MATCH($G23,幹材積成長量!$S$7:$U$7,0)),IF($F23="地位Ⅲ",INDEX(幹材積成長量!$Y$7:$AA$148,MATCH(【入力】吸収量・排出量算定シート!$H23+(S$17-$M$17),幹材積成長量!$Y$7:$Y$148,0),MATCH($G23,幹材積成長量!$Y$7:$AA$7,0)),INDEX(幹材積成長量!$V$7:$X$148,MATCH(【入力】吸収量・排出量算定シート!$H23+(S$17-$M$17),幹材積成長量!$V$7:$V$148,0),MATCH($G23,幹材積成長量!$V$7:$X$7,0)))),0)</f>
        <v>0</v>
      </c>
      <c r="T23" s="187">
        <f>IFERROR(IF($F23="地位Ⅰ",INDEX(幹材積成長量!$S$7:$U$148,MATCH(【入力】吸収量・排出量算定シート!$H23+(T$17-$M$17),幹材積成長量!$S$7:$S$148,0),MATCH($G23,幹材積成長量!$S$7:$U$7,0)),IF($F23="地位Ⅲ",INDEX(幹材積成長量!$Y$7:$AA$148,MATCH(【入力】吸収量・排出量算定シート!$H23+(T$17-$M$17),幹材積成長量!$Y$7:$Y$148,0),MATCH($G23,幹材積成長量!$Y$7:$AA$7,0)),INDEX(幹材積成長量!$V$7:$X$148,MATCH(【入力】吸収量・排出量算定シート!$H23+(T$17-$M$17),幹材積成長量!$V$7:$V$148,0),MATCH($G23,幹材積成長量!$V$7:$X$7,0)))),0)</f>
        <v>0</v>
      </c>
      <c r="U23" s="187">
        <f>IFERROR(IF($F23="地位Ⅰ",INDEX(幹材積成長量!$S$7:$U$148,MATCH(【入力】吸収量・排出量算定シート!$H23+(U$17-$M$17),幹材積成長量!$S$7:$S$148,0),MATCH($G23,幹材積成長量!$S$7:$U$7,0)),IF($F23="地位Ⅲ",INDEX(幹材積成長量!$Y$7:$AA$148,MATCH(【入力】吸収量・排出量算定シート!$H23+(U$17-$M$17),幹材積成長量!$Y$7:$Y$148,0),MATCH($G23,幹材積成長量!$Y$7:$AA$7,0)),INDEX(幹材積成長量!$V$7:$X$148,MATCH(【入力】吸収量・排出量算定シート!$H23+(U$17-$M$17),幹材積成長量!$V$7:$V$148,0),MATCH($G23,幹材積成長量!$V$7:$X$7,0)))),0)</f>
        <v>0</v>
      </c>
      <c r="V23" s="187">
        <f>IFERROR(IF($F23="地位Ⅰ",INDEX(幹材積成長量!$S$7:$U$148,MATCH(【入力】吸収量・排出量算定シート!$H23+(V$17-$M$17),幹材積成長量!$S$7:$S$148,0),MATCH($G23,幹材積成長量!$S$7:$U$7,0)),IF($F23="地位Ⅲ",INDEX(幹材積成長量!$Y$7:$AA$148,MATCH(【入力】吸収量・排出量算定シート!$H23+(V$17-$M$17),幹材積成長量!$Y$7:$Y$148,0),MATCH($G23,幹材積成長量!$Y$7:$AA$7,0)),INDEX(幹材積成長量!$V$7:$X$148,MATCH(【入力】吸収量・排出量算定シート!$H23+(V$17-$M$17),幹材積成長量!$V$7:$V$148,0),MATCH($G23,幹材積成長量!$V$7:$X$7,0)))),0)</f>
        <v>0</v>
      </c>
      <c r="W23" s="187">
        <f>IFERROR(IF($F23="地位Ⅰ",INDEX(幹材積成長量!$S$7:$U$148,MATCH(【入力】吸収量・排出量算定シート!$H23+(W$17-$M$17),幹材積成長量!$S$7:$S$148,0),MATCH($G23,幹材積成長量!$S$7:$U$7,0)),IF($F23="地位Ⅲ",INDEX(幹材積成長量!$Y$7:$AA$148,MATCH(【入力】吸収量・排出量算定シート!$H23+(W$17-$M$17),幹材積成長量!$Y$7:$Y$148,0),MATCH($G23,幹材積成長量!$Y$7:$AA$7,0)),INDEX(幹材積成長量!$V$7:$X$148,MATCH(【入力】吸収量・排出量算定シート!$H23+(W$17-$M$17),幹材積成長量!$V$7:$V$148,0),MATCH($G23,幹材積成長量!$V$7:$X$7,0)))),0)</f>
        <v>0</v>
      </c>
      <c r="X23" s="187">
        <f>IFERROR(IF($F23="地位Ⅰ",INDEX(幹材積成長量!$S$7:$U$148,MATCH(【入力】吸収量・排出量算定シート!$H23+(X$17-$M$17),幹材積成長量!$S$7:$S$148,0),MATCH($G23,幹材積成長量!$S$7:$U$7,0)),IF($F23="地位Ⅲ",INDEX(幹材積成長量!$Y$7:$AA$148,MATCH(【入力】吸収量・排出量算定シート!$H23+(X$17-$M$17),幹材積成長量!$Y$7:$Y$148,0),MATCH($G23,幹材積成長量!$Y$7:$AA$7,0)),INDEX(幹材積成長量!$V$7:$X$148,MATCH(【入力】吸収量・排出量算定シート!$H23+(X$17-$M$17),幹材積成長量!$V$7:$V$148,0),MATCH($G23,幹材積成長量!$V$7:$X$7,0)))),0)</f>
        <v>0</v>
      </c>
      <c r="Y23" s="187">
        <f>IFERROR(IF($F23="地位Ⅰ",INDEX(幹材積成長量!$S$7:$U$148,MATCH(【入力】吸収量・排出量算定シート!$H23+(Y$17-$M$17),幹材積成長量!$S$7:$S$148,0),MATCH($G23,幹材積成長量!$S$7:$U$7,0)),IF($F23="地位Ⅲ",INDEX(幹材積成長量!$Y$7:$AA$148,MATCH(【入力】吸収量・排出量算定シート!$H23+(Y$17-$M$17),幹材積成長量!$Y$7:$Y$148,0),MATCH($G23,幹材積成長量!$Y$7:$AA$7,0)),INDEX(幹材積成長量!$V$7:$X$148,MATCH(【入力】吸収量・排出量算定シート!$H23+(Y$17-$M$17),幹材積成長量!$V$7:$V$148,0),MATCH($G23,幹材積成長量!$V$7:$X$7,0)))),0)</f>
        <v>0</v>
      </c>
      <c r="Z23" s="187">
        <f>IFERROR(IF($F23="地位Ⅰ",INDEX(幹材積成長量!$S$7:$U$148,MATCH(【入力】吸収量・排出量算定シート!$H23+(Z$17-$M$17),幹材積成長量!$S$7:$S$148,0),MATCH($G23,幹材積成長量!$S$7:$U$7,0)),IF($F23="地位Ⅲ",INDEX(幹材積成長量!$Y$7:$AA$148,MATCH(【入力】吸収量・排出量算定シート!$H23+(Z$17-$M$17),幹材積成長量!$Y$7:$Y$148,0),MATCH($G23,幹材積成長量!$Y$7:$AA$7,0)),INDEX(幹材積成長量!$V$7:$X$148,MATCH(【入力】吸収量・排出量算定シート!$H23+(Z$17-$M$17),幹材積成長量!$V$7:$V$148,0),MATCH($G23,幹材積成長量!$V$7:$X$7,0)))),0)</f>
        <v>0</v>
      </c>
      <c r="AA23" s="187">
        <f>IFERROR(IF($F23="地位Ⅰ",INDEX(幹材積成長量!$S$7:$U$148,MATCH(【入力】吸収量・排出量算定シート!$H23+(AA$17-$M$17),幹材積成長量!$S$7:$S$148,0),MATCH($G23,幹材積成長量!$S$7:$U$7,0)),IF($F23="地位Ⅲ",INDEX(幹材積成長量!$Y$7:$AA$148,MATCH(【入力】吸収量・排出量算定シート!$H23+(AA$17-$M$17),幹材積成長量!$Y$7:$Y$148,0),MATCH($G23,幹材積成長量!$Y$7:$AA$7,0)),INDEX(幹材積成長量!$V$7:$X$148,MATCH(【入力】吸収量・排出量算定シート!$H23+(AA$17-$M$17),幹材積成長量!$V$7:$V$148,0),MATCH($G23,幹材積成長量!$V$7:$X$7,0)))),0)</f>
        <v>0</v>
      </c>
      <c r="AB23" s="187">
        <f>IFERROR(IF($F23="地位Ⅰ",INDEX(幹材積成長量!$S$7:$U$148,MATCH(【入力】吸収量・排出量算定シート!$H23+(AB$17-$M$17),幹材積成長量!$S$7:$S$148,0),MATCH($G23,幹材積成長量!$S$7:$U$7,0)),IF($F23="地位Ⅲ",INDEX(幹材積成長量!$Y$7:$AA$148,MATCH(【入力】吸収量・排出量算定シート!$H23+(AB$17-$M$17),幹材積成長量!$Y$7:$Y$148,0),MATCH($G23,幹材積成長量!$Y$7:$AA$7,0)),INDEX(幹材積成長量!$V$7:$X$148,MATCH(【入力】吸収量・排出量算定シート!$H23+(AB$17-$M$17),幹材積成長量!$V$7:$V$148,0),MATCH($G23,幹材積成長量!$V$7:$X$7,0)))),0)</f>
        <v>0</v>
      </c>
      <c r="AC23" s="187">
        <f>IFERROR(IF($F23="地位Ⅰ",INDEX(幹材積成長量!$S$7:$U$148,MATCH(【入力】吸収量・排出量算定シート!$H23+(AC$17-$M$17),幹材積成長量!$S$7:$S$148,0),MATCH($G23,幹材積成長量!$S$7:$U$7,0)),IF($F23="地位Ⅲ",INDEX(幹材積成長量!$Y$7:$AA$148,MATCH(【入力】吸収量・排出量算定シート!$H23+(AC$17-$M$17),幹材積成長量!$Y$7:$Y$148,0),MATCH($G23,幹材積成長量!$Y$7:$AA$7,0)),INDEX(幹材積成長量!$V$7:$X$148,MATCH(【入力】吸収量・排出量算定シート!$H23+(AC$17-$M$17),幹材積成長量!$V$7:$V$148,0),MATCH($G23,幹材積成長量!$V$7:$X$7,0)))),0)</f>
        <v>0</v>
      </c>
      <c r="AD23" s="2">
        <f>IFERROR(INDEX('BEF（拡大係数）'!$A$4:$AO$154,MATCH(【入力】吸収量・排出量算定シート!$H23,'BEF（拡大係数）'!$A$4:$A$154,0),MATCH($G23,'BEF（拡大係数）'!$A$4:$AO$4,0)),0)</f>
        <v>0</v>
      </c>
      <c r="AE23" s="2">
        <f>IFERROR(INDEX('BEF（拡大係数）'!$A$4:$AO$154,MATCH(【入力】吸収量・排出量算定シート!$H23,'BEF（拡大係数）'!$A$4:$A$154,0),MATCH($G23,'BEF（拡大係数）'!$A$4:$AO$4,0)),0)</f>
        <v>0</v>
      </c>
      <c r="AF23" s="2">
        <f>IFERROR(INDEX('BEF（拡大係数）'!$A$4:$AO$154,MATCH(【入力】吸収量・排出量算定シート!$H23,'BEF（拡大係数）'!$A$4:$A$154,0),MATCH($G23,'BEF（拡大係数）'!$A$4:$AO$4,0)),0)</f>
        <v>0</v>
      </c>
      <c r="AG23" s="2">
        <f>IFERROR(INDEX('BEF（拡大係数）'!$A$4:$AO$154,MATCH(【入力】吸収量・排出量算定シート!$H23,'BEF（拡大係数）'!$A$4:$A$154,0),MATCH($G23,'BEF（拡大係数）'!$A$4:$AO$4,0)),0)</f>
        <v>0</v>
      </c>
      <c r="AH23" s="2">
        <f>IFERROR(INDEX('BEF（拡大係数）'!$A$4:$AO$154,MATCH(【入力】吸収量・排出量算定シート!$H23,'BEF（拡大係数）'!$A$4:$A$154,0),MATCH($G23,'BEF（拡大係数）'!$A$4:$AO$4,0)),0)</f>
        <v>0</v>
      </c>
      <c r="AI23" s="2">
        <f>IFERROR(INDEX('BEF（拡大係数）'!$A$4:$AO$154,MATCH(【入力】吸収量・排出量算定シート!$H23,'BEF（拡大係数）'!$A$4:$A$154,0),MATCH($G23,'BEF（拡大係数）'!$A$4:$AO$4,0)),0)</f>
        <v>0</v>
      </c>
      <c r="AJ23" s="2">
        <f>IFERROR(INDEX('BEF（拡大係数）'!$A$4:$AO$154,MATCH(【入力】吸収量・排出量算定シート!$H23,'BEF（拡大係数）'!$A$4:$A$154,0),MATCH($G23,'BEF（拡大係数）'!$A$4:$AO$4,0)),0)</f>
        <v>0</v>
      </c>
      <c r="AK23" s="2">
        <f>IFERROR(INDEX('BEF（拡大係数）'!$A$4:$AO$154,MATCH(【入力】吸収量・排出量算定シート!$H23,'BEF（拡大係数）'!$A$4:$A$154,0),MATCH($G23,'BEF（拡大係数）'!$A$4:$AO$4,0)),0)</f>
        <v>0</v>
      </c>
      <c r="AL23" s="2">
        <f>IFERROR(INDEX('BEF（拡大係数）'!$A$4:$AO$154,MATCH(【入力】吸収量・排出量算定シート!$H23,'BEF（拡大係数）'!$A$4:$A$154,0),MATCH($G23,'BEF（拡大係数）'!$A$4:$AO$4,0)),0)</f>
        <v>0</v>
      </c>
      <c r="AM23" s="2">
        <f>IFERROR(INDEX('BEF（拡大係数）'!$A$4:$AO$154,MATCH(【入力】吸収量・排出量算定シート!$H23,'BEF（拡大係数）'!$A$4:$A$154,0),MATCH($G23,'BEF（拡大係数）'!$A$4:$AO$4,0)),0)</f>
        <v>0</v>
      </c>
      <c r="AN23" s="2">
        <f>IFERROR(INDEX('BEF（拡大係数）'!$A$4:$AO$154,MATCH(【入力】吸収量・排出量算定シート!$H23,'BEF（拡大係数）'!$A$4:$A$154,0),MATCH($G23,'BEF（拡大係数）'!$A$4:$AO$4,0)),0)</f>
        <v>0</v>
      </c>
      <c r="AO23" s="2">
        <f>IFERROR(INDEX('BEF（拡大係数）'!$A$4:$AO$154,MATCH(【入力】吸収量・排出量算定シート!$H23,'BEF（拡大係数）'!$A$4:$A$154,0),MATCH($G23,'BEF（拡大係数）'!$A$4:$AO$4,0)),0)</f>
        <v>0</v>
      </c>
      <c r="AP23" s="2">
        <f>IFERROR(INDEX('BEF（拡大係数）'!$A$4:$AO$154,MATCH(【入力】吸収量・排出量算定シート!$H23,'BEF（拡大係数）'!$A$4:$A$154,0),MATCH($G23,'BEF（拡大係数）'!$A$4:$AO$4,0)),0)</f>
        <v>0</v>
      </c>
      <c r="AQ23" s="2">
        <f>IFERROR(INDEX('BEF（拡大係数）'!$A$4:$AO$154,MATCH(【入力】吸収量・排出量算定シート!$H23,'BEF（拡大係数）'!$A$4:$A$154,0),MATCH($G23,'BEF（拡大係数）'!$A$4:$AO$4,0)),0)</f>
        <v>0</v>
      </c>
      <c r="AR23" s="2">
        <f>IFERROR(INDEX('BEF（拡大係数）'!$A$4:$AO$154,MATCH(【入力】吸収量・排出量算定シート!$H23,'BEF（拡大係数）'!$A$4:$A$154,0),MATCH($G23,'BEF（拡大係数）'!$A$4:$AO$4,0)),0)</f>
        <v>0</v>
      </c>
      <c r="AS23" s="2">
        <f>IFERROR(INDEX('BEF（拡大係数）'!$A$4:$AO$154,MATCH(【入力】吸収量・排出量算定シート!$H23,'BEF（拡大係数）'!$A$4:$A$154,0),MATCH($G23,'BEF（拡大係数）'!$A$4:$AO$4,0)),0)</f>
        <v>0</v>
      </c>
      <c r="AT23" s="2">
        <f>IFERROR(INDEX('BEF（拡大係数）'!$A$4:$AO$154,MATCH(【入力】吸収量・排出量算定シート!$H23,'BEF（拡大係数）'!$A$4:$A$154,0),MATCH($G23,'BEF（拡大係数）'!$A$4:$AO$4,0)),0)</f>
        <v>0</v>
      </c>
      <c r="AU23" s="2">
        <f>IFERROR(VLOOKUP($G23,パラメータ_オリジナル!$B$6:$G$45,4,FALSE),0)</f>
        <v>0</v>
      </c>
      <c r="AV23" s="2">
        <f>IFERROR(VLOOKUP($G23,パラメータ_オリジナル!$B$6:$G$45,5,FALSE),0)</f>
        <v>0</v>
      </c>
      <c r="AW23" s="2">
        <f>IFERROR(VLOOKUP($G23,パラメータ_オリジナル!$B$6:$G$45,6,FALSE),0)</f>
        <v>0</v>
      </c>
      <c r="AX23" s="125">
        <f t="shared" si="114"/>
        <v>0</v>
      </c>
      <c r="AY23" s="125">
        <f t="shared" si="115"/>
        <v>0</v>
      </c>
      <c r="AZ23" s="125">
        <f t="shared" si="116"/>
        <v>0</v>
      </c>
      <c r="BA23" s="125">
        <f t="shared" si="117"/>
        <v>0</v>
      </c>
      <c r="BB23" s="125">
        <f t="shared" si="118"/>
        <v>0</v>
      </c>
      <c r="BC23" s="125">
        <f t="shared" si="119"/>
        <v>0</v>
      </c>
      <c r="BD23" s="125">
        <f t="shared" si="120"/>
        <v>0</v>
      </c>
      <c r="BE23" s="125">
        <f t="shared" si="121"/>
        <v>0</v>
      </c>
      <c r="BF23" s="125">
        <f t="shared" si="122"/>
        <v>0</v>
      </c>
      <c r="BG23" s="125">
        <f t="shared" si="123"/>
        <v>0</v>
      </c>
      <c r="BH23" s="125">
        <f t="shared" si="124"/>
        <v>0</v>
      </c>
      <c r="BI23" s="125">
        <f t="shared" si="125"/>
        <v>0</v>
      </c>
      <c r="BJ23" s="125">
        <f t="shared" si="126"/>
        <v>0</v>
      </c>
      <c r="BK23" s="125">
        <f t="shared" si="127"/>
        <v>0</v>
      </c>
      <c r="BL23" s="125">
        <f t="shared" si="128"/>
        <v>0</v>
      </c>
      <c r="BM23" s="125">
        <f t="shared" si="129"/>
        <v>0</v>
      </c>
      <c r="BN23" s="125">
        <f t="shared" si="130"/>
        <v>0</v>
      </c>
      <c r="BO23" s="125">
        <f t="shared" si="131"/>
        <v>0</v>
      </c>
      <c r="BP23" s="125">
        <f t="shared" si="132"/>
        <v>0</v>
      </c>
      <c r="BQ23" s="125">
        <f t="shared" si="133"/>
        <v>0</v>
      </c>
      <c r="BR23" s="125">
        <f t="shared" si="134"/>
        <v>0</v>
      </c>
      <c r="BS23" s="125">
        <f t="shared" si="135"/>
        <v>0</v>
      </c>
      <c r="BT23" s="125">
        <f t="shared" si="136"/>
        <v>0</v>
      </c>
      <c r="BU23" s="125">
        <f t="shared" si="137"/>
        <v>0</v>
      </c>
      <c r="BV23" s="125">
        <f t="shared" si="138"/>
        <v>0</v>
      </c>
      <c r="BW23" s="125">
        <f t="shared" si="139"/>
        <v>0</v>
      </c>
      <c r="BX23" s="125">
        <f t="shared" si="140"/>
        <v>0</v>
      </c>
      <c r="BY23" s="125">
        <f t="shared" si="141"/>
        <v>0</v>
      </c>
      <c r="BZ23" s="125">
        <f t="shared" si="142"/>
        <v>0</v>
      </c>
      <c r="CA23" s="125">
        <f t="shared" si="143"/>
        <v>0</v>
      </c>
      <c r="CB23" s="125">
        <f t="shared" si="144"/>
        <v>0</v>
      </c>
      <c r="CC23" s="125">
        <f t="shared" si="145"/>
        <v>0</v>
      </c>
      <c r="CD23" s="125">
        <f t="shared" si="146"/>
        <v>0</v>
      </c>
      <c r="CE23" s="125">
        <f t="shared" si="147"/>
        <v>0</v>
      </c>
      <c r="CF23" s="2">
        <f>IFERROR(IF($F23="地位Ⅰ",INDEX(幹材積成長量!$I$7:$K$148,MATCH((【入力】吸収量・排出量算定シート!$H23+(【入力】吸収量・排出量算定シート!CF$17-【入力】吸収量・排出量算定シート!$CF$17)),幹材積成長量!$I$7:$I$148,0),MATCH(【入力】吸収量・排出量算定シート!$G23,幹材積成長量!$I$7:$K$7,0)),IF($F23="地位Ⅲ",INDEX(幹材積成長量!$O$7:$Q$148,MATCH((【入力】吸収量・排出量算定シート!$H23+(【入力】吸収量・排出量算定シート!CF$17-【入力】吸収量・排出量算定シート!$CF$17)),幹材積成長量!$O$7:$O$148,0),MATCH(【入力】吸収量・排出量算定シート!$G23,幹材積成長量!$O$7:$Q$7,0)),INDEX(幹材積成長量!$L$7:$N$148,MATCH((【入力】吸収量・排出量算定シート!$H23+(【入力】吸収量・排出量算定シート!CF$17-【入力】吸収量・排出量算定シート!$CF$17)),幹材積成長量!$L$7:$L$148,0),MATCH(【入力】吸収量・排出量算定シート!$G23,幹材積成長量!$L$7:$N$7,0)))),0)</f>
        <v>0</v>
      </c>
      <c r="CG23" s="2">
        <f>IFERROR(IF($F23="地位Ⅰ",INDEX(幹材積成長量!$I$7:$K$148,MATCH((【入力】吸収量・排出量算定シート!$H23+(【入力】吸収量・排出量算定シート!CG$17-【入力】吸収量・排出量算定シート!$CF$17)),幹材積成長量!$I$7:$I$148,0),MATCH(【入力】吸収量・排出量算定シート!$G23,幹材積成長量!$I$7:$K$7,0)),IF($F23="地位Ⅲ",INDEX(幹材積成長量!$O$7:$Q$148,MATCH((【入力】吸収量・排出量算定シート!$H23+(【入力】吸収量・排出量算定シート!CG$17-【入力】吸収量・排出量算定シート!$CF$17)),幹材積成長量!$O$7:$O$148,0),MATCH(【入力】吸収量・排出量算定シート!$G23,幹材積成長量!$O$7:$Q$7,0)),INDEX(幹材積成長量!$L$7:$N$148,MATCH((【入力】吸収量・排出量算定シート!$H23+(【入力】吸収量・排出量算定シート!CG$17-【入力】吸収量・排出量算定シート!$CF$17)),幹材積成長量!$L$7:$L$148,0),MATCH(【入力】吸収量・排出量算定シート!$G23,幹材積成長量!$L$7:$N$7,0)))),0)</f>
        <v>0</v>
      </c>
      <c r="CH23" s="2">
        <f>IFERROR(IF($F23="地位Ⅰ",INDEX(幹材積成長量!$I$7:$K$148,MATCH((【入力】吸収量・排出量算定シート!$H23+(【入力】吸収量・排出量算定シート!CH$17-【入力】吸収量・排出量算定シート!$CF$17)),幹材積成長量!$I$7:$I$148,0),MATCH(【入力】吸収量・排出量算定シート!$G23,幹材積成長量!$I$7:$K$7,0)),IF($F23="地位Ⅲ",INDEX(幹材積成長量!$O$7:$Q$148,MATCH((【入力】吸収量・排出量算定シート!$H23+(【入力】吸収量・排出量算定シート!CH$17-【入力】吸収量・排出量算定シート!$CF$17)),幹材積成長量!$O$7:$O$148,0),MATCH(【入力】吸収量・排出量算定シート!$G23,幹材積成長量!$O$7:$Q$7,0)),INDEX(幹材積成長量!$L$7:$N$148,MATCH((【入力】吸収量・排出量算定シート!$H23+(【入力】吸収量・排出量算定シート!CH$17-【入力】吸収量・排出量算定シート!$CF$17)),幹材積成長量!$L$7:$L$148,0),MATCH(【入力】吸収量・排出量算定シート!$G23,幹材積成長量!$L$7:$N$7,0)))),0)</f>
        <v>0</v>
      </c>
      <c r="CI23" s="2">
        <f>IFERROR(IF($F23="地位Ⅰ",INDEX(幹材積成長量!$I$7:$K$148,MATCH((【入力】吸収量・排出量算定シート!$H23+(【入力】吸収量・排出量算定シート!CI$17-【入力】吸収量・排出量算定シート!$CF$17)),幹材積成長量!$I$7:$I$148,0),MATCH(【入力】吸収量・排出量算定シート!$G23,幹材積成長量!$I$7:$K$7,0)),IF($F23="地位Ⅲ",INDEX(幹材積成長量!$O$7:$Q$148,MATCH((【入力】吸収量・排出量算定シート!$H23+(【入力】吸収量・排出量算定シート!CI$17-【入力】吸収量・排出量算定シート!$CF$17)),幹材積成長量!$O$7:$O$148,0),MATCH(【入力】吸収量・排出量算定シート!$G23,幹材積成長量!$O$7:$Q$7,0)),INDEX(幹材積成長量!$L$7:$N$148,MATCH((【入力】吸収量・排出量算定シート!$H23+(【入力】吸収量・排出量算定シート!CI$17-【入力】吸収量・排出量算定シート!$CF$17)),幹材積成長量!$L$7:$L$148,0),MATCH(【入力】吸収量・排出量算定シート!$G23,幹材積成長量!$L$7:$N$7,0)))),0)</f>
        <v>0</v>
      </c>
      <c r="CJ23" s="2">
        <f>IFERROR(IF($F23="地位Ⅰ",INDEX(幹材積成長量!$I$7:$K$148,MATCH((【入力】吸収量・排出量算定シート!$H23+(【入力】吸収量・排出量算定シート!CJ$17-【入力】吸収量・排出量算定シート!$CF$17)),幹材積成長量!$I$7:$I$148,0),MATCH(【入力】吸収量・排出量算定シート!$G23,幹材積成長量!$I$7:$K$7,0)),IF($F23="地位Ⅲ",INDEX(幹材積成長量!$O$7:$Q$148,MATCH((【入力】吸収量・排出量算定シート!$H23+(【入力】吸収量・排出量算定シート!CJ$17-【入力】吸収量・排出量算定シート!$CF$17)),幹材積成長量!$O$7:$O$148,0),MATCH(【入力】吸収量・排出量算定シート!$G23,幹材積成長量!$O$7:$Q$7,0)),INDEX(幹材積成長量!$L$7:$N$148,MATCH((【入力】吸収量・排出量算定シート!$H23+(【入力】吸収量・排出量算定シート!CJ$17-【入力】吸収量・排出量算定シート!$CF$17)),幹材積成長量!$L$7:$L$148,0),MATCH(【入力】吸収量・排出量算定シート!$G23,幹材積成長量!$L$7:$N$7,0)))),0)</f>
        <v>0</v>
      </c>
      <c r="CK23" s="2">
        <f>IFERROR(IF($F23="地位Ⅰ",INDEX(幹材積成長量!$I$7:$K$148,MATCH((【入力】吸収量・排出量算定シート!$H23+(【入力】吸収量・排出量算定シート!CK$17-【入力】吸収量・排出量算定シート!$CF$17)),幹材積成長量!$I$7:$I$148,0),MATCH(【入力】吸収量・排出量算定シート!$G23,幹材積成長量!$I$7:$K$7,0)),IF($F23="地位Ⅲ",INDEX(幹材積成長量!$O$7:$Q$148,MATCH((【入力】吸収量・排出量算定シート!$H23+(【入力】吸収量・排出量算定シート!CK$17-【入力】吸収量・排出量算定シート!$CF$17)),幹材積成長量!$O$7:$O$148,0),MATCH(【入力】吸収量・排出量算定シート!$G23,幹材積成長量!$O$7:$Q$7,0)),INDEX(幹材積成長量!$L$7:$N$148,MATCH((【入力】吸収量・排出量算定シート!$H23+(【入力】吸収量・排出量算定シート!CK$17-【入力】吸収量・排出量算定シート!$CF$17)),幹材積成長量!$L$7:$L$148,0),MATCH(【入力】吸収量・排出量算定シート!$G23,幹材積成長量!$L$7:$N$7,0)))),0)</f>
        <v>0</v>
      </c>
      <c r="CL23" s="2">
        <f>IFERROR(IF($F23="地位Ⅰ",INDEX(幹材積成長量!$I$7:$K$148,MATCH((【入力】吸収量・排出量算定シート!$H23+(【入力】吸収量・排出量算定シート!CL$17-【入力】吸収量・排出量算定シート!$CF$17)),幹材積成長量!$I$7:$I$148,0),MATCH(【入力】吸収量・排出量算定シート!$G23,幹材積成長量!$I$7:$K$7,0)),IF($F23="地位Ⅲ",INDEX(幹材積成長量!$O$7:$Q$148,MATCH((【入力】吸収量・排出量算定シート!$H23+(【入力】吸収量・排出量算定シート!CL$17-【入力】吸収量・排出量算定シート!$CF$17)),幹材積成長量!$O$7:$O$148,0),MATCH(【入力】吸収量・排出量算定シート!$G23,幹材積成長量!$O$7:$Q$7,0)),INDEX(幹材積成長量!$L$7:$N$148,MATCH((【入力】吸収量・排出量算定シート!$H23+(【入力】吸収量・排出量算定シート!CL$17-【入力】吸収量・排出量算定シート!$CF$17)),幹材積成長量!$L$7:$L$148,0),MATCH(【入力】吸収量・排出量算定シート!$G23,幹材積成長量!$L$7:$N$7,0)))),0)</f>
        <v>0</v>
      </c>
      <c r="CM23" s="2">
        <f>IFERROR(IF($F23="地位Ⅰ",INDEX(幹材積成長量!$I$7:$K$148,MATCH((【入力】吸収量・排出量算定シート!$H23+(【入力】吸収量・排出量算定シート!CM$17-【入力】吸収量・排出量算定シート!$CF$17)),幹材積成長量!$I$7:$I$148,0),MATCH(【入力】吸収量・排出量算定シート!$G23,幹材積成長量!$I$7:$K$7,0)),IF($F23="地位Ⅲ",INDEX(幹材積成長量!$O$7:$Q$148,MATCH((【入力】吸収量・排出量算定シート!$H23+(【入力】吸収量・排出量算定シート!CM$17-【入力】吸収量・排出量算定シート!$CF$17)),幹材積成長量!$O$7:$O$148,0),MATCH(【入力】吸収量・排出量算定シート!$G23,幹材積成長量!$O$7:$Q$7,0)),INDEX(幹材積成長量!$L$7:$N$148,MATCH((【入力】吸収量・排出量算定シート!$H23+(【入力】吸収量・排出量算定シート!CM$17-【入力】吸収量・排出量算定シート!$CF$17)),幹材積成長量!$L$7:$L$148,0),MATCH(【入力】吸収量・排出量算定シート!$G23,幹材積成長量!$L$7:$N$7,0)))),0)</f>
        <v>0</v>
      </c>
      <c r="CN23" s="2">
        <f>IFERROR(IF($F23="地位Ⅰ",INDEX(幹材積成長量!$I$7:$K$148,MATCH((【入力】吸収量・排出量算定シート!$H23+(【入力】吸収量・排出量算定シート!CN$17-【入力】吸収量・排出量算定シート!$CF$17)),幹材積成長量!$I$7:$I$148,0),MATCH(【入力】吸収量・排出量算定シート!$G23,幹材積成長量!$I$7:$K$7,0)),IF($F23="地位Ⅲ",INDEX(幹材積成長量!$O$7:$Q$148,MATCH((【入力】吸収量・排出量算定シート!$H23+(【入力】吸収量・排出量算定シート!CN$17-【入力】吸収量・排出量算定シート!$CF$17)),幹材積成長量!$O$7:$O$148,0),MATCH(【入力】吸収量・排出量算定シート!$G23,幹材積成長量!$O$7:$Q$7,0)),INDEX(幹材積成長量!$L$7:$N$148,MATCH((【入力】吸収量・排出量算定シート!$H23+(【入力】吸収量・排出量算定シート!CN$17-【入力】吸収量・排出量算定シート!$CF$17)),幹材積成長量!$L$7:$L$148,0),MATCH(【入力】吸収量・排出量算定シート!$G23,幹材積成長量!$L$7:$N$7,0)))),0)</f>
        <v>0</v>
      </c>
      <c r="CO23" s="2">
        <f>IFERROR(IF($F23="地位Ⅰ",INDEX(幹材積成長量!$I$7:$K$148,MATCH((【入力】吸収量・排出量算定シート!$H23+(【入力】吸収量・排出量算定シート!CO$17-【入力】吸収量・排出量算定シート!$CF$17)),幹材積成長量!$I$7:$I$148,0),MATCH(【入力】吸収量・排出量算定シート!$G23,幹材積成長量!$I$7:$K$7,0)),IF($F23="地位Ⅲ",INDEX(幹材積成長量!$O$7:$Q$148,MATCH((【入力】吸収量・排出量算定シート!$H23+(【入力】吸収量・排出量算定シート!CO$17-【入力】吸収量・排出量算定シート!$CF$17)),幹材積成長量!$O$7:$O$148,0),MATCH(【入力】吸収量・排出量算定シート!$G23,幹材積成長量!$O$7:$Q$7,0)),INDEX(幹材積成長量!$L$7:$N$148,MATCH((【入力】吸収量・排出量算定シート!$H23+(【入力】吸収量・排出量算定シート!CO$17-【入力】吸収量・排出量算定シート!$CF$17)),幹材積成長量!$L$7:$L$148,0),MATCH(【入力】吸収量・排出量算定シート!$G23,幹材積成長量!$L$7:$N$7,0)))),0)</f>
        <v>0</v>
      </c>
      <c r="CP23" s="2">
        <f>IFERROR(IF($F23="地位Ⅰ",INDEX(幹材積成長量!$I$7:$K$148,MATCH((【入力】吸収量・排出量算定シート!$H23+(【入力】吸収量・排出量算定シート!CP$17-【入力】吸収量・排出量算定シート!$CF$17)),幹材積成長量!$I$7:$I$148,0),MATCH(【入力】吸収量・排出量算定シート!$G23,幹材積成長量!$I$7:$K$7,0)),IF($F23="地位Ⅲ",INDEX(幹材積成長量!$O$7:$Q$148,MATCH((【入力】吸収量・排出量算定シート!$H23+(【入力】吸収量・排出量算定シート!CP$17-【入力】吸収量・排出量算定シート!$CF$17)),幹材積成長量!$O$7:$O$148,0),MATCH(【入力】吸収量・排出量算定シート!$G23,幹材積成長量!$O$7:$Q$7,0)),INDEX(幹材積成長量!$L$7:$N$148,MATCH((【入力】吸収量・排出量算定シート!$H23+(【入力】吸収量・排出量算定シート!CP$17-【入力】吸収量・排出量算定シート!$CF$17)),幹材積成長量!$L$7:$L$148,0),MATCH(【入力】吸収量・排出量算定シート!$G23,幹材積成長量!$L$7:$N$7,0)))),0)</f>
        <v>0</v>
      </c>
      <c r="CQ23" s="2">
        <f>IFERROR(IF($F23="地位Ⅰ",INDEX(幹材積成長量!$I$7:$K$148,MATCH((【入力】吸収量・排出量算定シート!$H23+(【入力】吸収量・排出量算定シート!CQ$17-【入力】吸収量・排出量算定シート!$CF$17)),幹材積成長量!$I$7:$I$148,0),MATCH(【入力】吸収量・排出量算定シート!$G23,幹材積成長量!$I$7:$K$7,0)),IF($F23="地位Ⅲ",INDEX(幹材積成長量!$O$7:$Q$148,MATCH((【入力】吸収量・排出量算定シート!$H23+(【入力】吸収量・排出量算定シート!CQ$17-【入力】吸収量・排出量算定シート!$CF$17)),幹材積成長量!$O$7:$O$148,0),MATCH(【入力】吸収量・排出量算定シート!$G23,幹材積成長量!$O$7:$Q$7,0)),INDEX(幹材積成長量!$L$7:$N$148,MATCH((【入力】吸収量・排出量算定シート!$H23+(【入力】吸収量・排出量算定シート!CQ$17-【入力】吸収量・排出量算定シート!$CF$17)),幹材積成長量!$L$7:$L$148,0),MATCH(【入力】吸収量・排出量算定シート!$G23,幹材積成長量!$L$7:$N$7,0)))),0)</f>
        <v>0</v>
      </c>
      <c r="CR23" s="2">
        <f>IFERROR(IF($F23="地位Ⅰ",INDEX(幹材積成長量!$I$7:$K$148,MATCH((【入力】吸収量・排出量算定シート!$H23+(【入力】吸収量・排出量算定シート!CR$17-【入力】吸収量・排出量算定シート!$CF$17)),幹材積成長量!$I$7:$I$148,0),MATCH(【入力】吸収量・排出量算定シート!$G23,幹材積成長量!$I$7:$K$7,0)),IF($F23="地位Ⅲ",INDEX(幹材積成長量!$O$7:$Q$148,MATCH((【入力】吸収量・排出量算定シート!$H23+(【入力】吸収量・排出量算定シート!CR$17-【入力】吸収量・排出量算定シート!$CF$17)),幹材積成長量!$O$7:$O$148,0),MATCH(【入力】吸収量・排出量算定シート!$G23,幹材積成長量!$O$7:$Q$7,0)),INDEX(幹材積成長量!$L$7:$N$148,MATCH((【入力】吸収量・排出量算定シート!$H23+(【入力】吸収量・排出量算定シート!CR$17-【入力】吸収量・排出量算定シート!$CF$17)),幹材積成長量!$L$7:$L$148,0),MATCH(【入力】吸収量・排出量算定シート!$G23,幹材積成長量!$L$7:$N$7,0)))),0)</f>
        <v>0</v>
      </c>
      <c r="CS23" s="2">
        <f>IFERROR(IF($F23="地位Ⅰ",INDEX(幹材積成長量!$I$7:$K$148,MATCH((【入力】吸収量・排出量算定シート!$H23+(【入力】吸収量・排出量算定シート!CS$17-【入力】吸収量・排出量算定シート!$CF$17)),幹材積成長量!$I$7:$I$148,0),MATCH(【入力】吸収量・排出量算定シート!$G23,幹材積成長量!$I$7:$K$7,0)),IF($F23="地位Ⅲ",INDEX(幹材積成長量!$O$7:$Q$148,MATCH((【入力】吸収量・排出量算定シート!$H23+(【入力】吸収量・排出量算定シート!CS$17-【入力】吸収量・排出量算定シート!$CF$17)),幹材積成長量!$O$7:$O$148,0),MATCH(【入力】吸収量・排出量算定シート!$G23,幹材積成長量!$O$7:$Q$7,0)),INDEX(幹材積成長量!$L$7:$N$148,MATCH((【入力】吸収量・排出量算定シート!$H23+(【入力】吸収量・排出量算定シート!CS$17-【入力】吸収量・排出量算定シート!$CF$17)),幹材積成長量!$L$7:$L$148,0),MATCH(【入力】吸収量・排出量算定シート!$G23,幹材積成長量!$L$7:$N$7,0)))),0)</f>
        <v>0</v>
      </c>
      <c r="CT23" s="2">
        <f>IFERROR(IF($F23="地位Ⅰ",INDEX(幹材積成長量!$I$7:$K$148,MATCH((【入力】吸収量・排出量算定シート!$H23+(【入力】吸収量・排出量算定シート!CT$17-【入力】吸収量・排出量算定シート!$CF$17)),幹材積成長量!$I$7:$I$148,0),MATCH(【入力】吸収量・排出量算定シート!$G23,幹材積成長量!$I$7:$K$7,0)),IF($F23="地位Ⅲ",INDEX(幹材積成長量!$O$7:$Q$148,MATCH((【入力】吸収量・排出量算定シート!$H23+(【入力】吸収量・排出量算定シート!CT$17-【入力】吸収量・排出量算定シート!$CF$17)),幹材積成長量!$O$7:$O$148,0),MATCH(【入力】吸収量・排出量算定シート!$G23,幹材積成長量!$O$7:$Q$7,0)),INDEX(幹材積成長量!$L$7:$N$148,MATCH((【入力】吸収量・排出量算定シート!$H23+(【入力】吸収量・排出量算定シート!CT$17-【入力】吸収量・排出量算定シート!$CF$17)),幹材積成長量!$L$7:$L$148,0),MATCH(【入力】吸収量・排出量算定シート!$G23,幹材積成長量!$L$7:$N$7,0)))),0)</f>
        <v>0</v>
      </c>
      <c r="CU23" s="2">
        <f>IFERROR(IF($F23="地位Ⅰ",INDEX(幹材積成長量!$I$7:$K$148,MATCH((【入力】吸収量・排出量算定シート!$H23+(【入力】吸収量・排出量算定シート!CU$17-【入力】吸収量・排出量算定シート!$CF$17)),幹材積成長量!$I$7:$I$148,0),MATCH(【入力】吸収量・排出量算定シート!$G23,幹材積成長量!$I$7:$K$7,0)),IF($F23="地位Ⅲ",INDEX(幹材積成長量!$O$7:$Q$148,MATCH((【入力】吸収量・排出量算定シート!$H23+(【入力】吸収量・排出量算定シート!CU$17-【入力】吸収量・排出量算定シート!$CF$17)),幹材積成長量!$O$7:$O$148,0),MATCH(【入力】吸収量・排出量算定シート!$G23,幹材積成長量!$O$7:$Q$7,0)),INDEX(幹材積成長量!$L$7:$N$148,MATCH((【入力】吸収量・排出量算定シート!$H23+(【入力】吸収量・排出量算定シート!CU$17-【入力】吸収量・排出量算定シート!$CF$17)),幹材積成長量!$L$7:$L$148,0),MATCH(【入力】吸収量・排出量算定シート!$G23,幹材積成長量!$L$7:$N$7,0)))),0)</f>
        <v>0</v>
      </c>
      <c r="CV23" s="2">
        <f>IFERROR(IF($F23="地位Ⅰ",INDEX(幹材積成長量!$I$7:$K$148,MATCH((【入力】吸収量・排出量算定シート!$H23+(【入力】吸収量・排出量算定シート!CV$17-【入力】吸収量・排出量算定シート!$CF$17)),幹材積成長量!$I$7:$I$148,0),MATCH(【入力】吸収量・排出量算定シート!$G23,幹材積成長量!$I$7:$K$7,0)),IF($F23="地位Ⅲ",INDEX(幹材積成長量!$O$7:$Q$148,MATCH((【入力】吸収量・排出量算定シート!$H23+(【入力】吸収量・排出量算定シート!CV$17-【入力】吸収量・排出量算定シート!$CF$17)),幹材積成長量!$O$7:$O$148,0),MATCH(【入力】吸収量・排出量算定シート!$G23,幹材積成長量!$O$7:$Q$7,0)),INDEX(幹材積成長量!$L$7:$N$148,MATCH((【入力】吸収量・排出量算定シート!$H23+(【入力】吸収量・排出量算定シート!CV$17-【入力】吸収量・排出量算定シート!$CF$17)),幹材積成長量!$L$7:$L$148,0),MATCH(【入力】吸収量・排出量算定シート!$G23,幹材積成長量!$L$7:$N$7,0)))),0)</f>
        <v>0</v>
      </c>
      <c r="CW23" s="2">
        <f t="shared" si="148"/>
        <v>0</v>
      </c>
      <c r="CX23" s="2">
        <f t="shared" si="149"/>
        <v>0</v>
      </c>
      <c r="CY23" s="2">
        <f t="shared" si="150"/>
        <v>0</v>
      </c>
      <c r="CZ23" s="2">
        <f t="shared" si="151"/>
        <v>0</v>
      </c>
      <c r="DA23" s="2">
        <f t="shared" si="152"/>
        <v>0</v>
      </c>
      <c r="DB23" s="2">
        <f t="shared" si="153"/>
        <v>0</v>
      </c>
      <c r="DC23" s="2">
        <f t="shared" si="154"/>
        <v>0</v>
      </c>
      <c r="DD23" s="2">
        <f t="shared" si="155"/>
        <v>0</v>
      </c>
      <c r="DE23" s="2">
        <f t="shared" si="156"/>
        <v>0</v>
      </c>
      <c r="DF23" s="2">
        <f t="shared" si="157"/>
        <v>0</v>
      </c>
      <c r="DG23" s="2">
        <f t="shared" si="158"/>
        <v>0</v>
      </c>
      <c r="DH23" s="2">
        <f t="shared" si="159"/>
        <v>0</v>
      </c>
      <c r="DI23" s="2">
        <f t="shared" si="160"/>
        <v>0</v>
      </c>
      <c r="DJ23" s="2">
        <f t="shared" si="161"/>
        <v>0</v>
      </c>
      <c r="DK23" s="2">
        <f t="shared" si="162"/>
        <v>0</v>
      </c>
      <c r="DL23" s="2">
        <f t="shared" si="163"/>
        <v>0</v>
      </c>
      <c r="DM23" s="2">
        <f t="shared" si="164"/>
        <v>0</v>
      </c>
      <c r="DN23" s="187">
        <f>IFERROR(IF($F23="地位Ⅰ",INDEX(幹材積成長量!$AE$7:$AG$14,8,MATCH(【入力】吸収量・排出量算定シート!$G23,幹材積成長量!$AE$7:$AG$7,0)),IF($F23="地位Ⅲ",INDEX(幹材積成長量!$AK$7:$AM$14,8,MATCH(【入力】吸収量・排出量算定シート!$G23,幹材積成長量!$AK$7:$AM$7,0)),INDEX(幹材積成長量!$AH$7:$AJ$14,8,MATCH(【入力】吸収量・排出量算定シート!$G23,幹材積成長量!$AH$7:$AJ$7,0)))),0)</f>
        <v>0</v>
      </c>
      <c r="DO23" s="187">
        <f>IFERROR(IF($F23="地位Ⅰ",INDEX(幹材積成長量!$AE$7:$AG$14,8,MATCH(【入力】吸収量・排出量算定シート!$G23,幹材積成長量!$AE$7:$AG$7,0)),IF($F23="地位Ⅲ",INDEX(幹材積成長量!$AK$7:$AM$14,8,MATCH(【入力】吸収量・排出量算定シート!$G23,幹材積成長量!$AK$7:$AM$7,0)),INDEX(幹材積成長量!$AH$7:$AJ$14,8,MATCH(【入力】吸収量・排出量算定シート!$G23,幹材積成長量!$AH$7:$AJ$7,0)))),0)</f>
        <v>0</v>
      </c>
      <c r="DP23" s="187">
        <f>IFERROR(IF($F23="地位Ⅰ",INDEX(幹材積成長量!$AE$7:$AG$14,8,MATCH(【入力】吸収量・排出量算定シート!$G23,幹材積成長量!$AE$7:$AG$7,0)),IF($F23="地位Ⅲ",INDEX(幹材積成長量!$AK$7:$AM$14,8,MATCH(【入力】吸収量・排出量算定シート!$G23,幹材積成長量!$AK$7:$AM$7,0)),INDEX(幹材積成長量!$AH$7:$AJ$14,8,MATCH(【入力】吸収量・排出量算定シート!$G23,幹材積成長量!$AH$7:$AJ$7,0)))),0)</f>
        <v>0</v>
      </c>
      <c r="DQ23" s="187">
        <f>IFERROR(IF($F23="地位Ⅰ",INDEX(幹材積成長量!$AE$7:$AG$14,8,MATCH(【入力】吸収量・排出量算定シート!$G23,幹材積成長量!$AE$7:$AG$7,0)),IF($F23="地位Ⅲ",INDEX(幹材積成長量!$AK$7:$AM$14,8,MATCH(【入力】吸収量・排出量算定シート!$G23,幹材積成長量!$AK$7:$AM$7,0)),INDEX(幹材積成長量!$AH$7:$AJ$14,8,MATCH(【入力】吸収量・排出量算定シート!$G23,幹材積成長量!$AH$7:$AJ$7,0)))),0)</f>
        <v>0</v>
      </c>
      <c r="DR23" s="187">
        <f>IFERROR(IF($F23="地位Ⅰ",INDEX(幹材積成長量!$AE$7:$AG$14,8,MATCH(【入力】吸収量・排出量算定シート!$G23,幹材積成長量!$AE$7:$AG$7,0)),IF($F23="地位Ⅲ",INDEX(幹材積成長量!$AK$7:$AM$14,8,MATCH(【入力】吸収量・排出量算定シート!$G23,幹材積成長量!$AK$7:$AM$7,0)),INDEX(幹材積成長量!$AH$7:$AJ$14,8,MATCH(【入力】吸収量・排出量算定シート!$G23,幹材積成長量!$AH$7:$AJ$7,0)))),0)</f>
        <v>0</v>
      </c>
      <c r="DS23" s="187">
        <f>IFERROR(IF($F23="地位Ⅰ",INDEX(幹材積成長量!$AE$7:$AG$14,8,MATCH(【入力】吸収量・排出量算定シート!$G23,幹材積成長量!$AE$7:$AG$7,0)),IF($F23="地位Ⅲ",INDEX(幹材積成長量!$AK$7:$AM$14,8,MATCH(【入力】吸収量・排出量算定シート!$G23,幹材積成長量!$AK$7:$AM$7,0)),INDEX(幹材積成長量!$AH$7:$AJ$14,8,MATCH(【入力】吸収量・排出量算定シート!$G23,幹材積成長量!$AH$7:$AJ$7,0)))),0)</f>
        <v>0</v>
      </c>
      <c r="DT23" s="187">
        <f>IFERROR(IF($F23="地位Ⅰ",INDEX(幹材積成長量!$AE$7:$AG$14,8,MATCH(【入力】吸収量・排出量算定シート!$G23,幹材積成長量!$AE$7:$AG$7,0)),IF($F23="地位Ⅲ",INDEX(幹材積成長量!$AK$7:$AM$14,8,MATCH(【入力】吸収量・排出量算定シート!$G23,幹材積成長量!$AK$7:$AM$7,0)),INDEX(幹材積成長量!$AH$7:$AJ$14,8,MATCH(【入力】吸収量・排出量算定シート!$G23,幹材積成長量!$AH$7:$AJ$7,0)))),0)</f>
        <v>0</v>
      </c>
      <c r="DU23" s="187">
        <f>IFERROR(IF($F23="地位Ⅰ",INDEX(幹材積成長量!$AE$7:$AG$14,8,MATCH(【入力】吸収量・排出量算定シート!$G23,幹材積成長量!$AE$7:$AG$7,0)),IF($F23="地位Ⅲ",INDEX(幹材積成長量!$AK$7:$AM$14,8,MATCH(【入力】吸収量・排出量算定シート!$G23,幹材積成長量!$AK$7:$AM$7,0)),INDEX(幹材積成長量!$AH$7:$AJ$14,8,MATCH(【入力】吸収量・排出量算定シート!$G23,幹材積成長量!$AH$7:$AJ$7,0)))),0)</f>
        <v>0</v>
      </c>
      <c r="DV23" s="187">
        <f>IFERROR(IF($F23="地位Ⅰ",INDEX(幹材積成長量!$AE$7:$AG$14,8,MATCH(【入力】吸収量・排出量算定シート!$G23,幹材積成長量!$AE$7:$AG$7,0)),IF($F23="地位Ⅲ",INDEX(幹材積成長量!$AK$7:$AM$14,8,MATCH(【入力】吸収量・排出量算定シート!$G23,幹材積成長量!$AK$7:$AM$7,0)),INDEX(幹材積成長量!$AH$7:$AJ$14,8,MATCH(【入力】吸収量・排出量算定シート!$G23,幹材積成長量!$AH$7:$AJ$7,0)))),0)</f>
        <v>0</v>
      </c>
      <c r="DW23" s="187">
        <f>IFERROR(IF($F23="地位Ⅰ",INDEX(幹材積成長量!$AE$7:$AG$14,8,MATCH(【入力】吸収量・排出量算定シート!$G23,幹材積成長量!$AE$7:$AG$7,0)),IF($F23="地位Ⅲ",INDEX(幹材積成長量!$AK$7:$AM$14,8,MATCH(【入力】吸収量・排出量算定シート!$G23,幹材積成長量!$AK$7:$AM$7,0)),INDEX(幹材積成長量!$AH$7:$AJ$14,8,MATCH(【入力】吸収量・排出量算定シート!$G23,幹材積成長量!$AH$7:$AJ$7,0)))),0)</f>
        <v>0</v>
      </c>
      <c r="DX23" s="187">
        <f>IFERROR(IF($F23="地位Ⅰ",INDEX(幹材積成長量!$AE$7:$AG$14,8,MATCH(【入力】吸収量・排出量算定シート!$G23,幹材積成長量!$AE$7:$AG$7,0)),IF($F23="地位Ⅲ",INDEX(幹材積成長量!$AK$7:$AM$14,8,MATCH(【入力】吸収量・排出量算定シート!$G23,幹材積成長量!$AK$7:$AM$7,0)),INDEX(幹材積成長量!$AH$7:$AJ$14,8,MATCH(【入力】吸収量・排出量算定シート!$G23,幹材積成長量!$AH$7:$AJ$7,0)))),0)</f>
        <v>0</v>
      </c>
      <c r="DY23" s="187">
        <f>IFERROR(IF($F23="地位Ⅰ",INDEX(幹材積成長量!$AE$7:$AG$14,8,MATCH(【入力】吸収量・排出量算定シート!$G23,幹材積成長量!$AE$7:$AG$7,0)),IF($F23="地位Ⅲ",INDEX(幹材積成長量!$AK$7:$AM$14,8,MATCH(【入力】吸収量・排出量算定シート!$G23,幹材積成長量!$AK$7:$AM$7,0)),INDEX(幹材積成長量!$AH$7:$AJ$14,8,MATCH(【入力】吸収量・排出量算定シート!$G23,幹材積成長量!$AH$7:$AJ$7,0)))),0)</f>
        <v>0</v>
      </c>
      <c r="DZ23" s="187">
        <f>IFERROR(IF($F23="地位Ⅰ",INDEX(幹材積成長量!$AE$7:$AG$14,8,MATCH(【入力】吸収量・排出量算定シート!$G23,幹材積成長量!$AE$7:$AG$7,0)),IF($F23="地位Ⅲ",INDEX(幹材積成長量!$AK$7:$AM$14,8,MATCH(【入力】吸収量・排出量算定シート!$G23,幹材積成長量!$AK$7:$AM$7,0)),INDEX(幹材積成長量!$AH$7:$AJ$14,8,MATCH(【入力】吸収量・排出量算定シート!$G23,幹材積成長量!$AH$7:$AJ$7,0)))),0)</f>
        <v>0</v>
      </c>
      <c r="EA23" s="187">
        <f>IFERROR(IF($F23="地位Ⅰ",INDEX(幹材積成長量!$AE$7:$AG$14,8,MATCH(【入力】吸収量・排出量算定シート!$G23,幹材積成長量!$AE$7:$AG$7,0)),IF($F23="地位Ⅲ",INDEX(幹材積成長量!$AK$7:$AM$14,8,MATCH(【入力】吸収量・排出量算定シート!$G23,幹材積成長量!$AK$7:$AM$7,0)),INDEX(幹材積成長量!$AH$7:$AJ$14,8,MATCH(【入力】吸収量・排出量算定シート!$G23,幹材積成長量!$AH$7:$AJ$7,0)))),0)</f>
        <v>0</v>
      </c>
      <c r="EB23" s="187">
        <f>IFERROR(IF($F23="地位Ⅰ",INDEX(幹材積成長量!$AE$7:$AG$14,8,MATCH(【入力】吸収量・排出量算定シート!$G23,幹材積成長量!$AE$7:$AG$7,0)),IF($F23="地位Ⅲ",INDEX(幹材積成長量!$AK$7:$AM$14,8,MATCH(【入力】吸収量・排出量算定シート!$G23,幹材積成長量!$AK$7:$AM$7,0)),INDEX(幹材積成長量!$AH$7:$AJ$14,8,MATCH(【入力】吸収量・排出量算定シート!$G23,幹材積成長量!$AH$7:$AJ$7,0)))),0)</f>
        <v>0</v>
      </c>
      <c r="EC23" s="187">
        <f>IFERROR(IF($F23="地位Ⅰ",INDEX(幹材積成長量!$AE$7:$AG$14,8,MATCH(【入力】吸収量・排出量算定シート!$G23,幹材積成長量!$AE$7:$AG$7,0)),IF($F23="地位Ⅲ",INDEX(幹材積成長量!$AK$7:$AM$14,8,MATCH(【入力】吸収量・排出量算定シート!$G23,幹材積成長量!$AK$7:$AM$7,0)),INDEX(幹材積成長量!$AH$7:$AJ$14,8,MATCH(【入力】吸収量・排出量算定シート!$G23,幹材積成長量!$AH$7:$AJ$7,0)))),0)</f>
        <v>0</v>
      </c>
      <c r="ED23" s="186">
        <f t="shared" si="165"/>
        <v>0</v>
      </c>
      <c r="EE23" s="186">
        <f t="shared" si="166"/>
        <v>0</v>
      </c>
      <c r="EF23" s="186">
        <f t="shared" si="167"/>
        <v>0</v>
      </c>
      <c r="EG23" s="186">
        <f t="shared" si="168"/>
        <v>0</v>
      </c>
      <c r="EH23" s="186">
        <f t="shared" si="169"/>
        <v>0</v>
      </c>
      <c r="EI23" s="186">
        <f t="shared" si="170"/>
        <v>0</v>
      </c>
      <c r="EJ23" s="186">
        <f t="shared" si="171"/>
        <v>0</v>
      </c>
      <c r="EK23" s="186">
        <f t="shared" si="172"/>
        <v>0</v>
      </c>
      <c r="EL23" s="186">
        <f t="shared" si="173"/>
        <v>0</v>
      </c>
      <c r="EM23" s="186">
        <f t="shared" si="174"/>
        <v>0</v>
      </c>
      <c r="EN23" s="186">
        <f t="shared" si="175"/>
        <v>0</v>
      </c>
      <c r="EO23" s="186">
        <f t="shared" si="176"/>
        <v>0</v>
      </c>
      <c r="EP23" s="186">
        <f t="shared" si="177"/>
        <v>0</v>
      </c>
      <c r="EQ23" s="186">
        <f t="shared" si="178"/>
        <v>0</v>
      </c>
      <c r="ER23" s="186">
        <f t="shared" si="179"/>
        <v>0</v>
      </c>
      <c r="ES23" s="186">
        <f t="shared" si="180"/>
        <v>0</v>
      </c>
      <c r="ET23" s="186">
        <f t="shared" si="181"/>
        <v>0</v>
      </c>
    </row>
    <row r="24" spans="2:150" x14ac:dyDescent="0.3">
      <c r="B24" s="3"/>
      <c r="C24" s="3"/>
      <c r="D24" s="3"/>
      <c r="E24" s="3"/>
      <c r="G24" s="217"/>
      <c r="J24" s="3"/>
      <c r="M24" s="187">
        <f>IFERROR(IF($F24="地位Ⅰ",INDEX(幹材積成長量!$S$7:$U$148,MATCH(【入力】吸収量・排出量算定シート!$H24+(M$17-$M$17),幹材積成長量!$S$7:$S$148,0),MATCH($G24,幹材積成長量!$S$7:$U$7,0)),IF($F24="地位Ⅲ",INDEX(幹材積成長量!$Y$7:$AA$148,MATCH(【入力】吸収量・排出量算定シート!$H24+(M$17-$M$17),幹材積成長量!$Y$7:$Y$148,0),MATCH($G24,幹材積成長量!$Y$7:$AA$7,0)),INDEX(幹材積成長量!$V$7:$X$148,MATCH(【入力】吸収量・排出量算定シート!$H24+(M$17-$M$17),幹材積成長量!$V$7:$V$148,0),MATCH($G24,幹材積成長量!$V$7:$X$7,0)))),0)</f>
        <v>0</v>
      </c>
      <c r="N24" s="187">
        <f>IFERROR(IF($F24="地位Ⅰ",INDEX(幹材積成長量!$S$7:$U$148,MATCH(【入力】吸収量・排出量算定シート!$H24+(N$17-$M$17),幹材積成長量!$S$7:$S$148,0),MATCH($G24,幹材積成長量!$S$7:$U$7,0)),IF($F24="地位Ⅲ",INDEX(幹材積成長量!$Y$7:$AA$148,MATCH(【入力】吸収量・排出量算定シート!$H24+(N$17-$M$17),幹材積成長量!$Y$7:$Y$148,0),MATCH($G24,幹材積成長量!$Y$7:$AA$7,0)),INDEX(幹材積成長量!$V$7:$X$148,MATCH(【入力】吸収量・排出量算定シート!$H24+(N$17-$M$17),幹材積成長量!$V$7:$V$148,0),MATCH($G24,幹材積成長量!$V$7:$X$7,0)))),0)</f>
        <v>0</v>
      </c>
      <c r="O24" s="187">
        <f>IFERROR(IF($F24="地位Ⅰ",INDEX(幹材積成長量!$S$7:$U$148,MATCH(【入力】吸収量・排出量算定シート!$H24+(O$17-$M$17),幹材積成長量!$S$7:$S$148,0),MATCH($G24,幹材積成長量!$S$7:$U$7,0)),IF($F24="地位Ⅲ",INDEX(幹材積成長量!$Y$7:$AA$148,MATCH(【入力】吸収量・排出量算定シート!$H24+(O$17-$M$17),幹材積成長量!$Y$7:$Y$148,0),MATCH($G24,幹材積成長量!$Y$7:$AA$7,0)),INDEX(幹材積成長量!$V$7:$X$148,MATCH(【入力】吸収量・排出量算定シート!$H24+(O$17-$M$17),幹材積成長量!$V$7:$V$148,0),MATCH($G24,幹材積成長量!$V$7:$X$7,0)))),0)</f>
        <v>0</v>
      </c>
      <c r="P24" s="187">
        <f>IFERROR(IF($F24="地位Ⅰ",INDEX(幹材積成長量!$S$7:$U$148,MATCH(【入力】吸収量・排出量算定シート!$H24+(P$17-$M$17),幹材積成長量!$S$7:$S$148,0),MATCH($G24,幹材積成長量!$S$7:$U$7,0)),IF($F24="地位Ⅲ",INDEX(幹材積成長量!$Y$7:$AA$148,MATCH(【入力】吸収量・排出量算定シート!$H24+(P$17-$M$17),幹材積成長量!$Y$7:$Y$148,0),MATCH($G24,幹材積成長量!$Y$7:$AA$7,0)),INDEX(幹材積成長量!$V$7:$X$148,MATCH(【入力】吸収量・排出量算定シート!$H24+(P$17-$M$17),幹材積成長量!$V$7:$V$148,0),MATCH($G24,幹材積成長量!$V$7:$X$7,0)))),0)</f>
        <v>0</v>
      </c>
      <c r="Q24" s="187">
        <f>IFERROR(IF($F24="地位Ⅰ",INDEX(幹材積成長量!$S$7:$U$148,MATCH(【入力】吸収量・排出量算定シート!$H24+(Q$17-$M$17),幹材積成長量!$S$7:$S$148,0),MATCH($G24,幹材積成長量!$S$7:$U$7,0)),IF($F24="地位Ⅲ",INDEX(幹材積成長量!$Y$7:$AA$148,MATCH(【入力】吸収量・排出量算定シート!$H24+(Q$17-$M$17),幹材積成長量!$Y$7:$Y$148,0),MATCH($G24,幹材積成長量!$Y$7:$AA$7,0)),INDEX(幹材積成長量!$V$7:$X$148,MATCH(【入力】吸収量・排出量算定シート!$H24+(Q$17-$M$17),幹材積成長量!$V$7:$V$148,0),MATCH($G24,幹材積成長量!$V$7:$X$7,0)))),0)</f>
        <v>0</v>
      </c>
      <c r="R24" s="187">
        <f>IFERROR(IF($F24="地位Ⅰ",INDEX(幹材積成長量!$S$7:$U$148,MATCH(【入力】吸収量・排出量算定シート!$H24+(R$17-$M$17),幹材積成長量!$S$7:$S$148,0),MATCH($G24,幹材積成長量!$S$7:$U$7,0)),IF($F24="地位Ⅲ",INDEX(幹材積成長量!$Y$7:$AA$148,MATCH(【入力】吸収量・排出量算定シート!$H24+(R$17-$M$17),幹材積成長量!$Y$7:$Y$148,0),MATCH($G24,幹材積成長量!$Y$7:$AA$7,0)),INDEX(幹材積成長量!$V$7:$X$148,MATCH(【入力】吸収量・排出量算定シート!$H24+(R$17-$M$17),幹材積成長量!$V$7:$V$148,0),MATCH($G24,幹材積成長量!$V$7:$X$7,0)))),0)</f>
        <v>0</v>
      </c>
      <c r="S24" s="187">
        <f>IFERROR(IF($F24="地位Ⅰ",INDEX(幹材積成長量!$S$7:$U$148,MATCH(【入力】吸収量・排出量算定シート!$H24+(S$17-$M$17),幹材積成長量!$S$7:$S$148,0),MATCH($G24,幹材積成長量!$S$7:$U$7,0)),IF($F24="地位Ⅲ",INDEX(幹材積成長量!$Y$7:$AA$148,MATCH(【入力】吸収量・排出量算定シート!$H24+(S$17-$M$17),幹材積成長量!$Y$7:$Y$148,0),MATCH($G24,幹材積成長量!$Y$7:$AA$7,0)),INDEX(幹材積成長量!$V$7:$X$148,MATCH(【入力】吸収量・排出量算定シート!$H24+(S$17-$M$17),幹材積成長量!$V$7:$V$148,0),MATCH($G24,幹材積成長量!$V$7:$X$7,0)))),0)</f>
        <v>0</v>
      </c>
      <c r="T24" s="187">
        <f>IFERROR(IF($F24="地位Ⅰ",INDEX(幹材積成長量!$S$7:$U$148,MATCH(【入力】吸収量・排出量算定シート!$H24+(T$17-$M$17),幹材積成長量!$S$7:$S$148,0),MATCH($G24,幹材積成長量!$S$7:$U$7,0)),IF($F24="地位Ⅲ",INDEX(幹材積成長量!$Y$7:$AA$148,MATCH(【入力】吸収量・排出量算定シート!$H24+(T$17-$M$17),幹材積成長量!$Y$7:$Y$148,0),MATCH($G24,幹材積成長量!$Y$7:$AA$7,0)),INDEX(幹材積成長量!$V$7:$X$148,MATCH(【入力】吸収量・排出量算定シート!$H24+(T$17-$M$17),幹材積成長量!$V$7:$V$148,0),MATCH($G24,幹材積成長量!$V$7:$X$7,0)))),0)</f>
        <v>0</v>
      </c>
      <c r="U24" s="187">
        <f>IFERROR(IF($F24="地位Ⅰ",INDEX(幹材積成長量!$S$7:$U$148,MATCH(【入力】吸収量・排出量算定シート!$H24+(U$17-$M$17),幹材積成長量!$S$7:$S$148,0),MATCH($G24,幹材積成長量!$S$7:$U$7,0)),IF($F24="地位Ⅲ",INDEX(幹材積成長量!$Y$7:$AA$148,MATCH(【入力】吸収量・排出量算定シート!$H24+(U$17-$M$17),幹材積成長量!$Y$7:$Y$148,0),MATCH($G24,幹材積成長量!$Y$7:$AA$7,0)),INDEX(幹材積成長量!$V$7:$X$148,MATCH(【入力】吸収量・排出量算定シート!$H24+(U$17-$M$17),幹材積成長量!$V$7:$V$148,0),MATCH($G24,幹材積成長量!$V$7:$X$7,0)))),0)</f>
        <v>0</v>
      </c>
      <c r="V24" s="187">
        <f>IFERROR(IF($F24="地位Ⅰ",INDEX(幹材積成長量!$S$7:$U$148,MATCH(【入力】吸収量・排出量算定シート!$H24+(V$17-$M$17),幹材積成長量!$S$7:$S$148,0),MATCH($G24,幹材積成長量!$S$7:$U$7,0)),IF($F24="地位Ⅲ",INDEX(幹材積成長量!$Y$7:$AA$148,MATCH(【入力】吸収量・排出量算定シート!$H24+(V$17-$M$17),幹材積成長量!$Y$7:$Y$148,0),MATCH($G24,幹材積成長量!$Y$7:$AA$7,0)),INDEX(幹材積成長量!$V$7:$X$148,MATCH(【入力】吸収量・排出量算定シート!$H24+(V$17-$M$17),幹材積成長量!$V$7:$V$148,0),MATCH($G24,幹材積成長量!$V$7:$X$7,0)))),0)</f>
        <v>0</v>
      </c>
      <c r="W24" s="187">
        <f>IFERROR(IF($F24="地位Ⅰ",INDEX(幹材積成長量!$S$7:$U$148,MATCH(【入力】吸収量・排出量算定シート!$H24+(W$17-$M$17),幹材積成長量!$S$7:$S$148,0),MATCH($G24,幹材積成長量!$S$7:$U$7,0)),IF($F24="地位Ⅲ",INDEX(幹材積成長量!$Y$7:$AA$148,MATCH(【入力】吸収量・排出量算定シート!$H24+(W$17-$M$17),幹材積成長量!$Y$7:$Y$148,0),MATCH($G24,幹材積成長量!$Y$7:$AA$7,0)),INDEX(幹材積成長量!$V$7:$X$148,MATCH(【入力】吸収量・排出量算定シート!$H24+(W$17-$M$17),幹材積成長量!$V$7:$V$148,0),MATCH($G24,幹材積成長量!$V$7:$X$7,0)))),0)</f>
        <v>0</v>
      </c>
      <c r="X24" s="187">
        <f>IFERROR(IF($F24="地位Ⅰ",INDEX(幹材積成長量!$S$7:$U$148,MATCH(【入力】吸収量・排出量算定シート!$H24+(X$17-$M$17),幹材積成長量!$S$7:$S$148,0),MATCH($G24,幹材積成長量!$S$7:$U$7,0)),IF($F24="地位Ⅲ",INDEX(幹材積成長量!$Y$7:$AA$148,MATCH(【入力】吸収量・排出量算定シート!$H24+(X$17-$M$17),幹材積成長量!$Y$7:$Y$148,0),MATCH($G24,幹材積成長量!$Y$7:$AA$7,0)),INDEX(幹材積成長量!$V$7:$X$148,MATCH(【入力】吸収量・排出量算定シート!$H24+(X$17-$M$17),幹材積成長量!$V$7:$V$148,0),MATCH($G24,幹材積成長量!$V$7:$X$7,0)))),0)</f>
        <v>0</v>
      </c>
      <c r="Y24" s="187">
        <f>IFERROR(IF($F24="地位Ⅰ",INDEX(幹材積成長量!$S$7:$U$148,MATCH(【入力】吸収量・排出量算定シート!$H24+(Y$17-$M$17),幹材積成長量!$S$7:$S$148,0),MATCH($G24,幹材積成長量!$S$7:$U$7,0)),IF($F24="地位Ⅲ",INDEX(幹材積成長量!$Y$7:$AA$148,MATCH(【入力】吸収量・排出量算定シート!$H24+(Y$17-$M$17),幹材積成長量!$Y$7:$Y$148,0),MATCH($G24,幹材積成長量!$Y$7:$AA$7,0)),INDEX(幹材積成長量!$V$7:$X$148,MATCH(【入力】吸収量・排出量算定シート!$H24+(Y$17-$M$17),幹材積成長量!$V$7:$V$148,0),MATCH($G24,幹材積成長量!$V$7:$X$7,0)))),0)</f>
        <v>0</v>
      </c>
      <c r="Z24" s="187">
        <f>IFERROR(IF($F24="地位Ⅰ",INDEX(幹材積成長量!$S$7:$U$148,MATCH(【入力】吸収量・排出量算定シート!$H24+(Z$17-$M$17),幹材積成長量!$S$7:$S$148,0),MATCH($G24,幹材積成長量!$S$7:$U$7,0)),IF($F24="地位Ⅲ",INDEX(幹材積成長量!$Y$7:$AA$148,MATCH(【入力】吸収量・排出量算定シート!$H24+(Z$17-$M$17),幹材積成長量!$Y$7:$Y$148,0),MATCH($G24,幹材積成長量!$Y$7:$AA$7,0)),INDEX(幹材積成長量!$V$7:$X$148,MATCH(【入力】吸収量・排出量算定シート!$H24+(Z$17-$M$17),幹材積成長量!$V$7:$V$148,0),MATCH($G24,幹材積成長量!$V$7:$X$7,0)))),0)</f>
        <v>0</v>
      </c>
      <c r="AA24" s="187">
        <f>IFERROR(IF($F24="地位Ⅰ",INDEX(幹材積成長量!$S$7:$U$148,MATCH(【入力】吸収量・排出量算定シート!$H24+(AA$17-$M$17),幹材積成長量!$S$7:$S$148,0),MATCH($G24,幹材積成長量!$S$7:$U$7,0)),IF($F24="地位Ⅲ",INDEX(幹材積成長量!$Y$7:$AA$148,MATCH(【入力】吸収量・排出量算定シート!$H24+(AA$17-$M$17),幹材積成長量!$Y$7:$Y$148,0),MATCH($G24,幹材積成長量!$Y$7:$AA$7,0)),INDEX(幹材積成長量!$V$7:$X$148,MATCH(【入力】吸収量・排出量算定シート!$H24+(AA$17-$M$17),幹材積成長量!$V$7:$V$148,0),MATCH($G24,幹材積成長量!$V$7:$X$7,0)))),0)</f>
        <v>0</v>
      </c>
      <c r="AB24" s="187">
        <f>IFERROR(IF($F24="地位Ⅰ",INDEX(幹材積成長量!$S$7:$U$148,MATCH(【入力】吸収量・排出量算定シート!$H24+(AB$17-$M$17),幹材積成長量!$S$7:$S$148,0),MATCH($G24,幹材積成長量!$S$7:$U$7,0)),IF($F24="地位Ⅲ",INDEX(幹材積成長量!$Y$7:$AA$148,MATCH(【入力】吸収量・排出量算定シート!$H24+(AB$17-$M$17),幹材積成長量!$Y$7:$Y$148,0),MATCH($G24,幹材積成長量!$Y$7:$AA$7,0)),INDEX(幹材積成長量!$V$7:$X$148,MATCH(【入力】吸収量・排出量算定シート!$H24+(AB$17-$M$17),幹材積成長量!$V$7:$V$148,0),MATCH($G24,幹材積成長量!$V$7:$X$7,0)))),0)</f>
        <v>0</v>
      </c>
      <c r="AC24" s="187">
        <f>IFERROR(IF($F24="地位Ⅰ",INDEX(幹材積成長量!$S$7:$U$148,MATCH(【入力】吸収量・排出量算定シート!$H24+(AC$17-$M$17),幹材積成長量!$S$7:$S$148,0),MATCH($G24,幹材積成長量!$S$7:$U$7,0)),IF($F24="地位Ⅲ",INDEX(幹材積成長量!$Y$7:$AA$148,MATCH(【入力】吸収量・排出量算定シート!$H24+(AC$17-$M$17),幹材積成長量!$Y$7:$Y$148,0),MATCH($G24,幹材積成長量!$Y$7:$AA$7,0)),INDEX(幹材積成長量!$V$7:$X$148,MATCH(【入力】吸収量・排出量算定シート!$H24+(AC$17-$M$17),幹材積成長量!$V$7:$V$148,0),MATCH($G24,幹材積成長量!$V$7:$X$7,0)))),0)</f>
        <v>0</v>
      </c>
      <c r="AD24" s="2">
        <f>IFERROR(INDEX('BEF（拡大係数）'!$A$4:$AO$154,MATCH(【入力】吸収量・排出量算定シート!$H24,'BEF（拡大係数）'!$A$4:$A$154,0),MATCH($G24,'BEF（拡大係数）'!$A$4:$AO$4,0)),0)</f>
        <v>0</v>
      </c>
      <c r="AE24" s="2">
        <f>IFERROR(INDEX('BEF（拡大係数）'!$A$4:$AO$154,MATCH(【入力】吸収量・排出量算定シート!$H24,'BEF（拡大係数）'!$A$4:$A$154,0),MATCH($G24,'BEF（拡大係数）'!$A$4:$AO$4,0)),0)</f>
        <v>0</v>
      </c>
      <c r="AF24" s="2">
        <f>IFERROR(INDEX('BEF（拡大係数）'!$A$4:$AO$154,MATCH(【入力】吸収量・排出量算定シート!$H24,'BEF（拡大係数）'!$A$4:$A$154,0),MATCH($G24,'BEF（拡大係数）'!$A$4:$AO$4,0)),0)</f>
        <v>0</v>
      </c>
      <c r="AG24" s="2">
        <f>IFERROR(INDEX('BEF（拡大係数）'!$A$4:$AO$154,MATCH(【入力】吸収量・排出量算定シート!$H24,'BEF（拡大係数）'!$A$4:$A$154,0),MATCH($G24,'BEF（拡大係数）'!$A$4:$AO$4,0)),0)</f>
        <v>0</v>
      </c>
      <c r="AH24" s="2">
        <f>IFERROR(INDEX('BEF（拡大係数）'!$A$4:$AO$154,MATCH(【入力】吸収量・排出量算定シート!$H24,'BEF（拡大係数）'!$A$4:$A$154,0),MATCH($G24,'BEF（拡大係数）'!$A$4:$AO$4,0)),0)</f>
        <v>0</v>
      </c>
      <c r="AI24" s="2">
        <f>IFERROR(INDEX('BEF（拡大係数）'!$A$4:$AO$154,MATCH(【入力】吸収量・排出量算定シート!$H24,'BEF（拡大係数）'!$A$4:$A$154,0),MATCH($G24,'BEF（拡大係数）'!$A$4:$AO$4,0)),0)</f>
        <v>0</v>
      </c>
      <c r="AJ24" s="2">
        <f>IFERROR(INDEX('BEF（拡大係数）'!$A$4:$AO$154,MATCH(【入力】吸収量・排出量算定シート!$H24,'BEF（拡大係数）'!$A$4:$A$154,0),MATCH($G24,'BEF（拡大係数）'!$A$4:$AO$4,0)),0)</f>
        <v>0</v>
      </c>
      <c r="AK24" s="2">
        <f>IFERROR(INDEX('BEF（拡大係数）'!$A$4:$AO$154,MATCH(【入力】吸収量・排出量算定シート!$H24,'BEF（拡大係数）'!$A$4:$A$154,0),MATCH($G24,'BEF（拡大係数）'!$A$4:$AO$4,0)),0)</f>
        <v>0</v>
      </c>
      <c r="AL24" s="2">
        <f>IFERROR(INDEX('BEF（拡大係数）'!$A$4:$AO$154,MATCH(【入力】吸収量・排出量算定シート!$H24,'BEF（拡大係数）'!$A$4:$A$154,0),MATCH($G24,'BEF（拡大係数）'!$A$4:$AO$4,0)),0)</f>
        <v>0</v>
      </c>
      <c r="AM24" s="2">
        <f>IFERROR(INDEX('BEF（拡大係数）'!$A$4:$AO$154,MATCH(【入力】吸収量・排出量算定シート!$H24,'BEF（拡大係数）'!$A$4:$A$154,0),MATCH($G24,'BEF（拡大係数）'!$A$4:$AO$4,0)),0)</f>
        <v>0</v>
      </c>
      <c r="AN24" s="2">
        <f>IFERROR(INDEX('BEF（拡大係数）'!$A$4:$AO$154,MATCH(【入力】吸収量・排出量算定シート!$H24,'BEF（拡大係数）'!$A$4:$A$154,0),MATCH($G24,'BEF（拡大係数）'!$A$4:$AO$4,0)),0)</f>
        <v>0</v>
      </c>
      <c r="AO24" s="2">
        <f>IFERROR(INDEX('BEF（拡大係数）'!$A$4:$AO$154,MATCH(【入力】吸収量・排出量算定シート!$H24,'BEF（拡大係数）'!$A$4:$A$154,0),MATCH($G24,'BEF（拡大係数）'!$A$4:$AO$4,0)),0)</f>
        <v>0</v>
      </c>
      <c r="AP24" s="2">
        <f>IFERROR(INDEX('BEF（拡大係数）'!$A$4:$AO$154,MATCH(【入力】吸収量・排出量算定シート!$H24,'BEF（拡大係数）'!$A$4:$A$154,0),MATCH($G24,'BEF（拡大係数）'!$A$4:$AO$4,0)),0)</f>
        <v>0</v>
      </c>
      <c r="AQ24" s="2">
        <f>IFERROR(INDEX('BEF（拡大係数）'!$A$4:$AO$154,MATCH(【入力】吸収量・排出量算定シート!$H24,'BEF（拡大係数）'!$A$4:$A$154,0),MATCH($G24,'BEF（拡大係数）'!$A$4:$AO$4,0)),0)</f>
        <v>0</v>
      </c>
      <c r="AR24" s="2">
        <f>IFERROR(INDEX('BEF（拡大係数）'!$A$4:$AO$154,MATCH(【入力】吸収量・排出量算定シート!$H24,'BEF（拡大係数）'!$A$4:$A$154,0),MATCH($G24,'BEF（拡大係数）'!$A$4:$AO$4,0)),0)</f>
        <v>0</v>
      </c>
      <c r="AS24" s="2">
        <f>IFERROR(INDEX('BEF（拡大係数）'!$A$4:$AO$154,MATCH(【入力】吸収量・排出量算定シート!$H24,'BEF（拡大係数）'!$A$4:$A$154,0),MATCH($G24,'BEF（拡大係数）'!$A$4:$AO$4,0)),0)</f>
        <v>0</v>
      </c>
      <c r="AT24" s="2">
        <f>IFERROR(INDEX('BEF（拡大係数）'!$A$4:$AO$154,MATCH(【入力】吸収量・排出量算定シート!$H24,'BEF（拡大係数）'!$A$4:$A$154,0),MATCH($G24,'BEF（拡大係数）'!$A$4:$AO$4,0)),0)</f>
        <v>0</v>
      </c>
      <c r="AU24" s="2">
        <f>IFERROR(VLOOKUP($G24,パラメータ_オリジナル!$B$6:$G$45,4,FALSE),0)</f>
        <v>0</v>
      </c>
      <c r="AV24" s="2">
        <f>IFERROR(VLOOKUP($G24,パラメータ_オリジナル!$B$6:$G$45,5,FALSE),0)</f>
        <v>0</v>
      </c>
      <c r="AW24" s="2">
        <f>IFERROR(VLOOKUP($G24,パラメータ_オリジナル!$B$6:$G$45,6,FALSE),0)</f>
        <v>0</v>
      </c>
      <c r="AX24" s="125">
        <f t="shared" si="114"/>
        <v>0</v>
      </c>
      <c r="AY24" s="125">
        <f t="shared" si="115"/>
        <v>0</v>
      </c>
      <c r="AZ24" s="125">
        <f t="shared" si="116"/>
        <v>0</v>
      </c>
      <c r="BA24" s="125">
        <f t="shared" si="117"/>
        <v>0</v>
      </c>
      <c r="BB24" s="125">
        <f t="shared" si="118"/>
        <v>0</v>
      </c>
      <c r="BC24" s="125">
        <f t="shared" si="119"/>
        <v>0</v>
      </c>
      <c r="BD24" s="125">
        <f t="shared" si="120"/>
        <v>0</v>
      </c>
      <c r="BE24" s="125">
        <f t="shared" si="121"/>
        <v>0</v>
      </c>
      <c r="BF24" s="125">
        <f t="shared" si="122"/>
        <v>0</v>
      </c>
      <c r="BG24" s="125">
        <f t="shared" si="123"/>
        <v>0</v>
      </c>
      <c r="BH24" s="125">
        <f t="shared" si="124"/>
        <v>0</v>
      </c>
      <c r="BI24" s="125">
        <f t="shared" si="125"/>
        <v>0</v>
      </c>
      <c r="BJ24" s="125">
        <f t="shared" si="126"/>
        <v>0</v>
      </c>
      <c r="BK24" s="125">
        <f t="shared" si="127"/>
        <v>0</v>
      </c>
      <c r="BL24" s="125">
        <f t="shared" si="128"/>
        <v>0</v>
      </c>
      <c r="BM24" s="125">
        <f t="shared" si="129"/>
        <v>0</v>
      </c>
      <c r="BN24" s="125">
        <f t="shared" si="130"/>
        <v>0</v>
      </c>
      <c r="BO24" s="125">
        <f t="shared" si="131"/>
        <v>0</v>
      </c>
      <c r="BP24" s="125">
        <f t="shared" si="132"/>
        <v>0</v>
      </c>
      <c r="BQ24" s="125">
        <f t="shared" si="133"/>
        <v>0</v>
      </c>
      <c r="BR24" s="125">
        <f t="shared" si="134"/>
        <v>0</v>
      </c>
      <c r="BS24" s="125">
        <f t="shared" si="135"/>
        <v>0</v>
      </c>
      <c r="BT24" s="125">
        <f t="shared" si="136"/>
        <v>0</v>
      </c>
      <c r="BU24" s="125">
        <f t="shared" si="137"/>
        <v>0</v>
      </c>
      <c r="BV24" s="125">
        <f t="shared" si="138"/>
        <v>0</v>
      </c>
      <c r="BW24" s="125">
        <f t="shared" si="139"/>
        <v>0</v>
      </c>
      <c r="BX24" s="125">
        <f t="shared" si="140"/>
        <v>0</v>
      </c>
      <c r="BY24" s="125">
        <f t="shared" si="141"/>
        <v>0</v>
      </c>
      <c r="BZ24" s="125">
        <f t="shared" si="142"/>
        <v>0</v>
      </c>
      <c r="CA24" s="125">
        <f t="shared" si="143"/>
        <v>0</v>
      </c>
      <c r="CB24" s="125">
        <f t="shared" si="144"/>
        <v>0</v>
      </c>
      <c r="CC24" s="125">
        <f t="shared" si="145"/>
        <v>0</v>
      </c>
      <c r="CD24" s="125">
        <f t="shared" si="146"/>
        <v>0</v>
      </c>
      <c r="CE24" s="125">
        <f t="shared" si="147"/>
        <v>0</v>
      </c>
      <c r="CF24" s="2">
        <f>IFERROR(IF($F24="地位Ⅰ",INDEX(幹材積成長量!$I$7:$K$148,MATCH((【入力】吸収量・排出量算定シート!$H24+(【入力】吸収量・排出量算定シート!CF$17-【入力】吸収量・排出量算定シート!$CF$17)),幹材積成長量!$I$7:$I$148,0),MATCH(【入力】吸収量・排出量算定シート!$G24,幹材積成長量!$I$7:$K$7,0)),IF($F24="地位Ⅲ",INDEX(幹材積成長量!$O$7:$Q$148,MATCH((【入力】吸収量・排出量算定シート!$H24+(【入力】吸収量・排出量算定シート!CF$17-【入力】吸収量・排出量算定シート!$CF$17)),幹材積成長量!$O$7:$O$148,0),MATCH(【入力】吸収量・排出量算定シート!$G24,幹材積成長量!$O$7:$Q$7,0)),INDEX(幹材積成長量!$L$7:$N$148,MATCH((【入力】吸収量・排出量算定シート!$H24+(【入力】吸収量・排出量算定シート!CF$17-【入力】吸収量・排出量算定シート!$CF$17)),幹材積成長量!$L$7:$L$148,0),MATCH(【入力】吸収量・排出量算定シート!$G24,幹材積成長量!$L$7:$N$7,0)))),0)</f>
        <v>0</v>
      </c>
      <c r="CG24" s="2">
        <f>IFERROR(IF($F24="地位Ⅰ",INDEX(幹材積成長量!$I$7:$K$148,MATCH((【入力】吸収量・排出量算定シート!$H24+(【入力】吸収量・排出量算定シート!CG$17-【入力】吸収量・排出量算定シート!$CF$17)),幹材積成長量!$I$7:$I$148,0),MATCH(【入力】吸収量・排出量算定シート!$G24,幹材積成長量!$I$7:$K$7,0)),IF($F24="地位Ⅲ",INDEX(幹材積成長量!$O$7:$Q$148,MATCH((【入力】吸収量・排出量算定シート!$H24+(【入力】吸収量・排出量算定シート!CG$17-【入力】吸収量・排出量算定シート!$CF$17)),幹材積成長量!$O$7:$O$148,0),MATCH(【入力】吸収量・排出量算定シート!$G24,幹材積成長量!$O$7:$Q$7,0)),INDEX(幹材積成長量!$L$7:$N$148,MATCH((【入力】吸収量・排出量算定シート!$H24+(【入力】吸収量・排出量算定シート!CG$17-【入力】吸収量・排出量算定シート!$CF$17)),幹材積成長量!$L$7:$L$148,0),MATCH(【入力】吸収量・排出量算定シート!$G24,幹材積成長量!$L$7:$N$7,0)))),0)</f>
        <v>0</v>
      </c>
      <c r="CH24" s="2">
        <f>IFERROR(IF($F24="地位Ⅰ",INDEX(幹材積成長量!$I$7:$K$148,MATCH((【入力】吸収量・排出量算定シート!$H24+(【入力】吸収量・排出量算定シート!CH$17-【入力】吸収量・排出量算定シート!$CF$17)),幹材積成長量!$I$7:$I$148,0),MATCH(【入力】吸収量・排出量算定シート!$G24,幹材積成長量!$I$7:$K$7,0)),IF($F24="地位Ⅲ",INDEX(幹材積成長量!$O$7:$Q$148,MATCH((【入力】吸収量・排出量算定シート!$H24+(【入力】吸収量・排出量算定シート!CH$17-【入力】吸収量・排出量算定シート!$CF$17)),幹材積成長量!$O$7:$O$148,0),MATCH(【入力】吸収量・排出量算定シート!$G24,幹材積成長量!$O$7:$Q$7,0)),INDEX(幹材積成長量!$L$7:$N$148,MATCH((【入力】吸収量・排出量算定シート!$H24+(【入力】吸収量・排出量算定シート!CH$17-【入力】吸収量・排出量算定シート!$CF$17)),幹材積成長量!$L$7:$L$148,0),MATCH(【入力】吸収量・排出量算定シート!$G24,幹材積成長量!$L$7:$N$7,0)))),0)</f>
        <v>0</v>
      </c>
      <c r="CI24" s="2">
        <f>IFERROR(IF($F24="地位Ⅰ",INDEX(幹材積成長量!$I$7:$K$148,MATCH((【入力】吸収量・排出量算定シート!$H24+(【入力】吸収量・排出量算定シート!CI$17-【入力】吸収量・排出量算定シート!$CF$17)),幹材積成長量!$I$7:$I$148,0),MATCH(【入力】吸収量・排出量算定シート!$G24,幹材積成長量!$I$7:$K$7,0)),IF($F24="地位Ⅲ",INDEX(幹材積成長量!$O$7:$Q$148,MATCH((【入力】吸収量・排出量算定シート!$H24+(【入力】吸収量・排出量算定シート!CI$17-【入力】吸収量・排出量算定シート!$CF$17)),幹材積成長量!$O$7:$O$148,0),MATCH(【入力】吸収量・排出量算定シート!$G24,幹材積成長量!$O$7:$Q$7,0)),INDEX(幹材積成長量!$L$7:$N$148,MATCH((【入力】吸収量・排出量算定シート!$H24+(【入力】吸収量・排出量算定シート!CI$17-【入力】吸収量・排出量算定シート!$CF$17)),幹材積成長量!$L$7:$L$148,0),MATCH(【入力】吸収量・排出量算定シート!$G24,幹材積成長量!$L$7:$N$7,0)))),0)</f>
        <v>0</v>
      </c>
      <c r="CJ24" s="2">
        <f>IFERROR(IF($F24="地位Ⅰ",INDEX(幹材積成長量!$I$7:$K$148,MATCH((【入力】吸収量・排出量算定シート!$H24+(【入力】吸収量・排出量算定シート!CJ$17-【入力】吸収量・排出量算定シート!$CF$17)),幹材積成長量!$I$7:$I$148,0),MATCH(【入力】吸収量・排出量算定シート!$G24,幹材積成長量!$I$7:$K$7,0)),IF($F24="地位Ⅲ",INDEX(幹材積成長量!$O$7:$Q$148,MATCH((【入力】吸収量・排出量算定シート!$H24+(【入力】吸収量・排出量算定シート!CJ$17-【入力】吸収量・排出量算定シート!$CF$17)),幹材積成長量!$O$7:$O$148,0),MATCH(【入力】吸収量・排出量算定シート!$G24,幹材積成長量!$O$7:$Q$7,0)),INDEX(幹材積成長量!$L$7:$N$148,MATCH((【入力】吸収量・排出量算定シート!$H24+(【入力】吸収量・排出量算定シート!CJ$17-【入力】吸収量・排出量算定シート!$CF$17)),幹材積成長量!$L$7:$L$148,0),MATCH(【入力】吸収量・排出量算定シート!$G24,幹材積成長量!$L$7:$N$7,0)))),0)</f>
        <v>0</v>
      </c>
      <c r="CK24" s="2">
        <f>IFERROR(IF($F24="地位Ⅰ",INDEX(幹材積成長量!$I$7:$K$148,MATCH((【入力】吸収量・排出量算定シート!$H24+(【入力】吸収量・排出量算定シート!CK$17-【入力】吸収量・排出量算定シート!$CF$17)),幹材積成長量!$I$7:$I$148,0),MATCH(【入力】吸収量・排出量算定シート!$G24,幹材積成長量!$I$7:$K$7,0)),IF($F24="地位Ⅲ",INDEX(幹材積成長量!$O$7:$Q$148,MATCH((【入力】吸収量・排出量算定シート!$H24+(【入力】吸収量・排出量算定シート!CK$17-【入力】吸収量・排出量算定シート!$CF$17)),幹材積成長量!$O$7:$O$148,0),MATCH(【入力】吸収量・排出量算定シート!$G24,幹材積成長量!$O$7:$Q$7,0)),INDEX(幹材積成長量!$L$7:$N$148,MATCH((【入力】吸収量・排出量算定シート!$H24+(【入力】吸収量・排出量算定シート!CK$17-【入力】吸収量・排出量算定シート!$CF$17)),幹材積成長量!$L$7:$L$148,0),MATCH(【入力】吸収量・排出量算定シート!$G24,幹材積成長量!$L$7:$N$7,0)))),0)</f>
        <v>0</v>
      </c>
      <c r="CL24" s="2">
        <f>IFERROR(IF($F24="地位Ⅰ",INDEX(幹材積成長量!$I$7:$K$148,MATCH((【入力】吸収量・排出量算定シート!$H24+(【入力】吸収量・排出量算定シート!CL$17-【入力】吸収量・排出量算定シート!$CF$17)),幹材積成長量!$I$7:$I$148,0),MATCH(【入力】吸収量・排出量算定シート!$G24,幹材積成長量!$I$7:$K$7,0)),IF($F24="地位Ⅲ",INDEX(幹材積成長量!$O$7:$Q$148,MATCH((【入力】吸収量・排出量算定シート!$H24+(【入力】吸収量・排出量算定シート!CL$17-【入力】吸収量・排出量算定シート!$CF$17)),幹材積成長量!$O$7:$O$148,0),MATCH(【入力】吸収量・排出量算定シート!$G24,幹材積成長量!$O$7:$Q$7,0)),INDEX(幹材積成長量!$L$7:$N$148,MATCH((【入力】吸収量・排出量算定シート!$H24+(【入力】吸収量・排出量算定シート!CL$17-【入力】吸収量・排出量算定シート!$CF$17)),幹材積成長量!$L$7:$L$148,0),MATCH(【入力】吸収量・排出量算定シート!$G24,幹材積成長量!$L$7:$N$7,0)))),0)</f>
        <v>0</v>
      </c>
      <c r="CM24" s="2">
        <f>IFERROR(IF($F24="地位Ⅰ",INDEX(幹材積成長量!$I$7:$K$148,MATCH((【入力】吸収量・排出量算定シート!$H24+(【入力】吸収量・排出量算定シート!CM$17-【入力】吸収量・排出量算定シート!$CF$17)),幹材積成長量!$I$7:$I$148,0),MATCH(【入力】吸収量・排出量算定シート!$G24,幹材積成長量!$I$7:$K$7,0)),IF($F24="地位Ⅲ",INDEX(幹材積成長量!$O$7:$Q$148,MATCH((【入力】吸収量・排出量算定シート!$H24+(【入力】吸収量・排出量算定シート!CM$17-【入力】吸収量・排出量算定シート!$CF$17)),幹材積成長量!$O$7:$O$148,0),MATCH(【入力】吸収量・排出量算定シート!$G24,幹材積成長量!$O$7:$Q$7,0)),INDEX(幹材積成長量!$L$7:$N$148,MATCH((【入力】吸収量・排出量算定シート!$H24+(【入力】吸収量・排出量算定シート!CM$17-【入力】吸収量・排出量算定シート!$CF$17)),幹材積成長量!$L$7:$L$148,0),MATCH(【入力】吸収量・排出量算定シート!$G24,幹材積成長量!$L$7:$N$7,0)))),0)</f>
        <v>0</v>
      </c>
      <c r="CN24" s="2">
        <f>IFERROR(IF($F24="地位Ⅰ",INDEX(幹材積成長量!$I$7:$K$148,MATCH((【入力】吸収量・排出量算定シート!$H24+(【入力】吸収量・排出量算定シート!CN$17-【入力】吸収量・排出量算定シート!$CF$17)),幹材積成長量!$I$7:$I$148,0),MATCH(【入力】吸収量・排出量算定シート!$G24,幹材積成長量!$I$7:$K$7,0)),IF($F24="地位Ⅲ",INDEX(幹材積成長量!$O$7:$Q$148,MATCH((【入力】吸収量・排出量算定シート!$H24+(【入力】吸収量・排出量算定シート!CN$17-【入力】吸収量・排出量算定シート!$CF$17)),幹材積成長量!$O$7:$O$148,0),MATCH(【入力】吸収量・排出量算定シート!$G24,幹材積成長量!$O$7:$Q$7,0)),INDEX(幹材積成長量!$L$7:$N$148,MATCH((【入力】吸収量・排出量算定シート!$H24+(【入力】吸収量・排出量算定シート!CN$17-【入力】吸収量・排出量算定シート!$CF$17)),幹材積成長量!$L$7:$L$148,0),MATCH(【入力】吸収量・排出量算定シート!$G24,幹材積成長量!$L$7:$N$7,0)))),0)</f>
        <v>0</v>
      </c>
      <c r="CO24" s="2">
        <f>IFERROR(IF($F24="地位Ⅰ",INDEX(幹材積成長量!$I$7:$K$148,MATCH((【入力】吸収量・排出量算定シート!$H24+(【入力】吸収量・排出量算定シート!CO$17-【入力】吸収量・排出量算定シート!$CF$17)),幹材積成長量!$I$7:$I$148,0),MATCH(【入力】吸収量・排出量算定シート!$G24,幹材積成長量!$I$7:$K$7,0)),IF($F24="地位Ⅲ",INDEX(幹材積成長量!$O$7:$Q$148,MATCH((【入力】吸収量・排出量算定シート!$H24+(【入力】吸収量・排出量算定シート!CO$17-【入力】吸収量・排出量算定シート!$CF$17)),幹材積成長量!$O$7:$O$148,0),MATCH(【入力】吸収量・排出量算定シート!$G24,幹材積成長量!$O$7:$Q$7,0)),INDEX(幹材積成長量!$L$7:$N$148,MATCH((【入力】吸収量・排出量算定シート!$H24+(【入力】吸収量・排出量算定シート!CO$17-【入力】吸収量・排出量算定シート!$CF$17)),幹材積成長量!$L$7:$L$148,0),MATCH(【入力】吸収量・排出量算定シート!$G24,幹材積成長量!$L$7:$N$7,0)))),0)</f>
        <v>0</v>
      </c>
      <c r="CP24" s="2">
        <f>IFERROR(IF($F24="地位Ⅰ",INDEX(幹材積成長量!$I$7:$K$148,MATCH((【入力】吸収量・排出量算定シート!$H24+(【入力】吸収量・排出量算定シート!CP$17-【入力】吸収量・排出量算定シート!$CF$17)),幹材積成長量!$I$7:$I$148,0),MATCH(【入力】吸収量・排出量算定シート!$G24,幹材積成長量!$I$7:$K$7,0)),IF($F24="地位Ⅲ",INDEX(幹材積成長量!$O$7:$Q$148,MATCH((【入力】吸収量・排出量算定シート!$H24+(【入力】吸収量・排出量算定シート!CP$17-【入力】吸収量・排出量算定シート!$CF$17)),幹材積成長量!$O$7:$O$148,0),MATCH(【入力】吸収量・排出量算定シート!$G24,幹材積成長量!$O$7:$Q$7,0)),INDEX(幹材積成長量!$L$7:$N$148,MATCH((【入力】吸収量・排出量算定シート!$H24+(【入力】吸収量・排出量算定シート!CP$17-【入力】吸収量・排出量算定シート!$CF$17)),幹材積成長量!$L$7:$L$148,0),MATCH(【入力】吸収量・排出量算定シート!$G24,幹材積成長量!$L$7:$N$7,0)))),0)</f>
        <v>0</v>
      </c>
      <c r="CQ24" s="2">
        <f>IFERROR(IF($F24="地位Ⅰ",INDEX(幹材積成長量!$I$7:$K$148,MATCH((【入力】吸収量・排出量算定シート!$H24+(【入力】吸収量・排出量算定シート!CQ$17-【入力】吸収量・排出量算定シート!$CF$17)),幹材積成長量!$I$7:$I$148,0),MATCH(【入力】吸収量・排出量算定シート!$G24,幹材積成長量!$I$7:$K$7,0)),IF($F24="地位Ⅲ",INDEX(幹材積成長量!$O$7:$Q$148,MATCH((【入力】吸収量・排出量算定シート!$H24+(【入力】吸収量・排出量算定シート!CQ$17-【入力】吸収量・排出量算定シート!$CF$17)),幹材積成長量!$O$7:$O$148,0),MATCH(【入力】吸収量・排出量算定シート!$G24,幹材積成長量!$O$7:$Q$7,0)),INDEX(幹材積成長量!$L$7:$N$148,MATCH((【入力】吸収量・排出量算定シート!$H24+(【入力】吸収量・排出量算定シート!CQ$17-【入力】吸収量・排出量算定シート!$CF$17)),幹材積成長量!$L$7:$L$148,0),MATCH(【入力】吸収量・排出量算定シート!$G24,幹材積成長量!$L$7:$N$7,0)))),0)</f>
        <v>0</v>
      </c>
      <c r="CR24" s="2">
        <f>IFERROR(IF($F24="地位Ⅰ",INDEX(幹材積成長量!$I$7:$K$148,MATCH((【入力】吸収量・排出量算定シート!$H24+(【入力】吸収量・排出量算定シート!CR$17-【入力】吸収量・排出量算定シート!$CF$17)),幹材積成長量!$I$7:$I$148,0),MATCH(【入力】吸収量・排出量算定シート!$G24,幹材積成長量!$I$7:$K$7,0)),IF($F24="地位Ⅲ",INDEX(幹材積成長量!$O$7:$Q$148,MATCH((【入力】吸収量・排出量算定シート!$H24+(【入力】吸収量・排出量算定シート!CR$17-【入力】吸収量・排出量算定シート!$CF$17)),幹材積成長量!$O$7:$O$148,0),MATCH(【入力】吸収量・排出量算定シート!$G24,幹材積成長量!$O$7:$Q$7,0)),INDEX(幹材積成長量!$L$7:$N$148,MATCH((【入力】吸収量・排出量算定シート!$H24+(【入力】吸収量・排出量算定シート!CR$17-【入力】吸収量・排出量算定シート!$CF$17)),幹材積成長量!$L$7:$L$148,0),MATCH(【入力】吸収量・排出量算定シート!$G24,幹材積成長量!$L$7:$N$7,0)))),0)</f>
        <v>0</v>
      </c>
      <c r="CS24" s="2">
        <f>IFERROR(IF($F24="地位Ⅰ",INDEX(幹材積成長量!$I$7:$K$148,MATCH((【入力】吸収量・排出量算定シート!$H24+(【入力】吸収量・排出量算定シート!CS$17-【入力】吸収量・排出量算定シート!$CF$17)),幹材積成長量!$I$7:$I$148,0),MATCH(【入力】吸収量・排出量算定シート!$G24,幹材積成長量!$I$7:$K$7,0)),IF($F24="地位Ⅲ",INDEX(幹材積成長量!$O$7:$Q$148,MATCH((【入力】吸収量・排出量算定シート!$H24+(【入力】吸収量・排出量算定シート!CS$17-【入力】吸収量・排出量算定シート!$CF$17)),幹材積成長量!$O$7:$O$148,0),MATCH(【入力】吸収量・排出量算定シート!$G24,幹材積成長量!$O$7:$Q$7,0)),INDEX(幹材積成長量!$L$7:$N$148,MATCH((【入力】吸収量・排出量算定シート!$H24+(【入力】吸収量・排出量算定シート!CS$17-【入力】吸収量・排出量算定シート!$CF$17)),幹材積成長量!$L$7:$L$148,0),MATCH(【入力】吸収量・排出量算定シート!$G24,幹材積成長量!$L$7:$N$7,0)))),0)</f>
        <v>0</v>
      </c>
      <c r="CT24" s="2">
        <f>IFERROR(IF($F24="地位Ⅰ",INDEX(幹材積成長量!$I$7:$K$148,MATCH((【入力】吸収量・排出量算定シート!$H24+(【入力】吸収量・排出量算定シート!CT$17-【入力】吸収量・排出量算定シート!$CF$17)),幹材積成長量!$I$7:$I$148,0),MATCH(【入力】吸収量・排出量算定シート!$G24,幹材積成長量!$I$7:$K$7,0)),IF($F24="地位Ⅲ",INDEX(幹材積成長量!$O$7:$Q$148,MATCH((【入力】吸収量・排出量算定シート!$H24+(【入力】吸収量・排出量算定シート!CT$17-【入力】吸収量・排出量算定シート!$CF$17)),幹材積成長量!$O$7:$O$148,0),MATCH(【入力】吸収量・排出量算定シート!$G24,幹材積成長量!$O$7:$Q$7,0)),INDEX(幹材積成長量!$L$7:$N$148,MATCH((【入力】吸収量・排出量算定シート!$H24+(【入力】吸収量・排出量算定シート!CT$17-【入力】吸収量・排出量算定シート!$CF$17)),幹材積成長量!$L$7:$L$148,0),MATCH(【入力】吸収量・排出量算定シート!$G24,幹材積成長量!$L$7:$N$7,0)))),0)</f>
        <v>0</v>
      </c>
      <c r="CU24" s="2">
        <f>IFERROR(IF($F24="地位Ⅰ",INDEX(幹材積成長量!$I$7:$K$148,MATCH((【入力】吸収量・排出量算定シート!$H24+(【入力】吸収量・排出量算定シート!CU$17-【入力】吸収量・排出量算定シート!$CF$17)),幹材積成長量!$I$7:$I$148,0),MATCH(【入力】吸収量・排出量算定シート!$G24,幹材積成長量!$I$7:$K$7,0)),IF($F24="地位Ⅲ",INDEX(幹材積成長量!$O$7:$Q$148,MATCH((【入力】吸収量・排出量算定シート!$H24+(【入力】吸収量・排出量算定シート!CU$17-【入力】吸収量・排出量算定シート!$CF$17)),幹材積成長量!$O$7:$O$148,0),MATCH(【入力】吸収量・排出量算定シート!$G24,幹材積成長量!$O$7:$Q$7,0)),INDEX(幹材積成長量!$L$7:$N$148,MATCH((【入力】吸収量・排出量算定シート!$H24+(【入力】吸収量・排出量算定シート!CU$17-【入力】吸収量・排出量算定シート!$CF$17)),幹材積成長量!$L$7:$L$148,0),MATCH(【入力】吸収量・排出量算定シート!$G24,幹材積成長量!$L$7:$N$7,0)))),0)</f>
        <v>0</v>
      </c>
      <c r="CV24" s="2">
        <f>IFERROR(IF($F24="地位Ⅰ",INDEX(幹材積成長量!$I$7:$K$148,MATCH((【入力】吸収量・排出量算定シート!$H24+(【入力】吸収量・排出量算定シート!CV$17-【入力】吸収量・排出量算定シート!$CF$17)),幹材積成長量!$I$7:$I$148,0),MATCH(【入力】吸収量・排出量算定シート!$G24,幹材積成長量!$I$7:$K$7,0)),IF($F24="地位Ⅲ",INDEX(幹材積成長量!$O$7:$Q$148,MATCH((【入力】吸収量・排出量算定シート!$H24+(【入力】吸収量・排出量算定シート!CV$17-【入力】吸収量・排出量算定シート!$CF$17)),幹材積成長量!$O$7:$O$148,0),MATCH(【入力】吸収量・排出量算定シート!$G24,幹材積成長量!$O$7:$Q$7,0)),INDEX(幹材積成長量!$L$7:$N$148,MATCH((【入力】吸収量・排出量算定シート!$H24+(【入力】吸収量・排出量算定シート!CV$17-【入力】吸収量・排出量算定シート!$CF$17)),幹材積成長量!$L$7:$L$148,0),MATCH(【入力】吸収量・排出量算定シート!$G24,幹材積成長量!$L$7:$N$7,0)))),0)</f>
        <v>0</v>
      </c>
      <c r="CW24" s="2">
        <f t="shared" si="148"/>
        <v>0</v>
      </c>
      <c r="CX24" s="2">
        <f t="shared" si="149"/>
        <v>0</v>
      </c>
      <c r="CY24" s="2">
        <f t="shared" si="150"/>
        <v>0</v>
      </c>
      <c r="CZ24" s="2">
        <f t="shared" si="151"/>
        <v>0</v>
      </c>
      <c r="DA24" s="2">
        <f t="shared" si="152"/>
        <v>0</v>
      </c>
      <c r="DB24" s="2">
        <f t="shared" si="153"/>
        <v>0</v>
      </c>
      <c r="DC24" s="2">
        <f t="shared" si="154"/>
        <v>0</v>
      </c>
      <c r="DD24" s="2">
        <f t="shared" si="155"/>
        <v>0</v>
      </c>
      <c r="DE24" s="2">
        <f t="shared" si="156"/>
        <v>0</v>
      </c>
      <c r="DF24" s="2">
        <f t="shared" si="157"/>
        <v>0</v>
      </c>
      <c r="DG24" s="2">
        <f t="shared" si="158"/>
        <v>0</v>
      </c>
      <c r="DH24" s="2">
        <f t="shared" si="159"/>
        <v>0</v>
      </c>
      <c r="DI24" s="2">
        <f t="shared" si="160"/>
        <v>0</v>
      </c>
      <c r="DJ24" s="2">
        <f t="shared" si="161"/>
        <v>0</v>
      </c>
      <c r="DK24" s="2">
        <f t="shared" si="162"/>
        <v>0</v>
      </c>
      <c r="DL24" s="2">
        <f t="shared" si="163"/>
        <v>0</v>
      </c>
      <c r="DM24" s="2">
        <f t="shared" si="164"/>
        <v>0</v>
      </c>
      <c r="DN24" s="187">
        <f>IFERROR(IF($F24="地位Ⅰ",INDEX(幹材積成長量!$AE$7:$AG$14,8,MATCH(【入力】吸収量・排出量算定シート!$G24,幹材積成長量!$AE$7:$AG$7,0)),IF($F24="地位Ⅲ",INDEX(幹材積成長量!$AK$7:$AM$14,8,MATCH(【入力】吸収量・排出量算定シート!$G24,幹材積成長量!$AK$7:$AM$7,0)),INDEX(幹材積成長量!$AH$7:$AJ$14,8,MATCH(【入力】吸収量・排出量算定シート!$G24,幹材積成長量!$AH$7:$AJ$7,0)))),0)</f>
        <v>0</v>
      </c>
      <c r="DO24" s="187">
        <f>IFERROR(IF($F24="地位Ⅰ",INDEX(幹材積成長量!$AE$7:$AG$14,8,MATCH(【入力】吸収量・排出量算定シート!$G24,幹材積成長量!$AE$7:$AG$7,0)),IF($F24="地位Ⅲ",INDEX(幹材積成長量!$AK$7:$AM$14,8,MATCH(【入力】吸収量・排出量算定シート!$G24,幹材積成長量!$AK$7:$AM$7,0)),INDEX(幹材積成長量!$AH$7:$AJ$14,8,MATCH(【入力】吸収量・排出量算定シート!$G24,幹材積成長量!$AH$7:$AJ$7,0)))),0)</f>
        <v>0</v>
      </c>
      <c r="DP24" s="187">
        <f>IFERROR(IF($F24="地位Ⅰ",INDEX(幹材積成長量!$AE$7:$AG$14,8,MATCH(【入力】吸収量・排出量算定シート!$G24,幹材積成長量!$AE$7:$AG$7,0)),IF($F24="地位Ⅲ",INDEX(幹材積成長量!$AK$7:$AM$14,8,MATCH(【入力】吸収量・排出量算定シート!$G24,幹材積成長量!$AK$7:$AM$7,0)),INDEX(幹材積成長量!$AH$7:$AJ$14,8,MATCH(【入力】吸収量・排出量算定シート!$G24,幹材積成長量!$AH$7:$AJ$7,0)))),0)</f>
        <v>0</v>
      </c>
      <c r="DQ24" s="187">
        <f>IFERROR(IF($F24="地位Ⅰ",INDEX(幹材積成長量!$AE$7:$AG$14,8,MATCH(【入力】吸収量・排出量算定シート!$G24,幹材積成長量!$AE$7:$AG$7,0)),IF($F24="地位Ⅲ",INDEX(幹材積成長量!$AK$7:$AM$14,8,MATCH(【入力】吸収量・排出量算定シート!$G24,幹材積成長量!$AK$7:$AM$7,0)),INDEX(幹材積成長量!$AH$7:$AJ$14,8,MATCH(【入力】吸収量・排出量算定シート!$G24,幹材積成長量!$AH$7:$AJ$7,0)))),0)</f>
        <v>0</v>
      </c>
      <c r="DR24" s="187">
        <f>IFERROR(IF($F24="地位Ⅰ",INDEX(幹材積成長量!$AE$7:$AG$14,8,MATCH(【入力】吸収量・排出量算定シート!$G24,幹材積成長量!$AE$7:$AG$7,0)),IF($F24="地位Ⅲ",INDEX(幹材積成長量!$AK$7:$AM$14,8,MATCH(【入力】吸収量・排出量算定シート!$G24,幹材積成長量!$AK$7:$AM$7,0)),INDEX(幹材積成長量!$AH$7:$AJ$14,8,MATCH(【入力】吸収量・排出量算定シート!$G24,幹材積成長量!$AH$7:$AJ$7,0)))),0)</f>
        <v>0</v>
      </c>
      <c r="DS24" s="187">
        <f>IFERROR(IF($F24="地位Ⅰ",INDEX(幹材積成長量!$AE$7:$AG$14,8,MATCH(【入力】吸収量・排出量算定シート!$G24,幹材積成長量!$AE$7:$AG$7,0)),IF($F24="地位Ⅲ",INDEX(幹材積成長量!$AK$7:$AM$14,8,MATCH(【入力】吸収量・排出量算定シート!$G24,幹材積成長量!$AK$7:$AM$7,0)),INDEX(幹材積成長量!$AH$7:$AJ$14,8,MATCH(【入力】吸収量・排出量算定シート!$G24,幹材積成長量!$AH$7:$AJ$7,0)))),0)</f>
        <v>0</v>
      </c>
      <c r="DT24" s="187">
        <f>IFERROR(IF($F24="地位Ⅰ",INDEX(幹材積成長量!$AE$7:$AG$14,8,MATCH(【入力】吸収量・排出量算定シート!$G24,幹材積成長量!$AE$7:$AG$7,0)),IF($F24="地位Ⅲ",INDEX(幹材積成長量!$AK$7:$AM$14,8,MATCH(【入力】吸収量・排出量算定シート!$G24,幹材積成長量!$AK$7:$AM$7,0)),INDEX(幹材積成長量!$AH$7:$AJ$14,8,MATCH(【入力】吸収量・排出量算定シート!$G24,幹材積成長量!$AH$7:$AJ$7,0)))),0)</f>
        <v>0</v>
      </c>
      <c r="DU24" s="187">
        <f>IFERROR(IF($F24="地位Ⅰ",INDEX(幹材積成長量!$AE$7:$AG$14,8,MATCH(【入力】吸収量・排出量算定シート!$G24,幹材積成長量!$AE$7:$AG$7,0)),IF($F24="地位Ⅲ",INDEX(幹材積成長量!$AK$7:$AM$14,8,MATCH(【入力】吸収量・排出量算定シート!$G24,幹材積成長量!$AK$7:$AM$7,0)),INDEX(幹材積成長量!$AH$7:$AJ$14,8,MATCH(【入力】吸収量・排出量算定シート!$G24,幹材積成長量!$AH$7:$AJ$7,0)))),0)</f>
        <v>0</v>
      </c>
      <c r="DV24" s="187">
        <f>IFERROR(IF($F24="地位Ⅰ",INDEX(幹材積成長量!$AE$7:$AG$14,8,MATCH(【入力】吸収量・排出量算定シート!$G24,幹材積成長量!$AE$7:$AG$7,0)),IF($F24="地位Ⅲ",INDEX(幹材積成長量!$AK$7:$AM$14,8,MATCH(【入力】吸収量・排出量算定シート!$G24,幹材積成長量!$AK$7:$AM$7,0)),INDEX(幹材積成長量!$AH$7:$AJ$14,8,MATCH(【入力】吸収量・排出量算定シート!$G24,幹材積成長量!$AH$7:$AJ$7,0)))),0)</f>
        <v>0</v>
      </c>
      <c r="DW24" s="187">
        <f>IFERROR(IF($F24="地位Ⅰ",INDEX(幹材積成長量!$AE$7:$AG$14,8,MATCH(【入力】吸収量・排出量算定シート!$G24,幹材積成長量!$AE$7:$AG$7,0)),IF($F24="地位Ⅲ",INDEX(幹材積成長量!$AK$7:$AM$14,8,MATCH(【入力】吸収量・排出量算定シート!$G24,幹材積成長量!$AK$7:$AM$7,0)),INDEX(幹材積成長量!$AH$7:$AJ$14,8,MATCH(【入力】吸収量・排出量算定シート!$G24,幹材積成長量!$AH$7:$AJ$7,0)))),0)</f>
        <v>0</v>
      </c>
      <c r="DX24" s="187">
        <f>IFERROR(IF($F24="地位Ⅰ",INDEX(幹材積成長量!$AE$7:$AG$14,8,MATCH(【入力】吸収量・排出量算定シート!$G24,幹材積成長量!$AE$7:$AG$7,0)),IF($F24="地位Ⅲ",INDEX(幹材積成長量!$AK$7:$AM$14,8,MATCH(【入力】吸収量・排出量算定シート!$G24,幹材積成長量!$AK$7:$AM$7,0)),INDEX(幹材積成長量!$AH$7:$AJ$14,8,MATCH(【入力】吸収量・排出量算定シート!$G24,幹材積成長量!$AH$7:$AJ$7,0)))),0)</f>
        <v>0</v>
      </c>
      <c r="DY24" s="187">
        <f>IFERROR(IF($F24="地位Ⅰ",INDEX(幹材積成長量!$AE$7:$AG$14,8,MATCH(【入力】吸収量・排出量算定シート!$G24,幹材積成長量!$AE$7:$AG$7,0)),IF($F24="地位Ⅲ",INDEX(幹材積成長量!$AK$7:$AM$14,8,MATCH(【入力】吸収量・排出量算定シート!$G24,幹材積成長量!$AK$7:$AM$7,0)),INDEX(幹材積成長量!$AH$7:$AJ$14,8,MATCH(【入力】吸収量・排出量算定シート!$G24,幹材積成長量!$AH$7:$AJ$7,0)))),0)</f>
        <v>0</v>
      </c>
      <c r="DZ24" s="187">
        <f>IFERROR(IF($F24="地位Ⅰ",INDEX(幹材積成長量!$AE$7:$AG$14,8,MATCH(【入力】吸収量・排出量算定シート!$G24,幹材積成長量!$AE$7:$AG$7,0)),IF($F24="地位Ⅲ",INDEX(幹材積成長量!$AK$7:$AM$14,8,MATCH(【入力】吸収量・排出量算定シート!$G24,幹材積成長量!$AK$7:$AM$7,0)),INDEX(幹材積成長量!$AH$7:$AJ$14,8,MATCH(【入力】吸収量・排出量算定シート!$G24,幹材積成長量!$AH$7:$AJ$7,0)))),0)</f>
        <v>0</v>
      </c>
      <c r="EA24" s="187">
        <f>IFERROR(IF($F24="地位Ⅰ",INDEX(幹材積成長量!$AE$7:$AG$14,8,MATCH(【入力】吸収量・排出量算定シート!$G24,幹材積成長量!$AE$7:$AG$7,0)),IF($F24="地位Ⅲ",INDEX(幹材積成長量!$AK$7:$AM$14,8,MATCH(【入力】吸収量・排出量算定シート!$G24,幹材積成長量!$AK$7:$AM$7,0)),INDEX(幹材積成長量!$AH$7:$AJ$14,8,MATCH(【入力】吸収量・排出量算定シート!$G24,幹材積成長量!$AH$7:$AJ$7,0)))),0)</f>
        <v>0</v>
      </c>
      <c r="EB24" s="187">
        <f>IFERROR(IF($F24="地位Ⅰ",INDEX(幹材積成長量!$AE$7:$AG$14,8,MATCH(【入力】吸収量・排出量算定シート!$G24,幹材積成長量!$AE$7:$AG$7,0)),IF($F24="地位Ⅲ",INDEX(幹材積成長量!$AK$7:$AM$14,8,MATCH(【入力】吸収量・排出量算定シート!$G24,幹材積成長量!$AK$7:$AM$7,0)),INDEX(幹材積成長量!$AH$7:$AJ$14,8,MATCH(【入力】吸収量・排出量算定シート!$G24,幹材積成長量!$AH$7:$AJ$7,0)))),0)</f>
        <v>0</v>
      </c>
      <c r="EC24" s="187">
        <f>IFERROR(IF($F24="地位Ⅰ",INDEX(幹材積成長量!$AE$7:$AG$14,8,MATCH(【入力】吸収量・排出量算定シート!$G24,幹材積成長量!$AE$7:$AG$7,0)),IF($F24="地位Ⅲ",INDEX(幹材積成長量!$AK$7:$AM$14,8,MATCH(【入力】吸収量・排出量算定シート!$G24,幹材積成長量!$AK$7:$AM$7,0)),INDEX(幹材積成長量!$AH$7:$AJ$14,8,MATCH(【入力】吸収量・排出量算定シート!$G24,幹材積成長量!$AH$7:$AJ$7,0)))),0)</f>
        <v>0</v>
      </c>
      <c r="ED24" s="186">
        <f t="shared" si="165"/>
        <v>0</v>
      </c>
      <c r="EE24" s="186">
        <f t="shared" si="166"/>
        <v>0</v>
      </c>
      <c r="EF24" s="186">
        <f t="shared" si="167"/>
        <v>0</v>
      </c>
      <c r="EG24" s="186">
        <f t="shared" si="168"/>
        <v>0</v>
      </c>
      <c r="EH24" s="186">
        <f t="shared" si="169"/>
        <v>0</v>
      </c>
      <c r="EI24" s="186">
        <f t="shared" si="170"/>
        <v>0</v>
      </c>
      <c r="EJ24" s="186">
        <f t="shared" si="171"/>
        <v>0</v>
      </c>
      <c r="EK24" s="186">
        <f t="shared" si="172"/>
        <v>0</v>
      </c>
      <c r="EL24" s="186">
        <f t="shared" si="173"/>
        <v>0</v>
      </c>
      <c r="EM24" s="186">
        <f t="shared" si="174"/>
        <v>0</v>
      </c>
      <c r="EN24" s="186">
        <f t="shared" si="175"/>
        <v>0</v>
      </c>
      <c r="EO24" s="186">
        <f t="shared" si="176"/>
        <v>0</v>
      </c>
      <c r="EP24" s="186">
        <f t="shared" si="177"/>
        <v>0</v>
      </c>
      <c r="EQ24" s="186">
        <f t="shared" si="178"/>
        <v>0</v>
      </c>
      <c r="ER24" s="186">
        <f t="shared" si="179"/>
        <v>0</v>
      </c>
      <c r="ES24" s="186">
        <f t="shared" si="180"/>
        <v>0</v>
      </c>
      <c r="ET24" s="186">
        <f t="shared" si="181"/>
        <v>0</v>
      </c>
    </row>
    <row r="25" spans="2:150" x14ac:dyDescent="0.3">
      <c r="B25" s="3"/>
      <c r="C25" s="3"/>
      <c r="D25" s="3"/>
      <c r="E25" s="3"/>
      <c r="G25" s="217"/>
      <c r="J25" s="3"/>
      <c r="M25" s="187">
        <f>IFERROR(IF($F25="地位Ⅰ",INDEX(幹材積成長量!$S$7:$U$148,MATCH(【入力】吸収量・排出量算定シート!$H25+(M$17-$M$17),幹材積成長量!$S$7:$S$148,0),MATCH($G25,幹材積成長量!$S$7:$U$7,0)),IF($F25="地位Ⅲ",INDEX(幹材積成長量!$Y$7:$AA$148,MATCH(【入力】吸収量・排出量算定シート!$H25+(M$17-$M$17),幹材積成長量!$Y$7:$Y$148,0),MATCH($G25,幹材積成長量!$Y$7:$AA$7,0)),INDEX(幹材積成長量!$V$7:$X$148,MATCH(【入力】吸収量・排出量算定シート!$H25+(M$17-$M$17),幹材積成長量!$V$7:$V$148,0),MATCH($G25,幹材積成長量!$V$7:$X$7,0)))),0)</f>
        <v>0</v>
      </c>
      <c r="N25" s="187">
        <f>IFERROR(IF($F25="地位Ⅰ",INDEX(幹材積成長量!$S$7:$U$148,MATCH(【入力】吸収量・排出量算定シート!$H25+(N$17-$M$17),幹材積成長量!$S$7:$S$148,0),MATCH($G25,幹材積成長量!$S$7:$U$7,0)),IF($F25="地位Ⅲ",INDEX(幹材積成長量!$Y$7:$AA$148,MATCH(【入力】吸収量・排出量算定シート!$H25+(N$17-$M$17),幹材積成長量!$Y$7:$Y$148,0),MATCH($G25,幹材積成長量!$Y$7:$AA$7,0)),INDEX(幹材積成長量!$V$7:$X$148,MATCH(【入力】吸収量・排出量算定シート!$H25+(N$17-$M$17),幹材積成長量!$V$7:$V$148,0),MATCH($G25,幹材積成長量!$V$7:$X$7,0)))),0)</f>
        <v>0</v>
      </c>
      <c r="O25" s="187">
        <f>IFERROR(IF($F25="地位Ⅰ",INDEX(幹材積成長量!$S$7:$U$148,MATCH(【入力】吸収量・排出量算定シート!$H25+(O$17-$M$17),幹材積成長量!$S$7:$S$148,0),MATCH($G25,幹材積成長量!$S$7:$U$7,0)),IF($F25="地位Ⅲ",INDEX(幹材積成長量!$Y$7:$AA$148,MATCH(【入力】吸収量・排出量算定シート!$H25+(O$17-$M$17),幹材積成長量!$Y$7:$Y$148,0),MATCH($G25,幹材積成長量!$Y$7:$AA$7,0)),INDEX(幹材積成長量!$V$7:$X$148,MATCH(【入力】吸収量・排出量算定シート!$H25+(O$17-$M$17),幹材積成長量!$V$7:$V$148,0),MATCH($G25,幹材積成長量!$V$7:$X$7,0)))),0)</f>
        <v>0</v>
      </c>
      <c r="P25" s="187">
        <f>IFERROR(IF($F25="地位Ⅰ",INDEX(幹材積成長量!$S$7:$U$148,MATCH(【入力】吸収量・排出量算定シート!$H25+(P$17-$M$17),幹材積成長量!$S$7:$S$148,0),MATCH($G25,幹材積成長量!$S$7:$U$7,0)),IF($F25="地位Ⅲ",INDEX(幹材積成長量!$Y$7:$AA$148,MATCH(【入力】吸収量・排出量算定シート!$H25+(P$17-$M$17),幹材積成長量!$Y$7:$Y$148,0),MATCH($G25,幹材積成長量!$Y$7:$AA$7,0)),INDEX(幹材積成長量!$V$7:$X$148,MATCH(【入力】吸収量・排出量算定シート!$H25+(P$17-$M$17),幹材積成長量!$V$7:$V$148,0),MATCH($G25,幹材積成長量!$V$7:$X$7,0)))),0)</f>
        <v>0</v>
      </c>
      <c r="Q25" s="187">
        <f>IFERROR(IF($F25="地位Ⅰ",INDEX(幹材積成長量!$S$7:$U$148,MATCH(【入力】吸収量・排出量算定シート!$H25+(Q$17-$M$17),幹材積成長量!$S$7:$S$148,0),MATCH($G25,幹材積成長量!$S$7:$U$7,0)),IF($F25="地位Ⅲ",INDEX(幹材積成長量!$Y$7:$AA$148,MATCH(【入力】吸収量・排出量算定シート!$H25+(Q$17-$M$17),幹材積成長量!$Y$7:$Y$148,0),MATCH($G25,幹材積成長量!$Y$7:$AA$7,0)),INDEX(幹材積成長量!$V$7:$X$148,MATCH(【入力】吸収量・排出量算定シート!$H25+(Q$17-$M$17),幹材積成長量!$V$7:$V$148,0),MATCH($G25,幹材積成長量!$V$7:$X$7,0)))),0)</f>
        <v>0</v>
      </c>
      <c r="R25" s="187">
        <f>IFERROR(IF($F25="地位Ⅰ",INDEX(幹材積成長量!$S$7:$U$148,MATCH(【入力】吸収量・排出量算定シート!$H25+(R$17-$M$17),幹材積成長量!$S$7:$S$148,0),MATCH($G25,幹材積成長量!$S$7:$U$7,0)),IF($F25="地位Ⅲ",INDEX(幹材積成長量!$Y$7:$AA$148,MATCH(【入力】吸収量・排出量算定シート!$H25+(R$17-$M$17),幹材積成長量!$Y$7:$Y$148,0),MATCH($G25,幹材積成長量!$Y$7:$AA$7,0)),INDEX(幹材積成長量!$V$7:$X$148,MATCH(【入力】吸収量・排出量算定シート!$H25+(R$17-$M$17),幹材積成長量!$V$7:$V$148,0),MATCH($G25,幹材積成長量!$V$7:$X$7,0)))),0)</f>
        <v>0</v>
      </c>
      <c r="S25" s="187">
        <f>IFERROR(IF($F25="地位Ⅰ",INDEX(幹材積成長量!$S$7:$U$148,MATCH(【入力】吸収量・排出量算定シート!$H25+(S$17-$M$17),幹材積成長量!$S$7:$S$148,0),MATCH($G25,幹材積成長量!$S$7:$U$7,0)),IF($F25="地位Ⅲ",INDEX(幹材積成長量!$Y$7:$AA$148,MATCH(【入力】吸収量・排出量算定シート!$H25+(S$17-$M$17),幹材積成長量!$Y$7:$Y$148,0),MATCH($G25,幹材積成長量!$Y$7:$AA$7,0)),INDEX(幹材積成長量!$V$7:$X$148,MATCH(【入力】吸収量・排出量算定シート!$H25+(S$17-$M$17),幹材積成長量!$V$7:$V$148,0),MATCH($G25,幹材積成長量!$V$7:$X$7,0)))),0)</f>
        <v>0</v>
      </c>
      <c r="T25" s="187">
        <f>IFERROR(IF($F25="地位Ⅰ",INDEX(幹材積成長量!$S$7:$U$148,MATCH(【入力】吸収量・排出量算定シート!$H25+(T$17-$M$17),幹材積成長量!$S$7:$S$148,0),MATCH($G25,幹材積成長量!$S$7:$U$7,0)),IF($F25="地位Ⅲ",INDEX(幹材積成長量!$Y$7:$AA$148,MATCH(【入力】吸収量・排出量算定シート!$H25+(T$17-$M$17),幹材積成長量!$Y$7:$Y$148,0),MATCH($G25,幹材積成長量!$Y$7:$AA$7,0)),INDEX(幹材積成長量!$V$7:$X$148,MATCH(【入力】吸収量・排出量算定シート!$H25+(T$17-$M$17),幹材積成長量!$V$7:$V$148,0),MATCH($G25,幹材積成長量!$V$7:$X$7,0)))),0)</f>
        <v>0</v>
      </c>
      <c r="U25" s="187">
        <f>IFERROR(IF($F25="地位Ⅰ",INDEX(幹材積成長量!$S$7:$U$148,MATCH(【入力】吸収量・排出量算定シート!$H25+(U$17-$M$17),幹材積成長量!$S$7:$S$148,0),MATCH($G25,幹材積成長量!$S$7:$U$7,0)),IF($F25="地位Ⅲ",INDEX(幹材積成長量!$Y$7:$AA$148,MATCH(【入力】吸収量・排出量算定シート!$H25+(U$17-$M$17),幹材積成長量!$Y$7:$Y$148,0),MATCH($G25,幹材積成長量!$Y$7:$AA$7,0)),INDEX(幹材積成長量!$V$7:$X$148,MATCH(【入力】吸収量・排出量算定シート!$H25+(U$17-$M$17),幹材積成長量!$V$7:$V$148,0),MATCH($G25,幹材積成長量!$V$7:$X$7,0)))),0)</f>
        <v>0</v>
      </c>
      <c r="V25" s="187">
        <f>IFERROR(IF($F25="地位Ⅰ",INDEX(幹材積成長量!$S$7:$U$148,MATCH(【入力】吸収量・排出量算定シート!$H25+(V$17-$M$17),幹材積成長量!$S$7:$S$148,0),MATCH($G25,幹材積成長量!$S$7:$U$7,0)),IF($F25="地位Ⅲ",INDEX(幹材積成長量!$Y$7:$AA$148,MATCH(【入力】吸収量・排出量算定シート!$H25+(V$17-$M$17),幹材積成長量!$Y$7:$Y$148,0),MATCH($G25,幹材積成長量!$Y$7:$AA$7,0)),INDEX(幹材積成長量!$V$7:$X$148,MATCH(【入力】吸収量・排出量算定シート!$H25+(V$17-$M$17),幹材積成長量!$V$7:$V$148,0),MATCH($G25,幹材積成長量!$V$7:$X$7,0)))),0)</f>
        <v>0</v>
      </c>
      <c r="W25" s="187">
        <f>IFERROR(IF($F25="地位Ⅰ",INDEX(幹材積成長量!$S$7:$U$148,MATCH(【入力】吸収量・排出量算定シート!$H25+(W$17-$M$17),幹材積成長量!$S$7:$S$148,0),MATCH($G25,幹材積成長量!$S$7:$U$7,0)),IF($F25="地位Ⅲ",INDEX(幹材積成長量!$Y$7:$AA$148,MATCH(【入力】吸収量・排出量算定シート!$H25+(W$17-$M$17),幹材積成長量!$Y$7:$Y$148,0),MATCH($G25,幹材積成長量!$Y$7:$AA$7,0)),INDEX(幹材積成長量!$V$7:$X$148,MATCH(【入力】吸収量・排出量算定シート!$H25+(W$17-$M$17),幹材積成長量!$V$7:$V$148,0),MATCH($G25,幹材積成長量!$V$7:$X$7,0)))),0)</f>
        <v>0</v>
      </c>
      <c r="X25" s="187">
        <f>IFERROR(IF($F25="地位Ⅰ",INDEX(幹材積成長量!$S$7:$U$148,MATCH(【入力】吸収量・排出量算定シート!$H25+(X$17-$M$17),幹材積成長量!$S$7:$S$148,0),MATCH($G25,幹材積成長量!$S$7:$U$7,0)),IF($F25="地位Ⅲ",INDEX(幹材積成長量!$Y$7:$AA$148,MATCH(【入力】吸収量・排出量算定シート!$H25+(X$17-$M$17),幹材積成長量!$Y$7:$Y$148,0),MATCH($G25,幹材積成長量!$Y$7:$AA$7,0)),INDEX(幹材積成長量!$V$7:$X$148,MATCH(【入力】吸収量・排出量算定シート!$H25+(X$17-$M$17),幹材積成長量!$V$7:$V$148,0),MATCH($G25,幹材積成長量!$V$7:$X$7,0)))),0)</f>
        <v>0</v>
      </c>
      <c r="Y25" s="187">
        <f>IFERROR(IF($F25="地位Ⅰ",INDEX(幹材積成長量!$S$7:$U$148,MATCH(【入力】吸収量・排出量算定シート!$H25+(Y$17-$M$17),幹材積成長量!$S$7:$S$148,0),MATCH($G25,幹材積成長量!$S$7:$U$7,0)),IF($F25="地位Ⅲ",INDEX(幹材積成長量!$Y$7:$AA$148,MATCH(【入力】吸収量・排出量算定シート!$H25+(Y$17-$M$17),幹材積成長量!$Y$7:$Y$148,0),MATCH($G25,幹材積成長量!$Y$7:$AA$7,0)),INDEX(幹材積成長量!$V$7:$X$148,MATCH(【入力】吸収量・排出量算定シート!$H25+(Y$17-$M$17),幹材積成長量!$V$7:$V$148,0),MATCH($G25,幹材積成長量!$V$7:$X$7,0)))),0)</f>
        <v>0</v>
      </c>
      <c r="Z25" s="187">
        <f>IFERROR(IF($F25="地位Ⅰ",INDEX(幹材積成長量!$S$7:$U$148,MATCH(【入力】吸収量・排出量算定シート!$H25+(Z$17-$M$17),幹材積成長量!$S$7:$S$148,0),MATCH($G25,幹材積成長量!$S$7:$U$7,0)),IF($F25="地位Ⅲ",INDEX(幹材積成長量!$Y$7:$AA$148,MATCH(【入力】吸収量・排出量算定シート!$H25+(Z$17-$M$17),幹材積成長量!$Y$7:$Y$148,0),MATCH($G25,幹材積成長量!$Y$7:$AA$7,0)),INDEX(幹材積成長量!$V$7:$X$148,MATCH(【入力】吸収量・排出量算定シート!$H25+(Z$17-$M$17),幹材積成長量!$V$7:$V$148,0),MATCH($G25,幹材積成長量!$V$7:$X$7,0)))),0)</f>
        <v>0</v>
      </c>
      <c r="AA25" s="187">
        <f>IFERROR(IF($F25="地位Ⅰ",INDEX(幹材積成長量!$S$7:$U$148,MATCH(【入力】吸収量・排出量算定シート!$H25+(AA$17-$M$17),幹材積成長量!$S$7:$S$148,0),MATCH($G25,幹材積成長量!$S$7:$U$7,0)),IF($F25="地位Ⅲ",INDEX(幹材積成長量!$Y$7:$AA$148,MATCH(【入力】吸収量・排出量算定シート!$H25+(AA$17-$M$17),幹材積成長量!$Y$7:$Y$148,0),MATCH($G25,幹材積成長量!$Y$7:$AA$7,0)),INDEX(幹材積成長量!$V$7:$X$148,MATCH(【入力】吸収量・排出量算定シート!$H25+(AA$17-$M$17),幹材積成長量!$V$7:$V$148,0),MATCH($G25,幹材積成長量!$V$7:$X$7,0)))),0)</f>
        <v>0</v>
      </c>
      <c r="AB25" s="187">
        <f>IFERROR(IF($F25="地位Ⅰ",INDEX(幹材積成長量!$S$7:$U$148,MATCH(【入力】吸収量・排出量算定シート!$H25+(AB$17-$M$17),幹材積成長量!$S$7:$S$148,0),MATCH($G25,幹材積成長量!$S$7:$U$7,0)),IF($F25="地位Ⅲ",INDEX(幹材積成長量!$Y$7:$AA$148,MATCH(【入力】吸収量・排出量算定シート!$H25+(AB$17-$M$17),幹材積成長量!$Y$7:$Y$148,0),MATCH($G25,幹材積成長量!$Y$7:$AA$7,0)),INDEX(幹材積成長量!$V$7:$X$148,MATCH(【入力】吸収量・排出量算定シート!$H25+(AB$17-$M$17),幹材積成長量!$V$7:$V$148,0),MATCH($G25,幹材積成長量!$V$7:$X$7,0)))),0)</f>
        <v>0</v>
      </c>
      <c r="AC25" s="187">
        <f>IFERROR(IF($F25="地位Ⅰ",INDEX(幹材積成長量!$S$7:$U$148,MATCH(【入力】吸収量・排出量算定シート!$H25+(AC$17-$M$17),幹材積成長量!$S$7:$S$148,0),MATCH($G25,幹材積成長量!$S$7:$U$7,0)),IF($F25="地位Ⅲ",INDEX(幹材積成長量!$Y$7:$AA$148,MATCH(【入力】吸収量・排出量算定シート!$H25+(AC$17-$M$17),幹材積成長量!$Y$7:$Y$148,0),MATCH($G25,幹材積成長量!$Y$7:$AA$7,0)),INDEX(幹材積成長量!$V$7:$X$148,MATCH(【入力】吸収量・排出量算定シート!$H25+(AC$17-$M$17),幹材積成長量!$V$7:$V$148,0),MATCH($G25,幹材積成長量!$V$7:$X$7,0)))),0)</f>
        <v>0</v>
      </c>
      <c r="AD25" s="2">
        <f>IFERROR(INDEX('BEF（拡大係数）'!$A$4:$AO$154,MATCH(【入力】吸収量・排出量算定シート!$H25,'BEF（拡大係数）'!$A$4:$A$154,0),MATCH($G25,'BEF（拡大係数）'!$A$4:$AO$4,0)),0)</f>
        <v>0</v>
      </c>
      <c r="AE25" s="2">
        <f>IFERROR(INDEX('BEF（拡大係数）'!$A$4:$AO$154,MATCH(【入力】吸収量・排出量算定シート!$H25,'BEF（拡大係数）'!$A$4:$A$154,0),MATCH($G25,'BEF（拡大係数）'!$A$4:$AO$4,0)),0)</f>
        <v>0</v>
      </c>
      <c r="AF25" s="2">
        <f>IFERROR(INDEX('BEF（拡大係数）'!$A$4:$AO$154,MATCH(【入力】吸収量・排出量算定シート!$H25,'BEF（拡大係数）'!$A$4:$A$154,0),MATCH($G25,'BEF（拡大係数）'!$A$4:$AO$4,0)),0)</f>
        <v>0</v>
      </c>
      <c r="AG25" s="2">
        <f>IFERROR(INDEX('BEF（拡大係数）'!$A$4:$AO$154,MATCH(【入力】吸収量・排出量算定シート!$H25,'BEF（拡大係数）'!$A$4:$A$154,0),MATCH($G25,'BEF（拡大係数）'!$A$4:$AO$4,0)),0)</f>
        <v>0</v>
      </c>
      <c r="AH25" s="2">
        <f>IFERROR(INDEX('BEF（拡大係数）'!$A$4:$AO$154,MATCH(【入力】吸収量・排出量算定シート!$H25,'BEF（拡大係数）'!$A$4:$A$154,0),MATCH($G25,'BEF（拡大係数）'!$A$4:$AO$4,0)),0)</f>
        <v>0</v>
      </c>
      <c r="AI25" s="2">
        <f>IFERROR(INDEX('BEF（拡大係数）'!$A$4:$AO$154,MATCH(【入力】吸収量・排出量算定シート!$H25,'BEF（拡大係数）'!$A$4:$A$154,0),MATCH($G25,'BEF（拡大係数）'!$A$4:$AO$4,0)),0)</f>
        <v>0</v>
      </c>
      <c r="AJ25" s="2">
        <f>IFERROR(INDEX('BEF（拡大係数）'!$A$4:$AO$154,MATCH(【入力】吸収量・排出量算定シート!$H25,'BEF（拡大係数）'!$A$4:$A$154,0),MATCH($G25,'BEF（拡大係数）'!$A$4:$AO$4,0)),0)</f>
        <v>0</v>
      </c>
      <c r="AK25" s="2">
        <f>IFERROR(INDEX('BEF（拡大係数）'!$A$4:$AO$154,MATCH(【入力】吸収量・排出量算定シート!$H25,'BEF（拡大係数）'!$A$4:$A$154,0),MATCH($G25,'BEF（拡大係数）'!$A$4:$AO$4,0)),0)</f>
        <v>0</v>
      </c>
      <c r="AL25" s="2">
        <f>IFERROR(INDEX('BEF（拡大係数）'!$A$4:$AO$154,MATCH(【入力】吸収量・排出量算定シート!$H25,'BEF（拡大係数）'!$A$4:$A$154,0),MATCH($G25,'BEF（拡大係数）'!$A$4:$AO$4,0)),0)</f>
        <v>0</v>
      </c>
      <c r="AM25" s="2">
        <f>IFERROR(INDEX('BEF（拡大係数）'!$A$4:$AO$154,MATCH(【入力】吸収量・排出量算定シート!$H25,'BEF（拡大係数）'!$A$4:$A$154,0),MATCH($G25,'BEF（拡大係数）'!$A$4:$AO$4,0)),0)</f>
        <v>0</v>
      </c>
      <c r="AN25" s="2">
        <f>IFERROR(INDEX('BEF（拡大係数）'!$A$4:$AO$154,MATCH(【入力】吸収量・排出量算定シート!$H25,'BEF（拡大係数）'!$A$4:$A$154,0),MATCH($G25,'BEF（拡大係数）'!$A$4:$AO$4,0)),0)</f>
        <v>0</v>
      </c>
      <c r="AO25" s="2">
        <f>IFERROR(INDEX('BEF（拡大係数）'!$A$4:$AO$154,MATCH(【入力】吸収量・排出量算定シート!$H25,'BEF（拡大係数）'!$A$4:$A$154,0),MATCH($G25,'BEF（拡大係数）'!$A$4:$AO$4,0)),0)</f>
        <v>0</v>
      </c>
      <c r="AP25" s="2">
        <f>IFERROR(INDEX('BEF（拡大係数）'!$A$4:$AO$154,MATCH(【入力】吸収量・排出量算定シート!$H25,'BEF（拡大係数）'!$A$4:$A$154,0),MATCH($G25,'BEF（拡大係数）'!$A$4:$AO$4,0)),0)</f>
        <v>0</v>
      </c>
      <c r="AQ25" s="2">
        <f>IFERROR(INDEX('BEF（拡大係数）'!$A$4:$AO$154,MATCH(【入力】吸収量・排出量算定シート!$H25,'BEF（拡大係数）'!$A$4:$A$154,0),MATCH($G25,'BEF（拡大係数）'!$A$4:$AO$4,0)),0)</f>
        <v>0</v>
      </c>
      <c r="AR25" s="2">
        <f>IFERROR(INDEX('BEF（拡大係数）'!$A$4:$AO$154,MATCH(【入力】吸収量・排出量算定シート!$H25,'BEF（拡大係数）'!$A$4:$A$154,0),MATCH($G25,'BEF（拡大係数）'!$A$4:$AO$4,0)),0)</f>
        <v>0</v>
      </c>
      <c r="AS25" s="2">
        <f>IFERROR(INDEX('BEF（拡大係数）'!$A$4:$AO$154,MATCH(【入力】吸収量・排出量算定シート!$H25,'BEF（拡大係数）'!$A$4:$A$154,0),MATCH($G25,'BEF（拡大係数）'!$A$4:$AO$4,0)),0)</f>
        <v>0</v>
      </c>
      <c r="AT25" s="2">
        <f>IFERROR(INDEX('BEF（拡大係数）'!$A$4:$AO$154,MATCH(【入力】吸収量・排出量算定シート!$H25,'BEF（拡大係数）'!$A$4:$A$154,0),MATCH($G25,'BEF（拡大係数）'!$A$4:$AO$4,0)),0)</f>
        <v>0</v>
      </c>
      <c r="AU25" s="2">
        <f>IFERROR(VLOOKUP($G25,パラメータ_オリジナル!$B$6:$G$45,4,FALSE),0)</f>
        <v>0</v>
      </c>
      <c r="AV25" s="2">
        <f>IFERROR(VLOOKUP($G25,パラメータ_オリジナル!$B$6:$G$45,5,FALSE),0)</f>
        <v>0</v>
      </c>
      <c r="AW25" s="2">
        <f>IFERROR(VLOOKUP($G25,パラメータ_オリジナル!$B$6:$G$45,6,FALSE),0)</f>
        <v>0</v>
      </c>
      <c r="AX25" s="125">
        <f t="shared" si="114"/>
        <v>0</v>
      </c>
      <c r="AY25" s="125">
        <f t="shared" si="115"/>
        <v>0</v>
      </c>
      <c r="AZ25" s="125">
        <f t="shared" si="116"/>
        <v>0</v>
      </c>
      <c r="BA25" s="125">
        <f t="shared" si="117"/>
        <v>0</v>
      </c>
      <c r="BB25" s="125">
        <f t="shared" si="118"/>
        <v>0</v>
      </c>
      <c r="BC25" s="125">
        <f t="shared" si="119"/>
        <v>0</v>
      </c>
      <c r="BD25" s="125">
        <f t="shared" si="120"/>
        <v>0</v>
      </c>
      <c r="BE25" s="125">
        <f t="shared" si="121"/>
        <v>0</v>
      </c>
      <c r="BF25" s="125">
        <f t="shared" si="122"/>
        <v>0</v>
      </c>
      <c r="BG25" s="125">
        <f t="shared" si="123"/>
        <v>0</v>
      </c>
      <c r="BH25" s="125">
        <f t="shared" si="124"/>
        <v>0</v>
      </c>
      <c r="BI25" s="125">
        <f t="shared" si="125"/>
        <v>0</v>
      </c>
      <c r="BJ25" s="125">
        <f t="shared" si="126"/>
        <v>0</v>
      </c>
      <c r="BK25" s="125">
        <f t="shared" si="127"/>
        <v>0</v>
      </c>
      <c r="BL25" s="125">
        <f t="shared" si="128"/>
        <v>0</v>
      </c>
      <c r="BM25" s="125">
        <f t="shared" si="129"/>
        <v>0</v>
      </c>
      <c r="BN25" s="125">
        <f t="shared" si="130"/>
        <v>0</v>
      </c>
      <c r="BO25" s="125">
        <f t="shared" si="131"/>
        <v>0</v>
      </c>
      <c r="BP25" s="125">
        <f t="shared" si="132"/>
        <v>0</v>
      </c>
      <c r="BQ25" s="125">
        <f t="shared" si="133"/>
        <v>0</v>
      </c>
      <c r="BR25" s="125">
        <f t="shared" si="134"/>
        <v>0</v>
      </c>
      <c r="BS25" s="125">
        <f t="shared" si="135"/>
        <v>0</v>
      </c>
      <c r="BT25" s="125">
        <f t="shared" si="136"/>
        <v>0</v>
      </c>
      <c r="BU25" s="125">
        <f t="shared" si="137"/>
        <v>0</v>
      </c>
      <c r="BV25" s="125">
        <f t="shared" si="138"/>
        <v>0</v>
      </c>
      <c r="BW25" s="125">
        <f t="shared" si="139"/>
        <v>0</v>
      </c>
      <c r="BX25" s="125">
        <f t="shared" si="140"/>
        <v>0</v>
      </c>
      <c r="BY25" s="125">
        <f t="shared" si="141"/>
        <v>0</v>
      </c>
      <c r="BZ25" s="125">
        <f t="shared" si="142"/>
        <v>0</v>
      </c>
      <c r="CA25" s="125">
        <f t="shared" si="143"/>
        <v>0</v>
      </c>
      <c r="CB25" s="125">
        <f t="shared" si="144"/>
        <v>0</v>
      </c>
      <c r="CC25" s="125">
        <f t="shared" si="145"/>
        <v>0</v>
      </c>
      <c r="CD25" s="125">
        <f t="shared" si="146"/>
        <v>0</v>
      </c>
      <c r="CE25" s="125">
        <f t="shared" si="147"/>
        <v>0</v>
      </c>
      <c r="CF25" s="2">
        <f>IFERROR(IF($F25="地位Ⅰ",INDEX(幹材積成長量!$I$7:$K$148,MATCH((【入力】吸収量・排出量算定シート!$H25+(【入力】吸収量・排出量算定シート!CF$17-【入力】吸収量・排出量算定シート!$CF$17)),幹材積成長量!$I$7:$I$148,0),MATCH(【入力】吸収量・排出量算定シート!$G25,幹材積成長量!$I$7:$K$7,0)),IF($F25="地位Ⅲ",INDEX(幹材積成長量!$O$7:$Q$148,MATCH((【入力】吸収量・排出量算定シート!$H25+(【入力】吸収量・排出量算定シート!CF$17-【入力】吸収量・排出量算定シート!$CF$17)),幹材積成長量!$O$7:$O$148,0),MATCH(【入力】吸収量・排出量算定シート!$G25,幹材積成長量!$O$7:$Q$7,0)),INDEX(幹材積成長量!$L$7:$N$148,MATCH((【入力】吸収量・排出量算定シート!$H25+(【入力】吸収量・排出量算定シート!CF$17-【入力】吸収量・排出量算定シート!$CF$17)),幹材積成長量!$L$7:$L$148,0),MATCH(【入力】吸収量・排出量算定シート!$G25,幹材積成長量!$L$7:$N$7,0)))),0)</f>
        <v>0</v>
      </c>
      <c r="CG25" s="2">
        <f>IFERROR(IF($F25="地位Ⅰ",INDEX(幹材積成長量!$I$7:$K$148,MATCH((【入力】吸収量・排出量算定シート!$H25+(【入力】吸収量・排出量算定シート!CG$17-【入力】吸収量・排出量算定シート!$CF$17)),幹材積成長量!$I$7:$I$148,0),MATCH(【入力】吸収量・排出量算定シート!$G25,幹材積成長量!$I$7:$K$7,0)),IF($F25="地位Ⅲ",INDEX(幹材積成長量!$O$7:$Q$148,MATCH((【入力】吸収量・排出量算定シート!$H25+(【入力】吸収量・排出量算定シート!CG$17-【入力】吸収量・排出量算定シート!$CF$17)),幹材積成長量!$O$7:$O$148,0),MATCH(【入力】吸収量・排出量算定シート!$G25,幹材積成長量!$O$7:$Q$7,0)),INDEX(幹材積成長量!$L$7:$N$148,MATCH((【入力】吸収量・排出量算定シート!$H25+(【入力】吸収量・排出量算定シート!CG$17-【入力】吸収量・排出量算定シート!$CF$17)),幹材積成長量!$L$7:$L$148,0),MATCH(【入力】吸収量・排出量算定シート!$G25,幹材積成長量!$L$7:$N$7,0)))),0)</f>
        <v>0</v>
      </c>
      <c r="CH25" s="2">
        <f>IFERROR(IF($F25="地位Ⅰ",INDEX(幹材積成長量!$I$7:$K$148,MATCH((【入力】吸収量・排出量算定シート!$H25+(【入力】吸収量・排出量算定シート!CH$17-【入力】吸収量・排出量算定シート!$CF$17)),幹材積成長量!$I$7:$I$148,0),MATCH(【入力】吸収量・排出量算定シート!$G25,幹材積成長量!$I$7:$K$7,0)),IF($F25="地位Ⅲ",INDEX(幹材積成長量!$O$7:$Q$148,MATCH((【入力】吸収量・排出量算定シート!$H25+(【入力】吸収量・排出量算定シート!CH$17-【入力】吸収量・排出量算定シート!$CF$17)),幹材積成長量!$O$7:$O$148,0),MATCH(【入力】吸収量・排出量算定シート!$G25,幹材積成長量!$O$7:$Q$7,0)),INDEX(幹材積成長量!$L$7:$N$148,MATCH((【入力】吸収量・排出量算定シート!$H25+(【入力】吸収量・排出量算定シート!CH$17-【入力】吸収量・排出量算定シート!$CF$17)),幹材積成長量!$L$7:$L$148,0),MATCH(【入力】吸収量・排出量算定シート!$G25,幹材積成長量!$L$7:$N$7,0)))),0)</f>
        <v>0</v>
      </c>
      <c r="CI25" s="2">
        <f>IFERROR(IF($F25="地位Ⅰ",INDEX(幹材積成長量!$I$7:$K$148,MATCH((【入力】吸収量・排出量算定シート!$H25+(【入力】吸収量・排出量算定シート!CI$17-【入力】吸収量・排出量算定シート!$CF$17)),幹材積成長量!$I$7:$I$148,0),MATCH(【入力】吸収量・排出量算定シート!$G25,幹材積成長量!$I$7:$K$7,0)),IF($F25="地位Ⅲ",INDEX(幹材積成長量!$O$7:$Q$148,MATCH((【入力】吸収量・排出量算定シート!$H25+(【入力】吸収量・排出量算定シート!CI$17-【入力】吸収量・排出量算定シート!$CF$17)),幹材積成長量!$O$7:$O$148,0),MATCH(【入力】吸収量・排出量算定シート!$G25,幹材積成長量!$O$7:$Q$7,0)),INDEX(幹材積成長量!$L$7:$N$148,MATCH((【入力】吸収量・排出量算定シート!$H25+(【入力】吸収量・排出量算定シート!CI$17-【入力】吸収量・排出量算定シート!$CF$17)),幹材積成長量!$L$7:$L$148,0),MATCH(【入力】吸収量・排出量算定シート!$G25,幹材積成長量!$L$7:$N$7,0)))),0)</f>
        <v>0</v>
      </c>
      <c r="CJ25" s="2">
        <f>IFERROR(IF($F25="地位Ⅰ",INDEX(幹材積成長量!$I$7:$K$148,MATCH((【入力】吸収量・排出量算定シート!$H25+(【入力】吸収量・排出量算定シート!CJ$17-【入力】吸収量・排出量算定シート!$CF$17)),幹材積成長量!$I$7:$I$148,0),MATCH(【入力】吸収量・排出量算定シート!$G25,幹材積成長量!$I$7:$K$7,0)),IF($F25="地位Ⅲ",INDEX(幹材積成長量!$O$7:$Q$148,MATCH((【入力】吸収量・排出量算定シート!$H25+(【入力】吸収量・排出量算定シート!CJ$17-【入力】吸収量・排出量算定シート!$CF$17)),幹材積成長量!$O$7:$O$148,0),MATCH(【入力】吸収量・排出量算定シート!$G25,幹材積成長量!$O$7:$Q$7,0)),INDEX(幹材積成長量!$L$7:$N$148,MATCH((【入力】吸収量・排出量算定シート!$H25+(【入力】吸収量・排出量算定シート!CJ$17-【入力】吸収量・排出量算定シート!$CF$17)),幹材積成長量!$L$7:$L$148,0),MATCH(【入力】吸収量・排出量算定シート!$G25,幹材積成長量!$L$7:$N$7,0)))),0)</f>
        <v>0</v>
      </c>
      <c r="CK25" s="2">
        <f>IFERROR(IF($F25="地位Ⅰ",INDEX(幹材積成長量!$I$7:$K$148,MATCH((【入力】吸収量・排出量算定シート!$H25+(【入力】吸収量・排出量算定シート!CK$17-【入力】吸収量・排出量算定シート!$CF$17)),幹材積成長量!$I$7:$I$148,0),MATCH(【入力】吸収量・排出量算定シート!$G25,幹材積成長量!$I$7:$K$7,0)),IF($F25="地位Ⅲ",INDEX(幹材積成長量!$O$7:$Q$148,MATCH((【入力】吸収量・排出量算定シート!$H25+(【入力】吸収量・排出量算定シート!CK$17-【入力】吸収量・排出量算定シート!$CF$17)),幹材積成長量!$O$7:$O$148,0),MATCH(【入力】吸収量・排出量算定シート!$G25,幹材積成長量!$O$7:$Q$7,0)),INDEX(幹材積成長量!$L$7:$N$148,MATCH((【入力】吸収量・排出量算定シート!$H25+(【入力】吸収量・排出量算定シート!CK$17-【入力】吸収量・排出量算定シート!$CF$17)),幹材積成長量!$L$7:$L$148,0),MATCH(【入力】吸収量・排出量算定シート!$G25,幹材積成長量!$L$7:$N$7,0)))),0)</f>
        <v>0</v>
      </c>
      <c r="CL25" s="2">
        <f>IFERROR(IF($F25="地位Ⅰ",INDEX(幹材積成長量!$I$7:$K$148,MATCH((【入力】吸収量・排出量算定シート!$H25+(【入力】吸収量・排出量算定シート!CL$17-【入力】吸収量・排出量算定シート!$CF$17)),幹材積成長量!$I$7:$I$148,0),MATCH(【入力】吸収量・排出量算定シート!$G25,幹材積成長量!$I$7:$K$7,0)),IF($F25="地位Ⅲ",INDEX(幹材積成長量!$O$7:$Q$148,MATCH((【入力】吸収量・排出量算定シート!$H25+(【入力】吸収量・排出量算定シート!CL$17-【入力】吸収量・排出量算定シート!$CF$17)),幹材積成長量!$O$7:$O$148,0),MATCH(【入力】吸収量・排出量算定シート!$G25,幹材積成長量!$O$7:$Q$7,0)),INDEX(幹材積成長量!$L$7:$N$148,MATCH((【入力】吸収量・排出量算定シート!$H25+(【入力】吸収量・排出量算定シート!CL$17-【入力】吸収量・排出量算定シート!$CF$17)),幹材積成長量!$L$7:$L$148,0),MATCH(【入力】吸収量・排出量算定シート!$G25,幹材積成長量!$L$7:$N$7,0)))),0)</f>
        <v>0</v>
      </c>
      <c r="CM25" s="2">
        <f>IFERROR(IF($F25="地位Ⅰ",INDEX(幹材積成長量!$I$7:$K$148,MATCH((【入力】吸収量・排出量算定シート!$H25+(【入力】吸収量・排出量算定シート!CM$17-【入力】吸収量・排出量算定シート!$CF$17)),幹材積成長量!$I$7:$I$148,0),MATCH(【入力】吸収量・排出量算定シート!$G25,幹材積成長量!$I$7:$K$7,0)),IF($F25="地位Ⅲ",INDEX(幹材積成長量!$O$7:$Q$148,MATCH((【入力】吸収量・排出量算定シート!$H25+(【入力】吸収量・排出量算定シート!CM$17-【入力】吸収量・排出量算定シート!$CF$17)),幹材積成長量!$O$7:$O$148,0),MATCH(【入力】吸収量・排出量算定シート!$G25,幹材積成長量!$O$7:$Q$7,0)),INDEX(幹材積成長量!$L$7:$N$148,MATCH((【入力】吸収量・排出量算定シート!$H25+(【入力】吸収量・排出量算定シート!CM$17-【入力】吸収量・排出量算定シート!$CF$17)),幹材積成長量!$L$7:$L$148,0),MATCH(【入力】吸収量・排出量算定シート!$G25,幹材積成長量!$L$7:$N$7,0)))),0)</f>
        <v>0</v>
      </c>
      <c r="CN25" s="2">
        <f>IFERROR(IF($F25="地位Ⅰ",INDEX(幹材積成長量!$I$7:$K$148,MATCH((【入力】吸収量・排出量算定シート!$H25+(【入力】吸収量・排出量算定シート!CN$17-【入力】吸収量・排出量算定シート!$CF$17)),幹材積成長量!$I$7:$I$148,0),MATCH(【入力】吸収量・排出量算定シート!$G25,幹材積成長量!$I$7:$K$7,0)),IF($F25="地位Ⅲ",INDEX(幹材積成長量!$O$7:$Q$148,MATCH((【入力】吸収量・排出量算定シート!$H25+(【入力】吸収量・排出量算定シート!CN$17-【入力】吸収量・排出量算定シート!$CF$17)),幹材積成長量!$O$7:$O$148,0),MATCH(【入力】吸収量・排出量算定シート!$G25,幹材積成長量!$O$7:$Q$7,0)),INDEX(幹材積成長量!$L$7:$N$148,MATCH((【入力】吸収量・排出量算定シート!$H25+(【入力】吸収量・排出量算定シート!CN$17-【入力】吸収量・排出量算定シート!$CF$17)),幹材積成長量!$L$7:$L$148,0),MATCH(【入力】吸収量・排出量算定シート!$G25,幹材積成長量!$L$7:$N$7,0)))),0)</f>
        <v>0</v>
      </c>
      <c r="CO25" s="2">
        <f>IFERROR(IF($F25="地位Ⅰ",INDEX(幹材積成長量!$I$7:$K$148,MATCH((【入力】吸収量・排出量算定シート!$H25+(【入力】吸収量・排出量算定シート!CO$17-【入力】吸収量・排出量算定シート!$CF$17)),幹材積成長量!$I$7:$I$148,0),MATCH(【入力】吸収量・排出量算定シート!$G25,幹材積成長量!$I$7:$K$7,0)),IF($F25="地位Ⅲ",INDEX(幹材積成長量!$O$7:$Q$148,MATCH((【入力】吸収量・排出量算定シート!$H25+(【入力】吸収量・排出量算定シート!CO$17-【入力】吸収量・排出量算定シート!$CF$17)),幹材積成長量!$O$7:$O$148,0),MATCH(【入力】吸収量・排出量算定シート!$G25,幹材積成長量!$O$7:$Q$7,0)),INDEX(幹材積成長量!$L$7:$N$148,MATCH((【入力】吸収量・排出量算定シート!$H25+(【入力】吸収量・排出量算定シート!CO$17-【入力】吸収量・排出量算定シート!$CF$17)),幹材積成長量!$L$7:$L$148,0),MATCH(【入力】吸収量・排出量算定シート!$G25,幹材積成長量!$L$7:$N$7,0)))),0)</f>
        <v>0</v>
      </c>
      <c r="CP25" s="2">
        <f>IFERROR(IF($F25="地位Ⅰ",INDEX(幹材積成長量!$I$7:$K$148,MATCH((【入力】吸収量・排出量算定シート!$H25+(【入力】吸収量・排出量算定シート!CP$17-【入力】吸収量・排出量算定シート!$CF$17)),幹材積成長量!$I$7:$I$148,0),MATCH(【入力】吸収量・排出量算定シート!$G25,幹材積成長量!$I$7:$K$7,0)),IF($F25="地位Ⅲ",INDEX(幹材積成長量!$O$7:$Q$148,MATCH((【入力】吸収量・排出量算定シート!$H25+(【入力】吸収量・排出量算定シート!CP$17-【入力】吸収量・排出量算定シート!$CF$17)),幹材積成長量!$O$7:$O$148,0),MATCH(【入力】吸収量・排出量算定シート!$G25,幹材積成長量!$O$7:$Q$7,0)),INDEX(幹材積成長量!$L$7:$N$148,MATCH((【入力】吸収量・排出量算定シート!$H25+(【入力】吸収量・排出量算定シート!CP$17-【入力】吸収量・排出量算定シート!$CF$17)),幹材積成長量!$L$7:$L$148,0),MATCH(【入力】吸収量・排出量算定シート!$G25,幹材積成長量!$L$7:$N$7,0)))),0)</f>
        <v>0</v>
      </c>
      <c r="CQ25" s="2">
        <f>IFERROR(IF($F25="地位Ⅰ",INDEX(幹材積成長量!$I$7:$K$148,MATCH((【入力】吸収量・排出量算定シート!$H25+(【入力】吸収量・排出量算定シート!CQ$17-【入力】吸収量・排出量算定シート!$CF$17)),幹材積成長量!$I$7:$I$148,0),MATCH(【入力】吸収量・排出量算定シート!$G25,幹材積成長量!$I$7:$K$7,0)),IF($F25="地位Ⅲ",INDEX(幹材積成長量!$O$7:$Q$148,MATCH((【入力】吸収量・排出量算定シート!$H25+(【入力】吸収量・排出量算定シート!CQ$17-【入力】吸収量・排出量算定シート!$CF$17)),幹材積成長量!$O$7:$O$148,0),MATCH(【入力】吸収量・排出量算定シート!$G25,幹材積成長量!$O$7:$Q$7,0)),INDEX(幹材積成長量!$L$7:$N$148,MATCH((【入力】吸収量・排出量算定シート!$H25+(【入力】吸収量・排出量算定シート!CQ$17-【入力】吸収量・排出量算定シート!$CF$17)),幹材積成長量!$L$7:$L$148,0),MATCH(【入力】吸収量・排出量算定シート!$G25,幹材積成長量!$L$7:$N$7,0)))),0)</f>
        <v>0</v>
      </c>
      <c r="CR25" s="2">
        <f>IFERROR(IF($F25="地位Ⅰ",INDEX(幹材積成長量!$I$7:$K$148,MATCH((【入力】吸収量・排出量算定シート!$H25+(【入力】吸収量・排出量算定シート!CR$17-【入力】吸収量・排出量算定シート!$CF$17)),幹材積成長量!$I$7:$I$148,0),MATCH(【入力】吸収量・排出量算定シート!$G25,幹材積成長量!$I$7:$K$7,0)),IF($F25="地位Ⅲ",INDEX(幹材積成長量!$O$7:$Q$148,MATCH((【入力】吸収量・排出量算定シート!$H25+(【入力】吸収量・排出量算定シート!CR$17-【入力】吸収量・排出量算定シート!$CF$17)),幹材積成長量!$O$7:$O$148,0),MATCH(【入力】吸収量・排出量算定シート!$G25,幹材積成長量!$O$7:$Q$7,0)),INDEX(幹材積成長量!$L$7:$N$148,MATCH((【入力】吸収量・排出量算定シート!$H25+(【入力】吸収量・排出量算定シート!CR$17-【入力】吸収量・排出量算定シート!$CF$17)),幹材積成長量!$L$7:$L$148,0),MATCH(【入力】吸収量・排出量算定シート!$G25,幹材積成長量!$L$7:$N$7,0)))),0)</f>
        <v>0</v>
      </c>
      <c r="CS25" s="2">
        <f>IFERROR(IF($F25="地位Ⅰ",INDEX(幹材積成長量!$I$7:$K$148,MATCH((【入力】吸収量・排出量算定シート!$H25+(【入力】吸収量・排出量算定シート!CS$17-【入力】吸収量・排出量算定シート!$CF$17)),幹材積成長量!$I$7:$I$148,0),MATCH(【入力】吸収量・排出量算定シート!$G25,幹材積成長量!$I$7:$K$7,0)),IF($F25="地位Ⅲ",INDEX(幹材積成長量!$O$7:$Q$148,MATCH((【入力】吸収量・排出量算定シート!$H25+(【入力】吸収量・排出量算定シート!CS$17-【入力】吸収量・排出量算定シート!$CF$17)),幹材積成長量!$O$7:$O$148,0),MATCH(【入力】吸収量・排出量算定シート!$G25,幹材積成長量!$O$7:$Q$7,0)),INDEX(幹材積成長量!$L$7:$N$148,MATCH((【入力】吸収量・排出量算定シート!$H25+(【入力】吸収量・排出量算定シート!CS$17-【入力】吸収量・排出量算定シート!$CF$17)),幹材積成長量!$L$7:$L$148,0),MATCH(【入力】吸収量・排出量算定シート!$G25,幹材積成長量!$L$7:$N$7,0)))),0)</f>
        <v>0</v>
      </c>
      <c r="CT25" s="2">
        <f>IFERROR(IF($F25="地位Ⅰ",INDEX(幹材積成長量!$I$7:$K$148,MATCH((【入力】吸収量・排出量算定シート!$H25+(【入力】吸収量・排出量算定シート!CT$17-【入力】吸収量・排出量算定シート!$CF$17)),幹材積成長量!$I$7:$I$148,0),MATCH(【入力】吸収量・排出量算定シート!$G25,幹材積成長量!$I$7:$K$7,0)),IF($F25="地位Ⅲ",INDEX(幹材積成長量!$O$7:$Q$148,MATCH((【入力】吸収量・排出量算定シート!$H25+(【入力】吸収量・排出量算定シート!CT$17-【入力】吸収量・排出量算定シート!$CF$17)),幹材積成長量!$O$7:$O$148,0),MATCH(【入力】吸収量・排出量算定シート!$G25,幹材積成長量!$O$7:$Q$7,0)),INDEX(幹材積成長量!$L$7:$N$148,MATCH((【入力】吸収量・排出量算定シート!$H25+(【入力】吸収量・排出量算定シート!CT$17-【入力】吸収量・排出量算定シート!$CF$17)),幹材積成長量!$L$7:$L$148,0),MATCH(【入力】吸収量・排出量算定シート!$G25,幹材積成長量!$L$7:$N$7,0)))),0)</f>
        <v>0</v>
      </c>
      <c r="CU25" s="2">
        <f>IFERROR(IF($F25="地位Ⅰ",INDEX(幹材積成長量!$I$7:$K$148,MATCH((【入力】吸収量・排出量算定シート!$H25+(【入力】吸収量・排出量算定シート!CU$17-【入力】吸収量・排出量算定シート!$CF$17)),幹材積成長量!$I$7:$I$148,0),MATCH(【入力】吸収量・排出量算定シート!$G25,幹材積成長量!$I$7:$K$7,0)),IF($F25="地位Ⅲ",INDEX(幹材積成長量!$O$7:$Q$148,MATCH((【入力】吸収量・排出量算定シート!$H25+(【入力】吸収量・排出量算定シート!CU$17-【入力】吸収量・排出量算定シート!$CF$17)),幹材積成長量!$O$7:$O$148,0),MATCH(【入力】吸収量・排出量算定シート!$G25,幹材積成長量!$O$7:$Q$7,0)),INDEX(幹材積成長量!$L$7:$N$148,MATCH((【入力】吸収量・排出量算定シート!$H25+(【入力】吸収量・排出量算定シート!CU$17-【入力】吸収量・排出量算定シート!$CF$17)),幹材積成長量!$L$7:$L$148,0),MATCH(【入力】吸収量・排出量算定シート!$G25,幹材積成長量!$L$7:$N$7,0)))),0)</f>
        <v>0</v>
      </c>
      <c r="CV25" s="2">
        <f>IFERROR(IF($F25="地位Ⅰ",INDEX(幹材積成長量!$I$7:$K$148,MATCH((【入力】吸収量・排出量算定シート!$H25+(【入力】吸収量・排出量算定シート!CV$17-【入力】吸収量・排出量算定シート!$CF$17)),幹材積成長量!$I$7:$I$148,0),MATCH(【入力】吸収量・排出量算定シート!$G25,幹材積成長量!$I$7:$K$7,0)),IF($F25="地位Ⅲ",INDEX(幹材積成長量!$O$7:$Q$148,MATCH((【入力】吸収量・排出量算定シート!$H25+(【入力】吸収量・排出量算定シート!CV$17-【入力】吸収量・排出量算定シート!$CF$17)),幹材積成長量!$O$7:$O$148,0),MATCH(【入力】吸収量・排出量算定シート!$G25,幹材積成長量!$O$7:$Q$7,0)),INDEX(幹材積成長量!$L$7:$N$148,MATCH((【入力】吸収量・排出量算定シート!$H25+(【入力】吸収量・排出量算定シート!CV$17-【入力】吸収量・排出量算定シート!$CF$17)),幹材積成長量!$L$7:$L$148,0),MATCH(【入力】吸収量・排出量算定シート!$G25,幹材積成長量!$L$7:$N$7,0)))),0)</f>
        <v>0</v>
      </c>
      <c r="CW25" s="2">
        <f t="shared" si="148"/>
        <v>0</v>
      </c>
      <c r="CX25" s="2">
        <f t="shared" si="149"/>
        <v>0</v>
      </c>
      <c r="CY25" s="2">
        <f t="shared" si="150"/>
        <v>0</v>
      </c>
      <c r="CZ25" s="2">
        <f t="shared" si="151"/>
        <v>0</v>
      </c>
      <c r="DA25" s="2">
        <f t="shared" si="152"/>
        <v>0</v>
      </c>
      <c r="DB25" s="2">
        <f t="shared" si="153"/>
        <v>0</v>
      </c>
      <c r="DC25" s="2">
        <f t="shared" si="154"/>
        <v>0</v>
      </c>
      <c r="DD25" s="2">
        <f t="shared" si="155"/>
        <v>0</v>
      </c>
      <c r="DE25" s="2">
        <f t="shared" si="156"/>
        <v>0</v>
      </c>
      <c r="DF25" s="2">
        <f t="shared" si="157"/>
        <v>0</v>
      </c>
      <c r="DG25" s="2">
        <f t="shared" si="158"/>
        <v>0</v>
      </c>
      <c r="DH25" s="2">
        <f t="shared" si="159"/>
        <v>0</v>
      </c>
      <c r="DI25" s="2">
        <f t="shared" si="160"/>
        <v>0</v>
      </c>
      <c r="DJ25" s="2">
        <f t="shared" si="161"/>
        <v>0</v>
      </c>
      <c r="DK25" s="2">
        <f t="shared" si="162"/>
        <v>0</v>
      </c>
      <c r="DL25" s="2">
        <f t="shared" si="163"/>
        <v>0</v>
      </c>
      <c r="DM25" s="2">
        <f t="shared" si="164"/>
        <v>0</v>
      </c>
      <c r="DN25" s="187">
        <f>IFERROR(IF($F25="地位Ⅰ",INDEX(幹材積成長量!$AE$7:$AG$14,8,MATCH(【入力】吸収量・排出量算定シート!$G25,幹材積成長量!$AE$7:$AG$7,0)),IF($F25="地位Ⅲ",INDEX(幹材積成長量!$AK$7:$AM$14,8,MATCH(【入力】吸収量・排出量算定シート!$G25,幹材積成長量!$AK$7:$AM$7,0)),INDEX(幹材積成長量!$AH$7:$AJ$14,8,MATCH(【入力】吸収量・排出量算定シート!$G25,幹材積成長量!$AH$7:$AJ$7,0)))),0)</f>
        <v>0</v>
      </c>
      <c r="DO25" s="187">
        <f>IFERROR(IF($F25="地位Ⅰ",INDEX(幹材積成長量!$AE$7:$AG$14,8,MATCH(【入力】吸収量・排出量算定シート!$G25,幹材積成長量!$AE$7:$AG$7,0)),IF($F25="地位Ⅲ",INDEX(幹材積成長量!$AK$7:$AM$14,8,MATCH(【入力】吸収量・排出量算定シート!$G25,幹材積成長量!$AK$7:$AM$7,0)),INDEX(幹材積成長量!$AH$7:$AJ$14,8,MATCH(【入力】吸収量・排出量算定シート!$G25,幹材積成長量!$AH$7:$AJ$7,0)))),0)</f>
        <v>0</v>
      </c>
      <c r="DP25" s="187">
        <f>IFERROR(IF($F25="地位Ⅰ",INDEX(幹材積成長量!$AE$7:$AG$14,8,MATCH(【入力】吸収量・排出量算定シート!$G25,幹材積成長量!$AE$7:$AG$7,0)),IF($F25="地位Ⅲ",INDEX(幹材積成長量!$AK$7:$AM$14,8,MATCH(【入力】吸収量・排出量算定シート!$G25,幹材積成長量!$AK$7:$AM$7,0)),INDEX(幹材積成長量!$AH$7:$AJ$14,8,MATCH(【入力】吸収量・排出量算定シート!$G25,幹材積成長量!$AH$7:$AJ$7,0)))),0)</f>
        <v>0</v>
      </c>
      <c r="DQ25" s="187">
        <f>IFERROR(IF($F25="地位Ⅰ",INDEX(幹材積成長量!$AE$7:$AG$14,8,MATCH(【入力】吸収量・排出量算定シート!$G25,幹材積成長量!$AE$7:$AG$7,0)),IF($F25="地位Ⅲ",INDEX(幹材積成長量!$AK$7:$AM$14,8,MATCH(【入力】吸収量・排出量算定シート!$G25,幹材積成長量!$AK$7:$AM$7,0)),INDEX(幹材積成長量!$AH$7:$AJ$14,8,MATCH(【入力】吸収量・排出量算定シート!$G25,幹材積成長量!$AH$7:$AJ$7,0)))),0)</f>
        <v>0</v>
      </c>
      <c r="DR25" s="187">
        <f>IFERROR(IF($F25="地位Ⅰ",INDEX(幹材積成長量!$AE$7:$AG$14,8,MATCH(【入力】吸収量・排出量算定シート!$G25,幹材積成長量!$AE$7:$AG$7,0)),IF($F25="地位Ⅲ",INDEX(幹材積成長量!$AK$7:$AM$14,8,MATCH(【入力】吸収量・排出量算定シート!$G25,幹材積成長量!$AK$7:$AM$7,0)),INDEX(幹材積成長量!$AH$7:$AJ$14,8,MATCH(【入力】吸収量・排出量算定シート!$G25,幹材積成長量!$AH$7:$AJ$7,0)))),0)</f>
        <v>0</v>
      </c>
      <c r="DS25" s="187">
        <f>IFERROR(IF($F25="地位Ⅰ",INDEX(幹材積成長量!$AE$7:$AG$14,8,MATCH(【入力】吸収量・排出量算定シート!$G25,幹材積成長量!$AE$7:$AG$7,0)),IF($F25="地位Ⅲ",INDEX(幹材積成長量!$AK$7:$AM$14,8,MATCH(【入力】吸収量・排出量算定シート!$G25,幹材積成長量!$AK$7:$AM$7,0)),INDEX(幹材積成長量!$AH$7:$AJ$14,8,MATCH(【入力】吸収量・排出量算定シート!$G25,幹材積成長量!$AH$7:$AJ$7,0)))),0)</f>
        <v>0</v>
      </c>
      <c r="DT25" s="187">
        <f>IFERROR(IF($F25="地位Ⅰ",INDEX(幹材積成長量!$AE$7:$AG$14,8,MATCH(【入力】吸収量・排出量算定シート!$G25,幹材積成長量!$AE$7:$AG$7,0)),IF($F25="地位Ⅲ",INDEX(幹材積成長量!$AK$7:$AM$14,8,MATCH(【入力】吸収量・排出量算定シート!$G25,幹材積成長量!$AK$7:$AM$7,0)),INDEX(幹材積成長量!$AH$7:$AJ$14,8,MATCH(【入力】吸収量・排出量算定シート!$G25,幹材積成長量!$AH$7:$AJ$7,0)))),0)</f>
        <v>0</v>
      </c>
      <c r="DU25" s="187">
        <f>IFERROR(IF($F25="地位Ⅰ",INDEX(幹材積成長量!$AE$7:$AG$14,8,MATCH(【入力】吸収量・排出量算定シート!$G25,幹材積成長量!$AE$7:$AG$7,0)),IF($F25="地位Ⅲ",INDEX(幹材積成長量!$AK$7:$AM$14,8,MATCH(【入力】吸収量・排出量算定シート!$G25,幹材積成長量!$AK$7:$AM$7,0)),INDEX(幹材積成長量!$AH$7:$AJ$14,8,MATCH(【入力】吸収量・排出量算定シート!$G25,幹材積成長量!$AH$7:$AJ$7,0)))),0)</f>
        <v>0</v>
      </c>
      <c r="DV25" s="187">
        <f>IFERROR(IF($F25="地位Ⅰ",INDEX(幹材積成長量!$AE$7:$AG$14,8,MATCH(【入力】吸収量・排出量算定シート!$G25,幹材積成長量!$AE$7:$AG$7,0)),IF($F25="地位Ⅲ",INDEX(幹材積成長量!$AK$7:$AM$14,8,MATCH(【入力】吸収量・排出量算定シート!$G25,幹材積成長量!$AK$7:$AM$7,0)),INDEX(幹材積成長量!$AH$7:$AJ$14,8,MATCH(【入力】吸収量・排出量算定シート!$G25,幹材積成長量!$AH$7:$AJ$7,0)))),0)</f>
        <v>0</v>
      </c>
      <c r="DW25" s="187">
        <f>IFERROR(IF($F25="地位Ⅰ",INDEX(幹材積成長量!$AE$7:$AG$14,8,MATCH(【入力】吸収量・排出量算定シート!$G25,幹材積成長量!$AE$7:$AG$7,0)),IF($F25="地位Ⅲ",INDEX(幹材積成長量!$AK$7:$AM$14,8,MATCH(【入力】吸収量・排出量算定シート!$G25,幹材積成長量!$AK$7:$AM$7,0)),INDEX(幹材積成長量!$AH$7:$AJ$14,8,MATCH(【入力】吸収量・排出量算定シート!$G25,幹材積成長量!$AH$7:$AJ$7,0)))),0)</f>
        <v>0</v>
      </c>
      <c r="DX25" s="187">
        <f>IFERROR(IF($F25="地位Ⅰ",INDEX(幹材積成長量!$AE$7:$AG$14,8,MATCH(【入力】吸収量・排出量算定シート!$G25,幹材積成長量!$AE$7:$AG$7,0)),IF($F25="地位Ⅲ",INDEX(幹材積成長量!$AK$7:$AM$14,8,MATCH(【入力】吸収量・排出量算定シート!$G25,幹材積成長量!$AK$7:$AM$7,0)),INDEX(幹材積成長量!$AH$7:$AJ$14,8,MATCH(【入力】吸収量・排出量算定シート!$G25,幹材積成長量!$AH$7:$AJ$7,0)))),0)</f>
        <v>0</v>
      </c>
      <c r="DY25" s="187">
        <f>IFERROR(IF($F25="地位Ⅰ",INDEX(幹材積成長量!$AE$7:$AG$14,8,MATCH(【入力】吸収量・排出量算定シート!$G25,幹材積成長量!$AE$7:$AG$7,0)),IF($F25="地位Ⅲ",INDEX(幹材積成長量!$AK$7:$AM$14,8,MATCH(【入力】吸収量・排出量算定シート!$G25,幹材積成長量!$AK$7:$AM$7,0)),INDEX(幹材積成長量!$AH$7:$AJ$14,8,MATCH(【入力】吸収量・排出量算定シート!$G25,幹材積成長量!$AH$7:$AJ$7,0)))),0)</f>
        <v>0</v>
      </c>
      <c r="DZ25" s="187">
        <f>IFERROR(IF($F25="地位Ⅰ",INDEX(幹材積成長量!$AE$7:$AG$14,8,MATCH(【入力】吸収量・排出量算定シート!$G25,幹材積成長量!$AE$7:$AG$7,0)),IF($F25="地位Ⅲ",INDEX(幹材積成長量!$AK$7:$AM$14,8,MATCH(【入力】吸収量・排出量算定シート!$G25,幹材積成長量!$AK$7:$AM$7,0)),INDEX(幹材積成長量!$AH$7:$AJ$14,8,MATCH(【入力】吸収量・排出量算定シート!$G25,幹材積成長量!$AH$7:$AJ$7,0)))),0)</f>
        <v>0</v>
      </c>
      <c r="EA25" s="187">
        <f>IFERROR(IF($F25="地位Ⅰ",INDEX(幹材積成長量!$AE$7:$AG$14,8,MATCH(【入力】吸収量・排出量算定シート!$G25,幹材積成長量!$AE$7:$AG$7,0)),IF($F25="地位Ⅲ",INDEX(幹材積成長量!$AK$7:$AM$14,8,MATCH(【入力】吸収量・排出量算定シート!$G25,幹材積成長量!$AK$7:$AM$7,0)),INDEX(幹材積成長量!$AH$7:$AJ$14,8,MATCH(【入力】吸収量・排出量算定シート!$G25,幹材積成長量!$AH$7:$AJ$7,0)))),0)</f>
        <v>0</v>
      </c>
      <c r="EB25" s="187">
        <f>IFERROR(IF($F25="地位Ⅰ",INDEX(幹材積成長量!$AE$7:$AG$14,8,MATCH(【入力】吸収量・排出量算定シート!$G25,幹材積成長量!$AE$7:$AG$7,0)),IF($F25="地位Ⅲ",INDEX(幹材積成長量!$AK$7:$AM$14,8,MATCH(【入力】吸収量・排出量算定シート!$G25,幹材積成長量!$AK$7:$AM$7,0)),INDEX(幹材積成長量!$AH$7:$AJ$14,8,MATCH(【入力】吸収量・排出量算定シート!$G25,幹材積成長量!$AH$7:$AJ$7,0)))),0)</f>
        <v>0</v>
      </c>
      <c r="EC25" s="187">
        <f>IFERROR(IF($F25="地位Ⅰ",INDEX(幹材積成長量!$AE$7:$AG$14,8,MATCH(【入力】吸収量・排出量算定シート!$G25,幹材積成長量!$AE$7:$AG$7,0)),IF($F25="地位Ⅲ",INDEX(幹材積成長量!$AK$7:$AM$14,8,MATCH(【入力】吸収量・排出量算定シート!$G25,幹材積成長量!$AK$7:$AM$7,0)),INDEX(幹材積成長量!$AH$7:$AJ$14,8,MATCH(【入力】吸収量・排出量算定シート!$G25,幹材積成長量!$AH$7:$AJ$7,0)))),0)</f>
        <v>0</v>
      </c>
      <c r="ED25" s="186">
        <f t="shared" si="165"/>
        <v>0</v>
      </c>
      <c r="EE25" s="186">
        <f t="shared" si="166"/>
        <v>0</v>
      </c>
      <c r="EF25" s="186">
        <f t="shared" si="167"/>
        <v>0</v>
      </c>
      <c r="EG25" s="186">
        <f t="shared" si="168"/>
        <v>0</v>
      </c>
      <c r="EH25" s="186">
        <f t="shared" si="169"/>
        <v>0</v>
      </c>
      <c r="EI25" s="186">
        <f t="shared" si="170"/>
        <v>0</v>
      </c>
      <c r="EJ25" s="186">
        <f t="shared" si="171"/>
        <v>0</v>
      </c>
      <c r="EK25" s="186">
        <f t="shared" si="172"/>
        <v>0</v>
      </c>
      <c r="EL25" s="186">
        <f t="shared" si="173"/>
        <v>0</v>
      </c>
      <c r="EM25" s="186">
        <f t="shared" si="174"/>
        <v>0</v>
      </c>
      <c r="EN25" s="186">
        <f t="shared" si="175"/>
        <v>0</v>
      </c>
      <c r="EO25" s="186">
        <f t="shared" si="176"/>
        <v>0</v>
      </c>
      <c r="EP25" s="186">
        <f t="shared" si="177"/>
        <v>0</v>
      </c>
      <c r="EQ25" s="186">
        <f t="shared" si="178"/>
        <v>0</v>
      </c>
      <c r="ER25" s="186">
        <f t="shared" si="179"/>
        <v>0</v>
      </c>
      <c r="ES25" s="186">
        <f t="shared" si="180"/>
        <v>0</v>
      </c>
      <c r="ET25" s="186">
        <f t="shared" si="181"/>
        <v>0</v>
      </c>
    </row>
    <row r="26" spans="2:150" x14ac:dyDescent="0.3">
      <c r="B26" s="3"/>
      <c r="C26" s="3"/>
      <c r="D26" s="3"/>
      <c r="E26" s="3"/>
      <c r="G26" s="217"/>
      <c r="J26" s="3"/>
      <c r="M26" s="187">
        <f>IFERROR(IF($F26="地位Ⅰ",INDEX(幹材積成長量!$S$7:$U$148,MATCH(【入力】吸収量・排出量算定シート!$H26+(M$17-$M$17),幹材積成長量!$S$7:$S$148,0),MATCH($G26,幹材積成長量!$S$7:$U$7,0)),IF($F26="地位Ⅲ",INDEX(幹材積成長量!$Y$7:$AA$148,MATCH(【入力】吸収量・排出量算定シート!$H26+(M$17-$M$17),幹材積成長量!$Y$7:$Y$148,0),MATCH($G26,幹材積成長量!$Y$7:$AA$7,0)),INDEX(幹材積成長量!$V$7:$X$148,MATCH(【入力】吸収量・排出量算定シート!$H26+(M$17-$M$17),幹材積成長量!$V$7:$V$148,0),MATCH($G26,幹材積成長量!$V$7:$X$7,0)))),0)</f>
        <v>0</v>
      </c>
      <c r="N26" s="187">
        <f>IFERROR(IF($F26="地位Ⅰ",INDEX(幹材積成長量!$S$7:$U$148,MATCH(【入力】吸収量・排出量算定シート!$H26+(N$17-$M$17),幹材積成長量!$S$7:$S$148,0),MATCH($G26,幹材積成長量!$S$7:$U$7,0)),IF($F26="地位Ⅲ",INDEX(幹材積成長量!$Y$7:$AA$148,MATCH(【入力】吸収量・排出量算定シート!$H26+(N$17-$M$17),幹材積成長量!$Y$7:$Y$148,0),MATCH($G26,幹材積成長量!$Y$7:$AA$7,0)),INDEX(幹材積成長量!$V$7:$X$148,MATCH(【入力】吸収量・排出量算定シート!$H26+(N$17-$M$17),幹材積成長量!$V$7:$V$148,0),MATCH($G26,幹材積成長量!$V$7:$X$7,0)))),0)</f>
        <v>0</v>
      </c>
      <c r="O26" s="187">
        <f>IFERROR(IF($F26="地位Ⅰ",INDEX(幹材積成長量!$S$7:$U$148,MATCH(【入力】吸収量・排出量算定シート!$H26+(O$17-$M$17),幹材積成長量!$S$7:$S$148,0),MATCH($G26,幹材積成長量!$S$7:$U$7,0)),IF($F26="地位Ⅲ",INDEX(幹材積成長量!$Y$7:$AA$148,MATCH(【入力】吸収量・排出量算定シート!$H26+(O$17-$M$17),幹材積成長量!$Y$7:$Y$148,0),MATCH($G26,幹材積成長量!$Y$7:$AA$7,0)),INDEX(幹材積成長量!$V$7:$X$148,MATCH(【入力】吸収量・排出量算定シート!$H26+(O$17-$M$17),幹材積成長量!$V$7:$V$148,0),MATCH($G26,幹材積成長量!$V$7:$X$7,0)))),0)</f>
        <v>0</v>
      </c>
      <c r="P26" s="187">
        <f>IFERROR(IF($F26="地位Ⅰ",INDEX(幹材積成長量!$S$7:$U$148,MATCH(【入力】吸収量・排出量算定シート!$H26+(P$17-$M$17),幹材積成長量!$S$7:$S$148,0),MATCH($G26,幹材積成長量!$S$7:$U$7,0)),IF($F26="地位Ⅲ",INDEX(幹材積成長量!$Y$7:$AA$148,MATCH(【入力】吸収量・排出量算定シート!$H26+(P$17-$M$17),幹材積成長量!$Y$7:$Y$148,0),MATCH($G26,幹材積成長量!$Y$7:$AA$7,0)),INDEX(幹材積成長量!$V$7:$X$148,MATCH(【入力】吸収量・排出量算定シート!$H26+(P$17-$M$17),幹材積成長量!$V$7:$V$148,0),MATCH($G26,幹材積成長量!$V$7:$X$7,0)))),0)</f>
        <v>0</v>
      </c>
      <c r="Q26" s="187">
        <f>IFERROR(IF($F26="地位Ⅰ",INDEX(幹材積成長量!$S$7:$U$148,MATCH(【入力】吸収量・排出量算定シート!$H26+(Q$17-$M$17),幹材積成長量!$S$7:$S$148,0),MATCH($G26,幹材積成長量!$S$7:$U$7,0)),IF($F26="地位Ⅲ",INDEX(幹材積成長量!$Y$7:$AA$148,MATCH(【入力】吸収量・排出量算定シート!$H26+(Q$17-$M$17),幹材積成長量!$Y$7:$Y$148,0),MATCH($G26,幹材積成長量!$Y$7:$AA$7,0)),INDEX(幹材積成長量!$V$7:$X$148,MATCH(【入力】吸収量・排出量算定シート!$H26+(Q$17-$M$17),幹材積成長量!$V$7:$V$148,0),MATCH($G26,幹材積成長量!$V$7:$X$7,0)))),0)</f>
        <v>0</v>
      </c>
      <c r="R26" s="187">
        <f>IFERROR(IF($F26="地位Ⅰ",INDEX(幹材積成長量!$S$7:$U$148,MATCH(【入力】吸収量・排出量算定シート!$H26+(R$17-$M$17),幹材積成長量!$S$7:$S$148,0),MATCH($G26,幹材積成長量!$S$7:$U$7,0)),IF($F26="地位Ⅲ",INDEX(幹材積成長量!$Y$7:$AA$148,MATCH(【入力】吸収量・排出量算定シート!$H26+(R$17-$M$17),幹材積成長量!$Y$7:$Y$148,0),MATCH($G26,幹材積成長量!$Y$7:$AA$7,0)),INDEX(幹材積成長量!$V$7:$X$148,MATCH(【入力】吸収量・排出量算定シート!$H26+(R$17-$M$17),幹材積成長量!$V$7:$V$148,0),MATCH($G26,幹材積成長量!$V$7:$X$7,0)))),0)</f>
        <v>0</v>
      </c>
      <c r="S26" s="187">
        <f>IFERROR(IF($F26="地位Ⅰ",INDEX(幹材積成長量!$S$7:$U$148,MATCH(【入力】吸収量・排出量算定シート!$H26+(S$17-$M$17),幹材積成長量!$S$7:$S$148,0),MATCH($G26,幹材積成長量!$S$7:$U$7,0)),IF($F26="地位Ⅲ",INDEX(幹材積成長量!$Y$7:$AA$148,MATCH(【入力】吸収量・排出量算定シート!$H26+(S$17-$M$17),幹材積成長量!$Y$7:$Y$148,0),MATCH($G26,幹材積成長量!$Y$7:$AA$7,0)),INDEX(幹材積成長量!$V$7:$X$148,MATCH(【入力】吸収量・排出量算定シート!$H26+(S$17-$M$17),幹材積成長量!$V$7:$V$148,0),MATCH($G26,幹材積成長量!$V$7:$X$7,0)))),0)</f>
        <v>0</v>
      </c>
      <c r="T26" s="187">
        <f>IFERROR(IF($F26="地位Ⅰ",INDEX(幹材積成長量!$S$7:$U$148,MATCH(【入力】吸収量・排出量算定シート!$H26+(T$17-$M$17),幹材積成長量!$S$7:$S$148,0),MATCH($G26,幹材積成長量!$S$7:$U$7,0)),IF($F26="地位Ⅲ",INDEX(幹材積成長量!$Y$7:$AA$148,MATCH(【入力】吸収量・排出量算定シート!$H26+(T$17-$M$17),幹材積成長量!$Y$7:$Y$148,0),MATCH($G26,幹材積成長量!$Y$7:$AA$7,0)),INDEX(幹材積成長量!$V$7:$X$148,MATCH(【入力】吸収量・排出量算定シート!$H26+(T$17-$M$17),幹材積成長量!$V$7:$V$148,0),MATCH($G26,幹材積成長量!$V$7:$X$7,0)))),0)</f>
        <v>0</v>
      </c>
      <c r="U26" s="187">
        <f>IFERROR(IF($F26="地位Ⅰ",INDEX(幹材積成長量!$S$7:$U$148,MATCH(【入力】吸収量・排出量算定シート!$H26+(U$17-$M$17),幹材積成長量!$S$7:$S$148,0),MATCH($G26,幹材積成長量!$S$7:$U$7,0)),IF($F26="地位Ⅲ",INDEX(幹材積成長量!$Y$7:$AA$148,MATCH(【入力】吸収量・排出量算定シート!$H26+(U$17-$M$17),幹材積成長量!$Y$7:$Y$148,0),MATCH($G26,幹材積成長量!$Y$7:$AA$7,0)),INDEX(幹材積成長量!$V$7:$X$148,MATCH(【入力】吸収量・排出量算定シート!$H26+(U$17-$M$17),幹材積成長量!$V$7:$V$148,0),MATCH($G26,幹材積成長量!$V$7:$X$7,0)))),0)</f>
        <v>0</v>
      </c>
      <c r="V26" s="187">
        <f>IFERROR(IF($F26="地位Ⅰ",INDEX(幹材積成長量!$S$7:$U$148,MATCH(【入力】吸収量・排出量算定シート!$H26+(V$17-$M$17),幹材積成長量!$S$7:$S$148,0),MATCH($G26,幹材積成長量!$S$7:$U$7,0)),IF($F26="地位Ⅲ",INDEX(幹材積成長量!$Y$7:$AA$148,MATCH(【入力】吸収量・排出量算定シート!$H26+(V$17-$M$17),幹材積成長量!$Y$7:$Y$148,0),MATCH($G26,幹材積成長量!$Y$7:$AA$7,0)),INDEX(幹材積成長量!$V$7:$X$148,MATCH(【入力】吸収量・排出量算定シート!$H26+(V$17-$M$17),幹材積成長量!$V$7:$V$148,0),MATCH($G26,幹材積成長量!$V$7:$X$7,0)))),0)</f>
        <v>0</v>
      </c>
      <c r="W26" s="187">
        <f>IFERROR(IF($F26="地位Ⅰ",INDEX(幹材積成長量!$S$7:$U$148,MATCH(【入力】吸収量・排出量算定シート!$H26+(W$17-$M$17),幹材積成長量!$S$7:$S$148,0),MATCH($G26,幹材積成長量!$S$7:$U$7,0)),IF($F26="地位Ⅲ",INDEX(幹材積成長量!$Y$7:$AA$148,MATCH(【入力】吸収量・排出量算定シート!$H26+(W$17-$M$17),幹材積成長量!$Y$7:$Y$148,0),MATCH($G26,幹材積成長量!$Y$7:$AA$7,0)),INDEX(幹材積成長量!$V$7:$X$148,MATCH(【入力】吸収量・排出量算定シート!$H26+(W$17-$M$17),幹材積成長量!$V$7:$V$148,0),MATCH($G26,幹材積成長量!$V$7:$X$7,0)))),0)</f>
        <v>0</v>
      </c>
      <c r="X26" s="187">
        <f>IFERROR(IF($F26="地位Ⅰ",INDEX(幹材積成長量!$S$7:$U$148,MATCH(【入力】吸収量・排出量算定シート!$H26+(X$17-$M$17),幹材積成長量!$S$7:$S$148,0),MATCH($G26,幹材積成長量!$S$7:$U$7,0)),IF($F26="地位Ⅲ",INDEX(幹材積成長量!$Y$7:$AA$148,MATCH(【入力】吸収量・排出量算定シート!$H26+(X$17-$M$17),幹材積成長量!$Y$7:$Y$148,0),MATCH($G26,幹材積成長量!$Y$7:$AA$7,0)),INDEX(幹材積成長量!$V$7:$X$148,MATCH(【入力】吸収量・排出量算定シート!$H26+(X$17-$M$17),幹材積成長量!$V$7:$V$148,0),MATCH($G26,幹材積成長量!$V$7:$X$7,0)))),0)</f>
        <v>0</v>
      </c>
      <c r="Y26" s="187">
        <f>IFERROR(IF($F26="地位Ⅰ",INDEX(幹材積成長量!$S$7:$U$148,MATCH(【入力】吸収量・排出量算定シート!$H26+(Y$17-$M$17),幹材積成長量!$S$7:$S$148,0),MATCH($G26,幹材積成長量!$S$7:$U$7,0)),IF($F26="地位Ⅲ",INDEX(幹材積成長量!$Y$7:$AA$148,MATCH(【入力】吸収量・排出量算定シート!$H26+(Y$17-$M$17),幹材積成長量!$Y$7:$Y$148,0),MATCH($G26,幹材積成長量!$Y$7:$AA$7,0)),INDEX(幹材積成長量!$V$7:$X$148,MATCH(【入力】吸収量・排出量算定シート!$H26+(Y$17-$M$17),幹材積成長量!$V$7:$V$148,0),MATCH($G26,幹材積成長量!$V$7:$X$7,0)))),0)</f>
        <v>0</v>
      </c>
      <c r="Z26" s="187">
        <f>IFERROR(IF($F26="地位Ⅰ",INDEX(幹材積成長量!$S$7:$U$148,MATCH(【入力】吸収量・排出量算定シート!$H26+(Z$17-$M$17),幹材積成長量!$S$7:$S$148,0),MATCH($G26,幹材積成長量!$S$7:$U$7,0)),IF($F26="地位Ⅲ",INDEX(幹材積成長量!$Y$7:$AA$148,MATCH(【入力】吸収量・排出量算定シート!$H26+(Z$17-$M$17),幹材積成長量!$Y$7:$Y$148,0),MATCH($G26,幹材積成長量!$Y$7:$AA$7,0)),INDEX(幹材積成長量!$V$7:$X$148,MATCH(【入力】吸収量・排出量算定シート!$H26+(Z$17-$M$17),幹材積成長量!$V$7:$V$148,0),MATCH($G26,幹材積成長量!$V$7:$X$7,0)))),0)</f>
        <v>0</v>
      </c>
      <c r="AA26" s="187">
        <f>IFERROR(IF($F26="地位Ⅰ",INDEX(幹材積成長量!$S$7:$U$148,MATCH(【入力】吸収量・排出量算定シート!$H26+(AA$17-$M$17),幹材積成長量!$S$7:$S$148,0),MATCH($G26,幹材積成長量!$S$7:$U$7,0)),IF($F26="地位Ⅲ",INDEX(幹材積成長量!$Y$7:$AA$148,MATCH(【入力】吸収量・排出量算定シート!$H26+(AA$17-$M$17),幹材積成長量!$Y$7:$Y$148,0),MATCH($G26,幹材積成長量!$Y$7:$AA$7,0)),INDEX(幹材積成長量!$V$7:$X$148,MATCH(【入力】吸収量・排出量算定シート!$H26+(AA$17-$M$17),幹材積成長量!$V$7:$V$148,0),MATCH($G26,幹材積成長量!$V$7:$X$7,0)))),0)</f>
        <v>0</v>
      </c>
      <c r="AB26" s="187">
        <f>IFERROR(IF($F26="地位Ⅰ",INDEX(幹材積成長量!$S$7:$U$148,MATCH(【入力】吸収量・排出量算定シート!$H26+(AB$17-$M$17),幹材積成長量!$S$7:$S$148,0),MATCH($G26,幹材積成長量!$S$7:$U$7,0)),IF($F26="地位Ⅲ",INDEX(幹材積成長量!$Y$7:$AA$148,MATCH(【入力】吸収量・排出量算定シート!$H26+(AB$17-$M$17),幹材積成長量!$Y$7:$Y$148,0),MATCH($G26,幹材積成長量!$Y$7:$AA$7,0)),INDEX(幹材積成長量!$V$7:$X$148,MATCH(【入力】吸収量・排出量算定シート!$H26+(AB$17-$M$17),幹材積成長量!$V$7:$V$148,0),MATCH($G26,幹材積成長量!$V$7:$X$7,0)))),0)</f>
        <v>0</v>
      </c>
      <c r="AC26" s="187">
        <f>IFERROR(IF($F26="地位Ⅰ",INDEX(幹材積成長量!$S$7:$U$148,MATCH(【入力】吸収量・排出量算定シート!$H26+(AC$17-$M$17),幹材積成長量!$S$7:$S$148,0),MATCH($G26,幹材積成長量!$S$7:$U$7,0)),IF($F26="地位Ⅲ",INDEX(幹材積成長量!$Y$7:$AA$148,MATCH(【入力】吸収量・排出量算定シート!$H26+(AC$17-$M$17),幹材積成長量!$Y$7:$Y$148,0),MATCH($G26,幹材積成長量!$Y$7:$AA$7,0)),INDEX(幹材積成長量!$V$7:$X$148,MATCH(【入力】吸収量・排出量算定シート!$H26+(AC$17-$M$17),幹材積成長量!$V$7:$V$148,0),MATCH($G26,幹材積成長量!$V$7:$X$7,0)))),0)</f>
        <v>0</v>
      </c>
      <c r="AD26" s="2">
        <f>IFERROR(INDEX('BEF（拡大係数）'!$A$4:$AO$154,MATCH(【入力】吸収量・排出量算定シート!$H26,'BEF（拡大係数）'!$A$4:$A$154,0),MATCH($G26,'BEF（拡大係数）'!$A$4:$AO$4,0)),0)</f>
        <v>0</v>
      </c>
      <c r="AE26" s="2">
        <f>IFERROR(INDEX('BEF（拡大係数）'!$A$4:$AO$154,MATCH(【入力】吸収量・排出量算定シート!$H26,'BEF（拡大係数）'!$A$4:$A$154,0),MATCH($G26,'BEF（拡大係数）'!$A$4:$AO$4,0)),0)</f>
        <v>0</v>
      </c>
      <c r="AF26" s="2">
        <f>IFERROR(INDEX('BEF（拡大係数）'!$A$4:$AO$154,MATCH(【入力】吸収量・排出量算定シート!$H26,'BEF（拡大係数）'!$A$4:$A$154,0),MATCH($G26,'BEF（拡大係数）'!$A$4:$AO$4,0)),0)</f>
        <v>0</v>
      </c>
      <c r="AG26" s="2">
        <f>IFERROR(INDEX('BEF（拡大係数）'!$A$4:$AO$154,MATCH(【入力】吸収量・排出量算定シート!$H26,'BEF（拡大係数）'!$A$4:$A$154,0),MATCH($G26,'BEF（拡大係数）'!$A$4:$AO$4,0)),0)</f>
        <v>0</v>
      </c>
      <c r="AH26" s="2">
        <f>IFERROR(INDEX('BEF（拡大係数）'!$A$4:$AO$154,MATCH(【入力】吸収量・排出量算定シート!$H26,'BEF（拡大係数）'!$A$4:$A$154,0),MATCH($G26,'BEF（拡大係数）'!$A$4:$AO$4,0)),0)</f>
        <v>0</v>
      </c>
      <c r="AI26" s="2">
        <f>IFERROR(INDEX('BEF（拡大係数）'!$A$4:$AO$154,MATCH(【入力】吸収量・排出量算定シート!$H26,'BEF（拡大係数）'!$A$4:$A$154,0),MATCH($G26,'BEF（拡大係数）'!$A$4:$AO$4,0)),0)</f>
        <v>0</v>
      </c>
      <c r="AJ26" s="2">
        <f>IFERROR(INDEX('BEF（拡大係数）'!$A$4:$AO$154,MATCH(【入力】吸収量・排出量算定シート!$H26,'BEF（拡大係数）'!$A$4:$A$154,0),MATCH($G26,'BEF（拡大係数）'!$A$4:$AO$4,0)),0)</f>
        <v>0</v>
      </c>
      <c r="AK26" s="2">
        <f>IFERROR(INDEX('BEF（拡大係数）'!$A$4:$AO$154,MATCH(【入力】吸収量・排出量算定シート!$H26,'BEF（拡大係数）'!$A$4:$A$154,0),MATCH($G26,'BEF（拡大係数）'!$A$4:$AO$4,0)),0)</f>
        <v>0</v>
      </c>
      <c r="AL26" s="2">
        <f>IFERROR(INDEX('BEF（拡大係数）'!$A$4:$AO$154,MATCH(【入力】吸収量・排出量算定シート!$H26,'BEF（拡大係数）'!$A$4:$A$154,0),MATCH($G26,'BEF（拡大係数）'!$A$4:$AO$4,0)),0)</f>
        <v>0</v>
      </c>
      <c r="AM26" s="2">
        <f>IFERROR(INDEX('BEF（拡大係数）'!$A$4:$AO$154,MATCH(【入力】吸収量・排出量算定シート!$H26,'BEF（拡大係数）'!$A$4:$A$154,0),MATCH($G26,'BEF（拡大係数）'!$A$4:$AO$4,0)),0)</f>
        <v>0</v>
      </c>
      <c r="AN26" s="2">
        <f>IFERROR(INDEX('BEF（拡大係数）'!$A$4:$AO$154,MATCH(【入力】吸収量・排出量算定シート!$H26,'BEF（拡大係数）'!$A$4:$A$154,0),MATCH($G26,'BEF（拡大係数）'!$A$4:$AO$4,0)),0)</f>
        <v>0</v>
      </c>
      <c r="AO26" s="2">
        <f>IFERROR(INDEX('BEF（拡大係数）'!$A$4:$AO$154,MATCH(【入力】吸収量・排出量算定シート!$H26,'BEF（拡大係数）'!$A$4:$A$154,0),MATCH($G26,'BEF（拡大係数）'!$A$4:$AO$4,0)),0)</f>
        <v>0</v>
      </c>
      <c r="AP26" s="2">
        <f>IFERROR(INDEX('BEF（拡大係数）'!$A$4:$AO$154,MATCH(【入力】吸収量・排出量算定シート!$H26,'BEF（拡大係数）'!$A$4:$A$154,0),MATCH($G26,'BEF（拡大係数）'!$A$4:$AO$4,0)),0)</f>
        <v>0</v>
      </c>
      <c r="AQ26" s="2">
        <f>IFERROR(INDEX('BEF（拡大係数）'!$A$4:$AO$154,MATCH(【入力】吸収量・排出量算定シート!$H26,'BEF（拡大係数）'!$A$4:$A$154,0),MATCH($G26,'BEF（拡大係数）'!$A$4:$AO$4,0)),0)</f>
        <v>0</v>
      </c>
      <c r="AR26" s="2">
        <f>IFERROR(INDEX('BEF（拡大係数）'!$A$4:$AO$154,MATCH(【入力】吸収量・排出量算定シート!$H26,'BEF（拡大係数）'!$A$4:$A$154,0),MATCH($G26,'BEF（拡大係数）'!$A$4:$AO$4,0)),0)</f>
        <v>0</v>
      </c>
      <c r="AS26" s="2">
        <f>IFERROR(INDEX('BEF（拡大係数）'!$A$4:$AO$154,MATCH(【入力】吸収量・排出量算定シート!$H26,'BEF（拡大係数）'!$A$4:$A$154,0),MATCH($G26,'BEF（拡大係数）'!$A$4:$AO$4,0)),0)</f>
        <v>0</v>
      </c>
      <c r="AT26" s="2">
        <f>IFERROR(INDEX('BEF（拡大係数）'!$A$4:$AO$154,MATCH(【入力】吸収量・排出量算定シート!$H26,'BEF（拡大係数）'!$A$4:$A$154,0),MATCH($G26,'BEF（拡大係数）'!$A$4:$AO$4,0)),0)</f>
        <v>0</v>
      </c>
      <c r="AU26" s="2">
        <f>IFERROR(VLOOKUP($G26,パラメータ_オリジナル!$B$6:$G$45,4,FALSE),0)</f>
        <v>0</v>
      </c>
      <c r="AV26" s="2">
        <f>IFERROR(VLOOKUP($G26,パラメータ_オリジナル!$B$6:$G$45,5,FALSE),0)</f>
        <v>0</v>
      </c>
      <c r="AW26" s="2">
        <f>IFERROR(VLOOKUP($G26,パラメータ_オリジナル!$B$6:$G$45,6,FALSE),0)</f>
        <v>0</v>
      </c>
      <c r="AX26" s="125">
        <f t="shared" si="114"/>
        <v>0</v>
      </c>
      <c r="AY26" s="125">
        <f t="shared" si="115"/>
        <v>0</v>
      </c>
      <c r="AZ26" s="125">
        <f t="shared" si="116"/>
        <v>0</v>
      </c>
      <c r="BA26" s="125">
        <f t="shared" si="117"/>
        <v>0</v>
      </c>
      <c r="BB26" s="125">
        <f t="shared" si="118"/>
        <v>0</v>
      </c>
      <c r="BC26" s="125">
        <f t="shared" si="119"/>
        <v>0</v>
      </c>
      <c r="BD26" s="125">
        <f t="shared" si="120"/>
        <v>0</v>
      </c>
      <c r="BE26" s="125">
        <f t="shared" si="121"/>
        <v>0</v>
      </c>
      <c r="BF26" s="125">
        <f t="shared" si="122"/>
        <v>0</v>
      </c>
      <c r="BG26" s="125">
        <f t="shared" si="123"/>
        <v>0</v>
      </c>
      <c r="BH26" s="125">
        <f t="shared" si="124"/>
        <v>0</v>
      </c>
      <c r="BI26" s="125">
        <f t="shared" si="125"/>
        <v>0</v>
      </c>
      <c r="BJ26" s="125">
        <f t="shared" si="126"/>
        <v>0</v>
      </c>
      <c r="BK26" s="125">
        <f t="shared" si="127"/>
        <v>0</v>
      </c>
      <c r="BL26" s="125">
        <f t="shared" si="128"/>
        <v>0</v>
      </c>
      <c r="BM26" s="125">
        <f t="shared" si="129"/>
        <v>0</v>
      </c>
      <c r="BN26" s="125">
        <f t="shared" si="130"/>
        <v>0</v>
      </c>
      <c r="BO26" s="125">
        <f t="shared" si="131"/>
        <v>0</v>
      </c>
      <c r="BP26" s="125">
        <f t="shared" si="132"/>
        <v>0</v>
      </c>
      <c r="BQ26" s="125">
        <f t="shared" si="133"/>
        <v>0</v>
      </c>
      <c r="BR26" s="125">
        <f t="shared" si="134"/>
        <v>0</v>
      </c>
      <c r="BS26" s="125">
        <f t="shared" si="135"/>
        <v>0</v>
      </c>
      <c r="BT26" s="125">
        <f t="shared" si="136"/>
        <v>0</v>
      </c>
      <c r="BU26" s="125">
        <f t="shared" si="137"/>
        <v>0</v>
      </c>
      <c r="BV26" s="125">
        <f t="shared" si="138"/>
        <v>0</v>
      </c>
      <c r="BW26" s="125">
        <f t="shared" si="139"/>
        <v>0</v>
      </c>
      <c r="BX26" s="125">
        <f t="shared" si="140"/>
        <v>0</v>
      </c>
      <c r="BY26" s="125">
        <f t="shared" si="141"/>
        <v>0</v>
      </c>
      <c r="BZ26" s="125">
        <f t="shared" si="142"/>
        <v>0</v>
      </c>
      <c r="CA26" s="125">
        <f t="shared" si="143"/>
        <v>0</v>
      </c>
      <c r="CB26" s="125">
        <f t="shared" si="144"/>
        <v>0</v>
      </c>
      <c r="CC26" s="125">
        <f t="shared" si="145"/>
        <v>0</v>
      </c>
      <c r="CD26" s="125">
        <f t="shared" si="146"/>
        <v>0</v>
      </c>
      <c r="CE26" s="125">
        <f t="shared" si="147"/>
        <v>0</v>
      </c>
      <c r="CF26" s="2">
        <f>IFERROR(IF($F26="地位Ⅰ",INDEX(幹材積成長量!$I$7:$K$148,MATCH((【入力】吸収量・排出量算定シート!$H26+(【入力】吸収量・排出量算定シート!CF$17-【入力】吸収量・排出量算定シート!$CF$17)),幹材積成長量!$I$7:$I$148,0),MATCH(【入力】吸収量・排出量算定シート!$G26,幹材積成長量!$I$7:$K$7,0)),IF($F26="地位Ⅲ",INDEX(幹材積成長量!$O$7:$Q$148,MATCH((【入力】吸収量・排出量算定シート!$H26+(【入力】吸収量・排出量算定シート!CF$17-【入力】吸収量・排出量算定シート!$CF$17)),幹材積成長量!$O$7:$O$148,0),MATCH(【入力】吸収量・排出量算定シート!$G26,幹材積成長量!$O$7:$Q$7,0)),INDEX(幹材積成長量!$L$7:$N$148,MATCH((【入力】吸収量・排出量算定シート!$H26+(【入力】吸収量・排出量算定シート!CF$17-【入力】吸収量・排出量算定シート!$CF$17)),幹材積成長量!$L$7:$L$148,0),MATCH(【入力】吸収量・排出量算定シート!$G26,幹材積成長量!$L$7:$N$7,0)))),0)</f>
        <v>0</v>
      </c>
      <c r="CG26" s="2">
        <f>IFERROR(IF($F26="地位Ⅰ",INDEX(幹材積成長量!$I$7:$K$148,MATCH((【入力】吸収量・排出量算定シート!$H26+(【入力】吸収量・排出量算定シート!CG$17-【入力】吸収量・排出量算定シート!$CF$17)),幹材積成長量!$I$7:$I$148,0),MATCH(【入力】吸収量・排出量算定シート!$G26,幹材積成長量!$I$7:$K$7,0)),IF($F26="地位Ⅲ",INDEX(幹材積成長量!$O$7:$Q$148,MATCH((【入力】吸収量・排出量算定シート!$H26+(【入力】吸収量・排出量算定シート!CG$17-【入力】吸収量・排出量算定シート!$CF$17)),幹材積成長量!$O$7:$O$148,0),MATCH(【入力】吸収量・排出量算定シート!$G26,幹材積成長量!$O$7:$Q$7,0)),INDEX(幹材積成長量!$L$7:$N$148,MATCH((【入力】吸収量・排出量算定シート!$H26+(【入力】吸収量・排出量算定シート!CG$17-【入力】吸収量・排出量算定シート!$CF$17)),幹材積成長量!$L$7:$L$148,0),MATCH(【入力】吸収量・排出量算定シート!$G26,幹材積成長量!$L$7:$N$7,0)))),0)</f>
        <v>0</v>
      </c>
      <c r="CH26" s="2">
        <f>IFERROR(IF($F26="地位Ⅰ",INDEX(幹材積成長量!$I$7:$K$148,MATCH((【入力】吸収量・排出量算定シート!$H26+(【入力】吸収量・排出量算定シート!CH$17-【入力】吸収量・排出量算定シート!$CF$17)),幹材積成長量!$I$7:$I$148,0),MATCH(【入力】吸収量・排出量算定シート!$G26,幹材積成長量!$I$7:$K$7,0)),IF($F26="地位Ⅲ",INDEX(幹材積成長量!$O$7:$Q$148,MATCH((【入力】吸収量・排出量算定シート!$H26+(【入力】吸収量・排出量算定シート!CH$17-【入力】吸収量・排出量算定シート!$CF$17)),幹材積成長量!$O$7:$O$148,0),MATCH(【入力】吸収量・排出量算定シート!$G26,幹材積成長量!$O$7:$Q$7,0)),INDEX(幹材積成長量!$L$7:$N$148,MATCH((【入力】吸収量・排出量算定シート!$H26+(【入力】吸収量・排出量算定シート!CH$17-【入力】吸収量・排出量算定シート!$CF$17)),幹材積成長量!$L$7:$L$148,0),MATCH(【入力】吸収量・排出量算定シート!$G26,幹材積成長量!$L$7:$N$7,0)))),0)</f>
        <v>0</v>
      </c>
      <c r="CI26" s="2">
        <f>IFERROR(IF($F26="地位Ⅰ",INDEX(幹材積成長量!$I$7:$K$148,MATCH((【入力】吸収量・排出量算定シート!$H26+(【入力】吸収量・排出量算定シート!CI$17-【入力】吸収量・排出量算定シート!$CF$17)),幹材積成長量!$I$7:$I$148,0),MATCH(【入力】吸収量・排出量算定シート!$G26,幹材積成長量!$I$7:$K$7,0)),IF($F26="地位Ⅲ",INDEX(幹材積成長量!$O$7:$Q$148,MATCH((【入力】吸収量・排出量算定シート!$H26+(【入力】吸収量・排出量算定シート!CI$17-【入力】吸収量・排出量算定シート!$CF$17)),幹材積成長量!$O$7:$O$148,0),MATCH(【入力】吸収量・排出量算定シート!$G26,幹材積成長量!$O$7:$Q$7,0)),INDEX(幹材積成長量!$L$7:$N$148,MATCH((【入力】吸収量・排出量算定シート!$H26+(【入力】吸収量・排出量算定シート!CI$17-【入力】吸収量・排出量算定シート!$CF$17)),幹材積成長量!$L$7:$L$148,0),MATCH(【入力】吸収量・排出量算定シート!$G26,幹材積成長量!$L$7:$N$7,0)))),0)</f>
        <v>0</v>
      </c>
      <c r="CJ26" s="2">
        <f>IFERROR(IF($F26="地位Ⅰ",INDEX(幹材積成長量!$I$7:$K$148,MATCH((【入力】吸収量・排出量算定シート!$H26+(【入力】吸収量・排出量算定シート!CJ$17-【入力】吸収量・排出量算定シート!$CF$17)),幹材積成長量!$I$7:$I$148,0),MATCH(【入力】吸収量・排出量算定シート!$G26,幹材積成長量!$I$7:$K$7,0)),IF($F26="地位Ⅲ",INDEX(幹材積成長量!$O$7:$Q$148,MATCH((【入力】吸収量・排出量算定シート!$H26+(【入力】吸収量・排出量算定シート!CJ$17-【入力】吸収量・排出量算定シート!$CF$17)),幹材積成長量!$O$7:$O$148,0),MATCH(【入力】吸収量・排出量算定シート!$G26,幹材積成長量!$O$7:$Q$7,0)),INDEX(幹材積成長量!$L$7:$N$148,MATCH((【入力】吸収量・排出量算定シート!$H26+(【入力】吸収量・排出量算定シート!CJ$17-【入力】吸収量・排出量算定シート!$CF$17)),幹材積成長量!$L$7:$L$148,0),MATCH(【入力】吸収量・排出量算定シート!$G26,幹材積成長量!$L$7:$N$7,0)))),0)</f>
        <v>0</v>
      </c>
      <c r="CK26" s="2">
        <f>IFERROR(IF($F26="地位Ⅰ",INDEX(幹材積成長量!$I$7:$K$148,MATCH((【入力】吸収量・排出量算定シート!$H26+(【入力】吸収量・排出量算定シート!CK$17-【入力】吸収量・排出量算定シート!$CF$17)),幹材積成長量!$I$7:$I$148,0),MATCH(【入力】吸収量・排出量算定シート!$G26,幹材積成長量!$I$7:$K$7,0)),IF($F26="地位Ⅲ",INDEX(幹材積成長量!$O$7:$Q$148,MATCH((【入力】吸収量・排出量算定シート!$H26+(【入力】吸収量・排出量算定シート!CK$17-【入力】吸収量・排出量算定シート!$CF$17)),幹材積成長量!$O$7:$O$148,0),MATCH(【入力】吸収量・排出量算定シート!$G26,幹材積成長量!$O$7:$Q$7,0)),INDEX(幹材積成長量!$L$7:$N$148,MATCH((【入力】吸収量・排出量算定シート!$H26+(【入力】吸収量・排出量算定シート!CK$17-【入力】吸収量・排出量算定シート!$CF$17)),幹材積成長量!$L$7:$L$148,0),MATCH(【入力】吸収量・排出量算定シート!$G26,幹材積成長量!$L$7:$N$7,0)))),0)</f>
        <v>0</v>
      </c>
      <c r="CL26" s="2">
        <f>IFERROR(IF($F26="地位Ⅰ",INDEX(幹材積成長量!$I$7:$K$148,MATCH((【入力】吸収量・排出量算定シート!$H26+(【入力】吸収量・排出量算定シート!CL$17-【入力】吸収量・排出量算定シート!$CF$17)),幹材積成長量!$I$7:$I$148,0),MATCH(【入力】吸収量・排出量算定シート!$G26,幹材積成長量!$I$7:$K$7,0)),IF($F26="地位Ⅲ",INDEX(幹材積成長量!$O$7:$Q$148,MATCH((【入力】吸収量・排出量算定シート!$H26+(【入力】吸収量・排出量算定シート!CL$17-【入力】吸収量・排出量算定シート!$CF$17)),幹材積成長量!$O$7:$O$148,0),MATCH(【入力】吸収量・排出量算定シート!$G26,幹材積成長量!$O$7:$Q$7,0)),INDEX(幹材積成長量!$L$7:$N$148,MATCH((【入力】吸収量・排出量算定シート!$H26+(【入力】吸収量・排出量算定シート!CL$17-【入力】吸収量・排出量算定シート!$CF$17)),幹材積成長量!$L$7:$L$148,0),MATCH(【入力】吸収量・排出量算定シート!$G26,幹材積成長量!$L$7:$N$7,0)))),0)</f>
        <v>0</v>
      </c>
      <c r="CM26" s="2">
        <f>IFERROR(IF($F26="地位Ⅰ",INDEX(幹材積成長量!$I$7:$K$148,MATCH((【入力】吸収量・排出量算定シート!$H26+(【入力】吸収量・排出量算定シート!CM$17-【入力】吸収量・排出量算定シート!$CF$17)),幹材積成長量!$I$7:$I$148,0),MATCH(【入力】吸収量・排出量算定シート!$G26,幹材積成長量!$I$7:$K$7,0)),IF($F26="地位Ⅲ",INDEX(幹材積成長量!$O$7:$Q$148,MATCH((【入力】吸収量・排出量算定シート!$H26+(【入力】吸収量・排出量算定シート!CM$17-【入力】吸収量・排出量算定シート!$CF$17)),幹材積成長量!$O$7:$O$148,0),MATCH(【入力】吸収量・排出量算定シート!$G26,幹材積成長量!$O$7:$Q$7,0)),INDEX(幹材積成長量!$L$7:$N$148,MATCH((【入力】吸収量・排出量算定シート!$H26+(【入力】吸収量・排出量算定シート!CM$17-【入力】吸収量・排出量算定シート!$CF$17)),幹材積成長量!$L$7:$L$148,0),MATCH(【入力】吸収量・排出量算定シート!$G26,幹材積成長量!$L$7:$N$7,0)))),0)</f>
        <v>0</v>
      </c>
      <c r="CN26" s="2">
        <f>IFERROR(IF($F26="地位Ⅰ",INDEX(幹材積成長量!$I$7:$K$148,MATCH((【入力】吸収量・排出量算定シート!$H26+(【入力】吸収量・排出量算定シート!CN$17-【入力】吸収量・排出量算定シート!$CF$17)),幹材積成長量!$I$7:$I$148,0),MATCH(【入力】吸収量・排出量算定シート!$G26,幹材積成長量!$I$7:$K$7,0)),IF($F26="地位Ⅲ",INDEX(幹材積成長量!$O$7:$Q$148,MATCH((【入力】吸収量・排出量算定シート!$H26+(【入力】吸収量・排出量算定シート!CN$17-【入力】吸収量・排出量算定シート!$CF$17)),幹材積成長量!$O$7:$O$148,0),MATCH(【入力】吸収量・排出量算定シート!$G26,幹材積成長量!$O$7:$Q$7,0)),INDEX(幹材積成長量!$L$7:$N$148,MATCH((【入力】吸収量・排出量算定シート!$H26+(【入力】吸収量・排出量算定シート!CN$17-【入力】吸収量・排出量算定シート!$CF$17)),幹材積成長量!$L$7:$L$148,0),MATCH(【入力】吸収量・排出量算定シート!$G26,幹材積成長量!$L$7:$N$7,0)))),0)</f>
        <v>0</v>
      </c>
      <c r="CO26" s="2">
        <f>IFERROR(IF($F26="地位Ⅰ",INDEX(幹材積成長量!$I$7:$K$148,MATCH((【入力】吸収量・排出量算定シート!$H26+(【入力】吸収量・排出量算定シート!CO$17-【入力】吸収量・排出量算定シート!$CF$17)),幹材積成長量!$I$7:$I$148,0),MATCH(【入力】吸収量・排出量算定シート!$G26,幹材積成長量!$I$7:$K$7,0)),IF($F26="地位Ⅲ",INDEX(幹材積成長量!$O$7:$Q$148,MATCH((【入力】吸収量・排出量算定シート!$H26+(【入力】吸収量・排出量算定シート!CO$17-【入力】吸収量・排出量算定シート!$CF$17)),幹材積成長量!$O$7:$O$148,0),MATCH(【入力】吸収量・排出量算定シート!$G26,幹材積成長量!$O$7:$Q$7,0)),INDEX(幹材積成長量!$L$7:$N$148,MATCH((【入力】吸収量・排出量算定シート!$H26+(【入力】吸収量・排出量算定シート!CO$17-【入力】吸収量・排出量算定シート!$CF$17)),幹材積成長量!$L$7:$L$148,0),MATCH(【入力】吸収量・排出量算定シート!$G26,幹材積成長量!$L$7:$N$7,0)))),0)</f>
        <v>0</v>
      </c>
      <c r="CP26" s="2">
        <f>IFERROR(IF($F26="地位Ⅰ",INDEX(幹材積成長量!$I$7:$K$148,MATCH((【入力】吸収量・排出量算定シート!$H26+(【入力】吸収量・排出量算定シート!CP$17-【入力】吸収量・排出量算定シート!$CF$17)),幹材積成長量!$I$7:$I$148,0),MATCH(【入力】吸収量・排出量算定シート!$G26,幹材積成長量!$I$7:$K$7,0)),IF($F26="地位Ⅲ",INDEX(幹材積成長量!$O$7:$Q$148,MATCH((【入力】吸収量・排出量算定シート!$H26+(【入力】吸収量・排出量算定シート!CP$17-【入力】吸収量・排出量算定シート!$CF$17)),幹材積成長量!$O$7:$O$148,0),MATCH(【入力】吸収量・排出量算定シート!$G26,幹材積成長量!$O$7:$Q$7,0)),INDEX(幹材積成長量!$L$7:$N$148,MATCH((【入力】吸収量・排出量算定シート!$H26+(【入力】吸収量・排出量算定シート!CP$17-【入力】吸収量・排出量算定シート!$CF$17)),幹材積成長量!$L$7:$L$148,0),MATCH(【入力】吸収量・排出量算定シート!$G26,幹材積成長量!$L$7:$N$7,0)))),0)</f>
        <v>0</v>
      </c>
      <c r="CQ26" s="2">
        <f>IFERROR(IF($F26="地位Ⅰ",INDEX(幹材積成長量!$I$7:$K$148,MATCH((【入力】吸収量・排出量算定シート!$H26+(【入力】吸収量・排出量算定シート!CQ$17-【入力】吸収量・排出量算定シート!$CF$17)),幹材積成長量!$I$7:$I$148,0),MATCH(【入力】吸収量・排出量算定シート!$G26,幹材積成長量!$I$7:$K$7,0)),IF($F26="地位Ⅲ",INDEX(幹材積成長量!$O$7:$Q$148,MATCH((【入力】吸収量・排出量算定シート!$H26+(【入力】吸収量・排出量算定シート!CQ$17-【入力】吸収量・排出量算定シート!$CF$17)),幹材積成長量!$O$7:$O$148,0),MATCH(【入力】吸収量・排出量算定シート!$G26,幹材積成長量!$O$7:$Q$7,0)),INDEX(幹材積成長量!$L$7:$N$148,MATCH((【入力】吸収量・排出量算定シート!$H26+(【入力】吸収量・排出量算定シート!CQ$17-【入力】吸収量・排出量算定シート!$CF$17)),幹材積成長量!$L$7:$L$148,0),MATCH(【入力】吸収量・排出量算定シート!$G26,幹材積成長量!$L$7:$N$7,0)))),0)</f>
        <v>0</v>
      </c>
      <c r="CR26" s="2">
        <f>IFERROR(IF($F26="地位Ⅰ",INDEX(幹材積成長量!$I$7:$K$148,MATCH((【入力】吸収量・排出量算定シート!$H26+(【入力】吸収量・排出量算定シート!CR$17-【入力】吸収量・排出量算定シート!$CF$17)),幹材積成長量!$I$7:$I$148,0),MATCH(【入力】吸収量・排出量算定シート!$G26,幹材積成長量!$I$7:$K$7,0)),IF($F26="地位Ⅲ",INDEX(幹材積成長量!$O$7:$Q$148,MATCH((【入力】吸収量・排出量算定シート!$H26+(【入力】吸収量・排出量算定シート!CR$17-【入力】吸収量・排出量算定シート!$CF$17)),幹材積成長量!$O$7:$O$148,0),MATCH(【入力】吸収量・排出量算定シート!$G26,幹材積成長量!$O$7:$Q$7,0)),INDEX(幹材積成長量!$L$7:$N$148,MATCH((【入力】吸収量・排出量算定シート!$H26+(【入力】吸収量・排出量算定シート!CR$17-【入力】吸収量・排出量算定シート!$CF$17)),幹材積成長量!$L$7:$L$148,0),MATCH(【入力】吸収量・排出量算定シート!$G26,幹材積成長量!$L$7:$N$7,0)))),0)</f>
        <v>0</v>
      </c>
      <c r="CS26" s="2">
        <f>IFERROR(IF($F26="地位Ⅰ",INDEX(幹材積成長量!$I$7:$K$148,MATCH((【入力】吸収量・排出量算定シート!$H26+(【入力】吸収量・排出量算定シート!CS$17-【入力】吸収量・排出量算定シート!$CF$17)),幹材積成長量!$I$7:$I$148,0),MATCH(【入力】吸収量・排出量算定シート!$G26,幹材積成長量!$I$7:$K$7,0)),IF($F26="地位Ⅲ",INDEX(幹材積成長量!$O$7:$Q$148,MATCH((【入力】吸収量・排出量算定シート!$H26+(【入力】吸収量・排出量算定シート!CS$17-【入力】吸収量・排出量算定シート!$CF$17)),幹材積成長量!$O$7:$O$148,0),MATCH(【入力】吸収量・排出量算定シート!$G26,幹材積成長量!$O$7:$Q$7,0)),INDEX(幹材積成長量!$L$7:$N$148,MATCH((【入力】吸収量・排出量算定シート!$H26+(【入力】吸収量・排出量算定シート!CS$17-【入力】吸収量・排出量算定シート!$CF$17)),幹材積成長量!$L$7:$L$148,0),MATCH(【入力】吸収量・排出量算定シート!$G26,幹材積成長量!$L$7:$N$7,0)))),0)</f>
        <v>0</v>
      </c>
      <c r="CT26" s="2">
        <f>IFERROR(IF($F26="地位Ⅰ",INDEX(幹材積成長量!$I$7:$K$148,MATCH((【入力】吸収量・排出量算定シート!$H26+(【入力】吸収量・排出量算定シート!CT$17-【入力】吸収量・排出量算定シート!$CF$17)),幹材積成長量!$I$7:$I$148,0),MATCH(【入力】吸収量・排出量算定シート!$G26,幹材積成長量!$I$7:$K$7,0)),IF($F26="地位Ⅲ",INDEX(幹材積成長量!$O$7:$Q$148,MATCH((【入力】吸収量・排出量算定シート!$H26+(【入力】吸収量・排出量算定シート!CT$17-【入力】吸収量・排出量算定シート!$CF$17)),幹材積成長量!$O$7:$O$148,0),MATCH(【入力】吸収量・排出量算定シート!$G26,幹材積成長量!$O$7:$Q$7,0)),INDEX(幹材積成長量!$L$7:$N$148,MATCH((【入力】吸収量・排出量算定シート!$H26+(【入力】吸収量・排出量算定シート!CT$17-【入力】吸収量・排出量算定シート!$CF$17)),幹材積成長量!$L$7:$L$148,0),MATCH(【入力】吸収量・排出量算定シート!$G26,幹材積成長量!$L$7:$N$7,0)))),0)</f>
        <v>0</v>
      </c>
      <c r="CU26" s="2">
        <f>IFERROR(IF($F26="地位Ⅰ",INDEX(幹材積成長量!$I$7:$K$148,MATCH((【入力】吸収量・排出量算定シート!$H26+(【入力】吸収量・排出量算定シート!CU$17-【入力】吸収量・排出量算定シート!$CF$17)),幹材積成長量!$I$7:$I$148,0),MATCH(【入力】吸収量・排出量算定シート!$G26,幹材積成長量!$I$7:$K$7,0)),IF($F26="地位Ⅲ",INDEX(幹材積成長量!$O$7:$Q$148,MATCH((【入力】吸収量・排出量算定シート!$H26+(【入力】吸収量・排出量算定シート!CU$17-【入力】吸収量・排出量算定シート!$CF$17)),幹材積成長量!$O$7:$O$148,0),MATCH(【入力】吸収量・排出量算定シート!$G26,幹材積成長量!$O$7:$Q$7,0)),INDEX(幹材積成長量!$L$7:$N$148,MATCH((【入力】吸収量・排出量算定シート!$H26+(【入力】吸収量・排出量算定シート!CU$17-【入力】吸収量・排出量算定シート!$CF$17)),幹材積成長量!$L$7:$L$148,0),MATCH(【入力】吸収量・排出量算定シート!$G26,幹材積成長量!$L$7:$N$7,0)))),0)</f>
        <v>0</v>
      </c>
      <c r="CV26" s="2">
        <f>IFERROR(IF($F26="地位Ⅰ",INDEX(幹材積成長量!$I$7:$K$148,MATCH((【入力】吸収量・排出量算定シート!$H26+(【入力】吸収量・排出量算定シート!CV$17-【入力】吸収量・排出量算定シート!$CF$17)),幹材積成長量!$I$7:$I$148,0),MATCH(【入力】吸収量・排出量算定シート!$G26,幹材積成長量!$I$7:$K$7,0)),IF($F26="地位Ⅲ",INDEX(幹材積成長量!$O$7:$Q$148,MATCH((【入力】吸収量・排出量算定シート!$H26+(【入力】吸収量・排出量算定シート!CV$17-【入力】吸収量・排出量算定シート!$CF$17)),幹材積成長量!$O$7:$O$148,0),MATCH(【入力】吸収量・排出量算定シート!$G26,幹材積成長量!$O$7:$Q$7,0)),INDEX(幹材積成長量!$L$7:$N$148,MATCH((【入力】吸収量・排出量算定シート!$H26+(【入力】吸収量・排出量算定シート!CV$17-【入力】吸収量・排出量算定シート!$CF$17)),幹材積成長量!$L$7:$L$148,0),MATCH(【入力】吸収量・排出量算定シート!$G26,幹材積成長量!$L$7:$N$7,0)))),0)</f>
        <v>0</v>
      </c>
      <c r="CW26" s="2">
        <f t="shared" si="148"/>
        <v>0</v>
      </c>
      <c r="CX26" s="2">
        <f t="shared" si="149"/>
        <v>0</v>
      </c>
      <c r="CY26" s="2">
        <f t="shared" si="150"/>
        <v>0</v>
      </c>
      <c r="CZ26" s="2">
        <f t="shared" si="151"/>
        <v>0</v>
      </c>
      <c r="DA26" s="2">
        <f t="shared" si="152"/>
        <v>0</v>
      </c>
      <c r="DB26" s="2">
        <f t="shared" si="153"/>
        <v>0</v>
      </c>
      <c r="DC26" s="2">
        <f t="shared" si="154"/>
        <v>0</v>
      </c>
      <c r="DD26" s="2">
        <f t="shared" si="155"/>
        <v>0</v>
      </c>
      <c r="DE26" s="2">
        <f t="shared" si="156"/>
        <v>0</v>
      </c>
      <c r="DF26" s="2">
        <f t="shared" si="157"/>
        <v>0</v>
      </c>
      <c r="DG26" s="2">
        <f t="shared" si="158"/>
        <v>0</v>
      </c>
      <c r="DH26" s="2">
        <f t="shared" si="159"/>
        <v>0</v>
      </c>
      <c r="DI26" s="2">
        <f t="shared" si="160"/>
        <v>0</v>
      </c>
      <c r="DJ26" s="2">
        <f t="shared" si="161"/>
        <v>0</v>
      </c>
      <c r="DK26" s="2">
        <f t="shared" si="162"/>
        <v>0</v>
      </c>
      <c r="DL26" s="2">
        <f t="shared" si="163"/>
        <v>0</v>
      </c>
      <c r="DM26" s="2">
        <f t="shared" si="164"/>
        <v>0</v>
      </c>
      <c r="DN26" s="187">
        <f>IFERROR(IF($F26="地位Ⅰ",INDEX(幹材積成長量!$AE$7:$AG$14,8,MATCH(【入力】吸収量・排出量算定シート!$G26,幹材積成長量!$AE$7:$AG$7,0)),IF($F26="地位Ⅲ",INDEX(幹材積成長量!$AK$7:$AM$14,8,MATCH(【入力】吸収量・排出量算定シート!$G26,幹材積成長量!$AK$7:$AM$7,0)),INDEX(幹材積成長量!$AH$7:$AJ$14,8,MATCH(【入力】吸収量・排出量算定シート!$G26,幹材積成長量!$AH$7:$AJ$7,0)))),0)</f>
        <v>0</v>
      </c>
      <c r="DO26" s="187">
        <f>IFERROR(IF($F26="地位Ⅰ",INDEX(幹材積成長量!$AE$7:$AG$14,8,MATCH(【入力】吸収量・排出量算定シート!$G26,幹材積成長量!$AE$7:$AG$7,0)),IF($F26="地位Ⅲ",INDEX(幹材積成長量!$AK$7:$AM$14,8,MATCH(【入力】吸収量・排出量算定シート!$G26,幹材積成長量!$AK$7:$AM$7,0)),INDEX(幹材積成長量!$AH$7:$AJ$14,8,MATCH(【入力】吸収量・排出量算定シート!$G26,幹材積成長量!$AH$7:$AJ$7,0)))),0)</f>
        <v>0</v>
      </c>
      <c r="DP26" s="187">
        <f>IFERROR(IF($F26="地位Ⅰ",INDEX(幹材積成長量!$AE$7:$AG$14,8,MATCH(【入力】吸収量・排出量算定シート!$G26,幹材積成長量!$AE$7:$AG$7,0)),IF($F26="地位Ⅲ",INDEX(幹材積成長量!$AK$7:$AM$14,8,MATCH(【入力】吸収量・排出量算定シート!$G26,幹材積成長量!$AK$7:$AM$7,0)),INDEX(幹材積成長量!$AH$7:$AJ$14,8,MATCH(【入力】吸収量・排出量算定シート!$G26,幹材積成長量!$AH$7:$AJ$7,0)))),0)</f>
        <v>0</v>
      </c>
      <c r="DQ26" s="187">
        <f>IFERROR(IF($F26="地位Ⅰ",INDEX(幹材積成長量!$AE$7:$AG$14,8,MATCH(【入力】吸収量・排出量算定シート!$G26,幹材積成長量!$AE$7:$AG$7,0)),IF($F26="地位Ⅲ",INDEX(幹材積成長量!$AK$7:$AM$14,8,MATCH(【入力】吸収量・排出量算定シート!$G26,幹材積成長量!$AK$7:$AM$7,0)),INDEX(幹材積成長量!$AH$7:$AJ$14,8,MATCH(【入力】吸収量・排出量算定シート!$G26,幹材積成長量!$AH$7:$AJ$7,0)))),0)</f>
        <v>0</v>
      </c>
      <c r="DR26" s="187">
        <f>IFERROR(IF($F26="地位Ⅰ",INDEX(幹材積成長量!$AE$7:$AG$14,8,MATCH(【入力】吸収量・排出量算定シート!$G26,幹材積成長量!$AE$7:$AG$7,0)),IF($F26="地位Ⅲ",INDEX(幹材積成長量!$AK$7:$AM$14,8,MATCH(【入力】吸収量・排出量算定シート!$G26,幹材積成長量!$AK$7:$AM$7,0)),INDEX(幹材積成長量!$AH$7:$AJ$14,8,MATCH(【入力】吸収量・排出量算定シート!$G26,幹材積成長量!$AH$7:$AJ$7,0)))),0)</f>
        <v>0</v>
      </c>
      <c r="DS26" s="187">
        <f>IFERROR(IF($F26="地位Ⅰ",INDEX(幹材積成長量!$AE$7:$AG$14,8,MATCH(【入力】吸収量・排出量算定シート!$G26,幹材積成長量!$AE$7:$AG$7,0)),IF($F26="地位Ⅲ",INDEX(幹材積成長量!$AK$7:$AM$14,8,MATCH(【入力】吸収量・排出量算定シート!$G26,幹材積成長量!$AK$7:$AM$7,0)),INDEX(幹材積成長量!$AH$7:$AJ$14,8,MATCH(【入力】吸収量・排出量算定シート!$G26,幹材積成長量!$AH$7:$AJ$7,0)))),0)</f>
        <v>0</v>
      </c>
      <c r="DT26" s="187">
        <f>IFERROR(IF($F26="地位Ⅰ",INDEX(幹材積成長量!$AE$7:$AG$14,8,MATCH(【入力】吸収量・排出量算定シート!$G26,幹材積成長量!$AE$7:$AG$7,0)),IF($F26="地位Ⅲ",INDEX(幹材積成長量!$AK$7:$AM$14,8,MATCH(【入力】吸収量・排出量算定シート!$G26,幹材積成長量!$AK$7:$AM$7,0)),INDEX(幹材積成長量!$AH$7:$AJ$14,8,MATCH(【入力】吸収量・排出量算定シート!$G26,幹材積成長量!$AH$7:$AJ$7,0)))),0)</f>
        <v>0</v>
      </c>
      <c r="DU26" s="187">
        <f>IFERROR(IF($F26="地位Ⅰ",INDEX(幹材積成長量!$AE$7:$AG$14,8,MATCH(【入力】吸収量・排出量算定シート!$G26,幹材積成長量!$AE$7:$AG$7,0)),IF($F26="地位Ⅲ",INDEX(幹材積成長量!$AK$7:$AM$14,8,MATCH(【入力】吸収量・排出量算定シート!$G26,幹材積成長量!$AK$7:$AM$7,0)),INDEX(幹材積成長量!$AH$7:$AJ$14,8,MATCH(【入力】吸収量・排出量算定シート!$G26,幹材積成長量!$AH$7:$AJ$7,0)))),0)</f>
        <v>0</v>
      </c>
      <c r="DV26" s="187">
        <f>IFERROR(IF($F26="地位Ⅰ",INDEX(幹材積成長量!$AE$7:$AG$14,8,MATCH(【入力】吸収量・排出量算定シート!$G26,幹材積成長量!$AE$7:$AG$7,0)),IF($F26="地位Ⅲ",INDEX(幹材積成長量!$AK$7:$AM$14,8,MATCH(【入力】吸収量・排出量算定シート!$G26,幹材積成長量!$AK$7:$AM$7,0)),INDEX(幹材積成長量!$AH$7:$AJ$14,8,MATCH(【入力】吸収量・排出量算定シート!$G26,幹材積成長量!$AH$7:$AJ$7,0)))),0)</f>
        <v>0</v>
      </c>
      <c r="DW26" s="187">
        <f>IFERROR(IF($F26="地位Ⅰ",INDEX(幹材積成長量!$AE$7:$AG$14,8,MATCH(【入力】吸収量・排出量算定シート!$G26,幹材積成長量!$AE$7:$AG$7,0)),IF($F26="地位Ⅲ",INDEX(幹材積成長量!$AK$7:$AM$14,8,MATCH(【入力】吸収量・排出量算定シート!$G26,幹材積成長量!$AK$7:$AM$7,0)),INDEX(幹材積成長量!$AH$7:$AJ$14,8,MATCH(【入力】吸収量・排出量算定シート!$G26,幹材積成長量!$AH$7:$AJ$7,0)))),0)</f>
        <v>0</v>
      </c>
      <c r="DX26" s="187">
        <f>IFERROR(IF($F26="地位Ⅰ",INDEX(幹材積成長量!$AE$7:$AG$14,8,MATCH(【入力】吸収量・排出量算定シート!$G26,幹材積成長量!$AE$7:$AG$7,0)),IF($F26="地位Ⅲ",INDEX(幹材積成長量!$AK$7:$AM$14,8,MATCH(【入力】吸収量・排出量算定シート!$G26,幹材積成長量!$AK$7:$AM$7,0)),INDEX(幹材積成長量!$AH$7:$AJ$14,8,MATCH(【入力】吸収量・排出量算定シート!$G26,幹材積成長量!$AH$7:$AJ$7,0)))),0)</f>
        <v>0</v>
      </c>
      <c r="DY26" s="187">
        <f>IFERROR(IF($F26="地位Ⅰ",INDEX(幹材積成長量!$AE$7:$AG$14,8,MATCH(【入力】吸収量・排出量算定シート!$G26,幹材積成長量!$AE$7:$AG$7,0)),IF($F26="地位Ⅲ",INDEX(幹材積成長量!$AK$7:$AM$14,8,MATCH(【入力】吸収量・排出量算定シート!$G26,幹材積成長量!$AK$7:$AM$7,0)),INDEX(幹材積成長量!$AH$7:$AJ$14,8,MATCH(【入力】吸収量・排出量算定シート!$G26,幹材積成長量!$AH$7:$AJ$7,0)))),0)</f>
        <v>0</v>
      </c>
      <c r="DZ26" s="187">
        <f>IFERROR(IF($F26="地位Ⅰ",INDEX(幹材積成長量!$AE$7:$AG$14,8,MATCH(【入力】吸収量・排出量算定シート!$G26,幹材積成長量!$AE$7:$AG$7,0)),IF($F26="地位Ⅲ",INDEX(幹材積成長量!$AK$7:$AM$14,8,MATCH(【入力】吸収量・排出量算定シート!$G26,幹材積成長量!$AK$7:$AM$7,0)),INDEX(幹材積成長量!$AH$7:$AJ$14,8,MATCH(【入力】吸収量・排出量算定シート!$G26,幹材積成長量!$AH$7:$AJ$7,0)))),0)</f>
        <v>0</v>
      </c>
      <c r="EA26" s="187">
        <f>IFERROR(IF($F26="地位Ⅰ",INDEX(幹材積成長量!$AE$7:$AG$14,8,MATCH(【入力】吸収量・排出量算定シート!$G26,幹材積成長量!$AE$7:$AG$7,0)),IF($F26="地位Ⅲ",INDEX(幹材積成長量!$AK$7:$AM$14,8,MATCH(【入力】吸収量・排出量算定シート!$G26,幹材積成長量!$AK$7:$AM$7,0)),INDEX(幹材積成長量!$AH$7:$AJ$14,8,MATCH(【入力】吸収量・排出量算定シート!$G26,幹材積成長量!$AH$7:$AJ$7,0)))),0)</f>
        <v>0</v>
      </c>
      <c r="EB26" s="187">
        <f>IFERROR(IF($F26="地位Ⅰ",INDEX(幹材積成長量!$AE$7:$AG$14,8,MATCH(【入力】吸収量・排出量算定シート!$G26,幹材積成長量!$AE$7:$AG$7,0)),IF($F26="地位Ⅲ",INDEX(幹材積成長量!$AK$7:$AM$14,8,MATCH(【入力】吸収量・排出量算定シート!$G26,幹材積成長量!$AK$7:$AM$7,0)),INDEX(幹材積成長量!$AH$7:$AJ$14,8,MATCH(【入力】吸収量・排出量算定シート!$G26,幹材積成長量!$AH$7:$AJ$7,0)))),0)</f>
        <v>0</v>
      </c>
      <c r="EC26" s="187">
        <f>IFERROR(IF($F26="地位Ⅰ",INDEX(幹材積成長量!$AE$7:$AG$14,8,MATCH(【入力】吸収量・排出量算定シート!$G26,幹材積成長量!$AE$7:$AG$7,0)),IF($F26="地位Ⅲ",INDEX(幹材積成長量!$AK$7:$AM$14,8,MATCH(【入力】吸収量・排出量算定シート!$G26,幹材積成長量!$AK$7:$AM$7,0)),INDEX(幹材積成長量!$AH$7:$AJ$14,8,MATCH(【入力】吸収量・排出量算定シート!$G26,幹材積成長量!$AH$7:$AJ$7,0)))),0)</f>
        <v>0</v>
      </c>
      <c r="ED26" s="186">
        <f t="shared" si="165"/>
        <v>0</v>
      </c>
      <c r="EE26" s="186">
        <f t="shared" si="166"/>
        <v>0</v>
      </c>
      <c r="EF26" s="186">
        <f t="shared" si="167"/>
        <v>0</v>
      </c>
      <c r="EG26" s="186">
        <f t="shared" si="168"/>
        <v>0</v>
      </c>
      <c r="EH26" s="186">
        <f t="shared" si="169"/>
        <v>0</v>
      </c>
      <c r="EI26" s="186">
        <f t="shared" si="170"/>
        <v>0</v>
      </c>
      <c r="EJ26" s="186">
        <f t="shared" si="171"/>
        <v>0</v>
      </c>
      <c r="EK26" s="186">
        <f t="shared" si="172"/>
        <v>0</v>
      </c>
      <c r="EL26" s="186">
        <f t="shared" si="173"/>
        <v>0</v>
      </c>
      <c r="EM26" s="186">
        <f t="shared" si="174"/>
        <v>0</v>
      </c>
      <c r="EN26" s="186">
        <f t="shared" si="175"/>
        <v>0</v>
      </c>
      <c r="EO26" s="186">
        <f t="shared" si="176"/>
        <v>0</v>
      </c>
      <c r="EP26" s="186">
        <f t="shared" si="177"/>
        <v>0</v>
      </c>
      <c r="EQ26" s="186">
        <f t="shared" si="178"/>
        <v>0</v>
      </c>
      <c r="ER26" s="186">
        <f t="shared" si="179"/>
        <v>0</v>
      </c>
      <c r="ES26" s="186">
        <f t="shared" si="180"/>
        <v>0</v>
      </c>
      <c r="ET26" s="186">
        <f t="shared" si="181"/>
        <v>0</v>
      </c>
    </row>
    <row r="27" spans="2:150" x14ac:dyDescent="0.3">
      <c r="B27" s="3"/>
      <c r="C27" s="3"/>
      <c r="D27" s="3"/>
      <c r="E27" s="3"/>
      <c r="G27" s="217"/>
      <c r="J27" s="3"/>
      <c r="M27" s="187">
        <f>IFERROR(IF($F27="地位Ⅰ",INDEX(幹材積成長量!$S$7:$U$148,MATCH(【入力】吸収量・排出量算定シート!$H27+(M$17-$M$17),幹材積成長量!$S$7:$S$148,0),MATCH($G27,幹材積成長量!$S$7:$U$7,0)),IF($F27="地位Ⅲ",INDEX(幹材積成長量!$Y$7:$AA$148,MATCH(【入力】吸収量・排出量算定シート!$H27+(M$17-$M$17),幹材積成長量!$Y$7:$Y$148,0),MATCH($G27,幹材積成長量!$Y$7:$AA$7,0)),INDEX(幹材積成長量!$V$7:$X$148,MATCH(【入力】吸収量・排出量算定シート!$H27+(M$17-$M$17),幹材積成長量!$V$7:$V$148,0),MATCH($G27,幹材積成長量!$V$7:$X$7,0)))),0)</f>
        <v>0</v>
      </c>
      <c r="N27" s="187">
        <f>IFERROR(IF($F27="地位Ⅰ",INDEX(幹材積成長量!$S$7:$U$148,MATCH(【入力】吸収量・排出量算定シート!$H27+(N$17-$M$17),幹材積成長量!$S$7:$S$148,0),MATCH($G27,幹材積成長量!$S$7:$U$7,0)),IF($F27="地位Ⅲ",INDEX(幹材積成長量!$Y$7:$AA$148,MATCH(【入力】吸収量・排出量算定シート!$H27+(N$17-$M$17),幹材積成長量!$Y$7:$Y$148,0),MATCH($G27,幹材積成長量!$Y$7:$AA$7,0)),INDEX(幹材積成長量!$V$7:$X$148,MATCH(【入力】吸収量・排出量算定シート!$H27+(N$17-$M$17),幹材積成長量!$V$7:$V$148,0),MATCH($G27,幹材積成長量!$V$7:$X$7,0)))),0)</f>
        <v>0</v>
      </c>
      <c r="O27" s="187">
        <f>IFERROR(IF($F27="地位Ⅰ",INDEX(幹材積成長量!$S$7:$U$148,MATCH(【入力】吸収量・排出量算定シート!$H27+(O$17-$M$17),幹材積成長量!$S$7:$S$148,0),MATCH($G27,幹材積成長量!$S$7:$U$7,0)),IF($F27="地位Ⅲ",INDEX(幹材積成長量!$Y$7:$AA$148,MATCH(【入力】吸収量・排出量算定シート!$H27+(O$17-$M$17),幹材積成長量!$Y$7:$Y$148,0),MATCH($G27,幹材積成長量!$Y$7:$AA$7,0)),INDEX(幹材積成長量!$V$7:$X$148,MATCH(【入力】吸収量・排出量算定シート!$H27+(O$17-$M$17),幹材積成長量!$V$7:$V$148,0),MATCH($G27,幹材積成長量!$V$7:$X$7,0)))),0)</f>
        <v>0</v>
      </c>
      <c r="P27" s="187">
        <f>IFERROR(IF($F27="地位Ⅰ",INDEX(幹材積成長量!$S$7:$U$148,MATCH(【入力】吸収量・排出量算定シート!$H27+(P$17-$M$17),幹材積成長量!$S$7:$S$148,0),MATCH($G27,幹材積成長量!$S$7:$U$7,0)),IF($F27="地位Ⅲ",INDEX(幹材積成長量!$Y$7:$AA$148,MATCH(【入力】吸収量・排出量算定シート!$H27+(P$17-$M$17),幹材積成長量!$Y$7:$Y$148,0),MATCH($G27,幹材積成長量!$Y$7:$AA$7,0)),INDEX(幹材積成長量!$V$7:$X$148,MATCH(【入力】吸収量・排出量算定シート!$H27+(P$17-$M$17),幹材積成長量!$V$7:$V$148,0),MATCH($G27,幹材積成長量!$V$7:$X$7,0)))),0)</f>
        <v>0</v>
      </c>
      <c r="Q27" s="187">
        <f>IFERROR(IF($F27="地位Ⅰ",INDEX(幹材積成長量!$S$7:$U$148,MATCH(【入力】吸収量・排出量算定シート!$H27+(Q$17-$M$17),幹材積成長量!$S$7:$S$148,0),MATCH($G27,幹材積成長量!$S$7:$U$7,0)),IF($F27="地位Ⅲ",INDEX(幹材積成長量!$Y$7:$AA$148,MATCH(【入力】吸収量・排出量算定シート!$H27+(Q$17-$M$17),幹材積成長量!$Y$7:$Y$148,0),MATCH($G27,幹材積成長量!$Y$7:$AA$7,0)),INDEX(幹材積成長量!$V$7:$X$148,MATCH(【入力】吸収量・排出量算定シート!$H27+(Q$17-$M$17),幹材積成長量!$V$7:$V$148,0),MATCH($G27,幹材積成長量!$V$7:$X$7,0)))),0)</f>
        <v>0</v>
      </c>
      <c r="R27" s="187">
        <f>IFERROR(IF($F27="地位Ⅰ",INDEX(幹材積成長量!$S$7:$U$148,MATCH(【入力】吸収量・排出量算定シート!$H27+(R$17-$M$17),幹材積成長量!$S$7:$S$148,0),MATCH($G27,幹材積成長量!$S$7:$U$7,0)),IF($F27="地位Ⅲ",INDEX(幹材積成長量!$Y$7:$AA$148,MATCH(【入力】吸収量・排出量算定シート!$H27+(R$17-$M$17),幹材積成長量!$Y$7:$Y$148,0),MATCH($G27,幹材積成長量!$Y$7:$AA$7,0)),INDEX(幹材積成長量!$V$7:$X$148,MATCH(【入力】吸収量・排出量算定シート!$H27+(R$17-$M$17),幹材積成長量!$V$7:$V$148,0),MATCH($G27,幹材積成長量!$V$7:$X$7,0)))),0)</f>
        <v>0</v>
      </c>
      <c r="S27" s="187">
        <f>IFERROR(IF($F27="地位Ⅰ",INDEX(幹材積成長量!$S$7:$U$148,MATCH(【入力】吸収量・排出量算定シート!$H27+(S$17-$M$17),幹材積成長量!$S$7:$S$148,0),MATCH($G27,幹材積成長量!$S$7:$U$7,0)),IF($F27="地位Ⅲ",INDEX(幹材積成長量!$Y$7:$AA$148,MATCH(【入力】吸収量・排出量算定シート!$H27+(S$17-$M$17),幹材積成長量!$Y$7:$Y$148,0),MATCH($G27,幹材積成長量!$Y$7:$AA$7,0)),INDEX(幹材積成長量!$V$7:$X$148,MATCH(【入力】吸収量・排出量算定シート!$H27+(S$17-$M$17),幹材積成長量!$V$7:$V$148,0),MATCH($G27,幹材積成長量!$V$7:$X$7,0)))),0)</f>
        <v>0</v>
      </c>
      <c r="T27" s="187">
        <f>IFERROR(IF($F27="地位Ⅰ",INDEX(幹材積成長量!$S$7:$U$148,MATCH(【入力】吸収量・排出量算定シート!$H27+(T$17-$M$17),幹材積成長量!$S$7:$S$148,0),MATCH($G27,幹材積成長量!$S$7:$U$7,0)),IF($F27="地位Ⅲ",INDEX(幹材積成長量!$Y$7:$AA$148,MATCH(【入力】吸収量・排出量算定シート!$H27+(T$17-$M$17),幹材積成長量!$Y$7:$Y$148,0),MATCH($G27,幹材積成長量!$Y$7:$AA$7,0)),INDEX(幹材積成長量!$V$7:$X$148,MATCH(【入力】吸収量・排出量算定シート!$H27+(T$17-$M$17),幹材積成長量!$V$7:$V$148,0),MATCH($G27,幹材積成長量!$V$7:$X$7,0)))),0)</f>
        <v>0</v>
      </c>
      <c r="U27" s="187">
        <f>IFERROR(IF($F27="地位Ⅰ",INDEX(幹材積成長量!$S$7:$U$148,MATCH(【入力】吸収量・排出量算定シート!$H27+(U$17-$M$17),幹材積成長量!$S$7:$S$148,0),MATCH($G27,幹材積成長量!$S$7:$U$7,0)),IF($F27="地位Ⅲ",INDEX(幹材積成長量!$Y$7:$AA$148,MATCH(【入力】吸収量・排出量算定シート!$H27+(U$17-$M$17),幹材積成長量!$Y$7:$Y$148,0),MATCH($G27,幹材積成長量!$Y$7:$AA$7,0)),INDEX(幹材積成長量!$V$7:$X$148,MATCH(【入力】吸収量・排出量算定シート!$H27+(U$17-$M$17),幹材積成長量!$V$7:$V$148,0),MATCH($G27,幹材積成長量!$V$7:$X$7,0)))),0)</f>
        <v>0</v>
      </c>
      <c r="V27" s="187">
        <f>IFERROR(IF($F27="地位Ⅰ",INDEX(幹材積成長量!$S$7:$U$148,MATCH(【入力】吸収量・排出量算定シート!$H27+(V$17-$M$17),幹材積成長量!$S$7:$S$148,0),MATCH($G27,幹材積成長量!$S$7:$U$7,0)),IF($F27="地位Ⅲ",INDEX(幹材積成長量!$Y$7:$AA$148,MATCH(【入力】吸収量・排出量算定シート!$H27+(V$17-$M$17),幹材積成長量!$Y$7:$Y$148,0),MATCH($G27,幹材積成長量!$Y$7:$AA$7,0)),INDEX(幹材積成長量!$V$7:$X$148,MATCH(【入力】吸収量・排出量算定シート!$H27+(V$17-$M$17),幹材積成長量!$V$7:$V$148,0),MATCH($G27,幹材積成長量!$V$7:$X$7,0)))),0)</f>
        <v>0</v>
      </c>
      <c r="W27" s="187">
        <f>IFERROR(IF($F27="地位Ⅰ",INDEX(幹材積成長量!$S$7:$U$148,MATCH(【入力】吸収量・排出量算定シート!$H27+(W$17-$M$17),幹材積成長量!$S$7:$S$148,0),MATCH($G27,幹材積成長量!$S$7:$U$7,0)),IF($F27="地位Ⅲ",INDEX(幹材積成長量!$Y$7:$AA$148,MATCH(【入力】吸収量・排出量算定シート!$H27+(W$17-$M$17),幹材積成長量!$Y$7:$Y$148,0),MATCH($G27,幹材積成長量!$Y$7:$AA$7,0)),INDEX(幹材積成長量!$V$7:$X$148,MATCH(【入力】吸収量・排出量算定シート!$H27+(W$17-$M$17),幹材積成長量!$V$7:$V$148,0),MATCH($G27,幹材積成長量!$V$7:$X$7,0)))),0)</f>
        <v>0</v>
      </c>
      <c r="X27" s="187">
        <f>IFERROR(IF($F27="地位Ⅰ",INDEX(幹材積成長量!$S$7:$U$148,MATCH(【入力】吸収量・排出量算定シート!$H27+(X$17-$M$17),幹材積成長量!$S$7:$S$148,0),MATCH($G27,幹材積成長量!$S$7:$U$7,0)),IF($F27="地位Ⅲ",INDEX(幹材積成長量!$Y$7:$AA$148,MATCH(【入力】吸収量・排出量算定シート!$H27+(X$17-$M$17),幹材積成長量!$Y$7:$Y$148,0),MATCH($G27,幹材積成長量!$Y$7:$AA$7,0)),INDEX(幹材積成長量!$V$7:$X$148,MATCH(【入力】吸収量・排出量算定シート!$H27+(X$17-$M$17),幹材積成長量!$V$7:$V$148,0),MATCH($G27,幹材積成長量!$V$7:$X$7,0)))),0)</f>
        <v>0</v>
      </c>
      <c r="Y27" s="187">
        <f>IFERROR(IF($F27="地位Ⅰ",INDEX(幹材積成長量!$S$7:$U$148,MATCH(【入力】吸収量・排出量算定シート!$H27+(Y$17-$M$17),幹材積成長量!$S$7:$S$148,0),MATCH($G27,幹材積成長量!$S$7:$U$7,0)),IF($F27="地位Ⅲ",INDEX(幹材積成長量!$Y$7:$AA$148,MATCH(【入力】吸収量・排出量算定シート!$H27+(Y$17-$M$17),幹材積成長量!$Y$7:$Y$148,0),MATCH($G27,幹材積成長量!$Y$7:$AA$7,0)),INDEX(幹材積成長量!$V$7:$X$148,MATCH(【入力】吸収量・排出量算定シート!$H27+(Y$17-$M$17),幹材積成長量!$V$7:$V$148,0),MATCH($G27,幹材積成長量!$V$7:$X$7,0)))),0)</f>
        <v>0</v>
      </c>
      <c r="Z27" s="187">
        <f>IFERROR(IF($F27="地位Ⅰ",INDEX(幹材積成長量!$S$7:$U$148,MATCH(【入力】吸収量・排出量算定シート!$H27+(Z$17-$M$17),幹材積成長量!$S$7:$S$148,0),MATCH($G27,幹材積成長量!$S$7:$U$7,0)),IF($F27="地位Ⅲ",INDEX(幹材積成長量!$Y$7:$AA$148,MATCH(【入力】吸収量・排出量算定シート!$H27+(Z$17-$M$17),幹材積成長量!$Y$7:$Y$148,0),MATCH($G27,幹材積成長量!$Y$7:$AA$7,0)),INDEX(幹材積成長量!$V$7:$X$148,MATCH(【入力】吸収量・排出量算定シート!$H27+(Z$17-$M$17),幹材積成長量!$V$7:$V$148,0),MATCH($G27,幹材積成長量!$V$7:$X$7,0)))),0)</f>
        <v>0</v>
      </c>
      <c r="AA27" s="187">
        <f>IFERROR(IF($F27="地位Ⅰ",INDEX(幹材積成長量!$S$7:$U$148,MATCH(【入力】吸収量・排出量算定シート!$H27+(AA$17-$M$17),幹材積成長量!$S$7:$S$148,0),MATCH($G27,幹材積成長量!$S$7:$U$7,0)),IF($F27="地位Ⅲ",INDEX(幹材積成長量!$Y$7:$AA$148,MATCH(【入力】吸収量・排出量算定シート!$H27+(AA$17-$M$17),幹材積成長量!$Y$7:$Y$148,0),MATCH($G27,幹材積成長量!$Y$7:$AA$7,0)),INDEX(幹材積成長量!$V$7:$X$148,MATCH(【入力】吸収量・排出量算定シート!$H27+(AA$17-$M$17),幹材積成長量!$V$7:$V$148,0),MATCH($G27,幹材積成長量!$V$7:$X$7,0)))),0)</f>
        <v>0</v>
      </c>
      <c r="AB27" s="187">
        <f>IFERROR(IF($F27="地位Ⅰ",INDEX(幹材積成長量!$S$7:$U$148,MATCH(【入力】吸収量・排出量算定シート!$H27+(AB$17-$M$17),幹材積成長量!$S$7:$S$148,0),MATCH($G27,幹材積成長量!$S$7:$U$7,0)),IF($F27="地位Ⅲ",INDEX(幹材積成長量!$Y$7:$AA$148,MATCH(【入力】吸収量・排出量算定シート!$H27+(AB$17-$M$17),幹材積成長量!$Y$7:$Y$148,0),MATCH($G27,幹材積成長量!$Y$7:$AA$7,0)),INDEX(幹材積成長量!$V$7:$X$148,MATCH(【入力】吸収量・排出量算定シート!$H27+(AB$17-$M$17),幹材積成長量!$V$7:$V$148,0),MATCH($G27,幹材積成長量!$V$7:$X$7,0)))),0)</f>
        <v>0</v>
      </c>
      <c r="AC27" s="187">
        <f>IFERROR(IF($F27="地位Ⅰ",INDEX(幹材積成長量!$S$7:$U$148,MATCH(【入力】吸収量・排出量算定シート!$H27+(AC$17-$M$17),幹材積成長量!$S$7:$S$148,0),MATCH($G27,幹材積成長量!$S$7:$U$7,0)),IF($F27="地位Ⅲ",INDEX(幹材積成長量!$Y$7:$AA$148,MATCH(【入力】吸収量・排出量算定シート!$H27+(AC$17-$M$17),幹材積成長量!$Y$7:$Y$148,0),MATCH($G27,幹材積成長量!$Y$7:$AA$7,0)),INDEX(幹材積成長量!$V$7:$X$148,MATCH(【入力】吸収量・排出量算定シート!$H27+(AC$17-$M$17),幹材積成長量!$V$7:$V$148,0),MATCH($G27,幹材積成長量!$V$7:$X$7,0)))),0)</f>
        <v>0</v>
      </c>
      <c r="AD27" s="2">
        <f>IFERROR(INDEX('BEF（拡大係数）'!$A$4:$AO$154,MATCH(【入力】吸収量・排出量算定シート!$H27,'BEF（拡大係数）'!$A$4:$A$154,0),MATCH($G27,'BEF（拡大係数）'!$A$4:$AO$4,0)),0)</f>
        <v>0</v>
      </c>
      <c r="AE27" s="2">
        <f>IFERROR(INDEX('BEF（拡大係数）'!$A$4:$AO$154,MATCH(【入力】吸収量・排出量算定シート!$H27,'BEF（拡大係数）'!$A$4:$A$154,0),MATCH($G27,'BEF（拡大係数）'!$A$4:$AO$4,0)),0)</f>
        <v>0</v>
      </c>
      <c r="AF27" s="2">
        <f>IFERROR(INDEX('BEF（拡大係数）'!$A$4:$AO$154,MATCH(【入力】吸収量・排出量算定シート!$H27,'BEF（拡大係数）'!$A$4:$A$154,0),MATCH($G27,'BEF（拡大係数）'!$A$4:$AO$4,0)),0)</f>
        <v>0</v>
      </c>
      <c r="AG27" s="2">
        <f>IFERROR(INDEX('BEF（拡大係数）'!$A$4:$AO$154,MATCH(【入力】吸収量・排出量算定シート!$H27,'BEF（拡大係数）'!$A$4:$A$154,0),MATCH($G27,'BEF（拡大係数）'!$A$4:$AO$4,0)),0)</f>
        <v>0</v>
      </c>
      <c r="AH27" s="2">
        <f>IFERROR(INDEX('BEF（拡大係数）'!$A$4:$AO$154,MATCH(【入力】吸収量・排出量算定シート!$H27,'BEF（拡大係数）'!$A$4:$A$154,0),MATCH($G27,'BEF（拡大係数）'!$A$4:$AO$4,0)),0)</f>
        <v>0</v>
      </c>
      <c r="AI27" s="2">
        <f>IFERROR(INDEX('BEF（拡大係数）'!$A$4:$AO$154,MATCH(【入力】吸収量・排出量算定シート!$H27,'BEF（拡大係数）'!$A$4:$A$154,0),MATCH($G27,'BEF（拡大係数）'!$A$4:$AO$4,0)),0)</f>
        <v>0</v>
      </c>
      <c r="AJ27" s="2">
        <f>IFERROR(INDEX('BEF（拡大係数）'!$A$4:$AO$154,MATCH(【入力】吸収量・排出量算定シート!$H27,'BEF（拡大係数）'!$A$4:$A$154,0),MATCH($G27,'BEF（拡大係数）'!$A$4:$AO$4,0)),0)</f>
        <v>0</v>
      </c>
      <c r="AK27" s="2">
        <f>IFERROR(INDEX('BEF（拡大係数）'!$A$4:$AO$154,MATCH(【入力】吸収量・排出量算定シート!$H27,'BEF（拡大係数）'!$A$4:$A$154,0),MATCH($G27,'BEF（拡大係数）'!$A$4:$AO$4,0)),0)</f>
        <v>0</v>
      </c>
      <c r="AL27" s="2">
        <f>IFERROR(INDEX('BEF（拡大係数）'!$A$4:$AO$154,MATCH(【入力】吸収量・排出量算定シート!$H27,'BEF（拡大係数）'!$A$4:$A$154,0),MATCH($G27,'BEF（拡大係数）'!$A$4:$AO$4,0)),0)</f>
        <v>0</v>
      </c>
      <c r="AM27" s="2">
        <f>IFERROR(INDEX('BEF（拡大係数）'!$A$4:$AO$154,MATCH(【入力】吸収量・排出量算定シート!$H27,'BEF（拡大係数）'!$A$4:$A$154,0),MATCH($G27,'BEF（拡大係数）'!$A$4:$AO$4,0)),0)</f>
        <v>0</v>
      </c>
      <c r="AN27" s="2">
        <f>IFERROR(INDEX('BEF（拡大係数）'!$A$4:$AO$154,MATCH(【入力】吸収量・排出量算定シート!$H27,'BEF（拡大係数）'!$A$4:$A$154,0),MATCH($G27,'BEF（拡大係数）'!$A$4:$AO$4,0)),0)</f>
        <v>0</v>
      </c>
      <c r="AO27" s="2">
        <f>IFERROR(INDEX('BEF（拡大係数）'!$A$4:$AO$154,MATCH(【入力】吸収量・排出量算定シート!$H27,'BEF（拡大係数）'!$A$4:$A$154,0),MATCH($G27,'BEF（拡大係数）'!$A$4:$AO$4,0)),0)</f>
        <v>0</v>
      </c>
      <c r="AP27" s="2">
        <f>IFERROR(INDEX('BEF（拡大係数）'!$A$4:$AO$154,MATCH(【入力】吸収量・排出量算定シート!$H27,'BEF（拡大係数）'!$A$4:$A$154,0),MATCH($G27,'BEF（拡大係数）'!$A$4:$AO$4,0)),0)</f>
        <v>0</v>
      </c>
      <c r="AQ27" s="2">
        <f>IFERROR(INDEX('BEF（拡大係数）'!$A$4:$AO$154,MATCH(【入力】吸収量・排出量算定シート!$H27,'BEF（拡大係数）'!$A$4:$A$154,0),MATCH($G27,'BEF（拡大係数）'!$A$4:$AO$4,0)),0)</f>
        <v>0</v>
      </c>
      <c r="AR27" s="2">
        <f>IFERROR(INDEX('BEF（拡大係数）'!$A$4:$AO$154,MATCH(【入力】吸収量・排出量算定シート!$H27,'BEF（拡大係数）'!$A$4:$A$154,0),MATCH($G27,'BEF（拡大係数）'!$A$4:$AO$4,0)),0)</f>
        <v>0</v>
      </c>
      <c r="AS27" s="2">
        <f>IFERROR(INDEX('BEF（拡大係数）'!$A$4:$AO$154,MATCH(【入力】吸収量・排出量算定シート!$H27,'BEF（拡大係数）'!$A$4:$A$154,0),MATCH($G27,'BEF（拡大係数）'!$A$4:$AO$4,0)),0)</f>
        <v>0</v>
      </c>
      <c r="AT27" s="2">
        <f>IFERROR(INDEX('BEF（拡大係数）'!$A$4:$AO$154,MATCH(【入力】吸収量・排出量算定シート!$H27,'BEF（拡大係数）'!$A$4:$A$154,0),MATCH($G27,'BEF（拡大係数）'!$A$4:$AO$4,0)),0)</f>
        <v>0</v>
      </c>
      <c r="AU27" s="2">
        <f>IFERROR(VLOOKUP($G27,パラメータ_オリジナル!$B$6:$G$45,4,FALSE),0)</f>
        <v>0</v>
      </c>
      <c r="AV27" s="2">
        <f>IFERROR(VLOOKUP($G27,パラメータ_オリジナル!$B$6:$G$45,5,FALSE),0)</f>
        <v>0</v>
      </c>
      <c r="AW27" s="2">
        <f>IFERROR(VLOOKUP($G27,パラメータ_オリジナル!$B$6:$G$45,6,FALSE),0)</f>
        <v>0</v>
      </c>
      <c r="AX27" s="125">
        <f t="shared" si="114"/>
        <v>0</v>
      </c>
      <c r="AY27" s="125">
        <f t="shared" si="115"/>
        <v>0</v>
      </c>
      <c r="AZ27" s="125">
        <f t="shared" si="116"/>
        <v>0</v>
      </c>
      <c r="BA27" s="125">
        <f t="shared" si="117"/>
        <v>0</v>
      </c>
      <c r="BB27" s="125">
        <f t="shared" si="118"/>
        <v>0</v>
      </c>
      <c r="BC27" s="125">
        <f t="shared" si="119"/>
        <v>0</v>
      </c>
      <c r="BD27" s="125">
        <f t="shared" si="120"/>
        <v>0</v>
      </c>
      <c r="BE27" s="125">
        <f t="shared" si="121"/>
        <v>0</v>
      </c>
      <c r="BF27" s="125">
        <f t="shared" si="122"/>
        <v>0</v>
      </c>
      <c r="BG27" s="125">
        <f t="shared" si="123"/>
        <v>0</v>
      </c>
      <c r="BH27" s="125">
        <f t="shared" si="124"/>
        <v>0</v>
      </c>
      <c r="BI27" s="125">
        <f t="shared" si="125"/>
        <v>0</v>
      </c>
      <c r="BJ27" s="125">
        <f t="shared" si="126"/>
        <v>0</v>
      </c>
      <c r="BK27" s="125">
        <f t="shared" si="127"/>
        <v>0</v>
      </c>
      <c r="BL27" s="125">
        <f t="shared" si="128"/>
        <v>0</v>
      </c>
      <c r="BM27" s="125">
        <f t="shared" si="129"/>
        <v>0</v>
      </c>
      <c r="BN27" s="125">
        <f t="shared" si="130"/>
        <v>0</v>
      </c>
      <c r="BO27" s="125">
        <f t="shared" si="131"/>
        <v>0</v>
      </c>
      <c r="BP27" s="125">
        <f t="shared" si="132"/>
        <v>0</v>
      </c>
      <c r="BQ27" s="125">
        <f t="shared" si="133"/>
        <v>0</v>
      </c>
      <c r="BR27" s="125">
        <f t="shared" si="134"/>
        <v>0</v>
      </c>
      <c r="BS27" s="125">
        <f t="shared" si="135"/>
        <v>0</v>
      </c>
      <c r="BT27" s="125">
        <f t="shared" si="136"/>
        <v>0</v>
      </c>
      <c r="BU27" s="125">
        <f t="shared" si="137"/>
        <v>0</v>
      </c>
      <c r="BV27" s="125">
        <f t="shared" si="138"/>
        <v>0</v>
      </c>
      <c r="BW27" s="125">
        <f t="shared" si="139"/>
        <v>0</v>
      </c>
      <c r="BX27" s="125">
        <f t="shared" si="140"/>
        <v>0</v>
      </c>
      <c r="BY27" s="125">
        <f t="shared" si="141"/>
        <v>0</v>
      </c>
      <c r="BZ27" s="125">
        <f t="shared" si="142"/>
        <v>0</v>
      </c>
      <c r="CA27" s="125">
        <f t="shared" si="143"/>
        <v>0</v>
      </c>
      <c r="CB27" s="125">
        <f t="shared" si="144"/>
        <v>0</v>
      </c>
      <c r="CC27" s="125">
        <f t="shared" si="145"/>
        <v>0</v>
      </c>
      <c r="CD27" s="125">
        <f t="shared" si="146"/>
        <v>0</v>
      </c>
      <c r="CE27" s="125">
        <f t="shared" si="147"/>
        <v>0</v>
      </c>
      <c r="CF27" s="2">
        <f>IFERROR(IF($F27="地位Ⅰ",INDEX(幹材積成長量!$I$7:$K$148,MATCH((【入力】吸収量・排出量算定シート!$H27+(【入力】吸収量・排出量算定シート!CF$17-【入力】吸収量・排出量算定シート!$CF$17)),幹材積成長量!$I$7:$I$148,0),MATCH(【入力】吸収量・排出量算定シート!$G27,幹材積成長量!$I$7:$K$7,0)),IF($F27="地位Ⅲ",INDEX(幹材積成長量!$O$7:$Q$148,MATCH((【入力】吸収量・排出量算定シート!$H27+(【入力】吸収量・排出量算定シート!CF$17-【入力】吸収量・排出量算定シート!$CF$17)),幹材積成長量!$O$7:$O$148,0),MATCH(【入力】吸収量・排出量算定シート!$G27,幹材積成長量!$O$7:$Q$7,0)),INDEX(幹材積成長量!$L$7:$N$148,MATCH((【入力】吸収量・排出量算定シート!$H27+(【入力】吸収量・排出量算定シート!CF$17-【入力】吸収量・排出量算定シート!$CF$17)),幹材積成長量!$L$7:$L$148,0),MATCH(【入力】吸収量・排出量算定シート!$G27,幹材積成長量!$L$7:$N$7,0)))),0)</f>
        <v>0</v>
      </c>
      <c r="CG27" s="2">
        <f>IFERROR(IF($F27="地位Ⅰ",INDEX(幹材積成長量!$I$7:$K$148,MATCH((【入力】吸収量・排出量算定シート!$H27+(【入力】吸収量・排出量算定シート!CG$17-【入力】吸収量・排出量算定シート!$CF$17)),幹材積成長量!$I$7:$I$148,0),MATCH(【入力】吸収量・排出量算定シート!$G27,幹材積成長量!$I$7:$K$7,0)),IF($F27="地位Ⅲ",INDEX(幹材積成長量!$O$7:$Q$148,MATCH((【入力】吸収量・排出量算定シート!$H27+(【入力】吸収量・排出量算定シート!CG$17-【入力】吸収量・排出量算定シート!$CF$17)),幹材積成長量!$O$7:$O$148,0),MATCH(【入力】吸収量・排出量算定シート!$G27,幹材積成長量!$O$7:$Q$7,0)),INDEX(幹材積成長量!$L$7:$N$148,MATCH((【入力】吸収量・排出量算定シート!$H27+(【入力】吸収量・排出量算定シート!CG$17-【入力】吸収量・排出量算定シート!$CF$17)),幹材積成長量!$L$7:$L$148,0),MATCH(【入力】吸収量・排出量算定シート!$G27,幹材積成長量!$L$7:$N$7,0)))),0)</f>
        <v>0</v>
      </c>
      <c r="CH27" s="2">
        <f>IFERROR(IF($F27="地位Ⅰ",INDEX(幹材積成長量!$I$7:$K$148,MATCH((【入力】吸収量・排出量算定シート!$H27+(【入力】吸収量・排出量算定シート!CH$17-【入力】吸収量・排出量算定シート!$CF$17)),幹材積成長量!$I$7:$I$148,0),MATCH(【入力】吸収量・排出量算定シート!$G27,幹材積成長量!$I$7:$K$7,0)),IF($F27="地位Ⅲ",INDEX(幹材積成長量!$O$7:$Q$148,MATCH((【入力】吸収量・排出量算定シート!$H27+(【入力】吸収量・排出量算定シート!CH$17-【入力】吸収量・排出量算定シート!$CF$17)),幹材積成長量!$O$7:$O$148,0),MATCH(【入力】吸収量・排出量算定シート!$G27,幹材積成長量!$O$7:$Q$7,0)),INDEX(幹材積成長量!$L$7:$N$148,MATCH((【入力】吸収量・排出量算定シート!$H27+(【入力】吸収量・排出量算定シート!CH$17-【入力】吸収量・排出量算定シート!$CF$17)),幹材積成長量!$L$7:$L$148,0),MATCH(【入力】吸収量・排出量算定シート!$G27,幹材積成長量!$L$7:$N$7,0)))),0)</f>
        <v>0</v>
      </c>
      <c r="CI27" s="2">
        <f>IFERROR(IF($F27="地位Ⅰ",INDEX(幹材積成長量!$I$7:$K$148,MATCH((【入力】吸収量・排出量算定シート!$H27+(【入力】吸収量・排出量算定シート!CI$17-【入力】吸収量・排出量算定シート!$CF$17)),幹材積成長量!$I$7:$I$148,0),MATCH(【入力】吸収量・排出量算定シート!$G27,幹材積成長量!$I$7:$K$7,0)),IF($F27="地位Ⅲ",INDEX(幹材積成長量!$O$7:$Q$148,MATCH((【入力】吸収量・排出量算定シート!$H27+(【入力】吸収量・排出量算定シート!CI$17-【入力】吸収量・排出量算定シート!$CF$17)),幹材積成長量!$O$7:$O$148,0),MATCH(【入力】吸収量・排出量算定シート!$G27,幹材積成長量!$O$7:$Q$7,0)),INDEX(幹材積成長量!$L$7:$N$148,MATCH((【入力】吸収量・排出量算定シート!$H27+(【入力】吸収量・排出量算定シート!CI$17-【入力】吸収量・排出量算定シート!$CF$17)),幹材積成長量!$L$7:$L$148,0),MATCH(【入力】吸収量・排出量算定シート!$G27,幹材積成長量!$L$7:$N$7,0)))),0)</f>
        <v>0</v>
      </c>
      <c r="CJ27" s="2">
        <f>IFERROR(IF($F27="地位Ⅰ",INDEX(幹材積成長量!$I$7:$K$148,MATCH((【入力】吸収量・排出量算定シート!$H27+(【入力】吸収量・排出量算定シート!CJ$17-【入力】吸収量・排出量算定シート!$CF$17)),幹材積成長量!$I$7:$I$148,0),MATCH(【入力】吸収量・排出量算定シート!$G27,幹材積成長量!$I$7:$K$7,0)),IF($F27="地位Ⅲ",INDEX(幹材積成長量!$O$7:$Q$148,MATCH((【入力】吸収量・排出量算定シート!$H27+(【入力】吸収量・排出量算定シート!CJ$17-【入力】吸収量・排出量算定シート!$CF$17)),幹材積成長量!$O$7:$O$148,0),MATCH(【入力】吸収量・排出量算定シート!$G27,幹材積成長量!$O$7:$Q$7,0)),INDEX(幹材積成長量!$L$7:$N$148,MATCH((【入力】吸収量・排出量算定シート!$H27+(【入力】吸収量・排出量算定シート!CJ$17-【入力】吸収量・排出量算定シート!$CF$17)),幹材積成長量!$L$7:$L$148,0),MATCH(【入力】吸収量・排出量算定シート!$G27,幹材積成長量!$L$7:$N$7,0)))),0)</f>
        <v>0</v>
      </c>
      <c r="CK27" s="2">
        <f>IFERROR(IF($F27="地位Ⅰ",INDEX(幹材積成長量!$I$7:$K$148,MATCH((【入力】吸収量・排出量算定シート!$H27+(【入力】吸収量・排出量算定シート!CK$17-【入力】吸収量・排出量算定シート!$CF$17)),幹材積成長量!$I$7:$I$148,0),MATCH(【入力】吸収量・排出量算定シート!$G27,幹材積成長量!$I$7:$K$7,0)),IF($F27="地位Ⅲ",INDEX(幹材積成長量!$O$7:$Q$148,MATCH((【入力】吸収量・排出量算定シート!$H27+(【入力】吸収量・排出量算定シート!CK$17-【入力】吸収量・排出量算定シート!$CF$17)),幹材積成長量!$O$7:$O$148,0),MATCH(【入力】吸収量・排出量算定シート!$G27,幹材積成長量!$O$7:$Q$7,0)),INDEX(幹材積成長量!$L$7:$N$148,MATCH((【入力】吸収量・排出量算定シート!$H27+(【入力】吸収量・排出量算定シート!CK$17-【入力】吸収量・排出量算定シート!$CF$17)),幹材積成長量!$L$7:$L$148,0),MATCH(【入力】吸収量・排出量算定シート!$G27,幹材積成長量!$L$7:$N$7,0)))),0)</f>
        <v>0</v>
      </c>
      <c r="CL27" s="2">
        <f>IFERROR(IF($F27="地位Ⅰ",INDEX(幹材積成長量!$I$7:$K$148,MATCH((【入力】吸収量・排出量算定シート!$H27+(【入力】吸収量・排出量算定シート!CL$17-【入力】吸収量・排出量算定シート!$CF$17)),幹材積成長量!$I$7:$I$148,0),MATCH(【入力】吸収量・排出量算定シート!$G27,幹材積成長量!$I$7:$K$7,0)),IF($F27="地位Ⅲ",INDEX(幹材積成長量!$O$7:$Q$148,MATCH((【入力】吸収量・排出量算定シート!$H27+(【入力】吸収量・排出量算定シート!CL$17-【入力】吸収量・排出量算定シート!$CF$17)),幹材積成長量!$O$7:$O$148,0),MATCH(【入力】吸収量・排出量算定シート!$G27,幹材積成長量!$O$7:$Q$7,0)),INDEX(幹材積成長量!$L$7:$N$148,MATCH((【入力】吸収量・排出量算定シート!$H27+(【入力】吸収量・排出量算定シート!CL$17-【入力】吸収量・排出量算定シート!$CF$17)),幹材積成長量!$L$7:$L$148,0),MATCH(【入力】吸収量・排出量算定シート!$G27,幹材積成長量!$L$7:$N$7,0)))),0)</f>
        <v>0</v>
      </c>
      <c r="CM27" s="2">
        <f>IFERROR(IF($F27="地位Ⅰ",INDEX(幹材積成長量!$I$7:$K$148,MATCH((【入力】吸収量・排出量算定シート!$H27+(【入力】吸収量・排出量算定シート!CM$17-【入力】吸収量・排出量算定シート!$CF$17)),幹材積成長量!$I$7:$I$148,0),MATCH(【入力】吸収量・排出量算定シート!$G27,幹材積成長量!$I$7:$K$7,0)),IF($F27="地位Ⅲ",INDEX(幹材積成長量!$O$7:$Q$148,MATCH((【入力】吸収量・排出量算定シート!$H27+(【入力】吸収量・排出量算定シート!CM$17-【入力】吸収量・排出量算定シート!$CF$17)),幹材積成長量!$O$7:$O$148,0),MATCH(【入力】吸収量・排出量算定シート!$G27,幹材積成長量!$O$7:$Q$7,0)),INDEX(幹材積成長量!$L$7:$N$148,MATCH((【入力】吸収量・排出量算定シート!$H27+(【入力】吸収量・排出量算定シート!CM$17-【入力】吸収量・排出量算定シート!$CF$17)),幹材積成長量!$L$7:$L$148,0),MATCH(【入力】吸収量・排出量算定シート!$G27,幹材積成長量!$L$7:$N$7,0)))),0)</f>
        <v>0</v>
      </c>
      <c r="CN27" s="2">
        <f>IFERROR(IF($F27="地位Ⅰ",INDEX(幹材積成長量!$I$7:$K$148,MATCH((【入力】吸収量・排出量算定シート!$H27+(【入力】吸収量・排出量算定シート!CN$17-【入力】吸収量・排出量算定シート!$CF$17)),幹材積成長量!$I$7:$I$148,0),MATCH(【入力】吸収量・排出量算定シート!$G27,幹材積成長量!$I$7:$K$7,0)),IF($F27="地位Ⅲ",INDEX(幹材積成長量!$O$7:$Q$148,MATCH((【入力】吸収量・排出量算定シート!$H27+(【入力】吸収量・排出量算定シート!CN$17-【入力】吸収量・排出量算定シート!$CF$17)),幹材積成長量!$O$7:$O$148,0),MATCH(【入力】吸収量・排出量算定シート!$G27,幹材積成長量!$O$7:$Q$7,0)),INDEX(幹材積成長量!$L$7:$N$148,MATCH((【入力】吸収量・排出量算定シート!$H27+(【入力】吸収量・排出量算定シート!CN$17-【入力】吸収量・排出量算定シート!$CF$17)),幹材積成長量!$L$7:$L$148,0),MATCH(【入力】吸収量・排出量算定シート!$G27,幹材積成長量!$L$7:$N$7,0)))),0)</f>
        <v>0</v>
      </c>
      <c r="CO27" s="2">
        <f>IFERROR(IF($F27="地位Ⅰ",INDEX(幹材積成長量!$I$7:$K$148,MATCH((【入力】吸収量・排出量算定シート!$H27+(【入力】吸収量・排出量算定シート!CO$17-【入力】吸収量・排出量算定シート!$CF$17)),幹材積成長量!$I$7:$I$148,0),MATCH(【入力】吸収量・排出量算定シート!$G27,幹材積成長量!$I$7:$K$7,0)),IF($F27="地位Ⅲ",INDEX(幹材積成長量!$O$7:$Q$148,MATCH((【入力】吸収量・排出量算定シート!$H27+(【入力】吸収量・排出量算定シート!CO$17-【入力】吸収量・排出量算定シート!$CF$17)),幹材積成長量!$O$7:$O$148,0),MATCH(【入力】吸収量・排出量算定シート!$G27,幹材積成長量!$O$7:$Q$7,0)),INDEX(幹材積成長量!$L$7:$N$148,MATCH((【入力】吸収量・排出量算定シート!$H27+(【入力】吸収量・排出量算定シート!CO$17-【入力】吸収量・排出量算定シート!$CF$17)),幹材積成長量!$L$7:$L$148,0),MATCH(【入力】吸収量・排出量算定シート!$G27,幹材積成長量!$L$7:$N$7,0)))),0)</f>
        <v>0</v>
      </c>
      <c r="CP27" s="2">
        <f>IFERROR(IF($F27="地位Ⅰ",INDEX(幹材積成長量!$I$7:$K$148,MATCH((【入力】吸収量・排出量算定シート!$H27+(【入力】吸収量・排出量算定シート!CP$17-【入力】吸収量・排出量算定シート!$CF$17)),幹材積成長量!$I$7:$I$148,0),MATCH(【入力】吸収量・排出量算定シート!$G27,幹材積成長量!$I$7:$K$7,0)),IF($F27="地位Ⅲ",INDEX(幹材積成長量!$O$7:$Q$148,MATCH((【入力】吸収量・排出量算定シート!$H27+(【入力】吸収量・排出量算定シート!CP$17-【入力】吸収量・排出量算定シート!$CF$17)),幹材積成長量!$O$7:$O$148,0),MATCH(【入力】吸収量・排出量算定シート!$G27,幹材積成長量!$O$7:$Q$7,0)),INDEX(幹材積成長量!$L$7:$N$148,MATCH((【入力】吸収量・排出量算定シート!$H27+(【入力】吸収量・排出量算定シート!CP$17-【入力】吸収量・排出量算定シート!$CF$17)),幹材積成長量!$L$7:$L$148,0),MATCH(【入力】吸収量・排出量算定シート!$G27,幹材積成長量!$L$7:$N$7,0)))),0)</f>
        <v>0</v>
      </c>
      <c r="CQ27" s="2">
        <f>IFERROR(IF($F27="地位Ⅰ",INDEX(幹材積成長量!$I$7:$K$148,MATCH((【入力】吸収量・排出量算定シート!$H27+(【入力】吸収量・排出量算定シート!CQ$17-【入力】吸収量・排出量算定シート!$CF$17)),幹材積成長量!$I$7:$I$148,0),MATCH(【入力】吸収量・排出量算定シート!$G27,幹材積成長量!$I$7:$K$7,0)),IF($F27="地位Ⅲ",INDEX(幹材積成長量!$O$7:$Q$148,MATCH((【入力】吸収量・排出量算定シート!$H27+(【入力】吸収量・排出量算定シート!CQ$17-【入力】吸収量・排出量算定シート!$CF$17)),幹材積成長量!$O$7:$O$148,0),MATCH(【入力】吸収量・排出量算定シート!$G27,幹材積成長量!$O$7:$Q$7,0)),INDEX(幹材積成長量!$L$7:$N$148,MATCH((【入力】吸収量・排出量算定シート!$H27+(【入力】吸収量・排出量算定シート!CQ$17-【入力】吸収量・排出量算定シート!$CF$17)),幹材積成長量!$L$7:$L$148,0),MATCH(【入力】吸収量・排出量算定シート!$G27,幹材積成長量!$L$7:$N$7,0)))),0)</f>
        <v>0</v>
      </c>
      <c r="CR27" s="2">
        <f>IFERROR(IF($F27="地位Ⅰ",INDEX(幹材積成長量!$I$7:$K$148,MATCH((【入力】吸収量・排出量算定シート!$H27+(【入力】吸収量・排出量算定シート!CR$17-【入力】吸収量・排出量算定シート!$CF$17)),幹材積成長量!$I$7:$I$148,0),MATCH(【入力】吸収量・排出量算定シート!$G27,幹材積成長量!$I$7:$K$7,0)),IF($F27="地位Ⅲ",INDEX(幹材積成長量!$O$7:$Q$148,MATCH((【入力】吸収量・排出量算定シート!$H27+(【入力】吸収量・排出量算定シート!CR$17-【入力】吸収量・排出量算定シート!$CF$17)),幹材積成長量!$O$7:$O$148,0),MATCH(【入力】吸収量・排出量算定シート!$G27,幹材積成長量!$O$7:$Q$7,0)),INDEX(幹材積成長量!$L$7:$N$148,MATCH((【入力】吸収量・排出量算定シート!$H27+(【入力】吸収量・排出量算定シート!CR$17-【入力】吸収量・排出量算定シート!$CF$17)),幹材積成長量!$L$7:$L$148,0),MATCH(【入力】吸収量・排出量算定シート!$G27,幹材積成長量!$L$7:$N$7,0)))),0)</f>
        <v>0</v>
      </c>
      <c r="CS27" s="2">
        <f>IFERROR(IF($F27="地位Ⅰ",INDEX(幹材積成長量!$I$7:$K$148,MATCH((【入力】吸収量・排出量算定シート!$H27+(【入力】吸収量・排出量算定シート!CS$17-【入力】吸収量・排出量算定シート!$CF$17)),幹材積成長量!$I$7:$I$148,0),MATCH(【入力】吸収量・排出量算定シート!$G27,幹材積成長量!$I$7:$K$7,0)),IF($F27="地位Ⅲ",INDEX(幹材積成長量!$O$7:$Q$148,MATCH((【入力】吸収量・排出量算定シート!$H27+(【入力】吸収量・排出量算定シート!CS$17-【入力】吸収量・排出量算定シート!$CF$17)),幹材積成長量!$O$7:$O$148,0),MATCH(【入力】吸収量・排出量算定シート!$G27,幹材積成長量!$O$7:$Q$7,0)),INDEX(幹材積成長量!$L$7:$N$148,MATCH((【入力】吸収量・排出量算定シート!$H27+(【入力】吸収量・排出量算定シート!CS$17-【入力】吸収量・排出量算定シート!$CF$17)),幹材積成長量!$L$7:$L$148,0),MATCH(【入力】吸収量・排出量算定シート!$G27,幹材積成長量!$L$7:$N$7,0)))),0)</f>
        <v>0</v>
      </c>
      <c r="CT27" s="2">
        <f>IFERROR(IF($F27="地位Ⅰ",INDEX(幹材積成長量!$I$7:$K$148,MATCH((【入力】吸収量・排出量算定シート!$H27+(【入力】吸収量・排出量算定シート!CT$17-【入力】吸収量・排出量算定シート!$CF$17)),幹材積成長量!$I$7:$I$148,0),MATCH(【入力】吸収量・排出量算定シート!$G27,幹材積成長量!$I$7:$K$7,0)),IF($F27="地位Ⅲ",INDEX(幹材積成長量!$O$7:$Q$148,MATCH((【入力】吸収量・排出量算定シート!$H27+(【入力】吸収量・排出量算定シート!CT$17-【入力】吸収量・排出量算定シート!$CF$17)),幹材積成長量!$O$7:$O$148,0),MATCH(【入力】吸収量・排出量算定シート!$G27,幹材積成長量!$O$7:$Q$7,0)),INDEX(幹材積成長量!$L$7:$N$148,MATCH((【入力】吸収量・排出量算定シート!$H27+(【入力】吸収量・排出量算定シート!CT$17-【入力】吸収量・排出量算定シート!$CF$17)),幹材積成長量!$L$7:$L$148,0),MATCH(【入力】吸収量・排出量算定シート!$G27,幹材積成長量!$L$7:$N$7,0)))),0)</f>
        <v>0</v>
      </c>
      <c r="CU27" s="2">
        <f>IFERROR(IF($F27="地位Ⅰ",INDEX(幹材積成長量!$I$7:$K$148,MATCH((【入力】吸収量・排出量算定シート!$H27+(【入力】吸収量・排出量算定シート!CU$17-【入力】吸収量・排出量算定シート!$CF$17)),幹材積成長量!$I$7:$I$148,0),MATCH(【入力】吸収量・排出量算定シート!$G27,幹材積成長量!$I$7:$K$7,0)),IF($F27="地位Ⅲ",INDEX(幹材積成長量!$O$7:$Q$148,MATCH((【入力】吸収量・排出量算定シート!$H27+(【入力】吸収量・排出量算定シート!CU$17-【入力】吸収量・排出量算定シート!$CF$17)),幹材積成長量!$O$7:$O$148,0),MATCH(【入力】吸収量・排出量算定シート!$G27,幹材積成長量!$O$7:$Q$7,0)),INDEX(幹材積成長量!$L$7:$N$148,MATCH((【入力】吸収量・排出量算定シート!$H27+(【入力】吸収量・排出量算定シート!CU$17-【入力】吸収量・排出量算定シート!$CF$17)),幹材積成長量!$L$7:$L$148,0),MATCH(【入力】吸収量・排出量算定シート!$G27,幹材積成長量!$L$7:$N$7,0)))),0)</f>
        <v>0</v>
      </c>
      <c r="CV27" s="2">
        <f>IFERROR(IF($F27="地位Ⅰ",INDEX(幹材積成長量!$I$7:$K$148,MATCH((【入力】吸収量・排出量算定シート!$H27+(【入力】吸収量・排出量算定シート!CV$17-【入力】吸収量・排出量算定シート!$CF$17)),幹材積成長量!$I$7:$I$148,0),MATCH(【入力】吸収量・排出量算定シート!$G27,幹材積成長量!$I$7:$K$7,0)),IF($F27="地位Ⅲ",INDEX(幹材積成長量!$O$7:$Q$148,MATCH((【入力】吸収量・排出量算定シート!$H27+(【入力】吸収量・排出量算定シート!CV$17-【入力】吸収量・排出量算定シート!$CF$17)),幹材積成長量!$O$7:$O$148,0),MATCH(【入力】吸収量・排出量算定シート!$G27,幹材積成長量!$O$7:$Q$7,0)),INDEX(幹材積成長量!$L$7:$N$148,MATCH((【入力】吸収量・排出量算定シート!$H27+(【入力】吸収量・排出量算定シート!CV$17-【入力】吸収量・排出量算定シート!$CF$17)),幹材積成長量!$L$7:$L$148,0),MATCH(【入力】吸収量・排出量算定シート!$G27,幹材積成長量!$L$7:$N$7,0)))),0)</f>
        <v>0</v>
      </c>
      <c r="CW27" s="2">
        <f t="shared" si="148"/>
        <v>0</v>
      </c>
      <c r="CX27" s="2">
        <f t="shared" si="149"/>
        <v>0</v>
      </c>
      <c r="CY27" s="2">
        <f t="shared" si="150"/>
        <v>0</v>
      </c>
      <c r="CZ27" s="2">
        <f t="shared" si="151"/>
        <v>0</v>
      </c>
      <c r="DA27" s="2">
        <f t="shared" si="152"/>
        <v>0</v>
      </c>
      <c r="DB27" s="2">
        <f t="shared" si="153"/>
        <v>0</v>
      </c>
      <c r="DC27" s="2">
        <f t="shared" si="154"/>
        <v>0</v>
      </c>
      <c r="DD27" s="2">
        <f t="shared" si="155"/>
        <v>0</v>
      </c>
      <c r="DE27" s="2">
        <f t="shared" si="156"/>
        <v>0</v>
      </c>
      <c r="DF27" s="2">
        <f t="shared" si="157"/>
        <v>0</v>
      </c>
      <c r="DG27" s="2">
        <f t="shared" si="158"/>
        <v>0</v>
      </c>
      <c r="DH27" s="2">
        <f t="shared" si="159"/>
        <v>0</v>
      </c>
      <c r="DI27" s="2">
        <f t="shared" si="160"/>
        <v>0</v>
      </c>
      <c r="DJ27" s="2">
        <f t="shared" si="161"/>
        <v>0</v>
      </c>
      <c r="DK27" s="2">
        <f t="shared" si="162"/>
        <v>0</v>
      </c>
      <c r="DL27" s="2">
        <f t="shared" si="163"/>
        <v>0</v>
      </c>
      <c r="DM27" s="2">
        <f t="shared" si="164"/>
        <v>0</v>
      </c>
      <c r="DN27" s="187">
        <f>IFERROR(IF($F27="地位Ⅰ",INDEX(幹材積成長量!$AE$7:$AG$14,8,MATCH(【入力】吸収量・排出量算定シート!$G27,幹材積成長量!$AE$7:$AG$7,0)),IF($F27="地位Ⅲ",INDEX(幹材積成長量!$AK$7:$AM$14,8,MATCH(【入力】吸収量・排出量算定シート!$G27,幹材積成長量!$AK$7:$AM$7,0)),INDEX(幹材積成長量!$AH$7:$AJ$14,8,MATCH(【入力】吸収量・排出量算定シート!$G27,幹材積成長量!$AH$7:$AJ$7,0)))),0)</f>
        <v>0</v>
      </c>
      <c r="DO27" s="187">
        <f>IFERROR(IF($F27="地位Ⅰ",INDEX(幹材積成長量!$AE$7:$AG$14,8,MATCH(【入力】吸収量・排出量算定シート!$G27,幹材積成長量!$AE$7:$AG$7,0)),IF($F27="地位Ⅲ",INDEX(幹材積成長量!$AK$7:$AM$14,8,MATCH(【入力】吸収量・排出量算定シート!$G27,幹材積成長量!$AK$7:$AM$7,0)),INDEX(幹材積成長量!$AH$7:$AJ$14,8,MATCH(【入力】吸収量・排出量算定シート!$G27,幹材積成長量!$AH$7:$AJ$7,0)))),0)</f>
        <v>0</v>
      </c>
      <c r="DP27" s="187">
        <f>IFERROR(IF($F27="地位Ⅰ",INDEX(幹材積成長量!$AE$7:$AG$14,8,MATCH(【入力】吸収量・排出量算定シート!$G27,幹材積成長量!$AE$7:$AG$7,0)),IF($F27="地位Ⅲ",INDEX(幹材積成長量!$AK$7:$AM$14,8,MATCH(【入力】吸収量・排出量算定シート!$G27,幹材積成長量!$AK$7:$AM$7,0)),INDEX(幹材積成長量!$AH$7:$AJ$14,8,MATCH(【入力】吸収量・排出量算定シート!$G27,幹材積成長量!$AH$7:$AJ$7,0)))),0)</f>
        <v>0</v>
      </c>
      <c r="DQ27" s="187">
        <f>IFERROR(IF($F27="地位Ⅰ",INDEX(幹材積成長量!$AE$7:$AG$14,8,MATCH(【入力】吸収量・排出量算定シート!$G27,幹材積成長量!$AE$7:$AG$7,0)),IF($F27="地位Ⅲ",INDEX(幹材積成長量!$AK$7:$AM$14,8,MATCH(【入力】吸収量・排出量算定シート!$G27,幹材積成長量!$AK$7:$AM$7,0)),INDEX(幹材積成長量!$AH$7:$AJ$14,8,MATCH(【入力】吸収量・排出量算定シート!$G27,幹材積成長量!$AH$7:$AJ$7,0)))),0)</f>
        <v>0</v>
      </c>
      <c r="DR27" s="187">
        <f>IFERROR(IF($F27="地位Ⅰ",INDEX(幹材積成長量!$AE$7:$AG$14,8,MATCH(【入力】吸収量・排出量算定シート!$G27,幹材積成長量!$AE$7:$AG$7,0)),IF($F27="地位Ⅲ",INDEX(幹材積成長量!$AK$7:$AM$14,8,MATCH(【入力】吸収量・排出量算定シート!$G27,幹材積成長量!$AK$7:$AM$7,0)),INDEX(幹材積成長量!$AH$7:$AJ$14,8,MATCH(【入力】吸収量・排出量算定シート!$G27,幹材積成長量!$AH$7:$AJ$7,0)))),0)</f>
        <v>0</v>
      </c>
      <c r="DS27" s="187">
        <f>IFERROR(IF($F27="地位Ⅰ",INDEX(幹材積成長量!$AE$7:$AG$14,8,MATCH(【入力】吸収量・排出量算定シート!$G27,幹材積成長量!$AE$7:$AG$7,0)),IF($F27="地位Ⅲ",INDEX(幹材積成長量!$AK$7:$AM$14,8,MATCH(【入力】吸収量・排出量算定シート!$G27,幹材積成長量!$AK$7:$AM$7,0)),INDEX(幹材積成長量!$AH$7:$AJ$14,8,MATCH(【入力】吸収量・排出量算定シート!$G27,幹材積成長量!$AH$7:$AJ$7,0)))),0)</f>
        <v>0</v>
      </c>
      <c r="DT27" s="187">
        <f>IFERROR(IF($F27="地位Ⅰ",INDEX(幹材積成長量!$AE$7:$AG$14,8,MATCH(【入力】吸収量・排出量算定シート!$G27,幹材積成長量!$AE$7:$AG$7,0)),IF($F27="地位Ⅲ",INDEX(幹材積成長量!$AK$7:$AM$14,8,MATCH(【入力】吸収量・排出量算定シート!$G27,幹材積成長量!$AK$7:$AM$7,0)),INDEX(幹材積成長量!$AH$7:$AJ$14,8,MATCH(【入力】吸収量・排出量算定シート!$G27,幹材積成長量!$AH$7:$AJ$7,0)))),0)</f>
        <v>0</v>
      </c>
      <c r="DU27" s="187">
        <f>IFERROR(IF($F27="地位Ⅰ",INDEX(幹材積成長量!$AE$7:$AG$14,8,MATCH(【入力】吸収量・排出量算定シート!$G27,幹材積成長量!$AE$7:$AG$7,0)),IF($F27="地位Ⅲ",INDEX(幹材積成長量!$AK$7:$AM$14,8,MATCH(【入力】吸収量・排出量算定シート!$G27,幹材積成長量!$AK$7:$AM$7,0)),INDEX(幹材積成長量!$AH$7:$AJ$14,8,MATCH(【入力】吸収量・排出量算定シート!$G27,幹材積成長量!$AH$7:$AJ$7,0)))),0)</f>
        <v>0</v>
      </c>
      <c r="DV27" s="187">
        <f>IFERROR(IF($F27="地位Ⅰ",INDEX(幹材積成長量!$AE$7:$AG$14,8,MATCH(【入力】吸収量・排出量算定シート!$G27,幹材積成長量!$AE$7:$AG$7,0)),IF($F27="地位Ⅲ",INDEX(幹材積成長量!$AK$7:$AM$14,8,MATCH(【入力】吸収量・排出量算定シート!$G27,幹材積成長量!$AK$7:$AM$7,0)),INDEX(幹材積成長量!$AH$7:$AJ$14,8,MATCH(【入力】吸収量・排出量算定シート!$G27,幹材積成長量!$AH$7:$AJ$7,0)))),0)</f>
        <v>0</v>
      </c>
      <c r="DW27" s="187">
        <f>IFERROR(IF($F27="地位Ⅰ",INDEX(幹材積成長量!$AE$7:$AG$14,8,MATCH(【入力】吸収量・排出量算定シート!$G27,幹材積成長量!$AE$7:$AG$7,0)),IF($F27="地位Ⅲ",INDEX(幹材積成長量!$AK$7:$AM$14,8,MATCH(【入力】吸収量・排出量算定シート!$G27,幹材積成長量!$AK$7:$AM$7,0)),INDEX(幹材積成長量!$AH$7:$AJ$14,8,MATCH(【入力】吸収量・排出量算定シート!$G27,幹材積成長量!$AH$7:$AJ$7,0)))),0)</f>
        <v>0</v>
      </c>
      <c r="DX27" s="187">
        <f>IFERROR(IF($F27="地位Ⅰ",INDEX(幹材積成長量!$AE$7:$AG$14,8,MATCH(【入力】吸収量・排出量算定シート!$G27,幹材積成長量!$AE$7:$AG$7,0)),IF($F27="地位Ⅲ",INDEX(幹材積成長量!$AK$7:$AM$14,8,MATCH(【入力】吸収量・排出量算定シート!$G27,幹材積成長量!$AK$7:$AM$7,0)),INDEX(幹材積成長量!$AH$7:$AJ$14,8,MATCH(【入力】吸収量・排出量算定シート!$G27,幹材積成長量!$AH$7:$AJ$7,0)))),0)</f>
        <v>0</v>
      </c>
      <c r="DY27" s="187">
        <f>IFERROR(IF($F27="地位Ⅰ",INDEX(幹材積成長量!$AE$7:$AG$14,8,MATCH(【入力】吸収量・排出量算定シート!$G27,幹材積成長量!$AE$7:$AG$7,0)),IF($F27="地位Ⅲ",INDEX(幹材積成長量!$AK$7:$AM$14,8,MATCH(【入力】吸収量・排出量算定シート!$G27,幹材積成長量!$AK$7:$AM$7,0)),INDEX(幹材積成長量!$AH$7:$AJ$14,8,MATCH(【入力】吸収量・排出量算定シート!$G27,幹材積成長量!$AH$7:$AJ$7,0)))),0)</f>
        <v>0</v>
      </c>
      <c r="DZ27" s="187">
        <f>IFERROR(IF($F27="地位Ⅰ",INDEX(幹材積成長量!$AE$7:$AG$14,8,MATCH(【入力】吸収量・排出量算定シート!$G27,幹材積成長量!$AE$7:$AG$7,0)),IF($F27="地位Ⅲ",INDEX(幹材積成長量!$AK$7:$AM$14,8,MATCH(【入力】吸収量・排出量算定シート!$G27,幹材積成長量!$AK$7:$AM$7,0)),INDEX(幹材積成長量!$AH$7:$AJ$14,8,MATCH(【入力】吸収量・排出量算定シート!$G27,幹材積成長量!$AH$7:$AJ$7,0)))),0)</f>
        <v>0</v>
      </c>
      <c r="EA27" s="187">
        <f>IFERROR(IF($F27="地位Ⅰ",INDEX(幹材積成長量!$AE$7:$AG$14,8,MATCH(【入力】吸収量・排出量算定シート!$G27,幹材積成長量!$AE$7:$AG$7,0)),IF($F27="地位Ⅲ",INDEX(幹材積成長量!$AK$7:$AM$14,8,MATCH(【入力】吸収量・排出量算定シート!$G27,幹材積成長量!$AK$7:$AM$7,0)),INDEX(幹材積成長量!$AH$7:$AJ$14,8,MATCH(【入力】吸収量・排出量算定シート!$G27,幹材積成長量!$AH$7:$AJ$7,0)))),0)</f>
        <v>0</v>
      </c>
      <c r="EB27" s="187">
        <f>IFERROR(IF($F27="地位Ⅰ",INDEX(幹材積成長量!$AE$7:$AG$14,8,MATCH(【入力】吸収量・排出量算定シート!$G27,幹材積成長量!$AE$7:$AG$7,0)),IF($F27="地位Ⅲ",INDEX(幹材積成長量!$AK$7:$AM$14,8,MATCH(【入力】吸収量・排出量算定シート!$G27,幹材積成長量!$AK$7:$AM$7,0)),INDEX(幹材積成長量!$AH$7:$AJ$14,8,MATCH(【入力】吸収量・排出量算定シート!$G27,幹材積成長量!$AH$7:$AJ$7,0)))),0)</f>
        <v>0</v>
      </c>
      <c r="EC27" s="187">
        <f>IFERROR(IF($F27="地位Ⅰ",INDEX(幹材積成長量!$AE$7:$AG$14,8,MATCH(【入力】吸収量・排出量算定シート!$G27,幹材積成長量!$AE$7:$AG$7,0)),IF($F27="地位Ⅲ",INDEX(幹材積成長量!$AK$7:$AM$14,8,MATCH(【入力】吸収量・排出量算定シート!$G27,幹材積成長量!$AK$7:$AM$7,0)),INDEX(幹材積成長量!$AH$7:$AJ$14,8,MATCH(【入力】吸収量・排出量算定シート!$G27,幹材積成長量!$AH$7:$AJ$7,0)))),0)</f>
        <v>0</v>
      </c>
      <c r="ED27" s="186">
        <f t="shared" si="165"/>
        <v>0</v>
      </c>
      <c r="EE27" s="186">
        <f t="shared" si="166"/>
        <v>0</v>
      </c>
      <c r="EF27" s="186">
        <f t="shared" si="167"/>
        <v>0</v>
      </c>
      <c r="EG27" s="186">
        <f t="shared" si="168"/>
        <v>0</v>
      </c>
      <c r="EH27" s="186">
        <f t="shared" si="169"/>
        <v>0</v>
      </c>
      <c r="EI27" s="186">
        <f t="shared" si="170"/>
        <v>0</v>
      </c>
      <c r="EJ27" s="186">
        <f t="shared" si="171"/>
        <v>0</v>
      </c>
      <c r="EK27" s="186">
        <f t="shared" si="172"/>
        <v>0</v>
      </c>
      <c r="EL27" s="186">
        <f t="shared" si="173"/>
        <v>0</v>
      </c>
      <c r="EM27" s="186">
        <f t="shared" si="174"/>
        <v>0</v>
      </c>
      <c r="EN27" s="186">
        <f t="shared" si="175"/>
        <v>0</v>
      </c>
      <c r="EO27" s="186">
        <f t="shared" si="176"/>
        <v>0</v>
      </c>
      <c r="EP27" s="186">
        <f t="shared" si="177"/>
        <v>0</v>
      </c>
      <c r="EQ27" s="186">
        <f t="shared" si="178"/>
        <v>0</v>
      </c>
      <c r="ER27" s="186">
        <f t="shared" si="179"/>
        <v>0</v>
      </c>
      <c r="ES27" s="186">
        <f t="shared" si="180"/>
        <v>0</v>
      </c>
      <c r="ET27" s="186">
        <f t="shared" si="181"/>
        <v>0</v>
      </c>
    </row>
    <row r="28" spans="2:150" x14ac:dyDescent="0.3">
      <c r="B28" s="3"/>
      <c r="C28" s="3"/>
      <c r="D28" s="3"/>
      <c r="E28" s="3"/>
      <c r="G28" s="217"/>
      <c r="J28" s="3"/>
      <c r="M28" s="187">
        <f>IFERROR(IF($F28="地位Ⅰ",INDEX(幹材積成長量!$S$7:$U$148,MATCH(【入力】吸収量・排出量算定シート!$H28+(M$17-$M$17),幹材積成長量!$S$7:$S$148,0),MATCH($G28,幹材積成長量!$S$7:$U$7,0)),IF($F28="地位Ⅲ",INDEX(幹材積成長量!$Y$7:$AA$148,MATCH(【入力】吸収量・排出量算定シート!$H28+(M$17-$M$17),幹材積成長量!$Y$7:$Y$148,0),MATCH($G28,幹材積成長量!$Y$7:$AA$7,0)),INDEX(幹材積成長量!$V$7:$X$148,MATCH(【入力】吸収量・排出量算定シート!$H28+(M$17-$M$17),幹材積成長量!$V$7:$V$148,0),MATCH($G28,幹材積成長量!$V$7:$X$7,0)))),0)</f>
        <v>0</v>
      </c>
      <c r="N28" s="187">
        <f>IFERROR(IF($F28="地位Ⅰ",INDEX(幹材積成長量!$S$7:$U$148,MATCH(【入力】吸収量・排出量算定シート!$H28+(N$17-$M$17),幹材積成長量!$S$7:$S$148,0),MATCH($G28,幹材積成長量!$S$7:$U$7,0)),IF($F28="地位Ⅲ",INDEX(幹材積成長量!$Y$7:$AA$148,MATCH(【入力】吸収量・排出量算定シート!$H28+(N$17-$M$17),幹材積成長量!$Y$7:$Y$148,0),MATCH($G28,幹材積成長量!$Y$7:$AA$7,0)),INDEX(幹材積成長量!$V$7:$X$148,MATCH(【入力】吸収量・排出量算定シート!$H28+(N$17-$M$17),幹材積成長量!$V$7:$V$148,0),MATCH($G28,幹材積成長量!$V$7:$X$7,0)))),0)</f>
        <v>0</v>
      </c>
      <c r="O28" s="187">
        <f>IFERROR(IF($F28="地位Ⅰ",INDEX(幹材積成長量!$S$7:$U$148,MATCH(【入力】吸収量・排出量算定シート!$H28+(O$17-$M$17),幹材積成長量!$S$7:$S$148,0),MATCH($G28,幹材積成長量!$S$7:$U$7,0)),IF($F28="地位Ⅲ",INDEX(幹材積成長量!$Y$7:$AA$148,MATCH(【入力】吸収量・排出量算定シート!$H28+(O$17-$M$17),幹材積成長量!$Y$7:$Y$148,0),MATCH($G28,幹材積成長量!$Y$7:$AA$7,0)),INDEX(幹材積成長量!$V$7:$X$148,MATCH(【入力】吸収量・排出量算定シート!$H28+(O$17-$M$17),幹材積成長量!$V$7:$V$148,0),MATCH($G28,幹材積成長量!$V$7:$X$7,0)))),0)</f>
        <v>0</v>
      </c>
      <c r="P28" s="187">
        <f>IFERROR(IF($F28="地位Ⅰ",INDEX(幹材積成長量!$S$7:$U$148,MATCH(【入力】吸収量・排出量算定シート!$H28+(P$17-$M$17),幹材積成長量!$S$7:$S$148,0),MATCH($G28,幹材積成長量!$S$7:$U$7,0)),IF($F28="地位Ⅲ",INDEX(幹材積成長量!$Y$7:$AA$148,MATCH(【入力】吸収量・排出量算定シート!$H28+(P$17-$M$17),幹材積成長量!$Y$7:$Y$148,0),MATCH($G28,幹材積成長量!$Y$7:$AA$7,0)),INDEX(幹材積成長量!$V$7:$X$148,MATCH(【入力】吸収量・排出量算定シート!$H28+(P$17-$M$17),幹材積成長量!$V$7:$V$148,0),MATCH($G28,幹材積成長量!$V$7:$X$7,0)))),0)</f>
        <v>0</v>
      </c>
      <c r="Q28" s="187">
        <f>IFERROR(IF($F28="地位Ⅰ",INDEX(幹材積成長量!$S$7:$U$148,MATCH(【入力】吸収量・排出量算定シート!$H28+(Q$17-$M$17),幹材積成長量!$S$7:$S$148,0),MATCH($G28,幹材積成長量!$S$7:$U$7,0)),IF($F28="地位Ⅲ",INDEX(幹材積成長量!$Y$7:$AA$148,MATCH(【入力】吸収量・排出量算定シート!$H28+(Q$17-$M$17),幹材積成長量!$Y$7:$Y$148,0),MATCH($G28,幹材積成長量!$Y$7:$AA$7,0)),INDEX(幹材積成長量!$V$7:$X$148,MATCH(【入力】吸収量・排出量算定シート!$H28+(Q$17-$M$17),幹材積成長量!$V$7:$V$148,0),MATCH($G28,幹材積成長量!$V$7:$X$7,0)))),0)</f>
        <v>0</v>
      </c>
      <c r="R28" s="187">
        <f>IFERROR(IF($F28="地位Ⅰ",INDEX(幹材積成長量!$S$7:$U$148,MATCH(【入力】吸収量・排出量算定シート!$H28+(R$17-$M$17),幹材積成長量!$S$7:$S$148,0),MATCH($G28,幹材積成長量!$S$7:$U$7,0)),IF($F28="地位Ⅲ",INDEX(幹材積成長量!$Y$7:$AA$148,MATCH(【入力】吸収量・排出量算定シート!$H28+(R$17-$M$17),幹材積成長量!$Y$7:$Y$148,0),MATCH($G28,幹材積成長量!$Y$7:$AA$7,0)),INDEX(幹材積成長量!$V$7:$X$148,MATCH(【入力】吸収量・排出量算定シート!$H28+(R$17-$M$17),幹材積成長量!$V$7:$V$148,0),MATCH($G28,幹材積成長量!$V$7:$X$7,0)))),0)</f>
        <v>0</v>
      </c>
      <c r="S28" s="187">
        <f>IFERROR(IF($F28="地位Ⅰ",INDEX(幹材積成長量!$S$7:$U$148,MATCH(【入力】吸収量・排出量算定シート!$H28+(S$17-$M$17),幹材積成長量!$S$7:$S$148,0),MATCH($G28,幹材積成長量!$S$7:$U$7,0)),IF($F28="地位Ⅲ",INDEX(幹材積成長量!$Y$7:$AA$148,MATCH(【入力】吸収量・排出量算定シート!$H28+(S$17-$M$17),幹材積成長量!$Y$7:$Y$148,0),MATCH($G28,幹材積成長量!$Y$7:$AA$7,0)),INDEX(幹材積成長量!$V$7:$X$148,MATCH(【入力】吸収量・排出量算定シート!$H28+(S$17-$M$17),幹材積成長量!$V$7:$V$148,0),MATCH($G28,幹材積成長量!$V$7:$X$7,0)))),0)</f>
        <v>0</v>
      </c>
      <c r="T28" s="187">
        <f>IFERROR(IF($F28="地位Ⅰ",INDEX(幹材積成長量!$S$7:$U$148,MATCH(【入力】吸収量・排出量算定シート!$H28+(T$17-$M$17),幹材積成長量!$S$7:$S$148,0),MATCH($G28,幹材積成長量!$S$7:$U$7,0)),IF($F28="地位Ⅲ",INDEX(幹材積成長量!$Y$7:$AA$148,MATCH(【入力】吸収量・排出量算定シート!$H28+(T$17-$M$17),幹材積成長量!$Y$7:$Y$148,0),MATCH($G28,幹材積成長量!$Y$7:$AA$7,0)),INDEX(幹材積成長量!$V$7:$X$148,MATCH(【入力】吸収量・排出量算定シート!$H28+(T$17-$M$17),幹材積成長量!$V$7:$V$148,0),MATCH($G28,幹材積成長量!$V$7:$X$7,0)))),0)</f>
        <v>0</v>
      </c>
      <c r="U28" s="187">
        <f>IFERROR(IF($F28="地位Ⅰ",INDEX(幹材積成長量!$S$7:$U$148,MATCH(【入力】吸収量・排出量算定シート!$H28+(U$17-$M$17),幹材積成長量!$S$7:$S$148,0),MATCH($G28,幹材積成長量!$S$7:$U$7,0)),IF($F28="地位Ⅲ",INDEX(幹材積成長量!$Y$7:$AA$148,MATCH(【入力】吸収量・排出量算定シート!$H28+(U$17-$M$17),幹材積成長量!$Y$7:$Y$148,0),MATCH($G28,幹材積成長量!$Y$7:$AA$7,0)),INDEX(幹材積成長量!$V$7:$X$148,MATCH(【入力】吸収量・排出量算定シート!$H28+(U$17-$M$17),幹材積成長量!$V$7:$V$148,0),MATCH($G28,幹材積成長量!$V$7:$X$7,0)))),0)</f>
        <v>0</v>
      </c>
      <c r="V28" s="187">
        <f>IFERROR(IF($F28="地位Ⅰ",INDEX(幹材積成長量!$S$7:$U$148,MATCH(【入力】吸収量・排出量算定シート!$H28+(V$17-$M$17),幹材積成長量!$S$7:$S$148,0),MATCH($G28,幹材積成長量!$S$7:$U$7,0)),IF($F28="地位Ⅲ",INDEX(幹材積成長量!$Y$7:$AA$148,MATCH(【入力】吸収量・排出量算定シート!$H28+(V$17-$M$17),幹材積成長量!$Y$7:$Y$148,0),MATCH($G28,幹材積成長量!$Y$7:$AA$7,0)),INDEX(幹材積成長量!$V$7:$X$148,MATCH(【入力】吸収量・排出量算定シート!$H28+(V$17-$M$17),幹材積成長量!$V$7:$V$148,0),MATCH($G28,幹材積成長量!$V$7:$X$7,0)))),0)</f>
        <v>0</v>
      </c>
      <c r="W28" s="187">
        <f>IFERROR(IF($F28="地位Ⅰ",INDEX(幹材積成長量!$S$7:$U$148,MATCH(【入力】吸収量・排出量算定シート!$H28+(W$17-$M$17),幹材積成長量!$S$7:$S$148,0),MATCH($G28,幹材積成長量!$S$7:$U$7,0)),IF($F28="地位Ⅲ",INDEX(幹材積成長量!$Y$7:$AA$148,MATCH(【入力】吸収量・排出量算定シート!$H28+(W$17-$M$17),幹材積成長量!$Y$7:$Y$148,0),MATCH($G28,幹材積成長量!$Y$7:$AA$7,0)),INDEX(幹材積成長量!$V$7:$X$148,MATCH(【入力】吸収量・排出量算定シート!$H28+(W$17-$M$17),幹材積成長量!$V$7:$V$148,0),MATCH($G28,幹材積成長量!$V$7:$X$7,0)))),0)</f>
        <v>0</v>
      </c>
      <c r="X28" s="187">
        <f>IFERROR(IF($F28="地位Ⅰ",INDEX(幹材積成長量!$S$7:$U$148,MATCH(【入力】吸収量・排出量算定シート!$H28+(X$17-$M$17),幹材積成長量!$S$7:$S$148,0),MATCH($G28,幹材積成長量!$S$7:$U$7,0)),IF($F28="地位Ⅲ",INDEX(幹材積成長量!$Y$7:$AA$148,MATCH(【入力】吸収量・排出量算定シート!$H28+(X$17-$M$17),幹材積成長量!$Y$7:$Y$148,0),MATCH($G28,幹材積成長量!$Y$7:$AA$7,0)),INDEX(幹材積成長量!$V$7:$X$148,MATCH(【入力】吸収量・排出量算定シート!$H28+(X$17-$M$17),幹材積成長量!$V$7:$V$148,0),MATCH($G28,幹材積成長量!$V$7:$X$7,0)))),0)</f>
        <v>0</v>
      </c>
      <c r="Y28" s="187">
        <f>IFERROR(IF($F28="地位Ⅰ",INDEX(幹材積成長量!$S$7:$U$148,MATCH(【入力】吸収量・排出量算定シート!$H28+(Y$17-$M$17),幹材積成長量!$S$7:$S$148,0),MATCH($G28,幹材積成長量!$S$7:$U$7,0)),IF($F28="地位Ⅲ",INDEX(幹材積成長量!$Y$7:$AA$148,MATCH(【入力】吸収量・排出量算定シート!$H28+(Y$17-$M$17),幹材積成長量!$Y$7:$Y$148,0),MATCH($G28,幹材積成長量!$Y$7:$AA$7,0)),INDEX(幹材積成長量!$V$7:$X$148,MATCH(【入力】吸収量・排出量算定シート!$H28+(Y$17-$M$17),幹材積成長量!$V$7:$V$148,0),MATCH($G28,幹材積成長量!$V$7:$X$7,0)))),0)</f>
        <v>0</v>
      </c>
      <c r="Z28" s="187">
        <f>IFERROR(IF($F28="地位Ⅰ",INDEX(幹材積成長量!$S$7:$U$148,MATCH(【入力】吸収量・排出量算定シート!$H28+(Z$17-$M$17),幹材積成長量!$S$7:$S$148,0),MATCH($G28,幹材積成長量!$S$7:$U$7,0)),IF($F28="地位Ⅲ",INDEX(幹材積成長量!$Y$7:$AA$148,MATCH(【入力】吸収量・排出量算定シート!$H28+(Z$17-$M$17),幹材積成長量!$Y$7:$Y$148,0),MATCH($G28,幹材積成長量!$Y$7:$AA$7,0)),INDEX(幹材積成長量!$V$7:$X$148,MATCH(【入力】吸収量・排出量算定シート!$H28+(Z$17-$M$17),幹材積成長量!$V$7:$V$148,0),MATCH($G28,幹材積成長量!$V$7:$X$7,0)))),0)</f>
        <v>0</v>
      </c>
      <c r="AA28" s="187">
        <f>IFERROR(IF($F28="地位Ⅰ",INDEX(幹材積成長量!$S$7:$U$148,MATCH(【入力】吸収量・排出量算定シート!$H28+(AA$17-$M$17),幹材積成長量!$S$7:$S$148,0),MATCH($G28,幹材積成長量!$S$7:$U$7,0)),IF($F28="地位Ⅲ",INDEX(幹材積成長量!$Y$7:$AA$148,MATCH(【入力】吸収量・排出量算定シート!$H28+(AA$17-$M$17),幹材積成長量!$Y$7:$Y$148,0),MATCH($G28,幹材積成長量!$Y$7:$AA$7,0)),INDEX(幹材積成長量!$V$7:$X$148,MATCH(【入力】吸収量・排出量算定シート!$H28+(AA$17-$M$17),幹材積成長量!$V$7:$V$148,0),MATCH($G28,幹材積成長量!$V$7:$X$7,0)))),0)</f>
        <v>0</v>
      </c>
      <c r="AB28" s="187">
        <f>IFERROR(IF($F28="地位Ⅰ",INDEX(幹材積成長量!$S$7:$U$148,MATCH(【入力】吸収量・排出量算定シート!$H28+(AB$17-$M$17),幹材積成長量!$S$7:$S$148,0),MATCH($G28,幹材積成長量!$S$7:$U$7,0)),IF($F28="地位Ⅲ",INDEX(幹材積成長量!$Y$7:$AA$148,MATCH(【入力】吸収量・排出量算定シート!$H28+(AB$17-$M$17),幹材積成長量!$Y$7:$Y$148,0),MATCH($G28,幹材積成長量!$Y$7:$AA$7,0)),INDEX(幹材積成長量!$V$7:$X$148,MATCH(【入力】吸収量・排出量算定シート!$H28+(AB$17-$M$17),幹材積成長量!$V$7:$V$148,0),MATCH($G28,幹材積成長量!$V$7:$X$7,0)))),0)</f>
        <v>0</v>
      </c>
      <c r="AC28" s="187">
        <f>IFERROR(IF($F28="地位Ⅰ",INDEX(幹材積成長量!$S$7:$U$148,MATCH(【入力】吸収量・排出量算定シート!$H28+(AC$17-$M$17),幹材積成長量!$S$7:$S$148,0),MATCH($G28,幹材積成長量!$S$7:$U$7,0)),IF($F28="地位Ⅲ",INDEX(幹材積成長量!$Y$7:$AA$148,MATCH(【入力】吸収量・排出量算定シート!$H28+(AC$17-$M$17),幹材積成長量!$Y$7:$Y$148,0),MATCH($G28,幹材積成長量!$Y$7:$AA$7,0)),INDEX(幹材積成長量!$V$7:$X$148,MATCH(【入力】吸収量・排出量算定シート!$H28+(AC$17-$M$17),幹材積成長量!$V$7:$V$148,0),MATCH($G28,幹材積成長量!$V$7:$X$7,0)))),0)</f>
        <v>0</v>
      </c>
      <c r="AD28" s="2">
        <f>IFERROR(INDEX('BEF（拡大係数）'!$A$4:$AO$154,MATCH(【入力】吸収量・排出量算定シート!$H28,'BEF（拡大係数）'!$A$4:$A$154,0),MATCH($G28,'BEF（拡大係数）'!$A$4:$AO$4,0)),0)</f>
        <v>0</v>
      </c>
      <c r="AE28" s="2">
        <f>IFERROR(INDEX('BEF（拡大係数）'!$A$4:$AO$154,MATCH(【入力】吸収量・排出量算定シート!$H28,'BEF（拡大係数）'!$A$4:$A$154,0),MATCH($G28,'BEF（拡大係数）'!$A$4:$AO$4,0)),0)</f>
        <v>0</v>
      </c>
      <c r="AF28" s="2">
        <f>IFERROR(INDEX('BEF（拡大係数）'!$A$4:$AO$154,MATCH(【入力】吸収量・排出量算定シート!$H28,'BEF（拡大係数）'!$A$4:$A$154,0),MATCH($G28,'BEF（拡大係数）'!$A$4:$AO$4,0)),0)</f>
        <v>0</v>
      </c>
      <c r="AG28" s="2">
        <f>IFERROR(INDEX('BEF（拡大係数）'!$A$4:$AO$154,MATCH(【入力】吸収量・排出量算定シート!$H28,'BEF（拡大係数）'!$A$4:$A$154,0),MATCH($G28,'BEF（拡大係数）'!$A$4:$AO$4,0)),0)</f>
        <v>0</v>
      </c>
      <c r="AH28" s="2">
        <f>IFERROR(INDEX('BEF（拡大係数）'!$A$4:$AO$154,MATCH(【入力】吸収量・排出量算定シート!$H28,'BEF（拡大係数）'!$A$4:$A$154,0),MATCH($G28,'BEF（拡大係数）'!$A$4:$AO$4,0)),0)</f>
        <v>0</v>
      </c>
      <c r="AI28" s="2">
        <f>IFERROR(INDEX('BEF（拡大係数）'!$A$4:$AO$154,MATCH(【入力】吸収量・排出量算定シート!$H28,'BEF（拡大係数）'!$A$4:$A$154,0),MATCH($G28,'BEF（拡大係数）'!$A$4:$AO$4,0)),0)</f>
        <v>0</v>
      </c>
      <c r="AJ28" s="2">
        <f>IFERROR(INDEX('BEF（拡大係数）'!$A$4:$AO$154,MATCH(【入力】吸収量・排出量算定シート!$H28,'BEF（拡大係数）'!$A$4:$A$154,0),MATCH($G28,'BEF（拡大係数）'!$A$4:$AO$4,0)),0)</f>
        <v>0</v>
      </c>
      <c r="AK28" s="2">
        <f>IFERROR(INDEX('BEF（拡大係数）'!$A$4:$AO$154,MATCH(【入力】吸収量・排出量算定シート!$H28,'BEF（拡大係数）'!$A$4:$A$154,0),MATCH($G28,'BEF（拡大係数）'!$A$4:$AO$4,0)),0)</f>
        <v>0</v>
      </c>
      <c r="AL28" s="2">
        <f>IFERROR(INDEX('BEF（拡大係数）'!$A$4:$AO$154,MATCH(【入力】吸収量・排出量算定シート!$H28,'BEF（拡大係数）'!$A$4:$A$154,0),MATCH($G28,'BEF（拡大係数）'!$A$4:$AO$4,0)),0)</f>
        <v>0</v>
      </c>
      <c r="AM28" s="2">
        <f>IFERROR(INDEX('BEF（拡大係数）'!$A$4:$AO$154,MATCH(【入力】吸収量・排出量算定シート!$H28,'BEF（拡大係数）'!$A$4:$A$154,0),MATCH($G28,'BEF（拡大係数）'!$A$4:$AO$4,0)),0)</f>
        <v>0</v>
      </c>
      <c r="AN28" s="2">
        <f>IFERROR(INDEX('BEF（拡大係数）'!$A$4:$AO$154,MATCH(【入力】吸収量・排出量算定シート!$H28,'BEF（拡大係数）'!$A$4:$A$154,0),MATCH($G28,'BEF（拡大係数）'!$A$4:$AO$4,0)),0)</f>
        <v>0</v>
      </c>
      <c r="AO28" s="2">
        <f>IFERROR(INDEX('BEF（拡大係数）'!$A$4:$AO$154,MATCH(【入力】吸収量・排出量算定シート!$H28,'BEF（拡大係数）'!$A$4:$A$154,0),MATCH($G28,'BEF（拡大係数）'!$A$4:$AO$4,0)),0)</f>
        <v>0</v>
      </c>
      <c r="AP28" s="2">
        <f>IFERROR(INDEX('BEF（拡大係数）'!$A$4:$AO$154,MATCH(【入力】吸収量・排出量算定シート!$H28,'BEF（拡大係数）'!$A$4:$A$154,0),MATCH($G28,'BEF（拡大係数）'!$A$4:$AO$4,0)),0)</f>
        <v>0</v>
      </c>
      <c r="AQ28" s="2">
        <f>IFERROR(INDEX('BEF（拡大係数）'!$A$4:$AO$154,MATCH(【入力】吸収量・排出量算定シート!$H28,'BEF（拡大係数）'!$A$4:$A$154,0),MATCH($G28,'BEF（拡大係数）'!$A$4:$AO$4,0)),0)</f>
        <v>0</v>
      </c>
      <c r="AR28" s="2">
        <f>IFERROR(INDEX('BEF（拡大係数）'!$A$4:$AO$154,MATCH(【入力】吸収量・排出量算定シート!$H28,'BEF（拡大係数）'!$A$4:$A$154,0),MATCH($G28,'BEF（拡大係数）'!$A$4:$AO$4,0)),0)</f>
        <v>0</v>
      </c>
      <c r="AS28" s="2">
        <f>IFERROR(INDEX('BEF（拡大係数）'!$A$4:$AO$154,MATCH(【入力】吸収量・排出量算定シート!$H28,'BEF（拡大係数）'!$A$4:$A$154,0),MATCH($G28,'BEF（拡大係数）'!$A$4:$AO$4,0)),0)</f>
        <v>0</v>
      </c>
      <c r="AT28" s="2">
        <f>IFERROR(INDEX('BEF（拡大係数）'!$A$4:$AO$154,MATCH(【入力】吸収量・排出量算定シート!$H28,'BEF（拡大係数）'!$A$4:$A$154,0),MATCH($G28,'BEF（拡大係数）'!$A$4:$AO$4,0)),0)</f>
        <v>0</v>
      </c>
      <c r="AU28" s="2">
        <f>IFERROR(VLOOKUP($G28,パラメータ_オリジナル!$B$6:$G$45,4,FALSE),0)</f>
        <v>0</v>
      </c>
      <c r="AV28" s="2">
        <f>IFERROR(VLOOKUP($G28,パラメータ_オリジナル!$B$6:$G$45,5,FALSE),0)</f>
        <v>0</v>
      </c>
      <c r="AW28" s="2">
        <f>IFERROR(VLOOKUP($G28,パラメータ_オリジナル!$B$6:$G$45,6,FALSE),0)</f>
        <v>0</v>
      </c>
      <c r="AX28" s="125">
        <f t="shared" si="114"/>
        <v>0</v>
      </c>
      <c r="AY28" s="125">
        <f t="shared" si="115"/>
        <v>0</v>
      </c>
      <c r="AZ28" s="125">
        <f t="shared" si="116"/>
        <v>0</v>
      </c>
      <c r="BA28" s="125">
        <f t="shared" si="117"/>
        <v>0</v>
      </c>
      <c r="BB28" s="125">
        <f t="shared" si="118"/>
        <v>0</v>
      </c>
      <c r="BC28" s="125">
        <f t="shared" si="119"/>
        <v>0</v>
      </c>
      <c r="BD28" s="125">
        <f t="shared" si="120"/>
        <v>0</v>
      </c>
      <c r="BE28" s="125">
        <f t="shared" si="121"/>
        <v>0</v>
      </c>
      <c r="BF28" s="125">
        <f t="shared" si="122"/>
        <v>0</v>
      </c>
      <c r="BG28" s="125">
        <f t="shared" si="123"/>
        <v>0</v>
      </c>
      <c r="BH28" s="125">
        <f t="shared" si="124"/>
        <v>0</v>
      </c>
      <c r="BI28" s="125">
        <f t="shared" si="125"/>
        <v>0</v>
      </c>
      <c r="BJ28" s="125">
        <f t="shared" si="126"/>
        <v>0</v>
      </c>
      <c r="BK28" s="125">
        <f t="shared" si="127"/>
        <v>0</v>
      </c>
      <c r="BL28" s="125">
        <f t="shared" si="128"/>
        <v>0</v>
      </c>
      <c r="BM28" s="125">
        <f t="shared" si="129"/>
        <v>0</v>
      </c>
      <c r="BN28" s="125">
        <f t="shared" si="130"/>
        <v>0</v>
      </c>
      <c r="BO28" s="125">
        <f t="shared" si="131"/>
        <v>0</v>
      </c>
      <c r="BP28" s="125">
        <f t="shared" si="132"/>
        <v>0</v>
      </c>
      <c r="BQ28" s="125">
        <f t="shared" si="133"/>
        <v>0</v>
      </c>
      <c r="BR28" s="125">
        <f t="shared" si="134"/>
        <v>0</v>
      </c>
      <c r="BS28" s="125">
        <f t="shared" si="135"/>
        <v>0</v>
      </c>
      <c r="BT28" s="125">
        <f t="shared" si="136"/>
        <v>0</v>
      </c>
      <c r="BU28" s="125">
        <f t="shared" si="137"/>
        <v>0</v>
      </c>
      <c r="BV28" s="125">
        <f t="shared" si="138"/>
        <v>0</v>
      </c>
      <c r="BW28" s="125">
        <f t="shared" si="139"/>
        <v>0</v>
      </c>
      <c r="BX28" s="125">
        <f t="shared" si="140"/>
        <v>0</v>
      </c>
      <c r="BY28" s="125">
        <f t="shared" si="141"/>
        <v>0</v>
      </c>
      <c r="BZ28" s="125">
        <f t="shared" si="142"/>
        <v>0</v>
      </c>
      <c r="CA28" s="125">
        <f t="shared" si="143"/>
        <v>0</v>
      </c>
      <c r="CB28" s="125">
        <f t="shared" si="144"/>
        <v>0</v>
      </c>
      <c r="CC28" s="125">
        <f t="shared" si="145"/>
        <v>0</v>
      </c>
      <c r="CD28" s="125">
        <f t="shared" si="146"/>
        <v>0</v>
      </c>
      <c r="CE28" s="125">
        <f t="shared" si="147"/>
        <v>0</v>
      </c>
      <c r="CF28" s="2">
        <f>IFERROR(IF($F28="地位Ⅰ",INDEX(幹材積成長量!$I$7:$K$148,MATCH((【入力】吸収量・排出量算定シート!$H28+(【入力】吸収量・排出量算定シート!CF$17-【入力】吸収量・排出量算定シート!$CF$17)),幹材積成長量!$I$7:$I$148,0),MATCH(【入力】吸収量・排出量算定シート!$G28,幹材積成長量!$I$7:$K$7,0)),IF($F28="地位Ⅲ",INDEX(幹材積成長量!$O$7:$Q$148,MATCH((【入力】吸収量・排出量算定シート!$H28+(【入力】吸収量・排出量算定シート!CF$17-【入力】吸収量・排出量算定シート!$CF$17)),幹材積成長量!$O$7:$O$148,0),MATCH(【入力】吸収量・排出量算定シート!$G28,幹材積成長量!$O$7:$Q$7,0)),INDEX(幹材積成長量!$L$7:$N$148,MATCH((【入力】吸収量・排出量算定シート!$H28+(【入力】吸収量・排出量算定シート!CF$17-【入力】吸収量・排出量算定シート!$CF$17)),幹材積成長量!$L$7:$L$148,0),MATCH(【入力】吸収量・排出量算定シート!$G28,幹材積成長量!$L$7:$N$7,0)))),0)</f>
        <v>0</v>
      </c>
      <c r="CG28" s="2">
        <f>IFERROR(IF($F28="地位Ⅰ",INDEX(幹材積成長量!$I$7:$K$148,MATCH((【入力】吸収量・排出量算定シート!$H28+(【入力】吸収量・排出量算定シート!CG$17-【入力】吸収量・排出量算定シート!$CF$17)),幹材積成長量!$I$7:$I$148,0),MATCH(【入力】吸収量・排出量算定シート!$G28,幹材積成長量!$I$7:$K$7,0)),IF($F28="地位Ⅲ",INDEX(幹材積成長量!$O$7:$Q$148,MATCH((【入力】吸収量・排出量算定シート!$H28+(【入力】吸収量・排出量算定シート!CG$17-【入力】吸収量・排出量算定シート!$CF$17)),幹材積成長量!$O$7:$O$148,0),MATCH(【入力】吸収量・排出量算定シート!$G28,幹材積成長量!$O$7:$Q$7,0)),INDEX(幹材積成長量!$L$7:$N$148,MATCH((【入力】吸収量・排出量算定シート!$H28+(【入力】吸収量・排出量算定シート!CG$17-【入力】吸収量・排出量算定シート!$CF$17)),幹材積成長量!$L$7:$L$148,0),MATCH(【入力】吸収量・排出量算定シート!$G28,幹材積成長量!$L$7:$N$7,0)))),0)</f>
        <v>0</v>
      </c>
      <c r="CH28" s="2">
        <f>IFERROR(IF($F28="地位Ⅰ",INDEX(幹材積成長量!$I$7:$K$148,MATCH((【入力】吸収量・排出量算定シート!$H28+(【入力】吸収量・排出量算定シート!CH$17-【入力】吸収量・排出量算定シート!$CF$17)),幹材積成長量!$I$7:$I$148,0),MATCH(【入力】吸収量・排出量算定シート!$G28,幹材積成長量!$I$7:$K$7,0)),IF($F28="地位Ⅲ",INDEX(幹材積成長量!$O$7:$Q$148,MATCH((【入力】吸収量・排出量算定シート!$H28+(【入力】吸収量・排出量算定シート!CH$17-【入力】吸収量・排出量算定シート!$CF$17)),幹材積成長量!$O$7:$O$148,0),MATCH(【入力】吸収量・排出量算定シート!$G28,幹材積成長量!$O$7:$Q$7,0)),INDEX(幹材積成長量!$L$7:$N$148,MATCH((【入力】吸収量・排出量算定シート!$H28+(【入力】吸収量・排出量算定シート!CH$17-【入力】吸収量・排出量算定シート!$CF$17)),幹材積成長量!$L$7:$L$148,0),MATCH(【入力】吸収量・排出量算定シート!$G28,幹材積成長量!$L$7:$N$7,0)))),0)</f>
        <v>0</v>
      </c>
      <c r="CI28" s="2">
        <f>IFERROR(IF($F28="地位Ⅰ",INDEX(幹材積成長量!$I$7:$K$148,MATCH((【入力】吸収量・排出量算定シート!$H28+(【入力】吸収量・排出量算定シート!CI$17-【入力】吸収量・排出量算定シート!$CF$17)),幹材積成長量!$I$7:$I$148,0),MATCH(【入力】吸収量・排出量算定シート!$G28,幹材積成長量!$I$7:$K$7,0)),IF($F28="地位Ⅲ",INDEX(幹材積成長量!$O$7:$Q$148,MATCH((【入力】吸収量・排出量算定シート!$H28+(【入力】吸収量・排出量算定シート!CI$17-【入力】吸収量・排出量算定シート!$CF$17)),幹材積成長量!$O$7:$O$148,0),MATCH(【入力】吸収量・排出量算定シート!$G28,幹材積成長量!$O$7:$Q$7,0)),INDEX(幹材積成長量!$L$7:$N$148,MATCH((【入力】吸収量・排出量算定シート!$H28+(【入力】吸収量・排出量算定シート!CI$17-【入力】吸収量・排出量算定シート!$CF$17)),幹材積成長量!$L$7:$L$148,0),MATCH(【入力】吸収量・排出量算定シート!$G28,幹材積成長量!$L$7:$N$7,0)))),0)</f>
        <v>0</v>
      </c>
      <c r="CJ28" s="2">
        <f>IFERROR(IF($F28="地位Ⅰ",INDEX(幹材積成長量!$I$7:$K$148,MATCH((【入力】吸収量・排出量算定シート!$H28+(【入力】吸収量・排出量算定シート!CJ$17-【入力】吸収量・排出量算定シート!$CF$17)),幹材積成長量!$I$7:$I$148,0),MATCH(【入力】吸収量・排出量算定シート!$G28,幹材積成長量!$I$7:$K$7,0)),IF($F28="地位Ⅲ",INDEX(幹材積成長量!$O$7:$Q$148,MATCH((【入力】吸収量・排出量算定シート!$H28+(【入力】吸収量・排出量算定シート!CJ$17-【入力】吸収量・排出量算定シート!$CF$17)),幹材積成長量!$O$7:$O$148,0),MATCH(【入力】吸収量・排出量算定シート!$G28,幹材積成長量!$O$7:$Q$7,0)),INDEX(幹材積成長量!$L$7:$N$148,MATCH((【入力】吸収量・排出量算定シート!$H28+(【入力】吸収量・排出量算定シート!CJ$17-【入力】吸収量・排出量算定シート!$CF$17)),幹材積成長量!$L$7:$L$148,0),MATCH(【入力】吸収量・排出量算定シート!$G28,幹材積成長量!$L$7:$N$7,0)))),0)</f>
        <v>0</v>
      </c>
      <c r="CK28" s="2">
        <f>IFERROR(IF($F28="地位Ⅰ",INDEX(幹材積成長量!$I$7:$K$148,MATCH((【入力】吸収量・排出量算定シート!$H28+(【入力】吸収量・排出量算定シート!CK$17-【入力】吸収量・排出量算定シート!$CF$17)),幹材積成長量!$I$7:$I$148,0),MATCH(【入力】吸収量・排出量算定シート!$G28,幹材積成長量!$I$7:$K$7,0)),IF($F28="地位Ⅲ",INDEX(幹材積成長量!$O$7:$Q$148,MATCH((【入力】吸収量・排出量算定シート!$H28+(【入力】吸収量・排出量算定シート!CK$17-【入力】吸収量・排出量算定シート!$CF$17)),幹材積成長量!$O$7:$O$148,0),MATCH(【入力】吸収量・排出量算定シート!$G28,幹材積成長量!$O$7:$Q$7,0)),INDEX(幹材積成長量!$L$7:$N$148,MATCH((【入力】吸収量・排出量算定シート!$H28+(【入力】吸収量・排出量算定シート!CK$17-【入力】吸収量・排出量算定シート!$CF$17)),幹材積成長量!$L$7:$L$148,0),MATCH(【入力】吸収量・排出量算定シート!$G28,幹材積成長量!$L$7:$N$7,0)))),0)</f>
        <v>0</v>
      </c>
      <c r="CL28" s="2">
        <f>IFERROR(IF($F28="地位Ⅰ",INDEX(幹材積成長量!$I$7:$K$148,MATCH((【入力】吸収量・排出量算定シート!$H28+(【入力】吸収量・排出量算定シート!CL$17-【入力】吸収量・排出量算定シート!$CF$17)),幹材積成長量!$I$7:$I$148,0),MATCH(【入力】吸収量・排出量算定シート!$G28,幹材積成長量!$I$7:$K$7,0)),IF($F28="地位Ⅲ",INDEX(幹材積成長量!$O$7:$Q$148,MATCH((【入力】吸収量・排出量算定シート!$H28+(【入力】吸収量・排出量算定シート!CL$17-【入力】吸収量・排出量算定シート!$CF$17)),幹材積成長量!$O$7:$O$148,0),MATCH(【入力】吸収量・排出量算定シート!$G28,幹材積成長量!$O$7:$Q$7,0)),INDEX(幹材積成長量!$L$7:$N$148,MATCH((【入力】吸収量・排出量算定シート!$H28+(【入力】吸収量・排出量算定シート!CL$17-【入力】吸収量・排出量算定シート!$CF$17)),幹材積成長量!$L$7:$L$148,0),MATCH(【入力】吸収量・排出量算定シート!$G28,幹材積成長量!$L$7:$N$7,0)))),0)</f>
        <v>0</v>
      </c>
      <c r="CM28" s="2">
        <f>IFERROR(IF($F28="地位Ⅰ",INDEX(幹材積成長量!$I$7:$K$148,MATCH((【入力】吸収量・排出量算定シート!$H28+(【入力】吸収量・排出量算定シート!CM$17-【入力】吸収量・排出量算定シート!$CF$17)),幹材積成長量!$I$7:$I$148,0),MATCH(【入力】吸収量・排出量算定シート!$G28,幹材積成長量!$I$7:$K$7,0)),IF($F28="地位Ⅲ",INDEX(幹材積成長量!$O$7:$Q$148,MATCH((【入力】吸収量・排出量算定シート!$H28+(【入力】吸収量・排出量算定シート!CM$17-【入力】吸収量・排出量算定シート!$CF$17)),幹材積成長量!$O$7:$O$148,0),MATCH(【入力】吸収量・排出量算定シート!$G28,幹材積成長量!$O$7:$Q$7,0)),INDEX(幹材積成長量!$L$7:$N$148,MATCH((【入力】吸収量・排出量算定シート!$H28+(【入力】吸収量・排出量算定シート!CM$17-【入力】吸収量・排出量算定シート!$CF$17)),幹材積成長量!$L$7:$L$148,0),MATCH(【入力】吸収量・排出量算定シート!$G28,幹材積成長量!$L$7:$N$7,0)))),0)</f>
        <v>0</v>
      </c>
      <c r="CN28" s="2">
        <f>IFERROR(IF($F28="地位Ⅰ",INDEX(幹材積成長量!$I$7:$K$148,MATCH((【入力】吸収量・排出量算定シート!$H28+(【入力】吸収量・排出量算定シート!CN$17-【入力】吸収量・排出量算定シート!$CF$17)),幹材積成長量!$I$7:$I$148,0),MATCH(【入力】吸収量・排出量算定シート!$G28,幹材積成長量!$I$7:$K$7,0)),IF($F28="地位Ⅲ",INDEX(幹材積成長量!$O$7:$Q$148,MATCH((【入力】吸収量・排出量算定シート!$H28+(【入力】吸収量・排出量算定シート!CN$17-【入力】吸収量・排出量算定シート!$CF$17)),幹材積成長量!$O$7:$O$148,0),MATCH(【入力】吸収量・排出量算定シート!$G28,幹材積成長量!$O$7:$Q$7,0)),INDEX(幹材積成長量!$L$7:$N$148,MATCH((【入力】吸収量・排出量算定シート!$H28+(【入力】吸収量・排出量算定シート!CN$17-【入力】吸収量・排出量算定シート!$CF$17)),幹材積成長量!$L$7:$L$148,0),MATCH(【入力】吸収量・排出量算定シート!$G28,幹材積成長量!$L$7:$N$7,0)))),0)</f>
        <v>0</v>
      </c>
      <c r="CO28" s="2">
        <f>IFERROR(IF($F28="地位Ⅰ",INDEX(幹材積成長量!$I$7:$K$148,MATCH((【入力】吸収量・排出量算定シート!$H28+(【入力】吸収量・排出量算定シート!CO$17-【入力】吸収量・排出量算定シート!$CF$17)),幹材積成長量!$I$7:$I$148,0),MATCH(【入力】吸収量・排出量算定シート!$G28,幹材積成長量!$I$7:$K$7,0)),IF($F28="地位Ⅲ",INDEX(幹材積成長量!$O$7:$Q$148,MATCH((【入力】吸収量・排出量算定シート!$H28+(【入力】吸収量・排出量算定シート!CO$17-【入力】吸収量・排出量算定シート!$CF$17)),幹材積成長量!$O$7:$O$148,0),MATCH(【入力】吸収量・排出量算定シート!$G28,幹材積成長量!$O$7:$Q$7,0)),INDEX(幹材積成長量!$L$7:$N$148,MATCH((【入力】吸収量・排出量算定シート!$H28+(【入力】吸収量・排出量算定シート!CO$17-【入力】吸収量・排出量算定シート!$CF$17)),幹材積成長量!$L$7:$L$148,0),MATCH(【入力】吸収量・排出量算定シート!$G28,幹材積成長量!$L$7:$N$7,0)))),0)</f>
        <v>0</v>
      </c>
      <c r="CP28" s="2">
        <f>IFERROR(IF($F28="地位Ⅰ",INDEX(幹材積成長量!$I$7:$K$148,MATCH((【入力】吸収量・排出量算定シート!$H28+(【入力】吸収量・排出量算定シート!CP$17-【入力】吸収量・排出量算定シート!$CF$17)),幹材積成長量!$I$7:$I$148,0),MATCH(【入力】吸収量・排出量算定シート!$G28,幹材積成長量!$I$7:$K$7,0)),IF($F28="地位Ⅲ",INDEX(幹材積成長量!$O$7:$Q$148,MATCH((【入力】吸収量・排出量算定シート!$H28+(【入力】吸収量・排出量算定シート!CP$17-【入力】吸収量・排出量算定シート!$CF$17)),幹材積成長量!$O$7:$O$148,0),MATCH(【入力】吸収量・排出量算定シート!$G28,幹材積成長量!$O$7:$Q$7,0)),INDEX(幹材積成長量!$L$7:$N$148,MATCH((【入力】吸収量・排出量算定シート!$H28+(【入力】吸収量・排出量算定シート!CP$17-【入力】吸収量・排出量算定シート!$CF$17)),幹材積成長量!$L$7:$L$148,0),MATCH(【入力】吸収量・排出量算定シート!$G28,幹材積成長量!$L$7:$N$7,0)))),0)</f>
        <v>0</v>
      </c>
      <c r="CQ28" s="2">
        <f>IFERROR(IF($F28="地位Ⅰ",INDEX(幹材積成長量!$I$7:$K$148,MATCH((【入力】吸収量・排出量算定シート!$H28+(【入力】吸収量・排出量算定シート!CQ$17-【入力】吸収量・排出量算定シート!$CF$17)),幹材積成長量!$I$7:$I$148,0),MATCH(【入力】吸収量・排出量算定シート!$G28,幹材積成長量!$I$7:$K$7,0)),IF($F28="地位Ⅲ",INDEX(幹材積成長量!$O$7:$Q$148,MATCH((【入力】吸収量・排出量算定シート!$H28+(【入力】吸収量・排出量算定シート!CQ$17-【入力】吸収量・排出量算定シート!$CF$17)),幹材積成長量!$O$7:$O$148,0),MATCH(【入力】吸収量・排出量算定シート!$G28,幹材積成長量!$O$7:$Q$7,0)),INDEX(幹材積成長量!$L$7:$N$148,MATCH((【入力】吸収量・排出量算定シート!$H28+(【入力】吸収量・排出量算定シート!CQ$17-【入力】吸収量・排出量算定シート!$CF$17)),幹材積成長量!$L$7:$L$148,0),MATCH(【入力】吸収量・排出量算定シート!$G28,幹材積成長量!$L$7:$N$7,0)))),0)</f>
        <v>0</v>
      </c>
      <c r="CR28" s="2">
        <f>IFERROR(IF($F28="地位Ⅰ",INDEX(幹材積成長量!$I$7:$K$148,MATCH((【入力】吸収量・排出量算定シート!$H28+(【入力】吸収量・排出量算定シート!CR$17-【入力】吸収量・排出量算定シート!$CF$17)),幹材積成長量!$I$7:$I$148,0),MATCH(【入力】吸収量・排出量算定シート!$G28,幹材積成長量!$I$7:$K$7,0)),IF($F28="地位Ⅲ",INDEX(幹材積成長量!$O$7:$Q$148,MATCH((【入力】吸収量・排出量算定シート!$H28+(【入力】吸収量・排出量算定シート!CR$17-【入力】吸収量・排出量算定シート!$CF$17)),幹材積成長量!$O$7:$O$148,0),MATCH(【入力】吸収量・排出量算定シート!$G28,幹材積成長量!$O$7:$Q$7,0)),INDEX(幹材積成長量!$L$7:$N$148,MATCH((【入力】吸収量・排出量算定シート!$H28+(【入力】吸収量・排出量算定シート!CR$17-【入力】吸収量・排出量算定シート!$CF$17)),幹材積成長量!$L$7:$L$148,0),MATCH(【入力】吸収量・排出量算定シート!$G28,幹材積成長量!$L$7:$N$7,0)))),0)</f>
        <v>0</v>
      </c>
      <c r="CS28" s="2">
        <f>IFERROR(IF($F28="地位Ⅰ",INDEX(幹材積成長量!$I$7:$K$148,MATCH((【入力】吸収量・排出量算定シート!$H28+(【入力】吸収量・排出量算定シート!CS$17-【入力】吸収量・排出量算定シート!$CF$17)),幹材積成長量!$I$7:$I$148,0),MATCH(【入力】吸収量・排出量算定シート!$G28,幹材積成長量!$I$7:$K$7,0)),IF($F28="地位Ⅲ",INDEX(幹材積成長量!$O$7:$Q$148,MATCH((【入力】吸収量・排出量算定シート!$H28+(【入力】吸収量・排出量算定シート!CS$17-【入力】吸収量・排出量算定シート!$CF$17)),幹材積成長量!$O$7:$O$148,0),MATCH(【入力】吸収量・排出量算定シート!$G28,幹材積成長量!$O$7:$Q$7,0)),INDEX(幹材積成長量!$L$7:$N$148,MATCH((【入力】吸収量・排出量算定シート!$H28+(【入力】吸収量・排出量算定シート!CS$17-【入力】吸収量・排出量算定シート!$CF$17)),幹材積成長量!$L$7:$L$148,0),MATCH(【入力】吸収量・排出量算定シート!$G28,幹材積成長量!$L$7:$N$7,0)))),0)</f>
        <v>0</v>
      </c>
      <c r="CT28" s="2">
        <f>IFERROR(IF($F28="地位Ⅰ",INDEX(幹材積成長量!$I$7:$K$148,MATCH((【入力】吸収量・排出量算定シート!$H28+(【入力】吸収量・排出量算定シート!CT$17-【入力】吸収量・排出量算定シート!$CF$17)),幹材積成長量!$I$7:$I$148,0),MATCH(【入力】吸収量・排出量算定シート!$G28,幹材積成長量!$I$7:$K$7,0)),IF($F28="地位Ⅲ",INDEX(幹材積成長量!$O$7:$Q$148,MATCH((【入力】吸収量・排出量算定シート!$H28+(【入力】吸収量・排出量算定シート!CT$17-【入力】吸収量・排出量算定シート!$CF$17)),幹材積成長量!$O$7:$O$148,0),MATCH(【入力】吸収量・排出量算定シート!$G28,幹材積成長量!$O$7:$Q$7,0)),INDEX(幹材積成長量!$L$7:$N$148,MATCH((【入力】吸収量・排出量算定シート!$H28+(【入力】吸収量・排出量算定シート!CT$17-【入力】吸収量・排出量算定シート!$CF$17)),幹材積成長量!$L$7:$L$148,0),MATCH(【入力】吸収量・排出量算定シート!$G28,幹材積成長量!$L$7:$N$7,0)))),0)</f>
        <v>0</v>
      </c>
      <c r="CU28" s="2">
        <f>IFERROR(IF($F28="地位Ⅰ",INDEX(幹材積成長量!$I$7:$K$148,MATCH((【入力】吸収量・排出量算定シート!$H28+(【入力】吸収量・排出量算定シート!CU$17-【入力】吸収量・排出量算定シート!$CF$17)),幹材積成長量!$I$7:$I$148,0),MATCH(【入力】吸収量・排出量算定シート!$G28,幹材積成長量!$I$7:$K$7,0)),IF($F28="地位Ⅲ",INDEX(幹材積成長量!$O$7:$Q$148,MATCH((【入力】吸収量・排出量算定シート!$H28+(【入力】吸収量・排出量算定シート!CU$17-【入力】吸収量・排出量算定シート!$CF$17)),幹材積成長量!$O$7:$O$148,0),MATCH(【入力】吸収量・排出量算定シート!$G28,幹材積成長量!$O$7:$Q$7,0)),INDEX(幹材積成長量!$L$7:$N$148,MATCH((【入力】吸収量・排出量算定シート!$H28+(【入力】吸収量・排出量算定シート!CU$17-【入力】吸収量・排出量算定シート!$CF$17)),幹材積成長量!$L$7:$L$148,0),MATCH(【入力】吸収量・排出量算定シート!$G28,幹材積成長量!$L$7:$N$7,0)))),0)</f>
        <v>0</v>
      </c>
      <c r="CV28" s="2">
        <f>IFERROR(IF($F28="地位Ⅰ",INDEX(幹材積成長量!$I$7:$K$148,MATCH((【入力】吸収量・排出量算定シート!$H28+(【入力】吸収量・排出量算定シート!CV$17-【入力】吸収量・排出量算定シート!$CF$17)),幹材積成長量!$I$7:$I$148,0),MATCH(【入力】吸収量・排出量算定シート!$G28,幹材積成長量!$I$7:$K$7,0)),IF($F28="地位Ⅲ",INDEX(幹材積成長量!$O$7:$Q$148,MATCH((【入力】吸収量・排出量算定シート!$H28+(【入力】吸収量・排出量算定シート!CV$17-【入力】吸収量・排出量算定シート!$CF$17)),幹材積成長量!$O$7:$O$148,0),MATCH(【入力】吸収量・排出量算定シート!$G28,幹材積成長量!$O$7:$Q$7,0)),INDEX(幹材積成長量!$L$7:$N$148,MATCH((【入力】吸収量・排出量算定シート!$H28+(【入力】吸収量・排出量算定シート!CV$17-【入力】吸収量・排出量算定シート!$CF$17)),幹材積成長量!$L$7:$L$148,0),MATCH(【入力】吸収量・排出量算定シート!$G28,幹材積成長量!$L$7:$N$7,0)))),0)</f>
        <v>0</v>
      </c>
      <c r="CW28" s="2">
        <f t="shared" si="148"/>
        <v>0</v>
      </c>
      <c r="CX28" s="2">
        <f t="shared" si="149"/>
        <v>0</v>
      </c>
      <c r="CY28" s="2">
        <f t="shared" si="150"/>
        <v>0</v>
      </c>
      <c r="CZ28" s="2">
        <f t="shared" si="151"/>
        <v>0</v>
      </c>
      <c r="DA28" s="2">
        <f t="shared" si="152"/>
        <v>0</v>
      </c>
      <c r="DB28" s="2">
        <f t="shared" si="153"/>
        <v>0</v>
      </c>
      <c r="DC28" s="2">
        <f t="shared" si="154"/>
        <v>0</v>
      </c>
      <c r="DD28" s="2">
        <f t="shared" si="155"/>
        <v>0</v>
      </c>
      <c r="DE28" s="2">
        <f t="shared" si="156"/>
        <v>0</v>
      </c>
      <c r="DF28" s="2">
        <f t="shared" si="157"/>
        <v>0</v>
      </c>
      <c r="DG28" s="2">
        <f t="shared" si="158"/>
        <v>0</v>
      </c>
      <c r="DH28" s="2">
        <f t="shared" si="159"/>
        <v>0</v>
      </c>
      <c r="DI28" s="2">
        <f t="shared" si="160"/>
        <v>0</v>
      </c>
      <c r="DJ28" s="2">
        <f t="shared" si="161"/>
        <v>0</v>
      </c>
      <c r="DK28" s="2">
        <f t="shared" si="162"/>
        <v>0</v>
      </c>
      <c r="DL28" s="2">
        <f t="shared" si="163"/>
        <v>0</v>
      </c>
      <c r="DM28" s="2">
        <f t="shared" si="164"/>
        <v>0</v>
      </c>
      <c r="DN28" s="187">
        <f>IFERROR(IF($F28="地位Ⅰ",INDEX(幹材積成長量!$AE$7:$AG$14,8,MATCH(【入力】吸収量・排出量算定シート!$G28,幹材積成長量!$AE$7:$AG$7,0)),IF($F28="地位Ⅲ",INDEX(幹材積成長量!$AK$7:$AM$14,8,MATCH(【入力】吸収量・排出量算定シート!$G28,幹材積成長量!$AK$7:$AM$7,0)),INDEX(幹材積成長量!$AH$7:$AJ$14,8,MATCH(【入力】吸収量・排出量算定シート!$G28,幹材積成長量!$AH$7:$AJ$7,0)))),0)</f>
        <v>0</v>
      </c>
      <c r="DO28" s="187">
        <f>IFERROR(IF($F28="地位Ⅰ",INDEX(幹材積成長量!$AE$7:$AG$14,8,MATCH(【入力】吸収量・排出量算定シート!$G28,幹材積成長量!$AE$7:$AG$7,0)),IF($F28="地位Ⅲ",INDEX(幹材積成長量!$AK$7:$AM$14,8,MATCH(【入力】吸収量・排出量算定シート!$G28,幹材積成長量!$AK$7:$AM$7,0)),INDEX(幹材積成長量!$AH$7:$AJ$14,8,MATCH(【入力】吸収量・排出量算定シート!$G28,幹材積成長量!$AH$7:$AJ$7,0)))),0)</f>
        <v>0</v>
      </c>
      <c r="DP28" s="187">
        <f>IFERROR(IF($F28="地位Ⅰ",INDEX(幹材積成長量!$AE$7:$AG$14,8,MATCH(【入力】吸収量・排出量算定シート!$G28,幹材積成長量!$AE$7:$AG$7,0)),IF($F28="地位Ⅲ",INDEX(幹材積成長量!$AK$7:$AM$14,8,MATCH(【入力】吸収量・排出量算定シート!$G28,幹材積成長量!$AK$7:$AM$7,0)),INDEX(幹材積成長量!$AH$7:$AJ$14,8,MATCH(【入力】吸収量・排出量算定シート!$G28,幹材積成長量!$AH$7:$AJ$7,0)))),0)</f>
        <v>0</v>
      </c>
      <c r="DQ28" s="187">
        <f>IFERROR(IF($F28="地位Ⅰ",INDEX(幹材積成長量!$AE$7:$AG$14,8,MATCH(【入力】吸収量・排出量算定シート!$G28,幹材積成長量!$AE$7:$AG$7,0)),IF($F28="地位Ⅲ",INDEX(幹材積成長量!$AK$7:$AM$14,8,MATCH(【入力】吸収量・排出量算定シート!$G28,幹材積成長量!$AK$7:$AM$7,0)),INDEX(幹材積成長量!$AH$7:$AJ$14,8,MATCH(【入力】吸収量・排出量算定シート!$G28,幹材積成長量!$AH$7:$AJ$7,0)))),0)</f>
        <v>0</v>
      </c>
      <c r="DR28" s="187">
        <f>IFERROR(IF($F28="地位Ⅰ",INDEX(幹材積成長量!$AE$7:$AG$14,8,MATCH(【入力】吸収量・排出量算定シート!$G28,幹材積成長量!$AE$7:$AG$7,0)),IF($F28="地位Ⅲ",INDEX(幹材積成長量!$AK$7:$AM$14,8,MATCH(【入力】吸収量・排出量算定シート!$G28,幹材積成長量!$AK$7:$AM$7,0)),INDEX(幹材積成長量!$AH$7:$AJ$14,8,MATCH(【入力】吸収量・排出量算定シート!$G28,幹材積成長量!$AH$7:$AJ$7,0)))),0)</f>
        <v>0</v>
      </c>
      <c r="DS28" s="187">
        <f>IFERROR(IF($F28="地位Ⅰ",INDEX(幹材積成長量!$AE$7:$AG$14,8,MATCH(【入力】吸収量・排出量算定シート!$G28,幹材積成長量!$AE$7:$AG$7,0)),IF($F28="地位Ⅲ",INDEX(幹材積成長量!$AK$7:$AM$14,8,MATCH(【入力】吸収量・排出量算定シート!$G28,幹材積成長量!$AK$7:$AM$7,0)),INDEX(幹材積成長量!$AH$7:$AJ$14,8,MATCH(【入力】吸収量・排出量算定シート!$G28,幹材積成長量!$AH$7:$AJ$7,0)))),0)</f>
        <v>0</v>
      </c>
      <c r="DT28" s="187">
        <f>IFERROR(IF($F28="地位Ⅰ",INDEX(幹材積成長量!$AE$7:$AG$14,8,MATCH(【入力】吸収量・排出量算定シート!$G28,幹材積成長量!$AE$7:$AG$7,0)),IF($F28="地位Ⅲ",INDEX(幹材積成長量!$AK$7:$AM$14,8,MATCH(【入力】吸収量・排出量算定シート!$G28,幹材積成長量!$AK$7:$AM$7,0)),INDEX(幹材積成長量!$AH$7:$AJ$14,8,MATCH(【入力】吸収量・排出量算定シート!$G28,幹材積成長量!$AH$7:$AJ$7,0)))),0)</f>
        <v>0</v>
      </c>
      <c r="DU28" s="187">
        <f>IFERROR(IF($F28="地位Ⅰ",INDEX(幹材積成長量!$AE$7:$AG$14,8,MATCH(【入力】吸収量・排出量算定シート!$G28,幹材積成長量!$AE$7:$AG$7,0)),IF($F28="地位Ⅲ",INDEX(幹材積成長量!$AK$7:$AM$14,8,MATCH(【入力】吸収量・排出量算定シート!$G28,幹材積成長量!$AK$7:$AM$7,0)),INDEX(幹材積成長量!$AH$7:$AJ$14,8,MATCH(【入力】吸収量・排出量算定シート!$G28,幹材積成長量!$AH$7:$AJ$7,0)))),0)</f>
        <v>0</v>
      </c>
      <c r="DV28" s="187">
        <f>IFERROR(IF($F28="地位Ⅰ",INDEX(幹材積成長量!$AE$7:$AG$14,8,MATCH(【入力】吸収量・排出量算定シート!$G28,幹材積成長量!$AE$7:$AG$7,0)),IF($F28="地位Ⅲ",INDEX(幹材積成長量!$AK$7:$AM$14,8,MATCH(【入力】吸収量・排出量算定シート!$G28,幹材積成長量!$AK$7:$AM$7,0)),INDEX(幹材積成長量!$AH$7:$AJ$14,8,MATCH(【入力】吸収量・排出量算定シート!$G28,幹材積成長量!$AH$7:$AJ$7,0)))),0)</f>
        <v>0</v>
      </c>
      <c r="DW28" s="187">
        <f>IFERROR(IF($F28="地位Ⅰ",INDEX(幹材積成長量!$AE$7:$AG$14,8,MATCH(【入力】吸収量・排出量算定シート!$G28,幹材積成長量!$AE$7:$AG$7,0)),IF($F28="地位Ⅲ",INDEX(幹材積成長量!$AK$7:$AM$14,8,MATCH(【入力】吸収量・排出量算定シート!$G28,幹材積成長量!$AK$7:$AM$7,0)),INDEX(幹材積成長量!$AH$7:$AJ$14,8,MATCH(【入力】吸収量・排出量算定シート!$G28,幹材積成長量!$AH$7:$AJ$7,0)))),0)</f>
        <v>0</v>
      </c>
      <c r="DX28" s="187">
        <f>IFERROR(IF($F28="地位Ⅰ",INDEX(幹材積成長量!$AE$7:$AG$14,8,MATCH(【入力】吸収量・排出量算定シート!$G28,幹材積成長量!$AE$7:$AG$7,0)),IF($F28="地位Ⅲ",INDEX(幹材積成長量!$AK$7:$AM$14,8,MATCH(【入力】吸収量・排出量算定シート!$G28,幹材積成長量!$AK$7:$AM$7,0)),INDEX(幹材積成長量!$AH$7:$AJ$14,8,MATCH(【入力】吸収量・排出量算定シート!$G28,幹材積成長量!$AH$7:$AJ$7,0)))),0)</f>
        <v>0</v>
      </c>
      <c r="DY28" s="187">
        <f>IFERROR(IF($F28="地位Ⅰ",INDEX(幹材積成長量!$AE$7:$AG$14,8,MATCH(【入力】吸収量・排出量算定シート!$G28,幹材積成長量!$AE$7:$AG$7,0)),IF($F28="地位Ⅲ",INDEX(幹材積成長量!$AK$7:$AM$14,8,MATCH(【入力】吸収量・排出量算定シート!$G28,幹材積成長量!$AK$7:$AM$7,0)),INDEX(幹材積成長量!$AH$7:$AJ$14,8,MATCH(【入力】吸収量・排出量算定シート!$G28,幹材積成長量!$AH$7:$AJ$7,0)))),0)</f>
        <v>0</v>
      </c>
      <c r="DZ28" s="187">
        <f>IFERROR(IF($F28="地位Ⅰ",INDEX(幹材積成長量!$AE$7:$AG$14,8,MATCH(【入力】吸収量・排出量算定シート!$G28,幹材積成長量!$AE$7:$AG$7,0)),IF($F28="地位Ⅲ",INDEX(幹材積成長量!$AK$7:$AM$14,8,MATCH(【入力】吸収量・排出量算定シート!$G28,幹材積成長量!$AK$7:$AM$7,0)),INDEX(幹材積成長量!$AH$7:$AJ$14,8,MATCH(【入力】吸収量・排出量算定シート!$G28,幹材積成長量!$AH$7:$AJ$7,0)))),0)</f>
        <v>0</v>
      </c>
      <c r="EA28" s="187">
        <f>IFERROR(IF($F28="地位Ⅰ",INDEX(幹材積成長量!$AE$7:$AG$14,8,MATCH(【入力】吸収量・排出量算定シート!$G28,幹材積成長量!$AE$7:$AG$7,0)),IF($F28="地位Ⅲ",INDEX(幹材積成長量!$AK$7:$AM$14,8,MATCH(【入力】吸収量・排出量算定シート!$G28,幹材積成長量!$AK$7:$AM$7,0)),INDEX(幹材積成長量!$AH$7:$AJ$14,8,MATCH(【入力】吸収量・排出量算定シート!$G28,幹材積成長量!$AH$7:$AJ$7,0)))),0)</f>
        <v>0</v>
      </c>
      <c r="EB28" s="187">
        <f>IFERROR(IF($F28="地位Ⅰ",INDEX(幹材積成長量!$AE$7:$AG$14,8,MATCH(【入力】吸収量・排出量算定シート!$G28,幹材積成長量!$AE$7:$AG$7,0)),IF($F28="地位Ⅲ",INDEX(幹材積成長量!$AK$7:$AM$14,8,MATCH(【入力】吸収量・排出量算定シート!$G28,幹材積成長量!$AK$7:$AM$7,0)),INDEX(幹材積成長量!$AH$7:$AJ$14,8,MATCH(【入力】吸収量・排出量算定シート!$G28,幹材積成長量!$AH$7:$AJ$7,0)))),0)</f>
        <v>0</v>
      </c>
      <c r="EC28" s="187">
        <f>IFERROR(IF($F28="地位Ⅰ",INDEX(幹材積成長量!$AE$7:$AG$14,8,MATCH(【入力】吸収量・排出量算定シート!$G28,幹材積成長量!$AE$7:$AG$7,0)),IF($F28="地位Ⅲ",INDEX(幹材積成長量!$AK$7:$AM$14,8,MATCH(【入力】吸収量・排出量算定シート!$G28,幹材積成長量!$AK$7:$AM$7,0)),INDEX(幹材積成長量!$AH$7:$AJ$14,8,MATCH(【入力】吸収量・排出量算定シート!$G28,幹材積成長量!$AH$7:$AJ$7,0)))),0)</f>
        <v>0</v>
      </c>
      <c r="ED28" s="186">
        <f t="shared" si="165"/>
        <v>0</v>
      </c>
      <c r="EE28" s="186">
        <f t="shared" si="166"/>
        <v>0</v>
      </c>
      <c r="EF28" s="186">
        <f t="shared" si="167"/>
        <v>0</v>
      </c>
      <c r="EG28" s="186">
        <f t="shared" si="168"/>
        <v>0</v>
      </c>
      <c r="EH28" s="186">
        <f t="shared" si="169"/>
        <v>0</v>
      </c>
      <c r="EI28" s="186">
        <f t="shared" si="170"/>
        <v>0</v>
      </c>
      <c r="EJ28" s="186">
        <f t="shared" si="171"/>
        <v>0</v>
      </c>
      <c r="EK28" s="186">
        <f t="shared" si="172"/>
        <v>0</v>
      </c>
      <c r="EL28" s="186">
        <f t="shared" si="173"/>
        <v>0</v>
      </c>
      <c r="EM28" s="186">
        <f t="shared" si="174"/>
        <v>0</v>
      </c>
      <c r="EN28" s="186">
        <f t="shared" si="175"/>
        <v>0</v>
      </c>
      <c r="EO28" s="186">
        <f t="shared" si="176"/>
        <v>0</v>
      </c>
      <c r="EP28" s="186">
        <f t="shared" si="177"/>
        <v>0</v>
      </c>
      <c r="EQ28" s="186">
        <f t="shared" si="178"/>
        <v>0</v>
      </c>
      <c r="ER28" s="186">
        <f t="shared" si="179"/>
        <v>0</v>
      </c>
      <c r="ES28" s="186">
        <f t="shared" si="180"/>
        <v>0</v>
      </c>
      <c r="ET28" s="186">
        <f t="shared" si="181"/>
        <v>0</v>
      </c>
    </row>
    <row r="29" spans="2:150" x14ac:dyDescent="0.3">
      <c r="B29" s="3"/>
      <c r="C29" s="3"/>
      <c r="D29" s="3"/>
      <c r="E29" s="3"/>
      <c r="G29" s="217"/>
      <c r="J29" s="3"/>
      <c r="M29" s="187">
        <f>IFERROR(IF($F29="地位Ⅰ",INDEX(幹材積成長量!$S$7:$U$148,MATCH(【入力】吸収量・排出量算定シート!$H29+(M$17-$M$17),幹材積成長量!$S$7:$S$148,0),MATCH($G29,幹材積成長量!$S$7:$U$7,0)),IF($F29="地位Ⅲ",INDEX(幹材積成長量!$Y$7:$AA$148,MATCH(【入力】吸収量・排出量算定シート!$H29+(M$17-$M$17),幹材積成長量!$Y$7:$Y$148,0),MATCH($G29,幹材積成長量!$Y$7:$AA$7,0)),INDEX(幹材積成長量!$V$7:$X$148,MATCH(【入力】吸収量・排出量算定シート!$H29+(M$17-$M$17),幹材積成長量!$V$7:$V$148,0),MATCH($G29,幹材積成長量!$V$7:$X$7,0)))),0)</f>
        <v>0</v>
      </c>
      <c r="N29" s="187">
        <f>IFERROR(IF($F29="地位Ⅰ",INDEX(幹材積成長量!$S$7:$U$148,MATCH(【入力】吸収量・排出量算定シート!$H29+(N$17-$M$17),幹材積成長量!$S$7:$S$148,0),MATCH($G29,幹材積成長量!$S$7:$U$7,0)),IF($F29="地位Ⅲ",INDEX(幹材積成長量!$Y$7:$AA$148,MATCH(【入力】吸収量・排出量算定シート!$H29+(N$17-$M$17),幹材積成長量!$Y$7:$Y$148,0),MATCH($G29,幹材積成長量!$Y$7:$AA$7,0)),INDEX(幹材積成長量!$V$7:$X$148,MATCH(【入力】吸収量・排出量算定シート!$H29+(N$17-$M$17),幹材積成長量!$V$7:$V$148,0),MATCH($G29,幹材積成長量!$V$7:$X$7,0)))),0)</f>
        <v>0</v>
      </c>
      <c r="O29" s="187">
        <f>IFERROR(IF($F29="地位Ⅰ",INDEX(幹材積成長量!$S$7:$U$148,MATCH(【入力】吸収量・排出量算定シート!$H29+(O$17-$M$17),幹材積成長量!$S$7:$S$148,0),MATCH($G29,幹材積成長量!$S$7:$U$7,0)),IF($F29="地位Ⅲ",INDEX(幹材積成長量!$Y$7:$AA$148,MATCH(【入力】吸収量・排出量算定シート!$H29+(O$17-$M$17),幹材積成長量!$Y$7:$Y$148,0),MATCH($G29,幹材積成長量!$Y$7:$AA$7,0)),INDEX(幹材積成長量!$V$7:$X$148,MATCH(【入力】吸収量・排出量算定シート!$H29+(O$17-$M$17),幹材積成長量!$V$7:$V$148,0),MATCH($G29,幹材積成長量!$V$7:$X$7,0)))),0)</f>
        <v>0</v>
      </c>
      <c r="P29" s="187">
        <f>IFERROR(IF($F29="地位Ⅰ",INDEX(幹材積成長量!$S$7:$U$148,MATCH(【入力】吸収量・排出量算定シート!$H29+(P$17-$M$17),幹材積成長量!$S$7:$S$148,0),MATCH($G29,幹材積成長量!$S$7:$U$7,0)),IF($F29="地位Ⅲ",INDEX(幹材積成長量!$Y$7:$AA$148,MATCH(【入力】吸収量・排出量算定シート!$H29+(P$17-$M$17),幹材積成長量!$Y$7:$Y$148,0),MATCH($G29,幹材積成長量!$Y$7:$AA$7,0)),INDEX(幹材積成長量!$V$7:$X$148,MATCH(【入力】吸収量・排出量算定シート!$H29+(P$17-$M$17),幹材積成長量!$V$7:$V$148,0),MATCH($G29,幹材積成長量!$V$7:$X$7,0)))),0)</f>
        <v>0</v>
      </c>
      <c r="Q29" s="187">
        <f>IFERROR(IF($F29="地位Ⅰ",INDEX(幹材積成長量!$S$7:$U$148,MATCH(【入力】吸収量・排出量算定シート!$H29+(Q$17-$M$17),幹材積成長量!$S$7:$S$148,0),MATCH($G29,幹材積成長量!$S$7:$U$7,0)),IF($F29="地位Ⅲ",INDEX(幹材積成長量!$Y$7:$AA$148,MATCH(【入力】吸収量・排出量算定シート!$H29+(Q$17-$M$17),幹材積成長量!$Y$7:$Y$148,0),MATCH($G29,幹材積成長量!$Y$7:$AA$7,0)),INDEX(幹材積成長量!$V$7:$X$148,MATCH(【入力】吸収量・排出量算定シート!$H29+(Q$17-$M$17),幹材積成長量!$V$7:$V$148,0),MATCH($G29,幹材積成長量!$V$7:$X$7,0)))),0)</f>
        <v>0</v>
      </c>
      <c r="R29" s="187">
        <f>IFERROR(IF($F29="地位Ⅰ",INDEX(幹材積成長量!$S$7:$U$148,MATCH(【入力】吸収量・排出量算定シート!$H29+(R$17-$M$17),幹材積成長量!$S$7:$S$148,0),MATCH($G29,幹材積成長量!$S$7:$U$7,0)),IF($F29="地位Ⅲ",INDEX(幹材積成長量!$Y$7:$AA$148,MATCH(【入力】吸収量・排出量算定シート!$H29+(R$17-$M$17),幹材積成長量!$Y$7:$Y$148,0),MATCH($G29,幹材積成長量!$Y$7:$AA$7,0)),INDEX(幹材積成長量!$V$7:$X$148,MATCH(【入力】吸収量・排出量算定シート!$H29+(R$17-$M$17),幹材積成長量!$V$7:$V$148,0),MATCH($G29,幹材積成長量!$V$7:$X$7,0)))),0)</f>
        <v>0</v>
      </c>
      <c r="S29" s="187">
        <f>IFERROR(IF($F29="地位Ⅰ",INDEX(幹材積成長量!$S$7:$U$148,MATCH(【入力】吸収量・排出量算定シート!$H29+(S$17-$M$17),幹材積成長量!$S$7:$S$148,0),MATCH($G29,幹材積成長量!$S$7:$U$7,0)),IF($F29="地位Ⅲ",INDEX(幹材積成長量!$Y$7:$AA$148,MATCH(【入力】吸収量・排出量算定シート!$H29+(S$17-$M$17),幹材積成長量!$Y$7:$Y$148,0),MATCH($G29,幹材積成長量!$Y$7:$AA$7,0)),INDEX(幹材積成長量!$V$7:$X$148,MATCH(【入力】吸収量・排出量算定シート!$H29+(S$17-$M$17),幹材積成長量!$V$7:$V$148,0),MATCH($G29,幹材積成長量!$V$7:$X$7,0)))),0)</f>
        <v>0</v>
      </c>
      <c r="T29" s="187">
        <f>IFERROR(IF($F29="地位Ⅰ",INDEX(幹材積成長量!$S$7:$U$148,MATCH(【入力】吸収量・排出量算定シート!$H29+(T$17-$M$17),幹材積成長量!$S$7:$S$148,0),MATCH($G29,幹材積成長量!$S$7:$U$7,0)),IF($F29="地位Ⅲ",INDEX(幹材積成長量!$Y$7:$AA$148,MATCH(【入力】吸収量・排出量算定シート!$H29+(T$17-$M$17),幹材積成長量!$Y$7:$Y$148,0),MATCH($G29,幹材積成長量!$Y$7:$AA$7,0)),INDEX(幹材積成長量!$V$7:$X$148,MATCH(【入力】吸収量・排出量算定シート!$H29+(T$17-$M$17),幹材積成長量!$V$7:$V$148,0),MATCH($G29,幹材積成長量!$V$7:$X$7,0)))),0)</f>
        <v>0</v>
      </c>
      <c r="U29" s="187">
        <f>IFERROR(IF($F29="地位Ⅰ",INDEX(幹材積成長量!$S$7:$U$148,MATCH(【入力】吸収量・排出量算定シート!$H29+(U$17-$M$17),幹材積成長量!$S$7:$S$148,0),MATCH($G29,幹材積成長量!$S$7:$U$7,0)),IF($F29="地位Ⅲ",INDEX(幹材積成長量!$Y$7:$AA$148,MATCH(【入力】吸収量・排出量算定シート!$H29+(U$17-$M$17),幹材積成長量!$Y$7:$Y$148,0),MATCH($G29,幹材積成長量!$Y$7:$AA$7,0)),INDEX(幹材積成長量!$V$7:$X$148,MATCH(【入力】吸収量・排出量算定シート!$H29+(U$17-$M$17),幹材積成長量!$V$7:$V$148,0),MATCH($G29,幹材積成長量!$V$7:$X$7,0)))),0)</f>
        <v>0</v>
      </c>
      <c r="V29" s="187">
        <f>IFERROR(IF($F29="地位Ⅰ",INDEX(幹材積成長量!$S$7:$U$148,MATCH(【入力】吸収量・排出量算定シート!$H29+(V$17-$M$17),幹材積成長量!$S$7:$S$148,0),MATCH($G29,幹材積成長量!$S$7:$U$7,0)),IF($F29="地位Ⅲ",INDEX(幹材積成長量!$Y$7:$AA$148,MATCH(【入力】吸収量・排出量算定シート!$H29+(V$17-$M$17),幹材積成長量!$Y$7:$Y$148,0),MATCH($G29,幹材積成長量!$Y$7:$AA$7,0)),INDEX(幹材積成長量!$V$7:$X$148,MATCH(【入力】吸収量・排出量算定シート!$H29+(V$17-$M$17),幹材積成長量!$V$7:$V$148,0),MATCH($G29,幹材積成長量!$V$7:$X$7,0)))),0)</f>
        <v>0</v>
      </c>
      <c r="W29" s="187">
        <f>IFERROR(IF($F29="地位Ⅰ",INDEX(幹材積成長量!$S$7:$U$148,MATCH(【入力】吸収量・排出量算定シート!$H29+(W$17-$M$17),幹材積成長量!$S$7:$S$148,0),MATCH($G29,幹材積成長量!$S$7:$U$7,0)),IF($F29="地位Ⅲ",INDEX(幹材積成長量!$Y$7:$AA$148,MATCH(【入力】吸収量・排出量算定シート!$H29+(W$17-$M$17),幹材積成長量!$Y$7:$Y$148,0),MATCH($G29,幹材積成長量!$Y$7:$AA$7,0)),INDEX(幹材積成長量!$V$7:$X$148,MATCH(【入力】吸収量・排出量算定シート!$H29+(W$17-$M$17),幹材積成長量!$V$7:$V$148,0),MATCH($G29,幹材積成長量!$V$7:$X$7,0)))),0)</f>
        <v>0</v>
      </c>
      <c r="X29" s="187">
        <f>IFERROR(IF($F29="地位Ⅰ",INDEX(幹材積成長量!$S$7:$U$148,MATCH(【入力】吸収量・排出量算定シート!$H29+(X$17-$M$17),幹材積成長量!$S$7:$S$148,0),MATCH($G29,幹材積成長量!$S$7:$U$7,0)),IF($F29="地位Ⅲ",INDEX(幹材積成長量!$Y$7:$AA$148,MATCH(【入力】吸収量・排出量算定シート!$H29+(X$17-$M$17),幹材積成長量!$Y$7:$Y$148,0),MATCH($G29,幹材積成長量!$Y$7:$AA$7,0)),INDEX(幹材積成長量!$V$7:$X$148,MATCH(【入力】吸収量・排出量算定シート!$H29+(X$17-$M$17),幹材積成長量!$V$7:$V$148,0),MATCH($G29,幹材積成長量!$V$7:$X$7,0)))),0)</f>
        <v>0</v>
      </c>
      <c r="Y29" s="187">
        <f>IFERROR(IF($F29="地位Ⅰ",INDEX(幹材積成長量!$S$7:$U$148,MATCH(【入力】吸収量・排出量算定シート!$H29+(Y$17-$M$17),幹材積成長量!$S$7:$S$148,0),MATCH($G29,幹材積成長量!$S$7:$U$7,0)),IF($F29="地位Ⅲ",INDEX(幹材積成長量!$Y$7:$AA$148,MATCH(【入力】吸収量・排出量算定シート!$H29+(Y$17-$M$17),幹材積成長量!$Y$7:$Y$148,0),MATCH($G29,幹材積成長量!$Y$7:$AA$7,0)),INDEX(幹材積成長量!$V$7:$X$148,MATCH(【入力】吸収量・排出量算定シート!$H29+(Y$17-$M$17),幹材積成長量!$V$7:$V$148,0),MATCH($G29,幹材積成長量!$V$7:$X$7,0)))),0)</f>
        <v>0</v>
      </c>
      <c r="Z29" s="187">
        <f>IFERROR(IF($F29="地位Ⅰ",INDEX(幹材積成長量!$S$7:$U$148,MATCH(【入力】吸収量・排出量算定シート!$H29+(Z$17-$M$17),幹材積成長量!$S$7:$S$148,0),MATCH($G29,幹材積成長量!$S$7:$U$7,0)),IF($F29="地位Ⅲ",INDEX(幹材積成長量!$Y$7:$AA$148,MATCH(【入力】吸収量・排出量算定シート!$H29+(Z$17-$M$17),幹材積成長量!$Y$7:$Y$148,0),MATCH($G29,幹材積成長量!$Y$7:$AA$7,0)),INDEX(幹材積成長量!$V$7:$X$148,MATCH(【入力】吸収量・排出量算定シート!$H29+(Z$17-$M$17),幹材積成長量!$V$7:$V$148,0),MATCH($G29,幹材積成長量!$V$7:$X$7,0)))),0)</f>
        <v>0</v>
      </c>
      <c r="AA29" s="187">
        <f>IFERROR(IF($F29="地位Ⅰ",INDEX(幹材積成長量!$S$7:$U$148,MATCH(【入力】吸収量・排出量算定シート!$H29+(AA$17-$M$17),幹材積成長量!$S$7:$S$148,0),MATCH($G29,幹材積成長量!$S$7:$U$7,0)),IF($F29="地位Ⅲ",INDEX(幹材積成長量!$Y$7:$AA$148,MATCH(【入力】吸収量・排出量算定シート!$H29+(AA$17-$M$17),幹材積成長量!$Y$7:$Y$148,0),MATCH($G29,幹材積成長量!$Y$7:$AA$7,0)),INDEX(幹材積成長量!$V$7:$X$148,MATCH(【入力】吸収量・排出量算定シート!$H29+(AA$17-$M$17),幹材積成長量!$V$7:$V$148,0),MATCH($G29,幹材積成長量!$V$7:$X$7,0)))),0)</f>
        <v>0</v>
      </c>
      <c r="AB29" s="187">
        <f>IFERROR(IF($F29="地位Ⅰ",INDEX(幹材積成長量!$S$7:$U$148,MATCH(【入力】吸収量・排出量算定シート!$H29+(AB$17-$M$17),幹材積成長量!$S$7:$S$148,0),MATCH($G29,幹材積成長量!$S$7:$U$7,0)),IF($F29="地位Ⅲ",INDEX(幹材積成長量!$Y$7:$AA$148,MATCH(【入力】吸収量・排出量算定シート!$H29+(AB$17-$M$17),幹材積成長量!$Y$7:$Y$148,0),MATCH($G29,幹材積成長量!$Y$7:$AA$7,0)),INDEX(幹材積成長量!$V$7:$X$148,MATCH(【入力】吸収量・排出量算定シート!$H29+(AB$17-$M$17),幹材積成長量!$V$7:$V$148,0),MATCH($G29,幹材積成長量!$V$7:$X$7,0)))),0)</f>
        <v>0</v>
      </c>
      <c r="AC29" s="187">
        <f>IFERROR(IF($F29="地位Ⅰ",INDEX(幹材積成長量!$S$7:$U$148,MATCH(【入力】吸収量・排出量算定シート!$H29+(AC$17-$M$17),幹材積成長量!$S$7:$S$148,0),MATCH($G29,幹材積成長量!$S$7:$U$7,0)),IF($F29="地位Ⅲ",INDEX(幹材積成長量!$Y$7:$AA$148,MATCH(【入力】吸収量・排出量算定シート!$H29+(AC$17-$M$17),幹材積成長量!$Y$7:$Y$148,0),MATCH($G29,幹材積成長量!$Y$7:$AA$7,0)),INDEX(幹材積成長量!$V$7:$X$148,MATCH(【入力】吸収量・排出量算定シート!$H29+(AC$17-$M$17),幹材積成長量!$V$7:$V$148,0),MATCH($G29,幹材積成長量!$V$7:$X$7,0)))),0)</f>
        <v>0</v>
      </c>
      <c r="AD29" s="2">
        <f>IFERROR(INDEX('BEF（拡大係数）'!$A$4:$AO$154,MATCH(【入力】吸収量・排出量算定シート!$H29,'BEF（拡大係数）'!$A$4:$A$154,0),MATCH($G29,'BEF（拡大係数）'!$A$4:$AO$4,0)),0)</f>
        <v>0</v>
      </c>
      <c r="AE29" s="2">
        <f>IFERROR(INDEX('BEF（拡大係数）'!$A$4:$AO$154,MATCH(【入力】吸収量・排出量算定シート!$H29,'BEF（拡大係数）'!$A$4:$A$154,0),MATCH($G29,'BEF（拡大係数）'!$A$4:$AO$4,0)),0)</f>
        <v>0</v>
      </c>
      <c r="AF29" s="2">
        <f>IFERROR(INDEX('BEF（拡大係数）'!$A$4:$AO$154,MATCH(【入力】吸収量・排出量算定シート!$H29,'BEF（拡大係数）'!$A$4:$A$154,0),MATCH($G29,'BEF（拡大係数）'!$A$4:$AO$4,0)),0)</f>
        <v>0</v>
      </c>
      <c r="AG29" s="2">
        <f>IFERROR(INDEX('BEF（拡大係数）'!$A$4:$AO$154,MATCH(【入力】吸収量・排出量算定シート!$H29,'BEF（拡大係数）'!$A$4:$A$154,0),MATCH($G29,'BEF（拡大係数）'!$A$4:$AO$4,0)),0)</f>
        <v>0</v>
      </c>
      <c r="AH29" s="2">
        <f>IFERROR(INDEX('BEF（拡大係数）'!$A$4:$AO$154,MATCH(【入力】吸収量・排出量算定シート!$H29,'BEF（拡大係数）'!$A$4:$A$154,0),MATCH($G29,'BEF（拡大係数）'!$A$4:$AO$4,0)),0)</f>
        <v>0</v>
      </c>
      <c r="AI29" s="2">
        <f>IFERROR(INDEX('BEF（拡大係数）'!$A$4:$AO$154,MATCH(【入力】吸収量・排出量算定シート!$H29,'BEF（拡大係数）'!$A$4:$A$154,0),MATCH($G29,'BEF（拡大係数）'!$A$4:$AO$4,0)),0)</f>
        <v>0</v>
      </c>
      <c r="AJ29" s="2">
        <f>IFERROR(INDEX('BEF（拡大係数）'!$A$4:$AO$154,MATCH(【入力】吸収量・排出量算定シート!$H29,'BEF（拡大係数）'!$A$4:$A$154,0),MATCH($G29,'BEF（拡大係数）'!$A$4:$AO$4,0)),0)</f>
        <v>0</v>
      </c>
      <c r="AK29" s="2">
        <f>IFERROR(INDEX('BEF（拡大係数）'!$A$4:$AO$154,MATCH(【入力】吸収量・排出量算定シート!$H29,'BEF（拡大係数）'!$A$4:$A$154,0),MATCH($G29,'BEF（拡大係数）'!$A$4:$AO$4,0)),0)</f>
        <v>0</v>
      </c>
      <c r="AL29" s="2">
        <f>IFERROR(INDEX('BEF（拡大係数）'!$A$4:$AO$154,MATCH(【入力】吸収量・排出量算定シート!$H29,'BEF（拡大係数）'!$A$4:$A$154,0),MATCH($G29,'BEF（拡大係数）'!$A$4:$AO$4,0)),0)</f>
        <v>0</v>
      </c>
      <c r="AM29" s="2">
        <f>IFERROR(INDEX('BEF（拡大係数）'!$A$4:$AO$154,MATCH(【入力】吸収量・排出量算定シート!$H29,'BEF（拡大係数）'!$A$4:$A$154,0),MATCH($G29,'BEF（拡大係数）'!$A$4:$AO$4,0)),0)</f>
        <v>0</v>
      </c>
      <c r="AN29" s="2">
        <f>IFERROR(INDEX('BEF（拡大係数）'!$A$4:$AO$154,MATCH(【入力】吸収量・排出量算定シート!$H29,'BEF（拡大係数）'!$A$4:$A$154,0),MATCH($G29,'BEF（拡大係数）'!$A$4:$AO$4,0)),0)</f>
        <v>0</v>
      </c>
      <c r="AO29" s="2">
        <f>IFERROR(INDEX('BEF（拡大係数）'!$A$4:$AO$154,MATCH(【入力】吸収量・排出量算定シート!$H29,'BEF（拡大係数）'!$A$4:$A$154,0),MATCH($G29,'BEF（拡大係数）'!$A$4:$AO$4,0)),0)</f>
        <v>0</v>
      </c>
      <c r="AP29" s="2">
        <f>IFERROR(INDEX('BEF（拡大係数）'!$A$4:$AO$154,MATCH(【入力】吸収量・排出量算定シート!$H29,'BEF（拡大係数）'!$A$4:$A$154,0),MATCH($G29,'BEF（拡大係数）'!$A$4:$AO$4,0)),0)</f>
        <v>0</v>
      </c>
      <c r="AQ29" s="2">
        <f>IFERROR(INDEX('BEF（拡大係数）'!$A$4:$AO$154,MATCH(【入力】吸収量・排出量算定シート!$H29,'BEF（拡大係数）'!$A$4:$A$154,0),MATCH($G29,'BEF（拡大係数）'!$A$4:$AO$4,0)),0)</f>
        <v>0</v>
      </c>
      <c r="AR29" s="2">
        <f>IFERROR(INDEX('BEF（拡大係数）'!$A$4:$AO$154,MATCH(【入力】吸収量・排出量算定シート!$H29,'BEF（拡大係数）'!$A$4:$A$154,0),MATCH($G29,'BEF（拡大係数）'!$A$4:$AO$4,0)),0)</f>
        <v>0</v>
      </c>
      <c r="AS29" s="2">
        <f>IFERROR(INDEX('BEF（拡大係数）'!$A$4:$AO$154,MATCH(【入力】吸収量・排出量算定シート!$H29,'BEF（拡大係数）'!$A$4:$A$154,0),MATCH($G29,'BEF（拡大係数）'!$A$4:$AO$4,0)),0)</f>
        <v>0</v>
      </c>
      <c r="AT29" s="2">
        <f>IFERROR(INDEX('BEF（拡大係数）'!$A$4:$AO$154,MATCH(【入力】吸収量・排出量算定シート!$H29,'BEF（拡大係数）'!$A$4:$A$154,0),MATCH($G29,'BEF（拡大係数）'!$A$4:$AO$4,0)),0)</f>
        <v>0</v>
      </c>
      <c r="AU29" s="2">
        <f>IFERROR(VLOOKUP($G29,パラメータ_オリジナル!$B$6:$G$45,4,FALSE),0)</f>
        <v>0</v>
      </c>
      <c r="AV29" s="2">
        <f>IFERROR(VLOOKUP($G29,パラメータ_オリジナル!$B$6:$G$45,5,FALSE),0)</f>
        <v>0</v>
      </c>
      <c r="AW29" s="2">
        <f>IFERROR(VLOOKUP($G29,パラメータ_オリジナル!$B$6:$G$45,6,FALSE),0)</f>
        <v>0</v>
      </c>
      <c r="AX29" s="125">
        <f t="shared" si="114"/>
        <v>0</v>
      </c>
      <c r="AY29" s="125">
        <f t="shared" si="115"/>
        <v>0</v>
      </c>
      <c r="AZ29" s="125">
        <f t="shared" si="116"/>
        <v>0</v>
      </c>
      <c r="BA29" s="125">
        <f t="shared" si="117"/>
        <v>0</v>
      </c>
      <c r="BB29" s="125">
        <f t="shared" si="118"/>
        <v>0</v>
      </c>
      <c r="BC29" s="125">
        <f t="shared" si="119"/>
        <v>0</v>
      </c>
      <c r="BD29" s="125">
        <f t="shared" si="120"/>
        <v>0</v>
      </c>
      <c r="BE29" s="125">
        <f t="shared" si="121"/>
        <v>0</v>
      </c>
      <c r="BF29" s="125">
        <f t="shared" si="122"/>
        <v>0</v>
      </c>
      <c r="BG29" s="125">
        <f t="shared" si="123"/>
        <v>0</v>
      </c>
      <c r="BH29" s="125">
        <f t="shared" si="124"/>
        <v>0</v>
      </c>
      <c r="BI29" s="125">
        <f t="shared" si="125"/>
        <v>0</v>
      </c>
      <c r="BJ29" s="125">
        <f t="shared" si="126"/>
        <v>0</v>
      </c>
      <c r="BK29" s="125">
        <f t="shared" si="127"/>
        <v>0</v>
      </c>
      <c r="BL29" s="125">
        <f t="shared" si="128"/>
        <v>0</v>
      </c>
      <c r="BM29" s="125">
        <f t="shared" si="129"/>
        <v>0</v>
      </c>
      <c r="BN29" s="125">
        <f t="shared" si="130"/>
        <v>0</v>
      </c>
      <c r="BO29" s="125">
        <f t="shared" si="131"/>
        <v>0</v>
      </c>
      <c r="BP29" s="125">
        <f t="shared" si="132"/>
        <v>0</v>
      </c>
      <c r="BQ29" s="125">
        <f t="shared" si="133"/>
        <v>0</v>
      </c>
      <c r="BR29" s="125">
        <f t="shared" si="134"/>
        <v>0</v>
      </c>
      <c r="BS29" s="125">
        <f t="shared" si="135"/>
        <v>0</v>
      </c>
      <c r="BT29" s="125">
        <f t="shared" si="136"/>
        <v>0</v>
      </c>
      <c r="BU29" s="125">
        <f t="shared" si="137"/>
        <v>0</v>
      </c>
      <c r="BV29" s="125">
        <f t="shared" si="138"/>
        <v>0</v>
      </c>
      <c r="BW29" s="125">
        <f t="shared" si="139"/>
        <v>0</v>
      </c>
      <c r="BX29" s="125">
        <f t="shared" si="140"/>
        <v>0</v>
      </c>
      <c r="BY29" s="125">
        <f t="shared" si="141"/>
        <v>0</v>
      </c>
      <c r="BZ29" s="125">
        <f t="shared" si="142"/>
        <v>0</v>
      </c>
      <c r="CA29" s="125">
        <f t="shared" si="143"/>
        <v>0</v>
      </c>
      <c r="CB29" s="125">
        <f t="shared" si="144"/>
        <v>0</v>
      </c>
      <c r="CC29" s="125">
        <f t="shared" si="145"/>
        <v>0</v>
      </c>
      <c r="CD29" s="125">
        <f t="shared" si="146"/>
        <v>0</v>
      </c>
      <c r="CE29" s="125">
        <f t="shared" si="147"/>
        <v>0</v>
      </c>
      <c r="CF29" s="2">
        <f>IFERROR(IF($F29="地位Ⅰ",INDEX(幹材積成長量!$I$7:$K$148,MATCH((【入力】吸収量・排出量算定シート!$H29+(【入力】吸収量・排出量算定シート!CF$17-【入力】吸収量・排出量算定シート!$CF$17)),幹材積成長量!$I$7:$I$148,0),MATCH(【入力】吸収量・排出量算定シート!$G29,幹材積成長量!$I$7:$K$7,0)),IF($F29="地位Ⅲ",INDEX(幹材積成長量!$O$7:$Q$148,MATCH((【入力】吸収量・排出量算定シート!$H29+(【入力】吸収量・排出量算定シート!CF$17-【入力】吸収量・排出量算定シート!$CF$17)),幹材積成長量!$O$7:$O$148,0),MATCH(【入力】吸収量・排出量算定シート!$G29,幹材積成長量!$O$7:$Q$7,0)),INDEX(幹材積成長量!$L$7:$N$148,MATCH((【入力】吸収量・排出量算定シート!$H29+(【入力】吸収量・排出量算定シート!CF$17-【入力】吸収量・排出量算定シート!$CF$17)),幹材積成長量!$L$7:$L$148,0),MATCH(【入力】吸収量・排出量算定シート!$G29,幹材積成長量!$L$7:$N$7,0)))),0)</f>
        <v>0</v>
      </c>
      <c r="CG29" s="2">
        <f>IFERROR(IF($F29="地位Ⅰ",INDEX(幹材積成長量!$I$7:$K$148,MATCH((【入力】吸収量・排出量算定シート!$H29+(【入力】吸収量・排出量算定シート!CG$17-【入力】吸収量・排出量算定シート!$CF$17)),幹材積成長量!$I$7:$I$148,0),MATCH(【入力】吸収量・排出量算定シート!$G29,幹材積成長量!$I$7:$K$7,0)),IF($F29="地位Ⅲ",INDEX(幹材積成長量!$O$7:$Q$148,MATCH((【入力】吸収量・排出量算定シート!$H29+(【入力】吸収量・排出量算定シート!CG$17-【入力】吸収量・排出量算定シート!$CF$17)),幹材積成長量!$O$7:$O$148,0),MATCH(【入力】吸収量・排出量算定シート!$G29,幹材積成長量!$O$7:$Q$7,0)),INDEX(幹材積成長量!$L$7:$N$148,MATCH((【入力】吸収量・排出量算定シート!$H29+(【入力】吸収量・排出量算定シート!CG$17-【入力】吸収量・排出量算定シート!$CF$17)),幹材積成長量!$L$7:$L$148,0),MATCH(【入力】吸収量・排出量算定シート!$G29,幹材積成長量!$L$7:$N$7,0)))),0)</f>
        <v>0</v>
      </c>
      <c r="CH29" s="2">
        <f>IFERROR(IF($F29="地位Ⅰ",INDEX(幹材積成長量!$I$7:$K$148,MATCH((【入力】吸収量・排出量算定シート!$H29+(【入力】吸収量・排出量算定シート!CH$17-【入力】吸収量・排出量算定シート!$CF$17)),幹材積成長量!$I$7:$I$148,0),MATCH(【入力】吸収量・排出量算定シート!$G29,幹材積成長量!$I$7:$K$7,0)),IF($F29="地位Ⅲ",INDEX(幹材積成長量!$O$7:$Q$148,MATCH((【入力】吸収量・排出量算定シート!$H29+(【入力】吸収量・排出量算定シート!CH$17-【入力】吸収量・排出量算定シート!$CF$17)),幹材積成長量!$O$7:$O$148,0),MATCH(【入力】吸収量・排出量算定シート!$G29,幹材積成長量!$O$7:$Q$7,0)),INDEX(幹材積成長量!$L$7:$N$148,MATCH((【入力】吸収量・排出量算定シート!$H29+(【入力】吸収量・排出量算定シート!CH$17-【入力】吸収量・排出量算定シート!$CF$17)),幹材積成長量!$L$7:$L$148,0),MATCH(【入力】吸収量・排出量算定シート!$G29,幹材積成長量!$L$7:$N$7,0)))),0)</f>
        <v>0</v>
      </c>
      <c r="CI29" s="2">
        <f>IFERROR(IF($F29="地位Ⅰ",INDEX(幹材積成長量!$I$7:$K$148,MATCH((【入力】吸収量・排出量算定シート!$H29+(【入力】吸収量・排出量算定シート!CI$17-【入力】吸収量・排出量算定シート!$CF$17)),幹材積成長量!$I$7:$I$148,0),MATCH(【入力】吸収量・排出量算定シート!$G29,幹材積成長量!$I$7:$K$7,0)),IF($F29="地位Ⅲ",INDEX(幹材積成長量!$O$7:$Q$148,MATCH((【入力】吸収量・排出量算定シート!$H29+(【入力】吸収量・排出量算定シート!CI$17-【入力】吸収量・排出量算定シート!$CF$17)),幹材積成長量!$O$7:$O$148,0),MATCH(【入力】吸収量・排出量算定シート!$G29,幹材積成長量!$O$7:$Q$7,0)),INDEX(幹材積成長量!$L$7:$N$148,MATCH((【入力】吸収量・排出量算定シート!$H29+(【入力】吸収量・排出量算定シート!CI$17-【入力】吸収量・排出量算定シート!$CF$17)),幹材積成長量!$L$7:$L$148,0),MATCH(【入力】吸収量・排出量算定シート!$G29,幹材積成長量!$L$7:$N$7,0)))),0)</f>
        <v>0</v>
      </c>
      <c r="CJ29" s="2">
        <f>IFERROR(IF($F29="地位Ⅰ",INDEX(幹材積成長量!$I$7:$K$148,MATCH((【入力】吸収量・排出量算定シート!$H29+(【入力】吸収量・排出量算定シート!CJ$17-【入力】吸収量・排出量算定シート!$CF$17)),幹材積成長量!$I$7:$I$148,0),MATCH(【入力】吸収量・排出量算定シート!$G29,幹材積成長量!$I$7:$K$7,0)),IF($F29="地位Ⅲ",INDEX(幹材積成長量!$O$7:$Q$148,MATCH((【入力】吸収量・排出量算定シート!$H29+(【入力】吸収量・排出量算定シート!CJ$17-【入力】吸収量・排出量算定シート!$CF$17)),幹材積成長量!$O$7:$O$148,0),MATCH(【入力】吸収量・排出量算定シート!$G29,幹材積成長量!$O$7:$Q$7,0)),INDEX(幹材積成長量!$L$7:$N$148,MATCH((【入力】吸収量・排出量算定シート!$H29+(【入力】吸収量・排出量算定シート!CJ$17-【入力】吸収量・排出量算定シート!$CF$17)),幹材積成長量!$L$7:$L$148,0),MATCH(【入力】吸収量・排出量算定シート!$G29,幹材積成長量!$L$7:$N$7,0)))),0)</f>
        <v>0</v>
      </c>
      <c r="CK29" s="2">
        <f>IFERROR(IF($F29="地位Ⅰ",INDEX(幹材積成長量!$I$7:$K$148,MATCH((【入力】吸収量・排出量算定シート!$H29+(【入力】吸収量・排出量算定シート!CK$17-【入力】吸収量・排出量算定シート!$CF$17)),幹材積成長量!$I$7:$I$148,0),MATCH(【入力】吸収量・排出量算定シート!$G29,幹材積成長量!$I$7:$K$7,0)),IF($F29="地位Ⅲ",INDEX(幹材積成長量!$O$7:$Q$148,MATCH((【入力】吸収量・排出量算定シート!$H29+(【入力】吸収量・排出量算定シート!CK$17-【入力】吸収量・排出量算定シート!$CF$17)),幹材積成長量!$O$7:$O$148,0),MATCH(【入力】吸収量・排出量算定シート!$G29,幹材積成長量!$O$7:$Q$7,0)),INDEX(幹材積成長量!$L$7:$N$148,MATCH((【入力】吸収量・排出量算定シート!$H29+(【入力】吸収量・排出量算定シート!CK$17-【入力】吸収量・排出量算定シート!$CF$17)),幹材積成長量!$L$7:$L$148,0),MATCH(【入力】吸収量・排出量算定シート!$G29,幹材積成長量!$L$7:$N$7,0)))),0)</f>
        <v>0</v>
      </c>
      <c r="CL29" s="2">
        <f>IFERROR(IF($F29="地位Ⅰ",INDEX(幹材積成長量!$I$7:$K$148,MATCH((【入力】吸収量・排出量算定シート!$H29+(【入力】吸収量・排出量算定シート!CL$17-【入力】吸収量・排出量算定シート!$CF$17)),幹材積成長量!$I$7:$I$148,0),MATCH(【入力】吸収量・排出量算定シート!$G29,幹材積成長量!$I$7:$K$7,0)),IF($F29="地位Ⅲ",INDEX(幹材積成長量!$O$7:$Q$148,MATCH((【入力】吸収量・排出量算定シート!$H29+(【入力】吸収量・排出量算定シート!CL$17-【入力】吸収量・排出量算定シート!$CF$17)),幹材積成長量!$O$7:$O$148,0),MATCH(【入力】吸収量・排出量算定シート!$G29,幹材積成長量!$O$7:$Q$7,0)),INDEX(幹材積成長量!$L$7:$N$148,MATCH((【入力】吸収量・排出量算定シート!$H29+(【入力】吸収量・排出量算定シート!CL$17-【入力】吸収量・排出量算定シート!$CF$17)),幹材積成長量!$L$7:$L$148,0),MATCH(【入力】吸収量・排出量算定シート!$G29,幹材積成長量!$L$7:$N$7,0)))),0)</f>
        <v>0</v>
      </c>
      <c r="CM29" s="2">
        <f>IFERROR(IF($F29="地位Ⅰ",INDEX(幹材積成長量!$I$7:$K$148,MATCH((【入力】吸収量・排出量算定シート!$H29+(【入力】吸収量・排出量算定シート!CM$17-【入力】吸収量・排出量算定シート!$CF$17)),幹材積成長量!$I$7:$I$148,0),MATCH(【入力】吸収量・排出量算定シート!$G29,幹材積成長量!$I$7:$K$7,0)),IF($F29="地位Ⅲ",INDEX(幹材積成長量!$O$7:$Q$148,MATCH((【入力】吸収量・排出量算定シート!$H29+(【入力】吸収量・排出量算定シート!CM$17-【入力】吸収量・排出量算定シート!$CF$17)),幹材積成長量!$O$7:$O$148,0),MATCH(【入力】吸収量・排出量算定シート!$G29,幹材積成長量!$O$7:$Q$7,0)),INDEX(幹材積成長量!$L$7:$N$148,MATCH((【入力】吸収量・排出量算定シート!$H29+(【入力】吸収量・排出量算定シート!CM$17-【入力】吸収量・排出量算定シート!$CF$17)),幹材積成長量!$L$7:$L$148,0),MATCH(【入力】吸収量・排出量算定シート!$G29,幹材積成長量!$L$7:$N$7,0)))),0)</f>
        <v>0</v>
      </c>
      <c r="CN29" s="2">
        <f>IFERROR(IF($F29="地位Ⅰ",INDEX(幹材積成長量!$I$7:$K$148,MATCH((【入力】吸収量・排出量算定シート!$H29+(【入力】吸収量・排出量算定シート!CN$17-【入力】吸収量・排出量算定シート!$CF$17)),幹材積成長量!$I$7:$I$148,0),MATCH(【入力】吸収量・排出量算定シート!$G29,幹材積成長量!$I$7:$K$7,0)),IF($F29="地位Ⅲ",INDEX(幹材積成長量!$O$7:$Q$148,MATCH((【入力】吸収量・排出量算定シート!$H29+(【入力】吸収量・排出量算定シート!CN$17-【入力】吸収量・排出量算定シート!$CF$17)),幹材積成長量!$O$7:$O$148,0),MATCH(【入力】吸収量・排出量算定シート!$G29,幹材積成長量!$O$7:$Q$7,0)),INDEX(幹材積成長量!$L$7:$N$148,MATCH((【入力】吸収量・排出量算定シート!$H29+(【入力】吸収量・排出量算定シート!CN$17-【入力】吸収量・排出量算定シート!$CF$17)),幹材積成長量!$L$7:$L$148,0),MATCH(【入力】吸収量・排出量算定シート!$G29,幹材積成長量!$L$7:$N$7,0)))),0)</f>
        <v>0</v>
      </c>
      <c r="CO29" s="2">
        <f>IFERROR(IF($F29="地位Ⅰ",INDEX(幹材積成長量!$I$7:$K$148,MATCH((【入力】吸収量・排出量算定シート!$H29+(【入力】吸収量・排出量算定シート!CO$17-【入力】吸収量・排出量算定シート!$CF$17)),幹材積成長量!$I$7:$I$148,0),MATCH(【入力】吸収量・排出量算定シート!$G29,幹材積成長量!$I$7:$K$7,0)),IF($F29="地位Ⅲ",INDEX(幹材積成長量!$O$7:$Q$148,MATCH((【入力】吸収量・排出量算定シート!$H29+(【入力】吸収量・排出量算定シート!CO$17-【入力】吸収量・排出量算定シート!$CF$17)),幹材積成長量!$O$7:$O$148,0),MATCH(【入力】吸収量・排出量算定シート!$G29,幹材積成長量!$O$7:$Q$7,0)),INDEX(幹材積成長量!$L$7:$N$148,MATCH((【入力】吸収量・排出量算定シート!$H29+(【入力】吸収量・排出量算定シート!CO$17-【入力】吸収量・排出量算定シート!$CF$17)),幹材積成長量!$L$7:$L$148,0),MATCH(【入力】吸収量・排出量算定シート!$G29,幹材積成長量!$L$7:$N$7,0)))),0)</f>
        <v>0</v>
      </c>
      <c r="CP29" s="2">
        <f>IFERROR(IF($F29="地位Ⅰ",INDEX(幹材積成長量!$I$7:$K$148,MATCH((【入力】吸収量・排出量算定シート!$H29+(【入力】吸収量・排出量算定シート!CP$17-【入力】吸収量・排出量算定シート!$CF$17)),幹材積成長量!$I$7:$I$148,0),MATCH(【入力】吸収量・排出量算定シート!$G29,幹材積成長量!$I$7:$K$7,0)),IF($F29="地位Ⅲ",INDEX(幹材積成長量!$O$7:$Q$148,MATCH((【入力】吸収量・排出量算定シート!$H29+(【入力】吸収量・排出量算定シート!CP$17-【入力】吸収量・排出量算定シート!$CF$17)),幹材積成長量!$O$7:$O$148,0),MATCH(【入力】吸収量・排出量算定シート!$G29,幹材積成長量!$O$7:$Q$7,0)),INDEX(幹材積成長量!$L$7:$N$148,MATCH((【入力】吸収量・排出量算定シート!$H29+(【入力】吸収量・排出量算定シート!CP$17-【入力】吸収量・排出量算定シート!$CF$17)),幹材積成長量!$L$7:$L$148,0),MATCH(【入力】吸収量・排出量算定シート!$G29,幹材積成長量!$L$7:$N$7,0)))),0)</f>
        <v>0</v>
      </c>
      <c r="CQ29" s="2">
        <f>IFERROR(IF($F29="地位Ⅰ",INDEX(幹材積成長量!$I$7:$K$148,MATCH((【入力】吸収量・排出量算定シート!$H29+(【入力】吸収量・排出量算定シート!CQ$17-【入力】吸収量・排出量算定シート!$CF$17)),幹材積成長量!$I$7:$I$148,0),MATCH(【入力】吸収量・排出量算定シート!$G29,幹材積成長量!$I$7:$K$7,0)),IF($F29="地位Ⅲ",INDEX(幹材積成長量!$O$7:$Q$148,MATCH((【入力】吸収量・排出量算定シート!$H29+(【入力】吸収量・排出量算定シート!CQ$17-【入力】吸収量・排出量算定シート!$CF$17)),幹材積成長量!$O$7:$O$148,0),MATCH(【入力】吸収量・排出量算定シート!$G29,幹材積成長量!$O$7:$Q$7,0)),INDEX(幹材積成長量!$L$7:$N$148,MATCH((【入力】吸収量・排出量算定シート!$H29+(【入力】吸収量・排出量算定シート!CQ$17-【入力】吸収量・排出量算定シート!$CF$17)),幹材積成長量!$L$7:$L$148,0),MATCH(【入力】吸収量・排出量算定シート!$G29,幹材積成長量!$L$7:$N$7,0)))),0)</f>
        <v>0</v>
      </c>
      <c r="CR29" s="2">
        <f>IFERROR(IF($F29="地位Ⅰ",INDEX(幹材積成長量!$I$7:$K$148,MATCH((【入力】吸収量・排出量算定シート!$H29+(【入力】吸収量・排出量算定シート!CR$17-【入力】吸収量・排出量算定シート!$CF$17)),幹材積成長量!$I$7:$I$148,0),MATCH(【入力】吸収量・排出量算定シート!$G29,幹材積成長量!$I$7:$K$7,0)),IF($F29="地位Ⅲ",INDEX(幹材積成長量!$O$7:$Q$148,MATCH((【入力】吸収量・排出量算定シート!$H29+(【入力】吸収量・排出量算定シート!CR$17-【入力】吸収量・排出量算定シート!$CF$17)),幹材積成長量!$O$7:$O$148,0),MATCH(【入力】吸収量・排出量算定シート!$G29,幹材積成長量!$O$7:$Q$7,0)),INDEX(幹材積成長量!$L$7:$N$148,MATCH((【入力】吸収量・排出量算定シート!$H29+(【入力】吸収量・排出量算定シート!CR$17-【入力】吸収量・排出量算定シート!$CF$17)),幹材積成長量!$L$7:$L$148,0),MATCH(【入力】吸収量・排出量算定シート!$G29,幹材積成長量!$L$7:$N$7,0)))),0)</f>
        <v>0</v>
      </c>
      <c r="CS29" s="2">
        <f>IFERROR(IF($F29="地位Ⅰ",INDEX(幹材積成長量!$I$7:$K$148,MATCH((【入力】吸収量・排出量算定シート!$H29+(【入力】吸収量・排出量算定シート!CS$17-【入力】吸収量・排出量算定シート!$CF$17)),幹材積成長量!$I$7:$I$148,0),MATCH(【入力】吸収量・排出量算定シート!$G29,幹材積成長量!$I$7:$K$7,0)),IF($F29="地位Ⅲ",INDEX(幹材積成長量!$O$7:$Q$148,MATCH((【入力】吸収量・排出量算定シート!$H29+(【入力】吸収量・排出量算定シート!CS$17-【入力】吸収量・排出量算定シート!$CF$17)),幹材積成長量!$O$7:$O$148,0),MATCH(【入力】吸収量・排出量算定シート!$G29,幹材積成長量!$O$7:$Q$7,0)),INDEX(幹材積成長量!$L$7:$N$148,MATCH((【入力】吸収量・排出量算定シート!$H29+(【入力】吸収量・排出量算定シート!CS$17-【入力】吸収量・排出量算定シート!$CF$17)),幹材積成長量!$L$7:$L$148,0),MATCH(【入力】吸収量・排出量算定シート!$G29,幹材積成長量!$L$7:$N$7,0)))),0)</f>
        <v>0</v>
      </c>
      <c r="CT29" s="2">
        <f>IFERROR(IF($F29="地位Ⅰ",INDEX(幹材積成長量!$I$7:$K$148,MATCH((【入力】吸収量・排出量算定シート!$H29+(【入力】吸収量・排出量算定シート!CT$17-【入力】吸収量・排出量算定シート!$CF$17)),幹材積成長量!$I$7:$I$148,0),MATCH(【入力】吸収量・排出量算定シート!$G29,幹材積成長量!$I$7:$K$7,0)),IF($F29="地位Ⅲ",INDEX(幹材積成長量!$O$7:$Q$148,MATCH((【入力】吸収量・排出量算定シート!$H29+(【入力】吸収量・排出量算定シート!CT$17-【入力】吸収量・排出量算定シート!$CF$17)),幹材積成長量!$O$7:$O$148,0),MATCH(【入力】吸収量・排出量算定シート!$G29,幹材積成長量!$O$7:$Q$7,0)),INDEX(幹材積成長量!$L$7:$N$148,MATCH((【入力】吸収量・排出量算定シート!$H29+(【入力】吸収量・排出量算定シート!CT$17-【入力】吸収量・排出量算定シート!$CF$17)),幹材積成長量!$L$7:$L$148,0),MATCH(【入力】吸収量・排出量算定シート!$G29,幹材積成長量!$L$7:$N$7,0)))),0)</f>
        <v>0</v>
      </c>
      <c r="CU29" s="2">
        <f>IFERROR(IF($F29="地位Ⅰ",INDEX(幹材積成長量!$I$7:$K$148,MATCH((【入力】吸収量・排出量算定シート!$H29+(【入力】吸収量・排出量算定シート!CU$17-【入力】吸収量・排出量算定シート!$CF$17)),幹材積成長量!$I$7:$I$148,0),MATCH(【入力】吸収量・排出量算定シート!$G29,幹材積成長量!$I$7:$K$7,0)),IF($F29="地位Ⅲ",INDEX(幹材積成長量!$O$7:$Q$148,MATCH((【入力】吸収量・排出量算定シート!$H29+(【入力】吸収量・排出量算定シート!CU$17-【入力】吸収量・排出量算定シート!$CF$17)),幹材積成長量!$O$7:$O$148,0),MATCH(【入力】吸収量・排出量算定シート!$G29,幹材積成長量!$O$7:$Q$7,0)),INDEX(幹材積成長量!$L$7:$N$148,MATCH((【入力】吸収量・排出量算定シート!$H29+(【入力】吸収量・排出量算定シート!CU$17-【入力】吸収量・排出量算定シート!$CF$17)),幹材積成長量!$L$7:$L$148,0),MATCH(【入力】吸収量・排出量算定シート!$G29,幹材積成長量!$L$7:$N$7,0)))),0)</f>
        <v>0</v>
      </c>
      <c r="CV29" s="2">
        <f>IFERROR(IF($F29="地位Ⅰ",INDEX(幹材積成長量!$I$7:$K$148,MATCH((【入力】吸収量・排出量算定シート!$H29+(【入力】吸収量・排出量算定シート!CV$17-【入力】吸収量・排出量算定シート!$CF$17)),幹材積成長量!$I$7:$I$148,0),MATCH(【入力】吸収量・排出量算定シート!$G29,幹材積成長量!$I$7:$K$7,0)),IF($F29="地位Ⅲ",INDEX(幹材積成長量!$O$7:$Q$148,MATCH((【入力】吸収量・排出量算定シート!$H29+(【入力】吸収量・排出量算定シート!CV$17-【入力】吸収量・排出量算定シート!$CF$17)),幹材積成長量!$O$7:$O$148,0),MATCH(【入力】吸収量・排出量算定シート!$G29,幹材積成長量!$O$7:$Q$7,0)),INDEX(幹材積成長量!$L$7:$N$148,MATCH((【入力】吸収量・排出量算定シート!$H29+(【入力】吸収量・排出量算定シート!CV$17-【入力】吸収量・排出量算定シート!$CF$17)),幹材積成長量!$L$7:$L$148,0),MATCH(【入力】吸収量・排出量算定シート!$G29,幹材積成長量!$L$7:$N$7,0)))),0)</f>
        <v>0</v>
      </c>
      <c r="CW29" s="2">
        <f t="shared" si="148"/>
        <v>0</v>
      </c>
      <c r="CX29" s="2">
        <f t="shared" si="149"/>
        <v>0</v>
      </c>
      <c r="CY29" s="2">
        <f t="shared" si="150"/>
        <v>0</v>
      </c>
      <c r="CZ29" s="2">
        <f t="shared" si="151"/>
        <v>0</v>
      </c>
      <c r="DA29" s="2">
        <f t="shared" si="152"/>
        <v>0</v>
      </c>
      <c r="DB29" s="2">
        <f t="shared" si="153"/>
        <v>0</v>
      </c>
      <c r="DC29" s="2">
        <f t="shared" si="154"/>
        <v>0</v>
      </c>
      <c r="DD29" s="2">
        <f t="shared" si="155"/>
        <v>0</v>
      </c>
      <c r="DE29" s="2">
        <f t="shared" si="156"/>
        <v>0</v>
      </c>
      <c r="DF29" s="2">
        <f t="shared" si="157"/>
        <v>0</v>
      </c>
      <c r="DG29" s="2">
        <f t="shared" si="158"/>
        <v>0</v>
      </c>
      <c r="DH29" s="2">
        <f t="shared" si="159"/>
        <v>0</v>
      </c>
      <c r="DI29" s="2">
        <f t="shared" si="160"/>
        <v>0</v>
      </c>
      <c r="DJ29" s="2">
        <f t="shared" si="161"/>
        <v>0</v>
      </c>
      <c r="DK29" s="2">
        <f t="shared" si="162"/>
        <v>0</v>
      </c>
      <c r="DL29" s="2">
        <f t="shared" si="163"/>
        <v>0</v>
      </c>
      <c r="DM29" s="2">
        <f t="shared" si="164"/>
        <v>0</v>
      </c>
      <c r="DN29" s="187">
        <f>IFERROR(IF($F29="地位Ⅰ",INDEX(幹材積成長量!$AE$7:$AG$14,8,MATCH(【入力】吸収量・排出量算定シート!$G29,幹材積成長量!$AE$7:$AG$7,0)),IF($F29="地位Ⅲ",INDEX(幹材積成長量!$AK$7:$AM$14,8,MATCH(【入力】吸収量・排出量算定シート!$G29,幹材積成長量!$AK$7:$AM$7,0)),INDEX(幹材積成長量!$AH$7:$AJ$14,8,MATCH(【入力】吸収量・排出量算定シート!$G29,幹材積成長量!$AH$7:$AJ$7,0)))),0)</f>
        <v>0</v>
      </c>
      <c r="DO29" s="187">
        <f>IFERROR(IF($F29="地位Ⅰ",INDEX(幹材積成長量!$AE$7:$AG$14,8,MATCH(【入力】吸収量・排出量算定シート!$G29,幹材積成長量!$AE$7:$AG$7,0)),IF($F29="地位Ⅲ",INDEX(幹材積成長量!$AK$7:$AM$14,8,MATCH(【入力】吸収量・排出量算定シート!$G29,幹材積成長量!$AK$7:$AM$7,0)),INDEX(幹材積成長量!$AH$7:$AJ$14,8,MATCH(【入力】吸収量・排出量算定シート!$G29,幹材積成長量!$AH$7:$AJ$7,0)))),0)</f>
        <v>0</v>
      </c>
      <c r="DP29" s="187">
        <f>IFERROR(IF($F29="地位Ⅰ",INDEX(幹材積成長量!$AE$7:$AG$14,8,MATCH(【入力】吸収量・排出量算定シート!$G29,幹材積成長量!$AE$7:$AG$7,0)),IF($F29="地位Ⅲ",INDEX(幹材積成長量!$AK$7:$AM$14,8,MATCH(【入力】吸収量・排出量算定シート!$G29,幹材積成長量!$AK$7:$AM$7,0)),INDEX(幹材積成長量!$AH$7:$AJ$14,8,MATCH(【入力】吸収量・排出量算定シート!$G29,幹材積成長量!$AH$7:$AJ$7,0)))),0)</f>
        <v>0</v>
      </c>
      <c r="DQ29" s="187">
        <f>IFERROR(IF($F29="地位Ⅰ",INDEX(幹材積成長量!$AE$7:$AG$14,8,MATCH(【入力】吸収量・排出量算定シート!$G29,幹材積成長量!$AE$7:$AG$7,0)),IF($F29="地位Ⅲ",INDEX(幹材積成長量!$AK$7:$AM$14,8,MATCH(【入力】吸収量・排出量算定シート!$G29,幹材積成長量!$AK$7:$AM$7,0)),INDEX(幹材積成長量!$AH$7:$AJ$14,8,MATCH(【入力】吸収量・排出量算定シート!$G29,幹材積成長量!$AH$7:$AJ$7,0)))),0)</f>
        <v>0</v>
      </c>
      <c r="DR29" s="187">
        <f>IFERROR(IF($F29="地位Ⅰ",INDEX(幹材積成長量!$AE$7:$AG$14,8,MATCH(【入力】吸収量・排出量算定シート!$G29,幹材積成長量!$AE$7:$AG$7,0)),IF($F29="地位Ⅲ",INDEX(幹材積成長量!$AK$7:$AM$14,8,MATCH(【入力】吸収量・排出量算定シート!$G29,幹材積成長量!$AK$7:$AM$7,0)),INDEX(幹材積成長量!$AH$7:$AJ$14,8,MATCH(【入力】吸収量・排出量算定シート!$G29,幹材積成長量!$AH$7:$AJ$7,0)))),0)</f>
        <v>0</v>
      </c>
      <c r="DS29" s="187">
        <f>IFERROR(IF($F29="地位Ⅰ",INDEX(幹材積成長量!$AE$7:$AG$14,8,MATCH(【入力】吸収量・排出量算定シート!$G29,幹材積成長量!$AE$7:$AG$7,0)),IF($F29="地位Ⅲ",INDEX(幹材積成長量!$AK$7:$AM$14,8,MATCH(【入力】吸収量・排出量算定シート!$G29,幹材積成長量!$AK$7:$AM$7,0)),INDEX(幹材積成長量!$AH$7:$AJ$14,8,MATCH(【入力】吸収量・排出量算定シート!$G29,幹材積成長量!$AH$7:$AJ$7,0)))),0)</f>
        <v>0</v>
      </c>
      <c r="DT29" s="187">
        <f>IFERROR(IF($F29="地位Ⅰ",INDEX(幹材積成長量!$AE$7:$AG$14,8,MATCH(【入力】吸収量・排出量算定シート!$G29,幹材積成長量!$AE$7:$AG$7,0)),IF($F29="地位Ⅲ",INDEX(幹材積成長量!$AK$7:$AM$14,8,MATCH(【入力】吸収量・排出量算定シート!$G29,幹材積成長量!$AK$7:$AM$7,0)),INDEX(幹材積成長量!$AH$7:$AJ$14,8,MATCH(【入力】吸収量・排出量算定シート!$G29,幹材積成長量!$AH$7:$AJ$7,0)))),0)</f>
        <v>0</v>
      </c>
      <c r="DU29" s="187">
        <f>IFERROR(IF($F29="地位Ⅰ",INDEX(幹材積成長量!$AE$7:$AG$14,8,MATCH(【入力】吸収量・排出量算定シート!$G29,幹材積成長量!$AE$7:$AG$7,0)),IF($F29="地位Ⅲ",INDEX(幹材積成長量!$AK$7:$AM$14,8,MATCH(【入力】吸収量・排出量算定シート!$G29,幹材積成長量!$AK$7:$AM$7,0)),INDEX(幹材積成長量!$AH$7:$AJ$14,8,MATCH(【入力】吸収量・排出量算定シート!$G29,幹材積成長量!$AH$7:$AJ$7,0)))),0)</f>
        <v>0</v>
      </c>
      <c r="DV29" s="187">
        <f>IFERROR(IF($F29="地位Ⅰ",INDEX(幹材積成長量!$AE$7:$AG$14,8,MATCH(【入力】吸収量・排出量算定シート!$G29,幹材積成長量!$AE$7:$AG$7,0)),IF($F29="地位Ⅲ",INDEX(幹材積成長量!$AK$7:$AM$14,8,MATCH(【入力】吸収量・排出量算定シート!$G29,幹材積成長量!$AK$7:$AM$7,0)),INDEX(幹材積成長量!$AH$7:$AJ$14,8,MATCH(【入力】吸収量・排出量算定シート!$G29,幹材積成長量!$AH$7:$AJ$7,0)))),0)</f>
        <v>0</v>
      </c>
      <c r="DW29" s="187">
        <f>IFERROR(IF($F29="地位Ⅰ",INDEX(幹材積成長量!$AE$7:$AG$14,8,MATCH(【入力】吸収量・排出量算定シート!$G29,幹材積成長量!$AE$7:$AG$7,0)),IF($F29="地位Ⅲ",INDEX(幹材積成長量!$AK$7:$AM$14,8,MATCH(【入力】吸収量・排出量算定シート!$G29,幹材積成長量!$AK$7:$AM$7,0)),INDEX(幹材積成長量!$AH$7:$AJ$14,8,MATCH(【入力】吸収量・排出量算定シート!$G29,幹材積成長量!$AH$7:$AJ$7,0)))),0)</f>
        <v>0</v>
      </c>
      <c r="DX29" s="187">
        <f>IFERROR(IF($F29="地位Ⅰ",INDEX(幹材積成長量!$AE$7:$AG$14,8,MATCH(【入力】吸収量・排出量算定シート!$G29,幹材積成長量!$AE$7:$AG$7,0)),IF($F29="地位Ⅲ",INDEX(幹材積成長量!$AK$7:$AM$14,8,MATCH(【入力】吸収量・排出量算定シート!$G29,幹材積成長量!$AK$7:$AM$7,0)),INDEX(幹材積成長量!$AH$7:$AJ$14,8,MATCH(【入力】吸収量・排出量算定シート!$G29,幹材積成長量!$AH$7:$AJ$7,0)))),0)</f>
        <v>0</v>
      </c>
      <c r="DY29" s="187">
        <f>IFERROR(IF($F29="地位Ⅰ",INDEX(幹材積成長量!$AE$7:$AG$14,8,MATCH(【入力】吸収量・排出量算定シート!$G29,幹材積成長量!$AE$7:$AG$7,0)),IF($F29="地位Ⅲ",INDEX(幹材積成長量!$AK$7:$AM$14,8,MATCH(【入力】吸収量・排出量算定シート!$G29,幹材積成長量!$AK$7:$AM$7,0)),INDEX(幹材積成長量!$AH$7:$AJ$14,8,MATCH(【入力】吸収量・排出量算定シート!$G29,幹材積成長量!$AH$7:$AJ$7,0)))),0)</f>
        <v>0</v>
      </c>
      <c r="DZ29" s="187">
        <f>IFERROR(IF($F29="地位Ⅰ",INDEX(幹材積成長量!$AE$7:$AG$14,8,MATCH(【入力】吸収量・排出量算定シート!$G29,幹材積成長量!$AE$7:$AG$7,0)),IF($F29="地位Ⅲ",INDEX(幹材積成長量!$AK$7:$AM$14,8,MATCH(【入力】吸収量・排出量算定シート!$G29,幹材積成長量!$AK$7:$AM$7,0)),INDEX(幹材積成長量!$AH$7:$AJ$14,8,MATCH(【入力】吸収量・排出量算定シート!$G29,幹材積成長量!$AH$7:$AJ$7,0)))),0)</f>
        <v>0</v>
      </c>
      <c r="EA29" s="187">
        <f>IFERROR(IF($F29="地位Ⅰ",INDEX(幹材積成長量!$AE$7:$AG$14,8,MATCH(【入力】吸収量・排出量算定シート!$G29,幹材積成長量!$AE$7:$AG$7,0)),IF($F29="地位Ⅲ",INDEX(幹材積成長量!$AK$7:$AM$14,8,MATCH(【入力】吸収量・排出量算定シート!$G29,幹材積成長量!$AK$7:$AM$7,0)),INDEX(幹材積成長量!$AH$7:$AJ$14,8,MATCH(【入力】吸収量・排出量算定シート!$G29,幹材積成長量!$AH$7:$AJ$7,0)))),0)</f>
        <v>0</v>
      </c>
      <c r="EB29" s="187">
        <f>IFERROR(IF($F29="地位Ⅰ",INDEX(幹材積成長量!$AE$7:$AG$14,8,MATCH(【入力】吸収量・排出量算定シート!$G29,幹材積成長量!$AE$7:$AG$7,0)),IF($F29="地位Ⅲ",INDEX(幹材積成長量!$AK$7:$AM$14,8,MATCH(【入力】吸収量・排出量算定シート!$G29,幹材積成長量!$AK$7:$AM$7,0)),INDEX(幹材積成長量!$AH$7:$AJ$14,8,MATCH(【入力】吸収量・排出量算定シート!$G29,幹材積成長量!$AH$7:$AJ$7,0)))),0)</f>
        <v>0</v>
      </c>
      <c r="EC29" s="187">
        <f>IFERROR(IF($F29="地位Ⅰ",INDEX(幹材積成長量!$AE$7:$AG$14,8,MATCH(【入力】吸収量・排出量算定シート!$G29,幹材積成長量!$AE$7:$AG$7,0)),IF($F29="地位Ⅲ",INDEX(幹材積成長量!$AK$7:$AM$14,8,MATCH(【入力】吸収量・排出量算定シート!$G29,幹材積成長量!$AK$7:$AM$7,0)),INDEX(幹材積成長量!$AH$7:$AJ$14,8,MATCH(【入力】吸収量・排出量算定シート!$G29,幹材積成長量!$AH$7:$AJ$7,0)))),0)</f>
        <v>0</v>
      </c>
      <c r="ED29" s="186">
        <f t="shared" si="165"/>
        <v>0</v>
      </c>
      <c r="EE29" s="186">
        <f t="shared" si="166"/>
        <v>0</v>
      </c>
      <c r="EF29" s="186">
        <f t="shared" si="167"/>
        <v>0</v>
      </c>
      <c r="EG29" s="186">
        <f t="shared" si="168"/>
        <v>0</v>
      </c>
      <c r="EH29" s="186">
        <f t="shared" si="169"/>
        <v>0</v>
      </c>
      <c r="EI29" s="186">
        <f t="shared" si="170"/>
        <v>0</v>
      </c>
      <c r="EJ29" s="186">
        <f t="shared" si="171"/>
        <v>0</v>
      </c>
      <c r="EK29" s="186">
        <f t="shared" si="172"/>
        <v>0</v>
      </c>
      <c r="EL29" s="186">
        <f t="shared" si="173"/>
        <v>0</v>
      </c>
      <c r="EM29" s="186">
        <f t="shared" si="174"/>
        <v>0</v>
      </c>
      <c r="EN29" s="186">
        <f t="shared" si="175"/>
        <v>0</v>
      </c>
      <c r="EO29" s="186">
        <f t="shared" si="176"/>
        <v>0</v>
      </c>
      <c r="EP29" s="186">
        <f t="shared" si="177"/>
        <v>0</v>
      </c>
      <c r="EQ29" s="186">
        <f t="shared" si="178"/>
        <v>0</v>
      </c>
      <c r="ER29" s="186">
        <f t="shared" si="179"/>
        <v>0</v>
      </c>
      <c r="ES29" s="186">
        <f t="shared" si="180"/>
        <v>0</v>
      </c>
      <c r="ET29" s="186">
        <f t="shared" si="181"/>
        <v>0</v>
      </c>
    </row>
    <row r="30" spans="2:150" x14ac:dyDescent="0.3">
      <c r="B30" s="3"/>
      <c r="C30" s="3"/>
      <c r="D30" s="3"/>
      <c r="E30" s="3"/>
      <c r="G30" s="217"/>
      <c r="J30" s="3"/>
      <c r="M30" s="187">
        <f>IFERROR(IF($F30="地位Ⅰ",INDEX(幹材積成長量!$S$7:$U$148,MATCH(【入力】吸収量・排出量算定シート!$H30+(M$17-$M$17),幹材積成長量!$S$7:$S$148,0),MATCH($G30,幹材積成長量!$S$7:$U$7,0)),IF($F30="地位Ⅲ",INDEX(幹材積成長量!$Y$7:$AA$148,MATCH(【入力】吸収量・排出量算定シート!$H30+(M$17-$M$17),幹材積成長量!$Y$7:$Y$148,0),MATCH($G30,幹材積成長量!$Y$7:$AA$7,0)),INDEX(幹材積成長量!$V$7:$X$148,MATCH(【入力】吸収量・排出量算定シート!$H30+(M$17-$M$17),幹材積成長量!$V$7:$V$148,0),MATCH($G30,幹材積成長量!$V$7:$X$7,0)))),0)</f>
        <v>0</v>
      </c>
      <c r="N30" s="187">
        <f>IFERROR(IF($F30="地位Ⅰ",INDEX(幹材積成長量!$S$7:$U$148,MATCH(【入力】吸収量・排出量算定シート!$H30+(N$17-$M$17),幹材積成長量!$S$7:$S$148,0),MATCH($G30,幹材積成長量!$S$7:$U$7,0)),IF($F30="地位Ⅲ",INDEX(幹材積成長量!$Y$7:$AA$148,MATCH(【入力】吸収量・排出量算定シート!$H30+(N$17-$M$17),幹材積成長量!$Y$7:$Y$148,0),MATCH($G30,幹材積成長量!$Y$7:$AA$7,0)),INDEX(幹材積成長量!$V$7:$X$148,MATCH(【入力】吸収量・排出量算定シート!$H30+(N$17-$M$17),幹材積成長量!$V$7:$V$148,0),MATCH($G30,幹材積成長量!$V$7:$X$7,0)))),0)</f>
        <v>0</v>
      </c>
      <c r="O30" s="187">
        <f>IFERROR(IF($F30="地位Ⅰ",INDEX(幹材積成長量!$S$7:$U$148,MATCH(【入力】吸収量・排出量算定シート!$H30+(O$17-$M$17),幹材積成長量!$S$7:$S$148,0),MATCH($G30,幹材積成長量!$S$7:$U$7,0)),IF($F30="地位Ⅲ",INDEX(幹材積成長量!$Y$7:$AA$148,MATCH(【入力】吸収量・排出量算定シート!$H30+(O$17-$M$17),幹材積成長量!$Y$7:$Y$148,0),MATCH($G30,幹材積成長量!$Y$7:$AA$7,0)),INDEX(幹材積成長量!$V$7:$X$148,MATCH(【入力】吸収量・排出量算定シート!$H30+(O$17-$M$17),幹材積成長量!$V$7:$V$148,0),MATCH($G30,幹材積成長量!$V$7:$X$7,0)))),0)</f>
        <v>0</v>
      </c>
      <c r="P30" s="187">
        <f>IFERROR(IF($F30="地位Ⅰ",INDEX(幹材積成長量!$S$7:$U$148,MATCH(【入力】吸収量・排出量算定シート!$H30+(P$17-$M$17),幹材積成長量!$S$7:$S$148,0),MATCH($G30,幹材積成長量!$S$7:$U$7,0)),IF($F30="地位Ⅲ",INDEX(幹材積成長量!$Y$7:$AA$148,MATCH(【入力】吸収量・排出量算定シート!$H30+(P$17-$M$17),幹材積成長量!$Y$7:$Y$148,0),MATCH($G30,幹材積成長量!$Y$7:$AA$7,0)),INDEX(幹材積成長量!$V$7:$X$148,MATCH(【入力】吸収量・排出量算定シート!$H30+(P$17-$M$17),幹材積成長量!$V$7:$V$148,0),MATCH($G30,幹材積成長量!$V$7:$X$7,0)))),0)</f>
        <v>0</v>
      </c>
      <c r="Q30" s="187">
        <f>IFERROR(IF($F30="地位Ⅰ",INDEX(幹材積成長量!$S$7:$U$148,MATCH(【入力】吸収量・排出量算定シート!$H30+(Q$17-$M$17),幹材積成長量!$S$7:$S$148,0),MATCH($G30,幹材積成長量!$S$7:$U$7,0)),IF($F30="地位Ⅲ",INDEX(幹材積成長量!$Y$7:$AA$148,MATCH(【入力】吸収量・排出量算定シート!$H30+(Q$17-$M$17),幹材積成長量!$Y$7:$Y$148,0),MATCH($G30,幹材積成長量!$Y$7:$AA$7,0)),INDEX(幹材積成長量!$V$7:$X$148,MATCH(【入力】吸収量・排出量算定シート!$H30+(Q$17-$M$17),幹材積成長量!$V$7:$V$148,0),MATCH($G30,幹材積成長量!$V$7:$X$7,0)))),0)</f>
        <v>0</v>
      </c>
      <c r="R30" s="187">
        <f>IFERROR(IF($F30="地位Ⅰ",INDEX(幹材積成長量!$S$7:$U$148,MATCH(【入力】吸収量・排出量算定シート!$H30+(R$17-$M$17),幹材積成長量!$S$7:$S$148,0),MATCH($G30,幹材積成長量!$S$7:$U$7,0)),IF($F30="地位Ⅲ",INDEX(幹材積成長量!$Y$7:$AA$148,MATCH(【入力】吸収量・排出量算定シート!$H30+(R$17-$M$17),幹材積成長量!$Y$7:$Y$148,0),MATCH($G30,幹材積成長量!$Y$7:$AA$7,0)),INDEX(幹材積成長量!$V$7:$X$148,MATCH(【入力】吸収量・排出量算定シート!$H30+(R$17-$M$17),幹材積成長量!$V$7:$V$148,0),MATCH($G30,幹材積成長量!$V$7:$X$7,0)))),0)</f>
        <v>0</v>
      </c>
      <c r="S30" s="187">
        <f>IFERROR(IF($F30="地位Ⅰ",INDEX(幹材積成長量!$S$7:$U$148,MATCH(【入力】吸収量・排出量算定シート!$H30+(S$17-$M$17),幹材積成長量!$S$7:$S$148,0),MATCH($G30,幹材積成長量!$S$7:$U$7,0)),IF($F30="地位Ⅲ",INDEX(幹材積成長量!$Y$7:$AA$148,MATCH(【入力】吸収量・排出量算定シート!$H30+(S$17-$M$17),幹材積成長量!$Y$7:$Y$148,0),MATCH($G30,幹材積成長量!$Y$7:$AA$7,0)),INDEX(幹材積成長量!$V$7:$X$148,MATCH(【入力】吸収量・排出量算定シート!$H30+(S$17-$M$17),幹材積成長量!$V$7:$V$148,0),MATCH($G30,幹材積成長量!$V$7:$X$7,0)))),0)</f>
        <v>0</v>
      </c>
      <c r="T30" s="187">
        <f>IFERROR(IF($F30="地位Ⅰ",INDEX(幹材積成長量!$S$7:$U$148,MATCH(【入力】吸収量・排出量算定シート!$H30+(T$17-$M$17),幹材積成長量!$S$7:$S$148,0),MATCH($G30,幹材積成長量!$S$7:$U$7,0)),IF($F30="地位Ⅲ",INDEX(幹材積成長量!$Y$7:$AA$148,MATCH(【入力】吸収量・排出量算定シート!$H30+(T$17-$M$17),幹材積成長量!$Y$7:$Y$148,0),MATCH($G30,幹材積成長量!$Y$7:$AA$7,0)),INDEX(幹材積成長量!$V$7:$X$148,MATCH(【入力】吸収量・排出量算定シート!$H30+(T$17-$M$17),幹材積成長量!$V$7:$V$148,0),MATCH($G30,幹材積成長量!$V$7:$X$7,0)))),0)</f>
        <v>0</v>
      </c>
      <c r="U30" s="187">
        <f>IFERROR(IF($F30="地位Ⅰ",INDEX(幹材積成長量!$S$7:$U$148,MATCH(【入力】吸収量・排出量算定シート!$H30+(U$17-$M$17),幹材積成長量!$S$7:$S$148,0),MATCH($G30,幹材積成長量!$S$7:$U$7,0)),IF($F30="地位Ⅲ",INDEX(幹材積成長量!$Y$7:$AA$148,MATCH(【入力】吸収量・排出量算定シート!$H30+(U$17-$M$17),幹材積成長量!$Y$7:$Y$148,0),MATCH($G30,幹材積成長量!$Y$7:$AA$7,0)),INDEX(幹材積成長量!$V$7:$X$148,MATCH(【入力】吸収量・排出量算定シート!$H30+(U$17-$M$17),幹材積成長量!$V$7:$V$148,0),MATCH($G30,幹材積成長量!$V$7:$X$7,0)))),0)</f>
        <v>0</v>
      </c>
      <c r="V30" s="187">
        <f>IFERROR(IF($F30="地位Ⅰ",INDEX(幹材積成長量!$S$7:$U$148,MATCH(【入力】吸収量・排出量算定シート!$H30+(V$17-$M$17),幹材積成長量!$S$7:$S$148,0),MATCH($G30,幹材積成長量!$S$7:$U$7,0)),IF($F30="地位Ⅲ",INDEX(幹材積成長量!$Y$7:$AA$148,MATCH(【入力】吸収量・排出量算定シート!$H30+(V$17-$M$17),幹材積成長量!$Y$7:$Y$148,0),MATCH($G30,幹材積成長量!$Y$7:$AA$7,0)),INDEX(幹材積成長量!$V$7:$X$148,MATCH(【入力】吸収量・排出量算定シート!$H30+(V$17-$M$17),幹材積成長量!$V$7:$V$148,0),MATCH($G30,幹材積成長量!$V$7:$X$7,0)))),0)</f>
        <v>0</v>
      </c>
      <c r="W30" s="187">
        <f>IFERROR(IF($F30="地位Ⅰ",INDEX(幹材積成長量!$S$7:$U$148,MATCH(【入力】吸収量・排出量算定シート!$H30+(W$17-$M$17),幹材積成長量!$S$7:$S$148,0),MATCH($G30,幹材積成長量!$S$7:$U$7,0)),IF($F30="地位Ⅲ",INDEX(幹材積成長量!$Y$7:$AA$148,MATCH(【入力】吸収量・排出量算定シート!$H30+(W$17-$M$17),幹材積成長量!$Y$7:$Y$148,0),MATCH($G30,幹材積成長量!$Y$7:$AA$7,0)),INDEX(幹材積成長量!$V$7:$X$148,MATCH(【入力】吸収量・排出量算定シート!$H30+(W$17-$M$17),幹材積成長量!$V$7:$V$148,0),MATCH($G30,幹材積成長量!$V$7:$X$7,0)))),0)</f>
        <v>0</v>
      </c>
      <c r="X30" s="187">
        <f>IFERROR(IF($F30="地位Ⅰ",INDEX(幹材積成長量!$S$7:$U$148,MATCH(【入力】吸収量・排出量算定シート!$H30+(X$17-$M$17),幹材積成長量!$S$7:$S$148,0),MATCH($G30,幹材積成長量!$S$7:$U$7,0)),IF($F30="地位Ⅲ",INDEX(幹材積成長量!$Y$7:$AA$148,MATCH(【入力】吸収量・排出量算定シート!$H30+(X$17-$M$17),幹材積成長量!$Y$7:$Y$148,0),MATCH($G30,幹材積成長量!$Y$7:$AA$7,0)),INDEX(幹材積成長量!$V$7:$X$148,MATCH(【入力】吸収量・排出量算定シート!$H30+(X$17-$M$17),幹材積成長量!$V$7:$V$148,0),MATCH($G30,幹材積成長量!$V$7:$X$7,0)))),0)</f>
        <v>0</v>
      </c>
      <c r="Y30" s="187">
        <f>IFERROR(IF($F30="地位Ⅰ",INDEX(幹材積成長量!$S$7:$U$148,MATCH(【入力】吸収量・排出量算定シート!$H30+(Y$17-$M$17),幹材積成長量!$S$7:$S$148,0),MATCH($G30,幹材積成長量!$S$7:$U$7,0)),IF($F30="地位Ⅲ",INDEX(幹材積成長量!$Y$7:$AA$148,MATCH(【入力】吸収量・排出量算定シート!$H30+(Y$17-$M$17),幹材積成長量!$Y$7:$Y$148,0),MATCH($G30,幹材積成長量!$Y$7:$AA$7,0)),INDEX(幹材積成長量!$V$7:$X$148,MATCH(【入力】吸収量・排出量算定シート!$H30+(Y$17-$M$17),幹材積成長量!$V$7:$V$148,0),MATCH($G30,幹材積成長量!$V$7:$X$7,0)))),0)</f>
        <v>0</v>
      </c>
      <c r="Z30" s="187">
        <f>IFERROR(IF($F30="地位Ⅰ",INDEX(幹材積成長量!$S$7:$U$148,MATCH(【入力】吸収量・排出量算定シート!$H30+(Z$17-$M$17),幹材積成長量!$S$7:$S$148,0),MATCH($G30,幹材積成長量!$S$7:$U$7,0)),IF($F30="地位Ⅲ",INDEX(幹材積成長量!$Y$7:$AA$148,MATCH(【入力】吸収量・排出量算定シート!$H30+(Z$17-$M$17),幹材積成長量!$Y$7:$Y$148,0),MATCH($G30,幹材積成長量!$Y$7:$AA$7,0)),INDEX(幹材積成長量!$V$7:$X$148,MATCH(【入力】吸収量・排出量算定シート!$H30+(Z$17-$M$17),幹材積成長量!$V$7:$V$148,0),MATCH($G30,幹材積成長量!$V$7:$X$7,0)))),0)</f>
        <v>0</v>
      </c>
      <c r="AA30" s="187">
        <f>IFERROR(IF($F30="地位Ⅰ",INDEX(幹材積成長量!$S$7:$U$148,MATCH(【入力】吸収量・排出量算定シート!$H30+(AA$17-$M$17),幹材積成長量!$S$7:$S$148,0),MATCH($G30,幹材積成長量!$S$7:$U$7,0)),IF($F30="地位Ⅲ",INDEX(幹材積成長量!$Y$7:$AA$148,MATCH(【入力】吸収量・排出量算定シート!$H30+(AA$17-$M$17),幹材積成長量!$Y$7:$Y$148,0),MATCH($G30,幹材積成長量!$Y$7:$AA$7,0)),INDEX(幹材積成長量!$V$7:$X$148,MATCH(【入力】吸収量・排出量算定シート!$H30+(AA$17-$M$17),幹材積成長量!$V$7:$V$148,0),MATCH($G30,幹材積成長量!$V$7:$X$7,0)))),0)</f>
        <v>0</v>
      </c>
      <c r="AB30" s="187">
        <f>IFERROR(IF($F30="地位Ⅰ",INDEX(幹材積成長量!$S$7:$U$148,MATCH(【入力】吸収量・排出量算定シート!$H30+(AB$17-$M$17),幹材積成長量!$S$7:$S$148,0),MATCH($G30,幹材積成長量!$S$7:$U$7,0)),IF($F30="地位Ⅲ",INDEX(幹材積成長量!$Y$7:$AA$148,MATCH(【入力】吸収量・排出量算定シート!$H30+(AB$17-$M$17),幹材積成長量!$Y$7:$Y$148,0),MATCH($G30,幹材積成長量!$Y$7:$AA$7,0)),INDEX(幹材積成長量!$V$7:$X$148,MATCH(【入力】吸収量・排出量算定シート!$H30+(AB$17-$M$17),幹材積成長量!$V$7:$V$148,0),MATCH($G30,幹材積成長量!$V$7:$X$7,0)))),0)</f>
        <v>0</v>
      </c>
      <c r="AC30" s="187">
        <f>IFERROR(IF($F30="地位Ⅰ",INDEX(幹材積成長量!$S$7:$U$148,MATCH(【入力】吸収量・排出量算定シート!$H30+(AC$17-$M$17),幹材積成長量!$S$7:$S$148,0),MATCH($G30,幹材積成長量!$S$7:$U$7,0)),IF($F30="地位Ⅲ",INDEX(幹材積成長量!$Y$7:$AA$148,MATCH(【入力】吸収量・排出量算定シート!$H30+(AC$17-$M$17),幹材積成長量!$Y$7:$Y$148,0),MATCH($G30,幹材積成長量!$Y$7:$AA$7,0)),INDEX(幹材積成長量!$V$7:$X$148,MATCH(【入力】吸収量・排出量算定シート!$H30+(AC$17-$M$17),幹材積成長量!$V$7:$V$148,0),MATCH($G30,幹材積成長量!$V$7:$X$7,0)))),0)</f>
        <v>0</v>
      </c>
      <c r="AD30" s="2">
        <f>IFERROR(INDEX('BEF（拡大係数）'!$A$4:$AO$154,MATCH(【入力】吸収量・排出量算定シート!$H30,'BEF（拡大係数）'!$A$4:$A$154,0),MATCH($G30,'BEF（拡大係数）'!$A$4:$AO$4,0)),0)</f>
        <v>0</v>
      </c>
      <c r="AE30" s="2">
        <f>IFERROR(INDEX('BEF（拡大係数）'!$A$4:$AO$154,MATCH(【入力】吸収量・排出量算定シート!$H30,'BEF（拡大係数）'!$A$4:$A$154,0),MATCH($G30,'BEF（拡大係数）'!$A$4:$AO$4,0)),0)</f>
        <v>0</v>
      </c>
      <c r="AF30" s="2">
        <f>IFERROR(INDEX('BEF（拡大係数）'!$A$4:$AO$154,MATCH(【入力】吸収量・排出量算定シート!$H30,'BEF（拡大係数）'!$A$4:$A$154,0),MATCH($G30,'BEF（拡大係数）'!$A$4:$AO$4,0)),0)</f>
        <v>0</v>
      </c>
      <c r="AG30" s="2">
        <f>IFERROR(INDEX('BEF（拡大係数）'!$A$4:$AO$154,MATCH(【入力】吸収量・排出量算定シート!$H30,'BEF（拡大係数）'!$A$4:$A$154,0),MATCH($G30,'BEF（拡大係数）'!$A$4:$AO$4,0)),0)</f>
        <v>0</v>
      </c>
      <c r="AH30" s="2">
        <f>IFERROR(INDEX('BEF（拡大係数）'!$A$4:$AO$154,MATCH(【入力】吸収量・排出量算定シート!$H30,'BEF（拡大係数）'!$A$4:$A$154,0),MATCH($G30,'BEF（拡大係数）'!$A$4:$AO$4,0)),0)</f>
        <v>0</v>
      </c>
      <c r="AI30" s="2">
        <f>IFERROR(INDEX('BEF（拡大係数）'!$A$4:$AO$154,MATCH(【入力】吸収量・排出量算定シート!$H30,'BEF（拡大係数）'!$A$4:$A$154,0),MATCH($G30,'BEF（拡大係数）'!$A$4:$AO$4,0)),0)</f>
        <v>0</v>
      </c>
      <c r="AJ30" s="2">
        <f>IFERROR(INDEX('BEF（拡大係数）'!$A$4:$AO$154,MATCH(【入力】吸収量・排出量算定シート!$H30,'BEF（拡大係数）'!$A$4:$A$154,0),MATCH($G30,'BEF（拡大係数）'!$A$4:$AO$4,0)),0)</f>
        <v>0</v>
      </c>
      <c r="AK30" s="2">
        <f>IFERROR(INDEX('BEF（拡大係数）'!$A$4:$AO$154,MATCH(【入力】吸収量・排出量算定シート!$H30,'BEF（拡大係数）'!$A$4:$A$154,0),MATCH($G30,'BEF（拡大係数）'!$A$4:$AO$4,0)),0)</f>
        <v>0</v>
      </c>
      <c r="AL30" s="2">
        <f>IFERROR(INDEX('BEF（拡大係数）'!$A$4:$AO$154,MATCH(【入力】吸収量・排出量算定シート!$H30,'BEF（拡大係数）'!$A$4:$A$154,0),MATCH($G30,'BEF（拡大係数）'!$A$4:$AO$4,0)),0)</f>
        <v>0</v>
      </c>
      <c r="AM30" s="2">
        <f>IFERROR(INDEX('BEF（拡大係数）'!$A$4:$AO$154,MATCH(【入力】吸収量・排出量算定シート!$H30,'BEF（拡大係数）'!$A$4:$A$154,0),MATCH($G30,'BEF（拡大係数）'!$A$4:$AO$4,0)),0)</f>
        <v>0</v>
      </c>
      <c r="AN30" s="2">
        <f>IFERROR(INDEX('BEF（拡大係数）'!$A$4:$AO$154,MATCH(【入力】吸収量・排出量算定シート!$H30,'BEF（拡大係数）'!$A$4:$A$154,0),MATCH($G30,'BEF（拡大係数）'!$A$4:$AO$4,0)),0)</f>
        <v>0</v>
      </c>
      <c r="AO30" s="2">
        <f>IFERROR(INDEX('BEF（拡大係数）'!$A$4:$AO$154,MATCH(【入力】吸収量・排出量算定シート!$H30,'BEF（拡大係数）'!$A$4:$A$154,0),MATCH($G30,'BEF（拡大係数）'!$A$4:$AO$4,0)),0)</f>
        <v>0</v>
      </c>
      <c r="AP30" s="2">
        <f>IFERROR(INDEX('BEF（拡大係数）'!$A$4:$AO$154,MATCH(【入力】吸収量・排出量算定シート!$H30,'BEF（拡大係数）'!$A$4:$A$154,0),MATCH($G30,'BEF（拡大係数）'!$A$4:$AO$4,0)),0)</f>
        <v>0</v>
      </c>
      <c r="AQ30" s="2">
        <f>IFERROR(INDEX('BEF（拡大係数）'!$A$4:$AO$154,MATCH(【入力】吸収量・排出量算定シート!$H30,'BEF（拡大係数）'!$A$4:$A$154,0),MATCH($G30,'BEF（拡大係数）'!$A$4:$AO$4,0)),0)</f>
        <v>0</v>
      </c>
      <c r="AR30" s="2">
        <f>IFERROR(INDEX('BEF（拡大係数）'!$A$4:$AO$154,MATCH(【入力】吸収量・排出量算定シート!$H30,'BEF（拡大係数）'!$A$4:$A$154,0),MATCH($G30,'BEF（拡大係数）'!$A$4:$AO$4,0)),0)</f>
        <v>0</v>
      </c>
      <c r="AS30" s="2">
        <f>IFERROR(INDEX('BEF（拡大係数）'!$A$4:$AO$154,MATCH(【入力】吸収量・排出量算定シート!$H30,'BEF（拡大係数）'!$A$4:$A$154,0),MATCH($G30,'BEF（拡大係数）'!$A$4:$AO$4,0)),0)</f>
        <v>0</v>
      </c>
      <c r="AT30" s="2">
        <f>IFERROR(INDEX('BEF（拡大係数）'!$A$4:$AO$154,MATCH(【入力】吸収量・排出量算定シート!$H30,'BEF（拡大係数）'!$A$4:$A$154,0),MATCH($G30,'BEF（拡大係数）'!$A$4:$AO$4,0)),0)</f>
        <v>0</v>
      </c>
      <c r="AU30" s="2">
        <f>IFERROR(VLOOKUP($G30,パラメータ_オリジナル!$B$6:$G$45,4,FALSE),0)</f>
        <v>0</v>
      </c>
      <c r="AV30" s="2">
        <f>IFERROR(VLOOKUP($G30,パラメータ_オリジナル!$B$6:$G$45,5,FALSE),0)</f>
        <v>0</v>
      </c>
      <c r="AW30" s="2">
        <f>IFERROR(VLOOKUP($G30,パラメータ_オリジナル!$B$6:$G$45,6,FALSE),0)</f>
        <v>0</v>
      </c>
      <c r="AX30" s="125">
        <f t="shared" si="114"/>
        <v>0</v>
      </c>
      <c r="AY30" s="125">
        <f t="shared" si="115"/>
        <v>0</v>
      </c>
      <c r="AZ30" s="125">
        <f t="shared" si="116"/>
        <v>0</v>
      </c>
      <c r="BA30" s="125">
        <f t="shared" si="117"/>
        <v>0</v>
      </c>
      <c r="BB30" s="125">
        <f t="shared" si="118"/>
        <v>0</v>
      </c>
      <c r="BC30" s="125">
        <f t="shared" si="119"/>
        <v>0</v>
      </c>
      <c r="BD30" s="125">
        <f t="shared" si="120"/>
        <v>0</v>
      </c>
      <c r="BE30" s="125">
        <f t="shared" si="121"/>
        <v>0</v>
      </c>
      <c r="BF30" s="125">
        <f t="shared" si="122"/>
        <v>0</v>
      </c>
      <c r="BG30" s="125">
        <f t="shared" si="123"/>
        <v>0</v>
      </c>
      <c r="BH30" s="125">
        <f t="shared" si="124"/>
        <v>0</v>
      </c>
      <c r="BI30" s="125">
        <f t="shared" si="125"/>
        <v>0</v>
      </c>
      <c r="BJ30" s="125">
        <f t="shared" si="126"/>
        <v>0</v>
      </c>
      <c r="BK30" s="125">
        <f t="shared" si="127"/>
        <v>0</v>
      </c>
      <c r="BL30" s="125">
        <f t="shared" si="128"/>
        <v>0</v>
      </c>
      <c r="BM30" s="125">
        <f t="shared" si="129"/>
        <v>0</v>
      </c>
      <c r="BN30" s="125">
        <f t="shared" si="130"/>
        <v>0</v>
      </c>
      <c r="BO30" s="125">
        <f t="shared" si="131"/>
        <v>0</v>
      </c>
      <c r="BP30" s="125">
        <f t="shared" si="132"/>
        <v>0</v>
      </c>
      <c r="BQ30" s="125">
        <f t="shared" si="133"/>
        <v>0</v>
      </c>
      <c r="BR30" s="125">
        <f t="shared" si="134"/>
        <v>0</v>
      </c>
      <c r="BS30" s="125">
        <f t="shared" si="135"/>
        <v>0</v>
      </c>
      <c r="BT30" s="125">
        <f t="shared" si="136"/>
        <v>0</v>
      </c>
      <c r="BU30" s="125">
        <f t="shared" si="137"/>
        <v>0</v>
      </c>
      <c r="BV30" s="125">
        <f t="shared" si="138"/>
        <v>0</v>
      </c>
      <c r="BW30" s="125">
        <f t="shared" si="139"/>
        <v>0</v>
      </c>
      <c r="BX30" s="125">
        <f t="shared" si="140"/>
        <v>0</v>
      </c>
      <c r="BY30" s="125">
        <f t="shared" si="141"/>
        <v>0</v>
      </c>
      <c r="BZ30" s="125">
        <f t="shared" si="142"/>
        <v>0</v>
      </c>
      <c r="CA30" s="125">
        <f t="shared" si="143"/>
        <v>0</v>
      </c>
      <c r="CB30" s="125">
        <f t="shared" si="144"/>
        <v>0</v>
      </c>
      <c r="CC30" s="125">
        <f t="shared" si="145"/>
        <v>0</v>
      </c>
      <c r="CD30" s="125">
        <f t="shared" si="146"/>
        <v>0</v>
      </c>
      <c r="CE30" s="125">
        <f t="shared" si="147"/>
        <v>0</v>
      </c>
      <c r="CF30" s="2">
        <f>IFERROR(IF($F30="地位Ⅰ",INDEX(幹材積成長量!$I$7:$K$148,MATCH((【入力】吸収量・排出量算定シート!$H30+(【入力】吸収量・排出量算定シート!CF$17-【入力】吸収量・排出量算定シート!$CF$17)),幹材積成長量!$I$7:$I$148,0),MATCH(【入力】吸収量・排出量算定シート!$G30,幹材積成長量!$I$7:$K$7,0)),IF($F30="地位Ⅲ",INDEX(幹材積成長量!$O$7:$Q$148,MATCH((【入力】吸収量・排出量算定シート!$H30+(【入力】吸収量・排出量算定シート!CF$17-【入力】吸収量・排出量算定シート!$CF$17)),幹材積成長量!$O$7:$O$148,0),MATCH(【入力】吸収量・排出量算定シート!$G30,幹材積成長量!$O$7:$Q$7,0)),INDEX(幹材積成長量!$L$7:$N$148,MATCH((【入力】吸収量・排出量算定シート!$H30+(【入力】吸収量・排出量算定シート!CF$17-【入力】吸収量・排出量算定シート!$CF$17)),幹材積成長量!$L$7:$L$148,0),MATCH(【入力】吸収量・排出量算定シート!$G30,幹材積成長量!$L$7:$N$7,0)))),0)</f>
        <v>0</v>
      </c>
      <c r="CG30" s="2">
        <f>IFERROR(IF($F30="地位Ⅰ",INDEX(幹材積成長量!$I$7:$K$148,MATCH((【入力】吸収量・排出量算定シート!$H30+(【入力】吸収量・排出量算定シート!CG$17-【入力】吸収量・排出量算定シート!$CF$17)),幹材積成長量!$I$7:$I$148,0),MATCH(【入力】吸収量・排出量算定シート!$G30,幹材積成長量!$I$7:$K$7,0)),IF($F30="地位Ⅲ",INDEX(幹材積成長量!$O$7:$Q$148,MATCH((【入力】吸収量・排出量算定シート!$H30+(【入力】吸収量・排出量算定シート!CG$17-【入力】吸収量・排出量算定シート!$CF$17)),幹材積成長量!$O$7:$O$148,0),MATCH(【入力】吸収量・排出量算定シート!$G30,幹材積成長量!$O$7:$Q$7,0)),INDEX(幹材積成長量!$L$7:$N$148,MATCH((【入力】吸収量・排出量算定シート!$H30+(【入力】吸収量・排出量算定シート!CG$17-【入力】吸収量・排出量算定シート!$CF$17)),幹材積成長量!$L$7:$L$148,0),MATCH(【入力】吸収量・排出量算定シート!$G30,幹材積成長量!$L$7:$N$7,0)))),0)</f>
        <v>0</v>
      </c>
      <c r="CH30" s="2">
        <f>IFERROR(IF($F30="地位Ⅰ",INDEX(幹材積成長量!$I$7:$K$148,MATCH((【入力】吸収量・排出量算定シート!$H30+(【入力】吸収量・排出量算定シート!CH$17-【入力】吸収量・排出量算定シート!$CF$17)),幹材積成長量!$I$7:$I$148,0),MATCH(【入力】吸収量・排出量算定シート!$G30,幹材積成長量!$I$7:$K$7,0)),IF($F30="地位Ⅲ",INDEX(幹材積成長量!$O$7:$Q$148,MATCH((【入力】吸収量・排出量算定シート!$H30+(【入力】吸収量・排出量算定シート!CH$17-【入力】吸収量・排出量算定シート!$CF$17)),幹材積成長量!$O$7:$O$148,0),MATCH(【入力】吸収量・排出量算定シート!$G30,幹材積成長量!$O$7:$Q$7,0)),INDEX(幹材積成長量!$L$7:$N$148,MATCH((【入力】吸収量・排出量算定シート!$H30+(【入力】吸収量・排出量算定シート!CH$17-【入力】吸収量・排出量算定シート!$CF$17)),幹材積成長量!$L$7:$L$148,0),MATCH(【入力】吸収量・排出量算定シート!$G30,幹材積成長量!$L$7:$N$7,0)))),0)</f>
        <v>0</v>
      </c>
      <c r="CI30" s="2">
        <f>IFERROR(IF($F30="地位Ⅰ",INDEX(幹材積成長量!$I$7:$K$148,MATCH((【入力】吸収量・排出量算定シート!$H30+(【入力】吸収量・排出量算定シート!CI$17-【入力】吸収量・排出量算定シート!$CF$17)),幹材積成長量!$I$7:$I$148,0),MATCH(【入力】吸収量・排出量算定シート!$G30,幹材積成長量!$I$7:$K$7,0)),IF($F30="地位Ⅲ",INDEX(幹材積成長量!$O$7:$Q$148,MATCH((【入力】吸収量・排出量算定シート!$H30+(【入力】吸収量・排出量算定シート!CI$17-【入力】吸収量・排出量算定シート!$CF$17)),幹材積成長量!$O$7:$O$148,0),MATCH(【入力】吸収量・排出量算定シート!$G30,幹材積成長量!$O$7:$Q$7,0)),INDEX(幹材積成長量!$L$7:$N$148,MATCH((【入力】吸収量・排出量算定シート!$H30+(【入力】吸収量・排出量算定シート!CI$17-【入力】吸収量・排出量算定シート!$CF$17)),幹材積成長量!$L$7:$L$148,0),MATCH(【入力】吸収量・排出量算定シート!$G30,幹材積成長量!$L$7:$N$7,0)))),0)</f>
        <v>0</v>
      </c>
      <c r="CJ30" s="2">
        <f>IFERROR(IF($F30="地位Ⅰ",INDEX(幹材積成長量!$I$7:$K$148,MATCH((【入力】吸収量・排出量算定シート!$H30+(【入力】吸収量・排出量算定シート!CJ$17-【入力】吸収量・排出量算定シート!$CF$17)),幹材積成長量!$I$7:$I$148,0),MATCH(【入力】吸収量・排出量算定シート!$G30,幹材積成長量!$I$7:$K$7,0)),IF($F30="地位Ⅲ",INDEX(幹材積成長量!$O$7:$Q$148,MATCH((【入力】吸収量・排出量算定シート!$H30+(【入力】吸収量・排出量算定シート!CJ$17-【入力】吸収量・排出量算定シート!$CF$17)),幹材積成長量!$O$7:$O$148,0),MATCH(【入力】吸収量・排出量算定シート!$G30,幹材積成長量!$O$7:$Q$7,0)),INDEX(幹材積成長量!$L$7:$N$148,MATCH((【入力】吸収量・排出量算定シート!$H30+(【入力】吸収量・排出量算定シート!CJ$17-【入力】吸収量・排出量算定シート!$CF$17)),幹材積成長量!$L$7:$L$148,0),MATCH(【入力】吸収量・排出量算定シート!$G30,幹材積成長量!$L$7:$N$7,0)))),0)</f>
        <v>0</v>
      </c>
      <c r="CK30" s="2">
        <f>IFERROR(IF($F30="地位Ⅰ",INDEX(幹材積成長量!$I$7:$K$148,MATCH((【入力】吸収量・排出量算定シート!$H30+(【入力】吸収量・排出量算定シート!CK$17-【入力】吸収量・排出量算定シート!$CF$17)),幹材積成長量!$I$7:$I$148,0),MATCH(【入力】吸収量・排出量算定シート!$G30,幹材積成長量!$I$7:$K$7,0)),IF($F30="地位Ⅲ",INDEX(幹材積成長量!$O$7:$Q$148,MATCH((【入力】吸収量・排出量算定シート!$H30+(【入力】吸収量・排出量算定シート!CK$17-【入力】吸収量・排出量算定シート!$CF$17)),幹材積成長量!$O$7:$O$148,0),MATCH(【入力】吸収量・排出量算定シート!$G30,幹材積成長量!$O$7:$Q$7,0)),INDEX(幹材積成長量!$L$7:$N$148,MATCH((【入力】吸収量・排出量算定シート!$H30+(【入力】吸収量・排出量算定シート!CK$17-【入力】吸収量・排出量算定シート!$CF$17)),幹材積成長量!$L$7:$L$148,0),MATCH(【入力】吸収量・排出量算定シート!$G30,幹材積成長量!$L$7:$N$7,0)))),0)</f>
        <v>0</v>
      </c>
      <c r="CL30" s="2">
        <f>IFERROR(IF($F30="地位Ⅰ",INDEX(幹材積成長量!$I$7:$K$148,MATCH((【入力】吸収量・排出量算定シート!$H30+(【入力】吸収量・排出量算定シート!CL$17-【入力】吸収量・排出量算定シート!$CF$17)),幹材積成長量!$I$7:$I$148,0),MATCH(【入力】吸収量・排出量算定シート!$G30,幹材積成長量!$I$7:$K$7,0)),IF($F30="地位Ⅲ",INDEX(幹材積成長量!$O$7:$Q$148,MATCH((【入力】吸収量・排出量算定シート!$H30+(【入力】吸収量・排出量算定シート!CL$17-【入力】吸収量・排出量算定シート!$CF$17)),幹材積成長量!$O$7:$O$148,0),MATCH(【入力】吸収量・排出量算定シート!$G30,幹材積成長量!$O$7:$Q$7,0)),INDEX(幹材積成長量!$L$7:$N$148,MATCH((【入力】吸収量・排出量算定シート!$H30+(【入力】吸収量・排出量算定シート!CL$17-【入力】吸収量・排出量算定シート!$CF$17)),幹材積成長量!$L$7:$L$148,0),MATCH(【入力】吸収量・排出量算定シート!$G30,幹材積成長量!$L$7:$N$7,0)))),0)</f>
        <v>0</v>
      </c>
      <c r="CM30" s="2">
        <f>IFERROR(IF($F30="地位Ⅰ",INDEX(幹材積成長量!$I$7:$K$148,MATCH((【入力】吸収量・排出量算定シート!$H30+(【入力】吸収量・排出量算定シート!CM$17-【入力】吸収量・排出量算定シート!$CF$17)),幹材積成長量!$I$7:$I$148,0),MATCH(【入力】吸収量・排出量算定シート!$G30,幹材積成長量!$I$7:$K$7,0)),IF($F30="地位Ⅲ",INDEX(幹材積成長量!$O$7:$Q$148,MATCH((【入力】吸収量・排出量算定シート!$H30+(【入力】吸収量・排出量算定シート!CM$17-【入力】吸収量・排出量算定シート!$CF$17)),幹材積成長量!$O$7:$O$148,0),MATCH(【入力】吸収量・排出量算定シート!$G30,幹材積成長量!$O$7:$Q$7,0)),INDEX(幹材積成長量!$L$7:$N$148,MATCH((【入力】吸収量・排出量算定シート!$H30+(【入力】吸収量・排出量算定シート!CM$17-【入力】吸収量・排出量算定シート!$CF$17)),幹材積成長量!$L$7:$L$148,0),MATCH(【入力】吸収量・排出量算定シート!$G30,幹材積成長量!$L$7:$N$7,0)))),0)</f>
        <v>0</v>
      </c>
      <c r="CN30" s="2">
        <f>IFERROR(IF($F30="地位Ⅰ",INDEX(幹材積成長量!$I$7:$K$148,MATCH((【入力】吸収量・排出量算定シート!$H30+(【入力】吸収量・排出量算定シート!CN$17-【入力】吸収量・排出量算定シート!$CF$17)),幹材積成長量!$I$7:$I$148,0),MATCH(【入力】吸収量・排出量算定シート!$G30,幹材積成長量!$I$7:$K$7,0)),IF($F30="地位Ⅲ",INDEX(幹材積成長量!$O$7:$Q$148,MATCH((【入力】吸収量・排出量算定シート!$H30+(【入力】吸収量・排出量算定シート!CN$17-【入力】吸収量・排出量算定シート!$CF$17)),幹材積成長量!$O$7:$O$148,0),MATCH(【入力】吸収量・排出量算定シート!$G30,幹材積成長量!$O$7:$Q$7,0)),INDEX(幹材積成長量!$L$7:$N$148,MATCH((【入力】吸収量・排出量算定シート!$H30+(【入力】吸収量・排出量算定シート!CN$17-【入力】吸収量・排出量算定シート!$CF$17)),幹材積成長量!$L$7:$L$148,0),MATCH(【入力】吸収量・排出量算定シート!$G30,幹材積成長量!$L$7:$N$7,0)))),0)</f>
        <v>0</v>
      </c>
      <c r="CO30" s="2">
        <f>IFERROR(IF($F30="地位Ⅰ",INDEX(幹材積成長量!$I$7:$K$148,MATCH((【入力】吸収量・排出量算定シート!$H30+(【入力】吸収量・排出量算定シート!CO$17-【入力】吸収量・排出量算定シート!$CF$17)),幹材積成長量!$I$7:$I$148,0),MATCH(【入力】吸収量・排出量算定シート!$G30,幹材積成長量!$I$7:$K$7,0)),IF($F30="地位Ⅲ",INDEX(幹材積成長量!$O$7:$Q$148,MATCH((【入力】吸収量・排出量算定シート!$H30+(【入力】吸収量・排出量算定シート!CO$17-【入力】吸収量・排出量算定シート!$CF$17)),幹材積成長量!$O$7:$O$148,0),MATCH(【入力】吸収量・排出量算定シート!$G30,幹材積成長量!$O$7:$Q$7,0)),INDEX(幹材積成長量!$L$7:$N$148,MATCH((【入力】吸収量・排出量算定シート!$H30+(【入力】吸収量・排出量算定シート!CO$17-【入力】吸収量・排出量算定シート!$CF$17)),幹材積成長量!$L$7:$L$148,0),MATCH(【入力】吸収量・排出量算定シート!$G30,幹材積成長量!$L$7:$N$7,0)))),0)</f>
        <v>0</v>
      </c>
      <c r="CP30" s="2">
        <f>IFERROR(IF($F30="地位Ⅰ",INDEX(幹材積成長量!$I$7:$K$148,MATCH((【入力】吸収量・排出量算定シート!$H30+(【入力】吸収量・排出量算定シート!CP$17-【入力】吸収量・排出量算定シート!$CF$17)),幹材積成長量!$I$7:$I$148,0),MATCH(【入力】吸収量・排出量算定シート!$G30,幹材積成長量!$I$7:$K$7,0)),IF($F30="地位Ⅲ",INDEX(幹材積成長量!$O$7:$Q$148,MATCH((【入力】吸収量・排出量算定シート!$H30+(【入力】吸収量・排出量算定シート!CP$17-【入力】吸収量・排出量算定シート!$CF$17)),幹材積成長量!$O$7:$O$148,0),MATCH(【入力】吸収量・排出量算定シート!$G30,幹材積成長量!$O$7:$Q$7,0)),INDEX(幹材積成長量!$L$7:$N$148,MATCH((【入力】吸収量・排出量算定シート!$H30+(【入力】吸収量・排出量算定シート!CP$17-【入力】吸収量・排出量算定シート!$CF$17)),幹材積成長量!$L$7:$L$148,0),MATCH(【入力】吸収量・排出量算定シート!$G30,幹材積成長量!$L$7:$N$7,0)))),0)</f>
        <v>0</v>
      </c>
      <c r="CQ30" s="2">
        <f>IFERROR(IF($F30="地位Ⅰ",INDEX(幹材積成長量!$I$7:$K$148,MATCH((【入力】吸収量・排出量算定シート!$H30+(【入力】吸収量・排出量算定シート!CQ$17-【入力】吸収量・排出量算定シート!$CF$17)),幹材積成長量!$I$7:$I$148,0),MATCH(【入力】吸収量・排出量算定シート!$G30,幹材積成長量!$I$7:$K$7,0)),IF($F30="地位Ⅲ",INDEX(幹材積成長量!$O$7:$Q$148,MATCH((【入力】吸収量・排出量算定シート!$H30+(【入力】吸収量・排出量算定シート!CQ$17-【入力】吸収量・排出量算定シート!$CF$17)),幹材積成長量!$O$7:$O$148,0),MATCH(【入力】吸収量・排出量算定シート!$G30,幹材積成長量!$O$7:$Q$7,0)),INDEX(幹材積成長量!$L$7:$N$148,MATCH((【入力】吸収量・排出量算定シート!$H30+(【入力】吸収量・排出量算定シート!CQ$17-【入力】吸収量・排出量算定シート!$CF$17)),幹材積成長量!$L$7:$L$148,0),MATCH(【入力】吸収量・排出量算定シート!$G30,幹材積成長量!$L$7:$N$7,0)))),0)</f>
        <v>0</v>
      </c>
      <c r="CR30" s="2">
        <f>IFERROR(IF($F30="地位Ⅰ",INDEX(幹材積成長量!$I$7:$K$148,MATCH((【入力】吸収量・排出量算定シート!$H30+(【入力】吸収量・排出量算定シート!CR$17-【入力】吸収量・排出量算定シート!$CF$17)),幹材積成長量!$I$7:$I$148,0),MATCH(【入力】吸収量・排出量算定シート!$G30,幹材積成長量!$I$7:$K$7,0)),IF($F30="地位Ⅲ",INDEX(幹材積成長量!$O$7:$Q$148,MATCH((【入力】吸収量・排出量算定シート!$H30+(【入力】吸収量・排出量算定シート!CR$17-【入力】吸収量・排出量算定シート!$CF$17)),幹材積成長量!$O$7:$O$148,0),MATCH(【入力】吸収量・排出量算定シート!$G30,幹材積成長量!$O$7:$Q$7,0)),INDEX(幹材積成長量!$L$7:$N$148,MATCH((【入力】吸収量・排出量算定シート!$H30+(【入力】吸収量・排出量算定シート!CR$17-【入力】吸収量・排出量算定シート!$CF$17)),幹材積成長量!$L$7:$L$148,0),MATCH(【入力】吸収量・排出量算定シート!$G30,幹材積成長量!$L$7:$N$7,0)))),0)</f>
        <v>0</v>
      </c>
      <c r="CS30" s="2">
        <f>IFERROR(IF($F30="地位Ⅰ",INDEX(幹材積成長量!$I$7:$K$148,MATCH((【入力】吸収量・排出量算定シート!$H30+(【入力】吸収量・排出量算定シート!CS$17-【入力】吸収量・排出量算定シート!$CF$17)),幹材積成長量!$I$7:$I$148,0),MATCH(【入力】吸収量・排出量算定シート!$G30,幹材積成長量!$I$7:$K$7,0)),IF($F30="地位Ⅲ",INDEX(幹材積成長量!$O$7:$Q$148,MATCH((【入力】吸収量・排出量算定シート!$H30+(【入力】吸収量・排出量算定シート!CS$17-【入力】吸収量・排出量算定シート!$CF$17)),幹材積成長量!$O$7:$O$148,0),MATCH(【入力】吸収量・排出量算定シート!$G30,幹材積成長量!$O$7:$Q$7,0)),INDEX(幹材積成長量!$L$7:$N$148,MATCH((【入力】吸収量・排出量算定シート!$H30+(【入力】吸収量・排出量算定シート!CS$17-【入力】吸収量・排出量算定シート!$CF$17)),幹材積成長量!$L$7:$L$148,0),MATCH(【入力】吸収量・排出量算定シート!$G30,幹材積成長量!$L$7:$N$7,0)))),0)</f>
        <v>0</v>
      </c>
      <c r="CT30" s="2">
        <f>IFERROR(IF($F30="地位Ⅰ",INDEX(幹材積成長量!$I$7:$K$148,MATCH((【入力】吸収量・排出量算定シート!$H30+(【入力】吸収量・排出量算定シート!CT$17-【入力】吸収量・排出量算定シート!$CF$17)),幹材積成長量!$I$7:$I$148,0),MATCH(【入力】吸収量・排出量算定シート!$G30,幹材積成長量!$I$7:$K$7,0)),IF($F30="地位Ⅲ",INDEX(幹材積成長量!$O$7:$Q$148,MATCH((【入力】吸収量・排出量算定シート!$H30+(【入力】吸収量・排出量算定シート!CT$17-【入力】吸収量・排出量算定シート!$CF$17)),幹材積成長量!$O$7:$O$148,0),MATCH(【入力】吸収量・排出量算定シート!$G30,幹材積成長量!$O$7:$Q$7,0)),INDEX(幹材積成長量!$L$7:$N$148,MATCH((【入力】吸収量・排出量算定シート!$H30+(【入力】吸収量・排出量算定シート!CT$17-【入力】吸収量・排出量算定シート!$CF$17)),幹材積成長量!$L$7:$L$148,0),MATCH(【入力】吸収量・排出量算定シート!$G30,幹材積成長量!$L$7:$N$7,0)))),0)</f>
        <v>0</v>
      </c>
      <c r="CU30" s="2">
        <f>IFERROR(IF($F30="地位Ⅰ",INDEX(幹材積成長量!$I$7:$K$148,MATCH((【入力】吸収量・排出量算定シート!$H30+(【入力】吸収量・排出量算定シート!CU$17-【入力】吸収量・排出量算定シート!$CF$17)),幹材積成長量!$I$7:$I$148,0),MATCH(【入力】吸収量・排出量算定シート!$G30,幹材積成長量!$I$7:$K$7,0)),IF($F30="地位Ⅲ",INDEX(幹材積成長量!$O$7:$Q$148,MATCH((【入力】吸収量・排出量算定シート!$H30+(【入力】吸収量・排出量算定シート!CU$17-【入力】吸収量・排出量算定シート!$CF$17)),幹材積成長量!$O$7:$O$148,0),MATCH(【入力】吸収量・排出量算定シート!$G30,幹材積成長量!$O$7:$Q$7,0)),INDEX(幹材積成長量!$L$7:$N$148,MATCH((【入力】吸収量・排出量算定シート!$H30+(【入力】吸収量・排出量算定シート!CU$17-【入力】吸収量・排出量算定シート!$CF$17)),幹材積成長量!$L$7:$L$148,0),MATCH(【入力】吸収量・排出量算定シート!$G30,幹材積成長量!$L$7:$N$7,0)))),0)</f>
        <v>0</v>
      </c>
      <c r="CV30" s="2">
        <f>IFERROR(IF($F30="地位Ⅰ",INDEX(幹材積成長量!$I$7:$K$148,MATCH((【入力】吸収量・排出量算定シート!$H30+(【入力】吸収量・排出量算定シート!CV$17-【入力】吸収量・排出量算定シート!$CF$17)),幹材積成長量!$I$7:$I$148,0),MATCH(【入力】吸収量・排出量算定シート!$G30,幹材積成長量!$I$7:$K$7,0)),IF($F30="地位Ⅲ",INDEX(幹材積成長量!$O$7:$Q$148,MATCH((【入力】吸収量・排出量算定シート!$H30+(【入力】吸収量・排出量算定シート!CV$17-【入力】吸収量・排出量算定シート!$CF$17)),幹材積成長量!$O$7:$O$148,0),MATCH(【入力】吸収量・排出量算定シート!$G30,幹材積成長量!$O$7:$Q$7,0)),INDEX(幹材積成長量!$L$7:$N$148,MATCH((【入力】吸収量・排出量算定シート!$H30+(【入力】吸収量・排出量算定シート!CV$17-【入力】吸収量・排出量算定シート!$CF$17)),幹材積成長量!$L$7:$L$148,0),MATCH(【入力】吸収量・排出量算定シート!$G30,幹材積成長量!$L$7:$N$7,0)))),0)</f>
        <v>0</v>
      </c>
      <c r="CW30" s="2">
        <f t="shared" si="148"/>
        <v>0</v>
      </c>
      <c r="CX30" s="2">
        <f t="shared" si="149"/>
        <v>0</v>
      </c>
      <c r="CY30" s="2">
        <f t="shared" si="150"/>
        <v>0</v>
      </c>
      <c r="CZ30" s="2">
        <f t="shared" si="151"/>
        <v>0</v>
      </c>
      <c r="DA30" s="2">
        <f t="shared" si="152"/>
        <v>0</v>
      </c>
      <c r="DB30" s="2">
        <f t="shared" si="153"/>
        <v>0</v>
      </c>
      <c r="DC30" s="2">
        <f t="shared" si="154"/>
        <v>0</v>
      </c>
      <c r="DD30" s="2">
        <f t="shared" si="155"/>
        <v>0</v>
      </c>
      <c r="DE30" s="2">
        <f t="shared" si="156"/>
        <v>0</v>
      </c>
      <c r="DF30" s="2">
        <f t="shared" si="157"/>
        <v>0</v>
      </c>
      <c r="DG30" s="2">
        <f t="shared" si="158"/>
        <v>0</v>
      </c>
      <c r="DH30" s="2">
        <f t="shared" si="159"/>
        <v>0</v>
      </c>
      <c r="DI30" s="2">
        <f t="shared" si="160"/>
        <v>0</v>
      </c>
      <c r="DJ30" s="2">
        <f t="shared" si="161"/>
        <v>0</v>
      </c>
      <c r="DK30" s="2">
        <f t="shared" si="162"/>
        <v>0</v>
      </c>
      <c r="DL30" s="2">
        <f t="shared" si="163"/>
        <v>0</v>
      </c>
      <c r="DM30" s="2">
        <f t="shared" si="164"/>
        <v>0</v>
      </c>
      <c r="DN30" s="187">
        <f>IFERROR(IF($F30="地位Ⅰ",INDEX(幹材積成長量!$AE$7:$AG$14,8,MATCH(【入力】吸収量・排出量算定シート!$G30,幹材積成長量!$AE$7:$AG$7,0)),IF($F30="地位Ⅲ",INDEX(幹材積成長量!$AK$7:$AM$14,8,MATCH(【入力】吸収量・排出量算定シート!$G30,幹材積成長量!$AK$7:$AM$7,0)),INDEX(幹材積成長量!$AH$7:$AJ$14,8,MATCH(【入力】吸収量・排出量算定シート!$G30,幹材積成長量!$AH$7:$AJ$7,0)))),0)</f>
        <v>0</v>
      </c>
      <c r="DO30" s="187">
        <f>IFERROR(IF($F30="地位Ⅰ",INDEX(幹材積成長量!$AE$7:$AG$14,8,MATCH(【入力】吸収量・排出量算定シート!$G30,幹材積成長量!$AE$7:$AG$7,0)),IF($F30="地位Ⅲ",INDEX(幹材積成長量!$AK$7:$AM$14,8,MATCH(【入力】吸収量・排出量算定シート!$G30,幹材積成長量!$AK$7:$AM$7,0)),INDEX(幹材積成長量!$AH$7:$AJ$14,8,MATCH(【入力】吸収量・排出量算定シート!$G30,幹材積成長量!$AH$7:$AJ$7,0)))),0)</f>
        <v>0</v>
      </c>
      <c r="DP30" s="187">
        <f>IFERROR(IF($F30="地位Ⅰ",INDEX(幹材積成長量!$AE$7:$AG$14,8,MATCH(【入力】吸収量・排出量算定シート!$G30,幹材積成長量!$AE$7:$AG$7,0)),IF($F30="地位Ⅲ",INDEX(幹材積成長量!$AK$7:$AM$14,8,MATCH(【入力】吸収量・排出量算定シート!$G30,幹材積成長量!$AK$7:$AM$7,0)),INDEX(幹材積成長量!$AH$7:$AJ$14,8,MATCH(【入力】吸収量・排出量算定シート!$G30,幹材積成長量!$AH$7:$AJ$7,0)))),0)</f>
        <v>0</v>
      </c>
      <c r="DQ30" s="187">
        <f>IFERROR(IF($F30="地位Ⅰ",INDEX(幹材積成長量!$AE$7:$AG$14,8,MATCH(【入力】吸収量・排出量算定シート!$G30,幹材積成長量!$AE$7:$AG$7,0)),IF($F30="地位Ⅲ",INDEX(幹材積成長量!$AK$7:$AM$14,8,MATCH(【入力】吸収量・排出量算定シート!$G30,幹材積成長量!$AK$7:$AM$7,0)),INDEX(幹材積成長量!$AH$7:$AJ$14,8,MATCH(【入力】吸収量・排出量算定シート!$G30,幹材積成長量!$AH$7:$AJ$7,0)))),0)</f>
        <v>0</v>
      </c>
      <c r="DR30" s="187">
        <f>IFERROR(IF($F30="地位Ⅰ",INDEX(幹材積成長量!$AE$7:$AG$14,8,MATCH(【入力】吸収量・排出量算定シート!$G30,幹材積成長量!$AE$7:$AG$7,0)),IF($F30="地位Ⅲ",INDEX(幹材積成長量!$AK$7:$AM$14,8,MATCH(【入力】吸収量・排出量算定シート!$G30,幹材積成長量!$AK$7:$AM$7,0)),INDEX(幹材積成長量!$AH$7:$AJ$14,8,MATCH(【入力】吸収量・排出量算定シート!$G30,幹材積成長量!$AH$7:$AJ$7,0)))),0)</f>
        <v>0</v>
      </c>
      <c r="DS30" s="187">
        <f>IFERROR(IF($F30="地位Ⅰ",INDEX(幹材積成長量!$AE$7:$AG$14,8,MATCH(【入力】吸収量・排出量算定シート!$G30,幹材積成長量!$AE$7:$AG$7,0)),IF($F30="地位Ⅲ",INDEX(幹材積成長量!$AK$7:$AM$14,8,MATCH(【入力】吸収量・排出量算定シート!$G30,幹材積成長量!$AK$7:$AM$7,0)),INDEX(幹材積成長量!$AH$7:$AJ$14,8,MATCH(【入力】吸収量・排出量算定シート!$G30,幹材積成長量!$AH$7:$AJ$7,0)))),0)</f>
        <v>0</v>
      </c>
      <c r="DT30" s="187">
        <f>IFERROR(IF($F30="地位Ⅰ",INDEX(幹材積成長量!$AE$7:$AG$14,8,MATCH(【入力】吸収量・排出量算定シート!$G30,幹材積成長量!$AE$7:$AG$7,0)),IF($F30="地位Ⅲ",INDEX(幹材積成長量!$AK$7:$AM$14,8,MATCH(【入力】吸収量・排出量算定シート!$G30,幹材積成長量!$AK$7:$AM$7,0)),INDEX(幹材積成長量!$AH$7:$AJ$14,8,MATCH(【入力】吸収量・排出量算定シート!$G30,幹材積成長量!$AH$7:$AJ$7,0)))),0)</f>
        <v>0</v>
      </c>
      <c r="DU30" s="187">
        <f>IFERROR(IF($F30="地位Ⅰ",INDEX(幹材積成長量!$AE$7:$AG$14,8,MATCH(【入力】吸収量・排出量算定シート!$G30,幹材積成長量!$AE$7:$AG$7,0)),IF($F30="地位Ⅲ",INDEX(幹材積成長量!$AK$7:$AM$14,8,MATCH(【入力】吸収量・排出量算定シート!$G30,幹材積成長量!$AK$7:$AM$7,0)),INDEX(幹材積成長量!$AH$7:$AJ$14,8,MATCH(【入力】吸収量・排出量算定シート!$G30,幹材積成長量!$AH$7:$AJ$7,0)))),0)</f>
        <v>0</v>
      </c>
      <c r="DV30" s="187">
        <f>IFERROR(IF($F30="地位Ⅰ",INDEX(幹材積成長量!$AE$7:$AG$14,8,MATCH(【入力】吸収量・排出量算定シート!$G30,幹材積成長量!$AE$7:$AG$7,0)),IF($F30="地位Ⅲ",INDEX(幹材積成長量!$AK$7:$AM$14,8,MATCH(【入力】吸収量・排出量算定シート!$G30,幹材積成長量!$AK$7:$AM$7,0)),INDEX(幹材積成長量!$AH$7:$AJ$14,8,MATCH(【入力】吸収量・排出量算定シート!$G30,幹材積成長量!$AH$7:$AJ$7,0)))),0)</f>
        <v>0</v>
      </c>
      <c r="DW30" s="187">
        <f>IFERROR(IF($F30="地位Ⅰ",INDEX(幹材積成長量!$AE$7:$AG$14,8,MATCH(【入力】吸収量・排出量算定シート!$G30,幹材積成長量!$AE$7:$AG$7,0)),IF($F30="地位Ⅲ",INDEX(幹材積成長量!$AK$7:$AM$14,8,MATCH(【入力】吸収量・排出量算定シート!$G30,幹材積成長量!$AK$7:$AM$7,0)),INDEX(幹材積成長量!$AH$7:$AJ$14,8,MATCH(【入力】吸収量・排出量算定シート!$G30,幹材積成長量!$AH$7:$AJ$7,0)))),0)</f>
        <v>0</v>
      </c>
      <c r="DX30" s="187">
        <f>IFERROR(IF($F30="地位Ⅰ",INDEX(幹材積成長量!$AE$7:$AG$14,8,MATCH(【入力】吸収量・排出量算定シート!$G30,幹材積成長量!$AE$7:$AG$7,0)),IF($F30="地位Ⅲ",INDEX(幹材積成長量!$AK$7:$AM$14,8,MATCH(【入力】吸収量・排出量算定シート!$G30,幹材積成長量!$AK$7:$AM$7,0)),INDEX(幹材積成長量!$AH$7:$AJ$14,8,MATCH(【入力】吸収量・排出量算定シート!$G30,幹材積成長量!$AH$7:$AJ$7,0)))),0)</f>
        <v>0</v>
      </c>
      <c r="DY30" s="187">
        <f>IFERROR(IF($F30="地位Ⅰ",INDEX(幹材積成長量!$AE$7:$AG$14,8,MATCH(【入力】吸収量・排出量算定シート!$G30,幹材積成長量!$AE$7:$AG$7,0)),IF($F30="地位Ⅲ",INDEX(幹材積成長量!$AK$7:$AM$14,8,MATCH(【入力】吸収量・排出量算定シート!$G30,幹材積成長量!$AK$7:$AM$7,0)),INDEX(幹材積成長量!$AH$7:$AJ$14,8,MATCH(【入力】吸収量・排出量算定シート!$G30,幹材積成長量!$AH$7:$AJ$7,0)))),0)</f>
        <v>0</v>
      </c>
      <c r="DZ30" s="187">
        <f>IFERROR(IF($F30="地位Ⅰ",INDEX(幹材積成長量!$AE$7:$AG$14,8,MATCH(【入力】吸収量・排出量算定シート!$G30,幹材積成長量!$AE$7:$AG$7,0)),IF($F30="地位Ⅲ",INDEX(幹材積成長量!$AK$7:$AM$14,8,MATCH(【入力】吸収量・排出量算定シート!$G30,幹材積成長量!$AK$7:$AM$7,0)),INDEX(幹材積成長量!$AH$7:$AJ$14,8,MATCH(【入力】吸収量・排出量算定シート!$G30,幹材積成長量!$AH$7:$AJ$7,0)))),0)</f>
        <v>0</v>
      </c>
      <c r="EA30" s="187">
        <f>IFERROR(IF($F30="地位Ⅰ",INDEX(幹材積成長量!$AE$7:$AG$14,8,MATCH(【入力】吸収量・排出量算定シート!$G30,幹材積成長量!$AE$7:$AG$7,0)),IF($F30="地位Ⅲ",INDEX(幹材積成長量!$AK$7:$AM$14,8,MATCH(【入力】吸収量・排出量算定シート!$G30,幹材積成長量!$AK$7:$AM$7,0)),INDEX(幹材積成長量!$AH$7:$AJ$14,8,MATCH(【入力】吸収量・排出量算定シート!$G30,幹材積成長量!$AH$7:$AJ$7,0)))),0)</f>
        <v>0</v>
      </c>
      <c r="EB30" s="187">
        <f>IFERROR(IF($F30="地位Ⅰ",INDEX(幹材積成長量!$AE$7:$AG$14,8,MATCH(【入力】吸収量・排出量算定シート!$G30,幹材積成長量!$AE$7:$AG$7,0)),IF($F30="地位Ⅲ",INDEX(幹材積成長量!$AK$7:$AM$14,8,MATCH(【入力】吸収量・排出量算定シート!$G30,幹材積成長量!$AK$7:$AM$7,0)),INDEX(幹材積成長量!$AH$7:$AJ$14,8,MATCH(【入力】吸収量・排出量算定シート!$G30,幹材積成長量!$AH$7:$AJ$7,0)))),0)</f>
        <v>0</v>
      </c>
      <c r="EC30" s="187">
        <f>IFERROR(IF($F30="地位Ⅰ",INDEX(幹材積成長量!$AE$7:$AG$14,8,MATCH(【入力】吸収量・排出量算定シート!$G30,幹材積成長量!$AE$7:$AG$7,0)),IF($F30="地位Ⅲ",INDEX(幹材積成長量!$AK$7:$AM$14,8,MATCH(【入力】吸収量・排出量算定シート!$G30,幹材積成長量!$AK$7:$AM$7,0)),INDEX(幹材積成長量!$AH$7:$AJ$14,8,MATCH(【入力】吸収量・排出量算定シート!$G30,幹材積成長量!$AH$7:$AJ$7,0)))),0)</f>
        <v>0</v>
      </c>
      <c r="ED30" s="186">
        <f t="shared" si="165"/>
        <v>0</v>
      </c>
      <c r="EE30" s="186">
        <f t="shared" si="166"/>
        <v>0</v>
      </c>
      <c r="EF30" s="186">
        <f t="shared" si="167"/>
        <v>0</v>
      </c>
      <c r="EG30" s="186">
        <f t="shared" si="168"/>
        <v>0</v>
      </c>
      <c r="EH30" s="186">
        <f t="shared" si="169"/>
        <v>0</v>
      </c>
      <c r="EI30" s="186">
        <f t="shared" si="170"/>
        <v>0</v>
      </c>
      <c r="EJ30" s="186">
        <f t="shared" si="171"/>
        <v>0</v>
      </c>
      <c r="EK30" s="186">
        <f t="shared" si="172"/>
        <v>0</v>
      </c>
      <c r="EL30" s="186">
        <f t="shared" si="173"/>
        <v>0</v>
      </c>
      <c r="EM30" s="186">
        <f t="shared" si="174"/>
        <v>0</v>
      </c>
      <c r="EN30" s="186">
        <f t="shared" si="175"/>
        <v>0</v>
      </c>
      <c r="EO30" s="186">
        <f t="shared" si="176"/>
        <v>0</v>
      </c>
      <c r="EP30" s="186">
        <f t="shared" si="177"/>
        <v>0</v>
      </c>
      <c r="EQ30" s="186">
        <f t="shared" si="178"/>
        <v>0</v>
      </c>
      <c r="ER30" s="186">
        <f t="shared" si="179"/>
        <v>0</v>
      </c>
      <c r="ES30" s="186">
        <f t="shared" si="180"/>
        <v>0</v>
      </c>
      <c r="ET30" s="186">
        <f t="shared" si="181"/>
        <v>0</v>
      </c>
    </row>
    <row r="31" spans="2:150" x14ac:dyDescent="0.3">
      <c r="B31" s="3"/>
      <c r="C31" s="3"/>
      <c r="D31" s="3"/>
      <c r="E31" s="3"/>
      <c r="G31" s="217"/>
      <c r="J31" s="3"/>
      <c r="M31" s="187">
        <f>IFERROR(IF($F31="地位Ⅰ",INDEX(幹材積成長量!$S$7:$U$148,MATCH(【入力】吸収量・排出量算定シート!$H31+(M$17-$M$17),幹材積成長量!$S$7:$S$148,0),MATCH($G31,幹材積成長量!$S$7:$U$7,0)),IF($F31="地位Ⅲ",INDEX(幹材積成長量!$Y$7:$AA$148,MATCH(【入力】吸収量・排出量算定シート!$H31+(M$17-$M$17),幹材積成長量!$Y$7:$Y$148,0),MATCH($G31,幹材積成長量!$Y$7:$AA$7,0)),INDEX(幹材積成長量!$V$7:$X$148,MATCH(【入力】吸収量・排出量算定シート!$H31+(M$17-$M$17),幹材積成長量!$V$7:$V$148,0),MATCH($G31,幹材積成長量!$V$7:$X$7,0)))),0)</f>
        <v>0</v>
      </c>
      <c r="N31" s="187">
        <f>IFERROR(IF($F31="地位Ⅰ",INDEX(幹材積成長量!$S$7:$U$148,MATCH(【入力】吸収量・排出量算定シート!$H31+(N$17-$M$17),幹材積成長量!$S$7:$S$148,0),MATCH($G31,幹材積成長量!$S$7:$U$7,0)),IF($F31="地位Ⅲ",INDEX(幹材積成長量!$Y$7:$AA$148,MATCH(【入力】吸収量・排出量算定シート!$H31+(N$17-$M$17),幹材積成長量!$Y$7:$Y$148,0),MATCH($G31,幹材積成長量!$Y$7:$AA$7,0)),INDEX(幹材積成長量!$V$7:$X$148,MATCH(【入力】吸収量・排出量算定シート!$H31+(N$17-$M$17),幹材積成長量!$V$7:$V$148,0),MATCH($G31,幹材積成長量!$V$7:$X$7,0)))),0)</f>
        <v>0</v>
      </c>
      <c r="O31" s="187">
        <f>IFERROR(IF($F31="地位Ⅰ",INDEX(幹材積成長量!$S$7:$U$148,MATCH(【入力】吸収量・排出量算定シート!$H31+(O$17-$M$17),幹材積成長量!$S$7:$S$148,0),MATCH($G31,幹材積成長量!$S$7:$U$7,0)),IF($F31="地位Ⅲ",INDEX(幹材積成長量!$Y$7:$AA$148,MATCH(【入力】吸収量・排出量算定シート!$H31+(O$17-$M$17),幹材積成長量!$Y$7:$Y$148,0),MATCH($G31,幹材積成長量!$Y$7:$AA$7,0)),INDEX(幹材積成長量!$V$7:$X$148,MATCH(【入力】吸収量・排出量算定シート!$H31+(O$17-$M$17),幹材積成長量!$V$7:$V$148,0),MATCH($G31,幹材積成長量!$V$7:$X$7,0)))),0)</f>
        <v>0</v>
      </c>
      <c r="P31" s="187">
        <f>IFERROR(IF($F31="地位Ⅰ",INDEX(幹材積成長量!$S$7:$U$148,MATCH(【入力】吸収量・排出量算定シート!$H31+(P$17-$M$17),幹材積成長量!$S$7:$S$148,0),MATCH($G31,幹材積成長量!$S$7:$U$7,0)),IF($F31="地位Ⅲ",INDEX(幹材積成長量!$Y$7:$AA$148,MATCH(【入力】吸収量・排出量算定シート!$H31+(P$17-$M$17),幹材積成長量!$Y$7:$Y$148,0),MATCH($G31,幹材積成長量!$Y$7:$AA$7,0)),INDEX(幹材積成長量!$V$7:$X$148,MATCH(【入力】吸収量・排出量算定シート!$H31+(P$17-$M$17),幹材積成長量!$V$7:$V$148,0),MATCH($G31,幹材積成長量!$V$7:$X$7,0)))),0)</f>
        <v>0</v>
      </c>
      <c r="Q31" s="187">
        <f>IFERROR(IF($F31="地位Ⅰ",INDEX(幹材積成長量!$S$7:$U$148,MATCH(【入力】吸収量・排出量算定シート!$H31+(Q$17-$M$17),幹材積成長量!$S$7:$S$148,0),MATCH($G31,幹材積成長量!$S$7:$U$7,0)),IF($F31="地位Ⅲ",INDEX(幹材積成長量!$Y$7:$AA$148,MATCH(【入力】吸収量・排出量算定シート!$H31+(Q$17-$M$17),幹材積成長量!$Y$7:$Y$148,0),MATCH($G31,幹材積成長量!$Y$7:$AA$7,0)),INDEX(幹材積成長量!$V$7:$X$148,MATCH(【入力】吸収量・排出量算定シート!$H31+(Q$17-$M$17),幹材積成長量!$V$7:$V$148,0),MATCH($G31,幹材積成長量!$V$7:$X$7,0)))),0)</f>
        <v>0</v>
      </c>
      <c r="R31" s="187">
        <f>IFERROR(IF($F31="地位Ⅰ",INDEX(幹材積成長量!$S$7:$U$148,MATCH(【入力】吸収量・排出量算定シート!$H31+(R$17-$M$17),幹材積成長量!$S$7:$S$148,0),MATCH($G31,幹材積成長量!$S$7:$U$7,0)),IF($F31="地位Ⅲ",INDEX(幹材積成長量!$Y$7:$AA$148,MATCH(【入力】吸収量・排出量算定シート!$H31+(R$17-$M$17),幹材積成長量!$Y$7:$Y$148,0),MATCH($G31,幹材積成長量!$Y$7:$AA$7,0)),INDEX(幹材積成長量!$V$7:$X$148,MATCH(【入力】吸収量・排出量算定シート!$H31+(R$17-$M$17),幹材積成長量!$V$7:$V$148,0),MATCH($G31,幹材積成長量!$V$7:$X$7,0)))),0)</f>
        <v>0</v>
      </c>
      <c r="S31" s="187">
        <f>IFERROR(IF($F31="地位Ⅰ",INDEX(幹材積成長量!$S$7:$U$148,MATCH(【入力】吸収量・排出量算定シート!$H31+(S$17-$M$17),幹材積成長量!$S$7:$S$148,0),MATCH($G31,幹材積成長量!$S$7:$U$7,0)),IF($F31="地位Ⅲ",INDEX(幹材積成長量!$Y$7:$AA$148,MATCH(【入力】吸収量・排出量算定シート!$H31+(S$17-$M$17),幹材積成長量!$Y$7:$Y$148,0),MATCH($G31,幹材積成長量!$Y$7:$AA$7,0)),INDEX(幹材積成長量!$V$7:$X$148,MATCH(【入力】吸収量・排出量算定シート!$H31+(S$17-$M$17),幹材積成長量!$V$7:$V$148,0),MATCH($G31,幹材積成長量!$V$7:$X$7,0)))),0)</f>
        <v>0</v>
      </c>
      <c r="T31" s="187">
        <f>IFERROR(IF($F31="地位Ⅰ",INDEX(幹材積成長量!$S$7:$U$148,MATCH(【入力】吸収量・排出量算定シート!$H31+(T$17-$M$17),幹材積成長量!$S$7:$S$148,0),MATCH($G31,幹材積成長量!$S$7:$U$7,0)),IF($F31="地位Ⅲ",INDEX(幹材積成長量!$Y$7:$AA$148,MATCH(【入力】吸収量・排出量算定シート!$H31+(T$17-$M$17),幹材積成長量!$Y$7:$Y$148,0),MATCH($G31,幹材積成長量!$Y$7:$AA$7,0)),INDEX(幹材積成長量!$V$7:$X$148,MATCH(【入力】吸収量・排出量算定シート!$H31+(T$17-$M$17),幹材積成長量!$V$7:$V$148,0),MATCH($G31,幹材積成長量!$V$7:$X$7,0)))),0)</f>
        <v>0</v>
      </c>
      <c r="U31" s="187">
        <f>IFERROR(IF($F31="地位Ⅰ",INDEX(幹材積成長量!$S$7:$U$148,MATCH(【入力】吸収量・排出量算定シート!$H31+(U$17-$M$17),幹材積成長量!$S$7:$S$148,0),MATCH($G31,幹材積成長量!$S$7:$U$7,0)),IF($F31="地位Ⅲ",INDEX(幹材積成長量!$Y$7:$AA$148,MATCH(【入力】吸収量・排出量算定シート!$H31+(U$17-$M$17),幹材積成長量!$Y$7:$Y$148,0),MATCH($G31,幹材積成長量!$Y$7:$AA$7,0)),INDEX(幹材積成長量!$V$7:$X$148,MATCH(【入力】吸収量・排出量算定シート!$H31+(U$17-$M$17),幹材積成長量!$V$7:$V$148,0),MATCH($G31,幹材積成長量!$V$7:$X$7,0)))),0)</f>
        <v>0</v>
      </c>
      <c r="V31" s="187">
        <f>IFERROR(IF($F31="地位Ⅰ",INDEX(幹材積成長量!$S$7:$U$148,MATCH(【入力】吸収量・排出量算定シート!$H31+(V$17-$M$17),幹材積成長量!$S$7:$S$148,0),MATCH($G31,幹材積成長量!$S$7:$U$7,0)),IF($F31="地位Ⅲ",INDEX(幹材積成長量!$Y$7:$AA$148,MATCH(【入力】吸収量・排出量算定シート!$H31+(V$17-$M$17),幹材積成長量!$Y$7:$Y$148,0),MATCH($G31,幹材積成長量!$Y$7:$AA$7,0)),INDEX(幹材積成長量!$V$7:$X$148,MATCH(【入力】吸収量・排出量算定シート!$H31+(V$17-$M$17),幹材積成長量!$V$7:$V$148,0),MATCH($G31,幹材積成長量!$V$7:$X$7,0)))),0)</f>
        <v>0</v>
      </c>
      <c r="W31" s="187">
        <f>IFERROR(IF($F31="地位Ⅰ",INDEX(幹材積成長量!$S$7:$U$148,MATCH(【入力】吸収量・排出量算定シート!$H31+(W$17-$M$17),幹材積成長量!$S$7:$S$148,0),MATCH($G31,幹材積成長量!$S$7:$U$7,0)),IF($F31="地位Ⅲ",INDEX(幹材積成長量!$Y$7:$AA$148,MATCH(【入力】吸収量・排出量算定シート!$H31+(W$17-$M$17),幹材積成長量!$Y$7:$Y$148,0),MATCH($G31,幹材積成長量!$Y$7:$AA$7,0)),INDEX(幹材積成長量!$V$7:$X$148,MATCH(【入力】吸収量・排出量算定シート!$H31+(W$17-$M$17),幹材積成長量!$V$7:$V$148,0),MATCH($G31,幹材積成長量!$V$7:$X$7,0)))),0)</f>
        <v>0</v>
      </c>
      <c r="X31" s="187">
        <f>IFERROR(IF($F31="地位Ⅰ",INDEX(幹材積成長量!$S$7:$U$148,MATCH(【入力】吸収量・排出量算定シート!$H31+(X$17-$M$17),幹材積成長量!$S$7:$S$148,0),MATCH($G31,幹材積成長量!$S$7:$U$7,0)),IF($F31="地位Ⅲ",INDEX(幹材積成長量!$Y$7:$AA$148,MATCH(【入力】吸収量・排出量算定シート!$H31+(X$17-$M$17),幹材積成長量!$Y$7:$Y$148,0),MATCH($G31,幹材積成長量!$Y$7:$AA$7,0)),INDEX(幹材積成長量!$V$7:$X$148,MATCH(【入力】吸収量・排出量算定シート!$H31+(X$17-$M$17),幹材積成長量!$V$7:$V$148,0),MATCH($G31,幹材積成長量!$V$7:$X$7,0)))),0)</f>
        <v>0</v>
      </c>
      <c r="Y31" s="187">
        <f>IFERROR(IF($F31="地位Ⅰ",INDEX(幹材積成長量!$S$7:$U$148,MATCH(【入力】吸収量・排出量算定シート!$H31+(Y$17-$M$17),幹材積成長量!$S$7:$S$148,0),MATCH($G31,幹材積成長量!$S$7:$U$7,0)),IF($F31="地位Ⅲ",INDEX(幹材積成長量!$Y$7:$AA$148,MATCH(【入力】吸収量・排出量算定シート!$H31+(Y$17-$M$17),幹材積成長量!$Y$7:$Y$148,0),MATCH($G31,幹材積成長量!$Y$7:$AA$7,0)),INDEX(幹材積成長量!$V$7:$X$148,MATCH(【入力】吸収量・排出量算定シート!$H31+(Y$17-$M$17),幹材積成長量!$V$7:$V$148,0),MATCH($G31,幹材積成長量!$V$7:$X$7,0)))),0)</f>
        <v>0</v>
      </c>
      <c r="Z31" s="187">
        <f>IFERROR(IF($F31="地位Ⅰ",INDEX(幹材積成長量!$S$7:$U$148,MATCH(【入力】吸収量・排出量算定シート!$H31+(Z$17-$M$17),幹材積成長量!$S$7:$S$148,0),MATCH($G31,幹材積成長量!$S$7:$U$7,0)),IF($F31="地位Ⅲ",INDEX(幹材積成長量!$Y$7:$AA$148,MATCH(【入力】吸収量・排出量算定シート!$H31+(Z$17-$M$17),幹材積成長量!$Y$7:$Y$148,0),MATCH($G31,幹材積成長量!$Y$7:$AA$7,0)),INDEX(幹材積成長量!$V$7:$X$148,MATCH(【入力】吸収量・排出量算定シート!$H31+(Z$17-$M$17),幹材積成長量!$V$7:$V$148,0),MATCH($G31,幹材積成長量!$V$7:$X$7,0)))),0)</f>
        <v>0</v>
      </c>
      <c r="AA31" s="187">
        <f>IFERROR(IF($F31="地位Ⅰ",INDEX(幹材積成長量!$S$7:$U$148,MATCH(【入力】吸収量・排出量算定シート!$H31+(AA$17-$M$17),幹材積成長量!$S$7:$S$148,0),MATCH($G31,幹材積成長量!$S$7:$U$7,0)),IF($F31="地位Ⅲ",INDEX(幹材積成長量!$Y$7:$AA$148,MATCH(【入力】吸収量・排出量算定シート!$H31+(AA$17-$M$17),幹材積成長量!$Y$7:$Y$148,0),MATCH($G31,幹材積成長量!$Y$7:$AA$7,0)),INDEX(幹材積成長量!$V$7:$X$148,MATCH(【入力】吸収量・排出量算定シート!$H31+(AA$17-$M$17),幹材積成長量!$V$7:$V$148,0),MATCH($G31,幹材積成長量!$V$7:$X$7,0)))),0)</f>
        <v>0</v>
      </c>
      <c r="AB31" s="187">
        <f>IFERROR(IF($F31="地位Ⅰ",INDEX(幹材積成長量!$S$7:$U$148,MATCH(【入力】吸収量・排出量算定シート!$H31+(AB$17-$M$17),幹材積成長量!$S$7:$S$148,0),MATCH($G31,幹材積成長量!$S$7:$U$7,0)),IF($F31="地位Ⅲ",INDEX(幹材積成長量!$Y$7:$AA$148,MATCH(【入力】吸収量・排出量算定シート!$H31+(AB$17-$M$17),幹材積成長量!$Y$7:$Y$148,0),MATCH($G31,幹材積成長量!$Y$7:$AA$7,0)),INDEX(幹材積成長量!$V$7:$X$148,MATCH(【入力】吸収量・排出量算定シート!$H31+(AB$17-$M$17),幹材積成長量!$V$7:$V$148,0),MATCH($G31,幹材積成長量!$V$7:$X$7,0)))),0)</f>
        <v>0</v>
      </c>
      <c r="AC31" s="187">
        <f>IFERROR(IF($F31="地位Ⅰ",INDEX(幹材積成長量!$S$7:$U$148,MATCH(【入力】吸収量・排出量算定シート!$H31+(AC$17-$M$17),幹材積成長量!$S$7:$S$148,0),MATCH($G31,幹材積成長量!$S$7:$U$7,0)),IF($F31="地位Ⅲ",INDEX(幹材積成長量!$Y$7:$AA$148,MATCH(【入力】吸収量・排出量算定シート!$H31+(AC$17-$M$17),幹材積成長量!$Y$7:$Y$148,0),MATCH($G31,幹材積成長量!$Y$7:$AA$7,0)),INDEX(幹材積成長量!$V$7:$X$148,MATCH(【入力】吸収量・排出量算定シート!$H31+(AC$17-$M$17),幹材積成長量!$V$7:$V$148,0),MATCH($G31,幹材積成長量!$V$7:$X$7,0)))),0)</f>
        <v>0</v>
      </c>
      <c r="AD31" s="2">
        <f>IFERROR(INDEX('BEF（拡大係数）'!$A$4:$AO$154,MATCH(【入力】吸収量・排出量算定シート!$H31,'BEF（拡大係数）'!$A$4:$A$154,0),MATCH($G31,'BEF（拡大係数）'!$A$4:$AO$4,0)),0)</f>
        <v>0</v>
      </c>
      <c r="AE31" s="2">
        <f>IFERROR(INDEX('BEF（拡大係数）'!$A$4:$AO$154,MATCH(【入力】吸収量・排出量算定シート!$H31,'BEF（拡大係数）'!$A$4:$A$154,0),MATCH($G31,'BEF（拡大係数）'!$A$4:$AO$4,0)),0)</f>
        <v>0</v>
      </c>
      <c r="AF31" s="2">
        <f>IFERROR(INDEX('BEF（拡大係数）'!$A$4:$AO$154,MATCH(【入力】吸収量・排出量算定シート!$H31,'BEF（拡大係数）'!$A$4:$A$154,0),MATCH($G31,'BEF（拡大係数）'!$A$4:$AO$4,0)),0)</f>
        <v>0</v>
      </c>
      <c r="AG31" s="2">
        <f>IFERROR(INDEX('BEF（拡大係数）'!$A$4:$AO$154,MATCH(【入力】吸収量・排出量算定シート!$H31,'BEF（拡大係数）'!$A$4:$A$154,0),MATCH($G31,'BEF（拡大係数）'!$A$4:$AO$4,0)),0)</f>
        <v>0</v>
      </c>
      <c r="AH31" s="2">
        <f>IFERROR(INDEX('BEF（拡大係数）'!$A$4:$AO$154,MATCH(【入力】吸収量・排出量算定シート!$H31,'BEF（拡大係数）'!$A$4:$A$154,0),MATCH($G31,'BEF（拡大係数）'!$A$4:$AO$4,0)),0)</f>
        <v>0</v>
      </c>
      <c r="AI31" s="2">
        <f>IFERROR(INDEX('BEF（拡大係数）'!$A$4:$AO$154,MATCH(【入力】吸収量・排出量算定シート!$H31,'BEF（拡大係数）'!$A$4:$A$154,0),MATCH($G31,'BEF（拡大係数）'!$A$4:$AO$4,0)),0)</f>
        <v>0</v>
      </c>
      <c r="AJ31" s="2">
        <f>IFERROR(INDEX('BEF（拡大係数）'!$A$4:$AO$154,MATCH(【入力】吸収量・排出量算定シート!$H31,'BEF（拡大係数）'!$A$4:$A$154,0),MATCH($G31,'BEF（拡大係数）'!$A$4:$AO$4,0)),0)</f>
        <v>0</v>
      </c>
      <c r="AK31" s="2">
        <f>IFERROR(INDEX('BEF（拡大係数）'!$A$4:$AO$154,MATCH(【入力】吸収量・排出量算定シート!$H31,'BEF（拡大係数）'!$A$4:$A$154,0),MATCH($G31,'BEF（拡大係数）'!$A$4:$AO$4,0)),0)</f>
        <v>0</v>
      </c>
      <c r="AL31" s="2">
        <f>IFERROR(INDEX('BEF（拡大係数）'!$A$4:$AO$154,MATCH(【入力】吸収量・排出量算定シート!$H31,'BEF（拡大係数）'!$A$4:$A$154,0),MATCH($G31,'BEF（拡大係数）'!$A$4:$AO$4,0)),0)</f>
        <v>0</v>
      </c>
      <c r="AM31" s="2">
        <f>IFERROR(INDEX('BEF（拡大係数）'!$A$4:$AO$154,MATCH(【入力】吸収量・排出量算定シート!$H31,'BEF（拡大係数）'!$A$4:$A$154,0),MATCH($G31,'BEF（拡大係数）'!$A$4:$AO$4,0)),0)</f>
        <v>0</v>
      </c>
      <c r="AN31" s="2">
        <f>IFERROR(INDEX('BEF（拡大係数）'!$A$4:$AO$154,MATCH(【入力】吸収量・排出量算定シート!$H31,'BEF（拡大係数）'!$A$4:$A$154,0),MATCH($G31,'BEF（拡大係数）'!$A$4:$AO$4,0)),0)</f>
        <v>0</v>
      </c>
      <c r="AO31" s="2">
        <f>IFERROR(INDEX('BEF（拡大係数）'!$A$4:$AO$154,MATCH(【入力】吸収量・排出量算定シート!$H31,'BEF（拡大係数）'!$A$4:$A$154,0),MATCH($G31,'BEF（拡大係数）'!$A$4:$AO$4,0)),0)</f>
        <v>0</v>
      </c>
      <c r="AP31" s="2">
        <f>IFERROR(INDEX('BEF（拡大係数）'!$A$4:$AO$154,MATCH(【入力】吸収量・排出量算定シート!$H31,'BEF（拡大係数）'!$A$4:$A$154,0),MATCH($G31,'BEF（拡大係数）'!$A$4:$AO$4,0)),0)</f>
        <v>0</v>
      </c>
      <c r="AQ31" s="2">
        <f>IFERROR(INDEX('BEF（拡大係数）'!$A$4:$AO$154,MATCH(【入力】吸収量・排出量算定シート!$H31,'BEF（拡大係数）'!$A$4:$A$154,0),MATCH($G31,'BEF（拡大係数）'!$A$4:$AO$4,0)),0)</f>
        <v>0</v>
      </c>
      <c r="AR31" s="2">
        <f>IFERROR(INDEX('BEF（拡大係数）'!$A$4:$AO$154,MATCH(【入力】吸収量・排出量算定シート!$H31,'BEF（拡大係数）'!$A$4:$A$154,0),MATCH($G31,'BEF（拡大係数）'!$A$4:$AO$4,0)),0)</f>
        <v>0</v>
      </c>
      <c r="AS31" s="2">
        <f>IFERROR(INDEX('BEF（拡大係数）'!$A$4:$AO$154,MATCH(【入力】吸収量・排出量算定シート!$H31,'BEF（拡大係数）'!$A$4:$A$154,0),MATCH($G31,'BEF（拡大係数）'!$A$4:$AO$4,0)),0)</f>
        <v>0</v>
      </c>
      <c r="AT31" s="2">
        <f>IFERROR(INDEX('BEF（拡大係数）'!$A$4:$AO$154,MATCH(【入力】吸収量・排出量算定シート!$H31,'BEF（拡大係数）'!$A$4:$A$154,0),MATCH($G31,'BEF（拡大係数）'!$A$4:$AO$4,0)),0)</f>
        <v>0</v>
      </c>
      <c r="AU31" s="2">
        <f>IFERROR(VLOOKUP($G31,パラメータ_オリジナル!$B$6:$G$45,4,FALSE),0)</f>
        <v>0</v>
      </c>
      <c r="AV31" s="2">
        <f>IFERROR(VLOOKUP($G31,パラメータ_オリジナル!$B$6:$G$45,5,FALSE),0)</f>
        <v>0</v>
      </c>
      <c r="AW31" s="2">
        <f>IFERROR(VLOOKUP($G31,パラメータ_オリジナル!$B$6:$G$45,6,FALSE),0)</f>
        <v>0</v>
      </c>
      <c r="AX31" s="125">
        <f t="shared" si="114"/>
        <v>0</v>
      </c>
      <c r="AY31" s="125">
        <f t="shared" si="115"/>
        <v>0</v>
      </c>
      <c r="AZ31" s="125">
        <f t="shared" si="116"/>
        <v>0</v>
      </c>
      <c r="BA31" s="125">
        <f t="shared" si="117"/>
        <v>0</v>
      </c>
      <c r="BB31" s="125">
        <f t="shared" si="118"/>
        <v>0</v>
      </c>
      <c r="BC31" s="125">
        <f t="shared" si="119"/>
        <v>0</v>
      </c>
      <c r="BD31" s="125">
        <f t="shared" si="120"/>
        <v>0</v>
      </c>
      <c r="BE31" s="125">
        <f t="shared" si="121"/>
        <v>0</v>
      </c>
      <c r="BF31" s="125">
        <f t="shared" si="122"/>
        <v>0</v>
      </c>
      <c r="BG31" s="125">
        <f t="shared" si="123"/>
        <v>0</v>
      </c>
      <c r="BH31" s="125">
        <f t="shared" si="124"/>
        <v>0</v>
      </c>
      <c r="BI31" s="125">
        <f t="shared" si="125"/>
        <v>0</v>
      </c>
      <c r="BJ31" s="125">
        <f t="shared" si="126"/>
        <v>0</v>
      </c>
      <c r="BK31" s="125">
        <f t="shared" si="127"/>
        <v>0</v>
      </c>
      <c r="BL31" s="125">
        <f t="shared" si="128"/>
        <v>0</v>
      </c>
      <c r="BM31" s="125">
        <f t="shared" si="129"/>
        <v>0</v>
      </c>
      <c r="BN31" s="125">
        <f t="shared" si="130"/>
        <v>0</v>
      </c>
      <c r="BO31" s="125">
        <f t="shared" si="131"/>
        <v>0</v>
      </c>
      <c r="BP31" s="125">
        <f t="shared" si="132"/>
        <v>0</v>
      </c>
      <c r="BQ31" s="125">
        <f t="shared" si="133"/>
        <v>0</v>
      </c>
      <c r="BR31" s="125">
        <f t="shared" si="134"/>
        <v>0</v>
      </c>
      <c r="BS31" s="125">
        <f t="shared" si="135"/>
        <v>0</v>
      </c>
      <c r="BT31" s="125">
        <f t="shared" si="136"/>
        <v>0</v>
      </c>
      <c r="BU31" s="125">
        <f t="shared" si="137"/>
        <v>0</v>
      </c>
      <c r="BV31" s="125">
        <f t="shared" si="138"/>
        <v>0</v>
      </c>
      <c r="BW31" s="125">
        <f t="shared" si="139"/>
        <v>0</v>
      </c>
      <c r="BX31" s="125">
        <f t="shared" si="140"/>
        <v>0</v>
      </c>
      <c r="BY31" s="125">
        <f t="shared" si="141"/>
        <v>0</v>
      </c>
      <c r="BZ31" s="125">
        <f t="shared" si="142"/>
        <v>0</v>
      </c>
      <c r="CA31" s="125">
        <f t="shared" si="143"/>
        <v>0</v>
      </c>
      <c r="CB31" s="125">
        <f t="shared" si="144"/>
        <v>0</v>
      </c>
      <c r="CC31" s="125">
        <f t="shared" si="145"/>
        <v>0</v>
      </c>
      <c r="CD31" s="125">
        <f t="shared" si="146"/>
        <v>0</v>
      </c>
      <c r="CE31" s="125">
        <f t="shared" si="147"/>
        <v>0</v>
      </c>
      <c r="CF31" s="2">
        <f>IFERROR(IF($F31="地位Ⅰ",INDEX(幹材積成長量!$I$7:$K$148,MATCH((【入力】吸収量・排出量算定シート!$H31+(【入力】吸収量・排出量算定シート!CF$17-【入力】吸収量・排出量算定シート!$CF$17)),幹材積成長量!$I$7:$I$148,0),MATCH(【入力】吸収量・排出量算定シート!$G31,幹材積成長量!$I$7:$K$7,0)),IF($F31="地位Ⅲ",INDEX(幹材積成長量!$O$7:$Q$148,MATCH((【入力】吸収量・排出量算定シート!$H31+(【入力】吸収量・排出量算定シート!CF$17-【入力】吸収量・排出量算定シート!$CF$17)),幹材積成長量!$O$7:$O$148,0),MATCH(【入力】吸収量・排出量算定シート!$G31,幹材積成長量!$O$7:$Q$7,0)),INDEX(幹材積成長量!$L$7:$N$148,MATCH((【入力】吸収量・排出量算定シート!$H31+(【入力】吸収量・排出量算定シート!CF$17-【入力】吸収量・排出量算定シート!$CF$17)),幹材積成長量!$L$7:$L$148,0),MATCH(【入力】吸収量・排出量算定シート!$G31,幹材積成長量!$L$7:$N$7,0)))),0)</f>
        <v>0</v>
      </c>
      <c r="CG31" s="2">
        <f>IFERROR(IF($F31="地位Ⅰ",INDEX(幹材積成長量!$I$7:$K$148,MATCH((【入力】吸収量・排出量算定シート!$H31+(【入力】吸収量・排出量算定シート!CG$17-【入力】吸収量・排出量算定シート!$CF$17)),幹材積成長量!$I$7:$I$148,0),MATCH(【入力】吸収量・排出量算定シート!$G31,幹材積成長量!$I$7:$K$7,0)),IF($F31="地位Ⅲ",INDEX(幹材積成長量!$O$7:$Q$148,MATCH((【入力】吸収量・排出量算定シート!$H31+(【入力】吸収量・排出量算定シート!CG$17-【入力】吸収量・排出量算定シート!$CF$17)),幹材積成長量!$O$7:$O$148,0),MATCH(【入力】吸収量・排出量算定シート!$G31,幹材積成長量!$O$7:$Q$7,0)),INDEX(幹材積成長量!$L$7:$N$148,MATCH((【入力】吸収量・排出量算定シート!$H31+(【入力】吸収量・排出量算定シート!CG$17-【入力】吸収量・排出量算定シート!$CF$17)),幹材積成長量!$L$7:$L$148,0),MATCH(【入力】吸収量・排出量算定シート!$G31,幹材積成長量!$L$7:$N$7,0)))),0)</f>
        <v>0</v>
      </c>
      <c r="CH31" s="2">
        <f>IFERROR(IF($F31="地位Ⅰ",INDEX(幹材積成長量!$I$7:$K$148,MATCH((【入力】吸収量・排出量算定シート!$H31+(【入力】吸収量・排出量算定シート!CH$17-【入力】吸収量・排出量算定シート!$CF$17)),幹材積成長量!$I$7:$I$148,0),MATCH(【入力】吸収量・排出量算定シート!$G31,幹材積成長量!$I$7:$K$7,0)),IF($F31="地位Ⅲ",INDEX(幹材積成長量!$O$7:$Q$148,MATCH((【入力】吸収量・排出量算定シート!$H31+(【入力】吸収量・排出量算定シート!CH$17-【入力】吸収量・排出量算定シート!$CF$17)),幹材積成長量!$O$7:$O$148,0),MATCH(【入力】吸収量・排出量算定シート!$G31,幹材積成長量!$O$7:$Q$7,0)),INDEX(幹材積成長量!$L$7:$N$148,MATCH((【入力】吸収量・排出量算定シート!$H31+(【入力】吸収量・排出量算定シート!CH$17-【入力】吸収量・排出量算定シート!$CF$17)),幹材積成長量!$L$7:$L$148,0),MATCH(【入力】吸収量・排出量算定シート!$G31,幹材積成長量!$L$7:$N$7,0)))),0)</f>
        <v>0</v>
      </c>
      <c r="CI31" s="2">
        <f>IFERROR(IF($F31="地位Ⅰ",INDEX(幹材積成長量!$I$7:$K$148,MATCH((【入力】吸収量・排出量算定シート!$H31+(【入力】吸収量・排出量算定シート!CI$17-【入力】吸収量・排出量算定シート!$CF$17)),幹材積成長量!$I$7:$I$148,0),MATCH(【入力】吸収量・排出量算定シート!$G31,幹材積成長量!$I$7:$K$7,0)),IF($F31="地位Ⅲ",INDEX(幹材積成長量!$O$7:$Q$148,MATCH((【入力】吸収量・排出量算定シート!$H31+(【入力】吸収量・排出量算定シート!CI$17-【入力】吸収量・排出量算定シート!$CF$17)),幹材積成長量!$O$7:$O$148,0),MATCH(【入力】吸収量・排出量算定シート!$G31,幹材積成長量!$O$7:$Q$7,0)),INDEX(幹材積成長量!$L$7:$N$148,MATCH((【入力】吸収量・排出量算定シート!$H31+(【入力】吸収量・排出量算定シート!CI$17-【入力】吸収量・排出量算定シート!$CF$17)),幹材積成長量!$L$7:$L$148,0),MATCH(【入力】吸収量・排出量算定シート!$G31,幹材積成長量!$L$7:$N$7,0)))),0)</f>
        <v>0</v>
      </c>
      <c r="CJ31" s="2">
        <f>IFERROR(IF($F31="地位Ⅰ",INDEX(幹材積成長量!$I$7:$K$148,MATCH((【入力】吸収量・排出量算定シート!$H31+(【入力】吸収量・排出量算定シート!CJ$17-【入力】吸収量・排出量算定シート!$CF$17)),幹材積成長量!$I$7:$I$148,0),MATCH(【入力】吸収量・排出量算定シート!$G31,幹材積成長量!$I$7:$K$7,0)),IF($F31="地位Ⅲ",INDEX(幹材積成長量!$O$7:$Q$148,MATCH((【入力】吸収量・排出量算定シート!$H31+(【入力】吸収量・排出量算定シート!CJ$17-【入力】吸収量・排出量算定シート!$CF$17)),幹材積成長量!$O$7:$O$148,0),MATCH(【入力】吸収量・排出量算定シート!$G31,幹材積成長量!$O$7:$Q$7,0)),INDEX(幹材積成長量!$L$7:$N$148,MATCH((【入力】吸収量・排出量算定シート!$H31+(【入力】吸収量・排出量算定シート!CJ$17-【入力】吸収量・排出量算定シート!$CF$17)),幹材積成長量!$L$7:$L$148,0),MATCH(【入力】吸収量・排出量算定シート!$G31,幹材積成長量!$L$7:$N$7,0)))),0)</f>
        <v>0</v>
      </c>
      <c r="CK31" s="2">
        <f>IFERROR(IF($F31="地位Ⅰ",INDEX(幹材積成長量!$I$7:$K$148,MATCH((【入力】吸収量・排出量算定シート!$H31+(【入力】吸収量・排出量算定シート!CK$17-【入力】吸収量・排出量算定シート!$CF$17)),幹材積成長量!$I$7:$I$148,0),MATCH(【入力】吸収量・排出量算定シート!$G31,幹材積成長量!$I$7:$K$7,0)),IF($F31="地位Ⅲ",INDEX(幹材積成長量!$O$7:$Q$148,MATCH((【入力】吸収量・排出量算定シート!$H31+(【入力】吸収量・排出量算定シート!CK$17-【入力】吸収量・排出量算定シート!$CF$17)),幹材積成長量!$O$7:$O$148,0),MATCH(【入力】吸収量・排出量算定シート!$G31,幹材積成長量!$O$7:$Q$7,0)),INDEX(幹材積成長量!$L$7:$N$148,MATCH((【入力】吸収量・排出量算定シート!$H31+(【入力】吸収量・排出量算定シート!CK$17-【入力】吸収量・排出量算定シート!$CF$17)),幹材積成長量!$L$7:$L$148,0),MATCH(【入力】吸収量・排出量算定シート!$G31,幹材積成長量!$L$7:$N$7,0)))),0)</f>
        <v>0</v>
      </c>
      <c r="CL31" s="2">
        <f>IFERROR(IF($F31="地位Ⅰ",INDEX(幹材積成長量!$I$7:$K$148,MATCH((【入力】吸収量・排出量算定シート!$H31+(【入力】吸収量・排出量算定シート!CL$17-【入力】吸収量・排出量算定シート!$CF$17)),幹材積成長量!$I$7:$I$148,0),MATCH(【入力】吸収量・排出量算定シート!$G31,幹材積成長量!$I$7:$K$7,0)),IF($F31="地位Ⅲ",INDEX(幹材積成長量!$O$7:$Q$148,MATCH((【入力】吸収量・排出量算定シート!$H31+(【入力】吸収量・排出量算定シート!CL$17-【入力】吸収量・排出量算定シート!$CF$17)),幹材積成長量!$O$7:$O$148,0),MATCH(【入力】吸収量・排出量算定シート!$G31,幹材積成長量!$O$7:$Q$7,0)),INDEX(幹材積成長量!$L$7:$N$148,MATCH((【入力】吸収量・排出量算定シート!$H31+(【入力】吸収量・排出量算定シート!CL$17-【入力】吸収量・排出量算定シート!$CF$17)),幹材積成長量!$L$7:$L$148,0),MATCH(【入力】吸収量・排出量算定シート!$G31,幹材積成長量!$L$7:$N$7,0)))),0)</f>
        <v>0</v>
      </c>
      <c r="CM31" s="2">
        <f>IFERROR(IF($F31="地位Ⅰ",INDEX(幹材積成長量!$I$7:$K$148,MATCH((【入力】吸収量・排出量算定シート!$H31+(【入力】吸収量・排出量算定シート!CM$17-【入力】吸収量・排出量算定シート!$CF$17)),幹材積成長量!$I$7:$I$148,0),MATCH(【入力】吸収量・排出量算定シート!$G31,幹材積成長量!$I$7:$K$7,0)),IF($F31="地位Ⅲ",INDEX(幹材積成長量!$O$7:$Q$148,MATCH((【入力】吸収量・排出量算定シート!$H31+(【入力】吸収量・排出量算定シート!CM$17-【入力】吸収量・排出量算定シート!$CF$17)),幹材積成長量!$O$7:$O$148,0),MATCH(【入力】吸収量・排出量算定シート!$G31,幹材積成長量!$O$7:$Q$7,0)),INDEX(幹材積成長量!$L$7:$N$148,MATCH((【入力】吸収量・排出量算定シート!$H31+(【入力】吸収量・排出量算定シート!CM$17-【入力】吸収量・排出量算定シート!$CF$17)),幹材積成長量!$L$7:$L$148,0),MATCH(【入力】吸収量・排出量算定シート!$G31,幹材積成長量!$L$7:$N$7,0)))),0)</f>
        <v>0</v>
      </c>
      <c r="CN31" s="2">
        <f>IFERROR(IF($F31="地位Ⅰ",INDEX(幹材積成長量!$I$7:$K$148,MATCH((【入力】吸収量・排出量算定シート!$H31+(【入力】吸収量・排出量算定シート!CN$17-【入力】吸収量・排出量算定シート!$CF$17)),幹材積成長量!$I$7:$I$148,0),MATCH(【入力】吸収量・排出量算定シート!$G31,幹材積成長量!$I$7:$K$7,0)),IF($F31="地位Ⅲ",INDEX(幹材積成長量!$O$7:$Q$148,MATCH((【入力】吸収量・排出量算定シート!$H31+(【入力】吸収量・排出量算定シート!CN$17-【入力】吸収量・排出量算定シート!$CF$17)),幹材積成長量!$O$7:$O$148,0),MATCH(【入力】吸収量・排出量算定シート!$G31,幹材積成長量!$O$7:$Q$7,0)),INDEX(幹材積成長量!$L$7:$N$148,MATCH((【入力】吸収量・排出量算定シート!$H31+(【入力】吸収量・排出量算定シート!CN$17-【入力】吸収量・排出量算定シート!$CF$17)),幹材積成長量!$L$7:$L$148,0),MATCH(【入力】吸収量・排出量算定シート!$G31,幹材積成長量!$L$7:$N$7,0)))),0)</f>
        <v>0</v>
      </c>
      <c r="CO31" s="2">
        <f>IFERROR(IF($F31="地位Ⅰ",INDEX(幹材積成長量!$I$7:$K$148,MATCH((【入力】吸収量・排出量算定シート!$H31+(【入力】吸収量・排出量算定シート!CO$17-【入力】吸収量・排出量算定シート!$CF$17)),幹材積成長量!$I$7:$I$148,0),MATCH(【入力】吸収量・排出量算定シート!$G31,幹材積成長量!$I$7:$K$7,0)),IF($F31="地位Ⅲ",INDEX(幹材積成長量!$O$7:$Q$148,MATCH((【入力】吸収量・排出量算定シート!$H31+(【入力】吸収量・排出量算定シート!CO$17-【入力】吸収量・排出量算定シート!$CF$17)),幹材積成長量!$O$7:$O$148,0),MATCH(【入力】吸収量・排出量算定シート!$G31,幹材積成長量!$O$7:$Q$7,0)),INDEX(幹材積成長量!$L$7:$N$148,MATCH((【入力】吸収量・排出量算定シート!$H31+(【入力】吸収量・排出量算定シート!CO$17-【入力】吸収量・排出量算定シート!$CF$17)),幹材積成長量!$L$7:$L$148,0),MATCH(【入力】吸収量・排出量算定シート!$G31,幹材積成長量!$L$7:$N$7,0)))),0)</f>
        <v>0</v>
      </c>
      <c r="CP31" s="2">
        <f>IFERROR(IF($F31="地位Ⅰ",INDEX(幹材積成長量!$I$7:$K$148,MATCH((【入力】吸収量・排出量算定シート!$H31+(【入力】吸収量・排出量算定シート!CP$17-【入力】吸収量・排出量算定シート!$CF$17)),幹材積成長量!$I$7:$I$148,0),MATCH(【入力】吸収量・排出量算定シート!$G31,幹材積成長量!$I$7:$K$7,0)),IF($F31="地位Ⅲ",INDEX(幹材積成長量!$O$7:$Q$148,MATCH((【入力】吸収量・排出量算定シート!$H31+(【入力】吸収量・排出量算定シート!CP$17-【入力】吸収量・排出量算定シート!$CF$17)),幹材積成長量!$O$7:$O$148,0),MATCH(【入力】吸収量・排出量算定シート!$G31,幹材積成長量!$O$7:$Q$7,0)),INDEX(幹材積成長量!$L$7:$N$148,MATCH((【入力】吸収量・排出量算定シート!$H31+(【入力】吸収量・排出量算定シート!CP$17-【入力】吸収量・排出量算定シート!$CF$17)),幹材積成長量!$L$7:$L$148,0),MATCH(【入力】吸収量・排出量算定シート!$G31,幹材積成長量!$L$7:$N$7,0)))),0)</f>
        <v>0</v>
      </c>
      <c r="CQ31" s="2">
        <f>IFERROR(IF($F31="地位Ⅰ",INDEX(幹材積成長量!$I$7:$K$148,MATCH((【入力】吸収量・排出量算定シート!$H31+(【入力】吸収量・排出量算定シート!CQ$17-【入力】吸収量・排出量算定シート!$CF$17)),幹材積成長量!$I$7:$I$148,0),MATCH(【入力】吸収量・排出量算定シート!$G31,幹材積成長量!$I$7:$K$7,0)),IF($F31="地位Ⅲ",INDEX(幹材積成長量!$O$7:$Q$148,MATCH((【入力】吸収量・排出量算定シート!$H31+(【入力】吸収量・排出量算定シート!CQ$17-【入力】吸収量・排出量算定シート!$CF$17)),幹材積成長量!$O$7:$O$148,0),MATCH(【入力】吸収量・排出量算定シート!$G31,幹材積成長量!$O$7:$Q$7,0)),INDEX(幹材積成長量!$L$7:$N$148,MATCH((【入力】吸収量・排出量算定シート!$H31+(【入力】吸収量・排出量算定シート!CQ$17-【入力】吸収量・排出量算定シート!$CF$17)),幹材積成長量!$L$7:$L$148,0),MATCH(【入力】吸収量・排出量算定シート!$G31,幹材積成長量!$L$7:$N$7,0)))),0)</f>
        <v>0</v>
      </c>
      <c r="CR31" s="2">
        <f>IFERROR(IF($F31="地位Ⅰ",INDEX(幹材積成長量!$I$7:$K$148,MATCH((【入力】吸収量・排出量算定シート!$H31+(【入力】吸収量・排出量算定シート!CR$17-【入力】吸収量・排出量算定シート!$CF$17)),幹材積成長量!$I$7:$I$148,0),MATCH(【入力】吸収量・排出量算定シート!$G31,幹材積成長量!$I$7:$K$7,0)),IF($F31="地位Ⅲ",INDEX(幹材積成長量!$O$7:$Q$148,MATCH((【入力】吸収量・排出量算定シート!$H31+(【入力】吸収量・排出量算定シート!CR$17-【入力】吸収量・排出量算定シート!$CF$17)),幹材積成長量!$O$7:$O$148,0),MATCH(【入力】吸収量・排出量算定シート!$G31,幹材積成長量!$O$7:$Q$7,0)),INDEX(幹材積成長量!$L$7:$N$148,MATCH((【入力】吸収量・排出量算定シート!$H31+(【入力】吸収量・排出量算定シート!CR$17-【入力】吸収量・排出量算定シート!$CF$17)),幹材積成長量!$L$7:$L$148,0),MATCH(【入力】吸収量・排出量算定シート!$G31,幹材積成長量!$L$7:$N$7,0)))),0)</f>
        <v>0</v>
      </c>
      <c r="CS31" s="2">
        <f>IFERROR(IF($F31="地位Ⅰ",INDEX(幹材積成長量!$I$7:$K$148,MATCH((【入力】吸収量・排出量算定シート!$H31+(【入力】吸収量・排出量算定シート!CS$17-【入力】吸収量・排出量算定シート!$CF$17)),幹材積成長量!$I$7:$I$148,0),MATCH(【入力】吸収量・排出量算定シート!$G31,幹材積成長量!$I$7:$K$7,0)),IF($F31="地位Ⅲ",INDEX(幹材積成長量!$O$7:$Q$148,MATCH((【入力】吸収量・排出量算定シート!$H31+(【入力】吸収量・排出量算定シート!CS$17-【入力】吸収量・排出量算定シート!$CF$17)),幹材積成長量!$O$7:$O$148,0),MATCH(【入力】吸収量・排出量算定シート!$G31,幹材積成長量!$O$7:$Q$7,0)),INDEX(幹材積成長量!$L$7:$N$148,MATCH((【入力】吸収量・排出量算定シート!$H31+(【入力】吸収量・排出量算定シート!CS$17-【入力】吸収量・排出量算定シート!$CF$17)),幹材積成長量!$L$7:$L$148,0),MATCH(【入力】吸収量・排出量算定シート!$G31,幹材積成長量!$L$7:$N$7,0)))),0)</f>
        <v>0</v>
      </c>
      <c r="CT31" s="2">
        <f>IFERROR(IF($F31="地位Ⅰ",INDEX(幹材積成長量!$I$7:$K$148,MATCH((【入力】吸収量・排出量算定シート!$H31+(【入力】吸収量・排出量算定シート!CT$17-【入力】吸収量・排出量算定シート!$CF$17)),幹材積成長量!$I$7:$I$148,0),MATCH(【入力】吸収量・排出量算定シート!$G31,幹材積成長量!$I$7:$K$7,0)),IF($F31="地位Ⅲ",INDEX(幹材積成長量!$O$7:$Q$148,MATCH((【入力】吸収量・排出量算定シート!$H31+(【入力】吸収量・排出量算定シート!CT$17-【入力】吸収量・排出量算定シート!$CF$17)),幹材積成長量!$O$7:$O$148,0),MATCH(【入力】吸収量・排出量算定シート!$G31,幹材積成長量!$O$7:$Q$7,0)),INDEX(幹材積成長量!$L$7:$N$148,MATCH((【入力】吸収量・排出量算定シート!$H31+(【入力】吸収量・排出量算定シート!CT$17-【入力】吸収量・排出量算定シート!$CF$17)),幹材積成長量!$L$7:$L$148,0),MATCH(【入力】吸収量・排出量算定シート!$G31,幹材積成長量!$L$7:$N$7,0)))),0)</f>
        <v>0</v>
      </c>
      <c r="CU31" s="2">
        <f>IFERROR(IF($F31="地位Ⅰ",INDEX(幹材積成長量!$I$7:$K$148,MATCH((【入力】吸収量・排出量算定シート!$H31+(【入力】吸収量・排出量算定シート!CU$17-【入力】吸収量・排出量算定シート!$CF$17)),幹材積成長量!$I$7:$I$148,0),MATCH(【入力】吸収量・排出量算定シート!$G31,幹材積成長量!$I$7:$K$7,0)),IF($F31="地位Ⅲ",INDEX(幹材積成長量!$O$7:$Q$148,MATCH((【入力】吸収量・排出量算定シート!$H31+(【入力】吸収量・排出量算定シート!CU$17-【入力】吸収量・排出量算定シート!$CF$17)),幹材積成長量!$O$7:$O$148,0),MATCH(【入力】吸収量・排出量算定シート!$G31,幹材積成長量!$O$7:$Q$7,0)),INDEX(幹材積成長量!$L$7:$N$148,MATCH((【入力】吸収量・排出量算定シート!$H31+(【入力】吸収量・排出量算定シート!CU$17-【入力】吸収量・排出量算定シート!$CF$17)),幹材積成長量!$L$7:$L$148,0),MATCH(【入力】吸収量・排出量算定シート!$G31,幹材積成長量!$L$7:$N$7,0)))),0)</f>
        <v>0</v>
      </c>
      <c r="CV31" s="2">
        <f>IFERROR(IF($F31="地位Ⅰ",INDEX(幹材積成長量!$I$7:$K$148,MATCH((【入力】吸収量・排出量算定シート!$H31+(【入力】吸収量・排出量算定シート!CV$17-【入力】吸収量・排出量算定シート!$CF$17)),幹材積成長量!$I$7:$I$148,0),MATCH(【入力】吸収量・排出量算定シート!$G31,幹材積成長量!$I$7:$K$7,0)),IF($F31="地位Ⅲ",INDEX(幹材積成長量!$O$7:$Q$148,MATCH((【入力】吸収量・排出量算定シート!$H31+(【入力】吸収量・排出量算定シート!CV$17-【入力】吸収量・排出量算定シート!$CF$17)),幹材積成長量!$O$7:$O$148,0),MATCH(【入力】吸収量・排出量算定シート!$G31,幹材積成長量!$O$7:$Q$7,0)),INDEX(幹材積成長量!$L$7:$N$148,MATCH((【入力】吸収量・排出量算定シート!$H31+(【入力】吸収量・排出量算定シート!CV$17-【入力】吸収量・排出量算定シート!$CF$17)),幹材積成長量!$L$7:$L$148,0),MATCH(【入力】吸収量・排出量算定シート!$G31,幹材積成長量!$L$7:$N$7,0)))),0)</f>
        <v>0</v>
      </c>
      <c r="CW31" s="2">
        <f t="shared" si="148"/>
        <v>0</v>
      </c>
      <c r="CX31" s="2">
        <f t="shared" si="149"/>
        <v>0</v>
      </c>
      <c r="CY31" s="2">
        <f t="shared" si="150"/>
        <v>0</v>
      </c>
      <c r="CZ31" s="2">
        <f t="shared" si="151"/>
        <v>0</v>
      </c>
      <c r="DA31" s="2">
        <f t="shared" si="152"/>
        <v>0</v>
      </c>
      <c r="DB31" s="2">
        <f t="shared" si="153"/>
        <v>0</v>
      </c>
      <c r="DC31" s="2">
        <f t="shared" si="154"/>
        <v>0</v>
      </c>
      <c r="DD31" s="2">
        <f t="shared" si="155"/>
        <v>0</v>
      </c>
      <c r="DE31" s="2">
        <f t="shared" si="156"/>
        <v>0</v>
      </c>
      <c r="DF31" s="2">
        <f t="shared" si="157"/>
        <v>0</v>
      </c>
      <c r="DG31" s="2">
        <f t="shared" si="158"/>
        <v>0</v>
      </c>
      <c r="DH31" s="2">
        <f t="shared" si="159"/>
        <v>0</v>
      </c>
      <c r="DI31" s="2">
        <f t="shared" si="160"/>
        <v>0</v>
      </c>
      <c r="DJ31" s="2">
        <f t="shared" si="161"/>
        <v>0</v>
      </c>
      <c r="DK31" s="2">
        <f t="shared" si="162"/>
        <v>0</v>
      </c>
      <c r="DL31" s="2">
        <f t="shared" si="163"/>
        <v>0</v>
      </c>
      <c r="DM31" s="2">
        <f t="shared" si="164"/>
        <v>0</v>
      </c>
      <c r="DN31" s="187">
        <f>IFERROR(IF($F31="地位Ⅰ",INDEX(幹材積成長量!$AE$7:$AG$14,8,MATCH(【入力】吸収量・排出量算定シート!$G31,幹材積成長量!$AE$7:$AG$7,0)),IF($F31="地位Ⅲ",INDEX(幹材積成長量!$AK$7:$AM$14,8,MATCH(【入力】吸収量・排出量算定シート!$G31,幹材積成長量!$AK$7:$AM$7,0)),INDEX(幹材積成長量!$AH$7:$AJ$14,8,MATCH(【入力】吸収量・排出量算定シート!$G31,幹材積成長量!$AH$7:$AJ$7,0)))),0)</f>
        <v>0</v>
      </c>
      <c r="DO31" s="187">
        <f>IFERROR(IF($F31="地位Ⅰ",INDEX(幹材積成長量!$AE$7:$AG$14,8,MATCH(【入力】吸収量・排出量算定シート!$G31,幹材積成長量!$AE$7:$AG$7,0)),IF($F31="地位Ⅲ",INDEX(幹材積成長量!$AK$7:$AM$14,8,MATCH(【入力】吸収量・排出量算定シート!$G31,幹材積成長量!$AK$7:$AM$7,0)),INDEX(幹材積成長量!$AH$7:$AJ$14,8,MATCH(【入力】吸収量・排出量算定シート!$G31,幹材積成長量!$AH$7:$AJ$7,0)))),0)</f>
        <v>0</v>
      </c>
      <c r="DP31" s="187">
        <f>IFERROR(IF($F31="地位Ⅰ",INDEX(幹材積成長量!$AE$7:$AG$14,8,MATCH(【入力】吸収量・排出量算定シート!$G31,幹材積成長量!$AE$7:$AG$7,0)),IF($F31="地位Ⅲ",INDEX(幹材積成長量!$AK$7:$AM$14,8,MATCH(【入力】吸収量・排出量算定シート!$G31,幹材積成長量!$AK$7:$AM$7,0)),INDEX(幹材積成長量!$AH$7:$AJ$14,8,MATCH(【入力】吸収量・排出量算定シート!$G31,幹材積成長量!$AH$7:$AJ$7,0)))),0)</f>
        <v>0</v>
      </c>
      <c r="DQ31" s="187">
        <f>IFERROR(IF($F31="地位Ⅰ",INDEX(幹材積成長量!$AE$7:$AG$14,8,MATCH(【入力】吸収量・排出量算定シート!$G31,幹材積成長量!$AE$7:$AG$7,0)),IF($F31="地位Ⅲ",INDEX(幹材積成長量!$AK$7:$AM$14,8,MATCH(【入力】吸収量・排出量算定シート!$G31,幹材積成長量!$AK$7:$AM$7,0)),INDEX(幹材積成長量!$AH$7:$AJ$14,8,MATCH(【入力】吸収量・排出量算定シート!$G31,幹材積成長量!$AH$7:$AJ$7,0)))),0)</f>
        <v>0</v>
      </c>
      <c r="DR31" s="187">
        <f>IFERROR(IF($F31="地位Ⅰ",INDEX(幹材積成長量!$AE$7:$AG$14,8,MATCH(【入力】吸収量・排出量算定シート!$G31,幹材積成長量!$AE$7:$AG$7,0)),IF($F31="地位Ⅲ",INDEX(幹材積成長量!$AK$7:$AM$14,8,MATCH(【入力】吸収量・排出量算定シート!$G31,幹材積成長量!$AK$7:$AM$7,0)),INDEX(幹材積成長量!$AH$7:$AJ$14,8,MATCH(【入力】吸収量・排出量算定シート!$G31,幹材積成長量!$AH$7:$AJ$7,0)))),0)</f>
        <v>0</v>
      </c>
      <c r="DS31" s="187">
        <f>IFERROR(IF($F31="地位Ⅰ",INDEX(幹材積成長量!$AE$7:$AG$14,8,MATCH(【入力】吸収量・排出量算定シート!$G31,幹材積成長量!$AE$7:$AG$7,0)),IF($F31="地位Ⅲ",INDEX(幹材積成長量!$AK$7:$AM$14,8,MATCH(【入力】吸収量・排出量算定シート!$G31,幹材積成長量!$AK$7:$AM$7,0)),INDEX(幹材積成長量!$AH$7:$AJ$14,8,MATCH(【入力】吸収量・排出量算定シート!$G31,幹材積成長量!$AH$7:$AJ$7,0)))),0)</f>
        <v>0</v>
      </c>
      <c r="DT31" s="187">
        <f>IFERROR(IF($F31="地位Ⅰ",INDEX(幹材積成長量!$AE$7:$AG$14,8,MATCH(【入力】吸収量・排出量算定シート!$G31,幹材積成長量!$AE$7:$AG$7,0)),IF($F31="地位Ⅲ",INDEX(幹材積成長量!$AK$7:$AM$14,8,MATCH(【入力】吸収量・排出量算定シート!$G31,幹材積成長量!$AK$7:$AM$7,0)),INDEX(幹材積成長量!$AH$7:$AJ$14,8,MATCH(【入力】吸収量・排出量算定シート!$G31,幹材積成長量!$AH$7:$AJ$7,0)))),0)</f>
        <v>0</v>
      </c>
      <c r="DU31" s="187">
        <f>IFERROR(IF($F31="地位Ⅰ",INDEX(幹材積成長量!$AE$7:$AG$14,8,MATCH(【入力】吸収量・排出量算定シート!$G31,幹材積成長量!$AE$7:$AG$7,0)),IF($F31="地位Ⅲ",INDEX(幹材積成長量!$AK$7:$AM$14,8,MATCH(【入力】吸収量・排出量算定シート!$G31,幹材積成長量!$AK$7:$AM$7,0)),INDEX(幹材積成長量!$AH$7:$AJ$14,8,MATCH(【入力】吸収量・排出量算定シート!$G31,幹材積成長量!$AH$7:$AJ$7,0)))),0)</f>
        <v>0</v>
      </c>
      <c r="DV31" s="187">
        <f>IFERROR(IF($F31="地位Ⅰ",INDEX(幹材積成長量!$AE$7:$AG$14,8,MATCH(【入力】吸収量・排出量算定シート!$G31,幹材積成長量!$AE$7:$AG$7,0)),IF($F31="地位Ⅲ",INDEX(幹材積成長量!$AK$7:$AM$14,8,MATCH(【入力】吸収量・排出量算定シート!$G31,幹材積成長量!$AK$7:$AM$7,0)),INDEX(幹材積成長量!$AH$7:$AJ$14,8,MATCH(【入力】吸収量・排出量算定シート!$G31,幹材積成長量!$AH$7:$AJ$7,0)))),0)</f>
        <v>0</v>
      </c>
      <c r="DW31" s="187">
        <f>IFERROR(IF($F31="地位Ⅰ",INDEX(幹材積成長量!$AE$7:$AG$14,8,MATCH(【入力】吸収量・排出量算定シート!$G31,幹材積成長量!$AE$7:$AG$7,0)),IF($F31="地位Ⅲ",INDEX(幹材積成長量!$AK$7:$AM$14,8,MATCH(【入力】吸収量・排出量算定シート!$G31,幹材積成長量!$AK$7:$AM$7,0)),INDEX(幹材積成長量!$AH$7:$AJ$14,8,MATCH(【入力】吸収量・排出量算定シート!$G31,幹材積成長量!$AH$7:$AJ$7,0)))),0)</f>
        <v>0</v>
      </c>
      <c r="DX31" s="187">
        <f>IFERROR(IF($F31="地位Ⅰ",INDEX(幹材積成長量!$AE$7:$AG$14,8,MATCH(【入力】吸収量・排出量算定シート!$G31,幹材積成長量!$AE$7:$AG$7,0)),IF($F31="地位Ⅲ",INDEX(幹材積成長量!$AK$7:$AM$14,8,MATCH(【入力】吸収量・排出量算定シート!$G31,幹材積成長量!$AK$7:$AM$7,0)),INDEX(幹材積成長量!$AH$7:$AJ$14,8,MATCH(【入力】吸収量・排出量算定シート!$G31,幹材積成長量!$AH$7:$AJ$7,0)))),0)</f>
        <v>0</v>
      </c>
      <c r="DY31" s="187">
        <f>IFERROR(IF($F31="地位Ⅰ",INDEX(幹材積成長量!$AE$7:$AG$14,8,MATCH(【入力】吸収量・排出量算定シート!$G31,幹材積成長量!$AE$7:$AG$7,0)),IF($F31="地位Ⅲ",INDEX(幹材積成長量!$AK$7:$AM$14,8,MATCH(【入力】吸収量・排出量算定シート!$G31,幹材積成長量!$AK$7:$AM$7,0)),INDEX(幹材積成長量!$AH$7:$AJ$14,8,MATCH(【入力】吸収量・排出量算定シート!$G31,幹材積成長量!$AH$7:$AJ$7,0)))),0)</f>
        <v>0</v>
      </c>
      <c r="DZ31" s="187">
        <f>IFERROR(IF($F31="地位Ⅰ",INDEX(幹材積成長量!$AE$7:$AG$14,8,MATCH(【入力】吸収量・排出量算定シート!$G31,幹材積成長量!$AE$7:$AG$7,0)),IF($F31="地位Ⅲ",INDEX(幹材積成長量!$AK$7:$AM$14,8,MATCH(【入力】吸収量・排出量算定シート!$G31,幹材積成長量!$AK$7:$AM$7,0)),INDEX(幹材積成長量!$AH$7:$AJ$14,8,MATCH(【入力】吸収量・排出量算定シート!$G31,幹材積成長量!$AH$7:$AJ$7,0)))),0)</f>
        <v>0</v>
      </c>
      <c r="EA31" s="187">
        <f>IFERROR(IF($F31="地位Ⅰ",INDEX(幹材積成長量!$AE$7:$AG$14,8,MATCH(【入力】吸収量・排出量算定シート!$G31,幹材積成長量!$AE$7:$AG$7,0)),IF($F31="地位Ⅲ",INDEX(幹材積成長量!$AK$7:$AM$14,8,MATCH(【入力】吸収量・排出量算定シート!$G31,幹材積成長量!$AK$7:$AM$7,0)),INDEX(幹材積成長量!$AH$7:$AJ$14,8,MATCH(【入力】吸収量・排出量算定シート!$G31,幹材積成長量!$AH$7:$AJ$7,0)))),0)</f>
        <v>0</v>
      </c>
      <c r="EB31" s="187">
        <f>IFERROR(IF($F31="地位Ⅰ",INDEX(幹材積成長量!$AE$7:$AG$14,8,MATCH(【入力】吸収量・排出量算定シート!$G31,幹材積成長量!$AE$7:$AG$7,0)),IF($F31="地位Ⅲ",INDEX(幹材積成長量!$AK$7:$AM$14,8,MATCH(【入力】吸収量・排出量算定シート!$G31,幹材積成長量!$AK$7:$AM$7,0)),INDEX(幹材積成長量!$AH$7:$AJ$14,8,MATCH(【入力】吸収量・排出量算定シート!$G31,幹材積成長量!$AH$7:$AJ$7,0)))),0)</f>
        <v>0</v>
      </c>
      <c r="EC31" s="187">
        <f>IFERROR(IF($F31="地位Ⅰ",INDEX(幹材積成長量!$AE$7:$AG$14,8,MATCH(【入力】吸収量・排出量算定シート!$G31,幹材積成長量!$AE$7:$AG$7,0)),IF($F31="地位Ⅲ",INDEX(幹材積成長量!$AK$7:$AM$14,8,MATCH(【入力】吸収量・排出量算定シート!$G31,幹材積成長量!$AK$7:$AM$7,0)),INDEX(幹材積成長量!$AH$7:$AJ$14,8,MATCH(【入力】吸収量・排出量算定シート!$G31,幹材積成長量!$AH$7:$AJ$7,0)))),0)</f>
        <v>0</v>
      </c>
      <c r="ED31" s="186">
        <f t="shared" si="165"/>
        <v>0</v>
      </c>
      <c r="EE31" s="186">
        <f t="shared" si="166"/>
        <v>0</v>
      </c>
      <c r="EF31" s="186">
        <f t="shared" si="167"/>
        <v>0</v>
      </c>
      <c r="EG31" s="186">
        <f t="shared" si="168"/>
        <v>0</v>
      </c>
      <c r="EH31" s="186">
        <f t="shared" si="169"/>
        <v>0</v>
      </c>
      <c r="EI31" s="186">
        <f t="shared" si="170"/>
        <v>0</v>
      </c>
      <c r="EJ31" s="186">
        <f t="shared" si="171"/>
        <v>0</v>
      </c>
      <c r="EK31" s="186">
        <f t="shared" si="172"/>
        <v>0</v>
      </c>
      <c r="EL31" s="186">
        <f t="shared" si="173"/>
        <v>0</v>
      </c>
      <c r="EM31" s="186">
        <f t="shared" si="174"/>
        <v>0</v>
      </c>
      <c r="EN31" s="186">
        <f t="shared" si="175"/>
        <v>0</v>
      </c>
      <c r="EO31" s="186">
        <f t="shared" si="176"/>
        <v>0</v>
      </c>
      <c r="EP31" s="186">
        <f t="shared" si="177"/>
        <v>0</v>
      </c>
      <c r="EQ31" s="186">
        <f t="shared" si="178"/>
        <v>0</v>
      </c>
      <c r="ER31" s="186">
        <f t="shared" si="179"/>
        <v>0</v>
      </c>
      <c r="ES31" s="186">
        <f t="shared" si="180"/>
        <v>0</v>
      </c>
      <c r="ET31" s="186">
        <f t="shared" si="181"/>
        <v>0</v>
      </c>
    </row>
    <row r="32" spans="2:150" x14ac:dyDescent="0.3">
      <c r="B32" s="3"/>
      <c r="C32" s="3"/>
      <c r="D32" s="3"/>
      <c r="E32" s="3"/>
      <c r="G32" s="217"/>
      <c r="J32" s="3"/>
      <c r="M32" s="187">
        <f>IFERROR(IF($F32="地位Ⅰ",INDEX(幹材積成長量!$S$7:$U$148,MATCH(【入力】吸収量・排出量算定シート!$H32+(M$17-$M$17),幹材積成長量!$S$7:$S$148,0),MATCH($G32,幹材積成長量!$S$7:$U$7,0)),IF($F32="地位Ⅲ",INDEX(幹材積成長量!$Y$7:$AA$148,MATCH(【入力】吸収量・排出量算定シート!$H32+(M$17-$M$17),幹材積成長量!$Y$7:$Y$148,0),MATCH($G32,幹材積成長量!$Y$7:$AA$7,0)),INDEX(幹材積成長量!$V$7:$X$148,MATCH(【入力】吸収量・排出量算定シート!$H32+(M$17-$M$17),幹材積成長量!$V$7:$V$148,0),MATCH($G32,幹材積成長量!$V$7:$X$7,0)))),0)</f>
        <v>0</v>
      </c>
      <c r="N32" s="187">
        <f>IFERROR(IF($F32="地位Ⅰ",INDEX(幹材積成長量!$S$7:$U$148,MATCH(【入力】吸収量・排出量算定シート!$H32+(N$17-$M$17),幹材積成長量!$S$7:$S$148,0),MATCH($G32,幹材積成長量!$S$7:$U$7,0)),IF($F32="地位Ⅲ",INDEX(幹材積成長量!$Y$7:$AA$148,MATCH(【入力】吸収量・排出量算定シート!$H32+(N$17-$M$17),幹材積成長量!$Y$7:$Y$148,0),MATCH($G32,幹材積成長量!$Y$7:$AA$7,0)),INDEX(幹材積成長量!$V$7:$X$148,MATCH(【入力】吸収量・排出量算定シート!$H32+(N$17-$M$17),幹材積成長量!$V$7:$V$148,0),MATCH($G32,幹材積成長量!$V$7:$X$7,0)))),0)</f>
        <v>0</v>
      </c>
      <c r="O32" s="187">
        <f>IFERROR(IF($F32="地位Ⅰ",INDEX(幹材積成長量!$S$7:$U$148,MATCH(【入力】吸収量・排出量算定シート!$H32+(O$17-$M$17),幹材積成長量!$S$7:$S$148,0),MATCH($G32,幹材積成長量!$S$7:$U$7,0)),IF($F32="地位Ⅲ",INDEX(幹材積成長量!$Y$7:$AA$148,MATCH(【入力】吸収量・排出量算定シート!$H32+(O$17-$M$17),幹材積成長量!$Y$7:$Y$148,0),MATCH($G32,幹材積成長量!$Y$7:$AA$7,0)),INDEX(幹材積成長量!$V$7:$X$148,MATCH(【入力】吸収量・排出量算定シート!$H32+(O$17-$M$17),幹材積成長量!$V$7:$V$148,0),MATCH($G32,幹材積成長量!$V$7:$X$7,0)))),0)</f>
        <v>0</v>
      </c>
      <c r="P32" s="187">
        <f>IFERROR(IF($F32="地位Ⅰ",INDEX(幹材積成長量!$S$7:$U$148,MATCH(【入力】吸収量・排出量算定シート!$H32+(P$17-$M$17),幹材積成長量!$S$7:$S$148,0),MATCH($G32,幹材積成長量!$S$7:$U$7,0)),IF($F32="地位Ⅲ",INDEX(幹材積成長量!$Y$7:$AA$148,MATCH(【入力】吸収量・排出量算定シート!$H32+(P$17-$M$17),幹材積成長量!$Y$7:$Y$148,0),MATCH($G32,幹材積成長量!$Y$7:$AA$7,0)),INDEX(幹材積成長量!$V$7:$X$148,MATCH(【入力】吸収量・排出量算定シート!$H32+(P$17-$M$17),幹材積成長量!$V$7:$V$148,0),MATCH($G32,幹材積成長量!$V$7:$X$7,0)))),0)</f>
        <v>0</v>
      </c>
      <c r="Q32" s="187">
        <f>IFERROR(IF($F32="地位Ⅰ",INDEX(幹材積成長量!$S$7:$U$148,MATCH(【入力】吸収量・排出量算定シート!$H32+(Q$17-$M$17),幹材積成長量!$S$7:$S$148,0),MATCH($G32,幹材積成長量!$S$7:$U$7,0)),IF($F32="地位Ⅲ",INDEX(幹材積成長量!$Y$7:$AA$148,MATCH(【入力】吸収量・排出量算定シート!$H32+(Q$17-$M$17),幹材積成長量!$Y$7:$Y$148,0),MATCH($G32,幹材積成長量!$Y$7:$AA$7,0)),INDEX(幹材積成長量!$V$7:$X$148,MATCH(【入力】吸収量・排出量算定シート!$H32+(Q$17-$M$17),幹材積成長量!$V$7:$V$148,0),MATCH($G32,幹材積成長量!$V$7:$X$7,0)))),0)</f>
        <v>0</v>
      </c>
      <c r="R32" s="187">
        <f>IFERROR(IF($F32="地位Ⅰ",INDEX(幹材積成長量!$S$7:$U$148,MATCH(【入力】吸収量・排出量算定シート!$H32+(R$17-$M$17),幹材積成長量!$S$7:$S$148,0),MATCH($G32,幹材積成長量!$S$7:$U$7,0)),IF($F32="地位Ⅲ",INDEX(幹材積成長量!$Y$7:$AA$148,MATCH(【入力】吸収量・排出量算定シート!$H32+(R$17-$M$17),幹材積成長量!$Y$7:$Y$148,0),MATCH($G32,幹材積成長量!$Y$7:$AA$7,0)),INDEX(幹材積成長量!$V$7:$X$148,MATCH(【入力】吸収量・排出量算定シート!$H32+(R$17-$M$17),幹材積成長量!$V$7:$V$148,0),MATCH($G32,幹材積成長量!$V$7:$X$7,0)))),0)</f>
        <v>0</v>
      </c>
      <c r="S32" s="187">
        <f>IFERROR(IF($F32="地位Ⅰ",INDEX(幹材積成長量!$S$7:$U$148,MATCH(【入力】吸収量・排出量算定シート!$H32+(S$17-$M$17),幹材積成長量!$S$7:$S$148,0),MATCH($G32,幹材積成長量!$S$7:$U$7,0)),IF($F32="地位Ⅲ",INDEX(幹材積成長量!$Y$7:$AA$148,MATCH(【入力】吸収量・排出量算定シート!$H32+(S$17-$M$17),幹材積成長量!$Y$7:$Y$148,0),MATCH($G32,幹材積成長量!$Y$7:$AA$7,0)),INDEX(幹材積成長量!$V$7:$X$148,MATCH(【入力】吸収量・排出量算定シート!$H32+(S$17-$M$17),幹材積成長量!$V$7:$V$148,0),MATCH($G32,幹材積成長量!$V$7:$X$7,0)))),0)</f>
        <v>0</v>
      </c>
      <c r="T32" s="187">
        <f>IFERROR(IF($F32="地位Ⅰ",INDEX(幹材積成長量!$S$7:$U$148,MATCH(【入力】吸収量・排出量算定シート!$H32+(T$17-$M$17),幹材積成長量!$S$7:$S$148,0),MATCH($G32,幹材積成長量!$S$7:$U$7,0)),IF($F32="地位Ⅲ",INDEX(幹材積成長量!$Y$7:$AA$148,MATCH(【入力】吸収量・排出量算定シート!$H32+(T$17-$M$17),幹材積成長量!$Y$7:$Y$148,0),MATCH($G32,幹材積成長量!$Y$7:$AA$7,0)),INDEX(幹材積成長量!$V$7:$X$148,MATCH(【入力】吸収量・排出量算定シート!$H32+(T$17-$M$17),幹材積成長量!$V$7:$V$148,0),MATCH($G32,幹材積成長量!$V$7:$X$7,0)))),0)</f>
        <v>0</v>
      </c>
      <c r="U32" s="187">
        <f>IFERROR(IF($F32="地位Ⅰ",INDEX(幹材積成長量!$S$7:$U$148,MATCH(【入力】吸収量・排出量算定シート!$H32+(U$17-$M$17),幹材積成長量!$S$7:$S$148,0),MATCH($G32,幹材積成長量!$S$7:$U$7,0)),IF($F32="地位Ⅲ",INDEX(幹材積成長量!$Y$7:$AA$148,MATCH(【入力】吸収量・排出量算定シート!$H32+(U$17-$M$17),幹材積成長量!$Y$7:$Y$148,0),MATCH($G32,幹材積成長量!$Y$7:$AA$7,0)),INDEX(幹材積成長量!$V$7:$X$148,MATCH(【入力】吸収量・排出量算定シート!$H32+(U$17-$M$17),幹材積成長量!$V$7:$V$148,0),MATCH($G32,幹材積成長量!$V$7:$X$7,0)))),0)</f>
        <v>0</v>
      </c>
      <c r="V32" s="187">
        <f>IFERROR(IF($F32="地位Ⅰ",INDEX(幹材積成長量!$S$7:$U$148,MATCH(【入力】吸収量・排出量算定シート!$H32+(V$17-$M$17),幹材積成長量!$S$7:$S$148,0),MATCH($G32,幹材積成長量!$S$7:$U$7,0)),IF($F32="地位Ⅲ",INDEX(幹材積成長量!$Y$7:$AA$148,MATCH(【入力】吸収量・排出量算定シート!$H32+(V$17-$M$17),幹材積成長量!$Y$7:$Y$148,0),MATCH($G32,幹材積成長量!$Y$7:$AA$7,0)),INDEX(幹材積成長量!$V$7:$X$148,MATCH(【入力】吸収量・排出量算定シート!$H32+(V$17-$M$17),幹材積成長量!$V$7:$V$148,0),MATCH($G32,幹材積成長量!$V$7:$X$7,0)))),0)</f>
        <v>0</v>
      </c>
      <c r="W32" s="187">
        <f>IFERROR(IF($F32="地位Ⅰ",INDEX(幹材積成長量!$S$7:$U$148,MATCH(【入力】吸収量・排出量算定シート!$H32+(W$17-$M$17),幹材積成長量!$S$7:$S$148,0),MATCH($G32,幹材積成長量!$S$7:$U$7,0)),IF($F32="地位Ⅲ",INDEX(幹材積成長量!$Y$7:$AA$148,MATCH(【入力】吸収量・排出量算定シート!$H32+(W$17-$M$17),幹材積成長量!$Y$7:$Y$148,0),MATCH($G32,幹材積成長量!$Y$7:$AA$7,0)),INDEX(幹材積成長量!$V$7:$X$148,MATCH(【入力】吸収量・排出量算定シート!$H32+(W$17-$M$17),幹材積成長量!$V$7:$V$148,0),MATCH($G32,幹材積成長量!$V$7:$X$7,0)))),0)</f>
        <v>0</v>
      </c>
      <c r="X32" s="187">
        <f>IFERROR(IF($F32="地位Ⅰ",INDEX(幹材積成長量!$S$7:$U$148,MATCH(【入力】吸収量・排出量算定シート!$H32+(X$17-$M$17),幹材積成長量!$S$7:$S$148,0),MATCH($G32,幹材積成長量!$S$7:$U$7,0)),IF($F32="地位Ⅲ",INDEX(幹材積成長量!$Y$7:$AA$148,MATCH(【入力】吸収量・排出量算定シート!$H32+(X$17-$M$17),幹材積成長量!$Y$7:$Y$148,0),MATCH($G32,幹材積成長量!$Y$7:$AA$7,0)),INDEX(幹材積成長量!$V$7:$X$148,MATCH(【入力】吸収量・排出量算定シート!$H32+(X$17-$M$17),幹材積成長量!$V$7:$V$148,0),MATCH($G32,幹材積成長量!$V$7:$X$7,0)))),0)</f>
        <v>0</v>
      </c>
      <c r="Y32" s="187">
        <f>IFERROR(IF($F32="地位Ⅰ",INDEX(幹材積成長量!$S$7:$U$148,MATCH(【入力】吸収量・排出量算定シート!$H32+(Y$17-$M$17),幹材積成長量!$S$7:$S$148,0),MATCH($G32,幹材積成長量!$S$7:$U$7,0)),IF($F32="地位Ⅲ",INDEX(幹材積成長量!$Y$7:$AA$148,MATCH(【入力】吸収量・排出量算定シート!$H32+(Y$17-$M$17),幹材積成長量!$Y$7:$Y$148,0),MATCH($G32,幹材積成長量!$Y$7:$AA$7,0)),INDEX(幹材積成長量!$V$7:$X$148,MATCH(【入力】吸収量・排出量算定シート!$H32+(Y$17-$M$17),幹材積成長量!$V$7:$V$148,0),MATCH($G32,幹材積成長量!$V$7:$X$7,0)))),0)</f>
        <v>0</v>
      </c>
      <c r="Z32" s="187">
        <f>IFERROR(IF($F32="地位Ⅰ",INDEX(幹材積成長量!$S$7:$U$148,MATCH(【入力】吸収量・排出量算定シート!$H32+(Z$17-$M$17),幹材積成長量!$S$7:$S$148,0),MATCH($G32,幹材積成長量!$S$7:$U$7,0)),IF($F32="地位Ⅲ",INDEX(幹材積成長量!$Y$7:$AA$148,MATCH(【入力】吸収量・排出量算定シート!$H32+(Z$17-$M$17),幹材積成長量!$Y$7:$Y$148,0),MATCH($G32,幹材積成長量!$Y$7:$AA$7,0)),INDEX(幹材積成長量!$V$7:$X$148,MATCH(【入力】吸収量・排出量算定シート!$H32+(Z$17-$M$17),幹材積成長量!$V$7:$V$148,0),MATCH($G32,幹材積成長量!$V$7:$X$7,0)))),0)</f>
        <v>0</v>
      </c>
      <c r="AA32" s="187">
        <f>IFERROR(IF($F32="地位Ⅰ",INDEX(幹材積成長量!$S$7:$U$148,MATCH(【入力】吸収量・排出量算定シート!$H32+(AA$17-$M$17),幹材積成長量!$S$7:$S$148,0),MATCH($G32,幹材積成長量!$S$7:$U$7,0)),IF($F32="地位Ⅲ",INDEX(幹材積成長量!$Y$7:$AA$148,MATCH(【入力】吸収量・排出量算定シート!$H32+(AA$17-$M$17),幹材積成長量!$Y$7:$Y$148,0),MATCH($G32,幹材積成長量!$Y$7:$AA$7,0)),INDEX(幹材積成長量!$V$7:$X$148,MATCH(【入力】吸収量・排出量算定シート!$H32+(AA$17-$M$17),幹材積成長量!$V$7:$V$148,0),MATCH($G32,幹材積成長量!$V$7:$X$7,0)))),0)</f>
        <v>0</v>
      </c>
      <c r="AB32" s="187">
        <f>IFERROR(IF($F32="地位Ⅰ",INDEX(幹材積成長量!$S$7:$U$148,MATCH(【入力】吸収量・排出量算定シート!$H32+(AB$17-$M$17),幹材積成長量!$S$7:$S$148,0),MATCH($G32,幹材積成長量!$S$7:$U$7,0)),IF($F32="地位Ⅲ",INDEX(幹材積成長量!$Y$7:$AA$148,MATCH(【入力】吸収量・排出量算定シート!$H32+(AB$17-$M$17),幹材積成長量!$Y$7:$Y$148,0),MATCH($G32,幹材積成長量!$Y$7:$AA$7,0)),INDEX(幹材積成長量!$V$7:$X$148,MATCH(【入力】吸収量・排出量算定シート!$H32+(AB$17-$M$17),幹材積成長量!$V$7:$V$148,0),MATCH($G32,幹材積成長量!$V$7:$X$7,0)))),0)</f>
        <v>0</v>
      </c>
      <c r="AC32" s="187">
        <f>IFERROR(IF($F32="地位Ⅰ",INDEX(幹材積成長量!$S$7:$U$148,MATCH(【入力】吸収量・排出量算定シート!$H32+(AC$17-$M$17),幹材積成長量!$S$7:$S$148,0),MATCH($G32,幹材積成長量!$S$7:$U$7,0)),IF($F32="地位Ⅲ",INDEX(幹材積成長量!$Y$7:$AA$148,MATCH(【入力】吸収量・排出量算定シート!$H32+(AC$17-$M$17),幹材積成長量!$Y$7:$Y$148,0),MATCH($G32,幹材積成長量!$Y$7:$AA$7,0)),INDEX(幹材積成長量!$V$7:$X$148,MATCH(【入力】吸収量・排出量算定シート!$H32+(AC$17-$M$17),幹材積成長量!$V$7:$V$148,0),MATCH($G32,幹材積成長量!$V$7:$X$7,0)))),0)</f>
        <v>0</v>
      </c>
      <c r="AD32" s="2">
        <f>IFERROR(INDEX('BEF（拡大係数）'!$A$4:$AO$154,MATCH(【入力】吸収量・排出量算定シート!$H32,'BEF（拡大係数）'!$A$4:$A$154,0),MATCH($G32,'BEF（拡大係数）'!$A$4:$AO$4,0)),0)</f>
        <v>0</v>
      </c>
      <c r="AE32" s="2">
        <f>IFERROR(INDEX('BEF（拡大係数）'!$A$4:$AO$154,MATCH(【入力】吸収量・排出量算定シート!$H32,'BEF（拡大係数）'!$A$4:$A$154,0),MATCH($G32,'BEF（拡大係数）'!$A$4:$AO$4,0)),0)</f>
        <v>0</v>
      </c>
      <c r="AF32" s="2">
        <f>IFERROR(INDEX('BEF（拡大係数）'!$A$4:$AO$154,MATCH(【入力】吸収量・排出量算定シート!$H32,'BEF（拡大係数）'!$A$4:$A$154,0),MATCH($G32,'BEF（拡大係数）'!$A$4:$AO$4,0)),0)</f>
        <v>0</v>
      </c>
      <c r="AG32" s="2">
        <f>IFERROR(INDEX('BEF（拡大係数）'!$A$4:$AO$154,MATCH(【入力】吸収量・排出量算定シート!$H32,'BEF（拡大係数）'!$A$4:$A$154,0),MATCH($G32,'BEF（拡大係数）'!$A$4:$AO$4,0)),0)</f>
        <v>0</v>
      </c>
      <c r="AH32" s="2">
        <f>IFERROR(INDEX('BEF（拡大係数）'!$A$4:$AO$154,MATCH(【入力】吸収量・排出量算定シート!$H32,'BEF（拡大係数）'!$A$4:$A$154,0),MATCH($G32,'BEF（拡大係数）'!$A$4:$AO$4,0)),0)</f>
        <v>0</v>
      </c>
      <c r="AI32" s="2">
        <f>IFERROR(INDEX('BEF（拡大係数）'!$A$4:$AO$154,MATCH(【入力】吸収量・排出量算定シート!$H32,'BEF（拡大係数）'!$A$4:$A$154,0),MATCH($G32,'BEF（拡大係数）'!$A$4:$AO$4,0)),0)</f>
        <v>0</v>
      </c>
      <c r="AJ32" s="2">
        <f>IFERROR(INDEX('BEF（拡大係数）'!$A$4:$AO$154,MATCH(【入力】吸収量・排出量算定シート!$H32,'BEF（拡大係数）'!$A$4:$A$154,0),MATCH($G32,'BEF（拡大係数）'!$A$4:$AO$4,0)),0)</f>
        <v>0</v>
      </c>
      <c r="AK32" s="2">
        <f>IFERROR(INDEX('BEF（拡大係数）'!$A$4:$AO$154,MATCH(【入力】吸収量・排出量算定シート!$H32,'BEF（拡大係数）'!$A$4:$A$154,0),MATCH($G32,'BEF（拡大係数）'!$A$4:$AO$4,0)),0)</f>
        <v>0</v>
      </c>
      <c r="AL32" s="2">
        <f>IFERROR(INDEX('BEF（拡大係数）'!$A$4:$AO$154,MATCH(【入力】吸収量・排出量算定シート!$H32,'BEF（拡大係数）'!$A$4:$A$154,0),MATCH($G32,'BEF（拡大係数）'!$A$4:$AO$4,0)),0)</f>
        <v>0</v>
      </c>
      <c r="AM32" s="2">
        <f>IFERROR(INDEX('BEF（拡大係数）'!$A$4:$AO$154,MATCH(【入力】吸収量・排出量算定シート!$H32,'BEF（拡大係数）'!$A$4:$A$154,0),MATCH($G32,'BEF（拡大係数）'!$A$4:$AO$4,0)),0)</f>
        <v>0</v>
      </c>
      <c r="AN32" s="2">
        <f>IFERROR(INDEX('BEF（拡大係数）'!$A$4:$AO$154,MATCH(【入力】吸収量・排出量算定シート!$H32,'BEF（拡大係数）'!$A$4:$A$154,0),MATCH($G32,'BEF（拡大係数）'!$A$4:$AO$4,0)),0)</f>
        <v>0</v>
      </c>
      <c r="AO32" s="2">
        <f>IFERROR(INDEX('BEF（拡大係数）'!$A$4:$AO$154,MATCH(【入力】吸収量・排出量算定シート!$H32,'BEF（拡大係数）'!$A$4:$A$154,0),MATCH($G32,'BEF（拡大係数）'!$A$4:$AO$4,0)),0)</f>
        <v>0</v>
      </c>
      <c r="AP32" s="2">
        <f>IFERROR(INDEX('BEF（拡大係数）'!$A$4:$AO$154,MATCH(【入力】吸収量・排出量算定シート!$H32,'BEF（拡大係数）'!$A$4:$A$154,0),MATCH($G32,'BEF（拡大係数）'!$A$4:$AO$4,0)),0)</f>
        <v>0</v>
      </c>
      <c r="AQ32" s="2">
        <f>IFERROR(INDEX('BEF（拡大係数）'!$A$4:$AO$154,MATCH(【入力】吸収量・排出量算定シート!$H32,'BEF（拡大係数）'!$A$4:$A$154,0),MATCH($G32,'BEF（拡大係数）'!$A$4:$AO$4,0)),0)</f>
        <v>0</v>
      </c>
      <c r="AR32" s="2">
        <f>IFERROR(INDEX('BEF（拡大係数）'!$A$4:$AO$154,MATCH(【入力】吸収量・排出量算定シート!$H32,'BEF（拡大係数）'!$A$4:$A$154,0),MATCH($G32,'BEF（拡大係数）'!$A$4:$AO$4,0)),0)</f>
        <v>0</v>
      </c>
      <c r="AS32" s="2">
        <f>IFERROR(INDEX('BEF（拡大係数）'!$A$4:$AO$154,MATCH(【入力】吸収量・排出量算定シート!$H32,'BEF（拡大係数）'!$A$4:$A$154,0),MATCH($G32,'BEF（拡大係数）'!$A$4:$AO$4,0)),0)</f>
        <v>0</v>
      </c>
      <c r="AT32" s="2">
        <f>IFERROR(INDEX('BEF（拡大係数）'!$A$4:$AO$154,MATCH(【入力】吸収量・排出量算定シート!$H32,'BEF（拡大係数）'!$A$4:$A$154,0),MATCH($G32,'BEF（拡大係数）'!$A$4:$AO$4,0)),0)</f>
        <v>0</v>
      </c>
      <c r="AU32" s="2">
        <f>IFERROR(VLOOKUP($G32,パラメータ_オリジナル!$B$6:$G$45,4,FALSE),0)</f>
        <v>0</v>
      </c>
      <c r="AV32" s="2">
        <f>IFERROR(VLOOKUP($G32,パラメータ_オリジナル!$B$6:$G$45,5,FALSE),0)</f>
        <v>0</v>
      </c>
      <c r="AW32" s="2">
        <f>IFERROR(VLOOKUP($G32,パラメータ_オリジナル!$B$6:$G$45,6,FALSE),0)</f>
        <v>0</v>
      </c>
      <c r="AX32" s="125">
        <f t="shared" si="114"/>
        <v>0</v>
      </c>
      <c r="AY32" s="125">
        <f t="shared" si="115"/>
        <v>0</v>
      </c>
      <c r="AZ32" s="125">
        <f t="shared" si="116"/>
        <v>0</v>
      </c>
      <c r="BA32" s="125">
        <f t="shared" si="117"/>
        <v>0</v>
      </c>
      <c r="BB32" s="125">
        <f t="shared" si="118"/>
        <v>0</v>
      </c>
      <c r="BC32" s="125">
        <f t="shared" si="119"/>
        <v>0</v>
      </c>
      <c r="BD32" s="125">
        <f t="shared" si="120"/>
        <v>0</v>
      </c>
      <c r="BE32" s="125">
        <f t="shared" si="121"/>
        <v>0</v>
      </c>
      <c r="BF32" s="125">
        <f t="shared" si="122"/>
        <v>0</v>
      </c>
      <c r="BG32" s="125">
        <f t="shared" si="123"/>
        <v>0</v>
      </c>
      <c r="BH32" s="125">
        <f t="shared" si="124"/>
        <v>0</v>
      </c>
      <c r="BI32" s="125">
        <f t="shared" si="125"/>
        <v>0</v>
      </c>
      <c r="BJ32" s="125">
        <f t="shared" si="126"/>
        <v>0</v>
      </c>
      <c r="BK32" s="125">
        <f t="shared" si="127"/>
        <v>0</v>
      </c>
      <c r="BL32" s="125">
        <f t="shared" si="128"/>
        <v>0</v>
      </c>
      <c r="BM32" s="125">
        <f t="shared" si="129"/>
        <v>0</v>
      </c>
      <c r="BN32" s="125">
        <f t="shared" si="130"/>
        <v>0</v>
      </c>
      <c r="BO32" s="125">
        <f t="shared" si="131"/>
        <v>0</v>
      </c>
      <c r="BP32" s="125">
        <f t="shared" si="132"/>
        <v>0</v>
      </c>
      <c r="BQ32" s="125">
        <f t="shared" si="133"/>
        <v>0</v>
      </c>
      <c r="BR32" s="125">
        <f t="shared" si="134"/>
        <v>0</v>
      </c>
      <c r="BS32" s="125">
        <f t="shared" si="135"/>
        <v>0</v>
      </c>
      <c r="BT32" s="125">
        <f t="shared" si="136"/>
        <v>0</v>
      </c>
      <c r="BU32" s="125">
        <f t="shared" si="137"/>
        <v>0</v>
      </c>
      <c r="BV32" s="125">
        <f t="shared" si="138"/>
        <v>0</v>
      </c>
      <c r="BW32" s="125">
        <f t="shared" si="139"/>
        <v>0</v>
      </c>
      <c r="BX32" s="125">
        <f t="shared" si="140"/>
        <v>0</v>
      </c>
      <c r="BY32" s="125">
        <f t="shared" si="141"/>
        <v>0</v>
      </c>
      <c r="BZ32" s="125">
        <f t="shared" si="142"/>
        <v>0</v>
      </c>
      <c r="CA32" s="125">
        <f t="shared" si="143"/>
        <v>0</v>
      </c>
      <c r="CB32" s="125">
        <f t="shared" si="144"/>
        <v>0</v>
      </c>
      <c r="CC32" s="125">
        <f t="shared" si="145"/>
        <v>0</v>
      </c>
      <c r="CD32" s="125">
        <f t="shared" si="146"/>
        <v>0</v>
      </c>
      <c r="CE32" s="125">
        <f t="shared" si="147"/>
        <v>0</v>
      </c>
      <c r="CF32" s="2">
        <f>IFERROR(IF($F32="地位Ⅰ",INDEX(幹材積成長量!$I$7:$K$148,MATCH((【入力】吸収量・排出量算定シート!$H32+(【入力】吸収量・排出量算定シート!CF$17-【入力】吸収量・排出量算定シート!$CF$17)),幹材積成長量!$I$7:$I$148,0),MATCH(【入力】吸収量・排出量算定シート!$G32,幹材積成長量!$I$7:$K$7,0)),IF($F32="地位Ⅲ",INDEX(幹材積成長量!$O$7:$Q$148,MATCH((【入力】吸収量・排出量算定シート!$H32+(【入力】吸収量・排出量算定シート!CF$17-【入力】吸収量・排出量算定シート!$CF$17)),幹材積成長量!$O$7:$O$148,0),MATCH(【入力】吸収量・排出量算定シート!$G32,幹材積成長量!$O$7:$Q$7,0)),INDEX(幹材積成長量!$L$7:$N$148,MATCH((【入力】吸収量・排出量算定シート!$H32+(【入力】吸収量・排出量算定シート!CF$17-【入力】吸収量・排出量算定シート!$CF$17)),幹材積成長量!$L$7:$L$148,0),MATCH(【入力】吸収量・排出量算定シート!$G32,幹材積成長量!$L$7:$N$7,0)))),0)</f>
        <v>0</v>
      </c>
      <c r="CG32" s="2">
        <f>IFERROR(IF($F32="地位Ⅰ",INDEX(幹材積成長量!$I$7:$K$148,MATCH((【入力】吸収量・排出量算定シート!$H32+(【入力】吸収量・排出量算定シート!CG$17-【入力】吸収量・排出量算定シート!$CF$17)),幹材積成長量!$I$7:$I$148,0),MATCH(【入力】吸収量・排出量算定シート!$G32,幹材積成長量!$I$7:$K$7,0)),IF($F32="地位Ⅲ",INDEX(幹材積成長量!$O$7:$Q$148,MATCH((【入力】吸収量・排出量算定シート!$H32+(【入力】吸収量・排出量算定シート!CG$17-【入力】吸収量・排出量算定シート!$CF$17)),幹材積成長量!$O$7:$O$148,0),MATCH(【入力】吸収量・排出量算定シート!$G32,幹材積成長量!$O$7:$Q$7,0)),INDEX(幹材積成長量!$L$7:$N$148,MATCH((【入力】吸収量・排出量算定シート!$H32+(【入力】吸収量・排出量算定シート!CG$17-【入力】吸収量・排出量算定シート!$CF$17)),幹材積成長量!$L$7:$L$148,0),MATCH(【入力】吸収量・排出量算定シート!$G32,幹材積成長量!$L$7:$N$7,0)))),0)</f>
        <v>0</v>
      </c>
      <c r="CH32" s="2">
        <f>IFERROR(IF($F32="地位Ⅰ",INDEX(幹材積成長量!$I$7:$K$148,MATCH((【入力】吸収量・排出量算定シート!$H32+(【入力】吸収量・排出量算定シート!CH$17-【入力】吸収量・排出量算定シート!$CF$17)),幹材積成長量!$I$7:$I$148,0),MATCH(【入力】吸収量・排出量算定シート!$G32,幹材積成長量!$I$7:$K$7,0)),IF($F32="地位Ⅲ",INDEX(幹材積成長量!$O$7:$Q$148,MATCH((【入力】吸収量・排出量算定シート!$H32+(【入力】吸収量・排出量算定シート!CH$17-【入力】吸収量・排出量算定シート!$CF$17)),幹材積成長量!$O$7:$O$148,0),MATCH(【入力】吸収量・排出量算定シート!$G32,幹材積成長量!$O$7:$Q$7,0)),INDEX(幹材積成長量!$L$7:$N$148,MATCH((【入力】吸収量・排出量算定シート!$H32+(【入力】吸収量・排出量算定シート!CH$17-【入力】吸収量・排出量算定シート!$CF$17)),幹材積成長量!$L$7:$L$148,0),MATCH(【入力】吸収量・排出量算定シート!$G32,幹材積成長量!$L$7:$N$7,0)))),0)</f>
        <v>0</v>
      </c>
      <c r="CI32" s="2">
        <f>IFERROR(IF($F32="地位Ⅰ",INDEX(幹材積成長量!$I$7:$K$148,MATCH((【入力】吸収量・排出量算定シート!$H32+(【入力】吸収量・排出量算定シート!CI$17-【入力】吸収量・排出量算定シート!$CF$17)),幹材積成長量!$I$7:$I$148,0),MATCH(【入力】吸収量・排出量算定シート!$G32,幹材積成長量!$I$7:$K$7,0)),IF($F32="地位Ⅲ",INDEX(幹材積成長量!$O$7:$Q$148,MATCH((【入力】吸収量・排出量算定シート!$H32+(【入力】吸収量・排出量算定シート!CI$17-【入力】吸収量・排出量算定シート!$CF$17)),幹材積成長量!$O$7:$O$148,0),MATCH(【入力】吸収量・排出量算定シート!$G32,幹材積成長量!$O$7:$Q$7,0)),INDEX(幹材積成長量!$L$7:$N$148,MATCH((【入力】吸収量・排出量算定シート!$H32+(【入力】吸収量・排出量算定シート!CI$17-【入力】吸収量・排出量算定シート!$CF$17)),幹材積成長量!$L$7:$L$148,0),MATCH(【入力】吸収量・排出量算定シート!$G32,幹材積成長量!$L$7:$N$7,0)))),0)</f>
        <v>0</v>
      </c>
      <c r="CJ32" s="2">
        <f>IFERROR(IF($F32="地位Ⅰ",INDEX(幹材積成長量!$I$7:$K$148,MATCH((【入力】吸収量・排出量算定シート!$H32+(【入力】吸収量・排出量算定シート!CJ$17-【入力】吸収量・排出量算定シート!$CF$17)),幹材積成長量!$I$7:$I$148,0),MATCH(【入力】吸収量・排出量算定シート!$G32,幹材積成長量!$I$7:$K$7,0)),IF($F32="地位Ⅲ",INDEX(幹材積成長量!$O$7:$Q$148,MATCH((【入力】吸収量・排出量算定シート!$H32+(【入力】吸収量・排出量算定シート!CJ$17-【入力】吸収量・排出量算定シート!$CF$17)),幹材積成長量!$O$7:$O$148,0),MATCH(【入力】吸収量・排出量算定シート!$G32,幹材積成長量!$O$7:$Q$7,0)),INDEX(幹材積成長量!$L$7:$N$148,MATCH((【入力】吸収量・排出量算定シート!$H32+(【入力】吸収量・排出量算定シート!CJ$17-【入力】吸収量・排出量算定シート!$CF$17)),幹材積成長量!$L$7:$L$148,0),MATCH(【入力】吸収量・排出量算定シート!$G32,幹材積成長量!$L$7:$N$7,0)))),0)</f>
        <v>0</v>
      </c>
      <c r="CK32" s="2">
        <f>IFERROR(IF($F32="地位Ⅰ",INDEX(幹材積成長量!$I$7:$K$148,MATCH((【入力】吸収量・排出量算定シート!$H32+(【入力】吸収量・排出量算定シート!CK$17-【入力】吸収量・排出量算定シート!$CF$17)),幹材積成長量!$I$7:$I$148,0),MATCH(【入力】吸収量・排出量算定シート!$G32,幹材積成長量!$I$7:$K$7,0)),IF($F32="地位Ⅲ",INDEX(幹材積成長量!$O$7:$Q$148,MATCH((【入力】吸収量・排出量算定シート!$H32+(【入力】吸収量・排出量算定シート!CK$17-【入力】吸収量・排出量算定シート!$CF$17)),幹材積成長量!$O$7:$O$148,0),MATCH(【入力】吸収量・排出量算定シート!$G32,幹材積成長量!$O$7:$Q$7,0)),INDEX(幹材積成長量!$L$7:$N$148,MATCH((【入力】吸収量・排出量算定シート!$H32+(【入力】吸収量・排出量算定シート!CK$17-【入力】吸収量・排出量算定シート!$CF$17)),幹材積成長量!$L$7:$L$148,0),MATCH(【入力】吸収量・排出量算定シート!$G32,幹材積成長量!$L$7:$N$7,0)))),0)</f>
        <v>0</v>
      </c>
      <c r="CL32" s="2">
        <f>IFERROR(IF($F32="地位Ⅰ",INDEX(幹材積成長量!$I$7:$K$148,MATCH((【入力】吸収量・排出量算定シート!$H32+(【入力】吸収量・排出量算定シート!CL$17-【入力】吸収量・排出量算定シート!$CF$17)),幹材積成長量!$I$7:$I$148,0),MATCH(【入力】吸収量・排出量算定シート!$G32,幹材積成長量!$I$7:$K$7,0)),IF($F32="地位Ⅲ",INDEX(幹材積成長量!$O$7:$Q$148,MATCH((【入力】吸収量・排出量算定シート!$H32+(【入力】吸収量・排出量算定シート!CL$17-【入力】吸収量・排出量算定シート!$CF$17)),幹材積成長量!$O$7:$O$148,0),MATCH(【入力】吸収量・排出量算定シート!$G32,幹材積成長量!$O$7:$Q$7,0)),INDEX(幹材積成長量!$L$7:$N$148,MATCH((【入力】吸収量・排出量算定シート!$H32+(【入力】吸収量・排出量算定シート!CL$17-【入力】吸収量・排出量算定シート!$CF$17)),幹材積成長量!$L$7:$L$148,0),MATCH(【入力】吸収量・排出量算定シート!$G32,幹材積成長量!$L$7:$N$7,0)))),0)</f>
        <v>0</v>
      </c>
      <c r="CM32" s="2">
        <f>IFERROR(IF($F32="地位Ⅰ",INDEX(幹材積成長量!$I$7:$K$148,MATCH((【入力】吸収量・排出量算定シート!$H32+(【入力】吸収量・排出量算定シート!CM$17-【入力】吸収量・排出量算定シート!$CF$17)),幹材積成長量!$I$7:$I$148,0),MATCH(【入力】吸収量・排出量算定シート!$G32,幹材積成長量!$I$7:$K$7,0)),IF($F32="地位Ⅲ",INDEX(幹材積成長量!$O$7:$Q$148,MATCH((【入力】吸収量・排出量算定シート!$H32+(【入力】吸収量・排出量算定シート!CM$17-【入力】吸収量・排出量算定シート!$CF$17)),幹材積成長量!$O$7:$O$148,0),MATCH(【入力】吸収量・排出量算定シート!$G32,幹材積成長量!$O$7:$Q$7,0)),INDEX(幹材積成長量!$L$7:$N$148,MATCH((【入力】吸収量・排出量算定シート!$H32+(【入力】吸収量・排出量算定シート!CM$17-【入力】吸収量・排出量算定シート!$CF$17)),幹材積成長量!$L$7:$L$148,0),MATCH(【入力】吸収量・排出量算定シート!$G32,幹材積成長量!$L$7:$N$7,0)))),0)</f>
        <v>0</v>
      </c>
      <c r="CN32" s="2">
        <f>IFERROR(IF($F32="地位Ⅰ",INDEX(幹材積成長量!$I$7:$K$148,MATCH((【入力】吸収量・排出量算定シート!$H32+(【入力】吸収量・排出量算定シート!CN$17-【入力】吸収量・排出量算定シート!$CF$17)),幹材積成長量!$I$7:$I$148,0),MATCH(【入力】吸収量・排出量算定シート!$G32,幹材積成長量!$I$7:$K$7,0)),IF($F32="地位Ⅲ",INDEX(幹材積成長量!$O$7:$Q$148,MATCH((【入力】吸収量・排出量算定シート!$H32+(【入力】吸収量・排出量算定シート!CN$17-【入力】吸収量・排出量算定シート!$CF$17)),幹材積成長量!$O$7:$O$148,0),MATCH(【入力】吸収量・排出量算定シート!$G32,幹材積成長量!$O$7:$Q$7,0)),INDEX(幹材積成長量!$L$7:$N$148,MATCH((【入力】吸収量・排出量算定シート!$H32+(【入力】吸収量・排出量算定シート!CN$17-【入力】吸収量・排出量算定シート!$CF$17)),幹材積成長量!$L$7:$L$148,0),MATCH(【入力】吸収量・排出量算定シート!$G32,幹材積成長量!$L$7:$N$7,0)))),0)</f>
        <v>0</v>
      </c>
      <c r="CO32" s="2">
        <f>IFERROR(IF($F32="地位Ⅰ",INDEX(幹材積成長量!$I$7:$K$148,MATCH((【入力】吸収量・排出量算定シート!$H32+(【入力】吸収量・排出量算定シート!CO$17-【入力】吸収量・排出量算定シート!$CF$17)),幹材積成長量!$I$7:$I$148,0),MATCH(【入力】吸収量・排出量算定シート!$G32,幹材積成長量!$I$7:$K$7,0)),IF($F32="地位Ⅲ",INDEX(幹材積成長量!$O$7:$Q$148,MATCH((【入力】吸収量・排出量算定シート!$H32+(【入力】吸収量・排出量算定シート!CO$17-【入力】吸収量・排出量算定シート!$CF$17)),幹材積成長量!$O$7:$O$148,0),MATCH(【入力】吸収量・排出量算定シート!$G32,幹材積成長量!$O$7:$Q$7,0)),INDEX(幹材積成長量!$L$7:$N$148,MATCH((【入力】吸収量・排出量算定シート!$H32+(【入力】吸収量・排出量算定シート!CO$17-【入力】吸収量・排出量算定シート!$CF$17)),幹材積成長量!$L$7:$L$148,0),MATCH(【入力】吸収量・排出量算定シート!$G32,幹材積成長量!$L$7:$N$7,0)))),0)</f>
        <v>0</v>
      </c>
      <c r="CP32" s="2">
        <f>IFERROR(IF($F32="地位Ⅰ",INDEX(幹材積成長量!$I$7:$K$148,MATCH((【入力】吸収量・排出量算定シート!$H32+(【入力】吸収量・排出量算定シート!CP$17-【入力】吸収量・排出量算定シート!$CF$17)),幹材積成長量!$I$7:$I$148,0),MATCH(【入力】吸収量・排出量算定シート!$G32,幹材積成長量!$I$7:$K$7,0)),IF($F32="地位Ⅲ",INDEX(幹材積成長量!$O$7:$Q$148,MATCH((【入力】吸収量・排出量算定シート!$H32+(【入力】吸収量・排出量算定シート!CP$17-【入力】吸収量・排出量算定シート!$CF$17)),幹材積成長量!$O$7:$O$148,0),MATCH(【入力】吸収量・排出量算定シート!$G32,幹材積成長量!$O$7:$Q$7,0)),INDEX(幹材積成長量!$L$7:$N$148,MATCH((【入力】吸収量・排出量算定シート!$H32+(【入力】吸収量・排出量算定シート!CP$17-【入力】吸収量・排出量算定シート!$CF$17)),幹材積成長量!$L$7:$L$148,0),MATCH(【入力】吸収量・排出量算定シート!$G32,幹材積成長量!$L$7:$N$7,0)))),0)</f>
        <v>0</v>
      </c>
      <c r="CQ32" s="2">
        <f>IFERROR(IF($F32="地位Ⅰ",INDEX(幹材積成長量!$I$7:$K$148,MATCH((【入力】吸収量・排出量算定シート!$H32+(【入力】吸収量・排出量算定シート!CQ$17-【入力】吸収量・排出量算定シート!$CF$17)),幹材積成長量!$I$7:$I$148,0),MATCH(【入力】吸収量・排出量算定シート!$G32,幹材積成長量!$I$7:$K$7,0)),IF($F32="地位Ⅲ",INDEX(幹材積成長量!$O$7:$Q$148,MATCH((【入力】吸収量・排出量算定シート!$H32+(【入力】吸収量・排出量算定シート!CQ$17-【入力】吸収量・排出量算定シート!$CF$17)),幹材積成長量!$O$7:$O$148,0),MATCH(【入力】吸収量・排出量算定シート!$G32,幹材積成長量!$O$7:$Q$7,0)),INDEX(幹材積成長量!$L$7:$N$148,MATCH((【入力】吸収量・排出量算定シート!$H32+(【入力】吸収量・排出量算定シート!CQ$17-【入力】吸収量・排出量算定シート!$CF$17)),幹材積成長量!$L$7:$L$148,0),MATCH(【入力】吸収量・排出量算定シート!$G32,幹材積成長量!$L$7:$N$7,0)))),0)</f>
        <v>0</v>
      </c>
      <c r="CR32" s="2">
        <f>IFERROR(IF($F32="地位Ⅰ",INDEX(幹材積成長量!$I$7:$K$148,MATCH((【入力】吸収量・排出量算定シート!$H32+(【入力】吸収量・排出量算定シート!CR$17-【入力】吸収量・排出量算定シート!$CF$17)),幹材積成長量!$I$7:$I$148,0),MATCH(【入力】吸収量・排出量算定シート!$G32,幹材積成長量!$I$7:$K$7,0)),IF($F32="地位Ⅲ",INDEX(幹材積成長量!$O$7:$Q$148,MATCH((【入力】吸収量・排出量算定シート!$H32+(【入力】吸収量・排出量算定シート!CR$17-【入力】吸収量・排出量算定シート!$CF$17)),幹材積成長量!$O$7:$O$148,0),MATCH(【入力】吸収量・排出量算定シート!$G32,幹材積成長量!$O$7:$Q$7,0)),INDEX(幹材積成長量!$L$7:$N$148,MATCH((【入力】吸収量・排出量算定シート!$H32+(【入力】吸収量・排出量算定シート!CR$17-【入力】吸収量・排出量算定シート!$CF$17)),幹材積成長量!$L$7:$L$148,0),MATCH(【入力】吸収量・排出量算定シート!$G32,幹材積成長量!$L$7:$N$7,0)))),0)</f>
        <v>0</v>
      </c>
      <c r="CS32" s="2">
        <f>IFERROR(IF($F32="地位Ⅰ",INDEX(幹材積成長量!$I$7:$K$148,MATCH((【入力】吸収量・排出量算定シート!$H32+(【入力】吸収量・排出量算定シート!CS$17-【入力】吸収量・排出量算定シート!$CF$17)),幹材積成長量!$I$7:$I$148,0),MATCH(【入力】吸収量・排出量算定シート!$G32,幹材積成長量!$I$7:$K$7,0)),IF($F32="地位Ⅲ",INDEX(幹材積成長量!$O$7:$Q$148,MATCH((【入力】吸収量・排出量算定シート!$H32+(【入力】吸収量・排出量算定シート!CS$17-【入力】吸収量・排出量算定シート!$CF$17)),幹材積成長量!$O$7:$O$148,0),MATCH(【入力】吸収量・排出量算定シート!$G32,幹材積成長量!$O$7:$Q$7,0)),INDEX(幹材積成長量!$L$7:$N$148,MATCH((【入力】吸収量・排出量算定シート!$H32+(【入力】吸収量・排出量算定シート!CS$17-【入力】吸収量・排出量算定シート!$CF$17)),幹材積成長量!$L$7:$L$148,0),MATCH(【入力】吸収量・排出量算定シート!$G32,幹材積成長量!$L$7:$N$7,0)))),0)</f>
        <v>0</v>
      </c>
      <c r="CT32" s="2">
        <f>IFERROR(IF($F32="地位Ⅰ",INDEX(幹材積成長量!$I$7:$K$148,MATCH((【入力】吸収量・排出量算定シート!$H32+(【入力】吸収量・排出量算定シート!CT$17-【入力】吸収量・排出量算定シート!$CF$17)),幹材積成長量!$I$7:$I$148,0),MATCH(【入力】吸収量・排出量算定シート!$G32,幹材積成長量!$I$7:$K$7,0)),IF($F32="地位Ⅲ",INDEX(幹材積成長量!$O$7:$Q$148,MATCH((【入力】吸収量・排出量算定シート!$H32+(【入力】吸収量・排出量算定シート!CT$17-【入力】吸収量・排出量算定シート!$CF$17)),幹材積成長量!$O$7:$O$148,0),MATCH(【入力】吸収量・排出量算定シート!$G32,幹材積成長量!$O$7:$Q$7,0)),INDEX(幹材積成長量!$L$7:$N$148,MATCH((【入力】吸収量・排出量算定シート!$H32+(【入力】吸収量・排出量算定シート!CT$17-【入力】吸収量・排出量算定シート!$CF$17)),幹材積成長量!$L$7:$L$148,0),MATCH(【入力】吸収量・排出量算定シート!$G32,幹材積成長量!$L$7:$N$7,0)))),0)</f>
        <v>0</v>
      </c>
      <c r="CU32" s="2">
        <f>IFERROR(IF($F32="地位Ⅰ",INDEX(幹材積成長量!$I$7:$K$148,MATCH((【入力】吸収量・排出量算定シート!$H32+(【入力】吸収量・排出量算定シート!CU$17-【入力】吸収量・排出量算定シート!$CF$17)),幹材積成長量!$I$7:$I$148,0),MATCH(【入力】吸収量・排出量算定シート!$G32,幹材積成長量!$I$7:$K$7,0)),IF($F32="地位Ⅲ",INDEX(幹材積成長量!$O$7:$Q$148,MATCH((【入力】吸収量・排出量算定シート!$H32+(【入力】吸収量・排出量算定シート!CU$17-【入力】吸収量・排出量算定シート!$CF$17)),幹材積成長量!$O$7:$O$148,0),MATCH(【入力】吸収量・排出量算定シート!$G32,幹材積成長量!$O$7:$Q$7,0)),INDEX(幹材積成長量!$L$7:$N$148,MATCH((【入力】吸収量・排出量算定シート!$H32+(【入力】吸収量・排出量算定シート!CU$17-【入力】吸収量・排出量算定シート!$CF$17)),幹材積成長量!$L$7:$L$148,0),MATCH(【入力】吸収量・排出量算定シート!$G32,幹材積成長量!$L$7:$N$7,0)))),0)</f>
        <v>0</v>
      </c>
      <c r="CV32" s="2">
        <f>IFERROR(IF($F32="地位Ⅰ",INDEX(幹材積成長量!$I$7:$K$148,MATCH((【入力】吸収量・排出量算定シート!$H32+(【入力】吸収量・排出量算定シート!CV$17-【入力】吸収量・排出量算定シート!$CF$17)),幹材積成長量!$I$7:$I$148,0),MATCH(【入力】吸収量・排出量算定シート!$G32,幹材積成長量!$I$7:$K$7,0)),IF($F32="地位Ⅲ",INDEX(幹材積成長量!$O$7:$Q$148,MATCH((【入力】吸収量・排出量算定シート!$H32+(【入力】吸収量・排出量算定シート!CV$17-【入力】吸収量・排出量算定シート!$CF$17)),幹材積成長量!$O$7:$O$148,0),MATCH(【入力】吸収量・排出量算定シート!$G32,幹材積成長量!$O$7:$Q$7,0)),INDEX(幹材積成長量!$L$7:$N$148,MATCH((【入力】吸収量・排出量算定シート!$H32+(【入力】吸収量・排出量算定シート!CV$17-【入力】吸収量・排出量算定シート!$CF$17)),幹材積成長量!$L$7:$L$148,0),MATCH(【入力】吸収量・排出量算定シート!$G32,幹材積成長量!$L$7:$N$7,0)))),0)</f>
        <v>0</v>
      </c>
      <c r="CW32" s="2">
        <f t="shared" si="148"/>
        <v>0</v>
      </c>
      <c r="CX32" s="2">
        <f t="shared" si="149"/>
        <v>0</v>
      </c>
      <c r="CY32" s="2">
        <f t="shared" si="150"/>
        <v>0</v>
      </c>
      <c r="CZ32" s="2">
        <f t="shared" si="151"/>
        <v>0</v>
      </c>
      <c r="DA32" s="2">
        <f t="shared" si="152"/>
        <v>0</v>
      </c>
      <c r="DB32" s="2">
        <f t="shared" si="153"/>
        <v>0</v>
      </c>
      <c r="DC32" s="2">
        <f t="shared" si="154"/>
        <v>0</v>
      </c>
      <c r="DD32" s="2">
        <f t="shared" si="155"/>
        <v>0</v>
      </c>
      <c r="DE32" s="2">
        <f t="shared" si="156"/>
        <v>0</v>
      </c>
      <c r="DF32" s="2">
        <f t="shared" si="157"/>
        <v>0</v>
      </c>
      <c r="DG32" s="2">
        <f t="shared" si="158"/>
        <v>0</v>
      </c>
      <c r="DH32" s="2">
        <f t="shared" si="159"/>
        <v>0</v>
      </c>
      <c r="DI32" s="2">
        <f t="shared" si="160"/>
        <v>0</v>
      </c>
      <c r="DJ32" s="2">
        <f t="shared" si="161"/>
        <v>0</v>
      </c>
      <c r="DK32" s="2">
        <f t="shared" si="162"/>
        <v>0</v>
      </c>
      <c r="DL32" s="2">
        <f t="shared" si="163"/>
        <v>0</v>
      </c>
      <c r="DM32" s="2">
        <f t="shared" si="164"/>
        <v>0</v>
      </c>
      <c r="DN32" s="187">
        <f>IFERROR(IF($F32="地位Ⅰ",INDEX(幹材積成長量!$AE$7:$AG$14,8,MATCH(【入力】吸収量・排出量算定シート!$G32,幹材積成長量!$AE$7:$AG$7,0)),IF($F32="地位Ⅲ",INDEX(幹材積成長量!$AK$7:$AM$14,8,MATCH(【入力】吸収量・排出量算定シート!$G32,幹材積成長量!$AK$7:$AM$7,0)),INDEX(幹材積成長量!$AH$7:$AJ$14,8,MATCH(【入力】吸収量・排出量算定シート!$G32,幹材積成長量!$AH$7:$AJ$7,0)))),0)</f>
        <v>0</v>
      </c>
      <c r="DO32" s="187">
        <f>IFERROR(IF($F32="地位Ⅰ",INDEX(幹材積成長量!$AE$7:$AG$14,8,MATCH(【入力】吸収量・排出量算定シート!$G32,幹材積成長量!$AE$7:$AG$7,0)),IF($F32="地位Ⅲ",INDEX(幹材積成長量!$AK$7:$AM$14,8,MATCH(【入力】吸収量・排出量算定シート!$G32,幹材積成長量!$AK$7:$AM$7,0)),INDEX(幹材積成長量!$AH$7:$AJ$14,8,MATCH(【入力】吸収量・排出量算定シート!$G32,幹材積成長量!$AH$7:$AJ$7,0)))),0)</f>
        <v>0</v>
      </c>
      <c r="DP32" s="187">
        <f>IFERROR(IF($F32="地位Ⅰ",INDEX(幹材積成長量!$AE$7:$AG$14,8,MATCH(【入力】吸収量・排出量算定シート!$G32,幹材積成長量!$AE$7:$AG$7,0)),IF($F32="地位Ⅲ",INDEX(幹材積成長量!$AK$7:$AM$14,8,MATCH(【入力】吸収量・排出量算定シート!$G32,幹材積成長量!$AK$7:$AM$7,0)),INDEX(幹材積成長量!$AH$7:$AJ$14,8,MATCH(【入力】吸収量・排出量算定シート!$G32,幹材積成長量!$AH$7:$AJ$7,0)))),0)</f>
        <v>0</v>
      </c>
      <c r="DQ32" s="187">
        <f>IFERROR(IF($F32="地位Ⅰ",INDEX(幹材積成長量!$AE$7:$AG$14,8,MATCH(【入力】吸収量・排出量算定シート!$G32,幹材積成長量!$AE$7:$AG$7,0)),IF($F32="地位Ⅲ",INDEX(幹材積成長量!$AK$7:$AM$14,8,MATCH(【入力】吸収量・排出量算定シート!$G32,幹材積成長量!$AK$7:$AM$7,0)),INDEX(幹材積成長量!$AH$7:$AJ$14,8,MATCH(【入力】吸収量・排出量算定シート!$G32,幹材積成長量!$AH$7:$AJ$7,0)))),0)</f>
        <v>0</v>
      </c>
      <c r="DR32" s="187">
        <f>IFERROR(IF($F32="地位Ⅰ",INDEX(幹材積成長量!$AE$7:$AG$14,8,MATCH(【入力】吸収量・排出量算定シート!$G32,幹材積成長量!$AE$7:$AG$7,0)),IF($F32="地位Ⅲ",INDEX(幹材積成長量!$AK$7:$AM$14,8,MATCH(【入力】吸収量・排出量算定シート!$G32,幹材積成長量!$AK$7:$AM$7,0)),INDEX(幹材積成長量!$AH$7:$AJ$14,8,MATCH(【入力】吸収量・排出量算定シート!$G32,幹材積成長量!$AH$7:$AJ$7,0)))),0)</f>
        <v>0</v>
      </c>
      <c r="DS32" s="187">
        <f>IFERROR(IF($F32="地位Ⅰ",INDEX(幹材積成長量!$AE$7:$AG$14,8,MATCH(【入力】吸収量・排出量算定シート!$G32,幹材積成長量!$AE$7:$AG$7,0)),IF($F32="地位Ⅲ",INDEX(幹材積成長量!$AK$7:$AM$14,8,MATCH(【入力】吸収量・排出量算定シート!$G32,幹材積成長量!$AK$7:$AM$7,0)),INDEX(幹材積成長量!$AH$7:$AJ$14,8,MATCH(【入力】吸収量・排出量算定シート!$G32,幹材積成長量!$AH$7:$AJ$7,0)))),0)</f>
        <v>0</v>
      </c>
      <c r="DT32" s="187">
        <f>IFERROR(IF($F32="地位Ⅰ",INDEX(幹材積成長量!$AE$7:$AG$14,8,MATCH(【入力】吸収量・排出量算定シート!$G32,幹材積成長量!$AE$7:$AG$7,0)),IF($F32="地位Ⅲ",INDEX(幹材積成長量!$AK$7:$AM$14,8,MATCH(【入力】吸収量・排出量算定シート!$G32,幹材積成長量!$AK$7:$AM$7,0)),INDEX(幹材積成長量!$AH$7:$AJ$14,8,MATCH(【入力】吸収量・排出量算定シート!$G32,幹材積成長量!$AH$7:$AJ$7,0)))),0)</f>
        <v>0</v>
      </c>
      <c r="DU32" s="187">
        <f>IFERROR(IF($F32="地位Ⅰ",INDEX(幹材積成長量!$AE$7:$AG$14,8,MATCH(【入力】吸収量・排出量算定シート!$G32,幹材積成長量!$AE$7:$AG$7,0)),IF($F32="地位Ⅲ",INDEX(幹材積成長量!$AK$7:$AM$14,8,MATCH(【入力】吸収量・排出量算定シート!$G32,幹材積成長量!$AK$7:$AM$7,0)),INDEX(幹材積成長量!$AH$7:$AJ$14,8,MATCH(【入力】吸収量・排出量算定シート!$G32,幹材積成長量!$AH$7:$AJ$7,0)))),0)</f>
        <v>0</v>
      </c>
      <c r="DV32" s="187">
        <f>IFERROR(IF($F32="地位Ⅰ",INDEX(幹材積成長量!$AE$7:$AG$14,8,MATCH(【入力】吸収量・排出量算定シート!$G32,幹材積成長量!$AE$7:$AG$7,0)),IF($F32="地位Ⅲ",INDEX(幹材積成長量!$AK$7:$AM$14,8,MATCH(【入力】吸収量・排出量算定シート!$G32,幹材積成長量!$AK$7:$AM$7,0)),INDEX(幹材積成長量!$AH$7:$AJ$14,8,MATCH(【入力】吸収量・排出量算定シート!$G32,幹材積成長量!$AH$7:$AJ$7,0)))),0)</f>
        <v>0</v>
      </c>
      <c r="DW32" s="187">
        <f>IFERROR(IF($F32="地位Ⅰ",INDEX(幹材積成長量!$AE$7:$AG$14,8,MATCH(【入力】吸収量・排出量算定シート!$G32,幹材積成長量!$AE$7:$AG$7,0)),IF($F32="地位Ⅲ",INDEX(幹材積成長量!$AK$7:$AM$14,8,MATCH(【入力】吸収量・排出量算定シート!$G32,幹材積成長量!$AK$7:$AM$7,0)),INDEX(幹材積成長量!$AH$7:$AJ$14,8,MATCH(【入力】吸収量・排出量算定シート!$G32,幹材積成長量!$AH$7:$AJ$7,0)))),0)</f>
        <v>0</v>
      </c>
      <c r="DX32" s="187">
        <f>IFERROR(IF($F32="地位Ⅰ",INDEX(幹材積成長量!$AE$7:$AG$14,8,MATCH(【入力】吸収量・排出量算定シート!$G32,幹材積成長量!$AE$7:$AG$7,0)),IF($F32="地位Ⅲ",INDEX(幹材積成長量!$AK$7:$AM$14,8,MATCH(【入力】吸収量・排出量算定シート!$G32,幹材積成長量!$AK$7:$AM$7,0)),INDEX(幹材積成長量!$AH$7:$AJ$14,8,MATCH(【入力】吸収量・排出量算定シート!$G32,幹材積成長量!$AH$7:$AJ$7,0)))),0)</f>
        <v>0</v>
      </c>
      <c r="DY32" s="187">
        <f>IFERROR(IF($F32="地位Ⅰ",INDEX(幹材積成長量!$AE$7:$AG$14,8,MATCH(【入力】吸収量・排出量算定シート!$G32,幹材積成長量!$AE$7:$AG$7,0)),IF($F32="地位Ⅲ",INDEX(幹材積成長量!$AK$7:$AM$14,8,MATCH(【入力】吸収量・排出量算定シート!$G32,幹材積成長量!$AK$7:$AM$7,0)),INDEX(幹材積成長量!$AH$7:$AJ$14,8,MATCH(【入力】吸収量・排出量算定シート!$G32,幹材積成長量!$AH$7:$AJ$7,0)))),0)</f>
        <v>0</v>
      </c>
      <c r="DZ32" s="187">
        <f>IFERROR(IF($F32="地位Ⅰ",INDEX(幹材積成長量!$AE$7:$AG$14,8,MATCH(【入力】吸収量・排出量算定シート!$G32,幹材積成長量!$AE$7:$AG$7,0)),IF($F32="地位Ⅲ",INDEX(幹材積成長量!$AK$7:$AM$14,8,MATCH(【入力】吸収量・排出量算定シート!$G32,幹材積成長量!$AK$7:$AM$7,0)),INDEX(幹材積成長量!$AH$7:$AJ$14,8,MATCH(【入力】吸収量・排出量算定シート!$G32,幹材積成長量!$AH$7:$AJ$7,0)))),0)</f>
        <v>0</v>
      </c>
      <c r="EA32" s="187">
        <f>IFERROR(IF($F32="地位Ⅰ",INDEX(幹材積成長量!$AE$7:$AG$14,8,MATCH(【入力】吸収量・排出量算定シート!$G32,幹材積成長量!$AE$7:$AG$7,0)),IF($F32="地位Ⅲ",INDEX(幹材積成長量!$AK$7:$AM$14,8,MATCH(【入力】吸収量・排出量算定シート!$G32,幹材積成長量!$AK$7:$AM$7,0)),INDEX(幹材積成長量!$AH$7:$AJ$14,8,MATCH(【入力】吸収量・排出量算定シート!$G32,幹材積成長量!$AH$7:$AJ$7,0)))),0)</f>
        <v>0</v>
      </c>
      <c r="EB32" s="187">
        <f>IFERROR(IF($F32="地位Ⅰ",INDEX(幹材積成長量!$AE$7:$AG$14,8,MATCH(【入力】吸収量・排出量算定シート!$G32,幹材積成長量!$AE$7:$AG$7,0)),IF($F32="地位Ⅲ",INDEX(幹材積成長量!$AK$7:$AM$14,8,MATCH(【入力】吸収量・排出量算定シート!$G32,幹材積成長量!$AK$7:$AM$7,0)),INDEX(幹材積成長量!$AH$7:$AJ$14,8,MATCH(【入力】吸収量・排出量算定シート!$G32,幹材積成長量!$AH$7:$AJ$7,0)))),0)</f>
        <v>0</v>
      </c>
      <c r="EC32" s="187">
        <f>IFERROR(IF($F32="地位Ⅰ",INDEX(幹材積成長量!$AE$7:$AG$14,8,MATCH(【入力】吸収量・排出量算定シート!$G32,幹材積成長量!$AE$7:$AG$7,0)),IF($F32="地位Ⅲ",INDEX(幹材積成長量!$AK$7:$AM$14,8,MATCH(【入力】吸収量・排出量算定シート!$G32,幹材積成長量!$AK$7:$AM$7,0)),INDEX(幹材積成長量!$AH$7:$AJ$14,8,MATCH(【入力】吸収量・排出量算定シート!$G32,幹材積成長量!$AH$7:$AJ$7,0)))),0)</f>
        <v>0</v>
      </c>
      <c r="ED32" s="186">
        <f t="shared" si="165"/>
        <v>0</v>
      </c>
      <c r="EE32" s="186">
        <f t="shared" si="166"/>
        <v>0</v>
      </c>
      <c r="EF32" s="186">
        <f t="shared" si="167"/>
        <v>0</v>
      </c>
      <c r="EG32" s="186">
        <f t="shared" si="168"/>
        <v>0</v>
      </c>
      <c r="EH32" s="186">
        <f t="shared" si="169"/>
        <v>0</v>
      </c>
      <c r="EI32" s="186">
        <f t="shared" si="170"/>
        <v>0</v>
      </c>
      <c r="EJ32" s="186">
        <f t="shared" si="171"/>
        <v>0</v>
      </c>
      <c r="EK32" s="186">
        <f t="shared" si="172"/>
        <v>0</v>
      </c>
      <c r="EL32" s="186">
        <f t="shared" si="173"/>
        <v>0</v>
      </c>
      <c r="EM32" s="186">
        <f t="shared" si="174"/>
        <v>0</v>
      </c>
      <c r="EN32" s="186">
        <f t="shared" si="175"/>
        <v>0</v>
      </c>
      <c r="EO32" s="186">
        <f t="shared" si="176"/>
        <v>0</v>
      </c>
      <c r="EP32" s="186">
        <f t="shared" si="177"/>
        <v>0</v>
      </c>
      <c r="EQ32" s="186">
        <f t="shared" si="178"/>
        <v>0</v>
      </c>
      <c r="ER32" s="186">
        <f t="shared" si="179"/>
        <v>0</v>
      </c>
      <c r="ES32" s="186">
        <f t="shared" si="180"/>
        <v>0</v>
      </c>
      <c r="ET32" s="186">
        <f t="shared" si="181"/>
        <v>0</v>
      </c>
    </row>
    <row r="33" spans="2:150" x14ac:dyDescent="0.3">
      <c r="B33" s="3"/>
      <c r="C33" s="3"/>
      <c r="D33" s="3"/>
      <c r="E33" s="3"/>
      <c r="G33" s="217"/>
      <c r="J33" s="3"/>
      <c r="M33" s="187">
        <f>IFERROR(IF($F33="地位Ⅰ",INDEX(幹材積成長量!$S$7:$U$148,MATCH(【入力】吸収量・排出量算定シート!$H33+(M$17-$M$17),幹材積成長量!$S$7:$S$148,0),MATCH($G33,幹材積成長量!$S$7:$U$7,0)),IF($F33="地位Ⅲ",INDEX(幹材積成長量!$Y$7:$AA$148,MATCH(【入力】吸収量・排出量算定シート!$H33+(M$17-$M$17),幹材積成長量!$Y$7:$Y$148,0),MATCH($G33,幹材積成長量!$Y$7:$AA$7,0)),INDEX(幹材積成長量!$V$7:$X$148,MATCH(【入力】吸収量・排出量算定シート!$H33+(M$17-$M$17),幹材積成長量!$V$7:$V$148,0),MATCH($G33,幹材積成長量!$V$7:$X$7,0)))),0)</f>
        <v>0</v>
      </c>
      <c r="N33" s="187">
        <f>IFERROR(IF($F33="地位Ⅰ",INDEX(幹材積成長量!$S$7:$U$148,MATCH(【入力】吸収量・排出量算定シート!$H33+(N$17-$M$17),幹材積成長量!$S$7:$S$148,0),MATCH($G33,幹材積成長量!$S$7:$U$7,0)),IF($F33="地位Ⅲ",INDEX(幹材積成長量!$Y$7:$AA$148,MATCH(【入力】吸収量・排出量算定シート!$H33+(N$17-$M$17),幹材積成長量!$Y$7:$Y$148,0),MATCH($G33,幹材積成長量!$Y$7:$AA$7,0)),INDEX(幹材積成長量!$V$7:$X$148,MATCH(【入力】吸収量・排出量算定シート!$H33+(N$17-$M$17),幹材積成長量!$V$7:$V$148,0),MATCH($G33,幹材積成長量!$V$7:$X$7,0)))),0)</f>
        <v>0</v>
      </c>
      <c r="O33" s="187">
        <f>IFERROR(IF($F33="地位Ⅰ",INDEX(幹材積成長量!$S$7:$U$148,MATCH(【入力】吸収量・排出量算定シート!$H33+(O$17-$M$17),幹材積成長量!$S$7:$S$148,0),MATCH($G33,幹材積成長量!$S$7:$U$7,0)),IF($F33="地位Ⅲ",INDEX(幹材積成長量!$Y$7:$AA$148,MATCH(【入力】吸収量・排出量算定シート!$H33+(O$17-$M$17),幹材積成長量!$Y$7:$Y$148,0),MATCH($G33,幹材積成長量!$Y$7:$AA$7,0)),INDEX(幹材積成長量!$V$7:$X$148,MATCH(【入力】吸収量・排出量算定シート!$H33+(O$17-$M$17),幹材積成長量!$V$7:$V$148,0),MATCH($G33,幹材積成長量!$V$7:$X$7,0)))),0)</f>
        <v>0</v>
      </c>
      <c r="P33" s="187">
        <f>IFERROR(IF($F33="地位Ⅰ",INDEX(幹材積成長量!$S$7:$U$148,MATCH(【入力】吸収量・排出量算定シート!$H33+(P$17-$M$17),幹材積成長量!$S$7:$S$148,0),MATCH($G33,幹材積成長量!$S$7:$U$7,0)),IF($F33="地位Ⅲ",INDEX(幹材積成長量!$Y$7:$AA$148,MATCH(【入力】吸収量・排出量算定シート!$H33+(P$17-$M$17),幹材積成長量!$Y$7:$Y$148,0),MATCH($G33,幹材積成長量!$Y$7:$AA$7,0)),INDEX(幹材積成長量!$V$7:$X$148,MATCH(【入力】吸収量・排出量算定シート!$H33+(P$17-$M$17),幹材積成長量!$V$7:$V$148,0),MATCH($G33,幹材積成長量!$V$7:$X$7,0)))),0)</f>
        <v>0</v>
      </c>
      <c r="Q33" s="187">
        <f>IFERROR(IF($F33="地位Ⅰ",INDEX(幹材積成長量!$S$7:$U$148,MATCH(【入力】吸収量・排出量算定シート!$H33+(Q$17-$M$17),幹材積成長量!$S$7:$S$148,0),MATCH($G33,幹材積成長量!$S$7:$U$7,0)),IF($F33="地位Ⅲ",INDEX(幹材積成長量!$Y$7:$AA$148,MATCH(【入力】吸収量・排出量算定シート!$H33+(Q$17-$M$17),幹材積成長量!$Y$7:$Y$148,0),MATCH($G33,幹材積成長量!$Y$7:$AA$7,0)),INDEX(幹材積成長量!$V$7:$X$148,MATCH(【入力】吸収量・排出量算定シート!$H33+(Q$17-$M$17),幹材積成長量!$V$7:$V$148,0),MATCH($G33,幹材積成長量!$V$7:$X$7,0)))),0)</f>
        <v>0</v>
      </c>
      <c r="R33" s="187">
        <f>IFERROR(IF($F33="地位Ⅰ",INDEX(幹材積成長量!$S$7:$U$148,MATCH(【入力】吸収量・排出量算定シート!$H33+(R$17-$M$17),幹材積成長量!$S$7:$S$148,0),MATCH($G33,幹材積成長量!$S$7:$U$7,0)),IF($F33="地位Ⅲ",INDEX(幹材積成長量!$Y$7:$AA$148,MATCH(【入力】吸収量・排出量算定シート!$H33+(R$17-$M$17),幹材積成長量!$Y$7:$Y$148,0),MATCH($G33,幹材積成長量!$Y$7:$AA$7,0)),INDEX(幹材積成長量!$V$7:$X$148,MATCH(【入力】吸収量・排出量算定シート!$H33+(R$17-$M$17),幹材積成長量!$V$7:$V$148,0),MATCH($G33,幹材積成長量!$V$7:$X$7,0)))),0)</f>
        <v>0</v>
      </c>
      <c r="S33" s="187">
        <f>IFERROR(IF($F33="地位Ⅰ",INDEX(幹材積成長量!$S$7:$U$148,MATCH(【入力】吸収量・排出量算定シート!$H33+(S$17-$M$17),幹材積成長量!$S$7:$S$148,0),MATCH($G33,幹材積成長量!$S$7:$U$7,0)),IF($F33="地位Ⅲ",INDEX(幹材積成長量!$Y$7:$AA$148,MATCH(【入力】吸収量・排出量算定シート!$H33+(S$17-$M$17),幹材積成長量!$Y$7:$Y$148,0),MATCH($G33,幹材積成長量!$Y$7:$AA$7,0)),INDEX(幹材積成長量!$V$7:$X$148,MATCH(【入力】吸収量・排出量算定シート!$H33+(S$17-$M$17),幹材積成長量!$V$7:$V$148,0),MATCH($G33,幹材積成長量!$V$7:$X$7,0)))),0)</f>
        <v>0</v>
      </c>
      <c r="T33" s="187">
        <f>IFERROR(IF($F33="地位Ⅰ",INDEX(幹材積成長量!$S$7:$U$148,MATCH(【入力】吸収量・排出量算定シート!$H33+(T$17-$M$17),幹材積成長量!$S$7:$S$148,0),MATCH($G33,幹材積成長量!$S$7:$U$7,0)),IF($F33="地位Ⅲ",INDEX(幹材積成長量!$Y$7:$AA$148,MATCH(【入力】吸収量・排出量算定シート!$H33+(T$17-$M$17),幹材積成長量!$Y$7:$Y$148,0),MATCH($G33,幹材積成長量!$Y$7:$AA$7,0)),INDEX(幹材積成長量!$V$7:$X$148,MATCH(【入力】吸収量・排出量算定シート!$H33+(T$17-$M$17),幹材積成長量!$V$7:$V$148,0),MATCH($G33,幹材積成長量!$V$7:$X$7,0)))),0)</f>
        <v>0</v>
      </c>
      <c r="U33" s="187">
        <f>IFERROR(IF($F33="地位Ⅰ",INDEX(幹材積成長量!$S$7:$U$148,MATCH(【入力】吸収量・排出量算定シート!$H33+(U$17-$M$17),幹材積成長量!$S$7:$S$148,0),MATCH($G33,幹材積成長量!$S$7:$U$7,0)),IF($F33="地位Ⅲ",INDEX(幹材積成長量!$Y$7:$AA$148,MATCH(【入力】吸収量・排出量算定シート!$H33+(U$17-$M$17),幹材積成長量!$Y$7:$Y$148,0),MATCH($G33,幹材積成長量!$Y$7:$AA$7,0)),INDEX(幹材積成長量!$V$7:$X$148,MATCH(【入力】吸収量・排出量算定シート!$H33+(U$17-$M$17),幹材積成長量!$V$7:$V$148,0),MATCH($G33,幹材積成長量!$V$7:$X$7,0)))),0)</f>
        <v>0</v>
      </c>
      <c r="V33" s="187">
        <f>IFERROR(IF($F33="地位Ⅰ",INDEX(幹材積成長量!$S$7:$U$148,MATCH(【入力】吸収量・排出量算定シート!$H33+(V$17-$M$17),幹材積成長量!$S$7:$S$148,0),MATCH($G33,幹材積成長量!$S$7:$U$7,0)),IF($F33="地位Ⅲ",INDEX(幹材積成長量!$Y$7:$AA$148,MATCH(【入力】吸収量・排出量算定シート!$H33+(V$17-$M$17),幹材積成長量!$Y$7:$Y$148,0),MATCH($G33,幹材積成長量!$Y$7:$AA$7,0)),INDEX(幹材積成長量!$V$7:$X$148,MATCH(【入力】吸収量・排出量算定シート!$H33+(V$17-$M$17),幹材積成長量!$V$7:$V$148,0),MATCH($G33,幹材積成長量!$V$7:$X$7,0)))),0)</f>
        <v>0</v>
      </c>
      <c r="W33" s="187">
        <f>IFERROR(IF($F33="地位Ⅰ",INDEX(幹材積成長量!$S$7:$U$148,MATCH(【入力】吸収量・排出量算定シート!$H33+(W$17-$M$17),幹材積成長量!$S$7:$S$148,0),MATCH($G33,幹材積成長量!$S$7:$U$7,0)),IF($F33="地位Ⅲ",INDEX(幹材積成長量!$Y$7:$AA$148,MATCH(【入力】吸収量・排出量算定シート!$H33+(W$17-$M$17),幹材積成長量!$Y$7:$Y$148,0),MATCH($G33,幹材積成長量!$Y$7:$AA$7,0)),INDEX(幹材積成長量!$V$7:$X$148,MATCH(【入力】吸収量・排出量算定シート!$H33+(W$17-$M$17),幹材積成長量!$V$7:$V$148,0),MATCH($G33,幹材積成長量!$V$7:$X$7,0)))),0)</f>
        <v>0</v>
      </c>
      <c r="X33" s="187">
        <f>IFERROR(IF($F33="地位Ⅰ",INDEX(幹材積成長量!$S$7:$U$148,MATCH(【入力】吸収量・排出量算定シート!$H33+(X$17-$M$17),幹材積成長量!$S$7:$S$148,0),MATCH($G33,幹材積成長量!$S$7:$U$7,0)),IF($F33="地位Ⅲ",INDEX(幹材積成長量!$Y$7:$AA$148,MATCH(【入力】吸収量・排出量算定シート!$H33+(X$17-$M$17),幹材積成長量!$Y$7:$Y$148,0),MATCH($G33,幹材積成長量!$Y$7:$AA$7,0)),INDEX(幹材積成長量!$V$7:$X$148,MATCH(【入力】吸収量・排出量算定シート!$H33+(X$17-$M$17),幹材積成長量!$V$7:$V$148,0),MATCH($G33,幹材積成長量!$V$7:$X$7,0)))),0)</f>
        <v>0</v>
      </c>
      <c r="Y33" s="187">
        <f>IFERROR(IF($F33="地位Ⅰ",INDEX(幹材積成長量!$S$7:$U$148,MATCH(【入力】吸収量・排出量算定シート!$H33+(Y$17-$M$17),幹材積成長量!$S$7:$S$148,0),MATCH($G33,幹材積成長量!$S$7:$U$7,0)),IF($F33="地位Ⅲ",INDEX(幹材積成長量!$Y$7:$AA$148,MATCH(【入力】吸収量・排出量算定シート!$H33+(Y$17-$M$17),幹材積成長量!$Y$7:$Y$148,0),MATCH($G33,幹材積成長量!$Y$7:$AA$7,0)),INDEX(幹材積成長量!$V$7:$X$148,MATCH(【入力】吸収量・排出量算定シート!$H33+(Y$17-$M$17),幹材積成長量!$V$7:$V$148,0),MATCH($G33,幹材積成長量!$V$7:$X$7,0)))),0)</f>
        <v>0</v>
      </c>
      <c r="Z33" s="187">
        <f>IFERROR(IF($F33="地位Ⅰ",INDEX(幹材積成長量!$S$7:$U$148,MATCH(【入力】吸収量・排出量算定シート!$H33+(Z$17-$M$17),幹材積成長量!$S$7:$S$148,0),MATCH($G33,幹材積成長量!$S$7:$U$7,0)),IF($F33="地位Ⅲ",INDEX(幹材積成長量!$Y$7:$AA$148,MATCH(【入力】吸収量・排出量算定シート!$H33+(Z$17-$M$17),幹材積成長量!$Y$7:$Y$148,0),MATCH($G33,幹材積成長量!$Y$7:$AA$7,0)),INDEX(幹材積成長量!$V$7:$X$148,MATCH(【入力】吸収量・排出量算定シート!$H33+(Z$17-$M$17),幹材積成長量!$V$7:$V$148,0),MATCH($G33,幹材積成長量!$V$7:$X$7,0)))),0)</f>
        <v>0</v>
      </c>
      <c r="AA33" s="187">
        <f>IFERROR(IF($F33="地位Ⅰ",INDEX(幹材積成長量!$S$7:$U$148,MATCH(【入力】吸収量・排出量算定シート!$H33+(AA$17-$M$17),幹材積成長量!$S$7:$S$148,0),MATCH($G33,幹材積成長量!$S$7:$U$7,0)),IF($F33="地位Ⅲ",INDEX(幹材積成長量!$Y$7:$AA$148,MATCH(【入力】吸収量・排出量算定シート!$H33+(AA$17-$M$17),幹材積成長量!$Y$7:$Y$148,0),MATCH($G33,幹材積成長量!$Y$7:$AA$7,0)),INDEX(幹材積成長量!$V$7:$X$148,MATCH(【入力】吸収量・排出量算定シート!$H33+(AA$17-$M$17),幹材積成長量!$V$7:$V$148,0),MATCH($G33,幹材積成長量!$V$7:$X$7,0)))),0)</f>
        <v>0</v>
      </c>
      <c r="AB33" s="187">
        <f>IFERROR(IF($F33="地位Ⅰ",INDEX(幹材積成長量!$S$7:$U$148,MATCH(【入力】吸収量・排出量算定シート!$H33+(AB$17-$M$17),幹材積成長量!$S$7:$S$148,0),MATCH($G33,幹材積成長量!$S$7:$U$7,0)),IF($F33="地位Ⅲ",INDEX(幹材積成長量!$Y$7:$AA$148,MATCH(【入力】吸収量・排出量算定シート!$H33+(AB$17-$M$17),幹材積成長量!$Y$7:$Y$148,0),MATCH($G33,幹材積成長量!$Y$7:$AA$7,0)),INDEX(幹材積成長量!$V$7:$X$148,MATCH(【入力】吸収量・排出量算定シート!$H33+(AB$17-$M$17),幹材積成長量!$V$7:$V$148,0),MATCH($G33,幹材積成長量!$V$7:$X$7,0)))),0)</f>
        <v>0</v>
      </c>
      <c r="AC33" s="187">
        <f>IFERROR(IF($F33="地位Ⅰ",INDEX(幹材積成長量!$S$7:$U$148,MATCH(【入力】吸収量・排出量算定シート!$H33+(AC$17-$M$17),幹材積成長量!$S$7:$S$148,0),MATCH($G33,幹材積成長量!$S$7:$U$7,0)),IF($F33="地位Ⅲ",INDEX(幹材積成長量!$Y$7:$AA$148,MATCH(【入力】吸収量・排出量算定シート!$H33+(AC$17-$M$17),幹材積成長量!$Y$7:$Y$148,0),MATCH($G33,幹材積成長量!$Y$7:$AA$7,0)),INDEX(幹材積成長量!$V$7:$X$148,MATCH(【入力】吸収量・排出量算定シート!$H33+(AC$17-$M$17),幹材積成長量!$V$7:$V$148,0),MATCH($G33,幹材積成長量!$V$7:$X$7,0)))),0)</f>
        <v>0</v>
      </c>
      <c r="AD33" s="2">
        <f>IFERROR(INDEX('BEF（拡大係数）'!$A$4:$AO$154,MATCH(【入力】吸収量・排出量算定シート!$H33,'BEF（拡大係数）'!$A$4:$A$154,0),MATCH($G33,'BEF（拡大係数）'!$A$4:$AO$4,0)),0)</f>
        <v>0</v>
      </c>
      <c r="AE33" s="2">
        <f>IFERROR(INDEX('BEF（拡大係数）'!$A$4:$AO$154,MATCH(【入力】吸収量・排出量算定シート!$H33,'BEF（拡大係数）'!$A$4:$A$154,0),MATCH($G33,'BEF（拡大係数）'!$A$4:$AO$4,0)),0)</f>
        <v>0</v>
      </c>
      <c r="AF33" s="2">
        <f>IFERROR(INDEX('BEF（拡大係数）'!$A$4:$AO$154,MATCH(【入力】吸収量・排出量算定シート!$H33,'BEF（拡大係数）'!$A$4:$A$154,0),MATCH($G33,'BEF（拡大係数）'!$A$4:$AO$4,0)),0)</f>
        <v>0</v>
      </c>
      <c r="AG33" s="2">
        <f>IFERROR(INDEX('BEF（拡大係数）'!$A$4:$AO$154,MATCH(【入力】吸収量・排出量算定シート!$H33,'BEF（拡大係数）'!$A$4:$A$154,0),MATCH($G33,'BEF（拡大係数）'!$A$4:$AO$4,0)),0)</f>
        <v>0</v>
      </c>
      <c r="AH33" s="2">
        <f>IFERROR(INDEX('BEF（拡大係数）'!$A$4:$AO$154,MATCH(【入力】吸収量・排出量算定シート!$H33,'BEF（拡大係数）'!$A$4:$A$154,0),MATCH($G33,'BEF（拡大係数）'!$A$4:$AO$4,0)),0)</f>
        <v>0</v>
      </c>
      <c r="AI33" s="2">
        <f>IFERROR(INDEX('BEF（拡大係数）'!$A$4:$AO$154,MATCH(【入力】吸収量・排出量算定シート!$H33,'BEF（拡大係数）'!$A$4:$A$154,0),MATCH($G33,'BEF（拡大係数）'!$A$4:$AO$4,0)),0)</f>
        <v>0</v>
      </c>
      <c r="AJ33" s="2">
        <f>IFERROR(INDEX('BEF（拡大係数）'!$A$4:$AO$154,MATCH(【入力】吸収量・排出量算定シート!$H33,'BEF（拡大係数）'!$A$4:$A$154,0),MATCH($G33,'BEF（拡大係数）'!$A$4:$AO$4,0)),0)</f>
        <v>0</v>
      </c>
      <c r="AK33" s="2">
        <f>IFERROR(INDEX('BEF（拡大係数）'!$A$4:$AO$154,MATCH(【入力】吸収量・排出量算定シート!$H33,'BEF（拡大係数）'!$A$4:$A$154,0),MATCH($G33,'BEF（拡大係数）'!$A$4:$AO$4,0)),0)</f>
        <v>0</v>
      </c>
      <c r="AL33" s="2">
        <f>IFERROR(INDEX('BEF（拡大係数）'!$A$4:$AO$154,MATCH(【入力】吸収量・排出量算定シート!$H33,'BEF（拡大係数）'!$A$4:$A$154,0),MATCH($G33,'BEF（拡大係数）'!$A$4:$AO$4,0)),0)</f>
        <v>0</v>
      </c>
      <c r="AM33" s="2">
        <f>IFERROR(INDEX('BEF（拡大係数）'!$A$4:$AO$154,MATCH(【入力】吸収量・排出量算定シート!$H33,'BEF（拡大係数）'!$A$4:$A$154,0),MATCH($G33,'BEF（拡大係数）'!$A$4:$AO$4,0)),0)</f>
        <v>0</v>
      </c>
      <c r="AN33" s="2">
        <f>IFERROR(INDEX('BEF（拡大係数）'!$A$4:$AO$154,MATCH(【入力】吸収量・排出量算定シート!$H33,'BEF（拡大係数）'!$A$4:$A$154,0),MATCH($G33,'BEF（拡大係数）'!$A$4:$AO$4,0)),0)</f>
        <v>0</v>
      </c>
      <c r="AO33" s="2">
        <f>IFERROR(INDEX('BEF（拡大係数）'!$A$4:$AO$154,MATCH(【入力】吸収量・排出量算定シート!$H33,'BEF（拡大係数）'!$A$4:$A$154,0),MATCH($G33,'BEF（拡大係数）'!$A$4:$AO$4,0)),0)</f>
        <v>0</v>
      </c>
      <c r="AP33" s="2">
        <f>IFERROR(INDEX('BEF（拡大係数）'!$A$4:$AO$154,MATCH(【入力】吸収量・排出量算定シート!$H33,'BEF（拡大係数）'!$A$4:$A$154,0),MATCH($G33,'BEF（拡大係数）'!$A$4:$AO$4,0)),0)</f>
        <v>0</v>
      </c>
      <c r="AQ33" s="2">
        <f>IFERROR(INDEX('BEF（拡大係数）'!$A$4:$AO$154,MATCH(【入力】吸収量・排出量算定シート!$H33,'BEF（拡大係数）'!$A$4:$A$154,0),MATCH($G33,'BEF（拡大係数）'!$A$4:$AO$4,0)),0)</f>
        <v>0</v>
      </c>
      <c r="AR33" s="2">
        <f>IFERROR(INDEX('BEF（拡大係数）'!$A$4:$AO$154,MATCH(【入力】吸収量・排出量算定シート!$H33,'BEF（拡大係数）'!$A$4:$A$154,0),MATCH($G33,'BEF（拡大係数）'!$A$4:$AO$4,0)),0)</f>
        <v>0</v>
      </c>
      <c r="AS33" s="2">
        <f>IFERROR(INDEX('BEF（拡大係数）'!$A$4:$AO$154,MATCH(【入力】吸収量・排出量算定シート!$H33,'BEF（拡大係数）'!$A$4:$A$154,0),MATCH($G33,'BEF（拡大係数）'!$A$4:$AO$4,0)),0)</f>
        <v>0</v>
      </c>
      <c r="AT33" s="2">
        <f>IFERROR(INDEX('BEF（拡大係数）'!$A$4:$AO$154,MATCH(【入力】吸収量・排出量算定シート!$H33,'BEF（拡大係数）'!$A$4:$A$154,0),MATCH($G33,'BEF（拡大係数）'!$A$4:$AO$4,0)),0)</f>
        <v>0</v>
      </c>
      <c r="AU33" s="2">
        <f>IFERROR(VLOOKUP($G33,パラメータ_オリジナル!$B$6:$G$45,4,FALSE),0)</f>
        <v>0</v>
      </c>
      <c r="AV33" s="2">
        <f>IFERROR(VLOOKUP($G33,パラメータ_オリジナル!$B$6:$G$45,5,FALSE),0)</f>
        <v>0</v>
      </c>
      <c r="AW33" s="2">
        <f>IFERROR(VLOOKUP($G33,パラメータ_オリジナル!$B$6:$G$45,6,FALSE),0)</f>
        <v>0</v>
      </c>
      <c r="AX33" s="125">
        <f t="shared" si="114"/>
        <v>0</v>
      </c>
      <c r="AY33" s="125">
        <f t="shared" si="115"/>
        <v>0</v>
      </c>
      <c r="AZ33" s="125">
        <f t="shared" si="116"/>
        <v>0</v>
      </c>
      <c r="BA33" s="125">
        <f t="shared" si="117"/>
        <v>0</v>
      </c>
      <c r="BB33" s="125">
        <f t="shared" si="118"/>
        <v>0</v>
      </c>
      <c r="BC33" s="125">
        <f t="shared" si="119"/>
        <v>0</v>
      </c>
      <c r="BD33" s="125">
        <f t="shared" si="120"/>
        <v>0</v>
      </c>
      <c r="BE33" s="125">
        <f t="shared" si="121"/>
        <v>0</v>
      </c>
      <c r="BF33" s="125">
        <f t="shared" si="122"/>
        <v>0</v>
      </c>
      <c r="BG33" s="125">
        <f t="shared" si="123"/>
        <v>0</v>
      </c>
      <c r="BH33" s="125">
        <f t="shared" si="124"/>
        <v>0</v>
      </c>
      <c r="BI33" s="125">
        <f t="shared" si="125"/>
        <v>0</v>
      </c>
      <c r="BJ33" s="125">
        <f t="shared" si="126"/>
        <v>0</v>
      </c>
      <c r="BK33" s="125">
        <f t="shared" si="127"/>
        <v>0</v>
      </c>
      <c r="BL33" s="125">
        <f t="shared" si="128"/>
        <v>0</v>
      </c>
      <c r="BM33" s="125">
        <f t="shared" si="129"/>
        <v>0</v>
      </c>
      <c r="BN33" s="125">
        <f t="shared" si="130"/>
        <v>0</v>
      </c>
      <c r="BO33" s="125">
        <f t="shared" si="131"/>
        <v>0</v>
      </c>
      <c r="BP33" s="125">
        <f t="shared" si="132"/>
        <v>0</v>
      </c>
      <c r="BQ33" s="125">
        <f t="shared" si="133"/>
        <v>0</v>
      </c>
      <c r="BR33" s="125">
        <f t="shared" si="134"/>
        <v>0</v>
      </c>
      <c r="BS33" s="125">
        <f t="shared" si="135"/>
        <v>0</v>
      </c>
      <c r="BT33" s="125">
        <f t="shared" si="136"/>
        <v>0</v>
      </c>
      <c r="BU33" s="125">
        <f t="shared" si="137"/>
        <v>0</v>
      </c>
      <c r="BV33" s="125">
        <f t="shared" si="138"/>
        <v>0</v>
      </c>
      <c r="BW33" s="125">
        <f t="shared" si="139"/>
        <v>0</v>
      </c>
      <c r="BX33" s="125">
        <f t="shared" si="140"/>
        <v>0</v>
      </c>
      <c r="BY33" s="125">
        <f t="shared" si="141"/>
        <v>0</v>
      </c>
      <c r="BZ33" s="125">
        <f t="shared" si="142"/>
        <v>0</v>
      </c>
      <c r="CA33" s="125">
        <f t="shared" si="143"/>
        <v>0</v>
      </c>
      <c r="CB33" s="125">
        <f t="shared" si="144"/>
        <v>0</v>
      </c>
      <c r="CC33" s="125">
        <f t="shared" si="145"/>
        <v>0</v>
      </c>
      <c r="CD33" s="125">
        <f t="shared" si="146"/>
        <v>0</v>
      </c>
      <c r="CE33" s="125">
        <f t="shared" si="147"/>
        <v>0</v>
      </c>
      <c r="CF33" s="2">
        <f>IFERROR(IF($F33="地位Ⅰ",INDEX(幹材積成長量!$I$7:$K$148,MATCH((【入力】吸収量・排出量算定シート!$H33+(【入力】吸収量・排出量算定シート!CF$17-【入力】吸収量・排出量算定シート!$CF$17)),幹材積成長量!$I$7:$I$148,0),MATCH(【入力】吸収量・排出量算定シート!$G33,幹材積成長量!$I$7:$K$7,0)),IF($F33="地位Ⅲ",INDEX(幹材積成長量!$O$7:$Q$148,MATCH((【入力】吸収量・排出量算定シート!$H33+(【入力】吸収量・排出量算定シート!CF$17-【入力】吸収量・排出量算定シート!$CF$17)),幹材積成長量!$O$7:$O$148,0),MATCH(【入力】吸収量・排出量算定シート!$G33,幹材積成長量!$O$7:$Q$7,0)),INDEX(幹材積成長量!$L$7:$N$148,MATCH((【入力】吸収量・排出量算定シート!$H33+(【入力】吸収量・排出量算定シート!CF$17-【入力】吸収量・排出量算定シート!$CF$17)),幹材積成長量!$L$7:$L$148,0),MATCH(【入力】吸収量・排出量算定シート!$G33,幹材積成長量!$L$7:$N$7,0)))),0)</f>
        <v>0</v>
      </c>
      <c r="CG33" s="2">
        <f>IFERROR(IF($F33="地位Ⅰ",INDEX(幹材積成長量!$I$7:$K$148,MATCH((【入力】吸収量・排出量算定シート!$H33+(【入力】吸収量・排出量算定シート!CG$17-【入力】吸収量・排出量算定シート!$CF$17)),幹材積成長量!$I$7:$I$148,0),MATCH(【入力】吸収量・排出量算定シート!$G33,幹材積成長量!$I$7:$K$7,0)),IF($F33="地位Ⅲ",INDEX(幹材積成長量!$O$7:$Q$148,MATCH((【入力】吸収量・排出量算定シート!$H33+(【入力】吸収量・排出量算定シート!CG$17-【入力】吸収量・排出量算定シート!$CF$17)),幹材積成長量!$O$7:$O$148,0),MATCH(【入力】吸収量・排出量算定シート!$G33,幹材積成長量!$O$7:$Q$7,0)),INDEX(幹材積成長量!$L$7:$N$148,MATCH((【入力】吸収量・排出量算定シート!$H33+(【入力】吸収量・排出量算定シート!CG$17-【入力】吸収量・排出量算定シート!$CF$17)),幹材積成長量!$L$7:$L$148,0),MATCH(【入力】吸収量・排出量算定シート!$G33,幹材積成長量!$L$7:$N$7,0)))),0)</f>
        <v>0</v>
      </c>
      <c r="CH33" s="2">
        <f>IFERROR(IF($F33="地位Ⅰ",INDEX(幹材積成長量!$I$7:$K$148,MATCH((【入力】吸収量・排出量算定シート!$H33+(【入力】吸収量・排出量算定シート!CH$17-【入力】吸収量・排出量算定シート!$CF$17)),幹材積成長量!$I$7:$I$148,0),MATCH(【入力】吸収量・排出量算定シート!$G33,幹材積成長量!$I$7:$K$7,0)),IF($F33="地位Ⅲ",INDEX(幹材積成長量!$O$7:$Q$148,MATCH((【入力】吸収量・排出量算定シート!$H33+(【入力】吸収量・排出量算定シート!CH$17-【入力】吸収量・排出量算定シート!$CF$17)),幹材積成長量!$O$7:$O$148,0),MATCH(【入力】吸収量・排出量算定シート!$G33,幹材積成長量!$O$7:$Q$7,0)),INDEX(幹材積成長量!$L$7:$N$148,MATCH((【入力】吸収量・排出量算定シート!$H33+(【入力】吸収量・排出量算定シート!CH$17-【入力】吸収量・排出量算定シート!$CF$17)),幹材積成長量!$L$7:$L$148,0),MATCH(【入力】吸収量・排出量算定シート!$G33,幹材積成長量!$L$7:$N$7,0)))),0)</f>
        <v>0</v>
      </c>
      <c r="CI33" s="2">
        <f>IFERROR(IF($F33="地位Ⅰ",INDEX(幹材積成長量!$I$7:$K$148,MATCH((【入力】吸収量・排出量算定シート!$H33+(【入力】吸収量・排出量算定シート!CI$17-【入力】吸収量・排出量算定シート!$CF$17)),幹材積成長量!$I$7:$I$148,0),MATCH(【入力】吸収量・排出量算定シート!$G33,幹材積成長量!$I$7:$K$7,0)),IF($F33="地位Ⅲ",INDEX(幹材積成長量!$O$7:$Q$148,MATCH((【入力】吸収量・排出量算定シート!$H33+(【入力】吸収量・排出量算定シート!CI$17-【入力】吸収量・排出量算定シート!$CF$17)),幹材積成長量!$O$7:$O$148,0),MATCH(【入力】吸収量・排出量算定シート!$G33,幹材積成長量!$O$7:$Q$7,0)),INDEX(幹材積成長量!$L$7:$N$148,MATCH((【入力】吸収量・排出量算定シート!$H33+(【入力】吸収量・排出量算定シート!CI$17-【入力】吸収量・排出量算定シート!$CF$17)),幹材積成長量!$L$7:$L$148,0),MATCH(【入力】吸収量・排出量算定シート!$G33,幹材積成長量!$L$7:$N$7,0)))),0)</f>
        <v>0</v>
      </c>
      <c r="CJ33" s="2">
        <f>IFERROR(IF($F33="地位Ⅰ",INDEX(幹材積成長量!$I$7:$K$148,MATCH((【入力】吸収量・排出量算定シート!$H33+(【入力】吸収量・排出量算定シート!CJ$17-【入力】吸収量・排出量算定シート!$CF$17)),幹材積成長量!$I$7:$I$148,0),MATCH(【入力】吸収量・排出量算定シート!$G33,幹材積成長量!$I$7:$K$7,0)),IF($F33="地位Ⅲ",INDEX(幹材積成長量!$O$7:$Q$148,MATCH((【入力】吸収量・排出量算定シート!$H33+(【入力】吸収量・排出量算定シート!CJ$17-【入力】吸収量・排出量算定シート!$CF$17)),幹材積成長量!$O$7:$O$148,0),MATCH(【入力】吸収量・排出量算定シート!$G33,幹材積成長量!$O$7:$Q$7,0)),INDEX(幹材積成長量!$L$7:$N$148,MATCH((【入力】吸収量・排出量算定シート!$H33+(【入力】吸収量・排出量算定シート!CJ$17-【入力】吸収量・排出量算定シート!$CF$17)),幹材積成長量!$L$7:$L$148,0),MATCH(【入力】吸収量・排出量算定シート!$G33,幹材積成長量!$L$7:$N$7,0)))),0)</f>
        <v>0</v>
      </c>
      <c r="CK33" s="2">
        <f>IFERROR(IF($F33="地位Ⅰ",INDEX(幹材積成長量!$I$7:$K$148,MATCH((【入力】吸収量・排出量算定シート!$H33+(【入力】吸収量・排出量算定シート!CK$17-【入力】吸収量・排出量算定シート!$CF$17)),幹材積成長量!$I$7:$I$148,0),MATCH(【入力】吸収量・排出量算定シート!$G33,幹材積成長量!$I$7:$K$7,0)),IF($F33="地位Ⅲ",INDEX(幹材積成長量!$O$7:$Q$148,MATCH((【入力】吸収量・排出量算定シート!$H33+(【入力】吸収量・排出量算定シート!CK$17-【入力】吸収量・排出量算定シート!$CF$17)),幹材積成長量!$O$7:$O$148,0),MATCH(【入力】吸収量・排出量算定シート!$G33,幹材積成長量!$O$7:$Q$7,0)),INDEX(幹材積成長量!$L$7:$N$148,MATCH((【入力】吸収量・排出量算定シート!$H33+(【入力】吸収量・排出量算定シート!CK$17-【入力】吸収量・排出量算定シート!$CF$17)),幹材積成長量!$L$7:$L$148,0),MATCH(【入力】吸収量・排出量算定シート!$G33,幹材積成長量!$L$7:$N$7,0)))),0)</f>
        <v>0</v>
      </c>
      <c r="CL33" s="2">
        <f>IFERROR(IF($F33="地位Ⅰ",INDEX(幹材積成長量!$I$7:$K$148,MATCH((【入力】吸収量・排出量算定シート!$H33+(【入力】吸収量・排出量算定シート!CL$17-【入力】吸収量・排出量算定シート!$CF$17)),幹材積成長量!$I$7:$I$148,0),MATCH(【入力】吸収量・排出量算定シート!$G33,幹材積成長量!$I$7:$K$7,0)),IF($F33="地位Ⅲ",INDEX(幹材積成長量!$O$7:$Q$148,MATCH((【入力】吸収量・排出量算定シート!$H33+(【入力】吸収量・排出量算定シート!CL$17-【入力】吸収量・排出量算定シート!$CF$17)),幹材積成長量!$O$7:$O$148,0),MATCH(【入力】吸収量・排出量算定シート!$G33,幹材積成長量!$O$7:$Q$7,0)),INDEX(幹材積成長量!$L$7:$N$148,MATCH((【入力】吸収量・排出量算定シート!$H33+(【入力】吸収量・排出量算定シート!CL$17-【入力】吸収量・排出量算定シート!$CF$17)),幹材積成長量!$L$7:$L$148,0),MATCH(【入力】吸収量・排出量算定シート!$G33,幹材積成長量!$L$7:$N$7,0)))),0)</f>
        <v>0</v>
      </c>
      <c r="CM33" s="2">
        <f>IFERROR(IF($F33="地位Ⅰ",INDEX(幹材積成長量!$I$7:$K$148,MATCH((【入力】吸収量・排出量算定シート!$H33+(【入力】吸収量・排出量算定シート!CM$17-【入力】吸収量・排出量算定シート!$CF$17)),幹材積成長量!$I$7:$I$148,0),MATCH(【入力】吸収量・排出量算定シート!$G33,幹材積成長量!$I$7:$K$7,0)),IF($F33="地位Ⅲ",INDEX(幹材積成長量!$O$7:$Q$148,MATCH((【入力】吸収量・排出量算定シート!$H33+(【入力】吸収量・排出量算定シート!CM$17-【入力】吸収量・排出量算定シート!$CF$17)),幹材積成長量!$O$7:$O$148,0),MATCH(【入力】吸収量・排出量算定シート!$G33,幹材積成長量!$O$7:$Q$7,0)),INDEX(幹材積成長量!$L$7:$N$148,MATCH((【入力】吸収量・排出量算定シート!$H33+(【入力】吸収量・排出量算定シート!CM$17-【入力】吸収量・排出量算定シート!$CF$17)),幹材積成長量!$L$7:$L$148,0),MATCH(【入力】吸収量・排出量算定シート!$G33,幹材積成長量!$L$7:$N$7,0)))),0)</f>
        <v>0</v>
      </c>
      <c r="CN33" s="2">
        <f>IFERROR(IF($F33="地位Ⅰ",INDEX(幹材積成長量!$I$7:$K$148,MATCH((【入力】吸収量・排出量算定シート!$H33+(【入力】吸収量・排出量算定シート!CN$17-【入力】吸収量・排出量算定シート!$CF$17)),幹材積成長量!$I$7:$I$148,0),MATCH(【入力】吸収量・排出量算定シート!$G33,幹材積成長量!$I$7:$K$7,0)),IF($F33="地位Ⅲ",INDEX(幹材積成長量!$O$7:$Q$148,MATCH((【入力】吸収量・排出量算定シート!$H33+(【入力】吸収量・排出量算定シート!CN$17-【入力】吸収量・排出量算定シート!$CF$17)),幹材積成長量!$O$7:$O$148,0),MATCH(【入力】吸収量・排出量算定シート!$G33,幹材積成長量!$O$7:$Q$7,0)),INDEX(幹材積成長量!$L$7:$N$148,MATCH((【入力】吸収量・排出量算定シート!$H33+(【入力】吸収量・排出量算定シート!CN$17-【入力】吸収量・排出量算定シート!$CF$17)),幹材積成長量!$L$7:$L$148,0),MATCH(【入力】吸収量・排出量算定シート!$G33,幹材積成長量!$L$7:$N$7,0)))),0)</f>
        <v>0</v>
      </c>
      <c r="CO33" s="2">
        <f>IFERROR(IF($F33="地位Ⅰ",INDEX(幹材積成長量!$I$7:$K$148,MATCH((【入力】吸収量・排出量算定シート!$H33+(【入力】吸収量・排出量算定シート!CO$17-【入力】吸収量・排出量算定シート!$CF$17)),幹材積成長量!$I$7:$I$148,0),MATCH(【入力】吸収量・排出量算定シート!$G33,幹材積成長量!$I$7:$K$7,0)),IF($F33="地位Ⅲ",INDEX(幹材積成長量!$O$7:$Q$148,MATCH((【入力】吸収量・排出量算定シート!$H33+(【入力】吸収量・排出量算定シート!CO$17-【入力】吸収量・排出量算定シート!$CF$17)),幹材積成長量!$O$7:$O$148,0),MATCH(【入力】吸収量・排出量算定シート!$G33,幹材積成長量!$O$7:$Q$7,0)),INDEX(幹材積成長量!$L$7:$N$148,MATCH((【入力】吸収量・排出量算定シート!$H33+(【入力】吸収量・排出量算定シート!CO$17-【入力】吸収量・排出量算定シート!$CF$17)),幹材積成長量!$L$7:$L$148,0),MATCH(【入力】吸収量・排出量算定シート!$G33,幹材積成長量!$L$7:$N$7,0)))),0)</f>
        <v>0</v>
      </c>
      <c r="CP33" s="2">
        <f>IFERROR(IF($F33="地位Ⅰ",INDEX(幹材積成長量!$I$7:$K$148,MATCH((【入力】吸収量・排出量算定シート!$H33+(【入力】吸収量・排出量算定シート!CP$17-【入力】吸収量・排出量算定シート!$CF$17)),幹材積成長量!$I$7:$I$148,0),MATCH(【入力】吸収量・排出量算定シート!$G33,幹材積成長量!$I$7:$K$7,0)),IF($F33="地位Ⅲ",INDEX(幹材積成長量!$O$7:$Q$148,MATCH((【入力】吸収量・排出量算定シート!$H33+(【入力】吸収量・排出量算定シート!CP$17-【入力】吸収量・排出量算定シート!$CF$17)),幹材積成長量!$O$7:$O$148,0),MATCH(【入力】吸収量・排出量算定シート!$G33,幹材積成長量!$O$7:$Q$7,0)),INDEX(幹材積成長量!$L$7:$N$148,MATCH((【入力】吸収量・排出量算定シート!$H33+(【入力】吸収量・排出量算定シート!CP$17-【入力】吸収量・排出量算定シート!$CF$17)),幹材積成長量!$L$7:$L$148,0),MATCH(【入力】吸収量・排出量算定シート!$G33,幹材積成長量!$L$7:$N$7,0)))),0)</f>
        <v>0</v>
      </c>
      <c r="CQ33" s="2">
        <f>IFERROR(IF($F33="地位Ⅰ",INDEX(幹材積成長量!$I$7:$K$148,MATCH((【入力】吸収量・排出量算定シート!$H33+(【入力】吸収量・排出量算定シート!CQ$17-【入力】吸収量・排出量算定シート!$CF$17)),幹材積成長量!$I$7:$I$148,0),MATCH(【入力】吸収量・排出量算定シート!$G33,幹材積成長量!$I$7:$K$7,0)),IF($F33="地位Ⅲ",INDEX(幹材積成長量!$O$7:$Q$148,MATCH((【入力】吸収量・排出量算定シート!$H33+(【入力】吸収量・排出量算定シート!CQ$17-【入力】吸収量・排出量算定シート!$CF$17)),幹材積成長量!$O$7:$O$148,0),MATCH(【入力】吸収量・排出量算定シート!$G33,幹材積成長量!$O$7:$Q$7,0)),INDEX(幹材積成長量!$L$7:$N$148,MATCH((【入力】吸収量・排出量算定シート!$H33+(【入力】吸収量・排出量算定シート!CQ$17-【入力】吸収量・排出量算定シート!$CF$17)),幹材積成長量!$L$7:$L$148,0),MATCH(【入力】吸収量・排出量算定シート!$G33,幹材積成長量!$L$7:$N$7,0)))),0)</f>
        <v>0</v>
      </c>
      <c r="CR33" s="2">
        <f>IFERROR(IF($F33="地位Ⅰ",INDEX(幹材積成長量!$I$7:$K$148,MATCH((【入力】吸収量・排出量算定シート!$H33+(【入力】吸収量・排出量算定シート!CR$17-【入力】吸収量・排出量算定シート!$CF$17)),幹材積成長量!$I$7:$I$148,0),MATCH(【入力】吸収量・排出量算定シート!$G33,幹材積成長量!$I$7:$K$7,0)),IF($F33="地位Ⅲ",INDEX(幹材積成長量!$O$7:$Q$148,MATCH((【入力】吸収量・排出量算定シート!$H33+(【入力】吸収量・排出量算定シート!CR$17-【入力】吸収量・排出量算定シート!$CF$17)),幹材積成長量!$O$7:$O$148,0),MATCH(【入力】吸収量・排出量算定シート!$G33,幹材積成長量!$O$7:$Q$7,0)),INDEX(幹材積成長量!$L$7:$N$148,MATCH((【入力】吸収量・排出量算定シート!$H33+(【入力】吸収量・排出量算定シート!CR$17-【入力】吸収量・排出量算定シート!$CF$17)),幹材積成長量!$L$7:$L$148,0),MATCH(【入力】吸収量・排出量算定シート!$G33,幹材積成長量!$L$7:$N$7,0)))),0)</f>
        <v>0</v>
      </c>
      <c r="CS33" s="2">
        <f>IFERROR(IF($F33="地位Ⅰ",INDEX(幹材積成長量!$I$7:$K$148,MATCH((【入力】吸収量・排出量算定シート!$H33+(【入力】吸収量・排出量算定シート!CS$17-【入力】吸収量・排出量算定シート!$CF$17)),幹材積成長量!$I$7:$I$148,0),MATCH(【入力】吸収量・排出量算定シート!$G33,幹材積成長量!$I$7:$K$7,0)),IF($F33="地位Ⅲ",INDEX(幹材積成長量!$O$7:$Q$148,MATCH((【入力】吸収量・排出量算定シート!$H33+(【入力】吸収量・排出量算定シート!CS$17-【入力】吸収量・排出量算定シート!$CF$17)),幹材積成長量!$O$7:$O$148,0),MATCH(【入力】吸収量・排出量算定シート!$G33,幹材積成長量!$O$7:$Q$7,0)),INDEX(幹材積成長量!$L$7:$N$148,MATCH((【入力】吸収量・排出量算定シート!$H33+(【入力】吸収量・排出量算定シート!CS$17-【入力】吸収量・排出量算定シート!$CF$17)),幹材積成長量!$L$7:$L$148,0),MATCH(【入力】吸収量・排出量算定シート!$G33,幹材積成長量!$L$7:$N$7,0)))),0)</f>
        <v>0</v>
      </c>
      <c r="CT33" s="2">
        <f>IFERROR(IF($F33="地位Ⅰ",INDEX(幹材積成長量!$I$7:$K$148,MATCH((【入力】吸収量・排出量算定シート!$H33+(【入力】吸収量・排出量算定シート!CT$17-【入力】吸収量・排出量算定シート!$CF$17)),幹材積成長量!$I$7:$I$148,0),MATCH(【入力】吸収量・排出量算定シート!$G33,幹材積成長量!$I$7:$K$7,0)),IF($F33="地位Ⅲ",INDEX(幹材積成長量!$O$7:$Q$148,MATCH((【入力】吸収量・排出量算定シート!$H33+(【入力】吸収量・排出量算定シート!CT$17-【入力】吸収量・排出量算定シート!$CF$17)),幹材積成長量!$O$7:$O$148,0),MATCH(【入力】吸収量・排出量算定シート!$G33,幹材積成長量!$O$7:$Q$7,0)),INDEX(幹材積成長量!$L$7:$N$148,MATCH((【入力】吸収量・排出量算定シート!$H33+(【入力】吸収量・排出量算定シート!CT$17-【入力】吸収量・排出量算定シート!$CF$17)),幹材積成長量!$L$7:$L$148,0),MATCH(【入力】吸収量・排出量算定シート!$G33,幹材積成長量!$L$7:$N$7,0)))),0)</f>
        <v>0</v>
      </c>
      <c r="CU33" s="2">
        <f>IFERROR(IF($F33="地位Ⅰ",INDEX(幹材積成長量!$I$7:$K$148,MATCH((【入力】吸収量・排出量算定シート!$H33+(【入力】吸収量・排出量算定シート!CU$17-【入力】吸収量・排出量算定シート!$CF$17)),幹材積成長量!$I$7:$I$148,0),MATCH(【入力】吸収量・排出量算定シート!$G33,幹材積成長量!$I$7:$K$7,0)),IF($F33="地位Ⅲ",INDEX(幹材積成長量!$O$7:$Q$148,MATCH((【入力】吸収量・排出量算定シート!$H33+(【入力】吸収量・排出量算定シート!CU$17-【入力】吸収量・排出量算定シート!$CF$17)),幹材積成長量!$O$7:$O$148,0),MATCH(【入力】吸収量・排出量算定シート!$G33,幹材積成長量!$O$7:$Q$7,0)),INDEX(幹材積成長量!$L$7:$N$148,MATCH((【入力】吸収量・排出量算定シート!$H33+(【入力】吸収量・排出量算定シート!CU$17-【入力】吸収量・排出量算定シート!$CF$17)),幹材積成長量!$L$7:$L$148,0),MATCH(【入力】吸収量・排出量算定シート!$G33,幹材積成長量!$L$7:$N$7,0)))),0)</f>
        <v>0</v>
      </c>
      <c r="CV33" s="2">
        <f>IFERROR(IF($F33="地位Ⅰ",INDEX(幹材積成長量!$I$7:$K$148,MATCH((【入力】吸収量・排出量算定シート!$H33+(【入力】吸収量・排出量算定シート!CV$17-【入力】吸収量・排出量算定シート!$CF$17)),幹材積成長量!$I$7:$I$148,0),MATCH(【入力】吸収量・排出量算定シート!$G33,幹材積成長量!$I$7:$K$7,0)),IF($F33="地位Ⅲ",INDEX(幹材積成長量!$O$7:$Q$148,MATCH((【入力】吸収量・排出量算定シート!$H33+(【入力】吸収量・排出量算定シート!CV$17-【入力】吸収量・排出量算定シート!$CF$17)),幹材積成長量!$O$7:$O$148,0),MATCH(【入力】吸収量・排出量算定シート!$G33,幹材積成長量!$O$7:$Q$7,0)),INDEX(幹材積成長量!$L$7:$N$148,MATCH((【入力】吸収量・排出量算定シート!$H33+(【入力】吸収量・排出量算定シート!CV$17-【入力】吸収量・排出量算定シート!$CF$17)),幹材積成長量!$L$7:$L$148,0),MATCH(【入力】吸収量・排出量算定シート!$G33,幹材積成長量!$L$7:$N$7,0)))),0)</f>
        <v>0</v>
      </c>
      <c r="CW33" s="2">
        <f t="shared" si="148"/>
        <v>0</v>
      </c>
      <c r="CX33" s="2">
        <f t="shared" si="149"/>
        <v>0</v>
      </c>
      <c r="CY33" s="2">
        <f t="shared" si="150"/>
        <v>0</v>
      </c>
      <c r="CZ33" s="2">
        <f t="shared" si="151"/>
        <v>0</v>
      </c>
      <c r="DA33" s="2">
        <f t="shared" si="152"/>
        <v>0</v>
      </c>
      <c r="DB33" s="2">
        <f t="shared" si="153"/>
        <v>0</v>
      </c>
      <c r="DC33" s="2">
        <f t="shared" si="154"/>
        <v>0</v>
      </c>
      <c r="DD33" s="2">
        <f t="shared" si="155"/>
        <v>0</v>
      </c>
      <c r="DE33" s="2">
        <f t="shared" si="156"/>
        <v>0</v>
      </c>
      <c r="DF33" s="2">
        <f t="shared" si="157"/>
        <v>0</v>
      </c>
      <c r="DG33" s="2">
        <f t="shared" si="158"/>
        <v>0</v>
      </c>
      <c r="DH33" s="2">
        <f t="shared" si="159"/>
        <v>0</v>
      </c>
      <c r="DI33" s="2">
        <f t="shared" si="160"/>
        <v>0</v>
      </c>
      <c r="DJ33" s="2">
        <f t="shared" si="161"/>
        <v>0</v>
      </c>
      <c r="DK33" s="2">
        <f t="shared" si="162"/>
        <v>0</v>
      </c>
      <c r="DL33" s="2">
        <f t="shared" si="163"/>
        <v>0</v>
      </c>
      <c r="DM33" s="2">
        <f t="shared" si="164"/>
        <v>0</v>
      </c>
      <c r="DN33" s="187">
        <f>IFERROR(IF($F33="地位Ⅰ",INDEX(幹材積成長量!$AE$7:$AG$14,8,MATCH(【入力】吸収量・排出量算定シート!$G33,幹材積成長量!$AE$7:$AG$7,0)),IF($F33="地位Ⅲ",INDEX(幹材積成長量!$AK$7:$AM$14,8,MATCH(【入力】吸収量・排出量算定シート!$G33,幹材積成長量!$AK$7:$AM$7,0)),INDEX(幹材積成長量!$AH$7:$AJ$14,8,MATCH(【入力】吸収量・排出量算定シート!$G33,幹材積成長量!$AH$7:$AJ$7,0)))),0)</f>
        <v>0</v>
      </c>
      <c r="DO33" s="187">
        <f>IFERROR(IF($F33="地位Ⅰ",INDEX(幹材積成長量!$AE$7:$AG$14,8,MATCH(【入力】吸収量・排出量算定シート!$G33,幹材積成長量!$AE$7:$AG$7,0)),IF($F33="地位Ⅲ",INDEX(幹材積成長量!$AK$7:$AM$14,8,MATCH(【入力】吸収量・排出量算定シート!$G33,幹材積成長量!$AK$7:$AM$7,0)),INDEX(幹材積成長量!$AH$7:$AJ$14,8,MATCH(【入力】吸収量・排出量算定シート!$G33,幹材積成長量!$AH$7:$AJ$7,0)))),0)</f>
        <v>0</v>
      </c>
      <c r="DP33" s="187">
        <f>IFERROR(IF($F33="地位Ⅰ",INDEX(幹材積成長量!$AE$7:$AG$14,8,MATCH(【入力】吸収量・排出量算定シート!$G33,幹材積成長量!$AE$7:$AG$7,0)),IF($F33="地位Ⅲ",INDEX(幹材積成長量!$AK$7:$AM$14,8,MATCH(【入力】吸収量・排出量算定シート!$G33,幹材積成長量!$AK$7:$AM$7,0)),INDEX(幹材積成長量!$AH$7:$AJ$14,8,MATCH(【入力】吸収量・排出量算定シート!$G33,幹材積成長量!$AH$7:$AJ$7,0)))),0)</f>
        <v>0</v>
      </c>
      <c r="DQ33" s="187">
        <f>IFERROR(IF($F33="地位Ⅰ",INDEX(幹材積成長量!$AE$7:$AG$14,8,MATCH(【入力】吸収量・排出量算定シート!$G33,幹材積成長量!$AE$7:$AG$7,0)),IF($F33="地位Ⅲ",INDEX(幹材積成長量!$AK$7:$AM$14,8,MATCH(【入力】吸収量・排出量算定シート!$G33,幹材積成長量!$AK$7:$AM$7,0)),INDEX(幹材積成長量!$AH$7:$AJ$14,8,MATCH(【入力】吸収量・排出量算定シート!$G33,幹材積成長量!$AH$7:$AJ$7,0)))),0)</f>
        <v>0</v>
      </c>
      <c r="DR33" s="187">
        <f>IFERROR(IF($F33="地位Ⅰ",INDEX(幹材積成長量!$AE$7:$AG$14,8,MATCH(【入力】吸収量・排出量算定シート!$G33,幹材積成長量!$AE$7:$AG$7,0)),IF($F33="地位Ⅲ",INDEX(幹材積成長量!$AK$7:$AM$14,8,MATCH(【入力】吸収量・排出量算定シート!$G33,幹材積成長量!$AK$7:$AM$7,0)),INDEX(幹材積成長量!$AH$7:$AJ$14,8,MATCH(【入力】吸収量・排出量算定シート!$G33,幹材積成長量!$AH$7:$AJ$7,0)))),0)</f>
        <v>0</v>
      </c>
      <c r="DS33" s="187">
        <f>IFERROR(IF($F33="地位Ⅰ",INDEX(幹材積成長量!$AE$7:$AG$14,8,MATCH(【入力】吸収量・排出量算定シート!$G33,幹材積成長量!$AE$7:$AG$7,0)),IF($F33="地位Ⅲ",INDEX(幹材積成長量!$AK$7:$AM$14,8,MATCH(【入力】吸収量・排出量算定シート!$G33,幹材積成長量!$AK$7:$AM$7,0)),INDEX(幹材積成長量!$AH$7:$AJ$14,8,MATCH(【入力】吸収量・排出量算定シート!$G33,幹材積成長量!$AH$7:$AJ$7,0)))),0)</f>
        <v>0</v>
      </c>
      <c r="DT33" s="187">
        <f>IFERROR(IF($F33="地位Ⅰ",INDEX(幹材積成長量!$AE$7:$AG$14,8,MATCH(【入力】吸収量・排出量算定シート!$G33,幹材積成長量!$AE$7:$AG$7,0)),IF($F33="地位Ⅲ",INDEX(幹材積成長量!$AK$7:$AM$14,8,MATCH(【入力】吸収量・排出量算定シート!$G33,幹材積成長量!$AK$7:$AM$7,0)),INDEX(幹材積成長量!$AH$7:$AJ$14,8,MATCH(【入力】吸収量・排出量算定シート!$G33,幹材積成長量!$AH$7:$AJ$7,0)))),0)</f>
        <v>0</v>
      </c>
      <c r="DU33" s="187">
        <f>IFERROR(IF($F33="地位Ⅰ",INDEX(幹材積成長量!$AE$7:$AG$14,8,MATCH(【入力】吸収量・排出量算定シート!$G33,幹材積成長量!$AE$7:$AG$7,0)),IF($F33="地位Ⅲ",INDEX(幹材積成長量!$AK$7:$AM$14,8,MATCH(【入力】吸収量・排出量算定シート!$G33,幹材積成長量!$AK$7:$AM$7,0)),INDEX(幹材積成長量!$AH$7:$AJ$14,8,MATCH(【入力】吸収量・排出量算定シート!$G33,幹材積成長量!$AH$7:$AJ$7,0)))),0)</f>
        <v>0</v>
      </c>
      <c r="DV33" s="187">
        <f>IFERROR(IF($F33="地位Ⅰ",INDEX(幹材積成長量!$AE$7:$AG$14,8,MATCH(【入力】吸収量・排出量算定シート!$G33,幹材積成長量!$AE$7:$AG$7,0)),IF($F33="地位Ⅲ",INDEX(幹材積成長量!$AK$7:$AM$14,8,MATCH(【入力】吸収量・排出量算定シート!$G33,幹材積成長量!$AK$7:$AM$7,0)),INDEX(幹材積成長量!$AH$7:$AJ$14,8,MATCH(【入力】吸収量・排出量算定シート!$G33,幹材積成長量!$AH$7:$AJ$7,0)))),0)</f>
        <v>0</v>
      </c>
      <c r="DW33" s="187">
        <f>IFERROR(IF($F33="地位Ⅰ",INDEX(幹材積成長量!$AE$7:$AG$14,8,MATCH(【入力】吸収量・排出量算定シート!$G33,幹材積成長量!$AE$7:$AG$7,0)),IF($F33="地位Ⅲ",INDEX(幹材積成長量!$AK$7:$AM$14,8,MATCH(【入力】吸収量・排出量算定シート!$G33,幹材積成長量!$AK$7:$AM$7,0)),INDEX(幹材積成長量!$AH$7:$AJ$14,8,MATCH(【入力】吸収量・排出量算定シート!$G33,幹材積成長量!$AH$7:$AJ$7,0)))),0)</f>
        <v>0</v>
      </c>
      <c r="DX33" s="187">
        <f>IFERROR(IF($F33="地位Ⅰ",INDEX(幹材積成長量!$AE$7:$AG$14,8,MATCH(【入力】吸収量・排出量算定シート!$G33,幹材積成長量!$AE$7:$AG$7,0)),IF($F33="地位Ⅲ",INDEX(幹材積成長量!$AK$7:$AM$14,8,MATCH(【入力】吸収量・排出量算定シート!$G33,幹材積成長量!$AK$7:$AM$7,0)),INDEX(幹材積成長量!$AH$7:$AJ$14,8,MATCH(【入力】吸収量・排出量算定シート!$G33,幹材積成長量!$AH$7:$AJ$7,0)))),0)</f>
        <v>0</v>
      </c>
      <c r="DY33" s="187">
        <f>IFERROR(IF($F33="地位Ⅰ",INDEX(幹材積成長量!$AE$7:$AG$14,8,MATCH(【入力】吸収量・排出量算定シート!$G33,幹材積成長量!$AE$7:$AG$7,0)),IF($F33="地位Ⅲ",INDEX(幹材積成長量!$AK$7:$AM$14,8,MATCH(【入力】吸収量・排出量算定シート!$G33,幹材積成長量!$AK$7:$AM$7,0)),INDEX(幹材積成長量!$AH$7:$AJ$14,8,MATCH(【入力】吸収量・排出量算定シート!$G33,幹材積成長量!$AH$7:$AJ$7,0)))),0)</f>
        <v>0</v>
      </c>
      <c r="DZ33" s="187">
        <f>IFERROR(IF($F33="地位Ⅰ",INDEX(幹材積成長量!$AE$7:$AG$14,8,MATCH(【入力】吸収量・排出量算定シート!$G33,幹材積成長量!$AE$7:$AG$7,0)),IF($F33="地位Ⅲ",INDEX(幹材積成長量!$AK$7:$AM$14,8,MATCH(【入力】吸収量・排出量算定シート!$G33,幹材積成長量!$AK$7:$AM$7,0)),INDEX(幹材積成長量!$AH$7:$AJ$14,8,MATCH(【入力】吸収量・排出量算定シート!$G33,幹材積成長量!$AH$7:$AJ$7,0)))),0)</f>
        <v>0</v>
      </c>
      <c r="EA33" s="187">
        <f>IFERROR(IF($F33="地位Ⅰ",INDEX(幹材積成長量!$AE$7:$AG$14,8,MATCH(【入力】吸収量・排出量算定シート!$G33,幹材積成長量!$AE$7:$AG$7,0)),IF($F33="地位Ⅲ",INDEX(幹材積成長量!$AK$7:$AM$14,8,MATCH(【入力】吸収量・排出量算定シート!$G33,幹材積成長量!$AK$7:$AM$7,0)),INDEX(幹材積成長量!$AH$7:$AJ$14,8,MATCH(【入力】吸収量・排出量算定シート!$G33,幹材積成長量!$AH$7:$AJ$7,0)))),0)</f>
        <v>0</v>
      </c>
      <c r="EB33" s="187">
        <f>IFERROR(IF($F33="地位Ⅰ",INDEX(幹材積成長量!$AE$7:$AG$14,8,MATCH(【入力】吸収量・排出量算定シート!$G33,幹材積成長量!$AE$7:$AG$7,0)),IF($F33="地位Ⅲ",INDEX(幹材積成長量!$AK$7:$AM$14,8,MATCH(【入力】吸収量・排出量算定シート!$G33,幹材積成長量!$AK$7:$AM$7,0)),INDEX(幹材積成長量!$AH$7:$AJ$14,8,MATCH(【入力】吸収量・排出量算定シート!$G33,幹材積成長量!$AH$7:$AJ$7,0)))),0)</f>
        <v>0</v>
      </c>
      <c r="EC33" s="187">
        <f>IFERROR(IF($F33="地位Ⅰ",INDEX(幹材積成長量!$AE$7:$AG$14,8,MATCH(【入力】吸収量・排出量算定シート!$G33,幹材積成長量!$AE$7:$AG$7,0)),IF($F33="地位Ⅲ",INDEX(幹材積成長量!$AK$7:$AM$14,8,MATCH(【入力】吸収量・排出量算定シート!$G33,幹材積成長量!$AK$7:$AM$7,0)),INDEX(幹材積成長量!$AH$7:$AJ$14,8,MATCH(【入力】吸収量・排出量算定シート!$G33,幹材積成長量!$AH$7:$AJ$7,0)))),0)</f>
        <v>0</v>
      </c>
      <c r="ED33" s="186">
        <f t="shared" si="165"/>
        <v>0</v>
      </c>
      <c r="EE33" s="186">
        <f t="shared" si="166"/>
        <v>0</v>
      </c>
      <c r="EF33" s="186">
        <f t="shared" si="167"/>
        <v>0</v>
      </c>
      <c r="EG33" s="186">
        <f t="shared" si="168"/>
        <v>0</v>
      </c>
      <c r="EH33" s="186">
        <f t="shared" si="169"/>
        <v>0</v>
      </c>
      <c r="EI33" s="186">
        <f t="shared" si="170"/>
        <v>0</v>
      </c>
      <c r="EJ33" s="186">
        <f t="shared" si="171"/>
        <v>0</v>
      </c>
      <c r="EK33" s="186">
        <f t="shared" si="172"/>
        <v>0</v>
      </c>
      <c r="EL33" s="186">
        <f t="shared" si="173"/>
        <v>0</v>
      </c>
      <c r="EM33" s="186">
        <f t="shared" si="174"/>
        <v>0</v>
      </c>
      <c r="EN33" s="186">
        <f t="shared" si="175"/>
        <v>0</v>
      </c>
      <c r="EO33" s="186">
        <f t="shared" si="176"/>
        <v>0</v>
      </c>
      <c r="EP33" s="186">
        <f t="shared" si="177"/>
        <v>0</v>
      </c>
      <c r="EQ33" s="186">
        <f t="shared" si="178"/>
        <v>0</v>
      </c>
      <c r="ER33" s="186">
        <f t="shared" si="179"/>
        <v>0</v>
      </c>
      <c r="ES33" s="186">
        <f t="shared" si="180"/>
        <v>0</v>
      </c>
      <c r="ET33" s="186">
        <f t="shared" si="181"/>
        <v>0</v>
      </c>
    </row>
    <row r="34" spans="2:150" x14ac:dyDescent="0.3">
      <c r="B34" s="3"/>
      <c r="C34" s="3"/>
      <c r="D34" s="3"/>
      <c r="E34" s="3"/>
      <c r="G34" s="217"/>
      <c r="J34" s="3"/>
      <c r="M34" s="187">
        <f>IFERROR(IF($F34="地位Ⅰ",INDEX(幹材積成長量!$S$7:$U$148,MATCH(【入力】吸収量・排出量算定シート!$H34+(M$17-$M$17),幹材積成長量!$S$7:$S$148,0),MATCH($G34,幹材積成長量!$S$7:$U$7,0)),IF($F34="地位Ⅲ",INDEX(幹材積成長量!$Y$7:$AA$148,MATCH(【入力】吸収量・排出量算定シート!$H34+(M$17-$M$17),幹材積成長量!$Y$7:$Y$148,0),MATCH($G34,幹材積成長量!$Y$7:$AA$7,0)),INDEX(幹材積成長量!$V$7:$X$148,MATCH(【入力】吸収量・排出量算定シート!$H34+(M$17-$M$17),幹材積成長量!$V$7:$V$148,0),MATCH($G34,幹材積成長量!$V$7:$X$7,0)))),0)</f>
        <v>0</v>
      </c>
      <c r="N34" s="187">
        <f>IFERROR(IF($F34="地位Ⅰ",INDEX(幹材積成長量!$S$7:$U$148,MATCH(【入力】吸収量・排出量算定シート!$H34+(N$17-$M$17),幹材積成長量!$S$7:$S$148,0),MATCH($G34,幹材積成長量!$S$7:$U$7,0)),IF($F34="地位Ⅲ",INDEX(幹材積成長量!$Y$7:$AA$148,MATCH(【入力】吸収量・排出量算定シート!$H34+(N$17-$M$17),幹材積成長量!$Y$7:$Y$148,0),MATCH($G34,幹材積成長量!$Y$7:$AA$7,0)),INDEX(幹材積成長量!$V$7:$X$148,MATCH(【入力】吸収量・排出量算定シート!$H34+(N$17-$M$17),幹材積成長量!$V$7:$V$148,0),MATCH($G34,幹材積成長量!$V$7:$X$7,0)))),0)</f>
        <v>0</v>
      </c>
      <c r="O34" s="187">
        <f>IFERROR(IF($F34="地位Ⅰ",INDEX(幹材積成長量!$S$7:$U$148,MATCH(【入力】吸収量・排出量算定シート!$H34+(O$17-$M$17),幹材積成長量!$S$7:$S$148,0),MATCH($G34,幹材積成長量!$S$7:$U$7,0)),IF($F34="地位Ⅲ",INDEX(幹材積成長量!$Y$7:$AA$148,MATCH(【入力】吸収量・排出量算定シート!$H34+(O$17-$M$17),幹材積成長量!$Y$7:$Y$148,0),MATCH($G34,幹材積成長量!$Y$7:$AA$7,0)),INDEX(幹材積成長量!$V$7:$X$148,MATCH(【入力】吸収量・排出量算定シート!$H34+(O$17-$M$17),幹材積成長量!$V$7:$V$148,0),MATCH($G34,幹材積成長量!$V$7:$X$7,0)))),0)</f>
        <v>0</v>
      </c>
      <c r="P34" s="187">
        <f>IFERROR(IF($F34="地位Ⅰ",INDEX(幹材積成長量!$S$7:$U$148,MATCH(【入力】吸収量・排出量算定シート!$H34+(P$17-$M$17),幹材積成長量!$S$7:$S$148,0),MATCH($G34,幹材積成長量!$S$7:$U$7,0)),IF($F34="地位Ⅲ",INDEX(幹材積成長量!$Y$7:$AA$148,MATCH(【入力】吸収量・排出量算定シート!$H34+(P$17-$M$17),幹材積成長量!$Y$7:$Y$148,0),MATCH($G34,幹材積成長量!$Y$7:$AA$7,0)),INDEX(幹材積成長量!$V$7:$X$148,MATCH(【入力】吸収量・排出量算定シート!$H34+(P$17-$M$17),幹材積成長量!$V$7:$V$148,0),MATCH($G34,幹材積成長量!$V$7:$X$7,0)))),0)</f>
        <v>0</v>
      </c>
      <c r="Q34" s="187">
        <f>IFERROR(IF($F34="地位Ⅰ",INDEX(幹材積成長量!$S$7:$U$148,MATCH(【入力】吸収量・排出量算定シート!$H34+(Q$17-$M$17),幹材積成長量!$S$7:$S$148,0),MATCH($G34,幹材積成長量!$S$7:$U$7,0)),IF($F34="地位Ⅲ",INDEX(幹材積成長量!$Y$7:$AA$148,MATCH(【入力】吸収量・排出量算定シート!$H34+(Q$17-$M$17),幹材積成長量!$Y$7:$Y$148,0),MATCH($G34,幹材積成長量!$Y$7:$AA$7,0)),INDEX(幹材積成長量!$V$7:$X$148,MATCH(【入力】吸収量・排出量算定シート!$H34+(Q$17-$M$17),幹材積成長量!$V$7:$V$148,0),MATCH($G34,幹材積成長量!$V$7:$X$7,0)))),0)</f>
        <v>0</v>
      </c>
      <c r="R34" s="187">
        <f>IFERROR(IF($F34="地位Ⅰ",INDEX(幹材積成長量!$S$7:$U$148,MATCH(【入力】吸収量・排出量算定シート!$H34+(R$17-$M$17),幹材積成長量!$S$7:$S$148,0),MATCH($G34,幹材積成長量!$S$7:$U$7,0)),IF($F34="地位Ⅲ",INDEX(幹材積成長量!$Y$7:$AA$148,MATCH(【入力】吸収量・排出量算定シート!$H34+(R$17-$M$17),幹材積成長量!$Y$7:$Y$148,0),MATCH($G34,幹材積成長量!$Y$7:$AA$7,0)),INDEX(幹材積成長量!$V$7:$X$148,MATCH(【入力】吸収量・排出量算定シート!$H34+(R$17-$M$17),幹材積成長量!$V$7:$V$148,0),MATCH($G34,幹材積成長量!$V$7:$X$7,0)))),0)</f>
        <v>0</v>
      </c>
      <c r="S34" s="187">
        <f>IFERROR(IF($F34="地位Ⅰ",INDEX(幹材積成長量!$S$7:$U$148,MATCH(【入力】吸収量・排出量算定シート!$H34+(S$17-$M$17),幹材積成長量!$S$7:$S$148,0),MATCH($G34,幹材積成長量!$S$7:$U$7,0)),IF($F34="地位Ⅲ",INDEX(幹材積成長量!$Y$7:$AA$148,MATCH(【入力】吸収量・排出量算定シート!$H34+(S$17-$M$17),幹材積成長量!$Y$7:$Y$148,0),MATCH($G34,幹材積成長量!$Y$7:$AA$7,0)),INDEX(幹材積成長量!$V$7:$X$148,MATCH(【入力】吸収量・排出量算定シート!$H34+(S$17-$M$17),幹材積成長量!$V$7:$V$148,0),MATCH($G34,幹材積成長量!$V$7:$X$7,0)))),0)</f>
        <v>0</v>
      </c>
      <c r="T34" s="187">
        <f>IFERROR(IF($F34="地位Ⅰ",INDEX(幹材積成長量!$S$7:$U$148,MATCH(【入力】吸収量・排出量算定シート!$H34+(T$17-$M$17),幹材積成長量!$S$7:$S$148,0),MATCH($G34,幹材積成長量!$S$7:$U$7,0)),IF($F34="地位Ⅲ",INDEX(幹材積成長量!$Y$7:$AA$148,MATCH(【入力】吸収量・排出量算定シート!$H34+(T$17-$M$17),幹材積成長量!$Y$7:$Y$148,0),MATCH($G34,幹材積成長量!$Y$7:$AA$7,0)),INDEX(幹材積成長量!$V$7:$X$148,MATCH(【入力】吸収量・排出量算定シート!$H34+(T$17-$M$17),幹材積成長量!$V$7:$V$148,0),MATCH($G34,幹材積成長量!$V$7:$X$7,0)))),0)</f>
        <v>0</v>
      </c>
      <c r="U34" s="187">
        <f>IFERROR(IF($F34="地位Ⅰ",INDEX(幹材積成長量!$S$7:$U$148,MATCH(【入力】吸収量・排出量算定シート!$H34+(U$17-$M$17),幹材積成長量!$S$7:$S$148,0),MATCH($G34,幹材積成長量!$S$7:$U$7,0)),IF($F34="地位Ⅲ",INDEX(幹材積成長量!$Y$7:$AA$148,MATCH(【入力】吸収量・排出量算定シート!$H34+(U$17-$M$17),幹材積成長量!$Y$7:$Y$148,0),MATCH($G34,幹材積成長量!$Y$7:$AA$7,0)),INDEX(幹材積成長量!$V$7:$X$148,MATCH(【入力】吸収量・排出量算定シート!$H34+(U$17-$M$17),幹材積成長量!$V$7:$V$148,0),MATCH($G34,幹材積成長量!$V$7:$X$7,0)))),0)</f>
        <v>0</v>
      </c>
      <c r="V34" s="187">
        <f>IFERROR(IF($F34="地位Ⅰ",INDEX(幹材積成長量!$S$7:$U$148,MATCH(【入力】吸収量・排出量算定シート!$H34+(V$17-$M$17),幹材積成長量!$S$7:$S$148,0),MATCH($G34,幹材積成長量!$S$7:$U$7,0)),IF($F34="地位Ⅲ",INDEX(幹材積成長量!$Y$7:$AA$148,MATCH(【入力】吸収量・排出量算定シート!$H34+(V$17-$M$17),幹材積成長量!$Y$7:$Y$148,0),MATCH($G34,幹材積成長量!$Y$7:$AA$7,0)),INDEX(幹材積成長量!$V$7:$X$148,MATCH(【入力】吸収量・排出量算定シート!$H34+(V$17-$M$17),幹材積成長量!$V$7:$V$148,0),MATCH($G34,幹材積成長量!$V$7:$X$7,0)))),0)</f>
        <v>0</v>
      </c>
      <c r="W34" s="187">
        <f>IFERROR(IF($F34="地位Ⅰ",INDEX(幹材積成長量!$S$7:$U$148,MATCH(【入力】吸収量・排出量算定シート!$H34+(W$17-$M$17),幹材積成長量!$S$7:$S$148,0),MATCH($G34,幹材積成長量!$S$7:$U$7,0)),IF($F34="地位Ⅲ",INDEX(幹材積成長量!$Y$7:$AA$148,MATCH(【入力】吸収量・排出量算定シート!$H34+(W$17-$M$17),幹材積成長量!$Y$7:$Y$148,0),MATCH($G34,幹材積成長量!$Y$7:$AA$7,0)),INDEX(幹材積成長量!$V$7:$X$148,MATCH(【入力】吸収量・排出量算定シート!$H34+(W$17-$M$17),幹材積成長量!$V$7:$V$148,0),MATCH($G34,幹材積成長量!$V$7:$X$7,0)))),0)</f>
        <v>0</v>
      </c>
      <c r="X34" s="187">
        <f>IFERROR(IF($F34="地位Ⅰ",INDEX(幹材積成長量!$S$7:$U$148,MATCH(【入力】吸収量・排出量算定シート!$H34+(X$17-$M$17),幹材積成長量!$S$7:$S$148,0),MATCH($G34,幹材積成長量!$S$7:$U$7,0)),IF($F34="地位Ⅲ",INDEX(幹材積成長量!$Y$7:$AA$148,MATCH(【入力】吸収量・排出量算定シート!$H34+(X$17-$M$17),幹材積成長量!$Y$7:$Y$148,0),MATCH($G34,幹材積成長量!$Y$7:$AA$7,0)),INDEX(幹材積成長量!$V$7:$X$148,MATCH(【入力】吸収量・排出量算定シート!$H34+(X$17-$M$17),幹材積成長量!$V$7:$V$148,0),MATCH($G34,幹材積成長量!$V$7:$X$7,0)))),0)</f>
        <v>0</v>
      </c>
      <c r="Y34" s="187">
        <f>IFERROR(IF($F34="地位Ⅰ",INDEX(幹材積成長量!$S$7:$U$148,MATCH(【入力】吸収量・排出量算定シート!$H34+(Y$17-$M$17),幹材積成長量!$S$7:$S$148,0),MATCH($G34,幹材積成長量!$S$7:$U$7,0)),IF($F34="地位Ⅲ",INDEX(幹材積成長量!$Y$7:$AA$148,MATCH(【入力】吸収量・排出量算定シート!$H34+(Y$17-$M$17),幹材積成長量!$Y$7:$Y$148,0),MATCH($G34,幹材積成長量!$Y$7:$AA$7,0)),INDEX(幹材積成長量!$V$7:$X$148,MATCH(【入力】吸収量・排出量算定シート!$H34+(Y$17-$M$17),幹材積成長量!$V$7:$V$148,0),MATCH($G34,幹材積成長量!$V$7:$X$7,0)))),0)</f>
        <v>0</v>
      </c>
      <c r="Z34" s="187">
        <f>IFERROR(IF($F34="地位Ⅰ",INDEX(幹材積成長量!$S$7:$U$148,MATCH(【入力】吸収量・排出量算定シート!$H34+(Z$17-$M$17),幹材積成長量!$S$7:$S$148,0),MATCH($G34,幹材積成長量!$S$7:$U$7,0)),IF($F34="地位Ⅲ",INDEX(幹材積成長量!$Y$7:$AA$148,MATCH(【入力】吸収量・排出量算定シート!$H34+(Z$17-$M$17),幹材積成長量!$Y$7:$Y$148,0),MATCH($G34,幹材積成長量!$Y$7:$AA$7,0)),INDEX(幹材積成長量!$V$7:$X$148,MATCH(【入力】吸収量・排出量算定シート!$H34+(Z$17-$M$17),幹材積成長量!$V$7:$V$148,0),MATCH($G34,幹材積成長量!$V$7:$X$7,0)))),0)</f>
        <v>0</v>
      </c>
      <c r="AA34" s="187">
        <f>IFERROR(IF($F34="地位Ⅰ",INDEX(幹材積成長量!$S$7:$U$148,MATCH(【入力】吸収量・排出量算定シート!$H34+(AA$17-$M$17),幹材積成長量!$S$7:$S$148,0),MATCH($G34,幹材積成長量!$S$7:$U$7,0)),IF($F34="地位Ⅲ",INDEX(幹材積成長量!$Y$7:$AA$148,MATCH(【入力】吸収量・排出量算定シート!$H34+(AA$17-$M$17),幹材積成長量!$Y$7:$Y$148,0),MATCH($G34,幹材積成長量!$Y$7:$AA$7,0)),INDEX(幹材積成長量!$V$7:$X$148,MATCH(【入力】吸収量・排出量算定シート!$H34+(AA$17-$M$17),幹材積成長量!$V$7:$V$148,0),MATCH($G34,幹材積成長量!$V$7:$X$7,0)))),0)</f>
        <v>0</v>
      </c>
      <c r="AB34" s="187">
        <f>IFERROR(IF($F34="地位Ⅰ",INDEX(幹材積成長量!$S$7:$U$148,MATCH(【入力】吸収量・排出量算定シート!$H34+(AB$17-$M$17),幹材積成長量!$S$7:$S$148,0),MATCH($G34,幹材積成長量!$S$7:$U$7,0)),IF($F34="地位Ⅲ",INDEX(幹材積成長量!$Y$7:$AA$148,MATCH(【入力】吸収量・排出量算定シート!$H34+(AB$17-$M$17),幹材積成長量!$Y$7:$Y$148,0),MATCH($G34,幹材積成長量!$Y$7:$AA$7,0)),INDEX(幹材積成長量!$V$7:$X$148,MATCH(【入力】吸収量・排出量算定シート!$H34+(AB$17-$M$17),幹材積成長量!$V$7:$V$148,0),MATCH($G34,幹材積成長量!$V$7:$X$7,0)))),0)</f>
        <v>0</v>
      </c>
      <c r="AC34" s="187">
        <f>IFERROR(IF($F34="地位Ⅰ",INDEX(幹材積成長量!$S$7:$U$148,MATCH(【入力】吸収量・排出量算定シート!$H34+(AC$17-$M$17),幹材積成長量!$S$7:$S$148,0),MATCH($G34,幹材積成長量!$S$7:$U$7,0)),IF($F34="地位Ⅲ",INDEX(幹材積成長量!$Y$7:$AA$148,MATCH(【入力】吸収量・排出量算定シート!$H34+(AC$17-$M$17),幹材積成長量!$Y$7:$Y$148,0),MATCH($G34,幹材積成長量!$Y$7:$AA$7,0)),INDEX(幹材積成長量!$V$7:$X$148,MATCH(【入力】吸収量・排出量算定シート!$H34+(AC$17-$M$17),幹材積成長量!$V$7:$V$148,0),MATCH($G34,幹材積成長量!$V$7:$X$7,0)))),0)</f>
        <v>0</v>
      </c>
      <c r="AD34" s="2">
        <f>IFERROR(INDEX('BEF（拡大係数）'!$A$4:$AO$154,MATCH(【入力】吸収量・排出量算定シート!$H34,'BEF（拡大係数）'!$A$4:$A$154,0),MATCH($G34,'BEF（拡大係数）'!$A$4:$AO$4,0)),0)</f>
        <v>0</v>
      </c>
      <c r="AE34" s="2">
        <f>IFERROR(INDEX('BEF（拡大係数）'!$A$4:$AO$154,MATCH(【入力】吸収量・排出量算定シート!$H34,'BEF（拡大係数）'!$A$4:$A$154,0),MATCH($G34,'BEF（拡大係数）'!$A$4:$AO$4,0)),0)</f>
        <v>0</v>
      </c>
      <c r="AF34" s="2">
        <f>IFERROR(INDEX('BEF（拡大係数）'!$A$4:$AO$154,MATCH(【入力】吸収量・排出量算定シート!$H34,'BEF（拡大係数）'!$A$4:$A$154,0),MATCH($G34,'BEF（拡大係数）'!$A$4:$AO$4,0)),0)</f>
        <v>0</v>
      </c>
      <c r="AG34" s="2">
        <f>IFERROR(INDEX('BEF（拡大係数）'!$A$4:$AO$154,MATCH(【入力】吸収量・排出量算定シート!$H34,'BEF（拡大係数）'!$A$4:$A$154,0),MATCH($G34,'BEF（拡大係数）'!$A$4:$AO$4,0)),0)</f>
        <v>0</v>
      </c>
      <c r="AH34" s="2">
        <f>IFERROR(INDEX('BEF（拡大係数）'!$A$4:$AO$154,MATCH(【入力】吸収量・排出量算定シート!$H34,'BEF（拡大係数）'!$A$4:$A$154,0),MATCH($G34,'BEF（拡大係数）'!$A$4:$AO$4,0)),0)</f>
        <v>0</v>
      </c>
      <c r="AI34" s="2">
        <f>IFERROR(INDEX('BEF（拡大係数）'!$A$4:$AO$154,MATCH(【入力】吸収量・排出量算定シート!$H34,'BEF（拡大係数）'!$A$4:$A$154,0),MATCH($G34,'BEF（拡大係数）'!$A$4:$AO$4,0)),0)</f>
        <v>0</v>
      </c>
      <c r="AJ34" s="2">
        <f>IFERROR(INDEX('BEF（拡大係数）'!$A$4:$AO$154,MATCH(【入力】吸収量・排出量算定シート!$H34,'BEF（拡大係数）'!$A$4:$A$154,0),MATCH($G34,'BEF（拡大係数）'!$A$4:$AO$4,0)),0)</f>
        <v>0</v>
      </c>
      <c r="AK34" s="2">
        <f>IFERROR(INDEX('BEF（拡大係数）'!$A$4:$AO$154,MATCH(【入力】吸収量・排出量算定シート!$H34,'BEF（拡大係数）'!$A$4:$A$154,0),MATCH($G34,'BEF（拡大係数）'!$A$4:$AO$4,0)),0)</f>
        <v>0</v>
      </c>
      <c r="AL34" s="2">
        <f>IFERROR(INDEX('BEF（拡大係数）'!$A$4:$AO$154,MATCH(【入力】吸収量・排出量算定シート!$H34,'BEF（拡大係数）'!$A$4:$A$154,0),MATCH($G34,'BEF（拡大係数）'!$A$4:$AO$4,0)),0)</f>
        <v>0</v>
      </c>
      <c r="AM34" s="2">
        <f>IFERROR(INDEX('BEF（拡大係数）'!$A$4:$AO$154,MATCH(【入力】吸収量・排出量算定シート!$H34,'BEF（拡大係数）'!$A$4:$A$154,0),MATCH($G34,'BEF（拡大係数）'!$A$4:$AO$4,0)),0)</f>
        <v>0</v>
      </c>
      <c r="AN34" s="2">
        <f>IFERROR(INDEX('BEF（拡大係数）'!$A$4:$AO$154,MATCH(【入力】吸収量・排出量算定シート!$H34,'BEF（拡大係数）'!$A$4:$A$154,0),MATCH($G34,'BEF（拡大係数）'!$A$4:$AO$4,0)),0)</f>
        <v>0</v>
      </c>
      <c r="AO34" s="2">
        <f>IFERROR(INDEX('BEF（拡大係数）'!$A$4:$AO$154,MATCH(【入力】吸収量・排出量算定シート!$H34,'BEF（拡大係数）'!$A$4:$A$154,0),MATCH($G34,'BEF（拡大係数）'!$A$4:$AO$4,0)),0)</f>
        <v>0</v>
      </c>
      <c r="AP34" s="2">
        <f>IFERROR(INDEX('BEF（拡大係数）'!$A$4:$AO$154,MATCH(【入力】吸収量・排出量算定シート!$H34,'BEF（拡大係数）'!$A$4:$A$154,0),MATCH($G34,'BEF（拡大係数）'!$A$4:$AO$4,0)),0)</f>
        <v>0</v>
      </c>
      <c r="AQ34" s="2">
        <f>IFERROR(INDEX('BEF（拡大係数）'!$A$4:$AO$154,MATCH(【入力】吸収量・排出量算定シート!$H34,'BEF（拡大係数）'!$A$4:$A$154,0),MATCH($G34,'BEF（拡大係数）'!$A$4:$AO$4,0)),0)</f>
        <v>0</v>
      </c>
      <c r="AR34" s="2">
        <f>IFERROR(INDEX('BEF（拡大係数）'!$A$4:$AO$154,MATCH(【入力】吸収量・排出量算定シート!$H34,'BEF（拡大係数）'!$A$4:$A$154,0),MATCH($G34,'BEF（拡大係数）'!$A$4:$AO$4,0)),0)</f>
        <v>0</v>
      </c>
      <c r="AS34" s="2">
        <f>IFERROR(INDEX('BEF（拡大係数）'!$A$4:$AO$154,MATCH(【入力】吸収量・排出量算定シート!$H34,'BEF（拡大係数）'!$A$4:$A$154,0),MATCH($G34,'BEF（拡大係数）'!$A$4:$AO$4,0)),0)</f>
        <v>0</v>
      </c>
      <c r="AT34" s="2">
        <f>IFERROR(INDEX('BEF（拡大係数）'!$A$4:$AO$154,MATCH(【入力】吸収量・排出量算定シート!$H34,'BEF（拡大係数）'!$A$4:$A$154,0),MATCH($G34,'BEF（拡大係数）'!$A$4:$AO$4,0)),0)</f>
        <v>0</v>
      </c>
      <c r="AU34" s="2">
        <f>IFERROR(VLOOKUP($G34,パラメータ_オリジナル!$B$6:$G$45,4,FALSE),0)</f>
        <v>0</v>
      </c>
      <c r="AV34" s="2">
        <f>IFERROR(VLOOKUP($G34,パラメータ_オリジナル!$B$6:$G$45,5,FALSE),0)</f>
        <v>0</v>
      </c>
      <c r="AW34" s="2">
        <f>IFERROR(VLOOKUP($G34,パラメータ_オリジナル!$B$6:$G$45,6,FALSE),0)</f>
        <v>0</v>
      </c>
      <c r="AX34" s="125">
        <f t="shared" si="114"/>
        <v>0</v>
      </c>
      <c r="AY34" s="125">
        <f t="shared" si="115"/>
        <v>0</v>
      </c>
      <c r="AZ34" s="125">
        <f t="shared" si="116"/>
        <v>0</v>
      </c>
      <c r="BA34" s="125">
        <f t="shared" si="117"/>
        <v>0</v>
      </c>
      <c r="BB34" s="125">
        <f t="shared" si="118"/>
        <v>0</v>
      </c>
      <c r="BC34" s="125">
        <f t="shared" si="119"/>
        <v>0</v>
      </c>
      <c r="BD34" s="125">
        <f t="shared" si="120"/>
        <v>0</v>
      </c>
      <c r="BE34" s="125">
        <f t="shared" si="121"/>
        <v>0</v>
      </c>
      <c r="BF34" s="125">
        <f t="shared" si="122"/>
        <v>0</v>
      </c>
      <c r="BG34" s="125">
        <f t="shared" si="123"/>
        <v>0</v>
      </c>
      <c r="BH34" s="125">
        <f t="shared" si="124"/>
        <v>0</v>
      </c>
      <c r="BI34" s="125">
        <f t="shared" si="125"/>
        <v>0</v>
      </c>
      <c r="BJ34" s="125">
        <f t="shared" si="126"/>
        <v>0</v>
      </c>
      <c r="BK34" s="125">
        <f t="shared" si="127"/>
        <v>0</v>
      </c>
      <c r="BL34" s="125">
        <f t="shared" si="128"/>
        <v>0</v>
      </c>
      <c r="BM34" s="125">
        <f t="shared" si="129"/>
        <v>0</v>
      </c>
      <c r="BN34" s="125">
        <f t="shared" si="130"/>
        <v>0</v>
      </c>
      <c r="BO34" s="125">
        <f t="shared" si="131"/>
        <v>0</v>
      </c>
      <c r="BP34" s="125">
        <f t="shared" si="132"/>
        <v>0</v>
      </c>
      <c r="BQ34" s="125">
        <f t="shared" si="133"/>
        <v>0</v>
      </c>
      <c r="BR34" s="125">
        <f t="shared" si="134"/>
        <v>0</v>
      </c>
      <c r="BS34" s="125">
        <f t="shared" si="135"/>
        <v>0</v>
      </c>
      <c r="BT34" s="125">
        <f t="shared" si="136"/>
        <v>0</v>
      </c>
      <c r="BU34" s="125">
        <f t="shared" si="137"/>
        <v>0</v>
      </c>
      <c r="BV34" s="125">
        <f t="shared" si="138"/>
        <v>0</v>
      </c>
      <c r="BW34" s="125">
        <f t="shared" si="139"/>
        <v>0</v>
      </c>
      <c r="BX34" s="125">
        <f t="shared" si="140"/>
        <v>0</v>
      </c>
      <c r="BY34" s="125">
        <f t="shared" si="141"/>
        <v>0</v>
      </c>
      <c r="BZ34" s="125">
        <f t="shared" si="142"/>
        <v>0</v>
      </c>
      <c r="CA34" s="125">
        <f t="shared" si="143"/>
        <v>0</v>
      </c>
      <c r="CB34" s="125">
        <f t="shared" si="144"/>
        <v>0</v>
      </c>
      <c r="CC34" s="125">
        <f t="shared" si="145"/>
        <v>0</v>
      </c>
      <c r="CD34" s="125">
        <f t="shared" si="146"/>
        <v>0</v>
      </c>
      <c r="CE34" s="125">
        <f t="shared" si="147"/>
        <v>0</v>
      </c>
      <c r="CF34" s="2">
        <f>IFERROR(IF($F34="地位Ⅰ",INDEX(幹材積成長量!$I$7:$K$148,MATCH((【入力】吸収量・排出量算定シート!$H34+(【入力】吸収量・排出量算定シート!CF$17-【入力】吸収量・排出量算定シート!$CF$17)),幹材積成長量!$I$7:$I$148,0),MATCH(【入力】吸収量・排出量算定シート!$G34,幹材積成長量!$I$7:$K$7,0)),IF($F34="地位Ⅲ",INDEX(幹材積成長量!$O$7:$Q$148,MATCH((【入力】吸収量・排出量算定シート!$H34+(【入力】吸収量・排出量算定シート!CF$17-【入力】吸収量・排出量算定シート!$CF$17)),幹材積成長量!$O$7:$O$148,0),MATCH(【入力】吸収量・排出量算定シート!$G34,幹材積成長量!$O$7:$Q$7,0)),INDEX(幹材積成長量!$L$7:$N$148,MATCH((【入力】吸収量・排出量算定シート!$H34+(【入力】吸収量・排出量算定シート!CF$17-【入力】吸収量・排出量算定シート!$CF$17)),幹材積成長量!$L$7:$L$148,0),MATCH(【入力】吸収量・排出量算定シート!$G34,幹材積成長量!$L$7:$N$7,0)))),0)</f>
        <v>0</v>
      </c>
      <c r="CG34" s="2">
        <f>IFERROR(IF($F34="地位Ⅰ",INDEX(幹材積成長量!$I$7:$K$148,MATCH((【入力】吸収量・排出量算定シート!$H34+(【入力】吸収量・排出量算定シート!CG$17-【入力】吸収量・排出量算定シート!$CF$17)),幹材積成長量!$I$7:$I$148,0),MATCH(【入力】吸収量・排出量算定シート!$G34,幹材積成長量!$I$7:$K$7,0)),IF($F34="地位Ⅲ",INDEX(幹材積成長量!$O$7:$Q$148,MATCH((【入力】吸収量・排出量算定シート!$H34+(【入力】吸収量・排出量算定シート!CG$17-【入力】吸収量・排出量算定シート!$CF$17)),幹材積成長量!$O$7:$O$148,0),MATCH(【入力】吸収量・排出量算定シート!$G34,幹材積成長量!$O$7:$Q$7,0)),INDEX(幹材積成長量!$L$7:$N$148,MATCH((【入力】吸収量・排出量算定シート!$H34+(【入力】吸収量・排出量算定シート!CG$17-【入力】吸収量・排出量算定シート!$CF$17)),幹材積成長量!$L$7:$L$148,0),MATCH(【入力】吸収量・排出量算定シート!$G34,幹材積成長量!$L$7:$N$7,0)))),0)</f>
        <v>0</v>
      </c>
      <c r="CH34" s="2">
        <f>IFERROR(IF($F34="地位Ⅰ",INDEX(幹材積成長量!$I$7:$K$148,MATCH((【入力】吸収量・排出量算定シート!$H34+(【入力】吸収量・排出量算定シート!CH$17-【入力】吸収量・排出量算定シート!$CF$17)),幹材積成長量!$I$7:$I$148,0),MATCH(【入力】吸収量・排出量算定シート!$G34,幹材積成長量!$I$7:$K$7,0)),IF($F34="地位Ⅲ",INDEX(幹材積成長量!$O$7:$Q$148,MATCH((【入力】吸収量・排出量算定シート!$H34+(【入力】吸収量・排出量算定シート!CH$17-【入力】吸収量・排出量算定シート!$CF$17)),幹材積成長量!$O$7:$O$148,0),MATCH(【入力】吸収量・排出量算定シート!$G34,幹材積成長量!$O$7:$Q$7,0)),INDEX(幹材積成長量!$L$7:$N$148,MATCH((【入力】吸収量・排出量算定シート!$H34+(【入力】吸収量・排出量算定シート!CH$17-【入力】吸収量・排出量算定シート!$CF$17)),幹材積成長量!$L$7:$L$148,0),MATCH(【入力】吸収量・排出量算定シート!$G34,幹材積成長量!$L$7:$N$7,0)))),0)</f>
        <v>0</v>
      </c>
      <c r="CI34" s="2">
        <f>IFERROR(IF($F34="地位Ⅰ",INDEX(幹材積成長量!$I$7:$K$148,MATCH((【入力】吸収量・排出量算定シート!$H34+(【入力】吸収量・排出量算定シート!CI$17-【入力】吸収量・排出量算定シート!$CF$17)),幹材積成長量!$I$7:$I$148,0),MATCH(【入力】吸収量・排出量算定シート!$G34,幹材積成長量!$I$7:$K$7,0)),IF($F34="地位Ⅲ",INDEX(幹材積成長量!$O$7:$Q$148,MATCH((【入力】吸収量・排出量算定シート!$H34+(【入力】吸収量・排出量算定シート!CI$17-【入力】吸収量・排出量算定シート!$CF$17)),幹材積成長量!$O$7:$O$148,0),MATCH(【入力】吸収量・排出量算定シート!$G34,幹材積成長量!$O$7:$Q$7,0)),INDEX(幹材積成長量!$L$7:$N$148,MATCH((【入力】吸収量・排出量算定シート!$H34+(【入力】吸収量・排出量算定シート!CI$17-【入力】吸収量・排出量算定シート!$CF$17)),幹材積成長量!$L$7:$L$148,0),MATCH(【入力】吸収量・排出量算定シート!$G34,幹材積成長量!$L$7:$N$7,0)))),0)</f>
        <v>0</v>
      </c>
      <c r="CJ34" s="2">
        <f>IFERROR(IF($F34="地位Ⅰ",INDEX(幹材積成長量!$I$7:$K$148,MATCH((【入力】吸収量・排出量算定シート!$H34+(【入力】吸収量・排出量算定シート!CJ$17-【入力】吸収量・排出量算定シート!$CF$17)),幹材積成長量!$I$7:$I$148,0),MATCH(【入力】吸収量・排出量算定シート!$G34,幹材積成長量!$I$7:$K$7,0)),IF($F34="地位Ⅲ",INDEX(幹材積成長量!$O$7:$Q$148,MATCH((【入力】吸収量・排出量算定シート!$H34+(【入力】吸収量・排出量算定シート!CJ$17-【入力】吸収量・排出量算定シート!$CF$17)),幹材積成長量!$O$7:$O$148,0),MATCH(【入力】吸収量・排出量算定シート!$G34,幹材積成長量!$O$7:$Q$7,0)),INDEX(幹材積成長量!$L$7:$N$148,MATCH((【入力】吸収量・排出量算定シート!$H34+(【入力】吸収量・排出量算定シート!CJ$17-【入力】吸収量・排出量算定シート!$CF$17)),幹材積成長量!$L$7:$L$148,0),MATCH(【入力】吸収量・排出量算定シート!$G34,幹材積成長量!$L$7:$N$7,0)))),0)</f>
        <v>0</v>
      </c>
      <c r="CK34" s="2">
        <f>IFERROR(IF($F34="地位Ⅰ",INDEX(幹材積成長量!$I$7:$K$148,MATCH((【入力】吸収量・排出量算定シート!$H34+(【入力】吸収量・排出量算定シート!CK$17-【入力】吸収量・排出量算定シート!$CF$17)),幹材積成長量!$I$7:$I$148,0),MATCH(【入力】吸収量・排出量算定シート!$G34,幹材積成長量!$I$7:$K$7,0)),IF($F34="地位Ⅲ",INDEX(幹材積成長量!$O$7:$Q$148,MATCH((【入力】吸収量・排出量算定シート!$H34+(【入力】吸収量・排出量算定シート!CK$17-【入力】吸収量・排出量算定シート!$CF$17)),幹材積成長量!$O$7:$O$148,0),MATCH(【入力】吸収量・排出量算定シート!$G34,幹材積成長量!$O$7:$Q$7,0)),INDEX(幹材積成長量!$L$7:$N$148,MATCH((【入力】吸収量・排出量算定シート!$H34+(【入力】吸収量・排出量算定シート!CK$17-【入力】吸収量・排出量算定シート!$CF$17)),幹材積成長量!$L$7:$L$148,0),MATCH(【入力】吸収量・排出量算定シート!$G34,幹材積成長量!$L$7:$N$7,0)))),0)</f>
        <v>0</v>
      </c>
      <c r="CL34" s="2">
        <f>IFERROR(IF($F34="地位Ⅰ",INDEX(幹材積成長量!$I$7:$K$148,MATCH((【入力】吸収量・排出量算定シート!$H34+(【入力】吸収量・排出量算定シート!CL$17-【入力】吸収量・排出量算定シート!$CF$17)),幹材積成長量!$I$7:$I$148,0),MATCH(【入力】吸収量・排出量算定シート!$G34,幹材積成長量!$I$7:$K$7,0)),IF($F34="地位Ⅲ",INDEX(幹材積成長量!$O$7:$Q$148,MATCH((【入力】吸収量・排出量算定シート!$H34+(【入力】吸収量・排出量算定シート!CL$17-【入力】吸収量・排出量算定シート!$CF$17)),幹材積成長量!$O$7:$O$148,0),MATCH(【入力】吸収量・排出量算定シート!$G34,幹材積成長量!$O$7:$Q$7,0)),INDEX(幹材積成長量!$L$7:$N$148,MATCH((【入力】吸収量・排出量算定シート!$H34+(【入力】吸収量・排出量算定シート!CL$17-【入力】吸収量・排出量算定シート!$CF$17)),幹材積成長量!$L$7:$L$148,0),MATCH(【入力】吸収量・排出量算定シート!$G34,幹材積成長量!$L$7:$N$7,0)))),0)</f>
        <v>0</v>
      </c>
      <c r="CM34" s="2">
        <f>IFERROR(IF($F34="地位Ⅰ",INDEX(幹材積成長量!$I$7:$K$148,MATCH((【入力】吸収量・排出量算定シート!$H34+(【入力】吸収量・排出量算定シート!CM$17-【入力】吸収量・排出量算定シート!$CF$17)),幹材積成長量!$I$7:$I$148,0),MATCH(【入力】吸収量・排出量算定シート!$G34,幹材積成長量!$I$7:$K$7,0)),IF($F34="地位Ⅲ",INDEX(幹材積成長量!$O$7:$Q$148,MATCH((【入力】吸収量・排出量算定シート!$H34+(【入力】吸収量・排出量算定シート!CM$17-【入力】吸収量・排出量算定シート!$CF$17)),幹材積成長量!$O$7:$O$148,0),MATCH(【入力】吸収量・排出量算定シート!$G34,幹材積成長量!$O$7:$Q$7,0)),INDEX(幹材積成長量!$L$7:$N$148,MATCH((【入力】吸収量・排出量算定シート!$H34+(【入力】吸収量・排出量算定シート!CM$17-【入力】吸収量・排出量算定シート!$CF$17)),幹材積成長量!$L$7:$L$148,0),MATCH(【入力】吸収量・排出量算定シート!$G34,幹材積成長量!$L$7:$N$7,0)))),0)</f>
        <v>0</v>
      </c>
      <c r="CN34" s="2">
        <f>IFERROR(IF($F34="地位Ⅰ",INDEX(幹材積成長量!$I$7:$K$148,MATCH((【入力】吸収量・排出量算定シート!$H34+(【入力】吸収量・排出量算定シート!CN$17-【入力】吸収量・排出量算定シート!$CF$17)),幹材積成長量!$I$7:$I$148,0),MATCH(【入力】吸収量・排出量算定シート!$G34,幹材積成長量!$I$7:$K$7,0)),IF($F34="地位Ⅲ",INDEX(幹材積成長量!$O$7:$Q$148,MATCH((【入力】吸収量・排出量算定シート!$H34+(【入力】吸収量・排出量算定シート!CN$17-【入力】吸収量・排出量算定シート!$CF$17)),幹材積成長量!$O$7:$O$148,0),MATCH(【入力】吸収量・排出量算定シート!$G34,幹材積成長量!$O$7:$Q$7,0)),INDEX(幹材積成長量!$L$7:$N$148,MATCH((【入力】吸収量・排出量算定シート!$H34+(【入力】吸収量・排出量算定シート!CN$17-【入力】吸収量・排出量算定シート!$CF$17)),幹材積成長量!$L$7:$L$148,0),MATCH(【入力】吸収量・排出量算定シート!$G34,幹材積成長量!$L$7:$N$7,0)))),0)</f>
        <v>0</v>
      </c>
      <c r="CO34" s="2">
        <f>IFERROR(IF($F34="地位Ⅰ",INDEX(幹材積成長量!$I$7:$K$148,MATCH((【入力】吸収量・排出量算定シート!$H34+(【入力】吸収量・排出量算定シート!CO$17-【入力】吸収量・排出量算定シート!$CF$17)),幹材積成長量!$I$7:$I$148,0),MATCH(【入力】吸収量・排出量算定シート!$G34,幹材積成長量!$I$7:$K$7,0)),IF($F34="地位Ⅲ",INDEX(幹材積成長量!$O$7:$Q$148,MATCH((【入力】吸収量・排出量算定シート!$H34+(【入力】吸収量・排出量算定シート!CO$17-【入力】吸収量・排出量算定シート!$CF$17)),幹材積成長量!$O$7:$O$148,0),MATCH(【入力】吸収量・排出量算定シート!$G34,幹材積成長量!$O$7:$Q$7,0)),INDEX(幹材積成長量!$L$7:$N$148,MATCH((【入力】吸収量・排出量算定シート!$H34+(【入力】吸収量・排出量算定シート!CO$17-【入力】吸収量・排出量算定シート!$CF$17)),幹材積成長量!$L$7:$L$148,0),MATCH(【入力】吸収量・排出量算定シート!$G34,幹材積成長量!$L$7:$N$7,0)))),0)</f>
        <v>0</v>
      </c>
      <c r="CP34" s="2">
        <f>IFERROR(IF($F34="地位Ⅰ",INDEX(幹材積成長量!$I$7:$K$148,MATCH((【入力】吸収量・排出量算定シート!$H34+(【入力】吸収量・排出量算定シート!CP$17-【入力】吸収量・排出量算定シート!$CF$17)),幹材積成長量!$I$7:$I$148,0),MATCH(【入力】吸収量・排出量算定シート!$G34,幹材積成長量!$I$7:$K$7,0)),IF($F34="地位Ⅲ",INDEX(幹材積成長量!$O$7:$Q$148,MATCH((【入力】吸収量・排出量算定シート!$H34+(【入力】吸収量・排出量算定シート!CP$17-【入力】吸収量・排出量算定シート!$CF$17)),幹材積成長量!$O$7:$O$148,0),MATCH(【入力】吸収量・排出量算定シート!$G34,幹材積成長量!$O$7:$Q$7,0)),INDEX(幹材積成長量!$L$7:$N$148,MATCH((【入力】吸収量・排出量算定シート!$H34+(【入力】吸収量・排出量算定シート!CP$17-【入力】吸収量・排出量算定シート!$CF$17)),幹材積成長量!$L$7:$L$148,0),MATCH(【入力】吸収量・排出量算定シート!$G34,幹材積成長量!$L$7:$N$7,0)))),0)</f>
        <v>0</v>
      </c>
      <c r="CQ34" s="2">
        <f>IFERROR(IF($F34="地位Ⅰ",INDEX(幹材積成長量!$I$7:$K$148,MATCH((【入力】吸収量・排出量算定シート!$H34+(【入力】吸収量・排出量算定シート!CQ$17-【入力】吸収量・排出量算定シート!$CF$17)),幹材積成長量!$I$7:$I$148,0),MATCH(【入力】吸収量・排出量算定シート!$G34,幹材積成長量!$I$7:$K$7,0)),IF($F34="地位Ⅲ",INDEX(幹材積成長量!$O$7:$Q$148,MATCH((【入力】吸収量・排出量算定シート!$H34+(【入力】吸収量・排出量算定シート!CQ$17-【入力】吸収量・排出量算定シート!$CF$17)),幹材積成長量!$O$7:$O$148,0),MATCH(【入力】吸収量・排出量算定シート!$G34,幹材積成長量!$O$7:$Q$7,0)),INDEX(幹材積成長量!$L$7:$N$148,MATCH((【入力】吸収量・排出量算定シート!$H34+(【入力】吸収量・排出量算定シート!CQ$17-【入力】吸収量・排出量算定シート!$CF$17)),幹材積成長量!$L$7:$L$148,0),MATCH(【入力】吸収量・排出量算定シート!$G34,幹材積成長量!$L$7:$N$7,0)))),0)</f>
        <v>0</v>
      </c>
      <c r="CR34" s="2">
        <f>IFERROR(IF($F34="地位Ⅰ",INDEX(幹材積成長量!$I$7:$K$148,MATCH((【入力】吸収量・排出量算定シート!$H34+(【入力】吸収量・排出量算定シート!CR$17-【入力】吸収量・排出量算定シート!$CF$17)),幹材積成長量!$I$7:$I$148,0),MATCH(【入力】吸収量・排出量算定シート!$G34,幹材積成長量!$I$7:$K$7,0)),IF($F34="地位Ⅲ",INDEX(幹材積成長量!$O$7:$Q$148,MATCH((【入力】吸収量・排出量算定シート!$H34+(【入力】吸収量・排出量算定シート!CR$17-【入力】吸収量・排出量算定シート!$CF$17)),幹材積成長量!$O$7:$O$148,0),MATCH(【入力】吸収量・排出量算定シート!$G34,幹材積成長量!$O$7:$Q$7,0)),INDEX(幹材積成長量!$L$7:$N$148,MATCH((【入力】吸収量・排出量算定シート!$H34+(【入力】吸収量・排出量算定シート!CR$17-【入力】吸収量・排出量算定シート!$CF$17)),幹材積成長量!$L$7:$L$148,0),MATCH(【入力】吸収量・排出量算定シート!$G34,幹材積成長量!$L$7:$N$7,0)))),0)</f>
        <v>0</v>
      </c>
      <c r="CS34" s="2">
        <f>IFERROR(IF($F34="地位Ⅰ",INDEX(幹材積成長量!$I$7:$K$148,MATCH((【入力】吸収量・排出量算定シート!$H34+(【入力】吸収量・排出量算定シート!CS$17-【入力】吸収量・排出量算定シート!$CF$17)),幹材積成長量!$I$7:$I$148,0),MATCH(【入力】吸収量・排出量算定シート!$G34,幹材積成長量!$I$7:$K$7,0)),IF($F34="地位Ⅲ",INDEX(幹材積成長量!$O$7:$Q$148,MATCH((【入力】吸収量・排出量算定シート!$H34+(【入力】吸収量・排出量算定シート!CS$17-【入力】吸収量・排出量算定シート!$CF$17)),幹材積成長量!$O$7:$O$148,0),MATCH(【入力】吸収量・排出量算定シート!$G34,幹材積成長量!$O$7:$Q$7,0)),INDEX(幹材積成長量!$L$7:$N$148,MATCH((【入力】吸収量・排出量算定シート!$H34+(【入力】吸収量・排出量算定シート!CS$17-【入力】吸収量・排出量算定シート!$CF$17)),幹材積成長量!$L$7:$L$148,0),MATCH(【入力】吸収量・排出量算定シート!$G34,幹材積成長量!$L$7:$N$7,0)))),0)</f>
        <v>0</v>
      </c>
      <c r="CT34" s="2">
        <f>IFERROR(IF($F34="地位Ⅰ",INDEX(幹材積成長量!$I$7:$K$148,MATCH((【入力】吸収量・排出量算定シート!$H34+(【入力】吸収量・排出量算定シート!CT$17-【入力】吸収量・排出量算定シート!$CF$17)),幹材積成長量!$I$7:$I$148,0),MATCH(【入力】吸収量・排出量算定シート!$G34,幹材積成長量!$I$7:$K$7,0)),IF($F34="地位Ⅲ",INDEX(幹材積成長量!$O$7:$Q$148,MATCH((【入力】吸収量・排出量算定シート!$H34+(【入力】吸収量・排出量算定シート!CT$17-【入力】吸収量・排出量算定シート!$CF$17)),幹材積成長量!$O$7:$O$148,0),MATCH(【入力】吸収量・排出量算定シート!$G34,幹材積成長量!$O$7:$Q$7,0)),INDEX(幹材積成長量!$L$7:$N$148,MATCH((【入力】吸収量・排出量算定シート!$H34+(【入力】吸収量・排出量算定シート!CT$17-【入力】吸収量・排出量算定シート!$CF$17)),幹材積成長量!$L$7:$L$148,0),MATCH(【入力】吸収量・排出量算定シート!$G34,幹材積成長量!$L$7:$N$7,0)))),0)</f>
        <v>0</v>
      </c>
      <c r="CU34" s="2">
        <f>IFERROR(IF($F34="地位Ⅰ",INDEX(幹材積成長量!$I$7:$K$148,MATCH((【入力】吸収量・排出量算定シート!$H34+(【入力】吸収量・排出量算定シート!CU$17-【入力】吸収量・排出量算定シート!$CF$17)),幹材積成長量!$I$7:$I$148,0),MATCH(【入力】吸収量・排出量算定シート!$G34,幹材積成長量!$I$7:$K$7,0)),IF($F34="地位Ⅲ",INDEX(幹材積成長量!$O$7:$Q$148,MATCH((【入力】吸収量・排出量算定シート!$H34+(【入力】吸収量・排出量算定シート!CU$17-【入力】吸収量・排出量算定シート!$CF$17)),幹材積成長量!$O$7:$O$148,0),MATCH(【入力】吸収量・排出量算定シート!$G34,幹材積成長量!$O$7:$Q$7,0)),INDEX(幹材積成長量!$L$7:$N$148,MATCH((【入力】吸収量・排出量算定シート!$H34+(【入力】吸収量・排出量算定シート!CU$17-【入力】吸収量・排出量算定シート!$CF$17)),幹材積成長量!$L$7:$L$148,0),MATCH(【入力】吸収量・排出量算定シート!$G34,幹材積成長量!$L$7:$N$7,0)))),0)</f>
        <v>0</v>
      </c>
      <c r="CV34" s="2">
        <f>IFERROR(IF($F34="地位Ⅰ",INDEX(幹材積成長量!$I$7:$K$148,MATCH((【入力】吸収量・排出量算定シート!$H34+(【入力】吸収量・排出量算定シート!CV$17-【入力】吸収量・排出量算定シート!$CF$17)),幹材積成長量!$I$7:$I$148,0),MATCH(【入力】吸収量・排出量算定シート!$G34,幹材積成長量!$I$7:$K$7,0)),IF($F34="地位Ⅲ",INDEX(幹材積成長量!$O$7:$Q$148,MATCH((【入力】吸収量・排出量算定シート!$H34+(【入力】吸収量・排出量算定シート!CV$17-【入力】吸収量・排出量算定シート!$CF$17)),幹材積成長量!$O$7:$O$148,0),MATCH(【入力】吸収量・排出量算定シート!$G34,幹材積成長量!$O$7:$Q$7,0)),INDEX(幹材積成長量!$L$7:$N$148,MATCH((【入力】吸収量・排出量算定シート!$H34+(【入力】吸収量・排出量算定シート!CV$17-【入力】吸収量・排出量算定シート!$CF$17)),幹材積成長量!$L$7:$L$148,0),MATCH(【入力】吸収量・排出量算定シート!$G34,幹材積成長量!$L$7:$N$7,0)))),0)</f>
        <v>0</v>
      </c>
      <c r="CW34" s="2">
        <f t="shared" si="148"/>
        <v>0</v>
      </c>
      <c r="CX34" s="2">
        <f t="shared" si="149"/>
        <v>0</v>
      </c>
      <c r="CY34" s="2">
        <f t="shared" si="150"/>
        <v>0</v>
      </c>
      <c r="CZ34" s="2">
        <f t="shared" si="151"/>
        <v>0</v>
      </c>
      <c r="DA34" s="2">
        <f t="shared" si="152"/>
        <v>0</v>
      </c>
      <c r="DB34" s="2">
        <f t="shared" si="153"/>
        <v>0</v>
      </c>
      <c r="DC34" s="2">
        <f t="shared" si="154"/>
        <v>0</v>
      </c>
      <c r="DD34" s="2">
        <f t="shared" si="155"/>
        <v>0</v>
      </c>
      <c r="DE34" s="2">
        <f t="shared" si="156"/>
        <v>0</v>
      </c>
      <c r="DF34" s="2">
        <f t="shared" si="157"/>
        <v>0</v>
      </c>
      <c r="DG34" s="2">
        <f t="shared" si="158"/>
        <v>0</v>
      </c>
      <c r="DH34" s="2">
        <f t="shared" si="159"/>
        <v>0</v>
      </c>
      <c r="DI34" s="2">
        <f t="shared" si="160"/>
        <v>0</v>
      </c>
      <c r="DJ34" s="2">
        <f t="shared" si="161"/>
        <v>0</v>
      </c>
      <c r="DK34" s="2">
        <f t="shared" si="162"/>
        <v>0</v>
      </c>
      <c r="DL34" s="2">
        <f t="shared" si="163"/>
        <v>0</v>
      </c>
      <c r="DM34" s="2">
        <f t="shared" si="164"/>
        <v>0</v>
      </c>
      <c r="DN34" s="187">
        <f>IFERROR(IF($F34="地位Ⅰ",INDEX(幹材積成長量!$AE$7:$AG$14,8,MATCH(【入力】吸収量・排出量算定シート!$G34,幹材積成長量!$AE$7:$AG$7,0)),IF($F34="地位Ⅲ",INDEX(幹材積成長量!$AK$7:$AM$14,8,MATCH(【入力】吸収量・排出量算定シート!$G34,幹材積成長量!$AK$7:$AM$7,0)),INDEX(幹材積成長量!$AH$7:$AJ$14,8,MATCH(【入力】吸収量・排出量算定シート!$G34,幹材積成長量!$AH$7:$AJ$7,0)))),0)</f>
        <v>0</v>
      </c>
      <c r="DO34" s="187">
        <f>IFERROR(IF($F34="地位Ⅰ",INDEX(幹材積成長量!$AE$7:$AG$14,8,MATCH(【入力】吸収量・排出量算定シート!$G34,幹材積成長量!$AE$7:$AG$7,0)),IF($F34="地位Ⅲ",INDEX(幹材積成長量!$AK$7:$AM$14,8,MATCH(【入力】吸収量・排出量算定シート!$G34,幹材積成長量!$AK$7:$AM$7,0)),INDEX(幹材積成長量!$AH$7:$AJ$14,8,MATCH(【入力】吸収量・排出量算定シート!$G34,幹材積成長量!$AH$7:$AJ$7,0)))),0)</f>
        <v>0</v>
      </c>
      <c r="DP34" s="187">
        <f>IFERROR(IF($F34="地位Ⅰ",INDEX(幹材積成長量!$AE$7:$AG$14,8,MATCH(【入力】吸収量・排出量算定シート!$G34,幹材積成長量!$AE$7:$AG$7,0)),IF($F34="地位Ⅲ",INDEX(幹材積成長量!$AK$7:$AM$14,8,MATCH(【入力】吸収量・排出量算定シート!$G34,幹材積成長量!$AK$7:$AM$7,0)),INDEX(幹材積成長量!$AH$7:$AJ$14,8,MATCH(【入力】吸収量・排出量算定シート!$G34,幹材積成長量!$AH$7:$AJ$7,0)))),0)</f>
        <v>0</v>
      </c>
      <c r="DQ34" s="187">
        <f>IFERROR(IF($F34="地位Ⅰ",INDEX(幹材積成長量!$AE$7:$AG$14,8,MATCH(【入力】吸収量・排出量算定シート!$G34,幹材積成長量!$AE$7:$AG$7,0)),IF($F34="地位Ⅲ",INDEX(幹材積成長量!$AK$7:$AM$14,8,MATCH(【入力】吸収量・排出量算定シート!$G34,幹材積成長量!$AK$7:$AM$7,0)),INDEX(幹材積成長量!$AH$7:$AJ$14,8,MATCH(【入力】吸収量・排出量算定シート!$G34,幹材積成長量!$AH$7:$AJ$7,0)))),0)</f>
        <v>0</v>
      </c>
      <c r="DR34" s="187">
        <f>IFERROR(IF($F34="地位Ⅰ",INDEX(幹材積成長量!$AE$7:$AG$14,8,MATCH(【入力】吸収量・排出量算定シート!$G34,幹材積成長量!$AE$7:$AG$7,0)),IF($F34="地位Ⅲ",INDEX(幹材積成長量!$AK$7:$AM$14,8,MATCH(【入力】吸収量・排出量算定シート!$G34,幹材積成長量!$AK$7:$AM$7,0)),INDEX(幹材積成長量!$AH$7:$AJ$14,8,MATCH(【入力】吸収量・排出量算定シート!$G34,幹材積成長量!$AH$7:$AJ$7,0)))),0)</f>
        <v>0</v>
      </c>
      <c r="DS34" s="187">
        <f>IFERROR(IF($F34="地位Ⅰ",INDEX(幹材積成長量!$AE$7:$AG$14,8,MATCH(【入力】吸収量・排出量算定シート!$G34,幹材積成長量!$AE$7:$AG$7,0)),IF($F34="地位Ⅲ",INDEX(幹材積成長量!$AK$7:$AM$14,8,MATCH(【入力】吸収量・排出量算定シート!$G34,幹材積成長量!$AK$7:$AM$7,0)),INDEX(幹材積成長量!$AH$7:$AJ$14,8,MATCH(【入力】吸収量・排出量算定シート!$G34,幹材積成長量!$AH$7:$AJ$7,0)))),0)</f>
        <v>0</v>
      </c>
      <c r="DT34" s="187">
        <f>IFERROR(IF($F34="地位Ⅰ",INDEX(幹材積成長量!$AE$7:$AG$14,8,MATCH(【入力】吸収量・排出量算定シート!$G34,幹材積成長量!$AE$7:$AG$7,0)),IF($F34="地位Ⅲ",INDEX(幹材積成長量!$AK$7:$AM$14,8,MATCH(【入力】吸収量・排出量算定シート!$G34,幹材積成長量!$AK$7:$AM$7,0)),INDEX(幹材積成長量!$AH$7:$AJ$14,8,MATCH(【入力】吸収量・排出量算定シート!$G34,幹材積成長量!$AH$7:$AJ$7,0)))),0)</f>
        <v>0</v>
      </c>
      <c r="DU34" s="187">
        <f>IFERROR(IF($F34="地位Ⅰ",INDEX(幹材積成長量!$AE$7:$AG$14,8,MATCH(【入力】吸収量・排出量算定シート!$G34,幹材積成長量!$AE$7:$AG$7,0)),IF($F34="地位Ⅲ",INDEX(幹材積成長量!$AK$7:$AM$14,8,MATCH(【入力】吸収量・排出量算定シート!$G34,幹材積成長量!$AK$7:$AM$7,0)),INDEX(幹材積成長量!$AH$7:$AJ$14,8,MATCH(【入力】吸収量・排出量算定シート!$G34,幹材積成長量!$AH$7:$AJ$7,0)))),0)</f>
        <v>0</v>
      </c>
      <c r="DV34" s="187">
        <f>IFERROR(IF($F34="地位Ⅰ",INDEX(幹材積成長量!$AE$7:$AG$14,8,MATCH(【入力】吸収量・排出量算定シート!$G34,幹材積成長量!$AE$7:$AG$7,0)),IF($F34="地位Ⅲ",INDEX(幹材積成長量!$AK$7:$AM$14,8,MATCH(【入力】吸収量・排出量算定シート!$G34,幹材積成長量!$AK$7:$AM$7,0)),INDEX(幹材積成長量!$AH$7:$AJ$14,8,MATCH(【入力】吸収量・排出量算定シート!$G34,幹材積成長量!$AH$7:$AJ$7,0)))),0)</f>
        <v>0</v>
      </c>
      <c r="DW34" s="187">
        <f>IFERROR(IF($F34="地位Ⅰ",INDEX(幹材積成長量!$AE$7:$AG$14,8,MATCH(【入力】吸収量・排出量算定シート!$G34,幹材積成長量!$AE$7:$AG$7,0)),IF($F34="地位Ⅲ",INDEX(幹材積成長量!$AK$7:$AM$14,8,MATCH(【入力】吸収量・排出量算定シート!$G34,幹材積成長量!$AK$7:$AM$7,0)),INDEX(幹材積成長量!$AH$7:$AJ$14,8,MATCH(【入力】吸収量・排出量算定シート!$G34,幹材積成長量!$AH$7:$AJ$7,0)))),0)</f>
        <v>0</v>
      </c>
      <c r="DX34" s="187">
        <f>IFERROR(IF($F34="地位Ⅰ",INDEX(幹材積成長量!$AE$7:$AG$14,8,MATCH(【入力】吸収量・排出量算定シート!$G34,幹材積成長量!$AE$7:$AG$7,0)),IF($F34="地位Ⅲ",INDEX(幹材積成長量!$AK$7:$AM$14,8,MATCH(【入力】吸収量・排出量算定シート!$G34,幹材積成長量!$AK$7:$AM$7,0)),INDEX(幹材積成長量!$AH$7:$AJ$14,8,MATCH(【入力】吸収量・排出量算定シート!$G34,幹材積成長量!$AH$7:$AJ$7,0)))),0)</f>
        <v>0</v>
      </c>
      <c r="DY34" s="187">
        <f>IFERROR(IF($F34="地位Ⅰ",INDEX(幹材積成長量!$AE$7:$AG$14,8,MATCH(【入力】吸収量・排出量算定シート!$G34,幹材積成長量!$AE$7:$AG$7,0)),IF($F34="地位Ⅲ",INDEX(幹材積成長量!$AK$7:$AM$14,8,MATCH(【入力】吸収量・排出量算定シート!$G34,幹材積成長量!$AK$7:$AM$7,0)),INDEX(幹材積成長量!$AH$7:$AJ$14,8,MATCH(【入力】吸収量・排出量算定シート!$G34,幹材積成長量!$AH$7:$AJ$7,0)))),0)</f>
        <v>0</v>
      </c>
      <c r="DZ34" s="187">
        <f>IFERROR(IF($F34="地位Ⅰ",INDEX(幹材積成長量!$AE$7:$AG$14,8,MATCH(【入力】吸収量・排出量算定シート!$G34,幹材積成長量!$AE$7:$AG$7,0)),IF($F34="地位Ⅲ",INDEX(幹材積成長量!$AK$7:$AM$14,8,MATCH(【入力】吸収量・排出量算定シート!$G34,幹材積成長量!$AK$7:$AM$7,0)),INDEX(幹材積成長量!$AH$7:$AJ$14,8,MATCH(【入力】吸収量・排出量算定シート!$G34,幹材積成長量!$AH$7:$AJ$7,0)))),0)</f>
        <v>0</v>
      </c>
      <c r="EA34" s="187">
        <f>IFERROR(IF($F34="地位Ⅰ",INDEX(幹材積成長量!$AE$7:$AG$14,8,MATCH(【入力】吸収量・排出量算定シート!$G34,幹材積成長量!$AE$7:$AG$7,0)),IF($F34="地位Ⅲ",INDEX(幹材積成長量!$AK$7:$AM$14,8,MATCH(【入力】吸収量・排出量算定シート!$G34,幹材積成長量!$AK$7:$AM$7,0)),INDEX(幹材積成長量!$AH$7:$AJ$14,8,MATCH(【入力】吸収量・排出量算定シート!$G34,幹材積成長量!$AH$7:$AJ$7,0)))),0)</f>
        <v>0</v>
      </c>
      <c r="EB34" s="187">
        <f>IFERROR(IF($F34="地位Ⅰ",INDEX(幹材積成長量!$AE$7:$AG$14,8,MATCH(【入力】吸収量・排出量算定シート!$G34,幹材積成長量!$AE$7:$AG$7,0)),IF($F34="地位Ⅲ",INDEX(幹材積成長量!$AK$7:$AM$14,8,MATCH(【入力】吸収量・排出量算定シート!$G34,幹材積成長量!$AK$7:$AM$7,0)),INDEX(幹材積成長量!$AH$7:$AJ$14,8,MATCH(【入力】吸収量・排出量算定シート!$G34,幹材積成長量!$AH$7:$AJ$7,0)))),0)</f>
        <v>0</v>
      </c>
      <c r="EC34" s="187">
        <f>IFERROR(IF($F34="地位Ⅰ",INDEX(幹材積成長量!$AE$7:$AG$14,8,MATCH(【入力】吸収量・排出量算定シート!$G34,幹材積成長量!$AE$7:$AG$7,0)),IF($F34="地位Ⅲ",INDEX(幹材積成長量!$AK$7:$AM$14,8,MATCH(【入力】吸収量・排出量算定シート!$G34,幹材積成長量!$AK$7:$AM$7,0)),INDEX(幹材積成長量!$AH$7:$AJ$14,8,MATCH(【入力】吸収量・排出量算定シート!$G34,幹材積成長量!$AH$7:$AJ$7,0)))),0)</f>
        <v>0</v>
      </c>
      <c r="ED34" s="186">
        <f t="shared" si="165"/>
        <v>0</v>
      </c>
      <c r="EE34" s="186">
        <f t="shared" si="166"/>
        <v>0</v>
      </c>
      <c r="EF34" s="186">
        <f t="shared" si="167"/>
        <v>0</v>
      </c>
      <c r="EG34" s="186">
        <f t="shared" si="168"/>
        <v>0</v>
      </c>
      <c r="EH34" s="186">
        <f t="shared" si="169"/>
        <v>0</v>
      </c>
      <c r="EI34" s="186">
        <f t="shared" si="170"/>
        <v>0</v>
      </c>
      <c r="EJ34" s="186">
        <f t="shared" si="171"/>
        <v>0</v>
      </c>
      <c r="EK34" s="186">
        <f t="shared" si="172"/>
        <v>0</v>
      </c>
      <c r="EL34" s="186">
        <f t="shared" si="173"/>
        <v>0</v>
      </c>
      <c r="EM34" s="186">
        <f t="shared" si="174"/>
        <v>0</v>
      </c>
      <c r="EN34" s="186">
        <f t="shared" si="175"/>
        <v>0</v>
      </c>
      <c r="EO34" s="186">
        <f t="shared" si="176"/>
        <v>0</v>
      </c>
      <c r="EP34" s="186">
        <f t="shared" si="177"/>
        <v>0</v>
      </c>
      <c r="EQ34" s="186">
        <f t="shared" si="178"/>
        <v>0</v>
      </c>
      <c r="ER34" s="186">
        <f t="shared" si="179"/>
        <v>0</v>
      </c>
      <c r="ES34" s="186">
        <f t="shared" si="180"/>
        <v>0</v>
      </c>
      <c r="ET34" s="186">
        <f t="shared" si="181"/>
        <v>0</v>
      </c>
    </row>
    <row r="35" spans="2:150" x14ac:dyDescent="0.3">
      <c r="B35" s="3"/>
      <c r="C35" s="3"/>
      <c r="D35" s="3"/>
      <c r="E35" s="3"/>
      <c r="G35" s="217"/>
      <c r="J35" s="3"/>
      <c r="M35" s="187">
        <f>IFERROR(IF($F35="地位Ⅰ",INDEX(幹材積成長量!$S$7:$U$148,MATCH(【入力】吸収量・排出量算定シート!$H35+(M$17-$M$17),幹材積成長量!$S$7:$S$148,0),MATCH($G35,幹材積成長量!$S$7:$U$7,0)),IF($F35="地位Ⅲ",INDEX(幹材積成長量!$Y$7:$AA$148,MATCH(【入力】吸収量・排出量算定シート!$H35+(M$17-$M$17),幹材積成長量!$Y$7:$Y$148,0),MATCH($G35,幹材積成長量!$Y$7:$AA$7,0)),INDEX(幹材積成長量!$V$7:$X$148,MATCH(【入力】吸収量・排出量算定シート!$H35+(M$17-$M$17),幹材積成長量!$V$7:$V$148,0),MATCH($G35,幹材積成長量!$V$7:$X$7,0)))),0)</f>
        <v>0</v>
      </c>
      <c r="N35" s="187">
        <f>IFERROR(IF($F35="地位Ⅰ",INDEX(幹材積成長量!$S$7:$U$148,MATCH(【入力】吸収量・排出量算定シート!$H35+(N$17-$M$17),幹材積成長量!$S$7:$S$148,0),MATCH($G35,幹材積成長量!$S$7:$U$7,0)),IF($F35="地位Ⅲ",INDEX(幹材積成長量!$Y$7:$AA$148,MATCH(【入力】吸収量・排出量算定シート!$H35+(N$17-$M$17),幹材積成長量!$Y$7:$Y$148,0),MATCH($G35,幹材積成長量!$Y$7:$AA$7,0)),INDEX(幹材積成長量!$V$7:$X$148,MATCH(【入力】吸収量・排出量算定シート!$H35+(N$17-$M$17),幹材積成長量!$V$7:$V$148,0),MATCH($G35,幹材積成長量!$V$7:$X$7,0)))),0)</f>
        <v>0</v>
      </c>
      <c r="O35" s="187">
        <f>IFERROR(IF($F35="地位Ⅰ",INDEX(幹材積成長量!$S$7:$U$148,MATCH(【入力】吸収量・排出量算定シート!$H35+(O$17-$M$17),幹材積成長量!$S$7:$S$148,0),MATCH($G35,幹材積成長量!$S$7:$U$7,0)),IF($F35="地位Ⅲ",INDEX(幹材積成長量!$Y$7:$AA$148,MATCH(【入力】吸収量・排出量算定シート!$H35+(O$17-$M$17),幹材積成長量!$Y$7:$Y$148,0),MATCH($G35,幹材積成長量!$Y$7:$AA$7,0)),INDEX(幹材積成長量!$V$7:$X$148,MATCH(【入力】吸収量・排出量算定シート!$H35+(O$17-$M$17),幹材積成長量!$V$7:$V$148,0),MATCH($G35,幹材積成長量!$V$7:$X$7,0)))),0)</f>
        <v>0</v>
      </c>
      <c r="P35" s="187">
        <f>IFERROR(IF($F35="地位Ⅰ",INDEX(幹材積成長量!$S$7:$U$148,MATCH(【入力】吸収量・排出量算定シート!$H35+(P$17-$M$17),幹材積成長量!$S$7:$S$148,0),MATCH($G35,幹材積成長量!$S$7:$U$7,0)),IF($F35="地位Ⅲ",INDEX(幹材積成長量!$Y$7:$AA$148,MATCH(【入力】吸収量・排出量算定シート!$H35+(P$17-$M$17),幹材積成長量!$Y$7:$Y$148,0),MATCH($G35,幹材積成長量!$Y$7:$AA$7,0)),INDEX(幹材積成長量!$V$7:$X$148,MATCH(【入力】吸収量・排出量算定シート!$H35+(P$17-$M$17),幹材積成長量!$V$7:$V$148,0),MATCH($G35,幹材積成長量!$V$7:$X$7,0)))),0)</f>
        <v>0</v>
      </c>
      <c r="Q35" s="187">
        <f>IFERROR(IF($F35="地位Ⅰ",INDEX(幹材積成長量!$S$7:$U$148,MATCH(【入力】吸収量・排出量算定シート!$H35+(Q$17-$M$17),幹材積成長量!$S$7:$S$148,0),MATCH($G35,幹材積成長量!$S$7:$U$7,0)),IF($F35="地位Ⅲ",INDEX(幹材積成長量!$Y$7:$AA$148,MATCH(【入力】吸収量・排出量算定シート!$H35+(Q$17-$M$17),幹材積成長量!$Y$7:$Y$148,0),MATCH($G35,幹材積成長量!$Y$7:$AA$7,0)),INDEX(幹材積成長量!$V$7:$X$148,MATCH(【入力】吸収量・排出量算定シート!$H35+(Q$17-$M$17),幹材積成長量!$V$7:$V$148,0),MATCH($G35,幹材積成長量!$V$7:$X$7,0)))),0)</f>
        <v>0</v>
      </c>
      <c r="R35" s="187">
        <f>IFERROR(IF($F35="地位Ⅰ",INDEX(幹材積成長量!$S$7:$U$148,MATCH(【入力】吸収量・排出量算定シート!$H35+(R$17-$M$17),幹材積成長量!$S$7:$S$148,0),MATCH($G35,幹材積成長量!$S$7:$U$7,0)),IF($F35="地位Ⅲ",INDEX(幹材積成長量!$Y$7:$AA$148,MATCH(【入力】吸収量・排出量算定シート!$H35+(R$17-$M$17),幹材積成長量!$Y$7:$Y$148,0),MATCH($G35,幹材積成長量!$Y$7:$AA$7,0)),INDEX(幹材積成長量!$V$7:$X$148,MATCH(【入力】吸収量・排出量算定シート!$H35+(R$17-$M$17),幹材積成長量!$V$7:$V$148,0),MATCH($G35,幹材積成長量!$V$7:$X$7,0)))),0)</f>
        <v>0</v>
      </c>
      <c r="S35" s="187">
        <f>IFERROR(IF($F35="地位Ⅰ",INDEX(幹材積成長量!$S$7:$U$148,MATCH(【入力】吸収量・排出量算定シート!$H35+(S$17-$M$17),幹材積成長量!$S$7:$S$148,0),MATCH($G35,幹材積成長量!$S$7:$U$7,0)),IF($F35="地位Ⅲ",INDEX(幹材積成長量!$Y$7:$AA$148,MATCH(【入力】吸収量・排出量算定シート!$H35+(S$17-$M$17),幹材積成長量!$Y$7:$Y$148,0),MATCH($G35,幹材積成長量!$Y$7:$AA$7,0)),INDEX(幹材積成長量!$V$7:$X$148,MATCH(【入力】吸収量・排出量算定シート!$H35+(S$17-$M$17),幹材積成長量!$V$7:$V$148,0),MATCH($G35,幹材積成長量!$V$7:$X$7,0)))),0)</f>
        <v>0</v>
      </c>
      <c r="T35" s="187">
        <f>IFERROR(IF($F35="地位Ⅰ",INDEX(幹材積成長量!$S$7:$U$148,MATCH(【入力】吸収量・排出量算定シート!$H35+(T$17-$M$17),幹材積成長量!$S$7:$S$148,0),MATCH($G35,幹材積成長量!$S$7:$U$7,0)),IF($F35="地位Ⅲ",INDEX(幹材積成長量!$Y$7:$AA$148,MATCH(【入力】吸収量・排出量算定シート!$H35+(T$17-$M$17),幹材積成長量!$Y$7:$Y$148,0),MATCH($G35,幹材積成長量!$Y$7:$AA$7,0)),INDEX(幹材積成長量!$V$7:$X$148,MATCH(【入力】吸収量・排出量算定シート!$H35+(T$17-$M$17),幹材積成長量!$V$7:$V$148,0),MATCH($G35,幹材積成長量!$V$7:$X$7,0)))),0)</f>
        <v>0</v>
      </c>
      <c r="U35" s="187">
        <f>IFERROR(IF($F35="地位Ⅰ",INDEX(幹材積成長量!$S$7:$U$148,MATCH(【入力】吸収量・排出量算定シート!$H35+(U$17-$M$17),幹材積成長量!$S$7:$S$148,0),MATCH($G35,幹材積成長量!$S$7:$U$7,0)),IF($F35="地位Ⅲ",INDEX(幹材積成長量!$Y$7:$AA$148,MATCH(【入力】吸収量・排出量算定シート!$H35+(U$17-$M$17),幹材積成長量!$Y$7:$Y$148,0),MATCH($G35,幹材積成長量!$Y$7:$AA$7,0)),INDEX(幹材積成長量!$V$7:$X$148,MATCH(【入力】吸収量・排出量算定シート!$H35+(U$17-$M$17),幹材積成長量!$V$7:$V$148,0),MATCH($G35,幹材積成長量!$V$7:$X$7,0)))),0)</f>
        <v>0</v>
      </c>
      <c r="V35" s="187">
        <f>IFERROR(IF($F35="地位Ⅰ",INDEX(幹材積成長量!$S$7:$U$148,MATCH(【入力】吸収量・排出量算定シート!$H35+(V$17-$M$17),幹材積成長量!$S$7:$S$148,0),MATCH($G35,幹材積成長量!$S$7:$U$7,0)),IF($F35="地位Ⅲ",INDEX(幹材積成長量!$Y$7:$AA$148,MATCH(【入力】吸収量・排出量算定シート!$H35+(V$17-$M$17),幹材積成長量!$Y$7:$Y$148,0),MATCH($G35,幹材積成長量!$Y$7:$AA$7,0)),INDEX(幹材積成長量!$V$7:$X$148,MATCH(【入力】吸収量・排出量算定シート!$H35+(V$17-$M$17),幹材積成長量!$V$7:$V$148,0),MATCH($G35,幹材積成長量!$V$7:$X$7,0)))),0)</f>
        <v>0</v>
      </c>
      <c r="W35" s="187">
        <f>IFERROR(IF($F35="地位Ⅰ",INDEX(幹材積成長量!$S$7:$U$148,MATCH(【入力】吸収量・排出量算定シート!$H35+(W$17-$M$17),幹材積成長量!$S$7:$S$148,0),MATCH($G35,幹材積成長量!$S$7:$U$7,0)),IF($F35="地位Ⅲ",INDEX(幹材積成長量!$Y$7:$AA$148,MATCH(【入力】吸収量・排出量算定シート!$H35+(W$17-$M$17),幹材積成長量!$Y$7:$Y$148,0),MATCH($G35,幹材積成長量!$Y$7:$AA$7,0)),INDEX(幹材積成長量!$V$7:$X$148,MATCH(【入力】吸収量・排出量算定シート!$H35+(W$17-$M$17),幹材積成長量!$V$7:$V$148,0),MATCH($G35,幹材積成長量!$V$7:$X$7,0)))),0)</f>
        <v>0</v>
      </c>
      <c r="X35" s="187">
        <f>IFERROR(IF($F35="地位Ⅰ",INDEX(幹材積成長量!$S$7:$U$148,MATCH(【入力】吸収量・排出量算定シート!$H35+(X$17-$M$17),幹材積成長量!$S$7:$S$148,0),MATCH($G35,幹材積成長量!$S$7:$U$7,0)),IF($F35="地位Ⅲ",INDEX(幹材積成長量!$Y$7:$AA$148,MATCH(【入力】吸収量・排出量算定シート!$H35+(X$17-$M$17),幹材積成長量!$Y$7:$Y$148,0),MATCH($G35,幹材積成長量!$Y$7:$AA$7,0)),INDEX(幹材積成長量!$V$7:$X$148,MATCH(【入力】吸収量・排出量算定シート!$H35+(X$17-$M$17),幹材積成長量!$V$7:$V$148,0),MATCH($G35,幹材積成長量!$V$7:$X$7,0)))),0)</f>
        <v>0</v>
      </c>
      <c r="Y35" s="187">
        <f>IFERROR(IF($F35="地位Ⅰ",INDEX(幹材積成長量!$S$7:$U$148,MATCH(【入力】吸収量・排出量算定シート!$H35+(Y$17-$M$17),幹材積成長量!$S$7:$S$148,0),MATCH($G35,幹材積成長量!$S$7:$U$7,0)),IF($F35="地位Ⅲ",INDEX(幹材積成長量!$Y$7:$AA$148,MATCH(【入力】吸収量・排出量算定シート!$H35+(Y$17-$M$17),幹材積成長量!$Y$7:$Y$148,0),MATCH($G35,幹材積成長量!$Y$7:$AA$7,0)),INDEX(幹材積成長量!$V$7:$X$148,MATCH(【入力】吸収量・排出量算定シート!$H35+(Y$17-$M$17),幹材積成長量!$V$7:$V$148,0),MATCH($G35,幹材積成長量!$V$7:$X$7,0)))),0)</f>
        <v>0</v>
      </c>
      <c r="Z35" s="187">
        <f>IFERROR(IF($F35="地位Ⅰ",INDEX(幹材積成長量!$S$7:$U$148,MATCH(【入力】吸収量・排出量算定シート!$H35+(Z$17-$M$17),幹材積成長量!$S$7:$S$148,0),MATCH($G35,幹材積成長量!$S$7:$U$7,0)),IF($F35="地位Ⅲ",INDEX(幹材積成長量!$Y$7:$AA$148,MATCH(【入力】吸収量・排出量算定シート!$H35+(Z$17-$M$17),幹材積成長量!$Y$7:$Y$148,0),MATCH($G35,幹材積成長量!$Y$7:$AA$7,0)),INDEX(幹材積成長量!$V$7:$X$148,MATCH(【入力】吸収量・排出量算定シート!$H35+(Z$17-$M$17),幹材積成長量!$V$7:$V$148,0),MATCH($G35,幹材積成長量!$V$7:$X$7,0)))),0)</f>
        <v>0</v>
      </c>
      <c r="AA35" s="187">
        <f>IFERROR(IF($F35="地位Ⅰ",INDEX(幹材積成長量!$S$7:$U$148,MATCH(【入力】吸収量・排出量算定シート!$H35+(AA$17-$M$17),幹材積成長量!$S$7:$S$148,0),MATCH($G35,幹材積成長量!$S$7:$U$7,0)),IF($F35="地位Ⅲ",INDEX(幹材積成長量!$Y$7:$AA$148,MATCH(【入力】吸収量・排出量算定シート!$H35+(AA$17-$M$17),幹材積成長量!$Y$7:$Y$148,0),MATCH($G35,幹材積成長量!$Y$7:$AA$7,0)),INDEX(幹材積成長量!$V$7:$X$148,MATCH(【入力】吸収量・排出量算定シート!$H35+(AA$17-$M$17),幹材積成長量!$V$7:$V$148,0),MATCH($G35,幹材積成長量!$V$7:$X$7,0)))),0)</f>
        <v>0</v>
      </c>
      <c r="AB35" s="187">
        <f>IFERROR(IF($F35="地位Ⅰ",INDEX(幹材積成長量!$S$7:$U$148,MATCH(【入力】吸収量・排出量算定シート!$H35+(AB$17-$M$17),幹材積成長量!$S$7:$S$148,0),MATCH($G35,幹材積成長量!$S$7:$U$7,0)),IF($F35="地位Ⅲ",INDEX(幹材積成長量!$Y$7:$AA$148,MATCH(【入力】吸収量・排出量算定シート!$H35+(AB$17-$M$17),幹材積成長量!$Y$7:$Y$148,0),MATCH($G35,幹材積成長量!$Y$7:$AA$7,0)),INDEX(幹材積成長量!$V$7:$X$148,MATCH(【入力】吸収量・排出量算定シート!$H35+(AB$17-$M$17),幹材積成長量!$V$7:$V$148,0),MATCH($G35,幹材積成長量!$V$7:$X$7,0)))),0)</f>
        <v>0</v>
      </c>
      <c r="AC35" s="187">
        <f>IFERROR(IF($F35="地位Ⅰ",INDEX(幹材積成長量!$S$7:$U$148,MATCH(【入力】吸収量・排出量算定シート!$H35+(AC$17-$M$17),幹材積成長量!$S$7:$S$148,0),MATCH($G35,幹材積成長量!$S$7:$U$7,0)),IF($F35="地位Ⅲ",INDEX(幹材積成長量!$Y$7:$AA$148,MATCH(【入力】吸収量・排出量算定シート!$H35+(AC$17-$M$17),幹材積成長量!$Y$7:$Y$148,0),MATCH($G35,幹材積成長量!$Y$7:$AA$7,0)),INDEX(幹材積成長量!$V$7:$X$148,MATCH(【入力】吸収量・排出量算定シート!$H35+(AC$17-$M$17),幹材積成長量!$V$7:$V$148,0),MATCH($G35,幹材積成長量!$V$7:$X$7,0)))),0)</f>
        <v>0</v>
      </c>
      <c r="AD35" s="2">
        <f>IFERROR(INDEX('BEF（拡大係数）'!$A$4:$AO$154,MATCH(【入力】吸収量・排出量算定シート!$H35,'BEF（拡大係数）'!$A$4:$A$154,0),MATCH($G35,'BEF（拡大係数）'!$A$4:$AO$4,0)),0)</f>
        <v>0</v>
      </c>
      <c r="AE35" s="2">
        <f>IFERROR(INDEX('BEF（拡大係数）'!$A$4:$AO$154,MATCH(【入力】吸収量・排出量算定シート!$H35,'BEF（拡大係数）'!$A$4:$A$154,0),MATCH($G35,'BEF（拡大係数）'!$A$4:$AO$4,0)),0)</f>
        <v>0</v>
      </c>
      <c r="AF35" s="2">
        <f>IFERROR(INDEX('BEF（拡大係数）'!$A$4:$AO$154,MATCH(【入力】吸収量・排出量算定シート!$H35,'BEF（拡大係数）'!$A$4:$A$154,0),MATCH($G35,'BEF（拡大係数）'!$A$4:$AO$4,0)),0)</f>
        <v>0</v>
      </c>
      <c r="AG35" s="2">
        <f>IFERROR(INDEX('BEF（拡大係数）'!$A$4:$AO$154,MATCH(【入力】吸収量・排出量算定シート!$H35,'BEF（拡大係数）'!$A$4:$A$154,0),MATCH($G35,'BEF（拡大係数）'!$A$4:$AO$4,0)),0)</f>
        <v>0</v>
      </c>
      <c r="AH35" s="2">
        <f>IFERROR(INDEX('BEF（拡大係数）'!$A$4:$AO$154,MATCH(【入力】吸収量・排出量算定シート!$H35,'BEF（拡大係数）'!$A$4:$A$154,0),MATCH($G35,'BEF（拡大係数）'!$A$4:$AO$4,0)),0)</f>
        <v>0</v>
      </c>
      <c r="AI35" s="2">
        <f>IFERROR(INDEX('BEF（拡大係数）'!$A$4:$AO$154,MATCH(【入力】吸収量・排出量算定シート!$H35,'BEF（拡大係数）'!$A$4:$A$154,0),MATCH($G35,'BEF（拡大係数）'!$A$4:$AO$4,0)),0)</f>
        <v>0</v>
      </c>
      <c r="AJ35" s="2">
        <f>IFERROR(INDEX('BEF（拡大係数）'!$A$4:$AO$154,MATCH(【入力】吸収量・排出量算定シート!$H35,'BEF（拡大係数）'!$A$4:$A$154,0),MATCH($G35,'BEF（拡大係数）'!$A$4:$AO$4,0)),0)</f>
        <v>0</v>
      </c>
      <c r="AK35" s="2">
        <f>IFERROR(INDEX('BEF（拡大係数）'!$A$4:$AO$154,MATCH(【入力】吸収量・排出量算定シート!$H35,'BEF（拡大係数）'!$A$4:$A$154,0),MATCH($G35,'BEF（拡大係数）'!$A$4:$AO$4,0)),0)</f>
        <v>0</v>
      </c>
      <c r="AL35" s="2">
        <f>IFERROR(INDEX('BEF（拡大係数）'!$A$4:$AO$154,MATCH(【入力】吸収量・排出量算定シート!$H35,'BEF（拡大係数）'!$A$4:$A$154,0),MATCH($G35,'BEF（拡大係数）'!$A$4:$AO$4,0)),0)</f>
        <v>0</v>
      </c>
      <c r="AM35" s="2">
        <f>IFERROR(INDEX('BEF（拡大係数）'!$A$4:$AO$154,MATCH(【入力】吸収量・排出量算定シート!$H35,'BEF（拡大係数）'!$A$4:$A$154,0),MATCH($G35,'BEF（拡大係数）'!$A$4:$AO$4,0)),0)</f>
        <v>0</v>
      </c>
      <c r="AN35" s="2">
        <f>IFERROR(INDEX('BEF（拡大係数）'!$A$4:$AO$154,MATCH(【入力】吸収量・排出量算定シート!$H35,'BEF（拡大係数）'!$A$4:$A$154,0),MATCH($G35,'BEF（拡大係数）'!$A$4:$AO$4,0)),0)</f>
        <v>0</v>
      </c>
      <c r="AO35" s="2">
        <f>IFERROR(INDEX('BEF（拡大係数）'!$A$4:$AO$154,MATCH(【入力】吸収量・排出量算定シート!$H35,'BEF（拡大係数）'!$A$4:$A$154,0),MATCH($G35,'BEF（拡大係数）'!$A$4:$AO$4,0)),0)</f>
        <v>0</v>
      </c>
      <c r="AP35" s="2">
        <f>IFERROR(INDEX('BEF（拡大係数）'!$A$4:$AO$154,MATCH(【入力】吸収量・排出量算定シート!$H35,'BEF（拡大係数）'!$A$4:$A$154,0),MATCH($G35,'BEF（拡大係数）'!$A$4:$AO$4,0)),0)</f>
        <v>0</v>
      </c>
      <c r="AQ35" s="2">
        <f>IFERROR(INDEX('BEF（拡大係数）'!$A$4:$AO$154,MATCH(【入力】吸収量・排出量算定シート!$H35,'BEF（拡大係数）'!$A$4:$A$154,0),MATCH($G35,'BEF（拡大係数）'!$A$4:$AO$4,0)),0)</f>
        <v>0</v>
      </c>
      <c r="AR35" s="2">
        <f>IFERROR(INDEX('BEF（拡大係数）'!$A$4:$AO$154,MATCH(【入力】吸収量・排出量算定シート!$H35,'BEF（拡大係数）'!$A$4:$A$154,0),MATCH($G35,'BEF（拡大係数）'!$A$4:$AO$4,0)),0)</f>
        <v>0</v>
      </c>
      <c r="AS35" s="2">
        <f>IFERROR(INDEX('BEF（拡大係数）'!$A$4:$AO$154,MATCH(【入力】吸収量・排出量算定シート!$H35,'BEF（拡大係数）'!$A$4:$A$154,0),MATCH($G35,'BEF（拡大係数）'!$A$4:$AO$4,0)),0)</f>
        <v>0</v>
      </c>
      <c r="AT35" s="2">
        <f>IFERROR(INDEX('BEF（拡大係数）'!$A$4:$AO$154,MATCH(【入力】吸収量・排出量算定シート!$H35,'BEF（拡大係数）'!$A$4:$A$154,0),MATCH($G35,'BEF（拡大係数）'!$A$4:$AO$4,0)),0)</f>
        <v>0</v>
      </c>
      <c r="AU35" s="2">
        <f>IFERROR(VLOOKUP($G35,パラメータ_オリジナル!$B$6:$G$45,4,FALSE),0)</f>
        <v>0</v>
      </c>
      <c r="AV35" s="2">
        <f>IFERROR(VLOOKUP($G35,パラメータ_オリジナル!$B$6:$G$45,5,FALSE),0)</f>
        <v>0</v>
      </c>
      <c r="AW35" s="2">
        <f>IFERROR(VLOOKUP($G35,パラメータ_オリジナル!$B$6:$G$45,6,FALSE),0)</f>
        <v>0</v>
      </c>
      <c r="AX35" s="125">
        <f t="shared" si="114"/>
        <v>0</v>
      </c>
      <c r="AY35" s="125">
        <f t="shared" si="115"/>
        <v>0</v>
      </c>
      <c r="AZ35" s="125">
        <f t="shared" si="116"/>
        <v>0</v>
      </c>
      <c r="BA35" s="125">
        <f t="shared" si="117"/>
        <v>0</v>
      </c>
      <c r="BB35" s="125">
        <f t="shared" si="118"/>
        <v>0</v>
      </c>
      <c r="BC35" s="125">
        <f t="shared" si="119"/>
        <v>0</v>
      </c>
      <c r="BD35" s="125">
        <f t="shared" si="120"/>
        <v>0</v>
      </c>
      <c r="BE35" s="125">
        <f t="shared" si="121"/>
        <v>0</v>
      </c>
      <c r="BF35" s="125">
        <f t="shared" si="122"/>
        <v>0</v>
      </c>
      <c r="BG35" s="125">
        <f t="shared" si="123"/>
        <v>0</v>
      </c>
      <c r="BH35" s="125">
        <f t="shared" si="124"/>
        <v>0</v>
      </c>
      <c r="BI35" s="125">
        <f t="shared" si="125"/>
        <v>0</v>
      </c>
      <c r="BJ35" s="125">
        <f t="shared" si="126"/>
        <v>0</v>
      </c>
      <c r="BK35" s="125">
        <f t="shared" si="127"/>
        <v>0</v>
      </c>
      <c r="BL35" s="125">
        <f t="shared" si="128"/>
        <v>0</v>
      </c>
      <c r="BM35" s="125">
        <f t="shared" si="129"/>
        <v>0</v>
      </c>
      <c r="BN35" s="125">
        <f t="shared" si="130"/>
        <v>0</v>
      </c>
      <c r="BO35" s="125">
        <f t="shared" si="131"/>
        <v>0</v>
      </c>
      <c r="BP35" s="125">
        <f t="shared" si="132"/>
        <v>0</v>
      </c>
      <c r="BQ35" s="125">
        <f t="shared" si="133"/>
        <v>0</v>
      </c>
      <c r="BR35" s="125">
        <f t="shared" si="134"/>
        <v>0</v>
      </c>
      <c r="BS35" s="125">
        <f t="shared" si="135"/>
        <v>0</v>
      </c>
      <c r="BT35" s="125">
        <f t="shared" si="136"/>
        <v>0</v>
      </c>
      <c r="BU35" s="125">
        <f t="shared" si="137"/>
        <v>0</v>
      </c>
      <c r="BV35" s="125">
        <f t="shared" si="138"/>
        <v>0</v>
      </c>
      <c r="BW35" s="125">
        <f t="shared" si="139"/>
        <v>0</v>
      </c>
      <c r="BX35" s="125">
        <f t="shared" si="140"/>
        <v>0</v>
      </c>
      <c r="BY35" s="125">
        <f t="shared" si="141"/>
        <v>0</v>
      </c>
      <c r="BZ35" s="125">
        <f t="shared" si="142"/>
        <v>0</v>
      </c>
      <c r="CA35" s="125">
        <f t="shared" si="143"/>
        <v>0</v>
      </c>
      <c r="CB35" s="125">
        <f t="shared" si="144"/>
        <v>0</v>
      </c>
      <c r="CC35" s="125">
        <f t="shared" si="145"/>
        <v>0</v>
      </c>
      <c r="CD35" s="125">
        <f t="shared" si="146"/>
        <v>0</v>
      </c>
      <c r="CE35" s="125">
        <f t="shared" si="147"/>
        <v>0</v>
      </c>
      <c r="CF35" s="2">
        <f>IFERROR(IF($F35="地位Ⅰ",INDEX(幹材積成長量!$I$7:$K$148,MATCH((【入力】吸収量・排出量算定シート!$H35+(【入力】吸収量・排出量算定シート!CF$17-【入力】吸収量・排出量算定シート!$CF$17)),幹材積成長量!$I$7:$I$148,0),MATCH(【入力】吸収量・排出量算定シート!$G35,幹材積成長量!$I$7:$K$7,0)),IF($F35="地位Ⅲ",INDEX(幹材積成長量!$O$7:$Q$148,MATCH((【入力】吸収量・排出量算定シート!$H35+(【入力】吸収量・排出量算定シート!CF$17-【入力】吸収量・排出量算定シート!$CF$17)),幹材積成長量!$O$7:$O$148,0),MATCH(【入力】吸収量・排出量算定シート!$G35,幹材積成長量!$O$7:$Q$7,0)),INDEX(幹材積成長量!$L$7:$N$148,MATCH((【入力】吸収量・排出量算定シート!$H35+(【入力】吸収量・排出量算定シート!CF$17-【入力】吸収量・排出量算定シート!$CF$17)),幹材積成長量!$L$7:$L$148,0),MATCH(【入力】吸収量・排出量算定シート!$G35,幹材積成長量!$L$7:$N$7,0)))),0)</f>
        <v>0</v>
      </c>
      <c r="CG35" s="2">
        <f>IFERROR(IF($F35="地位Ⅰ",INDEX(幹材積成長量!$I$7:$K$148,MATCH((【入力】吸収量・排出量算定シート!$H35+(【入力】吸収量・排出量算定シート!CG$17-【入力】吸収量・排出量算定シート!$CF$17)),幹材積成長量!$I$7:$I$148,0),MATCH(【入力】吸収量・排出量算定シート!$G35,幹材積成長量!$I$7:$K$7,0)),IF($F35="地位Ⅲ",INDEX(幹材積成長量!$O$7:$Q$148,MATCH((【入力】吸収量・排出量算定シート!$H35+(【入力】吸収量・排出量算定シート!CG$17-【入力】吸収量・排出量算定シート!$CF$17)),幹材積成長量!$O$7:$O$148,0),MATCH(【入力】吸収量・排出量算定シート!$G35,幹材積成長量!$O$7:$Q$7,0)),INDEX(幹材積成長量!$L$7:$N$148,MATCH((【入力】吸収量・排出量算定シート!$H35+(【入力】吸収量・排出量算定シート!CG$17-【入力】吸収量・排出量算定シート!$CF$17)),幹材積成長量!$L$7:$L$148,0),MATCH(【入力】吸収量・排出量算定シート!$G35,幹材積成長量!$L$7:$N$7,0)))),0)</f>
        <v>0</v>
      </c>
      <c r="CH35" s="2">
        <f>IFERROR(IF($F35="地位Ⅰ",INDEX(幹材積成長量!$I$7:$K$148,MATCH((【入力】吸収量・排出量算定シート!$H35+(【入力】吸収量・排出量算定シート!CH$17-【入力】吸収量・排出量算定シート!$CF$17)),幹材積成長量!$I$7:$I$148,0),MATCH(【入力】吸収量・排出量算定シート!$G35,幹材積成長量!$I$7:$K$7,0)),IF($F35="地位Ⅲ",INDEX(幹材積成長量!$O$7:$Q$148,MATCH((【入力】吸収量・排出量算定シート!$H35+(【入力】吸収量・排出量算定シート!CH$17-【入力】吸収量・排出量算定シート!$CF$17)),幹材積成長量!$O$7:$O$148,0),MATCH(【入力】吸収量・排出量算定シート!$G35,幹材積成長量!$O$7:$Q$7,0)),INDEX(幹材積成長量!$L$7:$N$148,MATCH((【入力】吸収量・排出量算定シート!$H35+(【入力】吸収量・排出量算定シート!CH$17-【入力】吸収量・排出量算定シート!$CF$17)),幹材積成長量!$L$7:$L$148,0),MATCH(【入力】吸収量・排出量算定シート!$G35,幹材積成長量!$L$7:$N$7,0)))),0)</f>
        <v>0</v>
      </c>
      <c r="CI35" s="2">
        <f>IFERROR(IF($F35="地位Ⅰ",INDEX(幹材積成長量!$I$7:$K$148,MATCH((【入力】吸収量・排出量算定シート!$H35+(【入力】吸収量・排出量算定シート!CI$17-【入力】吸収量・排出量算定シート!$CF$17)),幹材積成長量!$I$7:$I$148,0),MATCH(【入力】吸収量・排出量算定シート!$G35,幹材積成長量!$I$7:$K$7,0)),IF($F35="地位Ⅲ",INDEX(幹材積成長量!$O$7:$Q$148,MATCH((【入力】吸収量・排出量算定シート!$H35+(【入力】吸収量・排出量算定シート!CI$17-【入力】吸収量・排出量算定シート!$CF$17)),幹材積成長量!$O$7:$O$148,0),MATCH(【入力】吸収量・排出量算定シート!$G35,幹材積成長量!$O$7:$Q$7,0)),INDEX(幹材積成長量!$L$7:$N$148,MATCH((【入力】吸収量・排出量算定シート!$H35+(【入力】吸収量・排出量算定シート!CI$17-【入力】吸収量・排出量算定シート!$CF$17)),幹材積成長量!$L$7:$L$148,0),MATCH(【入力】吸収量・排出量算定シート!$G35,幹材積成長量!$L$7:$N$7,0)))),0)</f>
        <v>0</v>
      </c>
      <c r="CJ35" s="2">
        <f>IFERROR(IF($F35="地位Ⅰ",INDEX(幹材積成長量!$I$7:$K$148,MATCH((【入力】吸収量・排出量算定シート!$H35+(【入力】吸収量・排出量算定シート!CJ$17-【入力】吸収量・排出量算定シート!$CF$17)),幹材積成長量!$I$7:$I$148,0),MATCH(【入力】吸収量・排出量算定シート!$G35,幹材積成長量!$I$7:$K$7,0)),IF($F35="地位Ⅲ",INDEX(幹材積成長量!$O$7:$Q$148,MATCH((【入力】吸収量・排出量算定シート!$H35+(【入力】吸収量・排出量算定シート!CJ$17-【入力】吸収量・排出量算定シート!$CF$17)),幹材積成長量!$O$7:$O$148,0),MATCH(【入力】吸収量・排出量算定シート!$G35,幹材積成長量!$O$7:$Q$7,0)),INDEX(幹材積成長量!$L$7:$N$148,MATCH((【入力】吸収量・排出量算定シート!$H35+(【入力】吸収量・排出量算定シート!CJ$17-【入力】吸収量・排出量算定シート!$CF$17)),幹材積成長量!$L$7:$L$148,0),MATCH(【入力】吸収量・排出量算定シート!$G35,幹材積成長量!$L$7:$N$7,0)))),0)</f>
        <v>0</v>
      </c>
      <c r="CK35" s="2">
        <f>IFERROR(IF($F35="地位Ⅰ",INDEX(幹材積成長量!$I$7:$K$148,MATCH((【入力】吸収量・排出量算定シート!$H35+(【入力】吸収量・排出量算定シート!CK$17-【入力】吸収量・排出量算定シート!$CF$17)),幹材積成長量!$I$7:$I$148,0),MATCH(【入力】吸収量・排出量算定シート!$G35,幹材積成長量!$I$7:$K$7,0)),IF($F35="地位Ⅲ",INDEX(幹材積成長量!$O$7:$Q$148,MATCH((【入力】吸収量・排出量算定シート!$H35+(【入力】吸収量・排出量算定シート!CK$17-【入力】吸収量・排出量算定シート!$CF$17)),幹材積成長量!$O$7:$O$148,0),MATCH(【入力】吸収量・排出量算定シート!$G35,幹材積成長量!$O$7:$Q$7,0)),INDEX(幹材積成長量!$L$7:$N$148,MATCH((【入力】吸収量・排出量算定シート!$H35+(【入力】吸収量・排出量算定シート!CK$17-【入力】吸収量・排出量算定シート!$CF$17)),幹材積成長量!$L$7:$L$148,0),MATCH(【入力】吸収量・排出量算定シート!$G35,幹材積成長量!$L$7:$N$7,0)))),0)</f>
        <v>0</v>
      </c>
      <c r="CL35" s="2">
        <f>IFERROR(IF($F35="地位Ⅰ",INDEX(幹材積成長量!$I$7:$K$148,MATCH((【入力】吸収量・排出量算定シート!$H35+(【入力】吸収量・排出量算定シート!CL$17-【入力】吸収量・排出量算定シート!$CF$17)),幹材積成長量!$I$7:$I$148,0),MATCH(【入力】吸収量・排出量算定シート!$G35,幹材積成長量!$I$7:$K$7,0)),IF($F35="地位Ⅲ",INDEX(幹材積成長量!$O$7:$Q$148,MATCH((【入力】吸収量・排出量算定シート!$H35+(【入力】吸収量・排出量算定シート!CL$17-【入力】吸収量・排出量算定シート!$CF$17)),幹材積成長量!$O$7:$O$148,0),MATCH(【入力】吸収量・排出量算定シート!$G35,幹材積成長量!$O$7:$Q$7,0)),INDEX(幹材積成長量!$L$7:$N$148,MATCH((【入力】吸収量・排出量算定シート!$H35+(【入力】吸収量・排出量算定シート!CL$17-【入力】吸収量・排出量算定シート!$CF$17)),幹材積成長量!$L$7:$L$148,0),MATCH(【入力】吸収量・排出量算定シート!$G35,幹材積成長量!$L$7:$N$7,0)))),0)</f>
        <v>0</v>
      </c>
      <c r="CM35" s="2">
        <f>IFERROR(IF($F35="地位Ⅰ",INDEX(幹材積成長量!$I$7:$K$148,MATCH((【入力】吸収量・排出量算定シート!$H35+(【入力】吸収量・排出量算定シート!CM$17-【入力】吸収量・排出量算定シート!$CF$17)),幹材積成長量!$I$7:$I$148,0),MATCH(【入力】吸収量・排出量算定シート!$G35,幹材積成長量!$I$7:$K$7,0)),IF($F35="地位Ⅲ",INDEX(幹材積成長量!$O$7:$Q$148,MATCH((【入力】吸収量・排出量算定シート!$H35+(【入力】吸収量・排出量算定シート!CM$17-【入力】吸収量・排出量算定シート!$CF$17)),幹材積成長量!$O$7:$O$148,0),MATCH(【入力】吸収量・排出量算定シート!$G35,幹材積成長量!$O$7:$Q$7,0)),INDEX(幹材積成長量!$L$7:$N$148,MATCH((【入力】吸収量・排出量算定シート!$H35+(【入力】吸収量・排出量算定シート!CM$17-【入力】吸収量・排出量算定シート!$CF$17)),幹材積成長量!$L$7:$L$148,0),MATCH(【入力】吸収量・排出量算定シート!$G35,幹材積成長量!$L$7:$N$7,0)))),0)</f>
        <v>0</v>
      </c>
      <c r="CN35" s="2">
        <f>IFERROR(IF($F35="地位Ⅰ",INDEX(幹材積成長量!$I$7:$K$148,MATCH((【入力】吸収量・排出量算定シート!$H35+(【入力】吸収量・排出量算定シート!CN$17-【入力】吸収量・排出量算定シート!$CF$17)),幹材積成長量!$I$7:$I$148,0),MATCH(【入力】吸収量・排出量算定シート!$G35,幹材積成長量!$I$7:$K$7,0)),IF($F35="地位Ⅲ",INDEX(幹材積成長量!$O$7:$Q$148,MATCH((【入力】吸収量・排出量算定シート!$H35+(【入力】吸収量・排出量算定シート!CN$17-【入力】吸収量・排出量算定シート!$CF$17)),幹材積成長量!$O$7:$O$148,0),MATCH(【入力】吸収量・排出量算定シート!$G35,幹材積成長量!$O$7:$Q$7,0)),INDEX(幹材積成長量!$L$7:$N$148,MATCH((【入力】吸収量・排出量算定シート!$H35+(【入力】吸収量・排出量算定シート!CN$17-【入力】吸収量・排出量算定シート!$CF$17)),幹材積成長量!$L$7:$L$148,0),MATCH(【入力】吸収量・排出量算定シート!$G35,幹材積成長量!$L$7:$N$7,0)))),0)</f>
        <v>0</v>
      </c>
      <c r="CO35" s="2">
        <f>IFERROR(IF($F35="地位Ⅰ",INDEX(幹材積成長量!$I$7:$K$148,MATCH((【入力】吸収量・排出量算定シート!$H35+(【入力】吸収量・排出量算定シート!CO$17-【入力】吸収量・排出量算定シート!$CF$17)),幹材積成長量!$I$7:$I$148,0),MATCH(【入力】吸収量・排出量算定シート!$G35,幹材積成長量!$I$7:$K$7,0)),IF($F35="地位Ⅲ",INDEX(幹材積成長量!$O$7:$Q$148,MATCH((【入力】吸収量・排出量算定シート!$H35+(【入力】吸収量・排出量算定シート!CO$17-【入力】吸収量・排出量算定シート!$CF$17)),幹材積成長量!$O$7:$O$148,0),MATCH(【入力】吸収量・排出量算定シート!$G35,幹材積成長量!$O$7:$Q$7,0)),INDEX(幹材積成長量!$L$7:$N$148,MATCH((【入力】吸収量・排出量算定シート!$H35+(【入力】吸収量・排出量算定シート!CO$17-【入力】吸収量・排出量算定シート!$CF$17)),幹材積成長量!$L$7:$L$148,0),MATCH(【入力】吸収量・排出量算定シート!$G35,幹材積成長量!$L$7:$N$7,0)))),0)</f>
        <v>0</v>
      </c>
      <c r="CP35" s="2">
        <f>IFERROR(IF($F35="地位Ⅰ",INDEX(幹材積成長量!$I$7:$K$148,MATCH((【入力】吸収量・排出量算定シート!$H35+(【入力】吸収量・排出量算定シート!CP$17-【入力】吸収量・排出量算定シート!$CF$17)),幹材積成長量!$I$7:$I$148,0),MATCH(【入力】吸収量・排出量算定シート!$G35,幹材積成長量!$I$7:$K$7,0)),IF($F35="地位Ⅲ",INDEX(幹材積成長量!$O$7:$Q$148,MATCH((【入力】吸収量・排出量算定シート!$H35+(【入力】吸収量・排出量算定シート!CP$17-【入力】吸収量・排出量算定シート!$CF$17)),幹材積成長量!$O$7:$O$148,0),MATCH(【入力】吸収量・排出量算定シート!$G35,幹材積成長量!$O$7:$Q$7,0)),INDEX(幹材積成長量!$L$7:$N$148,MATCH((【入力】吸収量・排出量算定シート!$H35+(【入力】吸収量・排出量算定シート!CP$17-【入力】吸収量・排出量算定シート!$CF$17)),幹材積成長量!$L$7:$L$148,0),MATCH(【入力】吸収量・排出量算定シート!$G35,幹材積成長量!$L$7:$N$7,0)))),0)</f>
        <v>0</v>
      </c>
      <c r="CQ35" s="2">
        <f>IFERROR(IF($F35="地位Ⅰ",INDEX(幹材積成長量!$I$7:$K$148,MATCH((【入力】吸収量・排出量算定シート!$H35+(【入力】吸収量・排出量算定シート!CQ$17-【入力】吸収量・排出量算定シート!$CF$17)),幹材積成長量!$I$7:$I$148,0),MATCH(【入力】吸収量・排出量算定シート!$G35,幹材積成長量!$I$7:$K$7,0)),IF($F35="地位Ⅲ",INDEX(幹材積成長量!$O$7:$Q$148,MATCH((【入力】吸収量・排出量算定シート!$H35+(【入力】吸収量・排出量算定シート!CQ$17-【入力】吸収量・排出量算定シート!$CF$17)),幹材積成長量!$O$7:$O$148,0),MATCH(【入力】吸収量・排出量算定シート!$G35,幹材積成長量!$O$7:$Q$7,0)),INDEX(幹材積成長量!$L$7:$N$148,MATCH((【入力】吸収量・排出量算定シート!$H35+(【入力】吸収量・排出量算定シート!CQ$17-【入力】吸収量・排出量算定シート!$CF$17)),幹材積成長量!$L$7:$L$148,0),MATCH(【入力】吸収量・排出量算定シート!$G35,幹材積成長量!$L$7:$N$7,0)))),0)</f>
        <v>0</v>
      </c>
      <c r="CR35" s="2">
        <f>IFERROR(IF($F35="地位Ⅰ",INDEX(幹材積成長量!$I$7:$K$148,MATCH((【入力】吸収量・排出量算定シート!$H35+(【入力】吸収量・排出量算定シート!CR$17-【入力】吸収量・排出量算定シート!$CF$17)),幹材積成長量!$I$7:$I$148,0),MATCH(【入力】吸収量・排出量算定シート!$G35,幹材積成長量!$I$7:$K$7,0)),IF($F35="地位Ⅲ",INDEX(幹材積成長量!$O$7:$Q$148,MATCH((【入力】吸収量・排出量算定シート!$H35+(【入力】吸収量・排出量算定シート!CR$17-【入力】吸収量・排出量算定シート!$CF$17)),幹材積成長量!$O$7:$O$148,0),MATCH(【入力】吸収量・排出量算定シート!$G35,幹材積成長量!$O$7:$Q$7,0)),INDEX(幹材積成長量!$L$7:$N$148,MATCH((【入力】吸収量・排出量算定シート!$H35+(【入力】吸収量・排出量算定シート!CR$17-【入力】吸収量・排出量算定シート!$CF$17)),幹材積成長量!$L$7:$L$148,0),MATCH(【入力】吸収量・排出量算定シート!$G35,幹材積成長量!$L$7:$N$7,0)))),0)</f>
        <v>0</v>
      </c>
      <c r="CS35" s="2">
        <f>IFERROR(IF($F35="地位Ⅰ",INDEX(幹材積成長量!$I$7:$K$148,MATCH((【入力】吸収量・排出量算定シート!$H35+(【入力】吸収量・排出量算定シート!CS$17-【入力】吸収量・排出量算定シート!$CF$17)),幹材積成長量!$I$7:$I$148,0),MATCH(【入力】吸収量・排出量算定シート!$G35,幹材積成長量!$I$7:$K$7,0)),IF($F35="地位Ⅲ",INDEX(幹材積成長量!$O$7:$Q$148,MATCH((【入力】吸収量・排出量算定シート!$H35+(【入力】吸収量・排出量算定シート!CS$17-【入力】吸収量・排出量算定シート!$CF$17)),幹材積成長量!$O$7:$O$148,0),MATCH(【入力】吸収量・排出量算定シート!$G35,幹材積成長量!$O$7:$Q$7,0)),INDEX(幹材積成長量!$L$7:$N$148,MATCH((【入力】吸収量・排出量算定シート!$H35+(【入力】吸収量・排出量算定シート!CS$17-【入力】吸収量・排出量算定シート!$CF$17)),幹材積成長量!$L$7:$L$148,0),MATCH(【入力】吸収量・排出量算定シート!$G35,幹材積成長量!$L$7:$N$7,0)))),0)</f>
        <v>0</v>
      </c>
      <c r="CT35" s="2">
        <f>IFERROR(IF($F35="地位Ⅰ",INDEX(幹材積成長量!$I$7:$K$148,MATCH((【入力】吸収量・排出量算定シート!$H35+(【入力】吸収量・排出量算定シート!CT$17-【入力】吸収量・排出量算定シート!$CF$17)),幹材積成長量!$I$7:$I$148,0),MATCH(【入力】吸収量・排出量算定シート!$G35,幹材積成長量!$I$7:$K$7,0)),IF($F35="地位Ⅲ",INDEX(幹材積成長量!$O$7:$Q$148,MATCH((【入力】吸収量・排出量算定シート!$H35+(【入力】吸収量・排出量算定シート!CT$17-【入力】吸収量・排出量算定シート!$CF$17)),幹材積成長量!$O$7:$O$148,0),MATCH(【入力】吸収量・排出量算定シート!$G35,幹材積成長量!$O$7:$Q$7,0)),INDEX(幹材積成長量!$L$7:$N$148,MATCH((【入力】吸収量・排出量算定シート!$H35+(【入力】吸収量・排出量算定シート!CT$17-【入力】吸収量・排出量算定シート!$CF$17)),幹材積成長量!$L$7:$L$148,0),MATCH(【入力】吸収量・排出量算定シート!$G35,幹材積成長量!$L$7:$N$7,0)))),0)</f>
        <v>0</v>
      </c>
      <c r="CU35" s="2">
        <f>IFERROR(IF($F35="地位Ⅰ",INDEX(幹材積成長量!$I$7:$K$148,MATCH((【入力】吸収量・排出量算定シート!$H35+(【入力】吸収量・排出量算定シート!CU$17-【入力】吸収量・排出量算定シート!$CF$17)),幹材積成長量!$I$7:$I$148,0),MATCH(【入力】吸収量・排出量算定シート!$G35,幹材積成長量!$I$7:$K$7,0)),IF($F35="地位Ⅲ",INDEX(幹材積成長量!$O$7:$Q$148,MATCH((【入力】吸収量・排出量算定シート!$H35+(【入力】吸収量・排出量算定シート!CU$17-【入力】吸収量・排出量算定シート!$CF$17)),幹材積成長量!$O$7:$O$148,0),MATCH(【入力】吸収量・排出量算定シート!$G35,幹材積成長量!$O$7:$Q$7,0)),INDEX(幹材積成長量!$L$7:$N$148,MATCH((【入力】吸収量・排出量算定シート!$H35+(【入力】吸収量・排出量算定シート!CU$17-【入力】吸収量・排出量算定シート!$CF$17)),幹材積成長量!$L$7:$L$148,0),MATCH(【入力】吸収量・排出量算定シート!$G35,幹材積成長量!$L$7:$N$7,0)))),0)</f>
        <v>0</v>
      </c>
      <c r="CV35" s="2">
        <f>IFERROR(IF($F35="地位Ⅰ",INDEX(幹材積成長量!$I$7:$K$148,MATCH((【入力】吸収量・排出量算定シート!$H35+(【入力】吸収量・排出量算定シート!CV$17-【入力】吸収量・排出量算定シート!$CF$17)),幹材積成長量!$I$7:$I$148,0),MATCH(【入力】吸収量・排出量算定シート!$G35,幹材積成長量!$I$7:$K$7,0)),IF($F35="地位Ⅲ",INDEX(幹材積成長量!$O$7:$Q$148,MATCH((【入力】吸収量・排出量算定シート!$H35+(【入力】吸収量・排出量算定シート!CV$17-【入力】吸収量・排出量算定シート!$CF$17)),幹材積成長量!$O$7:$O$148,0),MATCH(【入力】吸収量・排出量算定シート!$G35,幹材積成長量!$O$7:$Q$7,0)),INDEX(幹材積成長量!$L$7:$N$148,MATCH((【入力】吸収量・排出量算定シート!$H35+(【入力】吸収量・排出量算定シート!CV$17-【入力】吸収量・排出量算定シート!$CF$17)),幹材積成長量!$L$7:$L$148,0),MATCH(【入力】吸収量・排出量算定シート!$G35,幹材積成長量!$L$7:$N$7,0)))),0)</f>
        <v>0</v>
      </c>
      <c r="CW35" s="2">
        <f t="shared" si="148"/>
        <v>0</v>
      </c>
      <c r="CX35" s="2">
        <f t="shared" si="149"/>
        <v>0</v>
      </c>
      <c r="CY35" s="2">
        <f t="shared" si="150"/>
        <v>0</v>
      </c>
      <c r="CZ35" s="2">
        <f t="shared" si="151"/>
        <v>0</v>
      </c>
      <c r="DA35" s="2">
        <f t="shared" si="152"/>
        <v>0</v>
      </c>
      <c r="DB35" s="2">
        <f t="shared" si="153"/>
        <v>0</v>
      </c>
      <c r="DC35" s="2">
        <f t="shared" si="154"/>
        <v>0</v>
      </c>
      <c r="DD35" s="2">
        <f t="shared" si="155"/>
        <v>0</v>
      </c>
      <c r="DE35" s="2">
        <f t="shared" si="156"/>
        <v>0</v>
      </c>
      <c r="DF35" s="2">
        <f t="shared" si="157"/>
        <v>0</v>
      </c>
      <c r="DG35" s="2">
        <f t="shared" si="158"/>
        <v>0</v>
      </c>
      <c r="DH35" s="2">
        <f t="shared" si="159"/>
        <v>0</v>
      </c>
      <c r="DI35" s="2">
        <f t="shared" si="160"/>
        <v>0</v>
      </c>
      <c r="DJ35" s="2">
        <f t="shared" si="161"/>
        <v>0</v>
      </c>
      <c r="DK35" s="2">
        <f t="shared" si="162"/>
        <v>0</v>
      </c>
      <c r="DL35" s="2">
        <f t="shared" si="163"/>
        <v>0</v>
      </c>
      <c r="DM35" s="2">
        <f t="shared" si="164"/>
        <v>0</v>
      </c>
      <c r="DN35" s="187">
        <f>IFERROR(IF($F35="地位Ⅰ",INDEX(幹材積成長量!$AE$7:$AG$14,8,MATCH(【入力】吸収量・排出量算定シート!$G35,幹材積成長量!$AE$7:$AG$7,0)),IF($F35="地位Ⅲ",INDEX(幹材積成長量!$AK$7:$AM$14,8,MATCH(【入力】吸収量・排出量算定シート!$G35,幹材積成長量!$AK$7:$AM$7,0)),INDEX(幹材積成長量!$AH$7:$AJ$14,8,MATCH(【入力】吸収量・排出量算定シート!$G35,幹材積成長量!$AH$7:$AJ$7,0)))),0)</f>
        <v>0</v>
      </c>
      <c r="DO35" s="187">
        <f>IFERROR(IF($F35="地位Ⅰ",INDEX(幹材積成長量!$AE$7:$AG$14,8,MATCH(【入力】吸収量・排出量算定シート!$G35,幹材積成長量!$AE$7:$AG$7,0)),IF($F35="地位Ⅲ",INDEX(幹材積成長量!$AK$7:$AM$14,8,MATCH(【入力】吸収量・排出量算定シート!$G35,幹材積成長量!$AK$7:$AM$7,0)),INDEX(幹材積成長量!$AH$7:$AJ$14,8,MATCH(【入力】吸収量・排出量算定シート!$G35,幹材積成長量!$AH$7:$AJ$7,0)))),0)</f>
        <v>0</v>
      </c>
      <c r="DP35" s="187">
        <f>IFERROR(IF($F35="地位Ⅰ",INDEX(幹材積成長量!$AE$7:$AG$14,8,MATCH(【入力】吸収量・排出量算定シート!$G35,幹材積成長量!$AE$7:$AG$7,0)),IF($F35="地位Ⅲ",INDEX(幹材積成長量!$AK$7:$AM$14,8,MATCH(【入力】吸収量・排出量算定シート!$G35,幹材積成長量!$AK$7:$AM$7,0)),INDEX(幹材積成長量!$AH$7:$AJ$14,8,MATCH(【入力】吸収量・排出量算定シート!$G35,幹材積成長量!$AH$7:$AJ$7,0)))),0)</f>
        <v>0</v>
      </c>
      <c r="DQ35" s="187">
        <f>IFERROR(IF($F35="地位Ⅰ",INDEX(幹材積成長量!$AE$7:$AG$14,8,MATCH(【入力】吸収量・排出量算定シート!$G35,幹材積成長量!$AE$7:$AG$7,0)),IF($F35="地位Ⅲ",INDEX(幹材積成長量!$AK$7:$AM$14,8,MATCH(【入力】吸収量・排出量算定シート!$G35,幹材積成長量!$AK$7:$AM$7,0)),INDEX(幹材積成長量!$AH$7:$AJ$14,8,MATCH(【入力】吸収量・排出量算定シート!$G35,幹材積成長量!$AH$7:$AJ$7,0)))),0)</f>
        <v>0</v>
      </c>
      <c r="DR35" s="187">
        <f>IFERROR(IF($F35="地位Ⅰ",INDEX(幹材積成長量!$AE$7:$AG$14,8,MATCH(【入力】吸収量・排出量算定シート!$G35,幹材積成長量!$AE$7:$AG$7,0)),IF($F35="地位Ⅲ",INDEX(幹材積成長量!$AK$7:$AM$14,8,MATCH(【入力】吸収量・排出量算定シート!$G35,幹材積成長量!$AK$7:$AM$7,0)),INDEX(幹材積成長量!$AH$7:$AJ$14,8,MATCH(【入力】吸収量・排出量算定シート!$G35,幹材積成長量!$AH$7:$AJ$7,0)))),0)</f>
        <v>0</v>
      </c>
      <c r="DS35" s="187">
        <f>IFERROR(IF($F35="地位Ⅰ",INDEX(幹材積成長量!$AE$7:$AG$14,8,MATCH(【入力】吸収量・排出量算定シート!$G35,幹材積成長量!$AE$7:$AG$7,0)),IF($F35="地位Ⅲ",INDEX(幹材積成長量!$AK$7:$AM$14,8,MATCH(【入力】吸収量・排出量算定シート!$G35,幹材積成長量!$AK$7:$AM$7,0)),INDEX(幹材積成長量!$AH$7:$AJ$14,8,MATCH(【入力】吸収量・排出量算定シート!$G35,幹材積成長量!$AH$7:$AJ$7,0)))),0)</f>
        <v>0</v>
      </c>
      <c r="DT35" s="187">
        <f>IFERROR(IF($F35="地位Ⅰ",INDEX(幹材積成長量!$AE$7:$AG$14,8,MATCH(【入力】吸収量・排出量算定シート!$G35,幹材積成長量!$AE$7:$AG$7,0)),IF($F35="地位Ⅲ",INDEX(幹材積成長量!$AK$7:$AM$14,8,MATCH(【入力】吸収量・排出量算定シート!$G35,幹材積成長量!$AK$7:$AM$7,0)),INDEX(幹材積成長量!$AH$7:$AJ$14,8,MATCH(【入力】吸収量・排出量算定シート!$G35,幹材積成長量!$AH$7:$AJ$7,0)))),0)</f>
        <v>0</v>
      </c>
      <c r="DU35" s="187">
        <f>IFERROR(IF($F35="地位Ⅰ",INDEX(幹材積成長量!$AE$7:$AG$14,8,MATCH(【入力】吸収量・排出量算定シート!$G35,幹材積成長量!$AE$7:$AG$7,0)),IF($F35="地位Ⅲ",INDEX(幹材積成長量!$AK$7:$AM$14,8,MATCH(【入力】吸収量・排出量算定シート!$G35,幹材積成長量!$AK$7:$AM$7,0)),INDEX(幹材積成長量!$AH$7:$AJ$14,8,MATCH(【入力】吸収量・排出量算定シート!$G35,幹材積成長量!$AH$7:$AJ$7,0)))),0)</f>
        <v>0</v>
      </c>
      <c r="DV35" s="187">
        <f>IFERROR(IF($F35="地位Ⅰ",INDEX(幹材積成長量!$AE$7:$AG$14,8,MATCH(【入力】吸収量・排出量算定シート!$G35,幹材積成長量!$AE$7:$AG$7,0)),IF($F35="地位Ⅲ",INDEX(幹材積成長量!$AK$7:$AM$14,8,MATCH(【入力】吸収量・排出量算定シート!$G35,幹材積成長量!$AK$7:$AM$7,0)),INDEX(幹材積成長量!$AH$7:$AJ$14,8,MATCH(【入力】吸収量・排出量算定シート!$G35,幹材積成長量!$AH$7:$AJ$7,0)))),0)</f>
        <v>0</v>
      </c>
      <c r="DW35" s="187">
        <f>IFERROR(IF($F35="地位Ⅰ",INDEX(幹材積成長量!$AE$7:$AG$14,8,MATCH(【入力】吸収量・排出量算定シート!$G35,幹材積成長量!$AE$7:$AG$7,0)),IF($F35="地位Ⅲ",INDEX(幹材積成長量!$AK$7:$AM$14,8,MATCH(【入力】吸収量・排出量算定シート!$G35,幹材積成長量!$AK$7:$AM$7,0)),INDEX(幹材積成長量!$AH$7:$AJ$14,8,MATCH(【入力】吸収量・排出量算定シート!$G35,幹材積成長量!$AH$7:$AJ$7,0)))),0)</f>
        <v>0</v>
      </c>
      <c r="DX35" s="187">
        <f>IFERROR(IF($F35="地位Ⅰ",INDEX(幹材積成長量!$AE$7:$AG$14,8,MATCH(【入力】吸収量・排出量算定シート!$G35,幹材積成長量!$AE$7:$AG$7,0)),IF($F35="地位Ⅲ",INDEX(幹材積成長量!$AK$7:$AM$14,8,MATCH(【入力】吸収量・排出量算定シート!$G35,幹材積成長量!$AK$7:$AM$7,0)),INDEX(幹材積成長量!$AH$7:$AJ$14,8,MATCH(【入力】吸収量・排出量算定シート!$G35,幹材積成長量!$AH$7:$AJ$7,0)))),0)</f>
        <v>0</v>
      </c>
      <c r="DY35" s="187">
        <f>IFERROR(IF($F35="地位Ⅰ",INDEX(幹材積成長量!$AE$7:$AG$14,8,MATCH(【入力】吸収量・排出量算定シート!$G35,幹材積成長量!$AE$7:$AG$7,0)),IF($F35="地位Ⅲ",INDEX(幹材積成長量!$AK$7:$AM$14,8,MATCH(【入力】吸収量・排出量算定シート!$G35,幹材積成長量!$AK$7:$AM$7,0)),INDEX(幹材積成長量!$AH$7:$AJ$14,8,MATCH(【入力】吸収量・排出量算定シート!$G35,幹材積成長量!$AH$7:$AJ$7,0)))),0)</f>
        <v>0</v>
      </c>
      <c r="DZ35" s="187">
        <f>IFERROR(IF($F35="地位Ⅰ",INDEX(幹材積成長量!$AE$7:$AG$14,8,MATCH(【入力】吸収量・排出量算定シート!$G35,幹材積成長量!$AE$7:$AG$7,0)),IF($F35="地位Ⅲ",INDEX(幹材積成長量!$AK$7:$AM$14,8,MATCH(【入力】吸収量・排出量算定シート!$G35,幹材積成長量!$AK$7:$AM$7,0)),INDEX(幹材積成長量!$AH$7:$AJ$14,8,MATCH(【入力】吸収量・排出量算定シート!$G35,幹材積成長量!$AH$7:$AJ$7,0)))),0)</f>
        <v>0</v>
      </c>
      <c r="EA35" s="187">
        <f>IFERROR(IF($F35="地位Ⅰ",INDEX(幹材積成長量!$AE$7:$AG$14,8,MATCH(【入力】吸収量・排出量算定シート!$G35,幹材積成長量!$AE$7:$AG$7,0)),IF($F35="地位Ⅲ",INDEX(幹材積成長量!$AK$7:$AM$14,8,MATCH(【入力】吸収量・排出量算定シート!$G35,幹材積成長量!$AK$7:$AM$7,0)),INDEX(幹材積成長量!$AH$7:$AJ$14,8,MATCH(【入力】吸収量・排出量算定シート!$G35,幹材積成長量!$AH$7:$AJ$7,0)))),0)</f>
        <v>0</v>
      </c>
      <c r="EB35" s="187">
        <f>IFERROR(IF($F35="地位Ⅰ",INDEX(幹材積成長量!$AE$7:$AG$14,8,MATCH(【入力】吸収量・排出量算定シート!$G35,幹材積成長量!$AE$7:$AG$7,0)),IF($F35="地位Ⅲ",INDEX(幹材積成長量!$AK$7:$AM$14,8,MATCH(【入力】吸収量・排出量算定シート!$G35,幹材積成長量!$AK$7:$AM$7,0)),INDEX(幹材積成長量!$AH$7:$AJ$14,8,MATCH(【入力】吸収量・排出量算定シート!$G35,幹材積成長量!$AH$7:$AJ$7,0)))),0)</f>
        <v>0</v>
      </c>
      <c r="EC35" s="187">
        <f>IFERROR(IF($F35="地位Ⅰ",INDEX(幹材積成長量!$AE$7:$AG$14,8,MATCH(【入力】吸収量・排出量算定シート!$G35,幹材積成長量!$AE$7:$AG$7,0)),IF($F35="地位Ⅲ",INDEX(幹材積成長量!$AK$7:$AM$14,8,MATCH(【入力】吸収量・排出量算定シート!$G35,幹材積成長量!$AK$7:$AM$7,0)),INDEX(幹材積成長量!$AH$7:$AJ$14,8,MATCH(【入力】吸収量・排出量算定シート!$G35,幹材積成長量!$AH$7:$AJ$7,0)))),0)</f>
        <v>0</v>
      </c>
      <c r="ED35" s="186">
        <f t="shared" si="165"/>
        <v>0</v>
      </c>
      <c r="EE35" s="186">
        <f t="shared" si="166"/>
        <v>0</v>
      </c>
      <c r="EF35" s="186">
        <f t="shared" si="167"/>
        <v>0</v>
      </c>
      <c r="EG35" s="186">
        <f t="shared" si="168"/>
        <v>0</v>
      </c>
      <c r="EH35" s="186">
        <f t="shared" si="169"/>
        <v>0</v>
      </c>
      <c r="EI35" s="186">
        <f t="shared" si="170"/>
        <v>0</v>
      </c>
      <c r="EJ35" s="186">
        <f t="shared" si="171"/>
        <v>0</v>
      </c>
      <c r="EK35" s="186">
        <f t="shared" si="172"/>
        <v>0</v>
      </c>
      <c r="EL35" s="186">
        <f t="shared" si="173"/>
        <v>0</v>
      </c>
      <c r="EM35" s="186">
        <f t="shared" si="174"/>
        <v>0</v>
      </c>
      <c r="EN35" s="186">
        <f t="shared" si="175"/>
        <v>0</v>
      </c>
      <c r="EO35" s="186">
        <f t="shared" si="176"/>
        <v>0</v>
      </c>
      <c r="EP35" s="186">
        <f t="shared" si="177"/>
        <v>0</v>
      </c>
      <c r="EQ35" s="186">
        <f t="shared" si="178"/>
        <v>0</v>
      </c>
      <c r="ER35" s="186">
        <f t="shared" si="179"/>
        <v>0</v>
      </c>
      <c r="ES35" s="186">
        <f t="shared" si="180"/>
        <v>0</v>
      </c>
      <c r="ET35" s="186">
        <f t="shared" si="181"/>
        <v>0</v>
      </c>
    </row>
    <row r="36" spans="2:150" x14ac:dyDescent="0.3">
      <c r="B36" s="3"/>
      <c r="C36" s="3"/>
      <c r="D36" s="3"/>
      <c r="E36" s="3"/>
      <c r="G36" s="217"/>
      <c r="J36" s="3"/>
      <c r="M36" s="187">
        <f>IFERROR(IF($F36="地位Ⅰ",INDEX(幹材積成長量!$S$7:$U$148,MATCH(【入力】吸収量・排出量算定シート!$H36+(M$17-$M$17),幹材積成長量!$S$7:$S$148,0),MATCH($G36,幹材積成長量!$S$7:$U$7,0)),IF($F36="地位Ⅲ",INDEX(幹材積成長量!$Y$7:$AA$148,MATCH(【入力】吸収量・排出量算定シート!$H36+(M$17-$M$17),幹材積成長量!$Y$7:$Y$148,0),MATCH($G36,幹材積成長量!$Y$7:$AA$7,0)),INDEX(幹材積成長量!$V$7:$X$148,MATCH(【入力】吸収量・排出量算定シート!$H36+(M$17-$M$17),幹材積成長量!$V$7:$V$148,0),MATCH($G36,幹材積成長量!$V$7:$X$7,0)))),0)</f>
        <v>0</v>
      </c>
      <c r="N36" s="187">
        <f>IFERROR(IF($F36="地位Ⅰ",INDEX(幹材積成長量!$S$7:$U$148,MATCH(【入力】吸収量・排出量算定シート!$H36+(N$17-$M$17),幹材積成長量!$S$7:$S$148,0),MATCH($G36,幹材積成長量!$S$7:$U$7,0)),IF($F36="地位Ⅲ",INDEX(幹材積成長量!$Y$7:$AA$148,MATCH(【入力】吸収量・排出量算定シート!$H36+(N$17-$M$17),幹材積成長量!$Y$7:$Y$148,0),MATCH($G36,幹材積成長量!$Y$7:$AA$7,0)),INDEX(幹材積成長量!$V$7:$X$148,MATCH(【入力】吸収量・排出量算定シート!$H36+(N$17-$M$17),幹材積成長量!$V$7:$V$148,0),MATCH($G36,幹材積成長量!$V$7:$X$7,0)))),0)</f>
        <v>0</v>
      </c>
      <c r="O36" s="187">
        <f>IFERROR(IF($F36="地位Ⅰ",INDEX(幹材積成長量!$S$7:$U$148,MATCH(【入力】吸収量・排出量算定シート!$H36+(O$17-$M$17),幹材積成長量!$S$7:$S$148,0),MATCH($G36,幹材積成長量!$S$7:$U$7,0)),IF($F36="地位Ⅲ",INDEX(幹材積成長量!$Y$7:$AA$148,MATCH(【入力】吸収量・排出量算定シート!$H36+(O$17-$M$17),幹材積成長量!$Y$7:$Y$148,0),MATCH($G36,幹材積成長量!$Y$7:$AA$7,0)),INDEX(幹材積成長量!$V$7:$X$148,MATCH(【入力】吸収量・排出量算定シート!$H36+(O$17-$M$17),幹材積成長量!$V$7:$V$148,0),MATCH($G36,幹材積成長量!$V$7:$X$7,0)))),0)</f>
        <v>0</v>
      </c>
      <c r="P36" s="187">
        <f>IFERROR(IF($F36="地位Ⅰ",INDEX(幹材積成長量!$S$7:$U$148,MATCH(【入力】吸収量・排出量算定シート!$H36+(P$17-$M$17),幹材積成長量!$S$7:$S$148,0),MATCH($G36,幹材積成長量!$S$7:$U$7,0)),IF($F36="地位Ⅲ",INDEX(幹材積成長量!$Y$7:$AA$148,MATCH(【入力】吸収量・排出量算定シート!$H36+(P$17-$M$17),幹材積成長量!$Y$7:$Y$148,0),MATCH($G36,幹材積成長量!$Y$7:$AA$7,0)),INDEX(幹材積成長量!$V$7:$X$148,MATCH(【入力】吸収量・排出量算定シート!$H36+(P$17-$M$17),幹材積成長量!$V$7:$V$148,0),MATCH($G36,幹材積成長量!$V$7:$X$7,0)))),0)</f>
        <v>0</v>
      </c>
      <c r="Q36" s="187">
        <f>IFERROR(IF($F36="地位Ⅰ",INDEX(幹材積成長量!$S$7:$U$148,MATCH(【入力】吸収量・排出量算定シート!$H36+(Q$17-$M$17),幹材積成長量!$S$7:$S$148,0),MATCH($G36,幹材積成長量!$S$7:$U$7,0)),IF($F36="地位Ⅲ",INDEX(幹材積成長量!$Y$7:$AA$148,MATCH(【入力】吸収量・排出量算定シート!$H36+(Q$17-$M$17),幹材積成長量!$Y$7:$Y$148,0),MATCH($G36,幹材積成長量!$Y$7:$AA$7,0)),INDEX(幹材積成長量!$V$7:$X$148,MATCH(【入力】吸収量・排出量算定シート!$H36+(Q$17-$M$17),幹材積成長量!$V$7:$V$148,0),MATCH($G36,幹材積成長量!$V$7:$X$7,0)))),0)</f>
        <v>0</v>
      </c>
      <c r="R36" s="187">
        <f>IFERROR(IF($F36="地位Ⅰ",INDEX(幹材積成長量!$S$7:$U$148,MATCH(【入力】吸収量・排出量算定シート!$H36+(R$17-$M$17),幹材積成長量!$S$7:$S$148,0),MATCH($G36,幹材積成長量!$S$7:$U$7,0)),IF($F36="地位Ⅲ",INDEX(幹材積成長量!$Y$7:$AA$148,MATCH(【入力】吸収量・排出量算定シート!$H36+(R$17-$M$17),幹材積成長量!$Y$7:$Y$148,0),MATCH($G36,幹材積成長量!$Y$7:$AA$7,0)),INDEX(幹材積成長量!$V$7:$X$148,MATCH(【入力】吸収量・排出量算定シート!$H36+(R$17-$M$17),幹材積成長量!$V$7:$V$148,0),MATCH($G36,幹材積成長量!$V$7:$X$7,0)))),0)</f>
        <v>0</v>
      </c>
      <c r="S36" s="187">
        <f>IFERROR(IF($F36="地位Ⅰ",INDEX(幹材積成長量!$S$7:$U$148,MATCH(【入力】吸収量・排出量算定シート!$H36+(S$17-$M$17),幹材積成長量!$S$7:$S$148,0),MATCH($G36,幹材積成長量!$S$7:$U$7,0)),IF($F36="地位Ⅲ",INDEX(幹材積成長量!$Y$7:$AA$148,MATCH(【入力】吸収量・排出量算定シート!$H36+(S$17-$M$17),幹材積成長量!$Y$7:$Y$148,0),MATCH($G36,幹材積成長量!$Y$7:$AA$7,0)),INDEX(幹材積成長量!$V$7:$X$148,MATCH(【入力】吸収量・排出量算定シート!$H36+(S$17-$M$17),幹材積成長量!$V$7:$V$148,0),MATCH($G36,幹材積成長量!$V$7:$X$7,0)))),0)</f>
        <v>0</v>
      </c>
      <c r="T36" s="187">
        <f>IFERROR(IF($F36="地位Ⅰ",INDEX(幹材積成長量!$S$7:$U$148,MATCH(【入力】吸収量・排出量算定シート!$H36+(T$17-$M$17),幹材積成長量!$S$7:$S$148,0),MATCH($G36,幹材積成長量!$S$7:$U$7,0)),IF($F36="地位Ⅲ",INDEX(幹材積成長量!$Y$7:$AA$148,MATCH(【入力】吸収量・排出量算定シート!$H36+(T$17-$M$17),幹材積成長量!$Y$7:$Y$148,0),MATCH($G36,幹材積成長量!$Y$7:$AA$7,0)),INDEX(幹材積成長量!$V$7:$X$148,MATCH(【入力】吸収量・排出量算定シート!$H36+(T$17-$M$17),幹材積成長量!$V$7:$V$148,0),MATCH($G36,幹材積成長量!$V$7:$X$7,0)))),0)</f>
        <v>0</v>
      </c>
      <c r="U36" s="187">
        <f>IFERROR(IF($F36="地位Ⅰ",INDEX(幹材積成長量!$S$7:$U$148,MATCH(【入力】吸収量・排出量算定シート!$H36+(U$17-$M$17),幹材積成長量!$S$7:$S$148,0),MATCH($G36,幹材積成長量!$S$7:$U$7,0)),IF($F36="地位Ⅲ",INDEX(幹材積成長量!$Y$7:$AA$148,MATCH(【入力】吸収量・排出量算定シート!$H36+(U$17-$M$17),幹材積成長量!$Y$7:$Y$148,0),MATCH($G36,幹材積成長量!$Y$7:$AA$7,0)),INDEX(幹材積成長量!$V$7:$X$148,MATCH(【入力】吸収量・排出量算定シート!$H36+(U$17-$M$17),幹材積成長量!$V$7:$V$148,0),MATCH($G36,幹材積成長量!$V$7:$X$7,0)))),0)</f>
        <v>0</v>
      </c>
      <c r="V36" s="187">
        <f>IFERROR(IF($F36="地位Ⅰ",INDEX(幹材積成長量!$S$7:$U$148,MATCH(【入力】吸収量・排出量算定シート!$H36+(V$17-$M$17),幹材積成長量!$S$7:$S$148,0),MATCH($G36,幹材積成長量!$S$7:$U$7,0)),IF($F36="地位Ⅲ",INDEX(幹材積成長量!$Y$7:$AA$148,MATCH(【入力】吸収量・排出量算定シート!$H36+(V$17-$M$17),幹材積成長量!$Y$7:$Y$148,0),MATCH($G36,幹材積成長量!$Y$7:$AA$7,0)),INDEX(幹材積成長量!$V$7:$X$148,MATCH(【入力】吸収量・排出量算定シート!$H36+(V$17-$M$17),幹材積成長量!$V$7:$V$148,0),MATCH($G36,幹材積成長量!$V$7:$X$7,0)))),0)</f>
        <v>0</v>
      </c>
      <c r="W36" s="187">
        <f>IFERROR(IF($F36="地位Ⅰ",INDEX(幹材積成長量!$S$7:$U$148,MATCH(【入力】吸収量・排出量算定シート!$H36+(W$17-$M$17),幹材積成長量!$S$7:$S$148,0),MATCH($G36,幹材積成長量!$S$7:$U$7,0)),IF($F36="地位Ⅲ",INDEX(幹材積成長量!$Y$7:$AA$148,MATCH(【入力】吸収量・排出量算定シート!$H36+(W$17-$M$17),幹材積成長量!$Y$7:$Y$148,0),MATCH($G36,幹材積成長量!$Y$7:$AA$7,0)),INDEX(幹材積成長量!$V$7:$X$148,MATCH(【入力】吸収量・排出量算定シート!$H36+(W$17-$M$17),幹材積成長量!$V$7:$V$148,0),MATCH($G36,幹材積成長量!$V$7:$X$7,0)))),0)</f>
        <v>0</v>
      </c>
      <c r="X36" s="187">
        <f>IFERROR(IF($F36="地位Ⅰ",INDEX(幹材積成長量!$S$7:$U$148,MATCH(【入力】吸収量・排出量算定シート!$H36+(X$17-$M$17),幹材積成長量!$S$7:$S$148,0),MATCH($G36,幹材積成長量!$S$7:$U$7,0)),IF($F36="地位Ⅲ",INDEX(幹材積成長量!$Y$7:$AA$148,MATCH(【入力】吸収量・排出量算定シート!$H36+(X$17-$M$17),幹材積成長量!$Y$7:$Y$148,0),MATCH($G36,幹材積成長量!$Y$7:$AA$7,0)),INDEX(幹材積成長量!$V$7:$X$148,MATCH(【入力】吸収量・排出量算定シート!$H36+(X$17-$M$17),幹材積成長量!$V$7:$V$148,0),MATCH($G36,幹材積成長量!$V$7:$X$7,0)))),0)</f>
        <v>0</v>
      </c>
      <c r="Y36" s="187">
        <f>IFERROR(IF($F36="地位Ⅰ",INDEX(幹材積成長量!$S$7:$U$148,MATCH(【入力】吸収量・排出量算定シート!$H36+(Y$17-$M$17),幹材積成長量!$S$7:$S$148,0),MATCH($G36,幹材積成長量!$S$7:$U$7,0)),IF($F36="地位Ⅲ",INDEX(幹材積成長量!$Y$7:$AA$148,MATCH(【入力】吸収量・排出量算定シート!$H36+(Y$17-$M$17),幹材積成長量!$Y$7:$Y$148,0),MATCH($G36,幹材積成長量!$Y$7:$AA$7,0)),INDEX(幹材積成長量!$V$7:$X$148,MATCH(【入力】吸収量・排出量算定シート!$H36+(Y$17-$M$17),幹材積成長量!$V$7:$V$148,0),MATCH($G36,幹材積成長量!$V$7:$X$7,0)))),0)</f>
        <v>0</v>
      </c>
      <c r="Z36" s="187">
        <f>IFERROR(IF($F36="地位Ⅰ",INDEX(幹材積成長量!$S$7:$U$148,MATCH(【入力】吸収量・排出量算定シート!$H36+(Z$17-$M$17),幹材積成長量!$S$7:$S$148,0),MATCH($G36,幹材積成長量!$S$7:$U$7,0)),IF($F36="地位Ⅲ",INDEX(幹材積成長量!$Y$7:$AA$148,MATCH(【入力】吸収量・排出量算定シート!$H36+(Z$17-$M$17),幹材積成長量!$Y$7:$Y$148,0),MATCH($G36,幹材積成長量!$Y$7:$AA$7,0)),INDEX(幹材積成長量!$V$7:$X$148,MATCH(【入力】吸収量・排出量算定シート!$H36+(Z$17-$M$17),幹材積成長量!$V$7:$V$148,0),MATCH($G36,幹材積成長量!$V$7:$X$7,0)))),0)</f>
        <v>0</v>
      </c>
      <c r="AA36" s="187">
        <f>IFERROR(IF($F36="地位Ⅰ",INDEX(幹材積成長量!$S$7:$U$148,MATCH(【入力】吸収量・排出量算定シート!$H36+(AA$17-$M$17),幹材積成長量!$S$7:$S$148,0),MATCH($G36,幹材積成長量!$S$7:$U$7,0)),IF($F36="地位Ⅲ",INDEX(幹材積成長量!$Y$7:$AA$148,MATCH(【入力】吸収量・排出量算定シート!$H36+(AA$17-$M$17),幹材積成長量!$Y$7:$Y$148,0),MATCH($G36,幹材積成長量!$Y$7:$AA$7,0)),INDEX(幹材積成長量!$V$7:$X$148,MATCH(【入力】吸収量・排出量算定シート!$H36+(AA$17-$M$17),幹材積成長量!$V$7:$V$148,0),MATCH($G36,幹材積成長量!$V$7:$X$7,0)))),0)</f>
        <v>0</v>
      </c>
      <c r="AB36" s="187">
        <f>IFERROR(IF($F36="地位Ⅰ",INDEX(幹材積成長量!$S$7:$U$148,MATCH(【入力】吸収量・排出量算定シート!$H36+(AB$17-$M$17),幹材積成長量!$S$7:$S$148,0),MATCH($G36,幹材積成長量!$S$7:$U$7,0)),IF($F36="地位Ⅲ",INDEX(幹材積成長量!$Y$7:$AA$148,MATCH(【入力】吸収量・排出量算定シート!$H36+(AB$17-$M$17),幹材積成長量!$Y$7:$Y$148,0),MATCH($G36,幹材積成長量!$Y$7:$AA$7,0)),INDEX(幹材積成長量!$V$7:$X$148,MATCH(【入力】吸収量・排出量算定シート!$H36+(AB$17-$M$17),幹材積成長量!$V$7:$V$148,0),MATCH($G36,幹材積成長量!$V$7:$X$7,0)))),0)</f>
        <v>0</v>
      </c>
      <c r="AC36" s="187">
        <f>IFERROR(IF($F36="地位Ⅰ",INDEX(幹材積成長量!$S$7:$U$148,MATCH(【入力】吸収量・排出量算定シート!$H36+(AC$17-$M$17),幹材積成長量!$S$7:$S$148,0),MATCH($G36,幹材積成長量!$S$7:$U$7,0)),IF($F36="地位Ⅲ",INDEX(幹材積成長量!$Y$7:$AA$148,MATCH(【入力】吸収量・排出量算定シート!$H36+(AC$17-$M$17),幹材積成長量!$Y$7:$Y$148,0),MATCH($G36,幹材積成長量!$Y$7:$AA$7,0)),INDEX(幹材積成長量!$V$7:$X$148,MATCH(【入力】吸収量・排出量算定シート!$H36+(AC$17-$M$17),幹材積成長量!$V$7:$V$148,0),MATCH($G36,幹材積成長量!$V$7:$X$7,0)))),0)</f>
        <v>0</v>
      </c>
      <c r="AD36" s="2">
        <f>IFERROR(INDEX('BEF（拡大係数）'!$A$4:$AO$154,MATCH(【入力】吸収量・排出量算定シート!$H36,'BEF（拡大係数）'!$A$4:$A$154,0),MATCH($G36,'BEF（拡大係数）'!$A$4:$AO$4,0)),0)</f>
        <v>0</v>
      </c>
      <c r="AE36" s="2">
        <f>IFERROR(INDEX('BEF（拡大係数）'!$A$4:$AO$154,MATCH(【入力】吸収量・排出量算定シート!$H36,'BEF（拡大係数）'!$A$4:$A$154,0),MATCH($G36,'BEF（拡大係数）'!$A$4:$AO$4,0)),0)</f>
        <v>0</v>
      </c>
      <c r="AF36" s="2">
        <f>IFERROR(INDEX('BEF（拡大係数）'!$A$4:$AO$154,MATCH(【入力】吸収量・排出量算定シート!$H36,'BEF（拡大係数）'!$A$4:$A$154,0),MATCH($G36,'BEF（拡大係数）'!$A$4:$AO$4,0)),0)</f>
        <v>0</v>
      </c>
      <c r="AG36" s="2">
        <f>IFERROR(INDEX('BEF（拡大係数）'!$A$4:$AO$154,MATCH(【入力】吸収量・排出量算定シート!$H36,'BEF（拡大係数）'!$A$4:$A$154,0),MATCH($G36,'BEF（拡大係数）'!$A$4:$AO$4,0)),0)</f>
        <v>0</v>
      </c>
      <c r="AH36" s="2">
        <f>IFERROR(INDEX('BEF（拡大係数）'!$A$4:$AO$154,MATCH(【入力】吸収量・排出量算定シート!$H36,'BEF（拡大係数）'!$A$4:$A$154,0),MATCH($G36,'BEF（拡大係数）'!$A$4:$AO$4,0)),0)</f>
        <v>0</v>
      </c>
      <c r="AI36" s="2">
        <f>IFERROR(INDEX('BEF（拡大係数）'!$A$4:$AO$154,MATCH(【入力】吸収量・排出量算定シート!$H36,'BEF（拡大係数）'!$A$4:$A$154,0),MATCH($G36,'BEF（拡大係数）'!$A$4:$AO$4,0)),0)</f>
        <v>0</v>
      </c>
      <c r="AJ36" s="2">
        <f>IFERROR(INDEX('BEF（拡大係数）'!$A$4:$AO$154,MATCH(【入力】吸収量・排出量算定シート!$H36,'BEF（拡大係数）'!$A$4:$A$154,0),MATCH($G36,'BEF（拡大係数）'!$A$4:$AO$4,0)),0)</f>
        <v>0</v>
      </c>
      <c r="AK36" s="2">
        <f>IFERROR(INDEX('BEF（拡大係数）'!$A$4:$AO$154,MATCH(【入力】吸収量・排出量算定シート!$H36,'BEF（拡大係数）'!$A$4:$A$154,0),MATCH($G36,'BEF（拡大係数）'!$A$4:$AO$4,0)),0)</f>
        <v>0</v>
      </c>
      <c r="AL36" s="2">
        <f>IFERROR(INDEX('BEF（拡大係数）'!$A$4:$AO$154,MATCH(【入力】吸収量・排出量算定シート!$H36,'BEF（拡大係数）'!$A$4:$A$154,0),MATCH($G36,'BEF（拡大係数）'!$A$4:$AO$4,0)),0)</f>
        <v>0</v>
      </c>
      <c r="AM36" s="2">
        <f>IFERROR(INDEX('BEF（拡大係数）'!$A$4:$AO$154,MATCH(【入力】吸収量・排出量算定シート!$H36,'BEF（拡大係数）'!$A$4:$A$154,0),MATCH($G36,'BEF（拡大係数）'!$A$4:$AO$4,0)),0)</f>
        <v>0</v>
      </c>
      <c r="AN36" s="2">
        <f>IFERROR(INDEX('BEF（拡大係数）'!$A$4:$AO$154,MATCH(【入力】吸収量・排出量算定シート!$H36,'BEF（拡大係数）'!$A$4:$A$154,0),MATCH($G36,'BEF（拡大係数）'!$A$4:$AO$4,0)),0)</f>
        <v>0</v>
      </c>
      <c r="AO36" s="2">
        <f>IFERROR(INDEX('BEF（拡大係数）'!$A$4:$AO$154,MATCH(【入力】吸収量・排出量算定シート!$H36,'BEF（拡大係数）'!$A$4:$A$154,0),MATCH($G36,'BEF（拡大係数）'!$A$4:$AO$4,0)),0)</f>
        <v>0</v>
      </c>
      <c r="AP36" s="2">
        <f>IFERROR(INDEX('BEF（拡大係数）'!$A$4:$AO$154,MATCH(【入力】吸収量・排出量算定シート!$H36,'BEF（拡大係数）'!$A$4:$A$154,0),MATCH($G36,'BEF（拡大係数）'!$A$4:$AO$4,0)),0)</f>
        <v>0</v>
      </c>
      <c r="AQ36" s="2">
        <f>IFERROR(INDEX('BEF（拡大係数）'!$A$4:$AO$154,MATCH(【入力】吸収量・排出量算定シート!$H36,'BEF（拡大係数）'!$A$4:$A$154,0),MATCH($G36,'BEF（拡大係数）'!$A$4:$AO$4,0)),0)</f>
        <v>0</v>
      </c>
      <c r="AR36" s="2">
        <f>IFERROR(INDEX('BEF（拡大係数）'!$A$4:$AO$154,MATCH(【入力】吸収量・排出量算定シート!$H36,'BEF（拡大係数）'!$A$4:$A$154,0),MATCH($G36,'BEF（拡大係数）'!$A$4:$AO$4,0)),0)</f>
        <v>0</v>
      </c>
      <c r="AS36" s="2">
        <f>IFERROR(INDEX('BEF（拡大係数）'!$A$4:$AO$154,MATCH(【入力】吸収量・排出量算定シート!$H36,'BEF（拡大係数）'!$A$4:$A$154,0),MATCH($G36,'BEF（拡大係数）'!$A$4:$AO$4,0)),0)</f>
        <v>0</v>
      </c>
      <c r="AT36" s="2">
        <f>IFERROR(INDEX('BEF（拡大係数）'!$A$4:$AO$154,MATCH(【入力】吸収量・排出量算定シート!$H36,'BEF（拡大係数）'!$A$4:$A$154,0),MATCH($G36,'BEF（拡大係数）'!$A$4:$AO$4,0)),0)</f>
        <v>0</v>
      </c>
      <c r="AU36" s="2">
        <f>IFERROR(VLOOKUP($G36,パラメータ_オリジナル!$B$6:$G$45,4,FALSE),0)</f>
        <v>0</v>
      </c>
      <c r="AV36" s="2">
        <f>IFERROR(VLOOKUP($G36,パラメータ_オリジナル!$B$6:$G$45,5,FALSE),0)</f>
        <v>0</v>
      </c>
      <c r="AW36" s="2">
        <f>IFERROR(VLOOKUP($G36,パラメータ_オリジナル!$B$6:$G$45,6,FALSE),0)</f>
        <v>0</v>
      </c>
      <c r="AX36" s="125">
        <f t="shared" si="114"/>
        <v>0</v>
      </c>
      <c r="AY36" s="125">
        <f t="shared" si="115"/>
        <v>0</v>
      </c>
      <c r="AZ36" s="125">
        <f t="shared" si="116"/>
        <v>0</v>
      </c>
      <c r="BA36" s="125">
        <f t="shared" si="117"/>
        <v>0</v>
      </c>
      <c r="BB36" s="125">
        <f t="shared" si="118"/>
        <v>0</v>
      </c>
      <c r="BC36" s="125">
        <f t="shared" si="119"/>
        <v>0</v>
      </c>
      <c r="BD36" s="125">
        <f t="shared" si="120"/>
        <v>0</v>
      </c>
      <c r="BE36" s="125">
        <f t="shared" si="121"/>
        <v>0</v>
      </c>
      <c r="BF36" s="125">
        <f t="shared" si="122"/>
        <v>0</v>
      </c>
      <c r="BG36" s="125">
        <f t="shared" si="123"/>
        <v>0</v>
      </c>
      <c r="BH36" s="125">
        <f t="shared" si="124"/>
        <v>0</v>
      </c>
      <c r="BI36" s="125">
        <f t="shared" si="125"/>
        <v>0</v>
      </c>
      <c r="BJ36" s="125">
        <f t="shared" si="126"/>
        <v>0</v>
      </c>
      <c r="BK36" s="125">
        <f t="shared" si="127"/>
        <v>0</v>
      </c>
      <c r="BL36" s="125">
        <f t="shared" si="128"/>
        <v>0</v>
      </c>
      <c r="BM36" s="125">
        <f t="shared" si="129"/>
        <v>0</v>
      </c>
      <c r="BN36" s="125">
        <f t="shared" si="130"/>
        <v>0</v>
      </c>
      <c r="BO36" s="125">
        <f t="shared" si="131"/>
        <v>0</v>
      </c>
      <c r="BP36" s="125">
        <f t="shared" si="132"/>
        <v>0</v>
      </c>
      <c r="BQ36" s="125">
        <f t="shared" si="133"/>
        <v>0</v>
      </c>
      <c r="BR36" s="125">
        <f t="shared" si="134"/>
        <v>0</v>
      </c>
      <c r="BS36" s="125">
        <f t="shared" si="135"/>
        <v>0</v>
      </c>
      <c r="BT36" s="125">
        <f t="shared" si="136"/>
        <v>0</v>
      </c>
      <c r="BU36" s="125">
        <f t="shared" si="137"/>
        <v>0</v>
      </c>
      <c r="BV36" s="125">
        <f t="shared" si="138"/>
        <v>0</v>
      </c>
      <c r="BW36" s="125">
        <f t="shared" si="139"/>
        <v>0</v>
      </c>
      <c r="BX36" s="125">
        <f t="shared" si="140"/>
        <v>0</v>
      </c>
      <c r="BY36" s="125">
        <f t="shared" si="141"/>
        <v>0</v>
      </c>
      <c r="BZ36" s="125">
        <f t="shared" si="142"/>
        <v>0</v>
      </c>
      <c r="CA36" s="125">
        <f t="shared" si="143"/>
        <v>0</v>
      </c>
      <c r="CB36" s="125">
        <f t="shared" si="144"/>
        <v>0</v>
      </c>
      <c r="CC36" s="125">
        <f t="shared" si="145"/>
        <v>0</v>
      </c>
      <c r="CD36" s="125">
        <f t="shared" si="146"/>
        <v>0</v>
      </c>
      <c r="CE36" s="125">
        <f t="shared" si="147"/>
        <v>0</v>
      </c>
      <c r="CF36" s="2">
        <f>IFERROR(IF($F36="地位Ⅰ",INDEX(幹材積成長量!$I$7:$K$148,MATCH((【入力】吸収量・排出量算定シート!$H36+(【入力】吸収量・排出量算定シート!CF$17-【入力】吸収量・排出量算定シート!$CF$17)),幹材積成長量!$I$7:$I$148,0),MATCH(【入力】吸収量・排出量算定シート!$G36,幹材積成長量!$I$7:$K$7,0)),IF($F36="地位Ⅲ",INDEX(幹材積成長量!$O$7:$Q$148,MATCH((【入力】吸収量・排出量算定シート!$H36+(【入力】吸収量・排出量算定シート!CF$17-【入力】吸収量・排出量算定シート!$CF$17)),幹材積成長量!$O$7:$O$148,0),MATCH(【入力】吸収量・排出量算定シート!$G36,幹材積成長量!$O$7:$Q$7,0)),INDEX(幹材積成長量!$L$7:$N$148,MATCH((【入力】吸収量・排出量算定シート!$H36+(【入力】吸収量・排出量算定シート!CF$17-【入力】吸収量・排出量算定シート!$CF$17)),幹材積成長量!$L$7:$L$148,0),MATCH(【入力】吸収量・排出量算定シート!$G36,幹材積成長量!$L$7:$N$7,0)))),0)</f>
        <v>0</v>
      </c>
      <c r="CG36" s="2">
        <f>IFERROR(IF($F36="地位Ⅰ",INDEX(幹材積成長量!$I$7:$K$148,MATCH((【入力】吸収量・排出量算定シート!$H36+(【入力】吸収量・排出量算定シート!CG$17-【入力】吸収量・排出量算定シート!$CF$17)),幹材積成長量!$I$7:$I$148,0),MATCH(【入力】吸収量・排出量算定シート!$G36,幹材積成長量!$I$7:$K$7,0)),IF($F36="地位Ⅲ",INDEX(幹材積成長量!$O$7:$Q$148,MATCH((【入力】吸収量・排出量算定シート!$H36+(【入力】吸収量・排出量算定シート!CG$17-【入力】吸収量・排出量算定シート!$CF$17)),幹材積成長量!$O$7:$O$148,0),MATCH(【入力】吸収量・排出量算定シート!$G36,幹材積成長量!$O$7:$Q$7,0)),INDEX(幹材積成長量!$L$7:$N$148,MATCH((【入力】吸収量・排出量算定シート!$H36+(【入力】吸収量・排出量算定シート!CG$17-【入力】吸収量・排出量算定シート!$CF$17)),幹材積成長量!$L$7:$L$148,0),MATCH(【入力】吸収量・排出量算定シート!$G36,幹材積成長量!$L$7:$N$7,0)))),0)</f>
        <v>0</v>
      </c>
      <c r="CH36" s="2">
        <f>IFERROR(IF($F36="地位Ⅰ",INDEX(幹材積成長量!$I$7:$K$148,MATCH((【入力】吸収量・排出量算定シート!$H36+(【入力】吸収量・排出量算定シート!CH$17-【入力】吸収量・排出量算定シート!$CF$17)),幹材積成長量!$I$7:$I$148,0),MATCH(【入力】吸収量・排出量算定シート!$G36,幹材積成長量!$I$7:$K$7,0)),IF($F36="地位Ⅲ",INDEX(幹材積成長量!$O$7:$Q$148,MATCH((【入力】吸収量・排出量算定シート!$H36+(【入力】吸収量・排出量算定シート!CH$17-【入力】吸収量・排出量算定シート!$CF$17)),幹材積成長量!$O$7:$O$148,0),MATCH(【入力】吸収量・排出量算定シート!$G36,幹材積成長量!$O$7:$Q$7,0)),INDEX(幹材積成長量!$L$7:$N$148,MATCH((【入力】吸収量・排出量算定シート!$H36+(【入力】吸収量・排出量算定シート!CH$17-【入力】吸収量・排出量算定シート!$CF$17)),幹材積成長量!$L$7:$L$148,0),MATCH(【入力】吸収量・排出量算定シート!$G36,幹材積成長量!$L$7:$N$7,0)))),0)</f>
        <v>0</v>
      </c>
      <c r="CI36" s="2">
        <f>IFERROR(IF($F36="地位Ⅰ",INDEX(幹材積成長量!$I$7:$K$148,MATCH((【入力】吸収量・排出量算定シート!$H36+(【入力】吸収量・排出量算定シート!CI$17-【入力】吸収量・排出量算定シート!$CF$17)),幹材積成長量!$I$7:$I$148,0),MATCH(【入力】吸収量・排出量算定シート!$G36,幹材積成長量!$I$7:$K$7,0)),IF($F36="地位Ⅲ",INDEX(幹材積成長量!$O$7:$Q$148,MATCH((【入力】吸収量・排出量算定シート!$H36+(【入力】吸収量・排出量算定シート!CI$17-【入力】吸収量・排出量算定シート!$CF$17)),幹材積成長量!$O$7:$O$148,0),MATCH(【入力】吸収量・排出量算定シート!$G36,幹材積成長量!$O$7:$Q$7,0)),INDEX(幹材積成長量!$L$7:$N$148,MATCH((【入力】吸収量・排出量算定シート!$H36+(【入力】吸収量・排出量算定シート!CI$17-【入力】吸収量・排出量算定シート!$CF$17)),幹材積成長量!$L$7:$L$148,0),MATCH(【入力】吸収量・排出量算定シート!$G36,幹材積成長量!$L$7:$N$7,0)))),0)</f>
        <v>0</v>
      </c>
      <c r="CJ36" s="2">
        <f>IFERROR(IF($F36="地位Ⅰ",INDEX(幹材積成長量!$I$7:$K$148,MATCH((【入力】吸収量・排出量算定シート!$H36+(【入力】吸収量・排出量算定シート!CJ$17-【入力】吸収量・排出量算定シート!$CF$17)),幹材積成長量!$I$7:$I$148,0),MATCH(【入力】吸収量・排出量算定シート!$G36,幹材積成長量!$I$7:$K$7,0)),IF($F36="地位Ⅲ",INDEX(幹材積成長量!$O$7:$Q$148,MATCH((【入力】吸収量・排出量算定シート!$H36+(【入力】吸収量・排出量算定シート!CJ$17-【入力】吸収量・排出量算定シート!$CF$17)),幹材積成長量!$O$7:$O$148,0),MATCH(【入力】吸収量・排出量算定シート!$G36,幹材積成長量!$O$7:$Q$7,0)),INDEX(幹材積成長量!$L$7:$N$148,MATCH((【入力】吸収量・排出量算定シート!$H36+(【入力】吸収量・排出量算定シート!CJ$17-【入力】吸収量・排出量算定シート!$CF$17)),幹材積成長量!$L$7:$L$148,0),MATCH(【入力】吸収量・排出量算定シート!$G36,幹材積成長量!$L$7:$N$7,0)))),0)</f>
        <v>0</v>
      </c>
      <c r="CK36" s="2">
        <f>IFERROR(IF($F36="地位Ⅰ",INDEX(幹材積成長量!$I$7:$K$148,MATCH((【入力】吸収量・排出量算定シート!$H36+(【入力】吸収量・排出量算定シート!CK$17-【入力】吸収量・排出量算定シート!$CF$17)),幹材積成長量!$I$7:$I$148,0),MATCH(【入力】吸収量・排出量算定シート!$G36,幹材積成長量!$I$7:$K$7,0)),IF($F36="地位Ⅲ",INDEX(幹材積成長量!$O$7:$Q$148,MATCH((【入力】吸収量・排出量算定シート!$H36+(【入力】吸収量・排出量算定シート!CK$17-【入力】吸収量・排出量算定シート!$CF$17)),幹材積成長量!$O$7:$O$148,0),MATCH(【入力】吸収量・排出量算定シート!$G36,幹材積成長量!$O$7:$Q$7,0)),INDEX(幹材積成長量!$L$7:$N$148,MATCH((【入力】吸収量・排出量算定シート!$H36+(【入力】吸収量・排出量算定シート!CK$17-【入力】吸収量・排出量算定シート!$CF$17)),幹材積成長量!$L$7:$L$148,0),MATCH(【入力】吸収量・排出量算定シート!$G36,幹材積成長量!$L$7:$N$7,0)))),0)</f>
        <v>0</v>
      </c>
      <c r="CL36" s="2">
        <f>IFERROR(IF($F36="地位Ⅰ",INDEX(幹材積成長量!$I$7:$K$148,MATCH((【入力】吸収量・排出量算定シート!$H36+(【入力】吸収量・排出量算定シート!CL$17-【入力】吸収量・排出量算定シート!$CF$17)),幹材積成長量!$I$7:$I$148,0),MATCH(【入力】吸収量・排出量算定シート!$G36,幹材積成長量!$I$7:$K$7,0)),IF($F36="地位Ⅲ",INDEX(幹材積成長量!$O$7:$Q$148,MATCH((【入力】吸収量・排出量算定シート!$H36+(【入力】吸収量・排出量算定シート!CL$17-【入力】吸収量・排出量算定シート!$CF$17)),幹材積成長量!$O$7:$O$148,0),MATCH(【入力】吸収量・排出量算定シート!$G36,幹材積成長量!$O$7:$Q$7,0)),INDEX(幹材積成長量!$L$7:$N$148,MATCH((【入力】吸収量・排出量算定シート!$H36+(【入力】吸収量・排出量算定シート!CL$17-【入力】吸収量・排出量算定シート!$CF$17)),幹材積成長量!$L$7:$L$148,0),MATCH(【入力】吸収量・排出量算定シート!$G36,幹材積成長量!$L$7:$N$7,0)))),0)</f>
        <v>0</v>
      </c>
      <c r="CM36" s="2">
        <f>IFERROR(IF($F36="地位Ⅰ",INDEX(幹材積成長量!$I$7:$K$148,MATCH((【入力】吸収量・排出量算定シート!$H36+(【入力】吸収量・排出量算定シート!CM$17-【入力】吸収量・排出量算定シート!$CF$17)),幹材積成長量!$I$7:$I$148,0),MATCH(【入力】吸収量・排出量算定シート!$G36,幹材積成長量!$I$7:$K$7,0)),IF($F36="地位Ⅲ",INDEX(幹材積成長量!$O$7:$Q$148,MATCH((【入力】吸収量・排出量算定シート!$H36+(【入力】吸収量・排出量算定シート!CM$17-【入力】吸収量・排出量算定シート!$CF$17)),幹材積成長量!$O$7:$O$148,0),MATCH(【入力】吸収量・排出量算定シート!$G36,幹材積成長量!$O$7:$Q$7,0)),INDEX(幹材積成長量!$L$7:$N$148,MATCH((【入力】吸収量・排出量算定シート!$H36+(【入力】吸収量・排出量算定シート!CM$17-【入力】吸収量・排出量算定シート!$CF$17)),幹材積成長量!$L$7:$L$148,0),MATCH(【入力】吸収量・排出量算定シート!$G36,幹材積成長量!$L$7:$N$7,0)))),0)</f>
        <v>0</v>
      </c>
      <c r="CN36" s="2">
        <f>IFERROR(IF($F36="地位Ⅰ",INDEX(幹材積成長量!$I$7:$K$148,MATCH((【入力】吸収量・排出量算定シート!$H36+(【入力】吸収量・排出量算定シート!CN$17-【入力】吸収量・排出量算定シート!$CF$17)),幹材積成長量!$I$7:$I$148,0),MATCH(【入力】吸収量・排出量算定シート!$G36,幹材積成長量!$I$7:$K$7,0)),IF($F36="地位Ⅲ",INDEX(幹材積成長量!$O$7:$Q$148,MATCH((【入力】吸収量・排出量算定シート!$H36+(【入力】吸収量・排出量算定シート!CN$17-【入力】吸収量・排出量算定シート!$CF$17)),幹材積成長量!$O$7:$O$148,0),MATCH(【入力】吸収量・排出量算定シート!$G36,幹材積成長量!$O$7:$Q$7,0)),INDEX(幹材積成長量!$L$7:$N$148,MATCH((【入力】吸収量・排出量算定シート!$H36+(【入力】吸収量・排出量算定シート!CN$17-【入力】吸収量・排出量算定シート!$CF$17)),幹材積成長量!$L$7:$L$148,0),MATCH(【入力】吸収量・排出量算定シート!$G36,幹材積成長量!$L$7:$N$7,0)))),0)</f>
        <v>0</v>
      </c>
      <c r="CO36" s="2">
        <f>IFERROR(IF($F36="地位Ⅰ",INDEX(幹材積成長量!$I$7:$K$148,MATCH((【入力】吸収量・排出量算定シート!$H36+(【入力】吸収量・排出量算定シート!CO$17-【入力】吸収量・排出量算定シート!$CF$17)),幹材積成長量!$I$7:$I$148,0),MATCH(【入力】吸収量・排出量算定シート!$G36,幹材積成長量!$I$7:$K$7,0)),IF($F36="地位Ⅲ",INDEX(幹材積成長量!$O$7:$Q$148,MATCH((【入力】吸収量・排出量算定シート!$H36+(【入力】吸収量・排出量算定シート!CO$17-【入力】吸収量・排出量算定シート!$CF$17)),幹材積成長量!$O$7:$O$148,0),MATCH(【入力】吸収量・排出量算定シート!$G36,幹材積成長量!$O$7:$Q$7,0)),INDEX(幹材積成長量!$L$7:$N$148,MATCH((【入力】吸収量・排出量算定シート!$H36+(【入力】吸収量・排出量算定シート!CO$17-【入力】吸収量・排出量算定シート!$CF$17)),幹材積成長量!$L$7:$L$148,0),MATCH(【入力】吸収量・排出量算定シート!$G36,幹材積成長量!$L$7:$N$7,0)))),0)</f>
        <v>0</v>
      </c>
      <c r="CP36" s="2">
        <f>IFERROR(IF($F36="地位Ⅰ",INDEX(幹材積成長量!$I$7:$K$148,MATCH((【入力】吸収量・排出量算定シート!$H36+(【入力】吸収量・排出量算定シート!CP$17-【入力】吸収量・排出量算定シート!$CF$17)),幹材積成長量!$I$7:$I$148,0),MATCH(【入力】吸収量・排出量算定シート!$G36,幹材積成長量!$I$7:$K$7,0)),IF($F36="地位Ⅲ",INDEX(幹材積成長量!$O$7:$Q$148,MATCH((【入力】吸収量・排出量算定シート!$H36+(【入力】吸収量・排出量算定シート!CP$17-【入力】吸収量・排出量算定シート!$CF$17)),幹材積成長量!$O$7:$O$148,0),MATCH(【入力】吸収量・排出量算定シート!$G36,幹材積成長量!$O$7:$Q$7,0)),INDEX(幹材積成長量!$L$7:$N$148,MATCH((【入力】吸収量・排出量算定シート!$H36+(【入力】吸収量・排出量算定シート!CP$17-【入力】吸収量・排出量算定シート!$CF$17)),幹材積成長量!$L$7:$L$148,0),MATCH(【入力】吸収量・排出量算定シート!$G36,幹材積成長量!$L$7:$N$7,0)))),0)</f>
        <v>0</v>
      </c>
      <c r="CQ36" s="2">
        <f>IFERROR(IF($F36="地位Ⅰ",INDEX(幹材積成長量!$I$7:$K$148,MATCH((【入力】吸収量・排出量算定シート!$H36+(【入力】吸収量・排出量算定シート!CQ$17-【入力】吸収量・排出量算定シート!$CF$17)),幹材積成長量!$I$7:$I$148,0),MATCH(【入力】吸収量・排出量算定シート!$G36,幹材積成長量!$I$7:$K$7,0)),IF($F36="地位Ⅲ",INDEX(幹材積成長量!$O$7:$Q$148,MATCH((【入力】吸収量・排出量算定シート!$H36+(【入力】吸収量・排出量算定シート!CQ$17-【入力】吸収量・排出量算定シート!$CF$17)),幹材積成長量!$O$7:$O$148,0),MATCH(【入力】吸収量・排出量算定シート!$G36,幹材積成長量!$O$7:$Q$7,0)),INDEX(幹材積成長量!$L$7:$N$148,MATCH((【入力】吸収量・排出量算定シート!$H36+(【入力】吸収量・排出量算定シート!CQ$17-【入力】吸収量・排出量算定シート!$CF$17)),幹材積成長量!$L$7:$L$148,0),MATCH(【入力】吸収量・排出量算定シート!$G36,幹材積成長量!$L$7:$N$7,0)))),0)</f>
        <v>0</v>
      </c>
      <c r="CR36" s="2">
        <f>IFERROR(IF($F36="地位Ⅰ",INDEX(幹材積成長量!$I$7:$K$148,MATCH((【入力】吸収量・排出量算定シート!$H36+(【入力】吸収量・排出量算定シート!CR$17-【入力】吸収量・排出量算定シート!$CF$17)),幹材積成長量!$I$7:$I$148,0),MATCH(【入力】吸収量・排出量算定シート!$G36,幹材積成長量!$I$7:$K$7,0)),IF($F36="地位Ⅲ",INDEX(幹材積成長量!$O$7:$Q$148,MATCH((【入力】吸収量・排出量算定シート!$H36+(【入力】吸収量・排出量算定シート!CR$17-【入力】吸収量・排出量算定シート!$CF$17)),幹材積成長量!$O$7:$O$148,0),MATCH(【入力】吸収量・排出量算定シート!$G36,幹材積成長量!$O$7:$Q$7,0)),INDEX(幹材積成長量!$L$7:$N$148,MATCH((【入力】吸収量・排出量算定シート!$H36+(【入力】吸収量・排出量算定シート!CR$17-【入力】吸収量・排出量算定シート!$CF$17)),幹材積成長量!$L$7:$L$148,0),MATCH(【入力】吸収量・排出量算定シート!$G36,幹材積成長量!$L$7:$N$7,0)))),0)</f>
        <v>0</v>
      </c>
      <c r="CS36" s="2">
        <f>IFERROR(IF($F36="地位Ⅰ",INDEX(幹材積成長量!$I$7:$K$148,MATCH((【入力】吸収量・排出量算定シート!$H36+(【入力】吸収量・排出量算定シート!CS$17-【入力】吸収量・排出量算定シート!$CF$17)),幹材積成長量!$I$7:$I$148,0),MATCH(【入力】吸収量・排出量算定シート!$G36,幹材積成長量!$I$7:$K$7,0)),IF($F36="地位Ⅲ",INDEX(幹材積成長量!$O$7:$Q$148,MATCH((【入力】吸収量・排出量算定シート!$H36+(【入力】吸収量・排出量算定シート!CS$17-【入力】吸収量・排出量算定シート!$CF$17)),幹材積成長量!$O$7:$O$148,0),MATCH(【入力】吸収量・排出量算定シート!$G36,幹材積成長量!$O$7:$Q$7,0)),INDEX(幹材積成長量!$L$7:$N$148,MATCH((【入力】吸収量・排出量算定シート!$H36+(【入力】吸収量・排出量算定シート!CS$17-【入力】吸収量・排出量算定シート!$CF$17)),幹材積成長量!$L$7:$L$148,0),MATCH(【入力】吸収量・排出量算定シート!$G36,幹材積成長量!$L$7:$N$7,0)))),0)</f>
        <v>0</v>
      </c>
      <c r="CT36" s="2">
        <f>IFERROR(IF($F36="地位Ⅰ",INDEX(幹材積成長量!$I$7:$K$148,MATCH((【入力】吸収量・排出量算定シート!$H36+(【入力】吸収量・排出量算定シート!CT$17-【入力】吸収量・排出量算定シート!$CF$17)),幹材積成長量!$I$7:$I$148,0),MATCH(【入力】吸収量・排出量算定シート!$G36,幹材積成長量!$I$7:$K$7,0)),IF($F36="地位Ⅲ",INDEX(幹材積成長量!$O$7:$Q$148,MATCH((【入力】吸収量・排出量算定シート!$H36+(【入力】吸収量・排出量算定シート!CT$17-【入力】吸収量・排出量算定シート!$CF$17)),幹材積成長量!$O$7:$O$148,0),MATCH(【入力】吸収量・排出量算定シート!$G36,幹材積成長量!$O$7:$Q$7,0)),INDEX(幹材積成長量!$L$7:$N$148,MATCH((【入力】吸収量・排出量算定シート!$H36+(【入力】吸収量・排出量算定シート!CT$17-【入力】吸収量・排出量算定シート!$CF$17)),幹材積成長量!$L$7:$L$148,0),MATCH(【入力】吸収量・排出量算定シート!$G36,幹材積成長量!$L$7:$N$7,0)))),0)</f>
        <v>0</v>
      </c>
      <c r="CU36" s="2">
        <f>IFERROR(IF($F36="地位Ⅰ",INDEX(幹材積成長量!$I$7:$K$148,MATCH((【入力】吸収量・排出量算定シート!$H36+(【入力】吸収量・排出量算定シート!CU$17-【入力】吸収量・排出量算定シート!$CF$17)),幹材積成長量!$I$7:$I$148,0),MATCH(【入力】吸収量・排出量算定シート!$G36,幹材積成長量!$I$7:$K$7,0)),IF($F36="地位Ⅲ",INDEX(幹材積成長量!$O$7:$Q$148,MATCH((【入力】吸収量・排出量算定シート!$H36+(【入力】吸収量・排出量算定シート!CU$17-【入力】吸収量・排出量算定シート!$CF$17)),幹材積成長量!$O$7:$O$148,0),MATCH(【入力】吸収量・排出量算定シート!$G36,幹材積成長量!$O$7:$Q$7,0)),INDEX(幹材積成長量!$L$7:$N$148,MATCH((【入力】吸収量・排出量算定シート!$H36+(【入力】吸収量・排出量算定シート!CU$17-【入力】吸収量・排出量算定シート!$CF$17)),幹材積成長量!$L$7:$L$148,0),MATCH(【入力】吸収量・排出量算定シート!$G36,幹材積成長量!$L$7:$N$7,0)))),0)</f>
        <v>0</v>
      </c>
      <c r="CV36" s="2">
        <f>IFERROR(IF($F36="地位Ⅰ",INDEX(幹材積成長量!$I$7:$K$148,MATCH((【入力】吸収量・排出量算定シート!$H36+(【入力】吸収量・排出量算定シート!CV$17-【入力】吸収量・排出量算定シート!$CF$17)),幹材積成長量!$I$7:$I$148,0),MATCH(【入力】吸収量・排出量算定シート!$G36,幹材積成長量!$I$7:$K$7,0)),IF($F36="地位Ⅲ",INDEX(幹材積成長量!$O$7:$Q$148,MATCH((【入力】吸収量・排出量算定シート!$H36+(【入力】吸収量・排出量算定シート!CV$17-【入力】吸収量・排出量算定シート!$CF$17)),幹材積成長量!$O$7:$O$148,0),MATCH(【入力】吸収量・排出量算定シート!$G36,幹材積成長量!$O$7:$Q$7,0)),INDEX(幹材積成長量!$L$7:$N$148,MATCH((【入力】吸収量・排出量算定シート!$H36+(【入力】吸収量・排出量算定シート!CV$17-【入力】吸収量・排出量算定シート!$CF$17)),幹材積成長量!$L$7:$L$148,0),MATCH(【入力】吸収量・排出量算定シート!$G36,幹材積成長量!$L$7:$N$7,0)))),0)</f>
        <v>0</v>
      </c>
      <c r="CW36" s="2">
        <f t="shared" si="148"/>
        <v>0</v>
      </c>
      <c r="CX36" s="2">
        <f t="shared" si="149"/>
        <v>0</v>
      </c>
      <c r="CY36" s="2">
        <f t="shared" si="150"/>
        <v>0</v>
      </c>
      <c r="CZ36" s="2">
        <f t="shared" si="151"/>
        <v>0</v>
      </c>
      <c r="DA36" s="2">
        <f t="shared" si="152"/>
        <v>0</v>
      </c>
      <c r="DB36" s="2">
        <f t="shared" si="153"/>
        <v>0</v>
      </c>
      <c r="DC36" s="2">
        <f t="shared" si="154"/>
        <v>0</v>
      </c>
      <c r="DD36" s="2">
        <f t="shared" si="155"/>
        <v>0</v>
      </c>
      <c r="DE36" s="2">
        <f t="shared" si="156"/>
        <v>0</v>
      </c>
      <c r="DF36" s="2">
        <f t="shared" si="157"/>
        <v>0</v>
      </c>
      <c r="DG36" s="2">
        <f t="shared" si="158"/>
        <v>0</v>
      </c>
      <c r="DH36" s="2">
        <f t="shared" si="159"/>
        <v>0</v>
      </c>
      <c r="DI36" s="2">
        <f t="shared" si="160"/>
        <v>0</v>
      </c>
      <c r="DJ36" s="2">
        <f t="shared" si="161"/>
        <v>0</v>
      </c>
      <c r="DK36" s="2">
        <f t="shared" si="162"/>
        <v>0</v>
      </c>
      <c r="DL36" s="2">
        <f t="shared" si="163"/>
        <v>0</v>
      </c>
      <c r="DM36" s="2">
        <f t="shared" si="164"/>
        <v>0</v>
      </c>
      <c r="DN36" s="187">
        <f>IFERROR(IF($F36="地位Ⅰ",INDEX(幹材積成長量!$AE$7:$AG$14,8,MATCH(【入力】吸収量・排出量算定シート!$G36,幹材積成長量!$AE$7:$AG$7,0)),IF($F36="地位Ⅲ",INDEX(幹材積成長量!$AK$7:$AM$14,8,MATCH(【入力】吸収量・排出量算定シート!$G36,幹材積成長量!$AK$7:$AM$7,0)),INDEX(幹材積成長量!$AH$7:$AJ$14,8,MATCH(【入力】吸収量・排出量算定シート!$G36,幹材積成長量!$AH$7:$AJ$7,0)))),0)</f>
        <v>0</v>
      </c>
      <c r="DO36" s="187">
        <f>IFERROR(IF($F36="地位Ⅰ",INDEX(幹材積成長量!$AE$7:$AG$14,8,MATCH(【入力】吸収量・排出量算定シート!$G36,幹材積成長量!$AE$7:$AG$7,0)),IF($F36="地位Ⅲ",INDEX(幹材積成長量!$AK$7:$AM$14,8,MATCH(【入力】吸収量・排出量算定シート!$G36,幹材積成長量!$AK$7:$AM$7,0)),INDEX(幹材積成長量!$AH$7:$AJ$14,8,MATCH(【入力】吸収量・排出量算定シート!$G36,幹材積成長量!$AH$7:$AJ$7,0)))),0)</f>
        <v>0</v>
      </c>
      <c r="DP36" s="187">
        <f>IFERROR(IF($F36="地位Ⅰ",INDEX(幹材積成長量!$AE$7:$AG$14,8,MATCH(【入力】吸収量・排出量算定シート!$G36,幹材積成長量!$AE$7:$AG$7,0)),IF($F36="地位Ⅲ",INDEX(幹材積成長量!$AK$7:$AM$14,8,MATCH(【入力】吸収量・排出量算定シート!$G36,幹材積成長量!$AK$7:$AM$7,0)),INDEX(幹材積成長量!$AH$7:$AJ$14,8,MATCH(【入力】吸収量・排出量算定シート!$G36,幹材積成長量!$AH$7:$AJ$7,0)))),0)</f>
        <v>0</v>
      </c>
      <c r="DQ36" s="187">
        <f>IFERROR(IF($F36="地位Ⅰ",INDEX(幹材積成長量!$AE$7:$AG$14,8,MATCH(【入力】吸収量・排出量算定シート!$G36,幹材積成長量!$AE$7:$AG$7,0)),IF($F36="地位Ⅲ",INDEX(幹材積成長量!$AK$7:$AM$14,8,MATCH(【入力】吸収量・排出量算定シート!$G36,幹材積成長量!$AK$7:$AM$7,0)),INDEX(幹材積成長量!$AH$7:$AJ$14,8,MATCH(【入力】吸収量・排出量算定シート!$G36,幹材積成長量!$AH$7:$AJ$7,0)))),0)</f>
        <v>0</v>
      </c>
      <c r="DR36" s="187">
        <f>IFERROR(IF($F36="地位Ⅰ",INDEX(幹材積成長量!$AE$7:$AG$14,8,MATCH(【入力】吸収量・排出量算定シート!$G36,幹材積成長量!$AE$7:$AG$7,0)),IF($F36="地位Ⅲ",INDEX(幹材積成長量!$AK$7:$AM$14,8,MATCH(【入力】吸収量・排出量算定シート!$G36,幹材積成長量!$AK$7:$AM$7,0)),INDEX(幹材積成長量!$AH$7:$AJ$14,8,MATCH(【入力】吸収量・排出量算定シート!$G36,幹材積成長量!$AH$7:$AJ$7,0)))),0)</f>
        <v>0</v>
      </c>
      <c r="DS36" s="187">
        <f>IFERROR(IF($F36="地位Ⅰ",INDEX(幹材積成長量!$AE$7:$AG$14,8,MATCH(【入力】吸収量・排出量算定シート!$G36,幹材積成長量!$AE$7:$AG$7,0)),IF($F36="地位Ⅲ",INDEX(幹材積成長量!$AK$7:$AM$14,8,MATCH(【入力】吸収量・排出量算定シート!$G36,幹材積成長量!$AK$7:$AM$7,0)),INDEX(幹材積成長量!$AH$7:$AJ$14,8,MATCH(【入力】吸収量・排出量算定シート!$G36,幹材積成長量!$AH$7:$AJ$7,0)))),0)</f>
        <v>0</v>
      </c>
      <c r="DT36" s="187">
        <f>IFERROR(IF($F36="地位Ⅰ",INDEX(幹材積成長量!$AE$7:$AG$14,8,MATCH(【入力】吸収量・排出量算定シート!$G36,幹材積成長量!$AE$7:$AG$7,0)),IF($F36="地位Ⅲ",INDEX(幹材積成長量!$AK$7:$AM$14,8,MATCH(【入力】吸収量・排出量算定シート!$G36,幹材積成長量!$AK$7:$AM$7,0)),INDEX(幹材積成長量!$AH$7:$AJ$14,8,MATCH(【入力】吸収量・排出量算定シート!$G36,幹材積成長量!$AH$7:$AJ$7,0)))),0)</f>
        <v>0</v>
      </c>
      <c r="DU36" s="187">
        <f>IFERROR(IF($F36="地位Ⅰ",INDEX(幹材積成長量!$AE$7:$AG$14,8,MATCH(【入力】吸収量・排出量算定シート!$G36,幹材積成長量!$AE$7:$AG$7,0)),IF($F36="地位Ⅲ",INDEX(幹材積成長量!$AK$7:$AM$14,8,MATCH(【入力】吸収量・排出量算定シート!$G36,幹材積成長量!$AK$7:$AM$7,0)),INDEX(幹材積成長量!$AH$7:$AJ$14,8,MATCH(【入力】吸収量・排出量算定シート!$G36,幹材積成長量!$AH$7:$AJ$7,0)))),0)</f>
        <v>0</v>
      </c>
      <c r="DV36" s="187">
        <f>IFERROR(IF($F36="地位Ⅰ",INDEX(幹材積成長量!$AE$7:$AG$14,8,MATCH(【入力】吸収量・排出量算定シート!$G36,幹材積成長量!$AE$7:$AG$7,0)),IF($F36="地位Ⅲ",INDEX(幹材積成長量!$AK$7:$AM$14,8,MATCH(【入力】吸収量・排出量算定シート!$G36,幹材積成長量!$AK$7:$AM$7,0)),INDEX(幹材積成長量!$AH$7:$AJ$14,8,MATCH(【入力】吸収量・排出量算定シート!$G36,幹材積成長量!$AH$7:$AJ$7,0)))),0)</f>
        <v>0</v>
      </c>
      <c r="DW36" s="187">
        <f>IFERROR(IF($F36="地位Ⅰ",INDEX(幹材積成長量!$AE$7:$AG$14,8,MATCH(【入力】吸収量・排出量算定シート!$G36,幹材積成長量!$AE$7:$AG$7,0)),IF($F36="地位Ⅲ",INDEX(幹材積成長量!$AK$7:$AM$14,8,MATCH(【入力】吸収量・排出量算定シート!$G36,幹材積成長量!$AK$7:$AM$7,0)),INDEX(幹材積成長量!$AH$7:$AJ$14,8,MATCH(【入力】吸収量・排出量算定シート!$G36,幹材積成長量!$AH$7:$AJ$7,0)))),0)</f>
        <v>0</v>
      </c>
      <c r="DX36" s="187">
        <f>IFERROR(IF($F36="地位Ⅰ",INDEX(幹材積成長量!$AE$7:$AG$14,8,MATCH(【入力】吸収量・排出量算定シート!$G36,幹材積成長量!$AE$7:$AG$7,0)),IF($F36="地位Ⅲ",INDEX(幹材積成長量!$AK$7:$AM$14,8,MATCH(【入力】吸収量・排出量算定シート!$G36,幹材積成長量!$AK$7:$AM$7,0)),INDEX(幹材積成長量!$AH$7:$AJ$14,8,MATCH(【入力】吸収量・排出量算定シート!$G36,幹材積成長量!$AH$7:$AJ$7,0)))),0)</f>
        <v>0</v>
      </c>
      <c r="DY36" s="187">
        <f>IFERROR(IF($F36="地位Ⅰ",INDEX(幹材積成長量!$AE$7:$AG$14,8,MATCH(【入力】吸収量・排出量算定シート!$G36,幹材積成長量!$AE$7:$AG$7,0)),IF($F36="地位Ⅲ",INDEX(幹材積成長量!$AK$7:$AM$14,8,MATCH(【入力】吸収量・排出量算定シート!$G36,幹材積成長量!$AK$7:$AM$7,0)),INDEX(幹材積成長量!$AH$7:$AJ$14,8,MATCH(【入力】吸収量・排出量算定シート!$G36,幹材積成長量!$AH$7:$AJ$7,0)))),0)</f>
        <v>0</v>
      </c>
      <c r="DZ36" s="187">
        <f>IFERROR(IF($F36="地位Ⅰ",INDEX(幹材積成長量!$AE$7:$AG$14,8,MATCH(【入力】吸収量・排出量算定シート!$G36,幹材積成長量!$AE$7:$AG$7,0)),IF($F36="地位Ⅲ",INDEX(幹材積成長量!$AK$7:$AM$14,8,MATCH(【入力】吸収量・排出量算定シート!$G36,幹材積成長量!$AK$7:$AM$7,0)),INDEX(幹材積成長量!$AH$7:$AJ$14,8,MATCH(【入力】吸収量・排出量算定シート!$G36,幹材積成長量!$AH$7:$AJ$7,0)))),0)</f>
        <v>0</v>
      </c>
      <c r="EA36" s="187">
        <f>IFERROR(IF($F36="地位Ⅰ",INDEX(幹材積成長量!$AE$7:$AG$14,8,MATCH(【入力】吸収量・排出量算定シート!$G36,幹材積成長量!$AE$7:$AG$7,0)),IF($F36="地位Ⅲ",INDEX(幹材積成長量!$AK$7:$AM$14,8,MATCH(【入力】吸収量・排出量算定シート!$G36,幹材積成長量!$AK$7:$AM$7,0)),INDEX(幹材積成長量!$AH$7:$AJ$14,8,MATCH(【入力】吸収量・排出量算定シート!$G36,幹材積成長量!$AH$7:$AJ$7,0)))),0)</f>
        <v>0</v>
      </c>
      <c r="EB36" s="187">
        <f>IFERROR(IF($F36="地位Ⅰ",INDEX(幹材積成長量!$AE$7:$AG$14,8,MATCH(【入力】吸収量・排出量算定シート!$G36,幹材積成長量!$AE$7:$AG$7,0)),IF($F36="地位Ⅲ",INDEX(幹材積成長量!$AK$7:$AM$14,8,MATCH(【入力】吸収量・排出量算定シート!$G36,幹材積成長量!$AK$7:$AM$7,0)),INDEX(幹材積成長量!$AH$7:$AJ$14,8,MATCH(【入力】吸収量・排出量算定シート!$G36,幹材積成長量!$AH$7:$AJ$7,0)))),0)</f>
        <v>0</v>
      </c>
      <c r="EC36" s="187">
        <f>IFERROR(IF($F36="地位Ⅰ",INDEX(幹材積成長量!$AE$7:$AG$14,8,MATCH(【入力】吸収量・排出量算定シート!$G36,幹材積成長量!$AE$7:$AG$7,0)),IF($F36="地位Ⅲ",INDEX(幹材積成長量!$AK$7:$AM$14,8,MATCH(【入力】吸収量・排出量算定シート!$G36,幹材積成長量!$AK$7:$AM$7,0)),INDEX(幹材積成長量!$AH$7:$AJ$14,8,MATCH(【入力】吸収量・排出量算定シート!$G36,幹材積成長量!$AH$7:$AJ$7,0)))),0)</f>
        <v>0</v>
      </c>
      <c r="ED36" s="186">
        <f t="shared" si="165"/>
        <v>0</v>
      </c>
      <c r="EE36" s="186">
        <f t="shared" si="166"/>
        <v>0</v>
      </c>
      <c r="EF36" s="186">
        <f t="shared" si="167"/>
        <v>0</v>
      </c>
      <c r="EG36" s="186">
        <f t="shared" si="168"/>
        <v>0</v>
      </c>
      <c r="EH36" s="186">
        <f t="shared" si="169"/>
        <v>0</v>
      </c>
      <c r="EI36" s="186">
        <f t="shared" si="170"/>
        <v>0</v>
      </c>
      <c r="EJ36" s="186">
        <f t="shared" si="171"/>
        <v>0</v>
      </c>
      <c r="EK36" s="186">
        <f t="shared" si="172"/>
        <v>0</v>
      </c>
      <c r="EL36" s="186">
        <f t="shared" si="173"/>
        <v>0</v>
      </c>
      <c r="EM36" s="186">
        <f t="shared" si="174"/>
        <v>0</v>
      </c>
      <c r="EN36" s="186">
        <f t="shared" si="175"/>
        <v>0</v>
      </c>
      <c r="EO36" s="186">
        <f t="shared" si="176"/>
        <v>0</v>
      </c>
      <c r="EP36" s="186">
        <f t="shared" si="177"/>
        <v>0</v>
      </c>
      <c r="EQ36" s="186">
        <f t="shared" si="178"/>
        <v>0</v>
      </c>
      <c r="ER36" s="186">
        <f t="shared" si="179"/>
        <v>0</v>
      </c>
      <c r="ES36" s="186">
        <f t="shared" si="180"/>
        <v>0</v>
      </c>
      <c r="ET36" s="186">
        <f t="shared" si="181"/>
        <v>0</v>
      </c>
    </row>
    <row r="37" spans="2:150" x14ac:dyDescent="0.3">
      <c r="B37" s="3"/>
      <c r="C37" s="3"/>
      <c r="D37" s="3"/>
      <c r="E37" s="3"/>
      <c r="G37" s="217"/>
      <c r="J37" s="3"/>
      <c r="M37" s="187">
        <f>IFERROR(IF($F37="地位Ⅰ",INDEX(幹材積成長量!$S$7:$U$148,MATCH(【入力】吸収量・排出量算定シート!$H37+(M$17-$M$17),幹材積成長量!$S$7:$S$148,0),MATCH($G37,幹材積成長量!$S$7:$U$7,0)),IF($F37="地位Ⅲ",INDEX(幹材積成長量!$Y$7:$AA$148,MATCH(【入力】吸収量・排出量算定シート!$H37+(M$17-$M$17),幹材積成長量!$Y$7:$Y$148,0),MATCH($G37,幹材積成長量!$Y$7:$AA$7,0)),INDEX(幹材積成長量!$V$7:$X$148,MATCH(【入力】吸収量・排出量算定シート!$H37+(M$17-$M$17),幹材積成長量!$V$7:$V$148,0),MATCH($G37,幹材積成長量!$V$7:$X$7,0)))),0)</f>
        <v>0</v>
      </c>
      <c r="N37" s="187">
        <f>IFERROR(IF($F37="地位Ⅰ",INDEX(幹材積成長量!$S$7:$U$148,MATCH(【入力】吸収量・排出量算定シート!$H37+(N$17-$M$17),幹材積成長量!$S$7:$S$148,0),MATCH($G37,幹材積成長量!$S$7:$U$7,0)),IF($F37="地位Ⅲ",INDEX(幹材積成長量!$Y$7:$AA$148,MATCH(【入力】吸収量・排出量算定シート!$H37+(N$17-$M$17),幹材積成長量!$Y$7:$Y$148,0),MATCH($G37,幹材積成長量!$Y$7:$AA$7,0)),INDEX(幹材積成長量!$V$7:$X$148,MATCH(【入力】吸収量・排出量算定シート!$H37+(N$17-$M$17),幹材積成長量!$V$7:$V$148,0),MATCH($G37,幹材積成長量!$V$7:$X$7,0)))),0)</f>
        <v>0</v>
      </c>
      <c r="O37" s="187">
        <f>IFERROR(IF($F37="地位Ⅰ",INDEX(幹材積成長量!$S$7:$U$148,MATCH(【入力】吸収量・排出量算定シート!$H37+(O$17-$M$17),幹材積成長量!$S$7:$S$148,0),MATCH($G37,幹材積成長量!$S$7:$U$7,0)),IF($F37="地位Ⅲ",INDEX(幹材積成長量!$Y$7:$AA$148,MATCH(【入力】吸収量・排出量算定シート!$H37+(O$17-$M$17),幹材積成長量!$Y$7:$Y$148,0),MATCH($G37,幹材積成長量!$Y$7:$AA$7,0)),INDEX(幹材積成長量!$V$7:$X$148,MATCH(【入力】吸収量・排出量算定シート!$H37+(O$17-$M$17),幹材積成長量!$V$7:$V$148,0),MATCH($G37,幹材積成長量!$V$7:$X$7,0)))),0)</f>
        <v>0</v>
      </c>
      <c r="P37" s="187">
        <f>IFERROR(IF($F37="地位Ⅰ",INDEX(幹材積成長量!$S$7:$U$148,MATCH(【入力】吸収量・排出量算定シート!$H37+(P$17-$M$17),幹材積成長量!$S$7:$S$148,0),MATCH($G37,幹材積成長量!$S$7:$U$7,0)),IF($F37="地位Ⅲ",INDEX(幹材積成長量!$Y$7:$AA$148,MATCH(【入力】吸収量・排出量算定シート!$H37+(P$17-$M$17),幹材積成長量!$Y$7:$Y$148,0),MATCH($G37,幹材積成長量!$Y$7:$AA$7,0)),INDEX(幹材積成長量!$V$7:$X$148,MATCH(【入力】吸収量・排出量算定シート!$H37+(P$17-$M$17),幹材積成長量!$V$7:$V$148,0),MATCH($G37,幹材積成長量!$V$7:$X$7,0)))),0)</f>
        <v>0</v>
      </c>
      <c r="Q37" s="187">
        <f>IFERROR(IF($F37="地位Ⅰ",INDEX(幹材積成長量!$S$7:$U$148,MATCH(【入力】吸収量・排出量算定シート!$H37+(Q$17-$M$17),幹材積成長量!$S$7:$S$148,0),MATCH($G37,幹材積成長量!$S$7:$U$7,0)),IF($F37="地位Ⅲ",INDEX(幹材積成長量!$Y$7:$AA$148,MATCH(【入力】吸収量・排出量算定シート!$H37+(Q$17-$M$17),幹材積成長量!$Y$7:$Y$148,0),MATCH($G37,幹材積成長量!$Y$7:$AA$7,0)),INDEX(幹材積成長量!$V$7:$X$148,MATCH(【入力】吸収量・排出量算定シート!$H37+(Q$17-$M$17),幹材積成長量!$V$7:$V$148,0),MATCH($G37,幹材積成長量!$V$7:$X$7,0)))),0)</f>
        <v>0</v>
      </c>
      <c r="R37" s="187">
        <f>IFERROR(IF($F37="地位Ⅰ",INDEX(幹材積成長量!$S$7:$U$148,MATCH(【入力】吸収量・排出量算定シート!$H37+(R$17-$M$17),幹材積成長量!$S$7:$S$148,0),MATCH($G37,幹材積成長量!$S$7:$U$7,0)),IF($F37="地位Ⅲ",INDEX(幹材積成長量!$Y$7:$AA$148,MATCH(【入力】吸収量・排出量算定シート!$H37+(R$17-$M$17),幹材積成長量!$Y$7:$Y$148,0),MATCH($G37,幹材積成長量!$Y$7:$AA$7,0)),INDEX(幹材積成長量!$V$7:$X$148,MATCH(【入力】吸収量・排出量算定シート!$H37+(R$17-$M$17),幹材積成長量!$V$7:$V$148,0),MATCH($G37,幹材積成長量!$V$7:$X$7,0)))),0)</f>
        <v>0</v>
      </c>
      <c r="S37" s="187">
        <f>IFERROR(IF($F37="地位Ⅰ",INDEX(幹材積成長量!$S$7:$U$148,MATCH(【入力】吸収量・排出量算定シート!$H37+(S$17-$M$17),幹材積成長量!$S$7:$S$148,0),MATCH($G37,幹材積成長量!$S$7:$U$7,0)),IF($F37="地位Ⅲ",INDEX(幹材積成長量!$Y$7:$AA$148,MATCH(【入力】吸収量・排出量算定シート!$H37+(S$17-$M$17),幹材積成長量!$Y$7:$Y$148,0),MATCH($G37,幹材積成長量!$Y$7:$AA$7,0)),INDEX(幹材積成長量!$V$7:$X$148,MATCH(【入力】吸収量・排出量算定シート!$H37+(S$17-$M$17),幹材積成長量!$V$7:$V$148,0),MATCH($G37,幹材積成長量!$V$7:$X$7,0)))),0)</f>
        <v>0</v>
      </c>
      <c r="T37" s="187">
        <f>IFERROR(IF($F37="地位Ⅰ",INDEX(幹材積成長量!$S$7:$U$148,MATCH(【入力】吸収量・排出量算定シート!$H37+(T$17-$M$17),幹材積成長量!$S$7:$S$148,0),MATCH($G37,幹材積成長量!$S$7:$U$7,0)),IF($F37="地位Ⅲ",INDEX(幹材積成長量!$Y$7:$AA$148,MATCH(【入力】吸収量・排出量算定シート!$H37+(T$17-$M$17),幹材積成長量!$Y$7:$Y$148,0),MATCH($G37,幹材積成長量!$Y$7:$AA$7,0)),INDEX(幹材積成長量!$V$7:$X$148,MATCH(【入力】吸収量・排出量算定シート!$H37+(T$17-$M$17),幹材積成長量!$V$7:$V$148,0),MATCH($G37,幹材積成長量!$V$7:$X$7,0)))),0)</f>
        <v>0</v>
      </c>
      <c r="U37" s="187">
        <f>IFERROR(IF($F37="地位Ⅰ",INDEX(幹材積成長量!$S$7:$U$148,MATCH(【入力】吸収量・排出量算定シート!$H37+(U$17-$M$17),幹材積成長量!$S$7:$S$148,0),MATCH($G37,幹材積成長量!$S$7:$U$7,0)),IF($F37="地位Ⅲ",INDEX(幹材積成長量!$Y$7:$AA$148,MATCH(【入力】吸収量・排出量算定シート!$H37+(U$17-$M$17),幹材積成長量!$Y$7:$Y$148,0),MATCH($G37,幹材積成長量!$Y$7:$AA$7,0)),INDEX(幹材積成長量!$V$7:$X$148,MATCH(【入力】吸収量・排出量算定シート!$H37+(U$17-$M$17),幹材積成長量!$V$7:$V$148,0),MATCH($G37,幹材積成長量!$V$7:$X$7,0)))),0)</f>
        <v>0</v>
      </c>
      <c r="V37" s="187">
        <f>IFERROR(IF($F37="地位Ⅰ",INDEX(幹材積成長量!$S$7:$U$148,MATCH(【入力】吸収量・排出量算定シート!$H37+(V$17-$M$17),幹材積成長量!$S$7:$S$148,0),MATCH($G37,幹材積成長量!$S$7:$U$7,0)),IF($F37="地位Ⅲ",INDEX(幹材積成長量!$Y$7:$AA$148,MATCH(【入力】吸収量・排出量算定シート!$H37+(V$17-$M$17),幹材積成長量!$Y$7:$Y$148,0),MATCH($G37,幹材積成長量!$Y$7:$AA$7,0)),INDEX(幹材積成長量!$V$7:$X$148,MATCH(【入力】吸収量・排出量算定シート!$H37+(V$17-$M$17),幹材積成長量!$V$7:$V$148,0),MATCH($G37,幹材積成長量!$V$7:$X$7,0)))),0)</f>
        <v>0</v>
      </c>
      <c r="W37" s="187">
        <f>IFERROR(IF($F37="地位Ⅰ",INDEX(幹材積成長量!$S$7:$U$148,MATCH(【入力】吸収量・排出量算定シート!$H37+(W$17-$M$17),幹材積成長量!$S$7:$S$148,0),MATCH($G37,幹材積成長量!$S$7:$U$7,0)),IF($F37="地位Ⅲ",INDEX(幹材積成長量!$Y$7:$AA$148,MATCH(【入力】吸収量・排出量算定シート!$H37+(W$17-$M$17),幹材積成長量!$Y$7:$Y$148,0),MATCH($G37,幹材積成長量!$Y$7:$AA$7,0)),INDEX(幹材積成長量!$V$7:$X$148,MATCH(【入力】吸収量・排出量算定シート!$H37+(W$17-$M$17),幹材積成長量!$V$7:$V$148,0),MATCH($G37,幹材積成長量!$V$7:$X$7,0)))),0)</f>
        <v>0</v>
      </c>
      <c r="X37" s="187">
        <f>IFERROR(IF($F37="地位Ⅰ",INDEX(幹材積成長量!$S$7:$U$148,MATCH(【入力】吸収量・排出量算定シート!$H37+(X$17-$M$17),幹材積成長量!$S$7:$S$148,0),MATCH($G37,幹材積成長量!$S$7:$U$7,0)),IF($F37="地位Ⅲ",INDEX(幹材積成長量!$Y$7:$AA$148,MATCH(【入力】吸収量・排出量算定シート!$H37+(X$17-$M$17),幹材積成長量!$Y$7:$Y$148,0),MATCH($G37,幹材積成長量!$Y$7:$AA$7,0)),INDEX(幹材積成長量!$V$7:$X$148,MATCH(【入力】吸収量・排出量算定シート!$H37+(X$17-$M$17),幹材積成長量!$V$7:$V$148,0),MATCH($G37,幹材積成長量!$V$7:$X$7,0)))),0)</f>
        <v>0</v>
      </c>
      <c r="Y37" s="187">
        <f>IFERROR(IF($F37="地位Ⅰ",INDEX(幹材積成長量!$S$7:$U$148,MATCH(【入力】吸収量・排出量算定シート!$H37+(Y$17-$M$17),幹材積成長量!$S$7:$S$148,0),MATCH($G37,幹材積成長量!$S$7:$U$7,0)),IF($F37="地位Ⅲ",INDEX(幹材積成長量!$Y$7:$AA$148,MATCH(【入力】吸収量・排出量算定シート!$H37+(Y$17-$M$17),幹材積成長量!$Y$7:$Y$148,0),MATCH($G37,幹材積成長量!$Y$7:$AA$7,0)),INDEX(幹材積成長量!$V$7:$X$148,MATCH(【入力】吸収量・排出量算定シート!$H37+(Y$17-$M$17),幹材積成長量!$V$7:$V$148,0),MATCH($G37,幹材積成長量!$V$7:$X$7,0)))),0)</f>
        <v>0</v>
      </c>
      <c r="Z37" s="187">
        <f>IFERROR(IF($F37="地位Ⅰ",INDEX(幹材積成長量!$S$7:$U$148,MATCH(【入力】吸収量・排出量算定シート!$H37+(Z$17-$M$17),幹材積成長量!$S$7:$S$148,0),MATCH($G37,幹材積成長量!$S$7:$U$7,0)),IF($F37="地位Ⅲ",INDEX(幹材積成長量!$Y$7:$AA$148,MATCH(【入力】吸収量・排出量算定シート!$H37+(Z$17-$M$17),幹材積成長量!$Y$7:$Y$148,0),MATCH($G37,幹材積成長量!$Y$7:$AA$7,0)),INDEX(幹材積成長量!$V$7:$X$148,MATCH(【入力】吸収量・排出量算定シート!$H37+(Z$17-$M$17),幹材積成長量!$V$7:$V$148,0),MATCH($G37,幹材積成長量!$V$7:$X$7,0)))),0)</f>
        <v>0</v>
      </c>
      <c r="AA37" s="187">
        <f>IFERROR(IF($F37="地位Ⅰ",INDEX(幹材積成長量!$S$7:$U$148,MATCH(【入力】吸収量・排出量算定シート!$H37+(AA$17-$M$17),幹材積成長量!$S$7:$S$148,0),MATCH($G37,幹材積成長量!$S$7:$U$7,0)),IF($F37="地位Ⅲ",INDEX(幹材積成長量!$Y$7:$AA$148,MATCH(【入力】吸収量・排出量算定シート!$H37+(AA$17-$M$17),幹材積成長量!$Y$7:$Y$148,0),MATCH($G37,幹材積成長量!$Y$7:$AA$7,0)),INDEX(幹材積成長量!$V$7:$X$148,MATCH(【入力】吸収量・排出量算定シート!$H37+(AA$17-$M$17),幹材積成長量!$V$7:$V$148,0),MATCH($G37,幹材積成長量!$V$7:$X$7,0)))),0)</f>
        <v>0</v>
      </c>
      <c r="AB37" s="187">
        <f>IFERROR(IF($F37="地位Ⅰ",INDEX(幹材積成長量!$S$7:$U$148,MATCH(【入力】吸収量・排出量算定シート!$H37+(AB$17-$M$17),幹材積成長量!$S$7:$S$148,0),MATCH($G37,幹材積成長量!$S$7:$U$7,0)),IF($F37="地位Ⅲ",INDEX(幹材積成長量!$Y$7:$AA$148,MATCH(【入力】吸収量・排出量算定シート!$H37+(AB$17-$M$17),幹材積成長量!$Y$7:$Y$148,0),MATCH($G37,幹材積成長量!$Y$7:$AA$7,0)),INDEX(幹材積成長量!$V$7:$X$148,MATCH(【入力】吸収量・排出量算定シート!$H37+(AB$17-$M$17),幹材積成長量!$V$7:$V$148,0),MATCH($G37,幹材積成長量!$V$7:$X$7,0)))),0)</f>
        <v>0</v>
      </c>
      <c r="AC37" s="187">
        <f>IFERROR(IF($F37="地位Ⅰ",INDEX(幹材積成長量!$S$7:$U$148,MATCH(【入力】吸収量・排出量算定シート!$H37+(AC$17-$M$17),幹材積成長量!$S$7:$S$148,0),MATCH($G37,幹材積成長量!$S$7:$U$7,0)),IF($F37="地位Ⅲ",INDEX(幹材積成長量!$Y$7:$AA$148,MATCH(【入力】吸収量・排出量算定シート!$H37+(AC$17-$M$17),幹材積成長量!$Y$7:$Y$148,0),MATCH($G37,幹材積成長量!$Y$7:$AA$7,0)),INDEX(幹材積成長量!$V$7:$X$148,MATCH(【入力】吸収量・排出量算定シート!$H37+(AC$17-$M$17),幹材積成長量!$V$7:$V$148,0),MATCH($G37,幹材積成長量!$V$7:$X$7,0)))),0)</f>
        <v>0</v>
      </c>
      <c r="AD37" s="2">
        <f>IFERROR(INDEX('BEF（拡大係数）'!$A$4:$AO$154,MATCH(【入力】吸収量・排出量算定シート!$H37,'BEF（拡大係数）'!$A$4:$A$154,0),MATCH($G37,'BEF（拡大係数）'!$A$4:$AO$4,0)),0)</f>
        <v>0</v>
      </c>
      <c r="AE37" s="2">
        <f>IFERROR(INDEX('BEF（拡大係数）'!$A$4:$AO$154,MATCH(【入力】吸収量・排出量算定シート!$H37,'BEF（拡大係数）'!$A$4:$A$154,0),MATCH($G37,'BEF（拡大係数）'!$A$4:$AO$4,0)),0)</f>
        <v>0</v>
      </c>
      <c r="AF37" s="2">
        <f>IFERROR(INDEX('BEF（拡大係数）'!$A$4:$AO$154,MATCH(【入力】吸収量・排出量算定シート!$H37,'BEF（拡大係数）'!$A$4:$A$154,0),MATCH($G37,'BEF（拡大係数）'!$A$4:$AO$4,0)),0)</f>
        <v>0</v>
      </c>
      <c r="AG37" s="2">
        <f>IFERROR(INDEX('BEF（拡大係数）'!$A$4:$AO$154,MATCH(【入力】吸収量・排出量算定シート!$H37,'BEF（拡大係数）'!$A$4:$A$154,0),MATCH($G37,'BEF（拡大係数）'!$A$4:$AO$4,0)),0)</f>
        <v>0</v>
      </c>
      <c r="AH37" s="2">
        <f>IFERROR(INDEX('BEF（拡大係数）'!$A$4:$AO$154,MATCH(【入力】吸収量・排出量算定シート!$H37,'BEF（拡大係数）'!$A$4:$A$154,0),MATCH($G37,'BEF（拡大係数）'!$A$4:$AO$4,0)),0)</f>
        <v>0</v>
      </c>
      <c r="AI37" s="2">
        <f>IFERROR(INDEX('BEF（拡大係数）'!$A$4:$AO$154,MATCH(【入力】吸収量・排出量算定シート!$H37,'BEF（拡大係数）'!$A$4:$A$154,0),MATCH($G37,'BEF（拡大係数）'!$A$4:$AO$4,0)),0)</f>
        <v>0</v>
      </c>
      <c r="AJ37" s="2">
        <f>IFERROR(INDEX('BEF（拡大係数）'!$A$4:$AO$154,MATCH(【入力】吸収量・排出量算定シート!$H37,'BEF（拡大係数）'!$A$4:$A$154,0),MATCH($G37,'BEF（拡大係数）'!$A$4:$AO$4,0)),0)</f>
        <v>0</v>
      </c>
      <c r="AK37" s="2">
        <f>IFERROR(INDEX('BEF（拡大係数）'!$A$4:$AO$154,MATCH(【入力】吸収量・排出量算定シート!$H37,'BEF（拡大係数）'!$A$4:$A$154,0),MATCH($G37,'BEF（拡大係数）'!$A$4:$AO$4,0)),0)</f>
        <v>0</v>
      </c>
      <c r="AL37" s="2">
        <f>IFERROR(INDEX('BEF（拡大係数）'!$A$4:$AO$154,MATCH(【入力】吸収量・排出量算定シート!$H37,'BEF（拡大係数）'!$A$4:$A$154,0),MATCH($G37,'BEF（拡大係数）'!$A$4:$AO$4,0)),0)</f>
        <v>0</v>
      </c>
      <c r="AM37" s="2">
        <f>IFERROR(INDEX('BEF（拡大係数）'!$A$4:$AO$154,MATCH(【入力】吸収量・排出量算定シート!$H37,'BEF（拡大係数）'!$A$4:$A$154,0),MATCH($G37,'BEF（拡大係数）'!$A$4:$AO$4,0)),0)</f>
        <v>0</v>
      </c>
      <c r="AN37" s="2">
        <f>IFERROR(INDEX('BEF（拡大係数）'!$A$4:$AO$154,MATCH(【入力】吸収量・排出量算定シート!$H37,'BEF（拡大係数）'!$A$4:$A$154,0),MATCH($G37,'BEF（拡大係数）'!$A$4:$AO$4,0)),0)</f>
        <v>0</v>
      </c>
      <c r="AO37" s="2">
        <f>IFERROR(INDEX('BEF（拡大係数）'!$A$4:$AO$154,MATCH(【入力】吸収量・排出量算定シート!$H37,'BEF（拡大係数）'!$A$4:$A$154,0),MATCH($G37,'BEF（拡大係数）'!$A$4:$AO$4,0)),0)</f>
        <v>0</v>
      </c>
      <c r="AP37" s="2">
        <f>IFERROR(INDEX('BEF（拡大係数）'!$A$4:$AO$154,MATCH(【入力】吸収量・排出量算定シート!$H37,'BEF（拡大係数）'!$A$4:$A$154,0),MATCH($G37,'BEF（拡大係数）'!$A$4:$AO$4,0)),0)</f>
        <v>0</v>
      </c>
      <c r="AQ37" s="2">
        <f>IFERROR(INDEX('BEF（拡大係数）'!$A$4:$AO$154,MATCH(【入力】吸収量・排出量算定シート!$H37,'BEF（拡大係数）'!$A$4:$A$154,0),MATCH($G37,'BEF（拡大係数）'!$A$4:$AO$4,0)),0)</f>
        <v>0</v>
      </c>
      <c r="AR37" s="2">
        <f>IFERROR(INDEX('BEF（拡大係数）'!$A$4:$AO$154,MATCH(【入力】吸収量・排出量算定シート!$H37,'BEF（拡大係数）'!$A$4:$A$154,0),MATCH($G37,'BEF（拡大係数）'!$A$4:$AO$4,0)),0)</f>
        <v>0</v>
      </c>
      <c r="AS37" s="2">
        <f>IFERROR(INDEX('BEF（拡大係数）'!$A$4:$AO$154,MATCH(【入力】吸収量・排出量算定シート!$H37,'BEF（拡大係数）'!$A$4:$A$154,0),MATCH($G37,'BEF（拡大係数）'!$A$4:$AO$4,0)),0)</f>
        <v>0</v>
      </c>
      <c r="AT37" s="2">
        <f>IFERROR(INDEX('BEF（拡大係数）'!$A$4:$AO$154,MATCH(【入力】吸収量・排出量算定シート!$H37,'BEF（拡大係数）'!$A$4:$A$154,0),MATCH($G37,'BEF（拡大係数）'!$A$4:$AO$4,0)),0)</f>
        <v>0</v>
      </c>
      <c r="AU37" s="2">
        <f>IFERROR(VLOOKUP($G37,パラメータ_オリジナル!$B$6:$G$45,4,FALSE),0)</f>
        <v>0</v>
      </c>
      <c r="AV37" s="2">
        <f>IFERROR(VLOOKUP($G37,パラメータ_オリジナル!$B$6:$G$45,5,FALSE),0)</f>
        <v>0</v>
      </c>
      <c r="AW37" s="2">
        <f>IFERROR(VLOOKUP($G37,パラメータ_オリジナル!$B$6:$G$45,6,FALSE),0)</f>
        <v>0</v>
      </c>
      <c r="AX37" s="125">
        <f t="shared" si="114"/>
        <v>0</v>
      </c>
      <c r="AY37" s="125">
        <f t="shared" si="115"/>
        <v>0</v>
      </c>
      <c r="AZ37" s="125">
        <f t="shared" si="116"/>
        <v>0</v>
      </c>
      <c r="BA37" s="125">
        <f t="shared" si="117"/>
        <v>0</v>
      </c>
      <c r="BB37" s="125">
        <f t="shared" si="118"/>
        <v>0</v>
      </c>
      <c r="BC37" s="125">
        <f t="shared" si="119"/>
        <v>0</v>
      </c>
      <c r="BD37" s="125">
        <f t="shared" si="120"/>
        <v>0</v>
      </c>
      <c r="BE37" s="125">
        <f t="shared" si="121"/>
        <v>0</v>
      </c>
      <c r="BF37" s="125">
        <f t="shared" si="122"/>
        <v>0</v>
      </c>
      <c r="BG37" s="125">
        <f t="shared" si="123"/>
        <v>0</v>
      </c>
      <c r="BH37" s="125">
        <f t="shared" si="124"/>
        <v>0</v>
      </c>
      <c r="BI37" s="125">
        <f t="shared" si="125"/>
        <v>0</v>
      </c>
      <c r="BJ37" s="125">
        <f t="shared" si="126"/>
        <v>0</v>
      </c>
      <c r="BK37" s="125">
        <f t="shared" si="127"/>
        <v>0</v>
      </c>
      <c r="BL37" s="125">
        <f t="shared" si="128"/>
        <v>0</v>
      </c>
      <c r="BM37" s="125">
        <f t="shared" si="129"/>
        <v>0</v>
      </c>
      <c r="BN37" s="125">
        <f t="shared" si="130"/>
        <v>0</v>
      </c>
      <c r="BO37" s="125">
        <f t="shared" si="131"/>
        <v>0</v>
      </c>
      <c r="BP37" s="125">
        <f t="shared" si="132"/>
        <v>0</v>
      </c>
      <c r="BQ37" s="125">
        <f t="shared" si="133"/>
        <v>0</v>
      </c>
      <c r="BR37" s="125">
        <f t="shared" si="134"/>
        <v>0</v>
      </c>
      <c r="BS37" s="125">
        <f t="shared" si="135"/>
        <v>0</v>
      </c>
      <c r="BT37" s="125">
        <f t="shared" si="136"/>
        <v>0</v>
      </c>
      <c r="BU37" s="125">
        <f t="shared" si="137"/>
        <v>0</v>
      </c>
      <c r="BV37" s="125">
        <f t="shared" si="138"/>
        <v>0</v>
      </c>
      <c r="BW37" s="125">
        <f t="shared" si="139"/>
        <v>0</v>
      </c>
      <c r="BX37" s="125">
        <f t="shared" si="140"/>
        <v>0</v>
      </c>
      <c r="BY37" s="125">
        <f t="shared" si="141"/>
        <v>0</v>
      </c>
      <c r="BZ37" s="125">
        <f t="shared" si="142"/>
        <v>0</v>
      </c>
      <c r="CA37" s="125">
        <f t="shared" si="143"/>
        <v>0</v>
      </c>
      <c r="CB37" s="125">
        <f t="shared" si="144"/>
        <v>0</v>
      </c>
      <c r="CC37" s="125">
        <f t="shared" si="145"/>
        <v>0</v>
      </c>
      <c r="CD37" s="125">
        <f t="shared" si="146"/>
        <v>0</v>
      </c>
      <c r="CE37" s="125">
        <f t="shared" si="147"/>
        <v>0</v>
      </c>
      <c r="CF37" s="2">
        <f>IFERROR(IF($F37="地位Ⅰ",INDEX(幹材積成長量!$I$7:$K$148,MATCH((【入力】吸収量・排出量算定シート!$H37+(【入力】吸収量・排出量算定シート!CF$17-【入力】吸収量・排出量算定シート!$CF$17)),幹材積成長量!$I$7:$I$148,0),MATCH(【入力】吸収量・排出量算定シート!$G37,幹材積成長量!$I$7:$K$7,0)),IF($F37="地位Ⅲ",INDEX(幹材積成長量!$O$7:$Q$148,MATCH((【入力】吸収量・排出量算定シート!$H37+(【入力】吸収量・排出量算定シート!CF$17-【入力】吸収量・排出量算定シート!$CF$17)),幹材積成長量!$O$7:$O$148,0),MATCH(【入力】吸収量・排出量算定シート!$G37,幹材積成長量!$O$7:$Q$7,0)),INDEX(幹材積成長量!$L$7:$N$148,MATCH((【入力】吸収量・排出量算定シート!$H37+(【入力】吸収量・排出量算定シート!CF$17-【入力】吸収量・排出量算定シート!$CF$17)),幹材積成長量!$L$7:$L$148,0),MATCH(【入力】吸収量・排出量算定シート!$G37,幹材積成長量!$L$7:$N$7,0)))),0)</f>
        <v>0</v>
      </c>
      <c r="CG37" s="2">
        <f>IFERROR(IF($F37="地位Ⅰ",INDEX(幹材積成長量!$I$7:$K$148,MATCH((【入力】吸収量・排出量算定シート!$H37+(【入力】吸収量・排出量算定シート!CG$17-【入力】吸収量・排出量算定シート!$CF$17)),幹材積成長量!$I$7:$I$148,0),MATCH(【入力】吸収量・排出量算定シート!$G37,幹材積成長量!$I$7:$K$7,0)),IF($F37="地位Ⅲ",INDEX(幹材積成長量!$O$7:$Q$148,MATCH((【入力】吸収量・排出量算定シート!$H37+(【入力】吸収量・排出量算定シート!CG$17-【入力】吸収量・排出量算定シート!$CF$17)),幹材積成長量!$O$7:$O$148,0),MATCH(【入力】吸収量・排出量算定シート!$G37,幹材積成長量!$O$7:$Q$7,0)),INDEX(幹材積成長量!$L$7:$N$148,MATCH((【入力】吸収量・排出量算定シート!$H37+(【入力】吸収量・排出量算定シート!CG$17-【入力】吸収量・排出量算定シート!$CF$17)),幹材積成長量!$L$7:$L$148,0),MATCH(【入力】吸収量・排出量算定シート!$G37,幹材積成長量!$L$7:$N$7,0)))),0)</f>
        <v>0</v>
      </c>
      <c r="CH37" s="2">
        <f>IFERROR(IF($F37="地位Ⅰ",INDEX(幹材積成長量!$I$7:$K$148,MATCH((【入力】吸収量・排出量算定シート!$H37+(【入力】吸収量・排出量算定シート!CH$17-【入力】吸収量・排出量算定シート!$CF$17)),幹材積成長量!$I$7:$I$148,0),MATCH(【入力】吸収量・排出量算定シート!$G37,幹材積成長量!$I$7:$K$7,0)),IF($F37="地位Ⅲ",INDEX(幹材積成長量!$O$7:$Q$148,MATCH((【入力】吸収量・排出量算定シート!$H37+(【入力】吸収量・排出量算定シート!CH$17-【入力】吸収量・排出量算定シート!$CF$17)),幹材積成長量!$O$7:$O$148,0),MATCH(【入力】吸収量・排出量算定シート!$G37,幹材積成長量!$O$7:$Q$7,0)),INDEX(幹材積成長量!$L$7:$N$148,MATCH((【入力】吸収量・排出量算定シート!$H37+(【入力】吸収量・排出量算定シート!CH$17-【入力】吸収量・排出量算定シート!$CF$17)),幹材積成長量!$L$7:$L$148,0),MATCH(【入力】吸収量・排出量算定シート!$G37,幹材積成長量!$L$7:$N$7,0)))),0)</f>
        <v>0</v>
      </c>
      <c r="CI37" s="2">
        <f>IFERROR(IF($F37="地位Ⅰ",INDEX(幹材積成長量!$I$7:$K$148,MATCH((【入力】吸収量・排出量算定シート!$H37+(【入力】吸収量・排出量算定シート!CI$17-【入力】吸収量・排出量算定シート!$CF$17)),幹材積成長量!$I$7:$I$148,0),MATCH(【入力】吸収量・排出量算定シート!$G37,幹材積成長量!$I$7:$K$7,0)),IF($F37="地位Ⅲ",INDEX(幹材積成長量!$O$7:$Q$148,MATCH((【入力】吸収量・排出量算定シート!$H37+(【入力】吸収量・排出量算定シート!CI$17-【入力】吸収量・排出量算定シート!$CF$17)),幹材積成長量!$O$7:$O$148,0),MATCH(【入力】吸収量・排出量算定シート!$G37,幹材積成長量!$O$7:$Q$7,0)),INDEX(幹材積成長量!$L$7:$N$148,MATCH((【入力】吸収量・排出量算定シート!$H37+(【入力】吸収量・排出量算定シート!CI$17-【入力】吸収量・排出量算定シート!$CF$17)),幹材積成長量!$L$7:$L$148,0),MATCH(【入力】吸収量・排出量算定シート!$G37,幹材積成長量!$L$7:$N$7,0)))),0)</f>
        <v>0</v>
      </c>
      <c r="CJ37" s="2">
        <f>IFERROR(IF($F37="地位Ⅰ",INDEX(幹材積成長量!$I$7:$K$148,MATCH((【入力】吸収量・排出量算定シート!$H37+(【入力】吸収量・排出量算定シート!CJ$17-【入力】吸収量・排出量算定シート!$CF$17)),幹材積成長量!$I$7:$I$148,0),MATCH(【入力】吸収量・排出量算定シート!$G37,幹材積成長量!$I$7:$K$7,0)),IF($F37="地位Ⅲ",INDEX(幹材積成長量!$O$7:$Q$148,MATCH((【入力】吸収量・排出量算定シート!$H37+(【入力】吸収量・排出量算定シート!CJ$17-【入力】吸収量・排出量算定シート!$CF$17)),幹材積成長量!$O$7:$O$148,0),MATCH(【入力】吸収量・排出量算定シート!$G37,幹材積成長量!$O$7:$Q$7,0)),INDEX(幹材積成長量!$L$7:$N$148,MATCH((【入力】吸収量・排出量算定シート!$H37+(【入力】吸収量・排出量算定シート!CJ$17-【入力】吸収量・排出量算定シート!$CF$17)),幹材積成長量!$L$7:$L$148,0),MATCH(【入力】吸収量・排出量算定シート!$G37,幹材積成長量!$L$7:$N$7,0)))),0)</f>
        <v>0</v>
      </c>
      <c r="CK37" s="2">
        <f>IFERROR(IF($F37="地位Ⅰ",INDEX(幹材積成長量!$I$7:$K$148,MATCH((【入力】吸収量・排出量算定シート!$H37+(【入力】吸収量・排出量算定シート!CK$17-【入力】吸収量・排出量算定シート!$CF$17)),幹材積成長量!$I$7:$I$148,0),MATCH(【入力】吸収量・排出量算定シート!$G37,幹材積成長量!$I$7:$K$7,0)),IF($F37="地位Ⅲ",INDEX(幹材積成長量!$O$7:$Q$148,MATCH((【入力】吸収量・排出量算定シート!$H37+(【入力】吸収量・排出量算定シート!CK$17-【入力】吸収量・排出量算定シート!$CF$17)),幹材積成長量!$O$7:$O$148,0),MATCH(【入力】吸収量・排出量算定シート!$G37,幹材積成長量!$O$7:$Q$7,0)),INDEX(幹材積成長量!$L$7:$N$148,MATCH((【入力】吸収量・排出量算定シート!$H37+(【入力】吸収量・排出量算定シート!CK$17-【入力】吸収量・排出量算定シート!$CF$17)),幹材積成長量!$L$7:$L$148,0),MATCH(【入力】吸収量・排出量算定シート!$G37,幹材積成長量!$L$7:$N$7,0)))),0)</f>
        <v>0</v>
      </c>
      <c r="CL37" s="2">
        <f>IFERROR(IF($F37="地位Ⅰ",INDEX(幹材積成長量!$I$7:$K$148,MATCH((【入力】吸収量・排出量算定シート!$H37+(【入力】吸収量・排出量算定シート!CL$17-【入力】吸収量・排出量算定シート!$CF$17)),幹材積成長量!$I$7:$I$148,0),MATCH(【入力】吸収量・排出量算定シート!$G37,幹材積成長量!$I$7:$K$7,0)),IF($F37="地位Ⅲ",INDEX(幹材積成長量!$O$7:$Q$148,MATCH((【入力】吸収量・排出量算定シート!$H37+(【入力】吸収量・排出量算定シート!CL$17-【入力】吸収量・排出量算定シート!$CF$17)),幹材積成長量!$O$7:$O$148,0),MATCH(【入力】吸収量・排出量算定シート!$G37,幹材積成長量!$O$7:$Q$7,0)),INDEX(幹材積成長量!$L$7:$N$148,MATCH((【入力】吸収量・排出量算定シート!$H37+(【入力】吸収量・排出量算定シート!CL$17-【入力】吸収量・排出量算定シート!$CF$17)),幹材積成長量!$L$7:$L$148,0),MATCH(【入力】吸収量・排出量算定シート!$G37,幹材積成長量!$L$7:$N$7,0)))),0)</f>
        <v>0</v>
      </c>
      <c r="CM37" s="2">
        <f>IFERROR(IF($F37="地位Ⅰ",INDEX(幹材積成長量!$I$7:$K$148,MATCH((【入力】吸収量・排出量算定シート!$H37+(【入力】吸収量・排出量算定シート!CM$17-【入力】吸収量・排出量算定シート!$CF$17)),幹材積成長量!$I$7:$I$148,0),MATCH(【入力】吸収量・排出量算定シート!$G37,幹材積成長量!$I$7:$K$7,0)),IF($F37="地位Ⅲ",INDEX(幹材積成長量!$O$7:$Q$148,MATCH((【入力】吸収量・排出量算定シート!$H37+(【入力】吸収量・排出量算定シート!CM$17-【入力】吸収量・排出量算定シート!$CF$17)),幹材積成長量!$O$7:$O$148,0),MATCH(【入力】吸収量・排出量算定シート!$G37,幹材積成長量!$O$7:$Q$7,0)),INDEX(幹材積成長量!$L$7:$N$148,MATCH((【入力】吸収量・排出量算定シート!$H37+(【入力】吸収量・排出量算定シート!CM$17-【入力】吸収量・排出量算定シート!$CF$17)),幹材積成長量!$L$7:$L$148,0),MATCH(【入力】吸収量・排出量算定シート!$G37,幹材積成長量!$L$7:$N$7,0)))),0)</f>
        <v>0</v>
      </c>
      <c r="CN37" s="2">
        <f>IFERROR(IF($F37="地位Ⅰ",INDEX(幹材積成長量!$I$7:$K$148,MATCH((【入力】吸収量・排出量算定シート!$H37+(【入力】吸収量・排出量算定シート!CN$17-【入力】吸収量・排出量算定シート!$CF$17)),幹材積成長量!$I$7:$I$148,0),MATCH(【入力】吸収量・排出量算定シート!$G37,幹材積成長量!$I$7:$K$7,0)),IF($F37="地位Ⅲ",INDEX(幹材積成長量!$O$7:$Q$148,MATCH((【入力】吸収量・排出量算定シート!$H37+(【入力】吸収量・排出量算定シート!CN$17-【入力】吸収量・排出量算定シート!$CF$17)),幹材積成長量!$O$7:$O$148,0),MATCH(【入力】吸収量・排出量算定シート!$G37,幹材積成長量!$O$7:$Q$7,0)),INDEX(幹材積成長量!$L$7:$N$148,MATCH((【入力】吸収量・排出量算定シート!$H37+(【入力】吸収量・排出量算定シート!CN$17-【入力】吸収量・排出量算定シート!$CF$17)),幹材積成長量!$L$7:$L$148,0),MATCH(【入力】吸収量・排出量算定シート!$G37,幹材積成長量!$L$7:$N$7,0)))),0)</f>
        <v>0</v>
      </c>
      <c r="CO37" s="2">
        <f>IFERROR(IF($F37="地位Ⅰ",INDEX(幹材積成長量!$I$7:$K$148,MATCH((【入力】吸収量・排出量算定シート!$H37+(【入力】吸収量・排出量算定シート!CO$17-【入力】吸収量・排出量算定シート!$CF$17)),幹材積成長量!$I$7:$I$148,0),MATCH(【入力】吸収量・排出量算定シート!$G37,幹材積成長量!$I$7:$K$7,0)),IF($F37="地位Ⅲ",INDEX(幹材積成長量!$O$7:$Q$148,MATCH((【入力】吸収量・排出量算定シート!$H37+(【入力】吸収量・排出量算定シート!CO$17-【入力】吸収量・排出量算定シート!$CF$17)),幹材積成長量!$O$7:$O$148,0),MATCH(【入力】吸収量・排出量算定シート!$G37,幹材積成長量!$O$7:$Q$7,0)),INDEX(幹材積成長量!$L$7:$N$148,MATCH((【入力】吸収量・排出量算定シート!$H37+(【入力】吸収量・排出量算定シート!CO$17-【入力】吸収量・排出量算定シート!$CF$17)),幹材積成長量!$L$7:$L$148,0),MATCH(【入力】吸収量・排出量算定シート!$G37,幹材積成長量!$L$7:$N$7,0)))),0)</f>
        <v>0</v>
      </c>
      <c r="CP37" s="2">
        <f>IFERROR(IF($F37="地位Ⅰ",INDEX(幹材積成長量!$I$7:$K$148,MATCH((【入力】吸収量・排出量算定シート!$H37+(【入力】吸収量・排出量算定シート!CP$17-【入力】吸収量・排出量算定シート!$CF$17)),幹材積成長量!$I$7:$I$148,0),MATCH(【入力】吸収量・排出量算定シート!$G37,幹材積成長量!$I$7:$K$7,0)),IF($F37="地位Ⅲ",INDEX(幹材積成長量!$O$7:$Q$148,MATCH((【入力】吸収量・排出量算定シート!$H37+(【入力】吸収量・排出量算定シート!CP$17-【入力】吸収量・排出量算定シート!$CF$17)),幹材積成長量!$O$7:$O$148,0),MATCH(【入力】吸収量・排出量算定シート!$G37,幹材積成長量!$O$7:$Q$7,0)),INDEX(幹材積成長量!$L$7:$N$148,MATCH((【入力】吸収量・排出量算定シート!$H37+(【入力】吸収量・排出量算定シート!CP$17-【入力】吸収量・排出量算定シート!$CF$17)),幹材積成長量!$L$7:$L$148,0),MATCH(【入力】吸収量・排出量算定シート!$G37,幹材積成長量!$L$7:$N$7,0)))),0)</f>
        <v>0</v>
      </c>
      <c r="CQ37" s="2">
        <f>IFERROR(IF($F37="地位Ⅰ",INDEX(幹材積成長量!$I$7:$K$148,MATCH((【入力】吸収量・排出量算定シート!$H37+(【入力】吸収量・排出量算定シート!CQ$17-【入力】吸収量・排出量算定シート!$CF$17)),幹材積成長量!$I$7:$I$148,0),MATCH(【入力】吸収量・排出量算定シート!$G37,幹材積成長量!$I$7:$K$7,0)),IF($F37="地位Ⅲ",INDEX(幹材積成長量!$O$7:$Q$148,MATCH((【入力】吸収量・排出量算定シート!$H37+(【入力】吸収量・排出量算定シート!CQ$17-【入力】吸収量・排出量算定シート!$CF$17)),幹材積成長量!$O$7:$O$148,0),MATCH(【入力】吸収量・排出量算定シート!$G37,幹材積成長量!$O$7:$Q$7,0)),INDEX(幹材積成長量!$L$7:$N$148,MATCH((【入力】吸収量・排出量算定シート!$H37+(【入力】吸収量・排出量算定シート!CQ$17-【入力】吸収量・排出量算定シート!$CF$17)),幹材積成長量!$L$7:$L$148,0),MATCH(【入力】吸収量・排出量算定シート!$G37,幹材積成長量!$L$7:$N$7,0)))),0)</f>
        <v>0</v>
      </c>
      <c r="CR37" s="2">
        <f>IFERROR(IF($F37="地位Ⅰ",INDEX(幹材積成長量!$I$7:$K$148,MATCH((【入力】吸収量・排出量算定シート!$H37+(【入力】吸収量・排出量算定シート!CR$17-【入力】吸収量・排出量算定シート!$CF$17)),幹材積成長量!$I$7:$I$148,0),MATCH(【入力】吸収量・排出量算定シート!$G37,幹材積成長量!$I$7:$K$7,0)),IF($F37="地位Ⅲ",INDEX(幹材積成長量!$O$7:$Q$148,MATCH((【入力】吸収量・排出量算定シート!$H37+(【入力】吸収量・排出量算定シート!CR$17-【入力】吸収量・排出量算定シート!$CF$17)),幹材積成長量!$O$7:$O$148,0),MATCH(【入力】吸収量・排出量算定シート!$G37,幹材積成長量!$O$7:$Q$7,0)),INDEX(幹材積成長量!$L$7:$N$148,MATCH((【入力】吸収量・排出量算定シート!$H37+(【入力】吸収量・排出量算定シート!CR$17-【入力】吸収量・排出量算定シート!$CF$17)),幹材積成長量!$L$7:$L$148,0),MATCH(【入力】吸収量・排出量算定シート!$G37,幹材積成長量!$L$7:$N$7,0)))),0)</f>
        <v>0</v>
      </c>
      <c r="CS37" s="2">
        <f>IFERROR(IF($F37="地位Ⅰ",INDEX(幹材積成長量!$I$7:$K$148,MATCH((【入力】吸収量・排出量算定シート!$H37+(【入力】吸収量・排出量算定シート!CS$17-【入力】吸収量・排出量算定シート!$CF$17)),幹材積成長量!$I$7:$I$148,0),MATCH(【入力】吸収量・排出量算定シート!$G37,幹材積成長量!$I$7:$K$7,0)),IF($F37="地位Ⅲ",INDEX(幹材積成長量!$O$7:$Q$148,MATCH((【入力】吸収量・排出量算定シート!$H37+(【入力】吸収量・排出量算定シート!CS$17-【入力】吸収量・排出量算定シート!$CF$17)),幹材積成長量!$O$7:$O$148,0),MATCH(【入力】吸収量・排出量算定シート!$G37,幹材積成長量!$O$7:$Q$7,0)),INDEX(幹材積成長量!$L$7:$N$148,MATCH((【入力】吸収量・排出量算定シート!$H37+(【入力】吸収量・排出量算定シート!CS$17-【入力】吸収量・排出量算定シート!$CF$17)),幹材積成長量!$L$7:$L$148,0),MATCH(【入力】吸収量・排出量算定シート!$G37,幹材積成長量!$L$7:$N$7,0)))),0)</f>
        <v>0</v>
      </c>
      <c r="CT37" s="2">
        <f>IFERROR(IF($F37="地位Ⅰ",INDEX(幹材積成長量!$I$7:$K$148,MATCH((【入力】吸収量・排出量算定シート!$H37+(【入力】吸収量・排出量算定シート!CT$17-【入力】吸収量・排出量算定シート!$CF$17)),幹材積成長量!$I$7:$I$148,0),MATCH(【入力】吸収量・排出量算定シート!$G37,幹材積成長量!$I$7:$K$7,0)),IF($F37="地位Ⅲ",INDEX(幹材積成長量!$O$7:$Q$148,MATCH((【入力】吸収量・排出量算定シート!$H37+(【入力】吸収量・排出量算定シート!CT$17-【入力】吸収量・排出量算定シート!$CF$17)),幹材積成長量!$O$7:$O$148,0),MATCH(【入力】吸収量・排出量算定シート!$G37,幹材積成長量!$O$7:$Q$7,0)),INDEX(幹材積成長量!$L$7:$N$148,MATCH((【入力】吸収量・排出量算定シート!$H37+(【入力】吸収量・排出量算定シート!CT$17-【入力】吸収量・排出量算定シート!$CF$17)),幹材積成長量!$L$7:$L$148,0),MATCH(【入力】吸収量・排出量算定シート!$G37,幹材積成長量!$L$7:$N$7,0)))),0)</f>
        <v>0</v>
      </c>
      <c r="CU37" s="2">
        <f>IFERROR(IF($F37="地位Ⅰ",INDEX(幹材積成長量!$I$7:$K$148,MATCH((【入力】吸収量・排出量算定シート!$H37+(【入力】吸収量・排出量算定シート!CU$17-【入力】吸収量・排出量算定シート!$CF$17)),幹材積成長量!$I$7:$I$148,0),MATCH(【入力】吸収量・排出量算定シート!$G37,幹材積成長量!$I$7:$K$7,0)),IF($F37="地位Ⅲ",INDEX(幹材積成長量!$O$7:$Q$148,MATCH((【入力】吸収量・排出量算定シート!$H37+(【入力】吸収量・排出量算定シート!CU$17-【入力】吸収量・排出量算定シート!$CF$17)),幹材積成長量!$O$7:$O$148,0),MATCH(【入力】吸収量・排出量算定シート!$G37,幹材積成長量!$O$7:$Q$7,0)),INDEX(幹材積成長量!$L$7:$N$148,MATCH((【入力】吸収量・排出量算定シート!$H37+(【入力】吸収量・排出量算定シート!CU$17-【入力】吸収量・排出量算定シート!$CF$17)),幹材積成長量!$L$7:$L$148,0),MATCH(【入力】吸収量・排出量算定シート!$G37,幹材積成長量!$L$7:$N$7,0)))),0)</f>
        <v>0</v>
      </c>
      <c r="CV37" s="2">
        <f>IFERROR(IF($F37="地位Ⅰ",INDEX(幹材積成長量!$I$7:$K$148,MATCH((【入力】吸収量・排出量算定シート!$H37+(【入力】吸収量・排出量算定シート!CV$17-【入力】吸収量・排出量算定シート!$CF$17)),幹材積成長量!$I$7:$I$148,0),MATCH(【入力】吸収量・排出量算定シート!$G37,幹材積成長量!$I$7:$K$7,0)),IF($F37="地位Ⅲ",INDEX(幹材積成長量!$O$7:$Q$148,MATCH((【入力】吸収量・排出量算定シート!$H37+(【入力】吸収量・排出量算定シート!CV$17-【入力】吸収量・排出量算定シート!$CF$17)),幹材積成長量!$O$7:$O$148,0),MATCH(【入力】吸収量・排出量算定シート!$G37,幹材積成長量!$O$7:$Q$7,0)),INDEX(幹材積成長量!$L$7:$N$148,MATCH((【入力】吸収量・排出量算定シート!$H37+(【入力】吸収量・排出量算定シート!CV$17-【入力】吸収量・排出量算定シート!$CF$17)),幹材積成長量!$L$7:$L$148,0),MATCH(【入力】吸収量・排出量算定シート!$G37,幹材積成長量!$L$7:$N$7,0)))),0)</f>
        <v>0</v>
      </c>
      <c r="CW37" s="2">
        <f t="shared" si="148"/>
        <v>0</v>
      </c>
      <c r="CX37" s="2">
        <f t="shared" si="149"/>
        <v>0</v>
      </c>
      <c r="CY37" s="2">
        <f t="shared" si="150"/>
        <v>0</v>
      </c>
      <c r="CZ37" s="2">
        <f t="shared" si="151"/>
        <v>0</v>
      </c>
      <c r="DA37" s="2">
        <f t="shared" si="152"/>
        <v>0</v>
      </c>
      <c r="DB37" s="2">
        <f t="shared" si="153"/>
        <v>0</v>
      </c>
      <c r="DC37" s="2">
        <f t="shared" si="154"/>
        <v>0</v>
      </c>
      <c r="DD37" s="2">
        <f t="shared" si="155"/>
        <v>0</v>
      </c>
      <c r="DE37" s="2">
        <f t="shared" si="156"/>
        <v>0</v>
      </c>
      <c r="DF37" s="2">
        <f t="shared" si="157"/>
        <v>0</v>
      </c>
      <c r="DG37" s="2">
        <f t="shared" si="158"/>
        <v>0</v>
      </c>
      <c r="DH37" s="2">
        <f t="shared" si="159"/>
        <v>0</v>
      </c>
      <c r="DI37" s="2">
        <f t="shared" si="160"/>
        <v>0</v>
      </c>
      <c r="DJ37" s="2">
        <f t="shared" si="161"/>
        <v>0</v>
      </c>
      <c r="DK37" s="2">
        <f t="shared" si="162"/>
        <v>0</v>
      </c>
      <c r="DL37" s="2">
        <f t="shared" si="163"/>
        <v>0</v>
      </c>
      <c r="DM37" s="2">
        <f t="shared" si="164"/>
        <v>0</v>
      </c>
      <c r="DN37" s="187">
        <f>IFERROR(IF($F37="地位Ⅰ",INDEX(幹材積成長量!$AE$7:$AG$14,8,MATCH(【入力】吸収量・排出量算定シート!$G37,幹材積成長量!$AE$7:$AG$7,0)),IF($F37="地位Ⅲ",INDEX(幹材積成長量!$AK$7:$AM$14,8,MATCH(【入力】吸収量・排出量算定シート!$G37,幹材積成長量!$AK$7:$AM$7,0)),INDEX(幹材積成長量!$AH$7:$AJ$14,8,MATCH(【入力】吸収量・排出量算定シート!$G37,幹材積成長量!$AH$7:$AJ$7,0)))),0)</f>
        <v>0</v>
      </c>
      <c r="DO37" s="187">
        <f>IFERROR(IF($F37="地位Ⅰ",INDEX(幹材積成長量!$AE$7:$AG$14,8,MATCH(【入力】吸収量・排出量算定シート!$G37,幹材積成長量!$AE$7:$AG$7,0)),IF($F37="地位Ⅲ",INDEX(幹材積成長量!$AK$7:$AM$14,8,MATCH(【入力】吸収量・排出量算定シート!$G37,幹材積成長量!$AK$7:$AM$7,0)),INDEX(幹材積成長量!$AH$7:$AJ$14,8,MATCH(【入力】吸収量・排出量算定シート!$G37,幹材積成長量!$AH$7:$AJ$7,0)))),0)</f>
        <v>0</v>
      </c>
      <c r="DP37" s="187">
        <f>IFERROR(IF($F37="地位Ⅰ",INDEX(幹材積成長量!$AE$7:$AG$14,8,MATCH(【入力】吸収量・排出量算定シート!$G37,幹材積成長量!$AE$7:$AG$7,0)),IF($F37="地位Ⅲ",INDEX(幹材積成長量!$AK$7:$AM$14,8,MATCH(【入力】吸収量・排出量算定シート!$G37,幹材積成長量!$AK$7:$AM$7,0)),INDEX(幹材積成長量!$AH$7:$AJ$14,8,MATCH(【入力】吸収量・排出量算定シート!$G37,幹材積成長量!$AH$7:$AJ$7,0)))),0)</f>
        <v>0</v>
      </c>
      <c r="DQ37" s="187">
        <f>IFERROR(IF($F37="地位Ⅰ",INDEX(幹材積成長量!$AE$7:$AG$14,8,MATCH(【入力】吸収量・排出量算定シート!$G37,幹材積成長量!$AE$7:$AG$7,0)),IF($F37="地位Ⅲ",INDEX(幹材積成長量!$AK$7:$AM$14,8,MATCH(【入力】吸収量・排出量算定シート!$G37,幹材積成長量!$AK$7:$AM$7,0)),INDEX(幹材積成長量!$AH$7:$AJ$14,8,MATCH(【入力】吸収量・排出量算定シート!$G37,幹材積成長量!$AH$7:$AJ$7,0)))),0)</f>
        <v>0</v>
      </c>
      <c r="DR37" s="187">
        <f>IFERROR(IF($F37="地位Ⅰ",INDEX(幹材積成長量!$AE$7:$AG$14,8,MATCH(【入力】吸収量・排出量算定シート!$G37,幹材積成長量!$AE$7:$AG$7,0)),IF($F37="地位Ⅲ",INDEX(幹材積成長量!$AK$7:$AM$14,8,MATCH(【入力】吸収量・排出量算定シート!$G37,幹材積成長量!$AK$7:$AM$7,0)),INDEX(幹材積成長量!$AH$7:$AJ$14,8,MATCH(【入力】吸収量・排出量算定シート!$G37,幹材積成長量!$AH$7:$AJ$7,0)))),0)</f>
        <v>0</v>
      </c>
      <c r="DS37" s="187">
        <f>IFERROR(IF($F37="地位Ⅰ",INDEX(幹材積成長量!$AE$7:$AG$14,8,MATCH(【入力】吸収量・排出量算定シート!$G37,幹材積成長量!$AE$7:$AG$7,0)),IF($F37="地位Ⅲ",INDEX(幹材積成長量!$AK$7:$AM$14,8,MATCH(【入力】吸収量・排出量算定シート!$G37,幹材積成長量!$AK$7:$AM$7,0)),INDEX(幹材積成長量!$AH$7:$AJ$14,8,MATCH(【入力】吸収量・排出量算定シート!$G37,幹材積成長量!$AH$7:$AJ$7,0)))),0)</f>
        <v>0</v>
      </c>
      <c r="DT37" s="187">
        <f>IFERROR(IF($F37="地位Ⅰ",INDEX(幹材積成長量!$AE$7:$AG$14,8,MATCH(【入力】吸収量・排出量算定シート!$G37,幹材積成長量!$AE$7:$AG$7,0)),IF($F37="地位Ⅲ",INDEX(幹材積成長量!$AK$7:$AM$14,8,MATCH(【入力】吸収量・排出量算定シート!$G37,幹材積成長量!$AK$7:$AM$7,0)),INDEX(幹材積成長量!$AH$7:$AJ$14,8,MATCH(【入力】吸収量・排出量算定シート!$G37,幹材積成長量!$AH$7:$AJ$7,0)))),0)</f>
        <v>0</v>
      </c>
      <c r="DU37" s="187">
        <f>IFERROR(IF($F37="地位Ⅰ",INDEX(幹材積成長量!$AE$7:$AG$14,8,MATCH(【入力】吸収量・排出量算定シート!$G37,幹材積成長量!$AE$7:$AG$7,0)),IF($F37="地位Ⅲ",INDEX(幹材積成長量!$AK$7:$AM$14,8,MATCH(【入力】吸収量・排出量算定シート!$G37,幹材積成長量!$AK$7:$AM$7,0)),INDEX(幹材積成長量!$AH$7:$AJ$14,8,MATCH(【入力】吸収量・排出量算定シート!$G37,幹材積成長量!$AH$7:$AJ$7,0)))),0)</f>
        <v>0</v>
      </c>
      <c r="DV37" s="187">
        <f>IFERROR(IF($F37="地位Ⅰ",INDEX(幹材積成長量!$AE$7:$AG$14,8,MATCH(【入力】吸収量・排出量算定シート!$G37,幹材積成長量!$AE$7:$AG$7,0)),IF($F37="地位Ⅲ",INDEX(幹材積成長量!$AK$7:$AM$14,8,MATCH(【入力】吸収量・排出量算定シート!$G37,幹材積成長量!$AK$7:$AM$7,0)),INDEX(幹材積成長量!$AH$7:$AJ$14,8,MATCH(【入力】吸収量・排出量算定シート!$G37,幹材積成長量!$AH$7:$AJ$7,0)))),0)</f>
        <v>0</v>
      </c>
      <c r="DW37" s="187">
        <f>IFERROR(IF($F37="地位Ⅰ",INDEX(幹材積成長量!$AE$7:$AG$14,8,MATCH(【入力】吸収量・排出量算定シート!$G37,幹材積成長量!$AE$7:$AG$7,0)),IF($F37="地位Ⅲ",INDEX(幹材積成長量!$AK$7:$AM$14,8,MATCH(【入力】吸収量・排出量算定シート!$G37,幹材積成長量!$AK$7:$AM$7,0)),INDEX(幹材積成長量!$AH$7:$AJ$14,8,MATCH(【入力】吸収量・排出量算定シート!$G37,幹材積成長量!$AH$7:$AJ$7,0)))),0)</f>
        <v>0</v>
      </c>
      <c r="DX37" s="187">
        <f>IFERROR(IF($F37="地位Ⅰ",INDEX(幹材積成長量!$AE$7:$AG$14,8,MATCH(【入力】吸収量・排出量算定シート!$G37,幹材積成長量!$AE$7:$AG$7,0)),IF($F37="地位Ⅲ",INDEX(幹材積成長量!$AK$7:$AM$14,8,MATCH(【入力】吸収量・排出量算定シート!$G37,幹材積成長量!$AK$7:$AM$7,0)),INDEX(幹材積成長量!$AH$7:$AJ$14,8,MATCH(【入力】吸収量・排出量算定シート!$G37,幹材積成長量!$AH$7:$AJ$7,0)))),0)</f>
        <v>0</v>
      </c>
      <c r="DY37" s="187">
        <f>IFERROR(IF($F37="地位Ⅰ",INDEX(幹材積成長量!$AE$7:$AG$14,8,MATCH(【入力】吸収量・排出量算定シート!$G37,幹材積成長量!$AE$7:$AG$7,0)),IF($F37="地位Ⅲ",INDEX(幹材積成長量!$AK$7:$AM$14,8,MATCH(【入力】吸収量・排出量算定シート!$G37,幹材積成長量!$AK$7:$AM$7,0)),INDEX(幹材積成長量!$AH$7:$AJ$14,8,MATCH(【入力】吸収量・排出量算定シート!$G37,幹材積成長量!$AH$7:$AJ$7,0)))),0)</f>
        <v>0</v>
      </c>
      <c r="DZ37" s="187">
        <f>IFERROR(IF($F37="地位Ⅰ",INDEX(幹材積成長量!$AE$7:$AG$14,8,MATCH(【入力】吸収量・排出量算定シート!$G37,幹材積成長量!$AE$7:$AG$7,0)),IF($F37="地位Ⅲ",INDEX(幹材積成長量!$AK$7:$AM$14,8,MATCH(【入力】吸収量・排出量算定シート!$G37,幹材積成長量!$AK$7:$AM$7,0)),INDEX(幹材積成長量!$AH$7:$AJ$14,8,MATCH(【入力】吸収量・排出量算定シート!$G37,幹材積成長量!$AH$7:$AJ$7,0)))),0)</f>
        <v>0</v>
      </c>
      <c r="EA37" s="187">
        <f>IFERROR(IF($F37="地位Ⅰ",INDEX(幹材積成長量!$AE$7:$AG$14,8,MATCH(【入力】吸収量・排出量算定シート!$G37,幹材積成長量!$AE$7:$AG$7,0)),IF($F37="地位Ⅲ",INDEX(幹材積成長量!$AK$7:$AM$14,8,MATCH(【入力】吸収量・排出量算定シート!$G37,幹材積成長量!$AK$7:$AM$7,0)),INDEX(幹材積成長量!$AH$7:$AJ$14,8,MATCH(【入力】吸収量・排出量算定シート!$G37,幹材積成長量!$AH$7:$AJ$7,0)))),0)</f>
        <v>0</v>
      </c>
      <c r="EB37" s="187">
        <f>IFERROR(IF($F37="地位Ⅰ",INDEX(幹材積成長量!$AE$7:$AG$14,8,MATCH(【入力】吸収量・排出量算定シート!$G37,幹材積成長量!$AE$7:$AG$7,0)),IF($F37="地位Ⅲ",INDEX(幹材積成長量!$AK$7:$AM$14,8,MATCH(【入力】吸収量・排出量算定シート!$G37,幹材積成長量!$AK$7:$AM$7,0)),INDEX(幹材積成長量!$AH$7:$AJ$14,8,MATCH(【入力】吸収量・排出量算定シート!$G37,幹材積成長量!$AH$7:$AJ$7,0)))),0)</f>
        <v>0</v>
      </c>
      <c r="EC37" s="187">
        <f>IFERROR(IF($F37="地位Ⅰ",INDEX(幹材積成長量!$AE$7:$AG$14,8,MATCH(【入力】吸収量・排出量算定シート!$G37,幹材積成長量!$AE$7:$AG$7,0)),IF($F37="地位Ⅲ",INDEX(幹材積成長量!$AK$7:$AM$14,8,MATCH(【入力】吸収量・排出量算定シート!$G37,幹材積成長量!$AK$7:$AM$7,0)),INDEX(幹材積成長量!$AH$7:$AJ$14,8,MATCH(【入力】吸収量・排出量算定シート!$G37,幹材積成長量!$AH$7:$AJ$7,0)))),0)</f>
        <v>0</v>
      </c>
      <c r="ED37" s="186">
        <f t="shared" si="165"/>
        <v>0</v>
      </c>
      <c r="EE37" s="186">
        <f t="shared" si="166"/>
        <v>0</v>
      </c>
      <c r="EF37" s="186">
        <f t="shared" si="167"/>
        <v>0</v>
      </c>
      <c r="EG37" s="186">
        <f t="shared" si="168"/>
        <v>0</v>
      </c>
      <c r="EH37" s="186">
        <f t="shared" si="169"/>
        <v>0</v>
      </c>
      <c r="EI37" s="186">
        <f t="shared" si="170"/>
        <v>0</v>
      </c>
      <c r="EJ37" s="186">
        <f t="shared" si="171"/>
        <v>0</v>
      </c>
      <c r="EK37" s="186">
        <f t="shared" si="172"/>
        <v>0</v>
      </c>
      <c r="EL37" s="186">
        <f t="shared" si="173"/>
        <v>0</v>
      </c>
      <c r="EM37" s="186">
        <f t="shared" si="174"/>
        <v>0</v>
      </c>
      <c r="EN37" s="186">
        <f t="shared" si="175"/>
        <v>0</v>
      </c>
      <c r="EO37" s="186">
        <f t="shared" si="176"/>
        <v>0</v>
      </c>
      <c r="EP37" s="186">
        <f t="shared" si="177"/>
        <v>0</v>
      </c>
      <c r="EQ37" s="186">
        <f t="shared" si="178"/>
        <v>0</v>
      </c>
      <c r="ER37" s="186">
        <f t="shared" si="179"/>
        <v>0</v>
      </c>
      <c r="ES37" s="186">
        <f t="shared" si="180"/>
        <v>0</v>
      </c>
      <c r="ET37" s="186">
        <f t="shared" si="181"/>
        <v>0</v>
      </c>
    </row>
    <row r="38" spans="2:150" x14ac:dyDescent="0.3">
      <c r="B38" s="3"/>
      <c r="C38" s="3"/>
      <c r="D38" s="3"/>
      <c r="E38" s="3"/>
      <c r="G38" s="217"/>
      <c r="J38" s="3"/>
      <c r="M38" s="187">
        <f>IFERROR(IF($F38="地位Ⅰ",INDEX(幹材積成長量!$S$7:$U$148,MATCH(【入力】吸収量・排出量算定シート!$H38+(M$17-$M$17),幹材積成長量!$S$7:$S$148,0),MATCH($G38,幹材積成長量!$S$7:$U$7,0)),IF($F38="地位Ⅲ",INDEX(幹材積成長量!$Y$7:$AA$148,MATCH(【入力】吸収量・排出量算定シート!$H38+(M$17-$M$17),幹材積成長量!$Y$7:$Y$148,0),MATCH($G38,幹材積成長量!$Y$7:$AA$7,0)),INDEX(幹材積成長量!$V$7:$X$148,MATCH(【入力】吸収量・排出量算定シート!$H38+(M$17-$M$17),幹材積成長量!$V$7:$V$148,0),MATCH($G38,幹材積成長量!$V$7:$X$7,0)))),0)</f>
        <v>0</v>
      </c>
      <c r="N38" s="187">
        <f>IFERROR(IF($F38="地位Ⅰ",INDEX(幹材積成長量!$S$7:$U$148,MATCH(【入力】吸収量・排出量算定シート!$H38+(N$17-$M$17),幹材積成長量!$S$7:$S$148,0),MATCH($G38,幹材積成長量!$S$7:$U$7,0)),IF($F38="地位Ⅲ",INDEX(幹材積成長量!$Y$7:$AA$148,MATCH(【入力】吸収量・排出量算定シート!$H38+(N$17-$M$17),幹材積成長量!$Y$7:$Y$148,0),MATCH($G38,幹材積成長量!$Y$7:$AA$7,0)),INDEX(幹材積成長量!$V$7:$X$148,MATCH(【入力】吸収量・排出量算定シート!$H38+(N$17-$M$17),幹材積成長量!$V$7:$V$148,0),MATCH($G38,幹材積成長量!$V$7:$X$7,0)))),0)</f>
        <v>0</v>
      </c>
      <c r="O38" s="187">
        <f>IFERROR(IF($F38="地位Ⅰ",INDEX(幹材積成長量!$S$7:$U$148,MATCH(【入力】吸収量・排出量算定シート!$H38+(O$17-$M$17),幹材積成長量!$S$7:$S$148,0),MATCH($G38,幹材積成長量!$S$7:$U$7,0)),IF($F38="地位Ⅲ",INDEX(幹材積成長量!$Y$7:$AA$148,MATCH(【入力】吸収量・排出量算定シート!$H38+(O$17-$M$17),幹材積成長量!$Y$7:$Y$148,0),MATCH($G38,幹材積成長量!$Y$7:$AA$7,0)),INDEX(幹材積成長量!$V$7:$X$148,MATCH(【入力】吸収量・排出量算定シート!$H38+(O$17-$M$17),幹材積成長量!$V$7:$V$148,0),MATCH($G38,幹材積成長量!$V$7:$X$7,0)))),0)</f>
        <v>0</v>
      </c>
      <c r="P38" s="187">
        <f>IFERROR(IF($F38="地位Ⅰ",INDEX(幹材積成長量!$S$7:$U$148,MATCH(【入力】吸収量・排出量算定シート!$H38+(P$17-$M$17),幹材積成長量!$S$7:$S$148,0),MATCH($G38,幹材積成長量!$S$7:$U$7,0)),IF($F38="地位Ⅲ",INDEX(幹材積成長量!$Y$7:$AA$148,MATCH(【入力】吸収量・排出量算定シート!$H38+(P$17-$M$17),幹材積成長量!$Y$7:$Y$148,0),MATCH($G38,幹材積成長量!$Y$7:$AA$7,0)),INDEX(幹材積成長量!$V$7:$X$148,MATCH(【入力】吸収量・排出量算定シート!$H38+(P$17-$M$17),幹材積成長量!$V$7:$V$148,0),MATCH($G38,幹材積成長量!$V$7:$X$7,0)))),0)</f>
        <v>0</v>
      </c>
      <c r="Q38" s="187">
        <f>IFERROR(IF($F38="地位Ⅰ",INDEX(幹材積成長量!$S$7:$U$148,MATCH(【入力】吸収量・排出量算定シート!$H38+(Q$17-$M$17),幹材積成長量!$S$7:$S$148,0),MATCH($G38,幹材積成長量!$S$7:$U$7,0)),IF($F38="地位Ⅲ",INDEX(幹材積成長量!$Y$7:$AA$148,MATCH(【入力】吸収量・排出量算定シート!$H38+(Q$17-$M$17),幹材積成長量!$Y$7:$Y$148,0),MATCH($G38,幹材積成長量!$Y$7:$AA$7,0)),INDEX(幹材積成長量!$V$7:$X$148,MATCH(【入力】吸収量・排出量算定シート!$H38+(Q$17-$M$17),幹材積成長量!$V$7:$V$148,0),MATCH($G38,幹材積成長量!$V$7:$X$7,0)))),0)</f>
        <v>0</v>
      </c>
      <c r="R38" s="187">
        <f>IFERROR(IF($F38="地位Ⅰ",INDEX(幹材積成長量!$S$7:$U$148,MATCH(【入力】吸収量・排出量算定シート!$H38+(R$17-$M$17),幹材積成長量!$S$7:$S$148,0),MATCH($G38,幹材積成長量!$S$7:$U$7,0)),IF($F38="地位Ⅲ",INDEX(幹材積成長量!$Y$7:$AA$148,MATCH(【入力】吸収量・排出量算定シート!$H38+(R$17-$M$17),幹材積成長量!$Y$7:$Y$148,0),MATCH($G38,幹材積成長量!$Y$7:$AA$7,0)),INDEX(幹材積成長量!$V$7:$X$148,MATCH(【入力】吸収量・排出量算定シート!$H38+(R$17-$M$17),幹材積成長量!$V$7:$V$148,0),MATCH($G38,幹材積成長量!$V$7:$X$7,0)))),0)</f>
        <v>0</v>
      </c>
      <c r="S38" s="187">
        <f>IFERROR(IF($F38="地位Ⅰ",INDEX(幹材積成長量!$S$7:$U$148,MATCH(【入力】吸収量・排出量算定シート!$H38+(S$17-$M$17),幹材積成長量!$S$7:$S$148,0),MATCH($G38,幹材積成長量!$S$7:$U$7,0)),IF($F38="地位Ⅲ",INDEX(幹材積成長量!$Y$7:$AA$148,MATCH(【入力】吸収量・排出量算定シート!$H38+(S$17-$M$17),幹材積成長量!$Y$7:$Y$148,0),MATCH($G38,幹材積成長量!$Y$7:$AA$7,0)),INDEX(幹材積成長量!$V$7:$X$148,MATCH(【入力】吸収量・排出量算定シート!$H38+(S$17-$M$17),幹材積成長量!$V$7:$V$148,0),MATCH($G38,幹材積成長量!$V$7:$X$7,0)))),0)</f>
        <v>0</v>
      </c>
      <c r="T38" s="187">
        <f>IFERROR(IF($F38="地位Ⅰ",INDEX(幹材積成長量!$S$7:$U$148,MATCH(【入力】吸収量・排出量算定シート!$H38+(T$17-$M$17),幹材積成長量!$S$7:$S$148,0),MATCH($G38,幹材積成長量!$S$7:$U$7,0)),IF($F38="地位Ⅲ",INDEX(幹材積成長量!$Y$7:$AA$148,MATCH(【入力】吸収量・排出量算定シート!$H38+(T$17-$M$17),幹材積成長量!$Y$7:$Y$148,0),MATCH($G38,幹材積成長量!$Y$7:$AA$7,0)),INDEX(幹材積成長量!$V$7:$X$148,MATCH(【入力】吸収量・排出量算定シート!$H38+(T$17-$M$17),幹材積成長量!$V$7:$V$148,0),MATCH($G38,幹材積成長量!$V$7:$X$7,0)))),0)</f>
        <v>0</v>
      </c>
      <c r="U38" s="187">
        <f>IFERROR(IF($F38="地位Ⅰ",INDEX(幹材積成長量!$S$7:$U$148,MATCH(【入力】吸収量・排出量算定シート!$H38+(U$17-$M$17),幹材積成長量!$S$7:$S$148,0),MATCH($G38,幹材積成長量!$S$7:$U$7,0)),IF($F38="地位Ⅲ",INDEX(幹材積成長量!$Y$7:$AA$148,MATCH(【入力】吸収量・排出量算定シート!$H38+(U$17-$M$17),幹材積成長量!$Y$7:$Y$148,0),MATCH($G38,幹材積成長量!$Y$7:$AA$7,0)),INDEX(幹材積成長量!$V$7:$X$148,MATCH(【入力】吸収量・排出量算定シート!$H38+(U$17-$M$17),幹材積成長量!$V$7:$V$148,0),MATCH($G38,幹材積成長量!$V$7:$X$7,0)))),0)</f>
        <v>0</v>
      </c>
      <c r="V38" s="187">
        <f>IFERROR(IF($F38="地位Ⅰ",INDEX(幹材積成長量!$S$7:$U$148,MATCH(【入力】吸収量・排出量算定シート!$H38+(V$17-$M$17),幹材積成長量!$S$7:$S$148,0),MATCH($G38,幹材積成長量!$S$7:$U$7,0)),IF($F38="地位Ⅲ",INDEX(幹材積成長量!$Y$7:$AA$148,MATCH(【入力】吸収量・排出量算定シート!$H38+(V$17-$M$17),幹材積成長量!$Y$7:$Y$148,0),MATCH($G38,幹材積成長量!$Y$7:$AA$7,0)),INDEX(幹材積成長量!$V$7:$X$148,MATCH(【入力】吸収量・排出量算定シート!$H38+(V$17-$M$17),幹材積成長量!$V$7:$V$148,0),MATCH($G38,幹材積成長量!$V$7:$X$7,0)))),0)</f>
        <v>0</v>
      </c>
      <c r="W38" s="187">
        <f>IFERROR(IF($F38="地位Ⅰ",INDEX(幹材積成長量!$S$7:$U$148,MATCH(【入力】吸収量・排出量算定シート!$H38+(W$17-$M$17),幹材積成長量!$S$7:$S$148,0),MATCH($G38,幹材積成長量!$S$7:$U$7,0)),IF($F38="地位Ⅲ",INDEX(幹材積成長量!$Y$7:$AA$148,MATCH(【入力】吸収量・排出量算定シート!$H38+(W$17-$M$17),幹材積成長量!$Y$7:$Y$148,0),MATCH($G38,幹材積成長量!$Y$7:$AA$7,0)),INDEX(幹材積成長量!$V$7:$X$148,MATCH(【入力】吸収量・排出量算定シート!$H38+(W$17-$M$17),幹材積成長量!$V$7:$V$148,0),MATCH($G38,幹材積成長量!$V$7:$X$7,0)))),0)</f>
        <v>0</v>
      </c>
      <c r="X38" s="187">
        <f>IFERROR(IF($F38="地位Ⅰ",INDEX(幹材積成長量!$S$7:$U$148,MATCH(【入力】吸収量・排出量算定シート!$H38+(X$17-$M$17),幹材積成長量!$S$7:$S$148,0),MATCH($G38,幹材積成長量!$S$7:$U$7,0)),IF($F38="地位Ⅲ",INDEX(幹材積成長量!$Y$7:$AA$148,MATCH(【入力】吸収量・排出量算定シート!$H38+(X$17-$M$17),幹材積成長量!$Y$7:$Y$148,0),MATCH($G38,幹材積成長量!$Y$7:$AA$7,0)),INDEX(幹材積成長量!$V$7:$X$148,MATCH(【入力】吸収量・排出量算定シート!$H38+(X$17-$M$17),幹材積成長量!$V$7:$V$148,0),MATCH($G38,幹材積成長量!$V$7:$X$7,0)))),0)</f>
        <v>0</v>
      </c>
      <c r="Y38" s="187">
        <f>IFERROR(IF($F38="地位Ⅰ",INDEX(幹材積成長量!$S$7:$U$148,MATCH(【入力】吸収量・排出量算定シート!$H38+(Y$17-$M$17),幹材積成長量!$S$7:$S$148,0),MATCH($G38,幹材積成長量!$S$7:$U$7,0)),IF($F38="地位Ⅲ",INDEX(幹材積成長量!$Y$7:$AA$148,MATCH(【入力】吸収量・排出量算定シート!$H38+(Y$17-$M$17),幹材積成長量!$Y$7:$Y$148,0),MATCH($G38,幹材積成長量!$Y$7:$AA$7,0)),INDEX(幹材積成長量!$V$7:$X$148,MATCH(【入力】吸収量・排出量算定シート!$H38+(Y$17-$M$17),幹材積成長量!$V$7:$V$148,0),MATCH($G38,幹材積成長量!$V$7:$X$7,0)))),0)</f>
        <v>0</v>
      </c>
      <c r="Z38" s="187">
        <f>IFERROR(IF($F38="地位Ⅰ",INDEX(幹材積成長量!$S$7:$U$148,MATCH(【入力】吸収量・排出量算定シート!$H38+(Z$17-$M$17),幹材積成長量!$S$7:$S$148,0),MATCH($G38,幹材積成長量!$S$7:$U$7,0)),IF($F38="地位Ⅲ",INDEX(幹材積成長量!$Y$7:$AA$148,MATCH(【入力】吸収量・排出量算定シート!$H38+(Z$17-$M$17),幹材積成長量!$Y$7:$Y$148,0),MATCH($G38,幹材積成長量!$Y$7:$AA$7,0)),INDEX(幹材積成長量!$V$7:$X$148,MATCH(【入力】吸収量・排出量算定シート!$H38+(Z$17-$M$17),幹材積成長量!$V$7:$V$148,0),MATCH($G38,幹材積成長量!$V$7:$X$7,0)))),0)</f>
        <v>0</v>
      </c>
      <c r="AA38" s="187">
        <f>IFERROR(IF($F38="地位Ⅰ",INDEX(幹材積成長量!$S$7:$U$148,MATCH(【入力】吸収量・排出量算定シート!$H38+(AA$17-$M$17),幹材積成長量!$S$7:$S$148,0),MATCH($G38,幹材積成長量!$S$7:$U$7,0)),IF($F38="地位Ⅲ",INDEX(幹材積成長量!$Y$7:$AA$148,MATCH(【入力】吸収量・排出量算定シート!$H38+(AA$17-$M$17),幹材積成長量!$Y$7:$Y$148,0),MATCH($G38,幹材積成長量!$Y$7:$AA$7,0)),INDEX(幹材積成長量!$V$7:$X$148,MATCH(【入力】吸収量・排出量算定シート!$H38+(AA$17-$M$17),幹材積成長量!$V$7:$V$148,0),MATCH($G38,幹材積成長量!$V$7:$X$7,0)))),0)</f>
        <v>0</v>
      </c>
      <c r="AB38" s="187">
        <f>IFERROR(IF($F38="地位Ⅰ",INDEX(幹材積成長量!$S$7:$U$148,MATCH(【入力】吸収量・排出量算定シート!$H38+(AB$17-$M$17),幹材積成長量!$S$7:$S$148,0),MATCH($G38,幹材積成長量!$S$7:$U$7,0)),IF($F38="地位Ⅲ",INDEX(幹材積成長量!$Y$7:$AA$148,MATCH(【入力】吸収量・排出量算定シート!$H38+(AB$17-$M$17),幹材積成長量!$Y$7:$Y$148,0),MATCH($G38,幹材積成長量!$Y$7:$AA$7,0)),INDEX(幹材積成長量!$V$7:$X$148,MATCH(【入力】吸収量・排出量算定シート!$H38+(AB$17-$M$17),幹材積成長量!$V$7:$V$148,0),MATCH($G38,幹材積成長量!$V$7:$X$7,0)))),0)</f>
        <v>0</v>
      </c>
      <c r="AC38" s="187">
        <f>IFERROR(IF($F38="地位Ⅰ",INDEX(幹材積成長量!$S$7:$U$148,MATCH(【入力】吸収量・排出量算定シート!$H38+(AC$17-$M$17),幹材積成長量!$S$7:$S$148,0),MATCH($G38,幹材積成長量!$S$7:$U$7,0)),IF($F38="地位Ⅲ",INDEX(幹材積成長量!$Y$7:$AA$148,MATCH(【入力】吸収量・排出量算定シート!$H38+(AC$17-$M$17),幹材積成長量!$Y$7:$Y$148,0),MATCH($G38,幹材積成長量!$Y$7:$AA$7,0)),INDEX(幹材積成長量!$V$7:$X$148,MATCH(【入力】吸収量・排出量算定シート!$H38+(AC$17-$M$17),幹材積成長量!$V$7:$V$148,0),MATCH($G38,幹材積成長量!$V$7:$X$7,0)))),0)</f>
        <v>0</v>
      </c>
      <c r="AD38" s="2">
        <f>IFERROR(INDEX('BEF（拡大係数）'!$A$4:$AO$154,MATCH(【入力】吸収量・排出量算定シート!$H38,'BEF（拡大係数）'!$A$4:$A$154,0),MATCH($G38,'BEF（拡大係数）'!$A$4:$AO$4,0)),0)</f>
        <v>0</v>
      </c>
      <c r="AE38" s="2">
        <f>IFERROR(INDEX('BEF（拡大係数）'!$A$4:$AO$154,MATCH(【入力】吸収量・排出量算定シート!$H38,'BEF（拡大係数）'!$A$4:$A$154,0),MATCH($G38,'BEF（拡大係数）'!$A$4:$AO$4,0)),0)</f>
        <v>0</v>
      </c>
      <c r="AF38" s="2">
        <f>IFERROR(INDEX('BEF（拡大係数）'!$A$4:$AO$154,MATCH(【入力】吸収量・排出量算定シート!$H38,'BEF（拡大係数）'!$A$4:$A$154,0),MATCH($G38,'BEF（拡大係数）'!$A$4:$AO$4,0)),0)</f>
        <v>0</v>
      </c>
      <c r="AG38" s="2">
        <f>IFERROR(INDEX('BEF（拡大係数）'!$A$4:$AO$154,MATCH(【入力】吸収量・排出量算定シート!$H38,'BEF（拡大係数）'!$A$4:$A$154,0),MATCH($G38,'BEF（拡大係数）'!$A$4:$AO$4,0)),0)</f>
        <v>0</v>
      </c>
      <c r="AH38" s="2">
        <f>IFERROR(INDEX('BEF（拡大係数）'!$A$4:$AO$154,MATCH(【入力】吸収量・排出量算定シート!$H38,'BEF（拡大係数）'!$A$4:$A$154,0),MATCH($G38,'BEF（拡大係数）'!$A$4:$AO$4,0)),0)</f>
        <v>0</v>
      </c>
      <c r="AI38" s="2">
        <f>IFERROR(INDEX('BEF（拡大係数）'!$A$4:$AO$154,MATCH(【入力】吸収量・排出量算定シート!$H38,'BEF（拡大係数）'!$A$4:$A$154,0),MATCH($G38,'BEF（拡大係数）'!$A$4:$AO$4,0)),0)</f>
        <v>0</v>
      </c>
      <c r="AJ38" s="2">
        <f>IFERROR(INDEX('BEF（拡大係数）'!$A$4:$AO$154,MATCH(【入力】吸収量・排出量算定シート!$H38,'BEF（拡大係数）'!$A$4:$A$154,0),MATCH($G38,'BEF（拡大係数）'!$A$4:$AO$4,0)),0)</f>
        <v>0</v>
      </c>
      <c r="AK38" s="2">
        <f>IFERROR(INDEX('BEF（拡大係数）'!$A$4:$AO$154,MATCH(【入力】吸収量・排出量算定シート!$H38,'BEF（拡大係数）'!$A$4:$A$154,0),MATCH($G38,'BEF（拡大係数）'!$A$4:$AO$4,0)),0)</f>
        <v>0</v>
      </c>
      <c r="AL38" s="2">
        <f>IFERROR(INDEX('BEF（拡大係数）'!$A$4:$AO$154,MATCH(【入力】吸収量・排出量算定シート!$H38,'BEF（拡大係数）'!$A$4:$A$154,0),MATCH($G38,'BEF（拡大係数）'!$A$4:$AO$4,0)),0)</f>
        <v>0</v>
      </c>
      <c r="AM38" s="2">
        <f>IFERROR(INDEX('BEF（拡大係数）'!$A$4:$AO$154,MATCH(【入力】吸収量・排出量算定シート!$H38,'BEF（拡大係数）'!$A$4:$A$154,0),MATCH($G38,'BEF（拡大係数）'!$A$4:$AO$4,0)),0)</f>
        <v>0</v>
      </c>
      <c r="AN38" s="2">
        <f>IFERROR(INDEX('BEF（拡大係数）'!$A$4:$AO$154,MATCH(【入力】吸収量・排出量算定シート!$H38,'BEF（拡大係数）'!$A$4:$A$154,0),MATCH($G38,'BEF（拡大係数）'!$A$4:$AO$4,0)),0)</f>
        <v>0</v>
      </c>
      <c r="AO38" s="2">
        <f>IFERROR(INDEX('BEF（拡大係数）'!$A$4:$AO$154,MATCH(【入力】吸収量・排出量算定シート!$H38,'BEF（拡大係数）'!$A$4:$A$154,0),MATCH($G38,'BEF（拡大係数）'!$A$4:$AO$4,0)),0)</f>
        <v>0</v>
      </c>
      <c r="AP38" s="2">
        <f>IFERROR(INDEX('BEF（拡大係数）'!$A$4:$AO$154,MATCH(【入力】吸収量・排出量算定シート!$H38,'BEF（拡大係数）'!$A$4:$A$154,0),MATCH($G38,'BEF（拡大係数）'!$A$4:$AO$4,0)),0)</f>
        <v>0</v>
      </c>
      <c r="AQ38" s="2">
        <f>IFERROR(INDEX('BEF（拡大係数）'!$A$4:$AO$154,MATCH(【入力】吸収量・排出量算定シート!$H38,'BEF（拡大係数）'!$A$4:$A$154,0),MATCH($G38,'BEF（拡大係数）'!$A$4:$AO$4,0)),0)</f>
        <v>0</v>
      </c>
      <c r="AR38" s="2">
        <f>IFERROR(INDEX('BEF（拡大係数）'!$A$4:$AO$154,MATCH(【入力】吸収量・排出量算定シート!$H38,'BEF（拡大係数）'!$A$4:$A$154,0),MATCH($G38,'BEF（拡大係数）'!$A$4:$AO$4,0)),0)</f>
        <v>0</v>
      </c>
      <c r="AS38" s="2">
        <f>IFERROR(INDEX('BEF（拡大係数）'!$A$4:$AO$154,MATCH(【入力】吸収量・排出量算定シート!$H38,'BEF（拡大係数）'!$A$4:$A$154,0),MATCH($G38,'BEF（拡大係数）'!$A$4:$AO$4,0)),0)</f>
        <v>0</v>
      </c>
      <c r="AT38" s="2">
        <f>IFERROR(INDEX('BEF（拡大係数）'!$A$4:$AO$154,MATCH(【入力】吸収量・排出量算定シート!$H38,'BEF（拡大係数）'!$A$4:$A$154,0),MATCH($G38,'BEF（拡大係数）'!$A$4:$AO$4,0)),0)</f>
        <v>0</v>
      </c>
      <c r="AU38" s="2">
        <f>IFERROR(VLOOKUP($G38,パラメータ_オリジナル!$B$6:$G$45,4,FALSE),0)</f>
        <v>0</v>
      </c>
      <c r="AV38" s="2">
        <f>IFERROR(VLOOKUP($G38,パラメータ_オリジナル!$B$6:$G$45,5,FALSE),0)</f>
        <v>0</v>
      </c>
      <c r="AW38" s="2">
        <f>IFERROR(VLOOKUP($G38,パラメータ_オリジナル!$B$6:$G$45,6,FALSE),0)</f>
        <v>0</v>
      </c>
      <c r="AX38" s="125">
        <f t="shared" si="114"/>
        <v>0</v>
      </c>
      <c r="AY38" s="125">
        <f t="shared" si="115"/>
        <v>0</v>
      </c>
      <c r="AZ38" s="125">
        <f t="shared" si="116"/>
        <v>0</v>
      </c>
      <c r="BA38" s="125">
        <f t="shared" si="117"/>
        <v>0</v>
      </c>
      <c r="BB38" s="125">
        <f t="shared" si="118"/>
        <v>0</v>
      </c>
      <c r="BC38" s="125">
        <f t="shared" si="119"/>
        <v>0</v>
      </c>
      <c r="BD38" s="125">
        <f t="shared" si="120"/>
        <v>0</v>
      </c>
      <c r="BE38" s="125">
        <f t="shared" si="121"/>
        <v>0</v>
      </c>
      <c r="BF38" s="125">
        <f t="shared" si="122"/>
        <v>0</v>
      </c>
      <c r="BG38" s="125">
        <f t="shared" si="123"/>
        <v>0</v>
      </c>
      <c r="BH38" s="125">
        <f t="shared" si="124"/>
        <v>0</v>
      </c>
      <c r="BI38" s="125">
        <f t="shared" si="125"/>
        <v>0</v>
      </c>
      <c r="BJ38" s="125">
        <f t="shared" si="126"/>
        <v>0</v>
      </c>
      <c r="BK38" s="125">
        <f t="shared" si="127"/>
        <v>0</v>
      </c>
      <c r="BL38" s="125">
        <f t="shared" si="128"/>
        <v>0</v>
      </c>
      <c r="BM38" s="125">
        <f t="shared" si="129"/>
        <v>0</v>
      </c>
      <c r="BN38" s="125">
        <f t="shared" si="130"/>
        <v>0</v>
      </c>
      <c r="BO38" s="125">
        <f t="shared" si="131"/>
        <v>0</v>
      </c>
      <c r="BP38" s="125">
        <f t="shared" si="132"/>
        <v>0</v>
      </c>
      <c r="BQ38" s="125">
        <f t="shared" si="133"/>
        <v>0</v>
      </c>
      <c r="BR38" s="125">
        <f t="shared" si="134"/>
        <v>0</v>
      </c>
      <c r="BS38" s="125">
        <f t="shared" si="135"/>
        <v>0</v>
      </c>
      <c r="BT38" s="125">
        <f t="shared" si="136"/>
        <v>0</v>
      </c>
      <c r="BU38" s="125">
        <f t="shared" si="137"/>
        <v>0</v>
      </c>
      <c r="BV38" s="125">
        <f t="shared" si="138"/>
        <v>0</v>
      </c>
      <c r="BW38" s="125">
        <f t="shared" si="139"/>
        <v>0</v>
      </c>
      <c r="BX38" s="125">
        <f t="shared" si="140"/>
        <v>0</v>
      </c>
      <c r="BY38" s="125">
        <f t="shared" si="141"/>
        <v>0</v>
      </c>
      <c r="BZ38" s="125">
        <f t="shared" si="142"/>
        <v>0</v>
      </c>
      <c r="CA38" s="125">
        <f t="shared" si="143"/>
        <v>0</v>
      </c>
      <c r="CB38" s="125">
        <f t="shared" si="144"/>
        <v>0</v>
      </c>
      <c r="CC38" s="125">
        <f t="shared" si="145"/>
        <v>0</v>
      </c>
      <c r="CD38" s="125">
        <f t="shared" si="146"/>
        <v>0</v>
      </c>
      <c r="CE38" s="125">
        <f t="shared" si="147"/>
        <v>0</v>
      </c>
      <c r="CF38" s="2">
        <f>IFERROR(IF($F38="地位Ⅰ",INDEX(幹材積成長量!$I$7:$K$148,MATCH((【入力】吸収量・排出量算定シート!$H38+(【入力】吸収量・排出量算定シート!CF$17-【入力】吸収量・排出量算定シート!$CF$17)),幹材積成長量!$I$7:$I$148,0),MATCH(【入力】吸収量・排出量算定シート!$G38,幹材積成長量!$I$7:$K$7,0)),IF($F38="地位Ⅲ",INDEX(幹材積成長量!$O$7:$Q$148,MATCH((【入力】吸収量・排出量算定シート!$H38+(【入力】吸収量・排出量算定シート!CF$17-【入力】吸収量・排出量算定シート!$CF$17)),幹材積成長量!$O$7:$O$148,0),MATCH(【入力】吸収量・排出量算定シート!$G38,幹材積成長量!$O$7:$Q$7,0)),INDEX(幹材積成長量!$L$7:$N$148,MATCH((【入力】吸収量・排出量算定シート!$H38+(【入力】吸収量・排出量算定シート!CF$17-【入力】吸収量・排出量算定シート!$CF$17)),幹材積成長量!$L$7:$L$148,0),MATCH(【入力】吸収量・排出量算定シート!$G38,幹材積成長量!$L$7:$N$7,0)))),0)</f>
        <v>0</v>
      </c>
      <c r="CG38" s="2">
        <f>IFERROR(IF($F38="地位Ⅰ",INDEX(幹材積成長量!$I$7:$K$148,MATCH((【入力】吸収量・排出量算定シート!$H38+(【入力】吸収量・排出量算定シート!CG$17-【入力】吸収量・排出量算定シート!$CF$17)),幹材積成長量!$I$7:$I$148,0),MATCH(【入力】吸収量・排出量算定シート!$G38,幹材積成長量!$I$7:$K$7,0)),IF($F38="地位Ⅲ",INDEX(幹材積成長量!$O$7:$Q$148,MATCH((【入力】吸収量・排出量算定シート!$H38+(【入力】吸収量・排出量算定シート!CG$17-【入力】吸収量・排出量算定シート!$CF$17)),幹材積成長量!$O$7:$O$148,0),MATCH(【入力】吸収量・排出量算定シート!$G38,幹材積成長量!$O$7:$Q$7,0)),INDEX(幹材積成長量!$L$7:$N$148,MATCH((【入力】吸収量・排出量算定シート!$H38+(【入力】吸収量・排出量算定シート!CG$17-【入力】吸収量・排出量算定シート!$CF$17)),幹材積成長量!$L$7:$L$148,0),MATCH(【入力】吸収量・排出量算定シート!$G38,幹材積成長量!$L$7:$N$7,0)))),0)</f>
        <v>0</v>
      </c>
      <c r="CH38" s="2">
        <f>IFERROR(IF($F38="地位Ⅰ",INDEX(幹材積成長量!$I$7:$K$148,MATCH((【入力】吸収量・排出量算定シート!$H38+(【入力】吸収量・排出量算定シート!CH$17-【入力】吸収量・排出量算定シート!$CF$17)),幹材積成長量!$I$7:$I$148,0),MATCH(【入力】吸収量・排出量算定シート!$G38,幹材積成長量!$I$7:$K$7,0)),IF($F38="地位Ⅲ",INDEX(幹材積成長量!$O$7:$Q$148,MATCH((【入力】吸収量・排出量算定シート!$H38+(【入力】吸収量・排出量算定シート!CH$17-【入力】吸収量・排出量算定シート!$CF$17)),幹材積成長量!$O$7:$O$148,0),MATCH(【入力】吸収量・排出量算定シート!$G38,幹材積成長量!$O$7:$Q$7,0)),INDEX(幹材積成長量!$L$7:$N$148,MATCH((【入力】吸収量・排出量算定シート!$H38+(【入力】吸収量・排出量算定シート!CH$17-【入力】吸収量・排出量算定シート!$CF$17)),幹材積成長量!$L$7:$L$148,0),MATCH(【入力】吸収量・排出量算定シート!$G38,幹材積成長量!$L$7:$N$7,0)))),0)</f>
        <v>0</v>
      </c>
      <c r="CI38" s="2">
        <f>IFERROR(IF($F38="地位Ⅰ",INDEX(幹材積成長量!$I$7:$K$148,MATCH((【入力】吸収量・排出量算定シート!$H38+(【入力】吸収量・排出量算定シート!CI$17-【入力】吸収量・排出量算定シート!$CF$17)),幹材積成長量!$I$7:$I$148,0),MATCH(【入力】吸収量・排出量算定シート!$G38,幹材積成長量!$I$7:$K$7,0)),IF($F38="地位Ⅲ",INDEX(幹材積成長量!$O$7:$Q$148,MATCH((【入力】吸収量・排出量算定シート!$H38+(【入力】吸収量・排出量算定シート!CI$17-【入力】吸収量・排出量算定シート!$CF$17)),幹材積成長量!$O$7:$O$148,0),MATCH(【入力】吸収量・排出量算定シート!$G38,幹材積成長量!$O$7:$Q$7,0)),INDEX(幹材積成長量!$L$7:$N$148,MATCH((【入力】吸収量・排出量算定シート!$H38+(【入力】吸収量・排出量算定シート!CI$17-【入力】吸収量・排出量算定シート!$CF$17)),幹材積成長量!$L$7:$L$148,0),MATCH(【入力】吸収量・排出量算定シート!$G38,幹材積成長量!$L$7:$N$7,0)))),0)</f>
        <v>0</v>
      </c>
      <c r="CJ38" s="2">
        <f>IFERROR(IF($F38="地位Ⅰ",INDEX(幹材積成長量!$I$7:$K$148,MATCH((【入力】吸収量・排出量算定シート!$H38+(【入力】吸収量・排出量算定シート!CJ$17-【入力】吸収量・排出量算定シート!$CF$17)),幹材積成長量!$I$7:$I$148,0),MATCH(【入力】吸収量・排出量算定シート!$G38,幹材積成長量!$I$7:$K$7,0)),IF($F38="地位Ⅲ",INDEX(幹材積成長量!$O$7:$Q$148,MATCH((【入力】吸収量・排出量算定シート!$H38+(【入力】吸収量・排出量算定シート!CJ$17-【入力】吸収量・排出量算定シート!$CF$17)),幹材積成長量!$O$7:$O$148,0),MATCH(【入力】吸収量・排出量算定シート!$G38,幹材積成長量!$O$7:$Q$7,0)),INDEX(幹材積成長量!$L$7:$N$148,MATCH((【入力】吸収量・排出量算定シート!$H38+(【入力】吸収量・排出量算定シート!CJ$17-【入力】吸収量・排出量算定シート!$CF$17)),幹材積成長量!$L$7:$L$148,0),MATCH(【入力】吸収量・排出量算定シート!$G38,幹材積成長量!$L$7:$N$7,0)))),0)</f>
        <v>0</v>
      </c>
      <c r="CK38" s="2">
        <f>IFERROR(IF($F38="地位Ⅰ",INDEX(幹材積成長量!$I$7:$K$148,MATCH((【入力】吸収量・排出量算定シート!$H38+(【入力】吸収量・排出量算定シート!CK$17-【入力】吸収量・排出量算定シート!$CF$17)),幹材積成長量!$I$7:$I$148,0),MATCH(【入力】吸収量・排出量算定シート!$G38,幹材積成長量!$I$7:$K$7,0)),IF($F38="地位Ⅲ",INDEX(幹材積成長量!$O$7:$Q$148,MATCH((【入力】吸収量・排出量算定シート!$H38+(【入力】吸収量・排出量算定シート!CK$17-【入力】吸収量・排出量算定シート!$CF$17)),幹材積成長量!$O$7:$O$148,0),MATCH(【入力】吸収量・排出量算定シート!$G38,幹材積成長量!$O$7:$Q$7,0)),INDEX(幹材積成長量!$L$7:$N$148,MATCH((【入力】吸収量・排出量算定シート!$H38+(【入力】吸収量・排出量算定シート!CK$17-【入力】吸収量・排出量算定シート!$CF$17)),幹材積成長量!$L$7:$L$148,0),MATCH(【入力】吸収量・排出量算定シート!$G38,幹材積成長量!$L$7:$N$7,0)))),0)</f>
        <v>0</v>
      </c>
      <c r="CL38" s="2">
        <f>IFERROR(IF($F38="地位Ⅰ",INDEX(幹材積成長量!$I$7:$K$148,MATCH((【入力】吸収量・排出量算定シート!$H38+(【入力】吸収量・排出量算定シート!CL$17-【入力】吸収量・排出量算定シート!$CF$17)),幹材積成長量!$I$7:$I$148,0),MATCH(【入力】吸収量・排出量算定シート!$G38,幹材積成長量!$I$7:$K$7,0)),IF($F38="地位Ⅲ",INDEX(幹材積成長量!$O$7:$Q$148,MATCH((【入力】吸収量・排出量算定シート!$H38+(【入力】吸収量・排出量算定シート!CL$17-【入力】吸収量・排出量算定シート!$CF$17)),幹材積成長量!$O$7:$O$148,0),MATCH(【入力】吸収量・排出量算定シート!$G38,幹材積成長量!$O$7:$Q$7,0)),INDEX(幹材積成長量!$L$7:$N$148,MATCH((【入力】吸収量・排出量算定シート!$H38+(【入力】吸収量・排出量算定シート!CL$17-【入力】吸収量・排出量算定シート!$CF$17)),幹材積成長量!$L$7:$L$148,0),MATCH(【入力】吸収量・排出量算定シート!$G38,幹材積成長量!$L$7:$N$7,0)))),0)</f>
        <v>0</v>
      </c>
      <c r="CM38" s="2">
        <f>IFERROR(IF($F38="地位Ⅰ",INDEX(幹材積成長量!$I$7:$K$148,MATCH((【入力】吸収量・排出量算定シート!$H38+(【入力】吸収量・排出量算定シート!CM$17-【入力】吸収量・排出量算定シート!$CF$17)),幹材積成長量!$I$7:$I$148,0),MATCH(【入力】吸収量・排出量算定シート!$G38,幹材積成長量!$I$7:$K$7,0)),IF($F38="地位Ⅲ",INDEX(幹材積成長量!$O$7:$Q$148,MATCH((【入力】吸収量・排出量算定シート!$H38+(【入力】吸収量・排出量算定シート!CM$17-【入力】吸収量・排出量算定シート!$CF$17)),幹材積成長量!$O$7:$O$148,0),MATCH(【入力】吸収量・排出量算定シート!$G38,幹材積成長量!$O$7:$Q$7,0)),INDEX(幹材積成長量!$L$7:$N$148,MATCH((【入力】吸収量・排出量算定シート!$H38+(【入力】吸収量・排出量算定シート!CM$17-【入力】吸収量・排出量算定シート!$CF$17)),幹材積成長量!$L$7:$L$148,0),MATCH(【入力】吸収量・排出量算定シート!$G38,幹材積成長量!$L$7:$N$7,0)))),0)</f>
        <v>0</v>
      </c>
      <c r="CN38" s="2">
        <f>IFERROR(IF($F38="地位Ⅰ",INDEX(幹材積成長量!$I$7:$K$148,MATCH((【入力】吸収量・排出量算定シート!$H38+(【入力】吸収量・排出量算定シート!CN$17-【入力】吸収量・排出量算定シート!$CF$17)),幹材積成長量!$I$7:$I$148,0),MATCH(【入力】吸収量・排出量算定シート!$G38,幹材積成長量!$I$7:$K$7,0)),IF($F38="地位Ⅲ",INDEX(幹材積成長量!$O$7:$Q$148,MATCH((【入力】吸収量・排出量算定シート!$H38+(【入力】吸収量・排出量算定シート!CN$17-【入力】吸収量・排出量算定シート!$CF$17)),幹材積成長量!$O$7:$O$148,0),MATCH(【入力】吸収量・排出量算定シート!$G38,幹材積成長量!$O$7:$Q$7,0)),INDEX(幹材積成長量!$L$7:$N$148,MATCH((【入力】吸収量・排出量算定シート!$H38+(【入力】吸収量・排出量算定シート!CN$17-【入力】吸収量・排出量算定シート!$CF$17)),幹材積成長量!$L$7:$L$148,0),MATCH(【入力】吸収量・排出量算定シート!$G38,幹材積成長量!$L$7:$N$7,0)))),0)</f>
        <v>0</v>
      </c>
      <c r="CO38" s="2">
        <f>IFERROR(IF($F38="地位Ⅰ",INDEX(幹材積成長量!$I$7:$K$148,MATCH((【入力】吸収量・排出量算定シート!$H38+(【入力】吸収量・排出量算定シート!CO$17-【入力】吸収量・排出量算定シート!$CF$17)),幹材積成長量!$I$7:$I$148,0),MATCH(【入力】吸収量・排出量算定シート!$G38,幹材積成長量!$I$7:$K$7,0)),IF($F38="地位Ⅲ",INDEX(幹材積成長量!$O$7:$Q$148,MATCH((【入力】吸収量・排出量算定シート!$H38+(【入力】吸収量・排出量算定シート!CO$17-【入力】吸収量・排出量算定シート!$CF$17)),幹材積成長量!$O$7:$O$148,0),MATCH(【入力】吸収量・排出量算定シート!$G38,幹材積成長量!$O$7:$Q$7,0)),INDEX(幹材積成長量!$L$7:$N$148,MATCH((【入力】吸収量・排出量算定シート!$H38+(【入力】吸収量・排出量算定シート!CO$17-【入力】吸収量・排出量算定シート!$CF$17)),幹材積成長量!$L$7:$L$148,0),MATCH(【入力】吸収量・排出量算定シート!$G38,幹材積成長量!$L$7:$N$7,0)))),0)</f>
        <v>0</v>
      </c>
      <c r="CP38" s="2">
        <f>IFERROR(IF($F38="地位Ⅰ",INDEX(幹材積成長量!$I$7:$K$148,MATCH((【入力】吸収量・排出量算定シート!$H38+(【入力】吸収量・排出量算定シート!CP$17-【入力】吸収量・排出量算定シート!$CF$17)),幹材積成長量!$I$7:$I$148,0),MATCH(【入力】吸収量・排出量算定シート!$G38,幹材積成長量!$I$7:$K$7,0)),IF($F38="地位Ⅲ",INDEX(幹材積成長量!$O$7:$Q$148,MATCH((【入力】吸収量・排出量算定シート!$H38+(【入力】吸収量・排出量算定シート!CP$17-【入力】吸収量・排出量算定シート!$CF$17)),幹材積成長量!$O$7:$O$148,0),MATCH(【入力】吸収量・排出量算定シート!$G38,幹材積成長量!$O$7:$Q$7,0)),INDEX(幹材積成長量!$L$7:$N$148,MATCH((【入力】吸収量・排出量算定シート!$H38+(【入力】吸収量・排出量算定シート!CP$17-【入力】吸収量・排出量算定シート!$CF$17)),幹材積成長量!$L$7:$L$148,0),MATCH(【入力】吸収量・排出量算定シート!$G38,幹材積成長量!$L$7:$N$7,0)))),0)</f>
        <v>0</v>
      </c>
      <c r="CQ38" s="2">
        <f>IFERROR(IF($F38="地位Ⅰ",INDEX(幹材積成長量!$I$7:$K$148,MATCH((【入力】吸収量・排出量算定シート!$H38+(【入力】吸収量・排出量算定シート!CQ$17-【入力】吸収量・排出量算定シート!$CF$17)),幹材積成長量!$I$7:$I$148,0),MATCH(【入力】吸収量・排出量算定シート!$G38,幹材積成長量!$I$7:$K$7,0)),IF($F38="地位Ⅲ",INDEX(幹材積成長量!$O$7:$Q$148,MATCH((【入力】吸収量・排出量算定シート!$H38+(【入力】吸収量・排出量算定シート!CQ$17-【入力】吸収量・排出量算定シート!$CF$17)),幹材積成長量!$O$7:$O$148,0),MATCH(【入力】吸収量・排出量算定シート!$G38,幹材積成長量!$O$7:$Q$7,0)),INDEX(幹材積成長量!$L$7:$N$148,MATCH((【入力】吸収量・排出量算定シート!$H38+(【入力】吸収量・排出量算定シート!CQ$17-【入力】吸収量・排出量算定シート!$CF$17)),幹材積成長量!$L$7:$L$148,0),MATCH(【入力】吸収量・排出量算定シート!$G38,幹材積成長量!$L$7:$N$7,0)))),0)</f>
        <v>0</v>
      </c>
      <c r="CR38" s="2">
        <f>IFERROR(IF($F38="地位Ⅰ",INDEX(幹材積成長量!$I$7:$K$148,MATCH((【入力】吸収量・排出量算定シート!$H38+(【入力】吸収量・排出量算定シート!CR$17-【入力】吸収量・排出量算定シート!$CF$17)),幹材積成長量!$I$7:$I$148,0),MATCH(【入力】吸収量・排出量算定シート!$G38,幹材積成長量!$I$7:$K$7,0)),IF($F38="地位Ⅲ",INDEX(幹材積成長量!$O$7:$Q$148,MATCH((【入力】吸収量・排出量算定シート!$H38+(【入力】吸収量・排出量算定シート!CR$17-【入力】吸収量・排出量算定シート!$CF$17)),幹材積成長量!$O$7:$O$148,0),MATCH(【入力】吸収量・排出量算定シート!$G38,幹材積成長量!$O$7:$Q$7,0)),INDEX(幹材積成長量!$L$7:$N$148,MATCH((【入力】吸収量・排出量算定シート!$H38+(【入力】吸収量・排出量算定シート!CR$17-【入力】吸収量・排出量算定シート!$CF$17)),幹材積成長量!$L$7:$L$148,0),MATCH(【入力】吸収量・排出量算定シート!$G38,幹材積成長量!$L$7:$N$7,0)))),0)</f>
        <v>0</v>
      </c>
      <c r="CS38" s="2">
        <f>IFERROR(IF($F38="地位Ⅰ",INDEX(幹材積成長量!$I$7:$K$148,MATCH((【入力】吸収量・排出量算定シート!$H38+(【入力】吸収量・排出量算定シート!CS$17-【入力】吸収量・排出量算定シート!$CF$17)),幹材積成長量!$I$7:$I$148,0),MATCH(【入力】吸収量・排出量算定シート!$G38,幹材積成長量!$I$7:$K$7,0)),IF($F38="地位Ⅲ",INDEX(幹材積成長量!$O$7:$Q$148,MATCH((【入力】吸収量・排出量算定シート!$H38+(【入力】吸収量・排出量算定シート!CS$17-【入力】吸収量・排出量算定シート!$CF$17)),幹材積成長量!$O$7:$O$148,0),MATCH(【入力】吸収量・排出量算定シート!$G38,幹材積成長量!$O$7:$Q$7,0)),INDEX(幹材積成長量!$L$7:$N$148,MATCH((【入力】吸収量・排出量算定シート!$H38+(【入力】吸収量・排出量算定シート!CS$17-【入力】吸収量・排出量算定シート!$CF$17)),幹材積成長量!$L$7:$L$148,0),MATCH(【入力】吸収量・排出量算定シート!$G38,幹材積成長量!$L$7:$N$7,0)))),0)</f>
        <v>0</v>
      </c>
      <c r="CT38" s="2">
        <f>IFERROR(IF($F38="地位Ⅰ",INDEX(幹材積成長量!$I$7:$K$148,MATCH((【入力】吸収量・排出量算定シート!$H38+(【入力】吸収量・排出量算定シート!CT$17-【入力】吸収量・排出量算定シート!$CF$17)),幹材積成長量!$I$7:$I$148,0),MATCH(【入力】吸収量・排出量算定シート!$G38,幹材積成長量!$I$7:$K$7,0)),IF($F38="地位Ⅲ",INDEX(幹材積成長量!$O$7:$Q$148,MATCH((【入力】吸収量・排出量算定シート!$H38+(【入力】吸収量・排出量算定シート!CT$17-【入力】吸収量・排出量算定シート!$CF$17)),幹材積成長量!$O$7:$O$148,0),MATCH(【入力】吸収量・排出量算定シート!$G38,幹材積成長量!$O$7:$Q$7,0)),INDEX(幹材積成長量!$L$7:$N$148,MATCH((【入力】吸収量・排出量算定シート!$H38+(【入力】吸収量・排出量算定シート!CT$17-【入力】吸収量・排出量算定シート!$CF$17)),幹材積成長量!$L$7:$L$148,0),MATCH(【入力】吸収量・排出量算定シート!$G38,幹材積成長量!$L$7:$N$7,0)))),0)</f>
        <v>0</v>
      </c>
      <c r="CU38" s="2">
        <f>IFERROR(IF($F38="地位Ⅰ",INDEX(幹材積成長量!$I$7:$K$148,MATCH((【入力】吸収量・排出量算定シート!$H38+(【入力】吸収量・排出量算定シート!CU$17-【入力】吸収量・排出量算定シート!$CF$17)),幹材積成長量!$I$7:$I$148,0),MATCH(【入力】吸収量・排出量算定シート!$G38,幹材積成長量!$I$7:$K$7,0)),IF($F38="地位Ⅲ",INDEX(幹材積成長量!$O$7:$Q$148,MATCH((【入力】吸収量・排出量算定シート!$H38+(【入力】吸収量・排出量算定シート!CU$17-【入力】吸収量・排出量算定シート!$CF$17)),幹材積成長量!$O$7:$O$148,0),MATCH(【入力】吸収量・排出量算定シート!$G38,幹材積成長量!$O$7:$Q$7,0)),INDEX(幹材積成長量!$L$7:$N$148,MATCH((【入力】吸収量・排出量算定シート!$H38+(【入力】吸収量・排出量算定シート!CU$17-【入力】吸収量・排出量算定シート!$CF$17)),幹材積成長量!$L$7:$L$148,0),MATCH(【入力】吸収量・排出量算定シート!$G38,幹材積成長量!$L$7:$N$7,0)))),0)</f>
        <v>0</v>
      </c>
      <c r="CV38" s="2">
        <f>IFERROR(IF($F38="地位Ⅰ",INDEX(幹材積成長量!$I$7:$K$148,MATCH((【入力】吸収量・排出量算定シート!$H38+(【入力】吸収量・排出量算定シート!CV$17-【入力】吸収量・排出量算定シート!$CF$17)),幹材積成長量!$I$7:$I$148,0),MATCH(【入力】吸収量・排出量算定シート!$G38,幹材積成長量!$I$7:$K$7,0)),IF($F38="地位Ⅲ",INDEX(幹材積成長量!$O$7:$Q$148,MATCH((【入力】吸収量・排出量算定シート!$H38+(【入力】吸収量・排出量算定シート!CV$17-【入力】吸収量・排出量算定シート!$CF$17)),幹材積成長量!$O$7:$O$148,0),MATCH(【入力】吸収量・排出量算定シート!$G38,幹材積成長量!$O$7:$Q$7,0)),INDEX(幹材積成長量!$L$7:$N$148,MATCH((【入力】吸収量・排出量算定シート!$H38+(【入力】吸収量・排出量算定シート!CV$17-【入力】吸収量・排出量算定シート!$CF$17)),幹材積成長量!$L$7:$L$148,0),MATCH(【入力】吸収量・排出量算定シート!$G38,幹材積成長量!$L$7:$N$7,0)))),0)</f>
        <v>0</v>
      </c>
      <c r="CW38" s="2">
        <f t="shared" si="148"/>
        <v>0</v>
      </c>
      <c r="CX38" s="2">
        <f t="shared" si="149"/>
        <v>0</v>
      </c>
      <c r="CY38" s="2">
        <f t="shared" si="150"/>
        <v>0</v>
      </c>
      <c r="CZ38" s="2">
        <f t="shared" si="151"/>
        <v>0</v>
      </c>
      <c r="DA38" s="2">
        <f t="shared" si="152"/>
        <v>0</v>
      </c>
      <c r="DB38" s="2">
        <f t="shared" si="153"/>
        <v>0</v>
      </c>
      <c r="DC38" s="2">
        <f t="shared" si="154"/>
        <v>0</v>
      </c>
      <c r="DD38" s="2">
        <f t="shared" si="155"/>
        <v>0</v>
      </c>
      <c r="DE38" s="2">
        <f t="shared" si="156"/>
        <v>0</v>
      </c>
      <c r="DF38" s="2">
        <f t="shared" si="157"/>
        <v>0</v>
      </c>
      <c r="DG38" s="2">
        <f t="shared" si="158"/>
        <v>0</v>
      </c>
      <c r="DH38" s="2">
        <f t="shared" si="159"/>
        <v>0</v>
      </c>
      <c r="DI38" s="2">
        <f t="shared" si="160"/>
        <v>0</v>
      </c>
      <c r="DJ38" s="2">
        <f t="shared" si="161"/>
        <v>0</v>
      </c>
      <c r="DK38" s="2">
        <f t="shared" si="162"/>
        <v>0</v>
      </c>
      <c r="DL38" s="2">
        <f t="shared" si="163"/>
        <v>0</v>
      </c>
      <c r="DM38" s="2">
        <f t="shared" si="164"/>
        <v>0</v>
      </c>
      <c r="DN38" s="187">
        <f>IFERROR(IF($F38="地位Ⅰ",INDEX(幹材積成長量!$AE$7:$AG$14,8,MATCH(【入力】吸収量・排出量算定シート!$G38,幹材積成長量!$AE$7:$AG$7,0)),IF($F38="地位Ⅲ",INDEX(幹材積成長量!$AK$7:$AM$14,8,MATCH(【入力】吸収量・排出量算定シート!$G38,幹材積成長量!$AK$7:$AM$7,0)),INDEX(幹材積成長量!$AH$7:$AJ$14,8,MATCH(【入力】吸収量・排出量算定シート!$G38,幹材積成長量!$AH$7:$AJ$7,0)))),0)</f>
        <v>0</v>
      </c>
      <c r="DO38" s="187">
        <f>IFERROR(IF($F38="地位Ⅰ",INDEX(幹材積成長量!$AE$7:$AG$14,8,MATCH(【入力】吸収量・排出量算定シート!$G38,幹材積成長量!$AE$7:$AG$7,0)),IF($F38="地位Ⅲ",INDEX(幹材積成長量!$AK$7:$AM$14,8,MATCH(【入力】吸収量・排出量算定シート!$G38,幹材積成長量!$AK$7:$AM$7,0)),INDEX(幹材積成長量!$AH$7:$AJ$14,8,MATCH(【入力】吸収量・排出量算定シート!$G38,幹材積成長量!$AH$7:$AJ$7,0)))),0)</f>
        <v>0</v>
      </c>
      <c r="DP38" s="187">
        <f>IFERROR(IF($F38="地位Ⅰ",INDEX(幹材積成長量!$AE$7:$AG$14,8,MATCH(【入力】吸収量・排出量算定シート!$G38,幹材積成長量!$AE$7:$AG$7,0)),IF($F38="地位Ⅲ",INDEX(幹材積成長量!$AK$7:$AM$14,8,MATCH(【入力】吸収量・排出量算定シート!$G38,幹材積成長量!$AK$7:$AM$7,0)),INDEX(幹材積成長量!$AH$7:$AJ$14,8,MATCH(【入力】吸収量・排出量算定シート!$G38,幹材積成長量!$AH$7:$AJ$7,0)))),0)</f>
        <v>0</v>
      </c>
      <c r="DQ38" s="187">
        <f>IFERROR(IF($F38="地位Ⅰ",INDEX(幹材積成長量!$AE$7:$AG$14,8,MATCH(【入力】吸収量・排出量算定シート!$G38,幹材積成長量!$AE$7:$AG$7,0)),IF($F38="地位Ⅲ",INDEX(幹材積成長量!$AK$7:$AM$14,8,MATCH(【入力】吸収量・排出量算定シート!$G38,幹材積成長量!$AK$7:$AM$7,0)),INDEX(幹材積成長量!$AH$7:$AJ$14,8,MATCH(【入力】吸収量・排出量算定シート!$G38,幹材積成長量!$AH$7:$AJ$7,0)))),0)</f>
        <v>0</v>
      </c>
      <c r="DR38" s="187">
        <f>IFERROR(IF($F38="地位Ⅰ",INDEX(幹材積成長量!$AE$7:$AG$14,8,MATCH(【入力】吸収量・排出量算定シート!$G38,幹材積成長量!$AE$7:$AG$7,0)),IF($F38="地位Ⅲ",INDEX(幹材積成長量!$AK$7:$AM$14,8,MATCH(【入力】吸収量・排出量算定シート!$G38,幹材積成長量!$AK$7:$AM$7,0)),INDEX(幹材積成長量!$AH$7:$AJ$14,8,MATCH(【入力】吸収量・排出量算定シート!$G38,幹材積成長量!$AH$7:$AJ$7,0)))),0)</f>
        <v>0</v>
      </c>
      <c r="DS38" s="187">
        <f>IFERROR(IF($F38="地位Ⅰ",INDEX(幹材積成長量!$AE$7:$AG$14,8,MATCH(【入力】吸収量・排出量算定シート!$G38,幹材積成長量!$AE$7:$AG$7,0)),IF($F38="地位Ⅲ",INDEX(幹材積成長量!$AK$7:$AM$14,8,MATCH(【入力】吸収量・排出量算定シート!$G38,幹材積成長量!$AK$7:$AM$7,0)),INDEX(幹材積成長量!$AH$7:$AJ$14,8,MATCH(【入力】吸収量・排出量算定シート!$G38,幹材積成長量!$AH$7:$AJ$7,0)))),0)</f>
        <v>0</v>
      </c>
      <c r="DT38" s="187">
        <f>IFERROR(IF($F38="地位Ⅰ",INDEX(幹材積成長量!$AE$7:$AG$14,8,MATCH(【入力】吸収量・排出量算定シート!$G38,幹材積成長量!$AE$7:$AG$7,0)),IF($F38="地位Ⅲ",INDEX(幹材積成長量!$AK$7:$AM$14,8,MATCH(【入力】吸収量・排出量算定シート!$G38,幹材積成長量!$AK$7:$AM$7,0)),INDEX(幹材積成長量!$AH$7:$AJ$14,8,MATCH(【入力】吸収量・排出量算定シート!$G38,幹材積成長量!$AH$7:$AJ$7,0)))),0)</f>
        <v>0</v>
      </c>
      <c r="DU38" s="187">
        <f>IFERROR(IF($F38="地位Ⅰ",INDEX(幹材積成長量!$AE$7:$AG$14,8,MATCH(【入力】吸収量・排出量算定シート!$G38,幹材積成長量!$AE$7:$AG$7,0)),IF($F38="地位Ⅲ",INDEX(幹材積成長量!$AK$7:$AM$14,8,MATCH(【入力】吸収量・排出量算定シート!$G38,幹材積成長量!$AK$7:$AM$7,0)),INDEX(幹材積成長量!$AH$7:$AJ$14,8,MATCH(【入力】吸収量・排出量算定シート!$G38,幹材積成長量!$AH$7:$AJ$7,0)))),0)</f>
        <v>0</v>
      </c>
      <c r="DV38" s="187">
        <f>IFERROR(IF($F38="地位Ⅰ",INDEX(幹材積成長量!$AE$7:$AG$14,8,MATCH(【入力】吸収量・排出量算定シート!$G38,幹材積成長量!$AE$7:$AG$7,0)),IF($F38="地位Ⅲ",INDEX(幹材積成長量!$AK$7:$AM$14,8,MATCH(【入力】吸収量・排出量算定シート!$G38,幹材積成長量!$AK$7:$AM$7,0)),INDEX(幹材積成長量!$AH$7:$AJ$14,8,MATCH(【入力】吸収量・排出量算定シート!$G38,幹材積成長量!$AH$7:$AJ$7,0)))),0)</f>
        <v>0</v>
      </c>
      <c r="DW38" s="187">
        <f>IFERROR(IF($F38="地位Ⅰ",INDEX(幹材積成長量!$AE$7:$AG$14,8,MATCH(【入力】吸収量・排出量算定シート!$G38,幹材積成長量!$AE$7:$AG$7,0)),IF($F38="地位Ⅲ",INDEX(幹材積成長量!$AK$7:$AM$14,8,MATCH(【入力】吸収量・排出量算定シート!$G38,幹材積成長量!$AK$7:$AM$7,0)),INDEX(幹材積成長量!$AH$7:$AJ$14,8,MATCH(【入力】吸収量・排出量算定シート!$G38,幹材積成長量!$AH$7:$AJ$7,0)))),0)</f>
        <v>0</v>
      </c>
      <c r="DX38" s="187">
        <f>IFERROR(IF($F38="地位Ⅰ",INDEX(幹材積成長量!$AE$7:$AG$14,8,MATCH(【入力】吸収量・排出量算定シート!$G38,幹材積成長量!$AE$7:$AG$7,0)),IF($F38="地位Ⅲ",INDEX(幹材積成長量!$AK$7:$AM$14,8,MATCH(【入力】吸収量・排出量算定シート!$G38,幹材積成長量!$AK$7:$AM$7,0)),INDEX(幹材積成長量!$AH$7:$AJ$14,8,MATCH(【入力】吸収量・排出量算定シート!$G38,幹材積成長量!$AH$7:$AJ$7,0)))),0)</f>
        <v>0</v>
      </c>
      <c r="DY38" s="187">
        <f>IFERROR(IF($F38="地位Ⅰ",INDEX(幹材積成長量!$AE$7:$AG$14,8,MATCH(【入力】吸収量・排出量算定シート!$G38,幹材積成長量!$AE$7:$AG$7,0)),IF($F38="地位Ⅲ",INDEX(幹材積成長量!$AK$7:$AM$14,8,MATCH(【入力】吸収量・排出量算定シート!$G38,幹材積成長量!$AK$7:$AM$7,0)),INDEX(幹材積成長量!$AH$7:$AJ$14,8,MATCH(【入力】吸収量・排出量算定シート!$G38,幹材積成長量!$AH$7:$AJ$7,0)))),0)</f>
        <v>0</v>
      </c>
      <c r="DZ38" s="187">
        <f>IFERROR(IF($F38="地位Ⅰ",INDEX(幹材積成長量!$AE$7:$AG$14,8,MATCH(【入力】吸収量・排出量算定シート!$G38,幹材積成長量!$AE$7:$AG$7,0)),IF($F38="地位Ⅲ",INDEX(幹材積成長量!$AK$7:$AM$14,8,MATCH(【入力】吸収量・排出量算定シート!$G38,幹材積成長量!$AK$7:$AM$7,0)),INDEX(幹材積成長量!$AH$7:$AJ$14,8,MATCH(【入力】吸収量・排出量算定シート!$G38,幹材積成長量!$AH$7:$AJ$7,0)))),0)</f>
        <v>0</v>
      </c>
      <c r="EA38" s="187">
        <f>IFERROR(IF($F38="地位Ⅰ",INDEX(幹材積成長量!$AE$7:$AG$14,8,MATCH(【入力】吸収量・排出量算定シート!$G38,幹材積成長量!$AE$7:$AG$7,0)),IF($F38="地位Ⅲ",INDEX(幹材積成長量!$AK$7:$AM$14,8,MATCH(【入力】吸収量・排出量算定シート!$G38,幹材積成長量!$AK$7:$AM$7,0)),INDEX(幹材積成長量!$AH$7:$AJ$14,8,MATCH(【入力】吸収量・排出量算定シート!$G38,幹材積成長量!$AH$7:$AJ$7,0)))),0)</f>
        <v>0</v>
      </c>
      <c r="EB38" s="187">
        <f>IFERROR(IF($F38="地位Ⅰ",INDEX(幹材積成長量!$AE$7:$AG$14,8,MATCH(【入力】吸収量・排出量算定シート!$G38,幹材積成長量!$AE$7:$AG$7,0)),IF($F38="地位Ⅲ",INDEX(幹材積成長量!$AK$7:$AM$14,8,MATCH(【入力】吸収量・排出量算定シート!$G38,幹材積成長量!$AK$7:$AM$7,0)),INDEX(幹材積成長量!$AH$7:$AJ$14,8,MATCH(【入力】吸収量・排出量算定シート!$G38,幹材積成長量!$AH$7:$AJ$7,0)))),0)</f>
        <v>0</v>
      </c>
      <c r="EC38" s="187">
        <f>IFERROR(IF($F38="地位Ⅰ",INDEX(幹材積成長量!$AE$7:$AG$14,8,MATCH(【入力】吸収量・排出量算定シート!$G38,幹材積成長量!$AE$7:$AG$7,0)),IF($F38="地位Ⅲ",INDEX(幹材積成長量!$AK$7:$AM$14,8,MATCH(【入力】吸収量・排出量算定シート!$G38,幹材積成長量!$AK$7:$AM$7,0)),INDEX(幹材積成長量!$AH$7:$AJ$14,8,MATCH(【入力】吸収量・排出量算定シート!$G38,幹材積成長量!$AH$7:$AJ$7,0)))),0)</f>
        <v>0</v>
      </c>
      <c r="ED38" s="186">
        <f t="shared" si="165"/>
        <v>0</v>
      </c>
      <c r="EE38" s="186">
        <f t="shared" si="166"/>
        <v>0</v>
      </c>
      <c r="EF38" s="186">
        <f t="shared" si="167"/>
        <v>0</v>
      </c>
      <c r="EG38" s="186">
        <f t="shared" si="168"/>
        <v>0</v>
      </c>
      <c r="EH38" s="186">
        <f t="shared" si="169"/>
        <v>0</v>
      </c>
      <c r="EI38" s="186">
        <f t="shared" si="170"/>
        <v>0</v>
      </c>
      <c r="EJ38" s="186">
        <f t="shared" si="171"/>
        <v>0</v>
      </c>
      <c r="EK38" s="186">
        <f t="shared" si="172"/>
        <v>0</v>
      </c>
      <c r="EL38" s="186">
        <f t="shared" si="173"/>
        <v>0</v>
      </c>
      <c r="EM38" s="186">
        <f t="shared" si="174"/>
        <v>0</v>
      </c>
      <c r="EN38" s="186">
        <f t="shared" si="175"/>
        <v>0</v>
      </c>
      <c r="EO38" s="186">
        <f t="shared" si="176"/>
        <v>0</v>
      </c>
      <c r="EP38" s="186">
        <f t="shared" si="177"/>
        <v>0</v>
      </c>
      <c r="EQ38" s="186">
        <f t="shared" si="178"/>
        <v>0</v>
      </c>
      <c r="ER38" s="186">
        <f t="shared" si="179"/>
        <v>0</v>
      </c>
      <c r="ES38" s="186">
        <f t="shared" si="180"/>
        <v>0</v>
      </c>
      <c r="ET38" s="186">
        <f t="shared" si="181"/>
        <v>0</v>
      </c>
    </row>
    <row r="39" spans="2:150" x14ac:dyDescent="0.3">
      <c r="B39" s="3"/>
      <c r="C39" s="3"/>
      <c r="D39" s="3"/>
      <c r="E39" s="3"/>
      <c r="G39" s="217"/>
      <c r="J39" s="3"/>
      <c r="M39" s="187">
        <f>IFERROR(IF($F39="地位Ⅰ",INDEX(幹材積成長量!$S$7:$U$148,MATCH(【入力】吸収量・排出量算定シート!$H39+(M$17-$M$17),幹材積成長量!$S$7:$S$148,0),MATCH($G39,幹材積成長量!$S$7:$U$7,0)),IF($F39="地位Ⅲ",INDEX(幹材積成長量!$Y$7:$AA$148,MATCH(【入力】吸収量・排出量算定シート!$H39+(M$17-$M$17),幹材積成長量!$Y$7:$Y$148,0),MATCH($G39,幹材積成長量!$Y$7:$AA$7,0)),INDEX(幹材積成長量!$V$7:$X$148,MATCH(【入力】吸収量・排出量算定シート!$H39+(M$17-$M$17),幹材積成長量!$V$7:$V$148,0),MATCH($G39,幹材積成長量!$V$7:$X$7,0)))),0)</f>
        <v>0</v>
      </c>
      <c r="N39" s="187">
        <f>IFERROR(IF($F39="地位Ⅰ",INDEX(幹材積成長量!$S$7:$U$148,MATCH(【入力】吸収量・排出量算定シート!$H39+(N$17-$M$17),幹材積成長量!$S$7:$S$148,0),MATCH($G39,幹材積成長量!$S$7:$U$7,0)),IF($F39="地位Ⅲ",INDEX(幹材積成長量!$Y$7:$AA$148,MATCH(【入力】吸収量・排出量算定シート!$H39+(N$17-$M$17),幹材積成長量!$Y$7:$Y$148,0),MATCH($G39,幹材積成長量!$Y$7:$AA$7,0)),INDEX(幹材積成長量!$V$7:$X$148,MATCH(【入力】吸収量・排出量算定シート!$H39+(N$17-$M$17),幹材積成長量!$V$7:$V$148,0),MATCH($G39,幹材積成長量!$V$7:$X$7,0)))),0)</f>
        <v>0</v>
      </c>
      <c r="O39" s="187">
        <f>IFERROR(IF($F39="地位Ⅰ",INDEX(幹材積成長量!$S$7:$U$148,MATCH(【入力】吸収量・排出量算定シート!$H39+(O$17-$M$17),幹材積成長量!$S$7:$S$148,0),MATCH($G39,幹材積成長量!$S$7:$U$7,0)),IF($F39="地位Ⅲ",INDEX(幹材積成長量!$Y$7:$AA$148,MATCH(【入力】吸収量・排出量算定シート!$H39+(O$17-$M$17),幹材積成長量!$Y$7:$Y$148,0),MATCH($G39,幹材積成長量!$Y$7:$AA$7,0)),INDEX(幹材積成長量!$V$7:$X$148,MATCH(【入力】吸収量・排出量算定シート!$H39+(O$17-$M$17),幹材積成長量!$V$7:$V$148,0),MATCH($G39,幹材積成長量!$V$7:$X$7,0)))),0)</f>
        <v>0</v>
      </c>
      <c r="P39" s="187">
        <f>IFERROR(IF($F39="地位Ⅰ",INDEX(幹材積成長量!$S$7:$U$148,MATCH(【入力】吸収量・排出量算定シート!$H39+(P$17-$M$17),幹材積成長量!$S$7:$S$148,0),MATCH($G39,幹材積成長量!$S$7:$U$7,0)),IF($F39="地位Ⅲ",INDEX(幹材積成長量!$Y$7:$AA$148,MATCH(【入力】吸収量・排出量算定シート!$H39+(P$17-$M$17),幹材積成長量!$Y$7:$Y$148,0),MATCH($G39,幹材積成長量!$Y$7:$AA$7,0)),INDEX(幹材積成長量!$V$7:$X$148,MATCH(【入力】吸収量・排出量算定シート!$H39+(P$17-$M$17),幹材積成長量!$V$7:$V$148,0),MATCH($G39,幹材積成長量!$V$7:$X$7,0)))),0)</f>
        <v>0</v>
      </c>
      <c r="Q39" s="187">
        <f>IFERROR(IF($F39="地位Ⅰ",INDEX(幹材積成長量!$S$7:$U$148,MATCH(【入力】吸収量・排出量算定シート!$H39+(Q$17-$M$17),幹材積成長量!$S$7:$S$148,0),MATCH($G39,幹材積成長量!$S$7:$U$7,0)),IF($F39="地位Ⅲ",INDEX(幹材積成長量!$Y$7:$AA$148,MATCH(【入力】吸収量・排出量算定シート!$H39+(Q$17-$M$17),幹材積成長量!$Y$7:$Y$148,0),MATCH($G39,幹材積成長量!$Y$7:$AA$7,0)),INDEX(幹材積成長量!$V$7:$X$148,MATCH(【入力】吸収量・排出量算定シート!$H39+(Q$17-$M$17),幹材積成長量!$V$7:$V$148,0),MATCH($G39,幹材積成長量!$V$7:$X$7,0)))),0)</f>
        <v>0</v>
      </c>
      <c r="R39" s="187">
        <f>IFERROR(IF($F39="地位Ⅰ",INDEX(幹材積成長量!$S$7:$U$148,MATCH(【入力】吸収量・排出量算定シート!$H39+(R$17-$M$17),幹材積成長量!$S$7:$S$148,0),MATCH($G39,幹材積成長量!$S$7:$U$7,0)),IF($F39="地位Ⅲ",INDEX(幹材積成長量!$Y$7:$AA$148,MATCH(【入力】吸収量・排出量算定シート!$H39+(R$17-$M$17),幹材積成長量!$Y$7:$Y$148,0),MATCH($G39,幹材積成長量!$Y$7:$AA$7,0)),INDEX(幹材積成長量!$V$7:$X$148,MATCH(【入力】吸収量・排出量算定シート!$H39+(R$17-$M$17),幹材積成長量!$V$7:$V$148,0),MATCH($G39,幹材積成長量!$V$7:$X$7,0)))),0)</f>
        <v>0</v>
      </c>
      <c r="S39" s="187">
        <f>IFERROR(IF($F39="地位Ⅰ",INDEX(幹材積成長量!$S$7:$U$148,MATCH(【入力】吸収量・排出量算定シート!$H39+(S$17-$M$17),幹材積成長量!$S$7:$S$148,0),MATCH($G39,幹材積成長量!$S$7:$U$7,0)),IF($F39="地位Ⅲ",INDEX(幹材積成長量!$Y$7:$AA$148,MATCH(【入力】吸収量・排出量算定シート!$H39+(S$17-$M$17),幹材積成長量!$Y$7:$Y$148,0),MATCH($G39,幹材積成長量!$Y$7:$AA$7,0)),INDEX(幹材積成長量!$V$7:$X$148,MATCH(【入力】吸収量・排出量算定シート!$H39+(S$17-$M$17),幹材積成長量!$V$7:$V$148,0),MATCH($G39,幹材積成長量!$V$7:$X$7,0)))),0)</f>
        <v>0</v>
      </c>
      <c r="T39" s="187">
        <f>IFERROR(IF($F39="地位Ⅰ",INDEX(幹材積成長量!$S$7:$U$148,MATCH(【入力】吸収量・排出量算定シート!$H39+(T$17-$M$17),幹材積成長量!$S$7:$S$148,0),MATCH($G39,幹材積成長量!$S$7:$U$7,0)),IF($F39="地位Ⅲ",INDEX(幹材積成長量!$Y$7:$AA$148,MATCH(【入力】吸収量・排出量算定シート!$H39+(T$17-$M$17),幹材積成長量!$Y$7:$Y$148,0),MATCH($G39,幹材積成長量!$Y$7:$AA$7,0)),INDEX(幹材積成長量!$V$7:$X$148,MATCH(【入力】吸収量・排出量算定シート!$H39+(T$17-$M$17),幹材積成長量!$V$7:$V$148,0),MATCH($G39,幹材積成長量!$V$7:$X$7,0)))),0)</f>
        <v>0</v>
      </c>
      <c r="U39" s="187">
        <f>IFERROR(IF($F39="地位Ⅰ",INDEX(幹材積成長量!$S$7:$U$148,MATCH(【入力】吸収量・排出量算定シート!$H39+(U$17-$M$17),幹材積成長量!$S$7:$S$148,0),MATCH($G39,幹材積成長量!$S$7:$U$7,0)),IF($F39="地位Ⅲ",INDEX(幹材積成長量!$Y$7:$AA$148,MATCH(【入力】吸収量・排出量算定シート!$H39+(U$17-$M$17),幹材積成長量!$Y$7:$Y$148,0),MATCH($G39,幹材積成長量!$Y$7:$AA$7,0)),INDEX(幹材積成長量!$V$7:$X$148,MATCH(【入力】吸収量・排出量算定シート!$H39+(U$17-$M$17),幹材積成長量!$V$7:$V$148,0),MATCH($G39,幹材積成長量!$V$7:$X$7,0)))),0)</f>
        <v>0</v>
      </c>
      <c r="V39" s="187">
        <f>IFERROR(IF($F39="地位Ⅰ",INDEX(幹材積成長量!$S$7:$U$148,MATCH(【入力】吸収量・排出量算定シート!$H39+(V$17-$M$17),幹材積成長量!$S$7:$S$148,0),MATCH($G39,幹材積成長量!$S$7:$U$7,0)),IF($F39="地位Ⅲ",INDEX(幹材積成長量!$Y$7:$AA$148,MATCH(【入力】吸収量・排出量算定シート!$H39+(V$17-$M$17),幹材積成長量!$Y$7:$Y$148,0),MATCH($G39,幹材積成長量!$Y$7:$AA$7,0)),INDEX(幹材積成長量!$V$7:$X$148,MATCH(【入力】吸収量・排出量算定シート!$H39+(V$17-$M$17),幹材積成長量!$V$7:$V$148,0),MATCH($G39,幹材積成長量!$V$7:$X$7,0)))),0)</f>
        <v>0</v>
      </c>
      <c r="W39" s="187">
        <f>IFERROR(IF($F39="地位Ⅰ",INDEX(幹材積成長量!$S$7:$U$148,MATCH(【入力】吸収量・排出量算定シート!$H39+(W$17-$M$17),幹材積成長量!$S$7:$S$148,0),MATCH($G39,幹材積成長量!$S$7:$U$7,0)),IF($F39="地位Ⅲ",INDEX(幹材積成長量!$Y$7:$AA$148,MATCH(【入力】吸収量・排出量算定シート!$H39+(W$17-$M$17),幹材積成長量!$Y$7:$Y$148,0),MATCH($G39,幹材積成長量!$Y$7:$AA$7,0)),INDEX(幹材積成長量!$V$7:$X$148,MATCH(【入力】吸収量・排出量算定シート!$H39+(W$17-$M$17),幹材積成長量!$V$7:$V$148,0),MATCH($G39,幹材積成長量!$V$7:$X$7,0)))),0)</f>
        <v>0</v>
      </c>
      <c r="X39" s="187">
        <f>IFERROR(IF($F39="地位Ⅰ",INDEX(幹材積成長量!$S$7:$U$148,MATCH(【入力】吸収量・排出量算定シート!$H39+(X$17-$M$17),幹材積成長量!$S$7:$S$148,0),MATCH($G39,幹材積成長量!$S$7:$U$7,0)),IF($F39="地位Ⅲ",INDEX(幹材積成長量!$Y$7:$AA$148,MATCH(【入力】吸収量・排出量算定シート!$H39+(X$17-$M$17),幹材積成長量!$Y$7:$Y$148,0),MATCH($G39,幹材積成長量!$Y$7:$AA$7,0)),INDEX(幹材積成長量!$V$7:$X$148,MATCH(【入力】吸収量・排出量算定シート!$H39+(X$17-$M$17),幹材積成長量!$V$7:$V$148,0),MATCH($G39,幹材積成長量!$V$7:$X$7,0)))),0)</f>
        <v>0</v>
      </c>
      <c r="Y39" s="187">
        <f>IFERROR(IF($F39="地位Ⅰ",INDEX(幹材積成長量!$S$7:$U$148,MATCH(【入力】吸収量・排出量算定シート!$H39+(Y$17-$M$17),幹材積成長量!$S$7:$S$148,0),MATCH($G39,幹材積成長量!$S$7:$U$7,0)),IF($F39="地位Ⅲ",INDEX(幹材積成長量!$Y$7:$AA$148,MATCH(【入力】吸収量・排出量算定シート!$H39+(Y$17-$M$17),幹材積成長量!$Y$7:$Y$148,0),MATCH($G39,幹材積成長量!$Y$7:$AA$7,0)),INDEX(幹材積成長量!$V$7:$X$148,MATCH(【入力】吸収量・排出量算定シート!$H39+(Y$17-$M$17),幹材積成長量!$V$7:$V$148,0),MATCH($G39,幹材積成長量!$V$7:$X$7,0)))),0)</f>
        <v>0</v>
      </c>
      <c r="Z39" s="187">
        <f>IFERROR(IF($F39="地位Ⅰ",INDEX(幹材積成長量!$S$7:$U$148,MATCH(【入力】吸収量・排出量算定シート!$H39+(Z$17-$M$17),幹材積成長量!$S$7:$S$148,0),MATCH($G39,幹材積成長量!$S$7:$U$7,0)),IF($F39="地位Ⅲ",INDEX(幹材積成長量!$Y$7:$AA$148,MATCH(【入力】吸収量・排出量算定シート!$H39+(Z$17-$M$17),幹材積成長量!$Y$7:$Y$148,0),MATCH($G39,幹材積成長量!$Y$7:$AA$7,0)),INDEX(幹材積成長量!$V$7:$X$148,MATCH(【入力】吸収量・排出量算定シート!$H39+(Z$17-$M$17),幹材積成長量!$V$7:$V$148,0),MATCH($G39,幹材積成長量!$V$7:$X$7,0)))),0)</f>
        <v>0</v>
      </c>
      <c r="AA39" s="187">
        <f>IFERROR(IF($F39="地位Ⅰ",INDEX(幹材積成長量!$S$7:$U$148,MATCH(【入力】吸収量・排出量算定シート!$H39+(AA$17-$M$17),幹材積成長量!$S$7:$S$148,0),MATCH($G39,幹材積成長量!$S$7:$U$7,0)),IF($F39="地位Ⅲ",INDEX(幹材積成長量!$Y$7:$AA$148,MATCH(【入力】吸収量・排出量算定シート!$H39+(AA$17-$M$17),幹材積成長量!$Y$7:$Y$148,0),MATCH($G39,幹材積成長量!$Y$7:$AA$7,0)),INDEX(幹材積成長量!$V$7:$X$148,MATCH(【入力】吸収量・排出量算定シート!$H39+(AA$17-$M$17),幹材積成長量!$V$7:$V$148,0),MATCH($G39,幹材積成長量!$V$7:$X$7,0)))),0)</f>
        <v>0</v>
      </c>
      <c r="AB39" s="187">
        <f>IFERROR(IF($F39="地位Ⅰ",INDEX(幹材積成長量!$S$7:$U$148,MATCH(【入力】吸収量・排出量算定シート!$H39+(AB$17-$M$17),幹材積成長量!$S$7:$S$148,0),MATCH($G39,幹材積成長量!$S$7:$U$7,0)),IF($F39="地位Ⅲ",INDEX(幹材積成長量!$Y$7:$AA$148,MATCH(【入力】吸収量・排出量算定シート!$H39+(AB$17-$M$17),幹材積成長量!$Y$7:$Y$148,0),MATCH($G39,幹材積成長量!$Y$7:$AA$7,0)),INDEX(幹材積成長量!$V$7:$X$148,MATCH(【入力】吸収量・排出量算定シート!$H39+(AB$17-$M$17),幹材積成長量!$V$7:$V$148,0),MATCH($G39,幹材積成長量!$V$7:$X$7,0)))),0)</f>
        <v>0</v>
      </c>
      <c r="AC39" s="187">
        <f>IFERROR(IF($F39="地位Ⅰ",INDEX(幹材積成長量!$S$7:$U$148,MATCH(【入力】吸収量・排出量算定シート!$H39+(AC$17-$M$17),幹材積成長量!$S$7:$S$148,0),MATCH($G39,幹材積成長量!$S$7:$U$7,0)),IF($F39="地位Ⅲ",INDEX(幹材積成長量!$Y$7:$AA$148,MATCH(【入力】吸収量・排出量算定シート!$H39+(AC$17-$M$17),幹材積成長量!$Y$7:$Y$148,0),MATCH($G39,幹材積成長量!$Y$7:$AA$7,0)),INDEX(幹材積成長量!$V$7:$X$148,MATCH(【入力】吸収量・排出量算定シート!$H39+(AC$17-$M$17),幹材積成長量!$V$7:$V$148,0),MATCH($G39,幹材積成長量!$V$7:$X$7,0)))),0)</f>
        <v>0</v>
      </c>
      <c r="AD39" s="2">
        <f>IFERROR(INDEX('BEF（拡大係数）'!$A$4:$AO$154,MATCH(【入力】吸収量・排出量算定シート!$H39,'BEF（拡大係数）'!$A$4:$A$154,0),MATCH($G39,'BEF（拡大係数）'!$A$4:$AO$4,0)),0)</f>
        <v>0</v>
      </c>
      <c r="AE39" s="2">
        <f>IFERROR(INDEX('BEF（拡大係数）'!$A$4:$AO$154,MATCH(【入力】吸収量・排出量算定シート!$H39,'BEF（拡大係数）'!$A$4:$A$154,0),MATCH($G39,'BEF（拡大係数）'!$A$4:$AO$4,0)),0)</f>
        <v>0</v>
      </c>
      <c r="AF39" s="2">
        <f>IFERROR(INDEX('BEF（拡大係数）'!$A$4:$AO$154,MATCH(【入力】吸収量・排出量算定シート!$H39,'BEF（拡大係数）'!$A$4:$A$154,0),MATCH($G39,'BEF（拡大係数）'!$A$4:$AO$4,0)),0)</f>
        <v>0</v>
      </c>
      <c r="AG39" s="2">
        <f>IFERROR(INDEX('BEF（拡大係数）'!$A$4:$AO$154,MATCH(【入力】吸収量・排出量算定シート!$H39,'BEF（拡大係数）'!$A$4:$A$154,0),MATCH($G39,'BEF（拡大係数）'!$A$4:$AO$4,0)),0)</f>
        <v>0</v>
      </c>
      <c r="AH39" s="2">
        <f>IFERROR(INDEX('BEF（拡大係数）'!$A$4:$AO$154,MATCH(【入力】吸収量・排出量算定シート!$H39,'BEF（拡大係数）'!$A$4:$A$154,0),MATCH($G39,'BEF（拡大係数）'!$A$4:$AO$4,0)),0)</f>
        <v>0</v>
      </c>
      <c r="AI39" s="2">
        <f>IFERROR(INDEX('BEF（拡大係数）'!$A$4:$AO$154,MATCH(【入力】吸収量・排出量算定シート!$H39,'BEF（拡大係数）'!$A$4:$A$154,0),MATCH($G39,'BEF（拡大係数）'!$A$4:$AO$4,0)),0)</f>
        <v>0</v>
      </c>
      <c r="AJ39" s="2">
        <f>IFERROR(INDEX('BEF（拡大係数）'!$A$4:$AO$154,MATCH(【入力】吸収量・排出量算定シート!$H39,'BEF（拡大係数）'!$A$4:$A$154,0),MATCH($G39,'BEF（拡大係数）'!$A$4:$AO$4,0)),0)</f>
        <v>0</v>
      </c>
      <c r="AK39" s="2">
        <f>IFERROR(INDEX('BEF（拡大係数）'!$A$4:$AO$154,MATCH(【入力】吸収量・排出量算定シート!$H39,'BEF（拡大係数）'!$A$4:$A$154,0),MATCH($G39,'BEF（拡大係数）'!$A$4:$AO$4,0)),0)</f>
        <v>0</v>
      </c>
      <c r="AL39" s="2">
        <f>IFERROR(INDEX('BEF（拡大係数）'!$A$4:$AO$154,MATCH(【入力】吸収量・排出量算定シート!$H39,'BEF（拡大係数）'!$A$4:$A$154,0),MATCH($G39,'BEF（拡大係数）'!$A$4:$AO$4,0)),0)</f>
        <v>0</v>
      </c>
      <c r="AM39" s="2">
        <f>IFERROR(INDEX('BEF（拡大係数）'!$A$4:$AO$154,MATCH(【入力】吸収量・排出量算定シート!$H39,'BEF（拡大係数）'!$A$4:$A$154,0),MATCH($G39,'BEF（拡大係数）'!$A$4:$AO$4,0)),0)</f>
        <v>0</v>
      </c>
      <c r="AN39" s="2">
        <f>IFERROR(INDEX('BEF（拡大係数）'!$A$4:$AO$154,MATCH(【入力】吸収量・排出量算定シート!$H39,'BEF（拡大係数）'!$A$4:$A$154,0),MATCH($G39,'BEF（拡大係数）'!$A$4:$AO$4,0)),0)</f>
        <v>0</v>
      </c>
      <c r="AO39" s="2">
        <f>IFERROR(INDEX('BEF（拡大係数）'!$A$4:$AO$154,MATCH(【入力】吸収量・排出量算定シート!$H39,'BEF（拡大係数）'!$A$4:$A$154,0),MATCH($G39,'BEF（拡大係数）'!$A$4:$AO$4,0)),0)</f>
        <v>0</v>
      </c>
      <c r="AP39" s="2">
        <f>IFERROR(INDEX('BEF（拡大係数）'!$A$4:$AO$154,MATCH(【入力】吸収量・排出量算定シート!$H39,'BEF（拡大係数）'!$A$4:$A$154,0),MATCH($G39,'BEF（拡大係数）'!$A$4:$AO$4,0)),0)</f>
        <v>0</v>
      </c>
      <c r="AQ39" s="2">
        <f>IFERROR(INDEX('BEF（拡大係数）'!$A$4:$AO$154,MATCH(【入力】吸収量・排出量算定シート!$H39,'BEF（拡大係数）'!$A$4:$A$154,0),MATCH($G39,'BEF（拡大係数）'!$A$4:$AO$4,0)),0)</f>
        <v>0</v>
      </c>
      <c r="AR39" s="2">
        <f>IFERROR(INDEX('BEF（拡大係数）'!$A$4:$AO$154,MATCH(【入力】吸収量・排出量算定シート!$H39,'BEF（拡大係数）'!$A$4:$A$154,0),MATCH($G39,'BEF（拡大係数）'!$A$4:$AO$4,0)),0)</f>
        <v>0</v>
      </c>
      <c r="AS39" s="2">
        <f>IFERROR(INDEX('BEF（拡大係数）'!$A$4:$AO$154,MATCH(【入力】吸収量・排出量算定シート!$H39,'BEF（拡大係数）'!$A$4:$A$154,0),MATCH($G39,'BEF（拡大係数）'!$A$4:$AO$4,0)),0)</f>
        <v>0</v>
      </c>
      <c r="AT39" s="2">
        <f>IFERROR(INDEX('BEF（拡大係数）'!$A$4:$AO$154,MATCH(【入力】吸収量・排出量算定シート!$H39,'BEF（拡大係数）'!$A$4:$A$154,0),MATCH($G39,'BEF（拡大係数）'!$A$4:$AO$4,0)),0)</f>
        <v>0</v>
      </c>
      <c r="AU39" s="2">
        <f>IFERROR(VLOOKUP($G39,パラメータ_オリジナル!$B$6:$G$45,4,FALSE),0)</f>
        <v>0</v>
      </c>
      <c r="AV39" s="2">
        <f>IFERROR(VLOOKUP($G39,パラメータ_オリジナル!$B$6:$G$45,5,FALSE),0)</f>
        <v>0</v>
      </c>
      <c r="AW39" s="2">
        <f>IFERROR(VLOOKUP($G39,パラメータ_オリジナル!$B$6:$G$45,6,FALSE),0)</f>
        <v>0</v>
      </c>
      <c r="AX39" s="125">
        <f t="shared" si="114"/>
        <v>0</v>
      </c>
      <c r="AY39" s="125">
        <f t="shared" si="115"/>
        <v>0</v>
      </c>
      <c r="AZ39" s="125">
        <f t="shared" si="116"/>
        <v>0</v>
      </c>
      <c r="BA39" s="125">
        <f t="shared" si="117"/>
        <v>0</v>
      </c>
      <c r="BB39" s="125">
        <f t="shared" si="118"/>
        <v>0</v>
      </c>
      <c r="BC39" s="125">
        <f t="shared" si="119"/>
        <v>0</v>
      </c>
      <c r="BD39" s="125">
        <f t="shared" si="120"/>
        <v>0</v>
      </c>
      <c r="BE39" s="125">
        <f t="shared" si="121"/>
        <v>0</v>
      </c>
      <c r="BF39" s="125">
        <f t="shared" si="122"/>
        <v>0</v>
      </c>
      <c r="BG39" s="125">
        <f t="shared" si="123"/>
        <v>0</v>
      </c>
      <c r="BH39" s="125">
        <f t="shared" si="124"/>
        <v>0</v>
      </c>
      <c r="BI39" s="125">
        <f t="shared" si="125"/>
        <v>0</v>
      </c>
      <c r="BJ39" s="125">
        <f t="shared" si="126"/>
        <v>0</v>
      </c>
      <c r="BK39" s="125">
        <f t="shared" si="127"/>
        <v>0</v>
      </c>
      <c r="BL39" s="125">
        <f t="shared" si="128"/>
        <v>0</v>
      </c>
      <c r="BM39" s="125">
        <f t="shared" si="129"/>
        <v>0</v>
      </c>
      <c r="BN39" s="125">
        <f t="shared" si="130"/>
        <v>0</v>
      </c>
      <c r="BO39" s="125">
        <f t="shared" si="131"/>
        <v>0</v>
      </c>
      <c r="BP39" s="125">
        <f t="shared" si="132"/>
        <v>0</v>
      </c>
      <c r="BQ39" s="125">
        <f t="shared" si="133"/>
        <v>0</v>
      </c>
      <c r="BR39" s="125">
        <f t="shared" si="134"/>
        <v>0</v>
      </c>
      <c r="BS39" s="125">
        <f t="shared" si="135"/>
        <v>0</v>
      </c>
      <c r="BT39" s="125">
        <f t="shared" si="136"/>
        <v>0</v>
      </c>
      <c r="BU39" s="125">
        <f t="shared" si="137"/>
        <v>0</v>
      </c>
      <c r="BV39" s="125">
        <f t="shared" si="138"/>
        <v>0</v>
      </c>
      <c r="BW39" s="125">
        <f t="shared" si="139"/>
        <v>0</v>
      </c>
      <c r="BX39" s="125">
        <f t="shared" si="140"/>
        <v>0</v>
      </c>
      <c r="BY39" s="125">
        <f t="shared" si="141"/>
        <v>0</v>
      </c>
      <c r="BZ39" s="125">
        <f t="shared" si="142"/>
        <v>0</v>
      </c>
      <c r="CA39" s="125">
        <f t="shared" si="143"/>
        <v>0</v>
      </c>
      <c r="CB39" s="125">
        <f t="shared" si="144"/>
        <v>0</v>
      </c>
      <c r="CC39" s="125">
        <f t="shared" si="145"/>
        <v>0</v>
      </c>
      <c r="CD39" s="125">
        <f t="shared" si="146"/>
        <v>0</v>
      </c>
      <c r="CE39" s="125">
        <f t="shared" si="147"/>
        <v>0</v>
      </c>
      <c r="CF39" s="2">
        <f>IFERROR(IF($F39="地位Ⅰ",INDEX(幹材積成長量!$I$7:$K$148,MATCH((【入力】吸収量・排出量算定シート!$H39+(【入力】吸収量・排出量算定シート!CF$17-【入力】吸収量・排出量算定シート!$CF$17)),幹材積成長量!$I$7:$I$148,0),MATCH(【入力】吸収量・排出量算定シート!$G39,幹材積成長量!$I$7:$K$7,0)),IF($F39="地位Ⅲ",INDEX(幹材積成長量!$O$7:$Q$148,MATCH((【入力】吸収量・排出量算定シート!$H39+(【入力】吸収量・排出量算定シート!CF$17-【入力】吸収量・排出量算定シート!$CF$17)),幹材積成長量!$O$7:$O$148,0),MATCH(【入力】吸収量・排出量算定シート!$G39,幹材積成長量!$O$7:$Q$7,0)),INDEX(幹材積成長量!$L$7:$N$148,MATCH((【入力】吸収量・排出量算定シート!$H39+(【入力】吸収量・排出量算定シート!CF$17-【入力】吸収量・排出量算定シート!$CF$17)),幹材積成長量!$L$7:$L$148,0),MATCH(【入力】吸収量・排出量算定シート!$G39,幹材積成長量!$L$7:$N$7,0)))),0)</f>
        <v>0</v>
      </c>
      <c r="CG39" s="2">
        <f>IFERROR(IF($F39="地位Ⅰ",INDEX(幹材積成長量!$I$7:$K$148,MATCH((【入力】吸収量・排出量算定シート!$H39+(【入力】吸収量・排出量算定シート!CG$17-【入力】吸収量・排出量算定シート!$CF$17)),幹材積成長量!$I$7:$I$148,0),MATCH(【入力】吸収量・排出量算定シート!$G39,幹材積成長量!$I$7:$K$7,0)),IF($F39="地位Ⅲ",INDEX(幹材積成長量!$O$7:$Q$148,MATCH((【入力】吸収量・排出量算定シート!$H39+(【入力】吸収量・排出量算定シート!CG$17-【入力】吸収量・排出量算定シート!$CF$17)),幹材積成長量!$O$7:$O$148,0),MATCH(【入力】吸収量・排出量算定シート!$G39,幹材積成長量!$O$7:$Q$7,0)),INDEX(幹材積成長量!$L$7:$N$148,MATCH((【入力】吸収量・排出量算定シート!$H39+(【入力】吸収量・排出量算定シート!CG$17-【入力】吸収量・排出量算定シート!$CF$17)),幹材積成長量!$L$7:$L$148,0),MATCH(【入力】吸収量・排出量算定シート!$G39,幹材積成長量!$L$7:$N$7,0)))),0)</f>
        <v>0</v>
      </c>
      <c r="CH39" s="2">
        <f>IFERROR(IF($F39="地位Ⅰ",INDEX(幹材積成長量!$I$7:$K$148,MATCH((【入力】吸収量・排出量算定シート!$H39+(【入力】吸収量・排出量算定シート!CH$17-【入力】吸収量・排出量算定シート!$CF$17)),幹材積成長量!$I$7:$I$148,0),MATCH(【入力】吸収量・排出量算定シート!$G39,幹材積成長量!$I$7:$K$7,0)),IF($F39="地位Ⅲ",INDEX(幹材積成長量!$O$7:$Q$148,MATCH((【入力】吸収量・排出量算定シート!$H39+(【入力】吸収量・排出量算定シート!CH$17-【入力】吸収量・排出量算定シート!$CF$17)),幹材積成長量!$O$7:$O$148,0),MATCH(【入力】吸収量・排出量算定シート!$G39,幹材積成長量!$O$7:$Q$7,0)),INDEX(幹材積成長量!$L$7:$N$148,MATCH((【入力】吸収量・排出量算定シート!$H39+(【入力】吸収量・排出量算定シート!CH$17-【入力】吸収量・排出量算定シート!$CF$17)),幹材積成長量!$L$7:$L$148,0),MATCH(【入力】吸収量・排出量算定シート!$G39,幹材積成長量!$L$7:$N$7,0)))),0)</f>
        <v>0</v>
      </c>
      <c r="CI39" s="2">
        <f>IFERROR(IF($F39="地位Ⅰ",INDEX(幹材積成長量!$I$7:$K$148,MATCH((【入力】吸収量・排出量算定シート!$H39+(【入力】吸収量・排出量算定シート!CI$17-【入力】吸収量・排出量算定シート!$CF$17)),幹材積成長量!$I$7:$I$148,0),MATCH(【入力】吸収量・排出量算定シート!$G39,幹材積成長量!$I$7:$K$7,0)),IF($F39="地位Ⅲ",INDEX(幹材積成長量!$O$7:$Q$148,MATCH((【入力】吸収量・排出量算定シート!$H39+(【入力】吸収量・排出量算定シート!CI$17-【入力】吸収量・排出量算定シート!$CF$17)),幹材積成長量!$O$7:$O$148,0),MATCH(【入力】吸収量・排出量算定シート!$G39,幹材積成長量!$O$7:$Q$7,0)),INDEX(幹材積成長量!$L$7:$N$148,MATCH((【入力】吸収量・排出量算定シート!$H39+(【入力】吸収量・排出量算定シート!CI$17-【入力】吸収量・排出量算定シート!$CF$17)),幹材積成長量!$L$7:$L$148,0),MATCH(【入力】吸収量・排出量算定シート!$G39,幹材積成長量!$L$7:$N$7,0)))),0)</f>
        <v>0</v>
      </c>
      <c r="CJ39" s="2">
        <f>IFERROR(IF($F39="地位Ⅰ",INDEX(幹材積成長量!$I$7:$K$148,MATCH((【入力】吸収量・排出量算定シート!$H39+(【入力】吸収量・排出量算定シート!CJ$17-【入力】吸収量・排出量算定シート!$CF$17)),幹材積成長量!$I$7:$I$148,0),MATCH(【入力】吸収量・排出量算定シート!$G39,幹材積成長量!$I$7:$K$7,0)),IF($F39="地位Ⅲ",INDEX(幹材積成長量!$O$7:$Q$148,MATCH((【入力】吸収量・排出量算定シート!$H39+(【入力】吸収量・排出量算定シート!CJ$17-【入力】吸収量・排出量算定シート!$CF$17)),幹材積成長量!$O$7:$O$148,0),MATCH(【入力】吸収量・排出量算定シート!$G39,幹材積成長量!$O$7:$Q$7,0)),INDEX(幹材積成長量!$L$7:$N$148,MATCH((【入力】吸収量・排出量算定シート!$H39+(【入力】吸収量・排出量算定シート!CJ$17-【入力】吸収量・排出量算定シート!$CF$17)),幹材積成長量!$L$7:$L$148,0),MATCH(【入力】吸収量・排出量算定シート!$G39,幹材積成長量!$L$7:$N$7,0)))),0)</f>
        <v>0</v>
      </c>
      <c r="CK39" s="2">
        <f>IFERROR(IF($F39="地位Ⅰ",INDEX(幹材積成長量!$I$7:$K$148,MATCH((【入力】吸収量・排出量算定シート!$H39+(【入力】吸収量・排出量算定シート!CK$17-【入力】吸収量・排出量算定シート!$CF$17)),幹材積成長量!$I$7:$I$148,0),MATCH(【入力】吸収量・排出量算定シート!$G39,幹材積成長量!$I$7:$K$7,0)),IF($F39="地位Ⅲ",INDEX(幹材積成長量!$O$7:$Q$148,MATCH((【入力】吸収量・排出量算定シート!$H39+(【入力】吸収量・排出量算定シート!CK$17-【入力】吸収量・排出量算定シート!$CF$17)),幹材積成長量!$O$7:$O$148,0),MATCH(【入力】吸収量・排出量算定シート!$G39,幹材積成長量!$O$7:$Q$7,0)),INDEX(幹材積成長量!$L$7:$N$148,MATCH((【入力】吸収量・排出量算定シート!$H39+(【入力】吸収量・排出量算定シート!CK$17-【入力】吸収量・排出量算定シート!$CF$17)),幹材積成長量!$L$7:$L$148,0),MATCH(【入力】吸収量・排出量算定シート!$G39,幹材積成長量!$L$7:$N$7,0)))),0)</f>
        <v>0</v>
      </c>
      <c r="CL39" s="2">
        <f>IFERROR(IF($F39="地位Ⅰ",INDEX(幹材積成長量!$I$7:$K$148,MATCH((【入力】吸収量・排出量算定シート!$H39+(【入力】吸収量・排出量算定シート!CL$17-【入力】吸収量・排出量算定シート!$CF$17)),幹材積成長量!$I$7:$I$148,0),MATCH(【入力】吸収量・排出量算定シート!$G39,幹材積成長量!$I$7:$K$7,0)),IF($F39="地位Ⅲ",INDEX(幹材積成長量!$O$7:$Q$148,MATCH((【入力】吸収量・排出量算定シート!$H39+(【入力】吸収量・排出量算定シート!CL$17-【入力】吸収量・排出量算定シート!$CF$17)),幹材積成長量!$O$7:$O$148,0),MATCH(【入力】吸収量・排出量算定シート!$G39,幹材積成長量!$O$7:$Q$7,0)),INDEX(幹材積成長量!$L$7:$N$148,MATCH((【入力】吸収量・排出量算定シート!$H39+(【入力】吸収量・排出量算定シート!CL$17-【入力】吸収量・排出量算定シート!$CF$17)),幹材積成長量!$L$7:$L$148,0),MATCH(【入力】吸収量・排出量算定シート!$G39,幹材積成長量!$L$7:$N$7,0)))),0)</f>
        <v>0</v>
      </c>
      <c r="CM39" s="2">
        <f>IFERROR(IF($F39="地位Ⅰ",INDEX(幹材積成長量!$I$7:$K$148,MATCH((【入力】吸収量・排出量算定シート!$H39+(【入力】吸収量・排出量算定シート!CM$17-【入力】吸収量・排出量算定シート!$CF$17)),幹材積成長量!$I$7:$I$148,0),MATCH(【入力】吸収量・排出量算定シート!$G39,幹材積成長量!$I$7:$K$7,0)),IF($F39="地位Ⅲ",INDEX(幹材積成長量!$O$7:$Q$148,MATCH((【入力】吸収量・排出量算定シート!$H39+(【入力】吸収量・排出量算定シート!CM$17-【入力】吸収量・排出量算定シート!$CF$17)),幹材積成長量!$O$7:$O$148,0),MATCH(【入力】吸収量・排出量算定シート!$G39,幹材積成長量!$O$7:$Q$7,0)),INDEX(幹材積成長量!$L$7:$N$148,MATCH((【入力】吸収量・排出量算定シート!$H39+(【入力】吸収量・排出量算定シート!CM$17-【入力】吸収量・排出量算定シート!$CF$17)),幹材積成長量!$L$7:$L$148,0),MATCH(【入力】吸収量・排出量算定シート!$G39,幹材積成長量!$L$7:$N$7,0)))),0)</f>
        <v>0</v>
      </c>
      <c r="CN39" s="2">
        <f>IFERROR(IF($F39="地位Ⅰ",INDEX(幹材積成長量!$I$7:$K$148,MATCH((【入力】吸収量・排出量算定シート!$H39+(【入力】吸収量・排出量算定シート!CN$17-【入力】吸収量・排出量算定シート!$CF$17)),幹材積成長量!$I$7:$I$148,0),MATCH(【入力】吸収量・排出量算定シート!$G39,幹材積成長量!$I$7:$K$7,0)),IF($F39="地位Ⅲ",INDEX(幹材積成長量!$O$7:$Q$148,MATCH((【入力】吸収量・排出量算定シート!$H39+(【入力】吸収量・排出量算定シート!CN$17-【入力】吸収量・排出量算定シート!$CF$17)),幹材積成長量!$O$7:$O$148,0),MATCH(【入力】吸収量・排出量算定シート!$G39,幹材積成長量!$O$7:$Q$7,0)),INDEX(幹材積成長量!$L$7:$N$148,MATCH((【入力】吸収量・排出量算定シート!$H39+(【入力】吸収量・排出量算定シート!CN$17-【入力】吸収量・排出量算定シート!$CF$17)),幹材積成長量!$L$7:$L$148,0),MATCH(【入力】吸収量・排出量算定シート!$G39,幹材積成長量!$L$7:$N$7,0)))),0)</f>
        <v>0</v>
      </c>
      <c r="CO39" s="2">
        <f>IFERROR(IF($F39="地位Ⅰ",INDEX(幹材積成長量!$I$7:$K$148,MATCH((【入力】吸収量・排出量算定シート!$H39+(【入力】吸収量・排出量算定シート!CO$17-【入力】吸収量・排出量算定シート!$CF$17)),幹材積成長量!$I$7:$I$148,0),MATCH(【入力】吸収量・排出量算定シート!$G39,幹材積成長量!$I$7:$K$7,0)),IF($F39="地位Ⅲ",INDEX(幹材積成長量!$O$7:$Q$148,MATCH((【入力】吸収量・排出量算定シート!$H39+(【入力】吸収量・排出量算定シート!CO$17-【入力】吸収量・排出量算定シート!$CF$17)),幹材積成長量!$O$7:$O$148,0),MATCH(【入力】吸収量・排出量算定シート!$G39,幹材積成長量!$O$7:$Q$7,0)),INDEX(幹材積成長量!$L$7:$N$148,MATCH((【入力】吸収量・排出量算定シート!$H39+(【入力】吸収量・排出量算定シート!CO$17-【入力】吸収量・排出量算定シート!$CF$17)),幹材積成長量!$L$7:$L$148,0),MATCH(【入力】吸収量・排出量算定シート!$G39,幹材積成長量!$L$7:$N$7,0)))),0)</f>
        <v>0</v>
      </c>
      <c r="CP39" s="2">
        <f>IFERROR(IF($F39="地位Ⅰ",INDEX(幹材積成長量!$I$7:$K$148,MATCH((【入力】吸収量・排出量算定シート!$H39+(【入力】吸収量・排出量算定シート!CP$17-【入力】吸収量・排出量算定シート!$CF$17)),幹材積成長量!$I$7:$I$148,0),MATCH(【入力】吸収量・排出量算定シート!$G39,幹材積成長量!$I$7:$K$7,0)),IF($F39="地位Ⅲ",INDEX(幹材積成長量!$O$7:$Q$148,MATCH((【入力】吸収量・排出量算定シート!$H39+(【入力】吸収量・排出量算定シート!CP$17-【入力】吸収量・排出量算定シート!$CF$17)),幹材積成長量!$O$7:$O$148,0),MATCH(【入力】吸収量・排出量算定シート!$G39,幹材積成長量!$O$7:$Q$7,0)),INDEX(幹材積成長量!$L$7:$N$148,MATCH((【入力】吸収量・排出量算定シート!$H39+(【入力】吸収量・排出量算定シート!CP$17-【入力】吸収量・排出量算定シート!$CF$17)),幹材積成長量!$L$7:$L$148,0),MATCH(【入力】吸収量・排出量算定シート!$G39,幹材積成長量!$L$7:$N$7,0)))),0)</f>
        <v>0</v>
      </c>
      <c r="CQ39" s="2">
        <f>IFERROR(IF($F39="地位Ⅰ",INDEX(幹材積成長量!$I$7:$K$148,MATCH((【入力】吸収量・排出量算定シート!$H39+(【入力】吸収量・排出量算定シート!CQ$17-【入力】吸収量・排出量算定シート!$CF$17)),幹材積成長量!$I$7:$I$148,0),MATCH(【入力】吸収量・排出量算定シート!$G39,幹材積成長量!$I$7:$K$7,0)),IF($F39="地位Ⅲ",INDEX(幹材積成長量!$O$7:$Q$148,MATCH((【入力】吸収量・排出量算定シート!$H39+(【入力】吸収量・排出量算定シート!CQ$17-【入力】吸収量・排出量算定シート!$CF$17)),幹材積成長量!$O$7:$O$148,0),MATCH(【入力】吸収量・排出量算定シート!$G39,幹材積成長量!$O$7:$Q$7,0)),INDEX(幹材積成長量!$L$7:$N$148,MATCH((【入力】吸収量・排出量算定シート!$H39+(【入力】吸収量・排出量算定シート!CQ$17-【入力】吸収量・排出量算定シート!$CF$17)),幹材積成長量!$L$7:$L$148,0),MATCH(【入力】吸収量・排出量算定シート!$G39,幹材積成長量!$L$7:$N$7,0)))),0)</f>
        <v>0</v>
      </c>
      <c r="CR39" s="2">
        <f>IFERROR(IF($F39="地位Ⅰ",INDEX(幹材積成長量!$I$7:$K$148,MATCH((【入力】吸収量・排出量算定シート!$H39+(【入力】吸収量・排出量算定シート!CR$17-【入力】吸収量・排出量算定シート!$CF$17)),幹材積成長量!$I$7:$I$148,0),MATCH(【入力】吸収量・排出量算定シート!$G39,幹材積成長量!$I$7:$K$7,0)),IF($F39="地位Ⅲ",INDEX(幹材積成長量!$O$7:$Q$148,MATCH((【入力】吸収量・排出量算定シート!$H39+(【入力】吸収量・排出量算定シート!CR$17-【入力】吸収量・排出量算定シート!$CF$17)),幹材積成長量!$O$7:$O$148,0),MATCH(【入力】吸収量・排出量算定シート!$G39,幹材積成長量!$O$7:$Q$7,0)),INDEX(幹材積成長量!$L$7:$N$148,MATCH((【入力】吸収量・排出量算定シート!$H39+(【入力】吸収量・排出量算定シート!CR$17-【入力】吸収量・排出量算定シート!$CF$17)),幹材積成長量!$L$7:$L$148,0),MATCH(【入力】吸収量・排出量算定シート!$G39,幹材積成長量!$L$7:$N$7,0)))),0)</f>
        <v>0</v>
      </c>
      <c r="CS39" s="2">
        <f>IFERROR(IF($F39="地位Ⅰ",INDEX(幹材積成長量!$I$7:$K$148,MATCH((【入力】吸収量・排出量算定シート!$H39+(【入力】吸収量・排出量算定シート!CS$17-【入力】吸収量・排出量算定シート!$CF$17)),幹材積成長量!$I$7:$I$148,0),MATCH(【入力】吸収量・排出量算定シート!$G39,幹材積成長量!$I$7:$K$7,0)),IF($F39="地位Ⅲ",INDEX(幹材積成長量!$O$7:$Q$148,MATCH((【入力】吸収量・排出量算定シート!$H39+(【入力】吸収量・排出量算定シート!CS$17-【入力】吸収量・排出量算定シート!$CF$17)),幹材積成長量!$O$7:$O$148,0),MATCH(【入力】吸収量・排出量算定シート!$G39,幹材積成長量!$O$7:$Q$7,0)),INDEX(幹材積成長量!$L$7:$N$148,MATCH((【入力】吸収量・排出量算定シート!$H39+(【入力】吸収量・排出量算定シート!CS$17-【入力】吸収量・排出量算定シート!$CF$17)),幹材積成長量!$L$7:$L$148,0),MATCH(【入力】吸収量・排出量算定シート!$G39,幹材積成長量!$L$7:$N$7,0)))),0)</f>
        <v>0</v>
      </c>
      <c r="CT39" s="2">
        <f>IFERROR(IF($F39="地位Ⅰ",INDEX(幹材積成長量!$I$7:$K$148,MATCH((【入力】吸収量・排出量算定シート!$H39+(【入力】吸収量・排出量算定シート!CT$17-【入力】吸収量・排出量算定シート!$CF$17)),幹材積成長量!$I$7:$I$148,0),MATCH(【入力】吸収量・排出量算定シート!$G39,幹材積成長量!$I$7:$K$7,0)),IF($F39="地位Ⅲ",INDEX(幹材積成長量!$O$7:$Q$148,MATCH((【入力】吸収量・排出量算定シート!$H39+(【入力】吸収量・排出量算定シート!CT$17-【入力】吸収量・排出量算定シート!$CF$17)),幹材積成長量!$O$7:$O$148,0),MATCH(【入力】吸収量・排出量算定シート!$G39,幹材積成長量!$O$7:$Q$7,0)),INDEX(幹材積成長量!$L$7:$N$148,MATCH((【入力】吸収量・排出量算定シート!$H39+(【入力】吸収量・排出量算定シート!CT$17-【入力】吸収量・排出量算定シート!$CF$17)),幹材積成長量!$L$7:$L$148,0),MATCH(【入力】吸収量・排出量算定シート!$G39,幹材積成長量!$L$7:$N$7,0)))),0)</f>
        <v>0</v>
      </c>
      <c r="CU39" s="2">
        <f>IFERROR(IF($F39="地位Ⅰ",INDEX(幹材積成長量!$I$7:$K$148,MATCH((【入力】吸収量・排出量算定シート!$H39+(【入力】吸収量・排出量算定シート!CU$17-【入力】吸収量・排出量算定シート!$CF$17)),幹材積成長量!$I$7:$I$148,0),MATCH(【入力】吸収量・排出量算定シート!$G39,幹材積成長量!$I$7:$K$7,0)),IF($F39="地位Ⅲ",INDEX(幹材積成長量!$O$7:$Q$148,MATCH((【入力】吸収量・排出量算定シート!$H39+(【入力】吸収量・排出量算定シート!CU$17-【入力】吸収量・排出量算定シート!$CF$17)),幹材積成長量!$O$7:$O$148,0),MATCH(【入力】吸収量・排出量算定シート!$G39,幹材積成長量!$O$7:$Q$7,0)),INDEX(幹材積成長量!$L$7:$N$148,MATCH((【入力】吸収量・排出量算定シート!$H39+(【入力】吸収量・排出量算定シート!CU$17-【入力】吸収量・排出量算定シート!$CF$17)),幹材積成長量!$L$7:$L$148,0),MATCH(【入力】吸収量・排出量算定シート!$G39,幹材積成長量!$L$7:$N$7,0)))),0)</f>
        <v>0</v>
      </c>
      <c r="CV39" s="2">
        <f>IFERROR(IF($F39="地位Ⅰ",INDEX(幹材積成長量!$I$7:$K$148,MATCH((【入力】吸収量・排出量算定シート!$H39+(【入力】吸収量・排出量算定シート!CV$17-【入力】吸収量・排出量算定シート!$CF$17)),幹材積成長量!$I$7:$I$148,0),MATCH(【入力】吸収量・排出量算定シート!$G39,幹材積成長量!$I$7:$K$7,0)),IF($F39="地位Ⅲ",INDEX(幹材積成長量!$O$7:$Q$148,MATCH((【入力】吸収量・排出量算定シート!$H39+(【入力】吸収量・排出量算定シート!CV$17-【入力】吸収量・排出量算定シート!$CF$17)),幹材積成長量!$O$7:$O$148,0),MATCH(【入力】吸収量・排出量算定シート!$G39,幹材積成長量!$O$7:$Q$7,0)),INDEX(幹材積成長量!$L$7:$N$148,MATCH((【入力】吸収量・排出量算定シート!$H39+(【入力】吸収量・排出量算定シート!CV$17-【入力】吸収量・排出量算定シート!$CF$17)),幹材積成長量!$L$7:$L$148,0),MATCH(【入力】吸収量・排出量算定シート!$G39,幹材積成長量!$L$7:$N$7,0)))),0)</f>
        <v>0</v>
      </c>
      <c r="CW39" s="2">
        <f t="shared" si="148"/>
        <v>0</v>
      </c>
      <c r="CX39" s="2">
        <f t="shared" si="149"/>
        <v>0</v>
      </c>
      <c r="CY39" s="2">
        <f t="shared" si="150"/>
        <v>0</v>
      </c>
      <c r="CZ39" s="2">
        <f t="shared" si="151"/>
        <v>0</v>
      </c>
      <c r="DA39" s="2">
        <f t="shared" si="152"/>
        <v>0</v>
      </c>
      <c r="DB39" s="2">
        <f t="shared" si="153"/>
        <v>0</v>
      </c>
      <c r="DC39" s="2">
        <f t="shared" si="154"/>
        <v>0</v>
      </c>
      <c r="DD39" s="2">
        <f t="shared" si="155"/>
        <v>0</v>
      </c>
      <c r="DE39" s="2">
        <f t="shared" si="156"/>
        <v>0</v>
      </c>
      <c r="DF39" s="2">
        <f t="shared" si="157"/>
        <v>0</v>
      </c>
      <c r="DG39" s="2">
        <f t="shared" si="158"/>
        <v>0</v>
      </c>
      <c r="DH39" s="2">
        <f t="shared" si="159"/>
        <v>0</v>
      </c>
      <c r="DI39" s="2">
        <f t="shared" si="160"/>
        <v>0</v>
      </c>
      <c r="DJ39" s="2">
        <f t="shared" si="161"/>
        <v>0</v>
      </c>
      <c r="DK39" s="2">
        <f t="shared" si="162"/>
        <v>0</v>
      </c>
      <c r="DL39" s="2">
        <f t="shared" si="163"/>
        <v>0</v>
      </c>
      <c r="DM39" s="2">
        <f t="shared" si="164"/>
        <v>0</v>
      </c>
      <c r="DN39" s="187">
        <f>IFERROR(IF($F39="地位Ⅰ",INDEX(幹材積成長量!$AE$7:$AG$14,8,MATCH(【入力】吸収量・排出量算定シート!$G39,幹材積成長量!$AE$7:$AG$7,0)),IF($F39="地位Ⅲ",INDEX(幹材積成長量!$AK$7:$AM$14,8,MATCH(【入力】吸収量・排出量算定シート!$G39,幹材積成長量!$AK$7:$AM$7,0)),INDEX(幹材積成長量!$AH$7:$AJ$14,8,MATCH(【入力】吸収量・排出量算定シート!$G39,幹材積成長量!$AH$7:$AJ$7,0)))),0)</f>
        <v>0</v>
      </c>
      <c r="DO39" s="187">
        <f>IFERROR(IF($F39="地位Ⅰ",INDEX(幹材積成長量!$AE$7:$AG$14,8,MATCH(【入力】吸収量・排出量算定シート!$G39,幹材積成長量!$AE$7:$AG$7,0)),IF($F39="地位Ⅲ",INDEX(幹材積成長量!$AK$7:$AM$14,8,MATCH(【入力】吸収量・排出量算定シート!$G39,幹材積成長量!$AK$7:$AM$7,0)),INDEX(幹材積成長量!$AH$7:$AJ$14,8,MATCH(【入力】吸収量・排出量算定シート!$G39,幹材積成長量!$AH$7:$AJ$7,0)))),0)</f>
        <v>0</v>
      </c>
      <c r="DP39" s="187">
        <f>IFERROR(IF($F39="地位Ⅰ",INDEX(幹材積成長量!$AE$7:$AG$14,8,MATCH(【入力】吸収量・排出量算定シート!$G39,幹材積成長量!$AE$7:$AG$7,0)),IF($F39="地位Ⅲ",INDEX(幹材積成長量!$AK$7:$AM$14,8,MATCH(【入力】吸収量・排出量算定シート!$G39,幹材積成長量!$AK$7:$AM$7,0)),INDEX(幹材積成長量!$AH$7:$AJ$14,8,MATCH(【入力】吸収量・排出量算定シート!$G39,幹材積成長量!$AH$7:$AJ$7,0)))),0)</f>
        <v>0</v>
      </c>
      <c r="DQ39" s="187">
        <f>IFERROR(IF($F39="地位Ⅰ",INDEX(幹材積成長量!$AE$7:$AG$14,8,MATCH(【入力】吸収量・排出量算定シート!$G39,幹材積成長量!$AE$7:$AG$7,0)),IF($F39="地位Ⅲ",INDEX(幹材積成長量!$AK$7:$AM$14,8,MATCH(【入力】吸収量・排出量算定シート!$G39,幹材積成長量!$AK$7:$AM$7,0)),INDEX(幹材積成長量!$AH$7:$AJ$14,8,MATCH(【入力】吸収量・排出量算定シート!$G39,幹材積成長量!$AH$7:$AJ$7,0)))),0)</f>
        <v>0</v>
      </c>
      <c r="DR39" s="187">
        <f>IFERROR(IF($F39="地位Ⅰ",INDEX(幹材積成長量!$AE$7:$AG$14,8,MATCH(【入力】吸収量・排出量算定シート!$G39,幹材積成長量!$AE$7:$AG$7,0)),IF($F39="地位Ⅲ",INDEX(幹材積成長量!$AK$7:$AM$14,8,MATCH(【入力】吸収量・排出量算定シート!$G39,幹材積成長量!$AK$7:$AM$7,0)),INDEX(幹材積成長量!$AH$7:$AJ$14,8,MATCH(【入力】吸収量・排出量算定シート!$G39,幹材積成長量!$AH$7:$AJ$7,0)))),0)</f>
        <v>0</v>
      </c>
      <c r="DS39" s="187">
        <f>IFERROR(IF($F39="地位Ⅰ",INDEX(幹材積成長量!$AE$7:$AG$14,8,MATCH(【入力】吸収量・排出量算定シート!$G39,幹材積成長量!$AE$7:$AG$7,0)),IF($F39="地位Ⅲ",INDEX(幹材積成長量!$AK$7:$AM$14,8,MATCH(【入力】吸収量・排出量算定シート!$G39,幹材積成長量!$AK$7:$AM$7,0)),INDEX(幹材積成長量!$AH$7:$AJ$14,8,MATCH(【入力】吸収量・排出量算定シート!$G39,幹材積成長量!$AH$7:$AJ$7,0)))),0)</f>
        <v>0</v>
      </c>
      <c r="DT39" s="187">
        <f>IFERROR(IF($F39="地位Ⅰ",INDEX(幹材積成長量!$AE$7:$AG$14,8,MATCH(【入力】吸収量・排出量算定シート!$G39,幹材積成長量!$AE$7:$AG$7,0)),IF($F39="地位Ⅲ",INDEX(幹材積成長量!$AK$7:$AM$14,8,MATCH(【入力】吸収量・排出量算定シート!$G39,幹材積成長量!$AK$7:$AM$7,0)),INDEX(幹材積成長量!$AH$7:$AJ$14,8,MATCH(【入力】吸収量・排出量算定シート!$G39,幹材積成長量!$AH$7:$AJ$7,0)))),0)</f>
        <v>0</v>
      </c>
      <c r="DU39" s="187">
        <f>IFERROR(IF($F39="地位Ⅰ",INDEX(幹材積成長量!$AE$7:$AG$14,8,MATCH(【入力】吸収量・排出量算定シート!$G39,幹材積成長量!$AE$7:$AG$7,0)),IF($F39="地位Ⅲ",INDEX(幹材積成長量!$AK$7:$AM$14,8,MATCH(【入力】吸収量・排出量算定シート!$G39,幹材積成長量!$AK$7:$AM$7,0)),INDEX(幹材積成長量!$AH$7:$AJ$14,8,MATCH(【入力】吸収量・排出量算定シート!$G39,幹材積成長量!$AH$7:$AJ$7,0)))),0)</f>
        <v>0</v>
      </c>
      <c r="DV39" s="187">
        <f>IFERROR(IF($F39="地位Ⅰ",INDEX(幹材積成長量!$AE$7:$AG$14,8,MATCH(【入力】吸収量・排出量算定シート!$G39,幹材積成長量!$AE$7:$AG$7,0)),IF($F39="地位Ⅲ",INDEX(幹材積成長量!$AK$7:$AM$14,8,MATCH(【入力】吸収量・排出量算定シート!$G39,幹材積成長量!$AK$7:$AM$7,0)),INDEX(幹材積成長量!$AH$7:$AJ$14,8,MATCH(【入力】吸収量・排出量算定シート!$G39,幹材積成長量!$AH$7:$AJ$7,0)))),0)</f>
        <v>0</v>
      </c>
      <c r="DW39" s="187">
        <f>IFERROR(IF($F39="地位Ⅰ",INDEX(幹材積成長量!$AE$7:$AG$14,8,MATCH(【入力】吸収量・排出量算定シート!$G39,幹材積成長量!$AE$7:$AG$7,0)),IF($F39="地位Ⅲ",INDEX(幹材積成長量!$AK$7:$AM$14,8,MATCH(【入力】吸収量・排出量算定シート!$G39,幹材積成長量!$AK$7:$AM$7,0)),INDEX(幹材積成長量!$AH$7:$AJ$14,8,MATCH(【入力】吸収量・排出量算定シート!$G39,幹材積成長量!$AH$7:$AJ$7,0)))),0)</f>
        <v>0</v>
      </c>
      <c r="DX39" s="187">
        <f>IFERROR(IF($F39="地位Ⅰ",INDEX(幹材積成長量!$AE$7:$AG$14,8,MATCH(【入力】吸収量・排出量算定シート!$G39,幹材積成長量!$AE$7:$AG$7,0)),IF($F39="地位Ⅲ",INDEX(幹材積成長量!$AK$7:$AM$14,8,MATCH(【入力】吸収量・排出量算定シート!$G39,幹材積成長量!$AK$7:$AM$7,0)),INDEX(幹材積成長量!$AH$7:$AJ$14,8,MATCH(【入力】吸収量・排出量算定シート!$G39,幹材積成長量!$AH$7:$AJ$7,0)))),0)</f>
        <v>0</v>
      </c>
      <c r="DY39" s="187">
        <f>IFERROR(IF($F39="地位Ⅰ",INDEX(幹材積成長量!$AE$7:$AG$14,8,MATCH(【入力】吸収量・排出量算定シート!$G39,幹材積成長量!$AE$7:$AG$7,0)),IF($F39="地位Ⅲ",INDEX(幹材積成長量!$AK$7:$AM$14,8,MATCH(【入力】吸収量・排出量算定シート!$G39,幹材積成長量!$AK$7:$AM$7,0)),INDEX(幹材積成長量!$AH$7:$AJ$14,8,MATCH(【入力】吸収量・排出量算定シート!$G39,幹材積成長量!$AH$7:$AJ$7,0)))),0)</f>
        <v>0</v>
      </c>
      <c r="DZ39" s="187">
        <f>IFERROR(IF($F39="地位Ⅰ",INDEX(幹材積成長量!$AE$7:$AG$14,8,MATCH(【入力】吸収量・排出量算定シート!$G39,幹材積成長量!$AE$7:$AG$7,0)),IF($F39="地位Ⅲ",INDEX(幹材積成長量!$AK$7:$AM$14,8,MATCH(【入力】吸収量・排出量算定シート!$G39,幹材積成長量!$AK$7:$AM$7,0)),INDEX(幹材積成長量!$AH$7:$AJ$14,8,MATCH(【入力】吸収量・排出量算定シート!$G39,幹材積成長量!$AH$7:$AJ$7,0)))),0)</f>
        <v>0</v>
      </c>
      <c r="EA39" s="187">
        <f>IFERROR(IF($F39="地位Ⅰ",INDEX(幹材積成長量!$AE$7:$AG$14,8,MATCH(【入力】吸収量・排出量算定シート!$G39,幹材積成長量!$AE$7:$AG$7,0)),IF($F39="地位Ⅲ",INDEX(幹材積成長量!$AK$7:$AM$14,8,MATCH(【入力】吸収量・排出量算定シート!$G39,幹材積成長量!$AK$7:$AM$7,0)),INDEX(幹材積成長量!$AH$7:$AJ$14,8,MATCH(【入力】吸収量・排出量算定シート!$G39,幹材積成長量!$AH$7:$AJ$7,0)))),0)</f>
        <v>0</v>
      </c>
      <c r="EB39" s="187">
        <f>IFERROR(IF($F39="地位Ⅰ",INDEX(幹材積成長量!$AE$7:$AG$14,8,MATCH(【入力】吸収量・排出量算定シート!$G39,幹材積成長量!$AE$7:$AG$7,0)),IF($F39="地位Ⅲ",INDEX(幹材積成長量!$AK$7:$AM$14,8,MATCH(【入力】吸収量・排出量算定シート!$G39,幹材積成長量!$AK$7:$AM$7,0)),INDEX(幹材積成長量!$AH$7:$AJ$14,8,MATCH(【入力】吸収量・排出量算定シート!$G39,幹材積成長量!$AH$7:$AJ$7,0)))),0)</f>
        <v>0</v>
      </c>
      <c r="EC39" s="187">
        <f>IFERROR(IF($F39="地位Ⅰ",INDEX(幹材積成長量!$AE$7:$AG$14,8,MATCH(【入力】吸収量・排出量算定シート!$G39,幹材積成長量!$AE$7:$AG$7,0)),IF($F39="地位Ⅲ",INDEX(幹材積成長量!$AK$7:$AM$14,8,MATCH(【入力】吸収量・排出量算定シート!$G39,幹材積成長量!$AK$7:$AM$7,0)),INDEX(幹材積成長量!$AH$7:$AJ$14,8,MATCH(【入力】吸収量・排出量算定シート!$G39,幹材積成長量!$AH$7:$AJ$7,0)))),0)</f>
        <v>0</v>
      </c>
      <c r="ED39" s="186">
        <f t="shared" si="165"/>
        <v>0</v>
      </c>
      <c r="EE39" s="186">
        <f t="shared" si="166"/>
        <v>0</v>
      </c>
      <c r="EF39" s="186">
        <f t="shared" si="167"/>
        <v>0</v>
      </c>
      <c r="EG39" s="186">
        <f t="shared" si="168"/>
        <v>0</v>
      </c>
      <c r="EH39" s="186">
        <f t="shared" si="169"/>
        <v>0</v>
      </c>
      <c r="EI39" s="186">
        <f t="shared" si="170"/>
        <v>0</v>
      </c>
      <c r="EJ39" s="186">
        <f t="shared" si="171"/>
        <v>0</v>
      </c>
      <c r="EK39" s="186">
        <f t="shared" si="172"/>
        <v>0</v>
      </c>
      <c r="EL39" s="186">
        <f t="shared" si="173"/>
        <v>0</v>
      </c>
      <c r="EM39" s="186">
        <f t="shared" si="174"/>
        <v>0</v>
      </c>
      <c r="EN39" s="186">
        <f t="shared" si="175"/>
        <v>0</v>
      </c>
      <c r="EO39" s="186">
        <f t="shared" si="176"/>
        <v>0</v>
      </c>
      <c r="EP39" s="186">
        <f t="shared" si="177"/>
        <v>0</v>
      </c>
      <c r="EQ39" s="186">
        <f t="shared" si="178"/>
        <v>0</v>
      </c>
      <c r="ER39" s="186">
        <f t="shared" si="179"/>
        <v>0</v>
      </c>
      <c r="ES39" s="186">
        <f t="shared" si="180"/>
        <v>0</v>
      </c>
      <c r="ET39" s="186">
        <f t="shared" si="181"/>
        <v>0</v>
      </c>
    </row>
    <row r="40" spans="2:150" x14ac:dyDescent="0.3">
      <c r="B40" s="3"/>
      <c r="C40" s="3"/>
      <c r="D40" s="3"/>
      <c r="E40" s="3"/>
      <c r="G40" s="217"/>
      <c r="J40" s="3"/>
      <c r="M40" s="187">
        <f>IFERROR(IF($F40="地位Ⅰ",INDEX(幹材積成長量!$S$7:$U$148,MATCH(【入力】吸収量・排出量算定シート!$H40+(M$17-$M$17),幹材積成長量!$S$7:$S$148,0),MATCH($G40,幹材積成長量!$S$7:$U$7,0)),IF($F40="地位Ⅲ",INDEX(幹材積成長量!$Y$7:$AA$148,MATCH(【入力】吸収量・排出量算定シート!$H40+(M$17-$M$17),幹材積成長量!$Y$7:$Y$148,0),MATCH($G40,幹材積成長量!$Y$7:$AA$7,0)),INDEX(幹材積成長量!$V$7:$X$148,MATCH(【入力】吸収量・排出量算定シート!$H40+(M$17-$M$17),幹材積成長量!$V$7:$V$148,0),MATCH($G40,幹材積成長量!$V$7:$X$7,0)))),0)</f>
        <v>0</v>
      </c>
      <c r="N40" s="187">
        <f>IFERROR(IF($F40="地位Ⅰ",INDEX(幹材積成長量!$S$7:$U$148,MATCH(【入力】吸収量・排出量算定シート!$H40+(N$17-$M$17),幹材積成長量!$S$7:$S$148,0),MATCH($G40,幹材積成長量!$S$7:$U$7,0)),IF($F40="地位Ⅲ",INDEX(幹材積成長量!$Y$7:$AA$148,MATCH(【入力】吸収量・排出量算定シート!$H40+(N$17-$M$17),幹材積成長量!$Y$7:$Y$148,0),MATCH($G40,幹材積成長量!$Y$7:$AA$7,0)),INDEX(幹材積成長量!$V$7:$X$148,MATCH(【入力】吸収量・排出量算定シート!$H40+(N$17-$M$17),幹材積成長量!$V$7:$V$148,0),MATCH($G40,幹材積成長量!$V$7:$X$7,0)))),0)</f>
        <v>0</v>
      </c>
      <c r="O40" s="187">
        <f>IFERROR(IF($F40="地位Ⅰ",INDEX(幹材積成長量!$S$7:$U$148,MATCH(【入力】吸収量・排出量算定シート!$H40+(O$17-$M$17),幹材積成長量!$S$7:$S$148,0),MATCH($G40,幹材積成長量!$S$7:$U$7,0)),IF($F40="地位Ⅲ",INDEX(幹材積成長量!$Y$7:$AA$148,MATCH(【入力】吸収量・排出量算定シート!$H40+(O$17-$M$17),幹材積成長量!$Y$7:$Y$148,0),MATCH($G40,幹材積成長量!$Y$7:$AA$7,0)),INDEX(幹材積成長量!$V$7:$X$148,MATCH(【入力】吸収量・排出量算定シート!$H40+(O$17-$M$17),幹材積成長量!$V$7:$V$148,0),MATCH($G40,幹材積成長量!$V$7:$X$7,0)))),0)</f>
        <v>0</v>
      </c>
      <c r="P40" s="187">
        <f>IFERROR(IF($F40="地位Ⅰ",INDEX(幹材積成長量!$S$7:$U$148,MATCH(【入力】吸収量・排出量算定シート!$H40+(P$17-$M$17),幹材積成長量!$S$7:$S$148,0),MATCH($G40,幹材積成長量!$S$7:$U$7,0)),IF($F40="地位Ⅲ",INDEX(幹材積成長量!$Y$7:$AA$148,MATCH(【入力】吸収量・排出量算定シート!$H40+(P$17-$M$17),幹材積成長量!$Y$7:$Y$148,0),MATCH($G40,幹材積成長量!$Y$7:$AA$7,0)),INDEX(幹材積成長量!$V$7:$X$148,MATCH(【入力】吸収量・排出量算定シート!$H40+(P$17-$M$17),幹材積成長量!$V$7:$V$148,0),MATCH($G40,幹材積成長量!$V$7:$X$7,0)))),0)</f>
        <v>0</v>
      </c>
      <c r="Q40" s="187">
        <f>IFERROR(IF($F40="地位Ⅰ",INDEX(幹材積成長量!$S$7:$U$148,MATCH(【入力】吸収量・排出量算定シート!$H40+(Q$17-$M$17),幹材積成長量!$S$7:$S$148,0),MATCH($G40,幹材積成長量!$S$7:$U$7,0)),IF($F40="地位Ⅲ",INDEX(幹材積成長量!$Y$7:$AA$148,MATCH(【入力】吸収量・排出量算定シート!$H40+(Q$17-$M$17),幹材積成長量!$Y$7:$Y$148,0),MATCH($G40,幹材積成長量!$Y$7:$AA$7,0)),INDEX(幹材積成長量!$V$7:$X$148,MATCH(【入力】吸収量・排出量算定シート!$H40+(Q$17-$M$17),幹材積成長量!$V$7:$V$148,0),MATCH($G40,幹材積成長量!$V$7:$X$7,0)))),0)</f>
        <v>0</v>
      </c>
      <c r="R40" s="187">
        <f>IFERROR(IF($F40="地位Ⅰ",INDEX(幹材積成長量!$S$7:$U$148,MATCH(【入力】吸収量・排出量算定シート!$H40+(R$17-$M$17),幹材積成長量!$S$7:$S$148,0),MATCH($G40,幹材積成長量!$S$7:$U$7,0)),IF($F40="地位Ⅲ",INDEX(幹材積成長量!$Y$7:$AA$148,MATCH(【入力】吸収量・排出量算定シート!$H40+(R$17-$M$17),幹材積成長量!$Y$7:$Y$148,0),MATCH($G40,幹材積成長量!$Y$7:$AA$7,0)),INDEX(幹材積成長量!$V$7:$X$148,MATCH(【入力】吸収量・排出量算定シート!$H40+(R$17-$M$17),幹材積成長量!$V$7:$V$148,0),MATCH($G40,幹材積成長量!$V$7:$X$7,0)))),0)</f>
        <v>0</v>
      </c>
      <c r="S40" s="187">
        <f>IFERROR(IF($F40="地位Ⅰ",INDEX(幹材積成長量!$S$7:$U$148,MATCH(【入力】吸収量・排出量算定シート!$H40+(S$17-$M$17),幹材積成長量!$S$7:$S$148,0),MATCH($G40,幹材積成長量!$S$7:$U$7,0)),IF($F40="地位Ⅲ",INDEX(幹材積成長量!$Y$7:$AA$148,MATCH(【入力】吸収量・排出量算定シート!$H40+(S$17-$M$17),幹材積成長量!$Y$7:$Y$148,0),MATCH($G40,幹材積成長量!$Y$7:$AA$7,0)),INDEX(幹材積成長量!$V$7:$X$148,MATCH(【入力】吸収量・排出量算定シート!$H40+(S$17-$M$17),幹材積成長量!$V$7:$V$148,0),MATCH($G40,幹材積成長量!$V$7:$X$7,0)))),0)</f>
        <v>0</v>
      </c>
      <c r="T40" s="187">
        <f>IFERROR(IF($F40="地位Ⅰ",INDEX(幹材積成長量!$S$7:$U$148,MATCH(【入力】吸収量・排出量算定シート!$H40+(T$17-$M$17),幹材積成長量!$S$7:$S$148,0),MATCH($G40,幹材積成長量!$S$7:$U$7,0)),IF($F40="地位Ⅲ",INDEX(幹材積成長量!$Y$7:$AA$148,MATCH(【入力】吸収量・排出量算定シート!$H40+(T$17-$M$17),幹材積成長量!$Y$7:$Y$148,0),MATCH($G40,幹材積成長量!$Y$7:$AA$7,0)),INDEX(幹材積成長量!$V$7:$X$148,MATCH(【入力】吸収量・排出量算定シート!$H40+(T$17-$M$17),幹材積成長量!$V$7:$V$148,0),MATCH($G40,幹材積成長量!$V$7:$X$7,0)))),0)</f>
        <v>0</v>
      </c>
      <c r="U40" s="187">
        <f>IFERROR(IF($F40="地位Ⅰ",INDEX(幹材積成長量!$S$7:$U$148,MATCH(【入力】吸収量・排出量算定シート!$H40+(U$17-$M$17),幹材積成長量!$S$7:$S$148,0),MATCH($G40,幹材積成長量!$S$7:$U$7,0)),IF($F40="地位Ⅲ",INDEX(幹材積成長量!$Y$7:$AA$148,MATCH(【入力】吸収量・排出量算定シート!$H40+(U$17-$M$17),幹材積成長量!$Y$7:$Y$148,0),MATCH($G40,幹材積成長量!$Y$7:$AA$7,0)),INDEX(幹材積成長量!$V$7:$X$148,MATCH(【入力】吸収量・排出量算定シート!$H40+(U$17-$M$17),幹材積成長量!$V$7:$V$148,0),MATCH($G40,幹材積成長量!$V$7:$X$7,0)))),0)</f>
        <v>0</v>
      </c>
      <c r="V40" s="187">
        <f>IFERROR(IF($F40="地位Ⅰ",INDEX(幹材積成長量!$S$7:$U$148,MATCH(【入力】吸収量・排出量算定シート!$H40+(V$17-$M$17),幹材積成長量!$S$7:$S$148,0),MATCH($G40,幹材積成長量!$S$7:$U$7,0)),IF($F40="地位Ⅲ",INDEX(幹材積成長量!$Y$7:$AA$148,MATCH(【入力】吸収量・排出量算定シート!$H40+(V$17-$M$17),幹材積成長量!$Y$7:$Y$148,0),MATCH($G40,幹材積成長量!$Y$7:$AA$7,0)),INDEX(幹材積成長量!$V$7:$X$148,MATCH(【入力】吸収量・排出量算定シート!$H40+(V$17-$M$17),幹材積成長量!$V$7:$V$148,0),MATCH($G40,幹材積成長量!$V$7:$X$7,0)))),0)</f>
        <v>0</v>
      </c>
      <c r="W40" s="187">
        <f>IFERROR(IF($F40="地位Ⅰ",INDEX(幹材積成長量!$S$7:$U$148,MATCH(【入力】吸収量・排出量算定シート!$H40+(W$17-$M$17),幹材積成長量!$S$7:$S$148,0),MATCH($G40,幹材積成長量!$S$7:$U$7,0)),IF($F40="地位Ⅲ",INDEX(幹材積成長量!$Y$7:$AA$148,MATCH(【入力】吸収量・排出量算定シート!$H40+(W$17-$M$17),幹材積成長量!$Y$7:$Y$148,0),MATCH($G40,幹材積成長量!$Y$7:$AA$7,0)),INDEX(幹材積成長量!$V$7:$X$148,MATCH(【入力】吸収量・排出量算定シート!$H40+(W$17-$M$17),幹材積成長量!$V$7:$V$148,0),MATCH($G40,幹材積成長量!$V$7:$X$7,0)))),0)</f>
        <v>0</v>
      </c>
      <c r="X40" s="187">
        <f>IFERROR(IF($F40="地位Ⅰ",INDEX(幹材積成長量!$S$7:$U$148,MATCH(【入力】吸収量・排出量算定シート!$H40+(X$17-$M$17),幹材積成長量!$S$7:$S$148,0),MATCH($G40,幹材積成長量!$S$7:$U$7,0)),IF($F40="地位Ⅲ",INDEX(幹材積成長量!$Y$7:$AA$148,MATCH(【入力】吸収量・排出量算定シート!$H40+(X$17-$M$17),幹材積成長量!$Y$7:$Y$148,0),MATCH($G40,幹材積成長量!$Y$7:$AA$7,0)),INDEX(幹材積成長量!$V$7:$X$148,MATCH(【入力】吸収量・排出量算定シート!$H40+(X$17-$M$17),幹材積成長量!$V$7:$V$148,0),MATCH($G40,幹材積成長量!$V$7:$X$7,0)))),0)</f>
        <v>0</v>
      </c>
      <c r="Y40" s="187">
        <f>IFERROR(IF($F40="地位Ⅰ",INDEX(幹材積成長量!$S$7:$U$148,MATCH(【入力】吸収量・排出量算定シート!$H40+(Y$17-$M$17),幹材積成長量!$S$7:$S$148,0),MATCH($G40,幹材積成長量!$S$7:$U$7,0)),IF($F40="地位Ⅲ",INDEX(幹材積成長量!$Y$7:$AA$148,MATCH(【入力】吸収量・排出量算定シート!$H40+(Y$17-$M$17),幹材積成長量!$Y$7:$Y$148,0),MATCH($G40,幹材積成長量!$Y$7:$AA$7,0)),INDEX(幹材積成長量!$V$7:$X$148,MATCH(【入力】吸収量・排出量算定シート!$H40+(Y$17-$M$17),幹材積成長量!$V$7:$V$148,0),MATCH($G40,幹材積成長量!$V$7:$X$7,0)))),0)</f>
        <v>0</v>
      </c>
      <c r="Z40" s="187">
        <f>IFERROR(IF($F40="地位Ⅰ",INDEX(幹材積成長量!$S$7:$U$148,MATCH(【入力】吸収量・排出量算定シート!$H40+(Z$17-$M$17),幹材積成長量!$S$7:$S$148,0),MATCH($G40,幹材積成長量!$S$7:$U$7,0)),IF($F40="地位Ⅲ",INDEX(幹材積成長量!$Y$7:$AA$148,MATCH(【入力】吸収量・排出量算定シート!$H40+(Z$17-$M$17),幹材積成長量!$Y$7:$Y$148,0),MATCH($G40,幹材積成長量!$Y$7:$AA$7,0)),INDEX(幹材積成長量!$V$7:$X$148,MATCH(【入力】吸収量・排出量算定シート!$H40+(Z$17-$M$17),幹材積成長量!$V$7:$V$148,0),MATCH($G40,幹材積成長量!$V$7:$X$7,0)))),0)</f>
        <v>0</v>
      </c>
      <c r="AA40" s="187">
        <f>IFERROR(IF($F40="地位Ⅰ",INDEX(幹材積成長量!$S$7:$U$148,MATCH(【入力】吸収量・排出量算定シート!$H40+(AA$17-$M$17),幹材積成長量!$S$7:$S$148,0),MATCH($G40,幹材積成長量!$S$7:$U$7,0)),IF($F40="地位Ⅲ",INDEX(幹材積成長量!$Y$7:$AA$148,MATCH(【入力】吸収量・排出量算定シート!$H40+(AA$17-$M$17),幹材積成長量!$Y$7:$Y$148,0),MATCH($G40,幹材積成長量!$Y$7:$AA$7,0)),INDEX(幹材積成長量!$V$7:$X$148,MATCH(【入力】吸収量・排出量算定シート!$H40+(AA$17-$M$17),幹材積成長量!$V$7:$V$148,0),MATCH($G40,幹材積成長量!$V$7:$X$7,0)))),0)</f>
        <v>0</v>
      </c>
      <c r="AB40" s="187">
        <f>IFERROR(IF($F40="地位Ⅰ",INDEX(幹材積成長量!$S$7:$U$148,MATCH(【入力】吸収量・排出量算定シート!$H40+(AB$17-$M$17),幹材積成長量!$S$7:$S$148,0),MATCH($G40,幹材積成長量!$S$7:$U$7,0)),IF($F40="地位Ⅲ",INDEX(幹材積成長量!$Y$7:$AA$148,MATCH(【入力】吸収量・排出量算定シート!$H40+(AB$17-$M$17),幹材積成長量!$Y$7:$Y$148,0),MATCH($G40,幹材積成長量!$Y$7:$AA$7,0)),INDEX(幹材積成長量!$V$7:$X$148,MATCH(【入力】吸収量・排出量算定シート!$H40+(AB$17-$M$17),幹材積成長量!$V$7:$V$148,0),MATCH($G40,幹材積成長量!$V$7:$X$7,0)))),0)</f>
        <v>0</v>
      </c>
      <c r="AC40" s="187">
        <f>IFERROR(IF($F40="地位Ⅰ",INDEX(幹材積成長量!$S$7:$U$148,MATCH(【入力】吸収量・排出量算定シート!$H40+(AC$17-$M$17),幹材積成長量!$S$7:$S$148,0),MATCH($G40,幹材積成長量!$S$7:$U$7,0)),IF($F40="地位Ⅲ",INDEX(幹材積成長量!$Y$7:$AA$148,MATCH(【入力】吸収量・排出量算定シート!$H40+(AC$17-$M$17),幹材積成長量!$Y$7:$Y$148,0),MATCH($G40,幹材積成長量!$Y$7:$AA$7,0)),INDEX(幹材積成長量!$V$7:$X$148,MATCH(【入力】吸収量・排出量算定シート!$H40+(AC$17-$M$17),幹材積成長量!$V$7:$V$148,0),MATCH($G40,幹材積成長量!$V$7:$X$7,0)))),0)</f>
        <v>0</v>
      </c>
      <c r="AD40" s="2">
        <f>IFERROR(INDEX('BEF（拡大係数）'!$A$4:$AO$154,MATCH(【入力】吸収量・排出量算定シート!$H40,'BEF（拡大係数）'!$A$4:$A$154,0),MATCH($G40,'BEF（拡大係数）'!$A$4:$AO$4,0)),0)</f>
        <v>0</v>
      </c>
      <c r="AE40" s="2">
        <f>IFERROR(INDEX('BEF（拡大係数）'!$A$4:$AO$154,MATCH(【入力】吸収量・排出量算定シート!$H40,'BEF（拡大係数）'!$A$4:$A$154,0),MATCH($G40,'BEF（拡大係数）'!$A$4:$AO$4,0)),0)</f>
        <v>0</v>
      </c>
      <c r="AF40" s="2">
        <f>IFERROR(INDEX('BEF（拡大係数）'!$A$4:$AO$154,MATCH(【入力】吸収量・排出量算定シート!$H40,'BEF（拡大係数）'!$A$4:$A$154,0),MATCH($G40,'BEF（拡大係数）'!$A$4:$AO$4,0)),0)</f>
        <v>0</v>
      </c>
      <c r="AG40" s="2">
        <f>IFERROR(INDEX('BEF（拡大係数）'!$A$4:$AO$154,MATCH(【入力】吸収量・排出量算定シート!$H40,'BEF（拡大係数）'!$A$4:$A$154,0),MATCH($G40,'BEF（拡大係数）'!$A$4:$AO$4,0)),0)</f>
        <v>0</v>
      </c>
      <c r="AH40" s="2">
        <f>IFERROR(INDEX('BEF（拡大係数）'!$A$4:$AO$154,MATCH(【入力】吸収量・排出量算定シート!$H40,'BEF（拡大係数）'!$A$4:$A$154,0),MATCH($G40,'BEF（拡大係数）'!$A$4:$AO$4,0)),0)</f>
        <v>0</v>
      </c>
      <c r="AI40" s="2">
        <f>IFERROR(INDEX('BEF（拡大係数）'!$A$4:$AO$154,MATCH(【入力】吸収量・排出量算定シート!$H40,'BEF（拡大係数）'!$A$4:$A$154,0),MATCH($G40,'BEF（拡大係数）'!$A$4:$AO$4,0)),0)</f>
        <v>0</v>
      </c>
      <c r="AJ40" s="2">
        <f>IFERROR(INDEX('BEF（拡大係数）'!$A$4:$AO$154,MATCH(【入力】吸収量・排出量算定シート!$H40,'BEF（拡大係数）'!$A$4:$A$154,0),MATCH($G40,'BEF（拡大係数）'!$A$4:$AO$4,0)),0)</f>
        <v>0</v>
      </c>
      <c r="AK40" s="2">
        <f>IFERROR(INDEX('BEF（拡大係数）'!$A$4:$AO$154,MATCH(【入力】吸収量・排出量算定シート!$H40,'BEF（拡大係数）'!$A$4:$A$154,0),MATCH($G40,'BEF（拡大係数）'!$A$4:$AO$4,0)),0)</f>
        <v>0</v>
      </c>
      <c r="AL40" s="2">
        <f>IFERROR(INDEX('BEF（拡大係数）'!$A$4:$AO$154,MATCH(【入力】吸収量・排出量算定シート!$H40,'BEF（拡大係数）'!$A$4:$A$154,0),MATCH($G40,'BEF（拡大係数）'!$A$4:$AO$4,0)),0)</f>
        <v>0</v>
      </c>
      <c r="AM40" s="2">
        <f>IFERROR(INDEX('BEF（拡大係数）'!$A$4:$AO$154,MATCH(【入力】吸収量・排出量算定シート!$H40,'BEF（拡大係数）'!$A$4:$A$154,0),MATCH($G40,'BEF（拡大係数）'!$A$4:$AO$4,0)),0)</f>
        <v>0</v>
      </c>
      <c r="AN40" s="2">
        <f>IFERROR(INDEX('BEF（拡大係数）'!$A$4:$AO$154,MATCH(【入力】吸収量・排出量算定シート!$H40,'BEF（拡大係数）'!$A$4:$A$154,0),MATCH($G40,'BEF（拡大係数）'!$A$4:$AO$4,0)),0)</f>
        <v>0</v>
      </c>
      <c r="AO40" s="2">
        <f>IFERROR(INDEX('BEF（拡大係数）'!$A$4:$AO$154,MATCH(【入力】吸収量・排出量算定シート!$H40,'BEF（拡大係数）'!$A$4:$A$154,0),MATCH($G40,'BEF（拡大係数）'!$A$4:$AO$4,0)),0)</f>
        <v>0</v>
      </c>
      <c r="AP40" s="2">
        <f>IFERROR(INDEX('BEF（拡大係数）'!$A$4:$AO$154,MATCH(【入力】吸収量・排出量算定シート!$H40,'BEF（拡大係数）'!$A$4:$A$154,0),MATCH($G40,'BEF（拡大係数）'!$A$4:$AO$4,0)),0)</f>
        <v>0</v>
      </c>
      <c r="AQ40" s="2">
        <f>IFERROR(INDEX('BEF（拡大係数）'!$A$4:$AO$154,MATCH(【入力】吸収量・排出量算定シート!$H40,'BEF（拡大係数）'!$A$4:$A$154,0),MATCH($G40,'BEF（拡大係数）'!$A$4:$AO$4,0)),0)</f>
        <v>0</v>
      </c>
      <c r="AR40" s="2">
        <f>IFERROR(INDEX('BEF（拡大係数）'!$A$4:$AO$154,MATCH(【入力】吸収量・排出量算定シート!$H40,'BEF（拡大係数）'!$A$4:$A$154,0),MATCH($G40,'BEF（拡大係数）'!$A$4:$AO$4,0)),0)</f>
        <v>0</v>
      </c>
      <c r="AS40" s="2">
        <f>IFERROR(INDEX('BEF（拡大係数）'!$A$4:$AO$154,MATCH(【入力】吸収量・排出量算定シート!$H40,'BEF（拡大係数）'!$A$4:$A$154,0),MATCH($G40,'BEF（拡大係数）'!$A$4:$AO$4,0)),0)</f>
        <v>0</v>
      </c>
      <c r="AT40" s="2">
        <f>IFERROR(INDEX('BEF（拡大係数）'!$A$4:$AO$154,MATCH(【入力】吸収量・排出量算定シート!$H40,'BEF（拡大係数）'!$A$4:$A$154,0),MATCH($G40,'BEF（拡大係数）'!$A$4:$AO$4,0)),0)</f>
        <v>0</v>
      </c>
      <c r="AU40" s="2">
        <f>IFERROR(VLOOKUP($G40,パラメータ_オリジナル!$B$6:$G$45,4,FALSE),0)</f>
        <v>0</v>
      </c>
      <c r="AV40" s="2">
        <f>IFERROR(VLOOKUP($G40,パラメータ_オリジナル!$B$6:$G$45,5,FALSE),0)</f>
        <v>0</v>
      </c>
      <c r="AW40" s="2">
        <f>IFERROR(VLOOKUP($G40,パラメータ_オリジナル!$B$6:$G$45,6,FALSE),0)</f>
        <v>0</v>
      </c>
      <c r="AX40" s="125">
        <f t="shared" si="114"/>
        <v>0</v>
      </c>
      <c r="AY40" s="125">
        <f t="shared" si="115"/>
        <v>0</v>
      </c>
      <c r="AZ40" s="125">
        <f t="shared" si="116"/>
        <v>0</v>
      </c>
      <c r="BA40" s="125">
        <f t="shared" si="117"/>
        <v>0</v>
      </c>
      <c r="BB40" s="125">
        <f t="shared" si="118"/>
        <v>0</v>
      </c>
      <c r="BC40" s="125">
        <f t="shared" si="119"/>
        <v>0</v>
      </c>
      <c r="BD40" s="125">
        <f t="shared" si="120"/>
        <v>0</v>
      </c>
      <c r="BE40" s="125">
        <f t="shared" si="121"/>
        <v>0</v>
      </c>
      <c r="BF40" s="125">
        <f t="shared" si="122"/>
        <v>0</v>
      </c>
      <c r="BG40" s="125">
        <f t="shared" si="123"/>
        <v>0</v>
      </c>
      <c r="BH40" s="125">
        <f t="shared" si="124"/>
        <v>0</v>
      </c>
      <c r="BI40" s="125">
        <f t="shared" si="125"/>
        <v>0</v>
      </c>
      <c r="BJ40" s="125">
        <f t="shared" si="126"/>
        <v>0</v>
      </c>
      <c r="BK40" s="125">
        <f t="shared" si="127"/>
        <v>0</v>
      </c>
      <c r="BL40" s="125">
        <f t="shared" si="128"/>
        <v>0</v>
      </c>
      <c r="BM40" s="125">
        <f t="shared" si="129"/>
        <v>0</v>
      </c>
      <c r="BN40" s="125">
        <f t="shared" si="130"/>
        <v>0</v>
      </c>
      <c r="BO40" s="125">
        <f t="shared" si="131"/>
        <v>0</v>
      </c>
      <c r="BP40" s="125">
        <f t="shared" si="132"/>
        <v>0</v>
      </c>
      <c r="BQ40" s="125">
        <f t="shared" si="133"/>
        <v>0</v>
      </c>
      <c r="BR40" s="125">
        <f t="shared" si="134"/>
        <v>0</v>
      </c>
      <c r="BS40" s="125">
        <f t="shared" si="135"/>
        <v>0</v>
      </c>
      <c r="BT40" s="125">
        <f t="shared" si="136"/>
        <v>0</v>
      </c>
      <c r="BU40" s="125">
        <f t="shared" si="137"/>
        <v>0</v>
      </c>
      <c r="BV40" s="125">
        <f t="shared" si="138"/>
        <v>0</v>
      </c>
      <c r="BW40" s="125">
        <f t="shared" si="139"/>
        <v>0</v>
      </c>
      <c r="BX40" s="125">
        <f t="shared" si="140"/>
        <v>0</v>
      </c>
      <c r="BY40" s="125">
        <f t="shared" si="141"/>
        <v>0</v>
      </c>
      <c r="BZ40" s="125">
        <f t="shared" si="142"/>
        <v>0</v>
      </c>
      <c r="CA40" s="125">
        <f t="shared" si="143"/>
        <v>0</v>
      </c>
      <c r="CB40" s="125">
        <f t="shared" si="144"/>
        <v>0</v>
      </c>
      <c r="CC40" s="125">
        <f t="shared" si="145"/>
        <v>0</v>
      </c>
      <c r="CD40" s="125">
        <f t="shared" si="146"/>
        <v>0</v>
      </c>
      <c r="CE40" s="125">
        <f t="shared" si="147"/>
        <v>0</v>
      </c>
      <c r="CF40" s="2">
        <f>IFERROR(IF($F40="地位Ⅰ",INDEX(幹材積成長量!$I$7:$K$148,MATCH((【入力】吸収量・排出量算定シート!$H40+(【入力】吸収量・排出量算定シート!CF$17-【入力】吸収量・排出量算定シート!$CF$17)),幹材積成長量!$I$7:$I$148,0),MATCH(【入力】吸収量・排出量算定シート!$G40,幹材積成長量!$I$7:$K$7,0)),IF($F40="地位Ⅲ",INDEX(幹材積成長量!$O$7:$Q$148,MATCH((【入力】吸収量・排出量算定シート!$H40+(【入力】吸収量・排出量算定シート!CF$17-【入力】吸収量・排出量算定シート!$CF$17)),幹材積成長量!$O$7:$O$148,0),MATCH(【入力】吸収量・排出量算定シート!$G40,幹材積成長量!$O$7:$Q$7,0)),INDEX(幹材積成長量!$L$7:$N$148,MATCH((【入力】吸収量・排出量算定シート!$H40+(【入力】吸収量・排出量算定シート!CF$17-【入力】吸収量・排出量算定シート!$CF$17)),幹材積成長量!$L$7:$L$148,0),MATCH(【入力】吸収量・排出量算定シート!$G40,幹材積成長量!$L$7:$N$7,0)))),0)</f>
        <v>0</v>
      </c>
      <c r="CG40" s="2">
        <f>IFERROR(IF($F40="地位Ⅰ",INDEX(幹材積成長量!$I$7:$K$148,MATCH((【入力】吸収量・排出量算定シート!$H40+(【入力】吸収量・排出量算定シート!CG$17-【入力】吸収量・排出量算定シート!$CF$17)),幹材積成長量!$I$7:$I$148,0),MATCH(【入力】吸収量・排出量算定シート!$G40,幹材積成長量!$I$7:$K$7,0)),IF($F40="地位Ⅲ",INDEX(幹材積成長量!$O$7:$Q$148,MATCH((【入力】吸収量・排出量算定シート!$H40+(【入力】吸収量・排出量算定シート!CG$17-【入力】吸収量・排出量算定シート!$CF$17)),幹材積成長量!$O$7:$O$148,0),MATCH(【入力】吸収量・排出量算定シート!$G40,幹材積成長量!$O$7:$Q$7,0)),INDEX(幹材積成長量!$L$7:$N$148,MATCH((【入力】吸収量・排出量算定シート!$H40+(【入力】吸収量・排出量算定シート!CG$17-【入力】吸収量・排出量算定シート!$CF$17)),幹材積成長量!$L$7:$L$148,0),MATCH(【入力】吸収量・排出量算定シート!$G40,幹材積成長量!$L$7:$N$7,0)))),0)</f>
        <v>0</v>
      </c>
      <c r="CH40" s="2">
        <f>IFERROR(IF($F40="地位Ⅰ",INDEX(幹材積成長量!$I$7:$K$148,MATCH((【入力】吸収量・排出量算定シート!$H40+(【入力】吸収量・排出量算定シート!CH$17-【入力】吸収量・排出量算定シート!$CF$17)),幹材積成長量!$I$7:$I$148,0),MATCH(【入力】吸収量・排出量算定シート!$G40,幹材積成長量!$I$7:$K$7,0)),IF($F40="地位Ⅲ",INDEX(幹材積成長量!$O$7:$Q$148,MATCH((【入力】吸収量・排出量算定シート!$H40+(【入力】吸収量・排出量算定シート!CH$17-【入力】吸収量・排出量算定シート!$CF$17)),幹材積成長量!$O$7:$O$148,0),MATCH(【入力】吸収量・排出量算定シート!$G40,幹材積成長量!$O$7:$Q$7,0)),INDEX(幹材積成長量!$L$7:$N$148,MATCH((【入力】吸収量・排出量算定シート!$H40+(【入力】吸収量・排出量算定シート!CH$17-【入力】吸収量・排出量算定シート!$CF$17)),幹材積成長量!$L$7:$L$148,0),MATCH(【入力】吸収量・排出量算定シート!$G40,幹材積成長量!$L$7:$N$7,0)))),0)</f>
        <v>0</v>
      </c>
      <c r="CI40" s="2">
        <f>IFERROR(IF($F40="地位Ⅰ",INDEX(幹材積成長量!$I$7:$K$148,MATCH((【入力】吸収量・排出量算定シート!$H40+(【入力】吸収量・排出量算定シート!CI$17-【入力】吸収量・排出量算定シート!$CF$17)),幹材積成長量!$I$7:$I$148,0),MATCH(【入力】吸収量・排出量算定シート!$G40,幹材積成長量!$I$7:$K$7,0)),IF($F40="地位Ⅲ",INDEX(幹材積成長量!$O$7:$Q$148,MATCH((【入力】吸収量・排出量算定シート!$H40+(【入力】吸収量・排出量算定シート!CI$17-【入力】吸収量・排出量算定シート!$CF$17)),幹材積成長量!$O$7:$O$148,0),MATCH(【入力】吸収量・排出量算定シート!$G40,幹材積成長量!$O$7:$Q$7,0)),INDEX(幹材積成長量!$L$7:$N$148,MATCH((【入力】吸収量・排出量算定シート!$H40+(【入力】吸収量・排出量算定シート!CI$17-【入力】吸収量・排出量算定シート!$CF$17)),幹材積成長量!$L$7:$L$148,0),MATCH(【入力】吸収量・排出量算定シート!$G40,幹材積成長量!$L$7:$N$7,0)))),0)</f>
        <v>0</v>
      </c>
      <c r="CJ40" s="2">
        <f>IFERROR(IF($F40="地位Ⅰ",INDEX(幹材積成長量!$I$7:$K$148,MATCH((【入力】吸収量・排出量算定シート!$H40+(【入力】吸収量・排出量算定シート!CJ$17-【入力】吸収量・排出量算定シート!$CF$17)),幹材積成長量!$I$7:$I$148,0),MATCH(【入力】吸収量・排出量算定シート!$G40,幹材積成長量!$I$7:$K$7,0)),IF($F40="地位Ⅲ",INDEX(幹材積成長量!$O$7:$Q$148,MATCH((【入力】吸収量・排出量算定シート!$H40+(【入力】吸収量・排出量算定シート!CJ$17-【入力】吸収量・排出量算定シート!$CF$17)),幹材積成長量!$O$7:$O$148,0),MATCH(【入力】吸収量・排出量算定シート!$G40,幹材積成長量!$O$7:$Q$7,0)),INDEX(幹材積成長量!$L$7:$N$148,MATCH((【入力】吸収量・排出量算定シート!$H40+(【入力】吸収量・排出量算定シート!CJ$17-【入力】吸収量・排出量算定シート!$CF$17)),幹材積成長量!$L$7:$L$148,0),MATCH(【入力】吸収量・排出量算定シート!$G40,幹材積成長量!$L$7:$N$7,0)))),0)</f>
        <v>0</v>
      </c>
      <c r="CK40" s="2">
        <f>IFERROR(IF($F40="地位Ⅰ",INDEX(幹材積成長量!$I$7:$K$148,MATCH((【入力】吸収量・排出量算定シート!$H40+(【入力】吸収量・排出量算定シート!CK$17-【入力】吸収量・排出量算定シート!$CF$17)),幹材積成長量!$I$7:$I$148,0),MATCH(【入力】吸収量・排出量算定シート!$G40,幹材積成長量!$I$7:$K$7,0)),IF($F40="地位Ⅲ",INDEX(幹材積成長量!$O$7:$Q$148,MATCH((【入力】吸収量・排出量算定シート!$H40+(【入力】吸収量・排出量算定シート!CK$17-【入力】吸収量・排出量算定シート!$CF$17)),幹材積成長量!$O$7:$O$148,0),MATCH(【入力】吸収量・排出量算定シート!$G40,幹材積成長量!$O$7:$Q$7,0)),INDEX(幹材積成長量!$L$7:$N$148,MATCH((【入力】吸収量・排出量算定シート!$H40+(【入力】吸収量・排出量算定シート!CK$17-【入力】吸収量・排出量算定シート!$CF$17)),幹材積成長量!$L$7:$L$148,0),MATCH(【入力】吸収量・排出量算定シート!$G40,幹材積成長量!$L$7:$N$7,0)))),0)</f>
        <v>0</v>
      </c>
      <c r="CL40" s="2">
        <f>IFERROR(IF($F40="地位Ⅰ",INDEX(幹材積成長量!$I$7:$K$148,MATCH((【入力】吸収量・排出量算定シート!$H40+(【入力】吸収量・排出量算定シート!CL$17-【入力】吸収量・排出量算定シート!$CF$17)),幹材積成長量!$I$7:$I$148,0),MATCH(【入力】吸収量・排出量算定シート!$G40,幹材積成長量!$I$7:$K$7,0)),IF($F40="地位Ⅲ",INDEX(幹材積成長量!$O$7:$Q$148,MATCH((【入力】吸収量・排出量算定シート!$H40+(【入力】吸収量・排出量算定シート!CL$17-【入力】吸収量・排出量算定シート!$CF$17)),幹材積成長量!$O$7:$O$148,0),MATCH(【入力】吸収量・排出量算定シート!$G40,幹材積成長量!$O$7:$Q$7,0)),INDEX(幹材積成長量!$L$7:$N$148,MATCH((【入力】吸収量・排出量算定シート!$H40+(【入力】吸収量・排出量算定シート!CL$17-【入力】吸収量・排出量算定シート!$CF$17)),幹材積成長量!$L$7:$L$148,0),MATCH(【入力】吸収量・排出量算定シート!$G40,幹材積成長量!$L$7:$N$7,0)))),0)</f>
        <v>0</v>
      </c>
      <c r="CM40" s="2">
        <f>IFERROR(IF($F40="地位Ⅰ",INDEX(幹材積成長量!$I$7:$K$148,MATCH((【入力】吸収量・排出量算定シート!$H40+(【入力】吸収量・排出量算定シート!CM$17-【入力】吸収量・排出量算定シート!$CF$17)),幹材積成長量!$I$7:$I$148,0),MATCH(【入力】吸収量・排出量算定シート!$G40,幹材積成長量!$I$7:$K$7,0)),IF($F40="地位Ⅲ",INDEX(幹材積成長量!$O$7:$Q$148,MATCH((【入力】吸収量・排出量算定シート!$H40+(【入力】吸収量・排出量算定シート!CM$17-【入力】吸収量・排出量算定シート!$CF$17)),幹材積成長量!$O$7:$O$148,0),MATCH(【入力】吸収量・排出量算定シート!$G40,幹材積成長量!$O$7:$Q$7,0)),INDEX(幹材積成長量!$L$7:$N$148,MATCH((【入力】吸収量・排出量算定シート!$H40+(【入力】吸収量・排出量算定シート!CM$17-【入力】吸収量・排出量算定シート!$CF$17)),幹材積成長量!$L$7:$L$148,0),MATCH(【入力】吸収量・排出量算定シート!$G40,幹材積成長量!$L$7:$N$7,0)))),0)</f>
        <v>0</v>
      </c>
      <c r="CN40" s="2">
        <f>IFERROR(IF($F40="地位Ⅰ",INDEX(幹材積成長量!$I$7:$K$148,MATCH((【入力】吸収量・排出量算定シート!$H40+(【入力】吸収量・排出量算定シート!CN$17-【入力】吸収量・排出量算定シート!$CF$17)),幹材積成長量!$I$7:$I$148,0),MATCH(【入力】吸収量・排出量算定シート!$G40,幹材積成長量!$I$7:$K$7,0)),IF($F40="地位Ⅲ",INDEX(幹材積成長量!$O$7:$Q$148,MATCH((【入力】吸収量・排出量算定シート!$H40+(【入力】吸収量・排出量算定シート!CN$17-【入力】吸収量・排出量算定シート!$CF$17)),幹材積成長量!$O$7:$O$148,0),MATCH(【入力】吸収量・排出量算定シート!$G40,幹材積成長量!$O$7:$Q$7,0)),INDEX(幹材積成長量!$L$7:$N$148,MATCH((【入力】吸収量・排出量算定シート!$H40+(【入力】吸収量・排出量算定シート!CN$17-【入力】吸収量・排出量算定シート!$CF$17)),幹材積成長量!$L$7:$L$148,0),MATCH(【入力】吸収量・排出量算定シート!$G40,幹材積成長量!$L$7:$N$7,0)))),0)</f>
        <v>0</v>
      </c>
      <c r="CO40" s="2">
        <f>IFERROR(IF($F40="地位Ⅰ",INDEX(幹材積成長量!$I$7:$K$148,MATCH((【入力】吸収量・排出量算定シート!$H40+(【入力】吸収量・排出量算定シート!CO$17-【入力】吸収量・排出量算定シート!$CF$17)),幹材積成長量!$I$7:$I$148,0),MATCH(【入力】吸収量・排出量算定シート!$G40,幹材積成長量!$I$7:$K$7,0)),IF($F40="地位Ⅲ",INDEX(幹材積成長量!$O$7:$Q$148,MATCH((【入力】吸収量・排出量算定シート!$H40+(【入力】吸収量・排出量算定シート!CO$17-【入力】吸収量・排出量算定シート!$CF$17)),幹材積成長量!$O$7:$O$148,0),MATCH(【入力】吸収量・排出量算定シート!$G40,幹材積成長量!$O$7:$Q$7,0)),INDEX(幹材積成長量!$L$7:$N$148,MATCH((【入力】吸収量・排出量算定シート!$H40+(【入力】吸収量・排出量算定シート!CO$17-【入力】吸収量・排出量算定シート!$CF$17)),幹材積成長量!$L$7:$L$148,0),MATCH(【入力】吸収量・排出量算定シート!$G40,幹材積成長量!$L$7:$N$7,0)))),0)</f>
        <v>0</v>
      </c>
      <c r="CP40" s="2">
        <f>IFERROR(IF($F40="地位Ⅰ",INDEX(幹材積成長量!$I$7:$K$148,MATCH((【入力】吸収量・排出量算定シート!$H40+(【入力】吸収量・排出量算定シート!CP$17-【入力】吸収量・排出量算定シート!$CF$17)),幹材積成長量!$I$7:$I$148,0),MATCH(【入力】吸収量・排出量算定シート!$G40,幹材積成長量!$I$7:$K$7,0)),IF($F40="地位Ⅲ",INDEX(幹材積成長量!$O$7:$Q$148,MATCH((【入力】吸収量・排出量算定シート!$H40+(【入力】吸収量・排出量算定シート!CP$17-【入力】吸収量・排出量算定シート!$CF$17)),幹材積成長量!$O$7:$O$148,0),MATCH(【入力】吸収量・排出量算定シート!$G40,幹材積成長量!$O$7:$Q$7,0)),INDEX(幹材積成長量!$L$7:$N$148,MATCH((【入力】吸収量・排出量算定シート!$H40+(【入力】吸収量・排出量算定シート!CP$17-【入力】吸収量・排出量算定シート!$CF$17)),幹材積成長量!$L$7:$L$148,0),MATCH(【入力】吸収量・排出量算定シート!$G40,幹材積成長量!$L$7:$N$7,0)))),0)</f>
        <v>0</v>
      </c>
      <c r="CQ40" s="2">
        <f>IFERROR(IF($F40="地位Ⅰ",INDEX(幹材積成長量!$I$7:$K$148,MATCH((【入力】吸収量・排出量算定シート!$H40+(【入力】吸収量・排出量算定シート!CQ$17-【入力】吸収量・排出量算定シート!$CF$17)),幹材積成長量!$I$7:$I$148,0),MATCH(【入力】吸収量・排出量算定シート!$G40,幹材積成長量!$I$7:$K$7,0)),IF($F40="地位Ⅲ",INDEX(幹材積成長量!$O$7:$Q$148,MATCH((【入力】吸収量・排出量算定シート!$H40+(【入力】吸収量・排出量算定シート!CQ$17-【入力】吸収量・排出量算定シート!$CF$17)),幹材積成長量!$O$7:$O$148,0),MATCH(【入力】吸収量・排出量算定シート!$G40,幹材積成長量!$O$7:$Q$7,0)),INDEX(幹材積成長量!$L$7:$N$148,MATCH((【入力】吸収量・排出量算定シート!$H40+(【入力】吸収量・排出量算定シート!CQ$17-【入力】吸収量・排出量算定シート!$CF$17)),幹材積成長量!$L$7:$L$148,0),MATCH(【入力】吸収量・排出量算定シート!$G40,幹材積成長量!$L$7:$N$7,0)))),0)</f>
        <v>0</v>
      </c>
      <c r="CR40" s="2">
        <f>IFERROR(IF($F40="地位Ⅰ",INDEX(幹材積成長量!$I$7:$K$148,MATCH((【入力】吸収量・排出量算定シート!$H40+(【入力】吸収量・排出量算定シート!CR$17-【入力】吸収量・排出量算定シート!$CF$17)),幹材積成長量!$I$7:$I$148,0),MATCH(【入力】吸収量・排出量算定シート!$G40,幹材積成長量!$I$7:$K$7,0)),IF($F40="地位Ⅲ",INDEX(幹材積成長量!$O$7:$Q$148,MATCH((【入力】吸収量・排出量算定シート!$H40+(【入力】吸収量・排出量算定シート!CR$17-【入力】吸収量・排出量算定シート!$CF$17)),幹材積成長量!$O$7:$O$148,0),MATCH(【入力】吸収量・排出量算定シート!$G40,幹材積成長量!$O$7:$Q$7,0)),INDEX(幹材積成長量!$L$7:$N$148,MATCH((【入力】吸収量・排出量算定シート!$H40+(【入力】吸収量・排出量算定シート!CR$17-【入力】吸収量・排出量算定シート!$CF$17)),幹材積成長量!$L$7:$L$148,0),MATCH(【入力】吸収量・排出量算定シート!$G40,幹材積成長量!$L$7:$N$7,0)))),0)</f>
        <v>0</v>
      </c>
      <c r="CS40" s="2">
        <f>IFERROR(IF($F40="地位Ⅰ",INDEX(幹材積成長量!$I$7:$K$148,MATCH((【入力】吸収量・排出量算定シート!$H40+(【入力】吸収量・排出量算定シート!CS$17-【入力】吸収量・排出量算定シート!$CF$17)),幹材積成長量!$I$7:$I$148,0),MATCH(【入力】吸収量・排出量算定シート!$G40,幹材積成長量!$I$7:$K$7,0)),IF($F40="地位Ⅲ",INDEX(幹材積成長量!$O$7:$Q$148,MATCH((【入力】吸収量・排出量算定シート!$H40+(【入力】吸収量・排出量算定シート!CS$17-【入力】吸収量・排出量算定シート!$CF$17)),幹材積成長量!$O$7:$O$148,0),MATCH(【入力】吸収量・排出量算定シート!$G40,幹材積成長量!$O$7:$Q$7,0)),INDEX(幹材積成長量!$L$7:$N$148,MATCH((【入力】吸収量・排出量算定シート!$H40+(【入力】吸収量・排出量算定シート!CS$17-【入力】吸収量・排出量算定シート!$CF$17)),幹材積成長量!$L$7:$L$148,0),MATCH(【入力】吸収量・排出量算定シート!$G40,幹材積成長量!$L$7:$N$7,0)))),0)</f>
        <v>0</v>
      </c>
      <c r="CT40" s="2">
        <f>IFERROR(IF($F40="地位Ⅰ",INDEX(幹材積成長量!$I$7:$K$148,MATCH((【入力】吸収量・排出量算定シート!$H40+(【入力】吸収量・排出量算定シート!CT$17-【入力】吸収量・排出量算定シート!$CF$17)),幹材積成長量!$I$7:$I$148,0),MATCH(【入力】吸収量・排出量算定シート!$G40,幹材積成長量!$I$7:$K$7,0)),IF($F40="地位Ⅲ",INDEX(幹材積成長量!$O$7:$Q$148,MATCH((【入力】吸収量・排出量算定シート!$H40+(【入力】吸収量・排出量算定シート!CT$17-【入力】吸収量・排出量算定シート!$CF$17)),幹材積成長量!$O$7:$O$148,0),MATCH(【入力】吸収量・排出量算定シート!$G40,幹材積成長量!$O$7:$Q$7,0)),INDEX(幹材積成長量!$L$7:$N$148,MATCH((【入力】吸収量・排出量算定シート!$H40+(【入力】吸収量・排出量算定シート!CT$17-【入力】吸収量・排出量算定シート!$CF$17)),幹材積成長量!$L$7:$L$148,0),MATCH(【入力】吸収量・排出量算定シート!$G40,幹材積成長量!$L$7:$N$7,0)))),0)</f>
        <v>0</v>
      </c>
      <c r="CU40" s="2">
        <f>IFERROR(IF($F40="地位Ⅰ",INDEX(幹材積成長量!$I$7:$K$148,MATCH((【入力】吸収量・排出量算定シート!$H40+(【入力】吸収量・排出量算定シート!CU$17-【入力】吸収量・排出量算定シート!$CF$17)),幹材積成長量!$I$7:$I$148,0),MATCH(【入力】吸収量・排出量算定シート!$G40,幹材積成長量!$I$7:$K$7,0)),IF($F40="地位Ⅲ",INDEX(幹材積成長量!$O$7:$Q$148,MATCH((【入力】吸収量・排出量算定シート!$H40+(【入力】吸収量・排出量算定シート!CU$17-【入力】吸収量・排出量算定シート!$CF$17)),幹材積成長量!$O$7:$O$148,0),MATCH(【入力】吸収量・排出量算定シート!$G40,幹材積成長量!$O$7:$Q$7,0)),INDEX(幹材積成長量!$L$7:$N$148,MATCH((【入力】吸収量・排出量算定シート!$H40+(【入力】吸収量・排出量算定シート!CU$17-【入力】吸収量・排出量算定シート!$CF$17)),幹材積成長量!$L$7:$L$148,0),MATCH(【入力】吸収量・排出量算定シート!$G40,幹材積成長量!$L$7:$N$7,0)))),0)</f>
        <v>0</v>
      </c>
      <c r="CV40" s="2">
        <f>IFERROR(IF($F40="地位Ⅰ",INDEX(幹材積成長量!$I$7:$K$148,MATCH((【入力】吸収量・排出量算定シート!$H40+(【入力】吸収量・排出量算定シート!CV$17-【入力】吸収量・排出量算定シート!$CF$17)),幹材積成長量!$I$7:$I$148,0),MATCH(【入力】吸収量・排出量算定シート!$G40,幹材積成長量!$I$7:$K$7,0)),IF($F40="地位Ⅲ",INDEX(幹材積成長量!$O$7:$Q$148,MATCH((【入力】吸収量・排出量算定シート!$H40+(【入力】吸収量・排出量算定シート!CV$17-【入力】吸収量・排出量算定シート!$CF$17)),幹材積成長量!$O$7:$O$148,0),MATCH(【入力】吸収量・排出量算定シート!$G40,幹材積成長量!$O$7:$Q$7,0)),INDEX(幹材積成長量!$L$7:$N$148,MATCH((【入力】吸収量・排出量算定シート!$H40+(【入力】吸収量・排出量算定シート!CV$17-【入力】吸収量・排出量算定シート!$CF$17)),幹材積成長量!$L$7:$L$148,0),MATCH(【入力】吸収量・排出量算定シート!$G40,幹材積成長量!$L$7:$N$7,0)))),0)</f>
        <v>0</v>
      </c>
      <c r="CW40" s="2">
        <f t="shared" si="148"/>
        <v>0</v>
      </c>
      <c r="CX40" s="2">
        <f t="shared" si="149"/>
        <v>0</v>
      </c>
      <c r="CY40" s="2">
        <f t="shared" si="150"/>
        <v>0</v>
      </c>
      <c r="CZ40" s="2">
        <f t="shared" si="151"/>
        <v>0</v>
      </c>
      <c r="DA40" s="2">
        <f t="shared" si="152"/>
        <v>0</v>
      </c>
      <c r="DB40" s="2">
        <f t="shared" si="153"/>
        <v>0</v>
      </c>
      <c r="DC40" s="2">
        <f t="shared" si="154"/>
        <v>0</v>
      </c>
      <c r="DD40" s="2">
        <f t="shared" si="155"/>
        <v>0</v>
      </c>
      <c r="DE40" s="2">
        <f t="shared" si="156"/>
        <v>0</v>
      </c>
      <c r="DF40" s="2">
        <f t="shared" si="157"/>
        <v>0</v>
      </c>
      <c r="DG40" s="2">
        <f t="shared" si="158"/>
        <v>0</v>
      </c>
      <c r="DH40" s="2">
        <f t="shared" si="159"/>
        <v>0</v>
      </c>
      <c r="DI40" s="2">
        <f t="shared" si="160"/>
        <v>0</v>
      </c>
      <c r="DJ40" s="2">
        <f t="shared" si="161"/>
        <v>0</v>
      </c>
      <c r="DK40" s="2">
        <f t="shared" si="162"/>
        <v>0</v>
      </c>
      <c r="DL40" s="2">
        <f t="shared" si="163"/>
        <v>0</v>
      </c>
      <c r="DM40" s="2">
        <f t="shared" si="164"/>
        <v>0</v>
      </c>
      <c r="DN40" s="187">
        <f>IFERROR(IF($F40="地位Ⅰ",INDEX(幹材積成長量!$AE$7:$AG$14,8,MATCH(【入力】吸収量・排出量算定シート!$G40,幹材積成長量!$AE$7:$AG$7,0)),IF($F40="地位Ⅲ",INDEX(幹材積成長量!$AK$7:$AM$14,8,MATCH(【入力】吸収量・排出量算定シート!$G40,幹材積成長量!$AK$7:$AM$7,0)),INDEX(幹材積成長量!$AH$7:$AJ$14,8,MATCH(【入力】吸収量・排出量算定シート!$G40,幹材積成長量!$AH$7:$AJ$7,0)))),0)</f>
        <v>0</v>
      </c>
      <c r="DO40" s="187">
        <f>IFERROR(IF($F40="地位Ⅰ",INDEX(幹材積成長量!$AE$7:$AG$14,8,MATCH(【入力】吸収量・排出量算定シート!$G40,幹材積成長量!$AE$7:$AG$7,0)),IF($F40="地位Ⅲ",INDEX(幹材積成長量!$AK$7:$AM$14,8,MATCH(【入力】吸収量・排出量算定シート!$G40,幹材積成長量!$AK$7:$AM$7,0)),INDEX(幹材積成長量!$AH$7:$AJ$14,8,MATCH(【入力】吸収量・排出量算定シート!$G40,幹材積成長量!$AH$7:$AJ$7,0)))),0)</f>
        <v>0</v>
      </c>
      <c r="DP40" s="187">
        <f>IFERROR(IF($F40="地位Ⅰ",INDEX(幹材積成長量!$AE$7:$AG$14,8,MATCH(【入力】吸収量・排出量算定シート!$G40,幹材積成長量!$AE$7:$AG$7,0)),IF($F40="地位Ⅲ",INDEX(幹材積成長量!$AK$7:$AM$14,8,MATCH(【入力】吸収量・排出量算定シート!$G40,幹材積成長量!$AK$7:$AM$7,0)),INDEX(幹材積成長量!$AH$7:$AJ$14,8,MATCH(【入力】吸収量・排出量算定シート!$G40,幹材積成長量!$AH$7:$AJ$7,0)))),0)</f>
        <v>0</v>
      </c>
      <c r="DQ40" s="187">
        <f>IFERROR(IF($F40="地位Ⅰ",INDEX(幹材積成長量!$AE$7:$AG$14,8,MATCH(【入力】吸収量・排出量算定シート!$G40,幹材積成長量!$AE$7:$AG$7,0)),IF($F40="地位Ⅲ",INDEX(幹材積成長量!$AK$7:$AM$14,8,MATCH(【入力】吸収量・排出量算定シート!$G40,幹材積成長量!$AK$7:$AM$7,0)),INDEX(幹材積成長量!$AH$7:$AJ$14,8,MATCH(【入力】吸収量・排出量算定シート!$G40,幹材積成長量!$AH$7:$AJ$7,0)))),0)</f>
        <v>0</v>
      </c>
      <c r="DR40" s="187">
        <f>IFERROR(IF($F40="地位Ⅰ",INDEX(幹材積成長量!$AE$7:$AG$14,8,MATCH(【入力】吸収量・排出量算定シート!$G40,幹材積成長量!$AE$7:$AG$7,0)),IF($F40="地位Ⅲ",INDEX(幹材積成長量!$AK$7:$AM$14,8,MATCH(【入力】吸収量・排出量算定シート!$G40,幹材積成長量!$AK$7:$AM$7,0)),INDEX(幹材積成長量!$AH$7:$AJ$14,8,MATCH(【入力】吸収量・排出量算定シート!$G40,幹材積成長量!$AH$7:$AJ$7,0)))),0)</f>
        <v>0</v>
      </c>
      <c r="DS40" s="187">
        <f>IFERROR(IF($F40="地位Ⅰ",INDEX(幹材積成長量!$AE$7:$AG$14,8,MATCH(【入力】吸収量・排出量算定シート!$G40,幹材積成長量!$AE$7:$AG$7,0)),IF($F40="地位Ⅲ",INDEX(幹材積成長量!$AK$7:$AM$14,8,MATCH(【入力】吸収量・排出量算定シート!$G40,幹材積成長量!$AK$7:$AM$7,0)),INDEX(幹材積成長量!$AH$7:$AJ$14,8,MATCH(【入力】吸収量・排出量算定シート!$G40,幹材積成長量!$AH$7:$AJ$7,0)))),0)</f>
        <v>0</v>
      </c>
      <c r="DT40" s="187">
        <f>IFERROR(IF($F40="地位Ⅰ",INDEX(幹材積成長量!$AE$7:$AG$14,8,MATCH(【入力】吸収量・排出量算定シート!$G40,幹材積成長量!$AE$7:$AG$7,0)),IF($F40="地位Ⅲ",INDEX(幹材積成長量!$AK$7:$AM$14,8,MATCH(【入力】吸収量・排出量算定シート!$G40,幹材積成長量!$AK$7:$AM$7,0)),INDEX(幹材積成長量!$AH$7:$AJ$14,8,MATCH(【入力】吸収量・排出量算定シート!$G40,幹材積成長量!$AH$7:$AJ$7,0)))),0)</f>
        <v>0</v>
      </c>
      <c r="DU40" s="187">
        <f>IFERROR(IF($F40="地位Ⅰ",INDEX(幹材積成長量!$AE$7:$AG$14,8,MATCH(【入力】吸収量・排出量算定シート!$G40,幹材積成長量!$AE$7:$AG$7,0)),IF($F40="地位Ⅲ",INDEX(幹材積成長量!$AK$7:$AM$14,8,MATCH(【入力】吸収量・排出量算定シート!$G40,幹材積成長量!$AK$7:$AM$7,0)),INDEX(幹材積成長量!$AH$7:$AJ$14,8,MATCH(【入力】吸収量・排出量算定シート!$G40,幹材積成長量!$AH$7:$AJ$7,0)))),0)</f>
        <v>0</v>
      </c>
      <c r="DV40" s="187">
        <f>IFERROR(IF($F40="地位Ⅰ",INDEX(幹材積成長量!$AE$7:$AG$14,8,MATCH(【入力】吸収量・排出量算定シート!$G40,幹材積成長量!$AE$7:$AG$7,0)),IF($F40="地位Ⅲ",INDEX(幹材積成長量!$AK$7:$AM$14,8,MATCH(【入力】吸収量・排出量算定シート!$G40,幹材積成長量!$AK$7:$AM$7,0)),INDEX(幹材積成長量!$AH$7:$AJ$14,8,MATCH(【入力】吸収量・排出量算定シート!$G40,幹材積成長量!$AH$7:$AJ$7,0)))),0)</f>
        <v>0</v>
      </c>
      <c r="DW40" s="187">
        <f>IFERROR(IF($F40="地位Ⅰ",INDEX(幹材積成長量!$AE$7:$AG$14,8,MATCH(【入力】吸収量・排出量算定シート!$G40,幹材積成長量!$AE$7:$AG$7,0)),IF($F40="地位Ⅲ",INDEX(幹材積成長量!$AK$7:$AM$14,8,MATCH(【入力】吸収量・排出量算定シート!$G40,幹材積成長量!$AK$7:$AM$7,0)),INDEX(幹材積成長量!$AH$7:$AJ$14,8,MATCH(【入力】吸収量・排出量算定シート!$G40,幹材積成長量!$AH$7:$AJ$7,0)))),0)</f>
        <v>0</v>
      </c>
      <c r="DX40" s="187">
        <f>IFERROR(IF($F40="地位Ⅰ",INDEX(幹材積成長量!$AE$7:$AG$14,8,MATCH(【入力】吸収量・排出量算定シート!$G40,幹材積成長量!$AE$7:$AG$7,0)),IF($F40="地位Ⅲ",INDEX(幹材積成長量!$AK$7:$AM$14,8,MATCH(【入力】吸収量・排出量算定シート!$G40,幹材積成長量!$AK$7:$AM$7,0)),INDEX(幹材積成長量!$AH$7:$AJ$14,8,MATCH(【入力】吸収量・排出量算定シート!$G40,幹材積成長量!$AH$7:$AJ$7,0)))),0)</f>
        <v>0</v>
      </c>
      <c r="DY40" s="187">
        <f>IFERROR(IF($F40="地位Ⅰ",INDEX(幹材積成長量!$AE$7:$AG$14,8,MATCH(【入力】吸収量・排出量算定シート!$G40,幹材積成長量!$AE$7:$AG$7,0)),IF($F40="地位Ⅲ",INDEX(幹材積成長量!$AK$7:$AM$14,8,MATCH(【入力】吸収量・排出量算定シート!$G40,幹材積成長量!$AK$7:$AM$7,0)),INDEX(幹材積成長量!$AH$7:$AJ$14,8,MATCH(【入力】吸収量・排出量算定シート!$G40,幹材積成長量!$AH$7:$AJ$7,0)))),0)</f>
        <v>0</v>
      </c>
      <c r="DZ40" s="187">
        <f>IFERROR(IF($F40="地位Ⅰ",INDEX(幹材積成長量!$AE$7:$AG$14,8,MATCH(【入力】吸収量・排出量算定シート!$G40,幹材積成長量!$AE$7:$AG$7,0)),IF($F40="地位Ⅲ",INDEX(幹材積成長量!$AK$7:$AM$14,8,MATCH(【入力】吸収量・排出量算定シート!$G40,幹材積成長量!$AK$7:$AM$7,0)),INDEX(幹材積成長量!$AH$7:$AJ$14,8,MATCH(【入力】吸収量・排出量算定シート!$G40,幹材積成長量!$AH$7:$AJ$7,0)))),0)</f>
        <v>0</v>
      </c>
      <c r="EA40" s="187">
        <f>IFERROR(IF($F40="地位Ⅰ",INDEX(幹材積成長量!$AE$7:$AG$14,8,MATCH(【入力】吸収量・排出量算定シート!$G40,幹材積成長量!$AE$7:$AG$7,0)),IF($F40="地位Ⅲ",INDEX(幹材積成長量!$AK$7:$AM$14,8,MATCH(【入力】吸収量・排出量算定シート!$G40,幹材積成長量!$AK$7:$AM$7,0)),INDEX(幹材積成長量!$AH$7:$AJ$14,8,MATCH(【入力】吸収量・排出量算定シート!$G40,幹材積成長量!$AH$7:$AJ$7,0)))),0)</f>
        <v>0</v>
      </c>
      <c r="EB40" s="187">
        <f>IFERROR(IF($F40="地位Ⅰ",INDEX(幹材積成長量!$AE$7:$AG$14,8,MATCH(【入力】吸収量・排出量算定シート!$G40,幹材積成長量!$AE$7:$AG$7,0)),IF($F40="地位Ⅲ",INDEX(幹材積成長量!$AK$7:$AM$14,8,MATCH(【入力】吸収量・排出量算定シート!$G40,幹材積成長量!$AK$7:$AM$7,0)),INDEX(幹材積成長量!$AH$7:$AJ$14,8,MATCH(【入力】吸収量・排出量算定シート!$G40,幹材積成長量!$AH$7:$AJ$7,0)))),0)</f>
        <v>0</v>
      </c>
      <c r="EC40" s="187">
        <f>IFERROR(IF($F40="地位Ⅰ",INDEX(幹材積成長量!$AE$7:$AG$14,8,MATCH(【入力】吸収量・排出量算定シート!$G40,幹材積成長量!$AE$7:$AG$7,0)),IF($F40="地位Ⅲ",INDEX(幹材積成長量!$AK$7:$AM$14,8,MATCH(【入力】吸収量・排出量算定シート!$G40,幹材積成長量!$AK$7:$AM$7,0)),INDEX(幹材積成長量!$AH$7:$AJ$14,8,MATCH(【入力】吸収量・排出量算定シート!$G40,幹材積成長量!$AH$7:$AJ$7,0)))),0)</f>
        <v>0</v>
      </c>
      <c r="ED40" s="186">
        <f t="shared" si="165"/>
        <v>0</v>
      </c>
      <c r="EE40" s="186">
        <f t="shared" si="166"/>
        <v>0</v>
      </c>
      <c r="EF40" s="186">
        <f t="shared" si="167"/>
        <v>0</v>
      </c>
      <c r="EG40" s="186">
        <f t="shared" si="168"/>
        <v>0</v>
      </c>
      <c r="EH40" s="186">
        <f t="shared" si="169"/>
        <v>0</v>
      </c>
      <c r="EI40" s="186">
        <f t="shared" si="170"/>
        <v>0</v>
      </c>
      <c r="EJ40" s="186">
        <f t="shared" si="171"/>
        <v>0</v>
      </c>
      <c r="EK40" s="186">
        <f t="shared" si="172"/>
        <v>0</v>
      </c>
      <c r="EL40" s="186">
        <f t="shared" si="173"/>
        <v>0</v>
      </c>
      <c r="EM40" s="186">
        <f t="shared" si="174"/>
        <v>0</v>
      </c>
      <c r="EN40" s="186">
        <f t="shared" si="175"/>
        <v>0</v>
      </c>
      <c r="EO40" s="186">
        <f t="shared" si="176"/>
        <v>0</v>
      </c>
      <c r="EP40" s="186">
        <f t="shared" si="177"/>
        <v>0</v>
      </c>
      <c r="EQ40" s="186">
        <f t="shared" si="178"/>
        <v>0</v>
      </c>
      <c r="ER40" s="186">
        <f t="shared" si="179"/>
        <v>0</v>
      </c>
      <c r="ES40" s="186">
        <f t="shared" si="180"/>
        <v>0</v>
      </c>
      <c r="ET40" s="186">
        <f t="shared" si="181"/>
        <v>0</v>
      </c>
    </row>
    <row r="41" spans="2:150" x14ac:dyDescent="0.3">
      <c r="B41" s="3"/>
      <c r="C41" s="3"/>
      <c r="D41" s="3"/>
      <c r="E41" s="3"/>
      <c r="G41" s="217"/>
      <c r="J41" s="3"/>
      <c r="M41" s="187">
        <f>IFERROR(IF($F41="地位Ⅰ",INDEX(幹材積成長量!$S$7:$U$148,MATCH(【入力】吸収量・排出量算定シート!$H41+(M$17-$M$17),幹材積成長量!$S$7:$S$148,0),MATCH($G41,幹材積成長量!$S$7:$U$7,0)),IF($F41="地位Ⅲ",INDEX(幹材積成長量!$Y$7:$AA$148,MATCH(【入力】吸収量・排出量算定シート!$H41+(M$17-$M$17),幹材積成長量!$Y$7:$Y$148,0),MATCH($G41,幹材積成長量!$Y$7:$AA$7,0)),INDEX(幹材積成長量!$V$7:$X$148,MATCH(【入力】吸収量・排出量算定シート!$H41+(M$17-$M$17),幹材積成長量!$V$7:$V$148,0),MATCH($G41,幹材積成長量!$V$7:$X$7,0)))),0)</f>
        <v>0</v>
      </c>
      <c r="N41" s="187">
        <f>IFERROR(IF($F41="地位Ⅰ",INDEX(幹材積成長量!$S$7:$U$148,MATCH(【入力】吸収量・排出量算定シート!$H41+(N$17-$M$17),幹材積成長量!$S$7:$S$148,0),MATCH($G41,幹材積成長量!$S$7:$U$7,0)),IF($F41="地位Ⅲ",INDEX(幹材積成長量!$Y$7:$AA$148,MATCH(【入力】吸収量・排出量算定シート!$H41+(N$17-$M$17),幹材積成長量!$Y$7:$Y$148,0),MATCH($G41,幹材積成長量!$Y$7:$AA$7,0)),INDEX(幹材積成長量!$V$7:$X$148,MATCH(【入力】吸収量・排出量算定シート!$H41+(N$17-$M$17),幹材積成長量!$V$7:$V$148,0),MATCH($G41,幹材積成長量!$V$7:$X$7,0)))),0)</f>
        <v>0</v>
      </c>
      <c r="O41" s="187">
        <f>IFERROR(IF($F41="地位Ⅰ",INDEX(幹材積成長量!$S$7:$U$148,MATCH(【入力】吸収量・排出量算定シート!$H41+(O$17-$M$17),幹材積成長量!$S$7:$S$148,0),MATCH($G41,幹材積成長量!$S$7:$U$7,0)),IF($F41="地位Ⅲ",INDEX(幹材積成長量!$Y$7:$AA$148,MATCH(【入力】吸収量・排出量算定シート!$H41+(O$17-$M$17),幹材積成長量!$Y$7:$Y$148,0),MATCH($G41,幹材積成長量!$Y$7:$AA$7,0)),INDEX(幹材積成長量!$V$7:$X$148,MATCH(【入力】吸収量・排出量算定シート!$H41+(O$17-$M$17),幹材積成長量!$V$7:$V$148,0),MATCH($G41,幹材積成長量!$V$7:$X$7,0)))),0)</f>
        <v>0</v>
      </c>
      <c r="P41" s="187">
        <f>IFERROR(IF($F41="地位Ⅰ",INDEX(幹材積成長量!$S$7:$U$148,MATCH(【入力】吸収量・排出量算定シート!$H41+(P$17-$M$17),幹材積成長量!$S$7:$S$148,0),MATCH($G41,幹材積成長量!$S$7:$U$7,0)),IF($F41="地位Ⅲ",INDEX(幹材積成長量!$Y$7:$AA$148,MATCH(【入力】吸収量・排出量算定シート!$H41+(P$17-$M$17),幹材積成長量!$Y$7:$Y$148,0),MATCH($G41,幹材積成長量!$Y$7:$AA$7,0)),INDEX(幹材積成長量!$V$7:$X$148,MATCH(【入力】吸収量・排出量算定シート!$H41+(P$17-$M$17),幹材積成長量!$V$7:$V$148,0),MATCH($G41,幹材積成長量!$V$7:$X$7,0)))),0)</f>
        <v>0</v>
      </c>
      <c r="Q41" s="187">
        <f>IFERROR(IF($F41="地位Ⅰ",INDEX(幹材積成長量!$S$7:$U$148,MATCH(【入力】吸収量・排出量算定シート!$H41+(Q$17-$M$17),幹材積成長量!$S$7:$S$148,0),MATCH($G41,幹材積成長量!$S$7:$U$7,0)),IF($F41="地位Ⅲ",INDEX(幹材積成長量!$Y$7:$AA$148,MATCH(【入力】吸収量・排出量算定シート!$H41+(Q$17-$M$17),幹材積成長量!$Y$7:$Y$148,0),MATCH($G41,幹材積成長量!$Y$7:$AA$7,0)),INDEX(幹材積成長量!$V$7:$X$148,MATCH(【入力】吸収量・排出量算定シート!$H41+(Q$17-$M$17),幹材積成長量!$V$7:$V$148,0),MATCH($G41,幹材積成長量!$V$7:$X$7,0)))),0)</f>
        <v>0</v>
      </c>
      <c r="R41" s="187">
        <f>IFERROR(IF($F41="地位Ⅰ",INDEX(幹材積成長量!$S$7:$U$148,MATCH(【入力】吸収量・排出量算定シート!$H41+(R$17-$M$17),幹材積成長量!$S$7:$S$148,0),MATCH($G41,幹材積成長量!$S$7:$U$7,0)),IF($F41="地位Ⅲ",INDEX(幹材積成長量!$Y$7:$AA$148,MATCH(【入力】吸収量・排出量算定シート!$H41+(R$17-$M$17),幹材積成長量!$Y$7:$Y$148,0),MATCH($G41,幹材積成長量!$Y$7:$AA$7,0)),INDEX(幹材積成長量!$V$7:$X$148,MATCH(【入力】吸収量・排出量算定シート!$H41+(R$17-$M$17),幹材積成長量!$V$7:$V$148,0),MATCH($G41,幹材積成長量!$V$7:$X$7,0)))),0)</f>
        <v>0</v>
      </c>
      <c r="S41" s="187">
        <f>IFERROR(IF($F41="地位Ⅰ",INDEX(幹材積成長量!$S$7:$U$148,MATCH(【入力】吸収量・排出量算定シート!$H41+(S$17-$M$17),幹材積成長量!$S$7:$S$148,0),MATCH($G41,幹材積成長量!$S$7:$U$7,0)),IF($F41="地位Ⅲ",INDEX(幹材積成長量!$Y$7:$AA$148,MATCH(【入力】吸収量・排出量算定シート!$H41+(S$17-$M$17),幹材積成長量!$Y$7:$Y$148,0),MATCH($G41,幹材積成長量!$Y$7:$AA$7,0)),INDEX(幹材積成長量!$V$7:$X$148,MATCH(【入力】吸収量・排出量算定シート!$H41+(S$17-$M$17),幹材積成長量!$V$7:$V$148,0),MATCH($G41,幹材積成長量!$V$7:$X$7,0)))),0)</f>
        <v>0</v>
      </c>
      <c r="T41" s="187">
        <f>IFERROR(IF($F41="地位Ⅰ",INDEX(幹材積成長量!$S$7:$U$148,MATCH(【入力】吸収量・排出量算定シート!$H41+(T$17-$M$17),幹材積成長量!$S$7:$S$148,0),MATCH($G41,幹材積成長量!$S$7:$U$7,0)),IF($F41="地位Ⅲ",INDEX(幹材積成長量!$Y$7:$AA$148,MATCH(【入力】吸収量・排出量算定シート!$H41+(T$17-$M$17),幹材積成長量!$Y$7:$Y$148,0),MATCH($G41,幹材積成長量!$Y$7:$AA$7,0)),INDEX(幹材積成長量!$V$7:$X$148,MATCH(【入力】吸収量・排出量算定シート!$H41+(T$17-$M$17),幹材積成長量!$V$7:$V$148,0),MATCH($G41,幹材積成長量!$V$7:$X$7,0)))),0)</f>
        <v>0</v>
      </c>
      <c r="U41" s="187">
        <f>IFERROR(IF($F41="地位Ⅰ",INDEX(幹材積成長量!$S$7:$U$148,MATCH(【入力】吸収量・排出量算定シート!$H41+(U$17-$M$17),幹材積成長量!$S$7:$S$148,0),MATCH($G41,幹材積成長量!$S$7:$U$7,0)),IF($F41="地位Ⅲ",INDEX(幹材積成長量!$Y$7:$AA$148,MATCH(【入力】吸収量・排出量算定シート!$H41+(U$17-$M$17),幹材積成長量!$Y$7:$Y$148,0),MATCH($G41,幹材積成長量!$Y$7:$AA$7,0)),INDEX(幹材積成長量!$V$7:$X$148,MATCH(【入力】吸収量・排出量算定シート!$H41+(U$17-$M$17),幹材積成長量!$V$7:$V$148,0),MATCH($G41,幹材積成長量!$V$7:$X$7,0)))),0)</f>
        <v>0</v>
      </c>
      <c r="V41" s="187">
        <f>IFERROR(IF($F41="地位Ⅰ",INDEX(幹材積成長量!$S$7:$U$148,MATCH(【入力】吸収量・排出量算定シート!$H41+(V$17-$M$17),幹材積成長量!$S$7:$S$148,0),MATCH($G41,幹材積成長量!$S$7:$U$7,0)),IF($F41="地位Ⅲ",INDEX(幹材積成長量!$Y$7:$AA$148,MATCH(【入力】吸収量・排出量算定シート!$H41+(V$17-$M$17),幹材積成長量!$Y$7:$Y$148,0),MATCH($G41,幹材積成長量!$Y$7:$AA$7,0)),INDEX(幹材積成長量!$V$7:$X$148,MATCH(【入力】吸収量・排出量算定シート!$H41+(V$17-$M$17),幹材積成長量!$V$7:$V$148,0),MATCH($G41,幹材積成長量!$V$7:$X$7,0)))),0)</f>
        <v>0</v>
      </c>
      <c r="W41" s="187">
        <f>IFERROR(IF($F41="地位Ⅰ",INDEX(幹材積成長量!$S$7:$U$148,MATCH(【入力】吸収量・排出量算定シート!$H41+(W$17-$M$17),幹材積成長量!$S$7:$S$148,0),MATCH($G41,幹材積成長量!$S$7:$U$7,0)),IF($F41="地位Ⅲ",INDEX(幹材積成長量!$Y$7:$AA$148,MATCH(【入力】吸収量・排出量算定シート!$H41+(W$17-$M$17),幹材積成長量!$Y$7:$Y$148,0),MATCH($G41,幹材積成長量!$Y$7:$AA$7,0)),INDEX(幹材積成長量!$V$7:$X$148,MATCH(【入力】吸収量・排出量算定シート!$H41+(W$17-$M$17),幹材積成長量!$V$7:$V$148,0),MATCH($G41,幹材積成長量!$V$7:$X$7,0)))),0)</f>
        <v>0</v>
      </c>
      <c r="X41" s="187">
        <f>IFERROR(IF($F41="地位Ⅰ",INDEX(幹材積成長量!$S$7:$U$148,MATCH(【入力】吸収量・排出量算定シート!$H41+(X$17-$M$17),幹材積成長量!$S$7:$S$148,0),MATCH($G41,幹材積成長量!$S$7:$U$7,0)),IF($F41="地位Ⅲ",INDEX(幹材積成長量!$Y$7:$AA$148,MATCH(【入力】吸収量・排出量算定シート!$H41+(X$17-$M$17),幹材積成長量!$Y$7:$Y$148,0),MATCH($G41,幹材積成長量!$Y$7:$AA$7,0)),INDEX(幹材積成長量!$V$7:$X$148,MATCH(【入力】吸収量・排出量算定シート!$H41+(X$17-$M$17),幹材積成長量!$V$7:$V$148,0),MATCH($G41,幹材積成長量!$V$7:$X$7,0)))),0)</f>
        <v>0</v>
      </c>
      <c r="Y41" s="187">
        <f>IFERROR(IF($F41="地位Ⅰ",INDEX(幹材積成長量!$S$7:$U$148,MATCH(【入力】吸収量・排出量算定シート!$H41+(Y$17-$M$17),幹材積成長量!$S$7:$S$148,0),MATCH($G41,幹材積成長量!$S$7:$U$7,0)),IF($F41="地位Ⅲ",INDEX(幹材積成長量!$Y$7:$AA$148,MATCH(【入力】吸収量・排出量算定シート!$H41+(Y$17-$M$17),幹材積成長量!$Y$7:$Y$148,0),MATCH($G41,幹材積成長量!$Y$7:$AA$7,0)),INDEX(幹材積成長量!$V$7:$X$148,MATCH(【入力】吸収量・排出量算定シート!$H41+(Y$17-$M$17),幹材積成長量!$V$7:$V$148,0),MATCH($G41,幹材積成長量!$V$7:$X$7,0)))),0)</f>
        <v>0</v>
      </c>
      <c r="Z41" s="187">
        <f>IFERROR(IF($F41="地位Ⅰ",INDEX(幹材積成長量!$S$7:$U$148,MATCH(【入力】吸収量・排出量算定シート!$H41+(Z$17-$M$17),幹材積成長量!$S$7:$S$148,0),MATCH($G41,幹材積成長量!$S$7:$U$7,0)),IF($F41="地位Ⅲ",INDEX(幹材積成長量!$Y$7:$AA$148,MATCH(【入力】吸収量・排出量算定シート!$H41+(Z$17-$M$17),幹材積成長量!$Y$7:$Y$148,0),MATCH($G41,幹材積成長量!$Y$7:$AA$7,0)),INDEX(幹材積成長量!$V$7:$X$148,MATCH(【入力】吸収量・排出量算定シート!$H41+(Z$17-$M$17),幹材積成長量!$V$7:$V$148,0),MATCH($G41,幹材積成長量!$V$7:$X$7,0)))),0)</f>
        <v>0</v>
      </c>
      <c r="AA41" s="187">
        <f>IFERROR(IF($F41="地位Ⅰ",INDEX(幹材積成長量!$S$7:$U$148,MATCH(【入力】吸収量・排出量算定シート!$H41+(AA$17-$M$17),幹材積成長量!$S$7:$S$148,0),MATCH($G41,幹材積成長量!$S$7:$U$7,0)),IF($F41="地位Ⅲ",INDEX(幹材積成長量!$Y$7:$AA$148,MATCH(【入力】吸収量・排出量算定シート!$H41+(AA$17-$M$17),幹材積成長量!$Y$7:$Y$148,0),MATCH($G41,幹材積成長量!$Y$7:$AA$7,0)),INDEX(幹材積成長量!$V$7:$X$148,MATCH(【入力】吸収量・排出量算定シート!$H41+(AA$17-$M$17),幹材積成長量!$V$7:$V$148,0),MATCH($G41,幹材積成長量!$V$7:$X$7,0)))),0)</f>
        <v>0</v>
      </c>
      <c r="AB41" s="187">
        <f>IFERROR(IF($F41="地位Ⅰ",INDEX(幹材積成長量!$S$7:$U$148,MATCH(【入力】吸収量・排出量算定シート!$H41+(AB$17-$M$17),幹材積成長量!$S$7:$S$148,0),MATCH($G41,幹材積成長量!$S$7:$U$7,0)),IF($F41="地位Ⅲ",INDEX(幹材積成長量!$Y$7:$AA$148,MATCH(【入力】吸収量・排出量算定シート!$H41+(AB$17-$M$17),幹材積成長量!$Y$7:$Y$148,0),MATCH($G41,幹材積成長量!$Y$7:$AA$7,0)),INDEX(幹材積成長量!$V$7:$X$148,MATCH(【入力】吸収量・排出量算定シート!$H41+(AB$17-$M$17),幹材積成長量!$V$7:$V$148,0),MATCH($G41,幹材積成長量!$V$7:$X$7,0)))),0)</f>
        <v>0</v>
      </c>
      <c r="AC41" s="187">
        <f>IFERROR(IF($F41="地位Ⅰ",INDEX(幹材積成長量!$S$7:$U$148,MATCH(【入力】吸収量・排出量算定シート!$H41+(AC$17-$M$17),幹材積成長量!$S$7:$S$148,0),MATCH($G41,幹材積成長量!$S$7:$U$7,0)),IF($F41="地位Ⅲ",INDEX(幹材積成長量!$Y$7:$AA$148,MATCH(【入力】吸収量・排出量算定シート!$H41+(AC$17-$M$17),幹材積成長量!$Y$7:$Y$148,0),MATCH($G41,幹材積成長量!$Y$7:$AA$7,0)),INDEX(幹材積成長量!$V$7:$X$148,MATCH(【入力】吸収量・排出量算定シート!$H41+(AC$17-$M$17),幹材積成長量!$V$7:$V$148,0),MATCH($G41,幹材積成長量!$V$7:$X$7,0)))),0)</f>
        <v>0</v>
      </c>
      <c r="AD41" s="2">
        <f>IFERROR(INDEX('BEF（拡大係数）'!$A$4:$AO$154,MATCH(【入力】吸収量・排出量算定シート!$H41,'BEF（拡大係数）'!$A$4:$A$154,0),MATCH($G41,'BEF（拡大係数）'!$A$4:$AO$4,0)),0)</f>
        <v>0</v>
      </c>
      <c r="AE41" s="2">
        <f>IFERROR(INDEX('BEF（拡大係数）'!$A$4:$AO$154,MATCH(【入力】吸収量・排出量算定シート!$H41,'BEF（拡大係数）'!$A$4:$A$154,0),MATCH($G41,'BEF（拡大係数）'!$A$4:$AO$4,0)),0)</f>
        <v>0</v>
      </c>
      <c r="AF41" s="2">
        <f>IFERROR(INDEX('BEF（拡大係数）'!$A$4:$AO$154,MATCH(【入力】吸収量・排出量算定シート!$H41,'BEF（拡大係数）'!$A$4:$A$154,0),MATCH($G41,'BEF（拡大係数）'!$A$4:$AO$4,0)),0)</f>
        <v>0</v>
      </c>
      <c r="AG41" s="2">
        <f>IFERROR(INDEX('BEF（拡大係数）'!$A$4:$AO$154,MATCH(【入力】吸収量・排出量算定シート!$H41,'BEF（拡大係数）'!$A$4:$A$154,0),MATCH($G41,'BEF（拡大係数）'!$A$4:$AO$4,0)),0)</f>
        <v>0</v>
      </c>
      <c r="AH41" s="2">
        <f>IFERROR(INDEX('BEF（拡大係数）'!$A$4:$AO$154,MATCH(【入力】吸収量・排出量算定シート!$H41,'BEF（拡大係数）'!$A$4:$A$154,0),MATCH($G41,'BEF（拡大係数）'!$A$4:$AO$4,0)),0)</f>
        <v>0</v>
      </c>
      <c r="AI41" s="2">
        <f>IFERROR(INDEX('BEF（拡大係数）'!$A$4:$AO$154,MATCH(【入力】吸収量・排出量算定シート!$H41,'BEF（拡大係数）'!$A$4:$A$154,0),MATCH($G41,'BEF（拡大係数）'!$A$4:$AO$4,0)),0)</f>
        <v>0</v>
      </c>
      <c r="AJ41" s="2">
        <f>IFERROR(INDEX('BEF（拡大係数）'!$A$4:$AO$154,MATCH(【入力】吸収量・排出量算定シート!$H41,'BEF（拡大係数）'!$A$4:$A$154,0),MATCH($G41,'BEF（拡大係数）'!$A$4:$AO$4,0)),0)</f>
        <v>0</v>
      </c>
      <c r="AK41" s="2">
        <f>IFERROR(INDEX('BEF（拡大係数）'!$A$4:$AO$154,MATCH(【入力】吸収量・排出量算定シート!$H41,'BEF（拡大係数）'!$A$4:$A$154,0),MATCH($G41,'BEF（拡大係数）'!$A$4:$AO$4,0)),0)</f>
        <v>0</v>
      </c>
      <c r="AL41" s="2">
        <f>IFERROR(INDEX('BEF（拡大係数）'!$A$4:$AO$154,MATCH(【入力】吸収量・排出量算定シート!$H41,'BEF（拡大係数）'!$A$4:$A$154,0),MATCH($G41,'BEF（拡大係数）'!$A$4:$AO$4,0)),0)</f>
        <v>0</v>
      </c>
      <c r="AM41" s="2">
        <f>IFERROR(INDEX('BEF（拡大係数）'!$A$4:$AO$154,MATCH(【入力】吸収量・排出量算定シート!$H41,'BEF（拡大係数）'!$A$4:$A$154,0),MATCH($G41,'BEF（拡大係数）'!$A$4:$AO$4,0)),0)</f>
        <v>0</v>
      </c>
      <c r="AN41" s="2">
        <f>IFERROR(INDEX('BEF（拡大係数）'!$A$4:$AO$154,MATCH(【入力】吸収量・排出量算定シート!$H41,'BEF（拡大係数）'!$A$4:$A$154,0),MATCH($G41,'BEF（拡大係数）'!$A$4:$AO$4,0)),0)</f>
        <v>0</v>
      </c>
      <c r="AO41" s="2">
        <f>IFERROR(INDEX('BEF（拡大係数）'!$A$4:$AO$154,MATCH(【入力】吸収量・排出量算定シート!$H41,'BEF（拡大係数）'!$A$4:$A$154,0),MATCH($G41,'BEF（拡大係数）'!$A$4:$AO$4,0)),0)</f>
        <v>0</v>
      </c>
      <c r="AP41" s="2">
        <f>IFERROR(INDEX('BEF（拡大係数）'!$A$4:$AO$154,MATCH(【入力】吸収量・排出量算定シート!$H41,'BEF（拡大係数）'!$A$4:$A$154,0),MATCH($G41,'BEF（拡大係数）'!$A$4:$AO$4,0)),0)</f>
        <v>0</v>
      </c>
      <c r="AQ41" s="2">
        <f>IFERROR(INDEX('BEF（拡大係数）'!$A$4:$AO$154,MATCH(【入力】吸収量・排出量算定シート!$H41,'BEF（拡大係数）'!$A$4:$A$154,0),MATCH($G41,'BEF（拡大係数）'!$A$4:$AO$4,0)),0)</f>
        <v>0</v>
      </c>
      <c r="AR41" s="2">
        <f>IFERROR(INDEX('BEF（拡大係数）'!$A$4:$AO$154,MATCH(【入力】吸収量・排出量算定シート!$H41,'BEF（拡大係数）'!$A$4:$A$154,0),MATCH($G41,'BEF（拡大係数）'!$A$4:$AO$4,0)),0)</f>
        <v>0</v>
      </c>
      <c r="AS41" s="2">
        <f>IFERROR(INDEX('BEF（拡大係数）'!$A$4:$AO$154,MATCH(【入力】吸収量・排出量算定シート!$H41,'BEF（拡大係数）'!$A$4:$A$154,0),MATCH($G41,'BEF（拡大係数）'!$A$4:$AO$4,0)),0)</f>
        <v>0</v>
      </c>
      <c r="AT41" s="2">
        <f>IFERROR(INDEX('BEF（拡大係数）'!$A$4:$AO$154,MATCH(【入力】吸収量・排出量算定シート!$H41,'BEF（拡大係数）'!$A$4:$A$154,0),MATCH($G41,'BEF（拡大係数）'!$A$4:$AO$4,0)),0)</f>
        <v>0</v>
      </c>
      <c r="AU41" s="2">
        <f>IFERROR(VLOOKUP($G41,パラメータ_オリジナル!$B$6:$G$45,4,FALSE),0)</f>
        <v>0</v>
      </c>
      <c r="AV41" s="2">
        <f>IFERROR(VLOOKUP($G41,パラメータ_オリジナル!$B$6:$G$45,5,FALSE),0)</f>
        <v>0</v>
      </c>
      <c r="AW41" s="2">
        <f>IFERROR(VLOOKUP($G41,パラメータ_オリジナル!$B$6:$G$45,6,FALSE),0)</f>
        <v>0</v>
      </c>
      <c r="AX41" s="125">
        <f t="shared" si="114"/>
        <v>0</v>
      </c>
      <c r="AY41" s="125">
        <f t="shared" si="115"/>
        <v>0</v>
      </c>
      <c r="AZ41" s="125">
        <f t="shared" si="116"/>
        <v>0</v>
      </c>
      <c r="BA41" s="125">
        <f t="shared" si="117"/>
        <v>0</v>
      </c>
      <c r="BB41" s="125">
        <f t="shared" si="118"/>
        <v>0</v>
      </c>
      <c r="BC41" s="125">
        <f t="shared" si="119"/>
        <v>0</v>
      </c>
      <c r="BD41" s="125">
        <f t="shared" si="120"/>
        <v>0</v>
      </c>
      <c r="BE41" s="125">
        <f t="shared" si="121"/>
        <v>0</v>
      </c>
      <c r="BF41" s="125">
        <f t="shared" si="122"/>
        <v>0</v>
      </c>
      <c r="BG41" s="125">
        <f t="shared" si="123"/>
        <v>0</v>
      </c>
      <c r="BH41" s="125">
        <f t="shared" si="124"/>
        <v>0</v>
      </c>
      <c r="BI41" s="125">
        <f t="shared" si="125"/>
        <v>0</v>
      </c>
      <c r="BJ41" s="125">
        <f t="shared" si="126"/>
        <v>0</v>
      </c>
      <c r="BK41" s="125">
        <f t="shared" si="127"/>
        <v>0</v>
      </c>
      <c r="BL41" s="125">
        <f t="shared" si="128"/>
        <v>0</v>
      </c>
      <c r="BM41" s="125">
        <f t="shared" si="129"/>
        <v>0</v>
      </c>
      <c r="BN41" s="125">
        <f t="shared" si="130"/>
        <v>0</v>
      </c>
      <c r="BO41" s="125">
        <f t="shared" si="131"/>
        <v>0</v>
      </c>
      <c r="BP41" s="125">
        <f t="shared" si="132"/>
        <v>0</v>
      </c>
      <c r="BQ41" s="125">
        <f t="shared" si="133"/>
        <v>0</v>
      </c>
      <c r="BR41" s="125">
        <f t="shared" si="134"/>
        <v>0</v>
      </c>
      <c r="BS41" s="125">
        <f t="shared" si="135"/>
        <v>0</v>
      </c>
      <c r="BT41" s="125">
        <f t="shared" si="136"/>
        <v>0</v>
      </c>
      <c r="BU41" s="125">
        <f t="shared" si="137"/>
        <v>0</v>
      </c>
      <c r="BV41" s="125">
        <f t="shared" si="138"/>
        <v>0</v>
      </c>
      <c r="BW41" s="125">
        <f t="shared" si="139"/>
        <v>0</v>
      </c>
      <c r="BX41" s="125">
        <f t="shared" si="140"/>
        <v>0</v>
      </c>
      <c r="BY41" s="125">
        <f t="shared" si="141"/>
        <v>0</v>
      </c>
      <c r="BZ41" s="125">
        <f t="shared" si="142"/>
        <v>0</v>
      </c>
      <c r="CA41" s="125">
        <f t="shared" si="143"/>
        <v>0</v>
      </c>
      <c r="CB41" s="125">
        <f t="shared" si="144"/>
        <v>0</v>
      </c>
      <c r="CC41" s="125">
        <f t="shared" si="145"/>
        <v>0</v>
      </c>
      <c r="CD41" s="125">
        <f t="shared" si="146"/>
        <v>0</v>
      </c>
      <c r="CE41" s="125">
        <f t="shared" si="147"/>
        <v>0</v>
      </c>
      <c r="CF41" s="2">
        <f>IFERROR(IF($F41="地位Ⅰ",INDEX(幹材積成長量!$I$7:$K$148,MATCH((【入力】吸収量・排出量算定シート!$H41+(【入力】吸収量・排出量算定シート!CF$17-【入力】吸収量・排出量算定シート!$CF$17)),幹材積成長量!$I$7:$I$148,0),MATCH(【入力】吸収量・排出量算定シート!$G41,幹材積成長量!$I$7:$K$7,0)),IF($F41="地位Ⅲ",INDEX(幹材積成長量!$O$7:$Q$148,MATCH((【入力】吸収量・排出量算定シート!$H41+(【入力】吸収量・排出量算定シート!CF$17-【入力】吸収量・排出量算定シート!$CF$17)),幹材積成長量!$O$7:$O$148,0),MATCH(【入力】吸収量・排出量算定シート!$G41,幹材積成長量!$O$7:$Q$7,0)),INDEX(幹材積成長量!$L$7:$N$148,MATCH((【入力】吸収量・排出量算定シート!$H41+(【入力】吸収量・排出量算定シート!CF$17-【入力】吸収量・排出量算定シート!$CF$17)),幹材積成長量!$L$7:$L$148,0),MATCH(【入力】吸収量・排出量算定シート!$G41,幹材積成長量!$L$7:$N$7,0)))),0)</f>
        <v>0</v>
      </c>
      <c r="CG41" s="2">
        <f>IFERROR(IF($F41="地位Ⅰ",INDEX(幹材積成長量!$I$7:$K$148,MATCH((【入力】吸収量・排出量算定シート!$H41+(【入力】吸収量・排出量算定シート!CG$17-【入力】吸収量・排出量算定シート!$CF$17)),幹材積成長量!$I$7:$I$148,0),MATCH(【入力】吸収量・排出量算定シート!$G41,幹材積成長量!$I$7:$K$7,0)),IF($F41="地位Ⅲ",INDEX(幹材積成長量!$O$7:$Q$148,MATCH((【入力】吸収量・排出量算定シート!$H41+(【入力】吸収量・排出量算定シート!CG$17-【入力】吸収量・排出量算定シート!$CF$17)),幹材積成長量!$O$7:$O$148,0),MATCH(【入力】吸収量・排出量算定シート!$G41,幹材積成長量!$O$7:$Q$7,0)),INDEX(幹材積成長量!$L$7:$N$148,MATCH((【入力】吸収量・排出量算定シート!$H41+(【入力】吸収量・排出量算定シート!CG$17-【入力】吸収量・排出量算定シート!$CF$17)),幹材積成長量!$L$7:$L$148,0),MATCH(【入力】吸収量・排出量算定シート!$G41,幹材積成長量!$L$7:$N$7,0)))),0)</f>
        <v>0</v>
      </c>
      <c r="CH41" s="2">
        <f>IFERROR(IF($F41="地位Ⅰ",INDEX(幹材積成長量!$I$7:$K$148,MATCH((【入力】吸収量・排出量算定シート!$H41+(【入力】吸収量・排出量算定シート!CH$17-【入力】吸収量・排出量算定シート!$CF$17)),幹材積成長量!$I$7:$I$148,0),MATCH(【入力】吸収量・排出量算定シート!$G41,幹材積成長量!$I$7:$K$7,0)),IF($F41="地位Ⅲ",INDEX(幹材積成長量!$O$7:$Q$148,MATCH((【入力】吸収量・排出量算定シート!$H41+(【入力】吸収量・排出量算定シート!CH$17-【入力】吸収量・排出量算定シート!$CF$17)),幹材積成長量!$O$7:$O$148,0),MATCH(【入力】吸収量・排出量算定シート!$G41,幹材積成長量!$O$7:$Q$7,0)),INDEX(幹材積成長量!$L$7:$N$148,MATCH((【入力】吸収量・排出量算定シート!$H41+(【入力】吸収量・排出量算定シート!CH$17-【入力】吸収量・排出量算定シート!$CF$17)),幹材積成長量!$L$7:$L$148,0),MATCH(【入力】吸収量・排出量算定シート!$G41,幹材積成長量!$L$7:$N$7,0)))),0)</f>
        <v>0</v>
      </c>
      <c r="CI41" s="2">
        <f>IFERROR(IF($F41="地位Ⅰ",INDEX(幹材積成長量!$I$7:$K$148,MATCH((【入力】吸収量・排出量算定シート!$H41+(【入力】吸収量・排出量算定シート!CI$17-【入力】吸収量・排出量算定シート!$CF$17)),幹材積成長量!$I$7:$I$148,0),MATCH(【入力】吸収量・排出量算定シート!$G41,幹材積成長量!$I$7:$K$7,0)),IF($F41="地位Ⅲ",INDEX(幹材積成長量!$O$7:$Q$148,MATCH((【入力】吸収量・排出量算定シート!$H41+(【入力】吸収量・排出量算定シート!CI$17-【入力】吸収量・排出量算定シート!$CF$17)),幹材積成長量!$O$7:$O$148,0),MATCH(【入力】吸収量・排出量算定シート!$G41,幹材積成長量!$O$7:$Q$7,0)),INDEX(幹材積成長量!$L$7:$N$148,MATCH((【入力】吸収量・排出量算定シート!$H41+(【入力】吸収量・排出量算定シート!CI$17-【入力】吸収量・排出量算定シート!$CF$17)),幹材積成長量!$L$7:$L$148,0),MATCH(【入力】吸収量・排出量算定シート!$G41,幹材積成長量!$L$7:$N$7,0)))),0)</f>
        <v>0</v>
      </c>
      <c r="CJ41" s="2">
        <f>IFERROR(IF($F41="地位Ⅰ",INDEX(幹材積成長量!$I$7:$K$148,MATCH((【入力】吸収量・排出量算定シート!$H41+(【入力】吸収量・排出量算定シート!CJ$17-【入力】吸収量・排出量算定シート!$CF$17)),幹材積成長量!$I$7:$I$148,0),MATCH(【入力】吸収量・排出量算定シート!$G41,幹材積成長量!$I$7:$K$7,0)),IF($F41="地位Ⅲ",INDEX(幹材積成長量!$O$7:$Q$148,MATCH((【入力】吸収量・排出量算定シート!$H41+(【入力】吸収量・排出量算定シート!CJ$17-【入力】吸収量・排出量算定シート!$CF$17)),幹材積成長量!$O$7:$O$148,0),MATCH(【入力】吸収量・排出量算定シート!$G41,幹材積成長量!$O$7:$Q$7,0)),INDEX(幹材積成長量!$L$7:$N$148,MATCH((【入力】吸収量・排出量算定シート!$H41+(【入力】吸収量・排出量算定シート!CJ$17-【入力】吸収量・排出量算定シート!$CF$17)),幹材積成長量!$L$7:$L$148,0),MATCH(【入力】吸収量・排出量算定シート!$G41,幹材積成長量!$L$7:$N$7,0)))),0)</f>
        <v>0</v>
      </c>
      <c r="CK41" s="2">
        <f>IFERROR(IF($F41="地位Ⅰ",INDEX(幹材積成長量!$I$7:$K$148,MATCH((【入力】吸収量・排出量算定シート!$H41+(【入力】吸収量・排出量算定シート!CK$17-【入力】吸収量・排出量算定シート!$CF$17)),幹材積成長量!$I$7:$I$148,0),MATCH(【入力】吸収量・排出量算定シート!$G41,幹材積成長量!$I$7:$K$7,0)),IF($F41="地位Ⅲ",INDEX(幹材積成長量!$O$7:$Q$148,MATCH((【入力】吸収量・排出量算定シート!$H41+(【入力】吸収量・排出量算定シート!CK$17-【入力】吸収量・排出量算定シート!$CF$17)),幹材積成長量!$O$7:$O$148,0),MATCH(【入力】吸収量・排出量算定シート!$G41,幹材積成長量!$O$7:$Q$7,0)),INDEX(幹材積成長量!$L$7:$N$148,MATCH((【入力】吸収量・排出量算定シート!$H41+(【入力】吸収量・排出量算定シート!CK$17-【入力】吸収量・排出量算定シート!$CF$17)),幹材積成長量!$L$7:$L$148,0),MATCH(【入力】吸収量・排出量算定シート!$G41,幹材積成長量!$L$7:$N$7,0)))),0)</f>
        <v>0</v>
      </c>
      <c r="CL41" s="2">
        <f>IFERROR(IF($F41="地位Ⅰ",INDEX(幹材積成長量!$I$7:$K$148,MATCH((【入力】吸収量・排出量算定シート!$H41+(【入力】吸収量・排出量算定シート!CL$17-【入力】吸収量・排出量算定シート!$CF$17)),幹材積成長量!$I$7:$I$148,0),MATCH(【入力】吸収量・排出量算定シート!$G41,幹材積成長量!$I$7:$K$7,0)),IF($F41="地位Ⅲ",INDEX(幹材積成長量!$O$7:$Q$148,MATCH((【入力】吸収量・排出量算定シート!$H41+(【入力】吸収量・排出量算定シート!CL$17-【入力】吸収量・排出量算定シート!$CF$17)),幹材積成長量!$O$7:$O$148,0),MATCH(【入力】吸収量・排出量算定シート!$G41,幹材積成長量!$O$7:$Q$7,0)),INDEX(幹材積成長量!$L$7:$N$148,MATCH((【入力】吸収量・排出量算定シート!$H41+(【入力】吸収量・排出量算定シート!CL$17-【入力】吸収量・排出量算定シート!$CF$17)),幹材積成長量!$L$7:$L$148,0),MATCH(【入力】吸収量・排出量算定シート!$G41,幹材積成長量!$L$7:$N$7,0)))),0)</f>
        <v>0</v>
      </c>
      <c r="CM41" s="2">
        <f>IFERROR(IF($F41="地位Ⅰ",INDEX(幹材積成長量!$I$7:$K$148,MATCH((【入力】吸収量・排出量算定シート!$H41+(【入力】吸収量・排出量算定シート!CM$17-【入力】吸収量・排出量算定シート!$CF$17)),幹材積成長量!$I$7:$I$148,0),MATCH(【入力】吸収量・排出量算定シート!$G41,幹材積成長量!$I$7:$K$7,0)),IF($F41="地位Ⅲ",INDEX(幹材積成長量!$O$7:$Q$148,MATCH((【入力】吸収量・排出量算定シート!$H41+(【入力】吸収量・排出量算定シート!CM$17-【入力】吸収量・排出量算定シート!$CF$17)),幹材積成長量!$O$7:$O$148,0),MATCH(【入力】吸収量・排出量算定シート!$G41,幹材積成長量!$O$7:$Q$7,0)),INDEX(幹材積成長量!$L$7:$N$148,MATCH((【入力】吸収量・排出量算定シート!$H41+(【入力】吸収量・排出量算定シート!CM$17-【入力】吸収量・排出量算定シート!$CF$17)),幹材積成長量!$L$7:$L$148,0),MATCH(【入力】吸収量・排出量算定シート!$G41,幹材積成長量!$L$7:$N$7,0)))),0)</f>
        <v>0</v>
      </c>
      <c r="CN41" s="2">
        <f>IFERROR(IF($F41="地位Ⅰ",INDEX(幹材積成長量!$I$7:$K$148,MATCH((【入力】吸収量・排出量算定シート!$H41+(【入力】吸収量・排出量算定シート!CN$17-【入力】吸収量・排出量算定シート!$CF$17)),幹材積成長量!$I$7:$I$148,0),MATCH(【入力】吸収量・排出量算定シート!$G41,幹材積成長量!$I$7:$K$7,0)),IF($F41="地位Ⅲ",INDEX(幹材積成長量!$O$7:$Q$148,MATCH((【入力】吸収量・排出量算定シート!$H41+(【入力】吸収量・排出量算定シート!CN$17-【入力】吸収量・排出量算定シート!$CF$17)),幹材積成長量!$O$7:$O$148,0),MATCH(【入力】吸収量・排出量算定シート!$G41,幹材積成長量!$O$7:$Q$7,0)),INDEX(幹材積成長量!$L$7:$N$148,MATCH((【入力】吸収量・排出量算定シート!$H41+(【入力】吸収量・排出量算定シート!CN$17-【入力】吸収量・排出量算定シート!$CF$17)),幹材積成長量!$L$7:$L$148,0),MATCH(【入力】吸収量・排出量算定シート!$G41,幹材積成長量!$L$7:$N$7,0)))),0)</f>
        <v>0</v>
      </c>
      <c r="CO41" s="2">
        <f>IFERROR(IF($F41="地位Ⅰ",INDEX(幹材積成長量!$I$7:$K$148,MATCH((【入力】吸収量・排出量算定シート!$H41+(【入力】吸収量・排出量算定シート!CO$17-【入力】吸収量・排出量算定シート!$CF$17)),幹材積成長量!$I$7:$I$148,0),MATCH(【入力】吸収量・排出量算定シート!$G41,幹材積成長量!$I$7:$K$7,0)),IF($F41="地位Ⅲ",INDEX(幹材積成長量!$O$7:$Q$148,MATCH((【入力】吸収量・排出量算定シート!$H41+(【入力】吸収量・排出量算定シート!CO$17-【入力】吸収量・排出量算定シート!$CF$17)),幹材積成長量!$O$7:$O$148,0),MATCH(【入力】吸収量・排出量算定シート!$G41,幹材積成長量!$O$7:$Q$7,0)),INDEX(幹材積成長量!$L$7:$N$148,MATCH((【入力】吸収量・排出量算定シート!$H41+(【入力】吸収量・排出量算定シート!CO$17-【入力】吸収量・排出量算定シート!$CF$17)),幹材積成長量!$L$7:$L$148,0),MATCH(【入力】吸収量・排出量算定シート!$G41,幹材積成長量!$L$7:$N$7,0)))),0)</f>
        <v>0</v>
      </c>
      <c r="CP41" s="2">
        <f>IFERROR(IF($F41="地位Ⅰ",INDEX(幹材積成長量!$I$7:$K$148,MATCH((【入力】吸収量・排出量算定シート!$H41+(【入力】吸収量・排出量算定シート!CP$17-【入力】吸収量・排出量算定シート!$CF$17)),幹材積成長量!$I$7:$I$148,0),MATCH(【入力】吸収量・排出量算定シート!$G41,幹材積成長量!$I$7:$K$7,0)),IF($F41="地位Ⅲ",INDEX(幹材積成長量!$O$7:$Q$148,MATCH((【入力】吸収量・排出量算定シート!$H41+(【入力】吸収量・排出量算定シート!CP$17-【入力】吸収量・排出量算定シート!$CF$17)),幹材積成長量!$O$7:$O$148,0),MATCH(【入力】吸収量・排出量算定シート!$G41,幹材積成長量!$O$7:$Q$7,0)),INDEX(幹材積成長量!$L$7:$N$148,MATCH((【入力】吸収量・排出量算定シート!$H41+(【入力】吸収量・排出量算定シート!CP$17-【入力】吸収量・排出量算定シート!$CF$17)),幹材積成長量!$L$7:$L$148,0),MATCH(【入力】吸収量・排出量算定シート!$G41,幹材積成長量!$L$7:$N$7,0)))),0)</f>
        <v>0</v>
      </c>
      <c r="CQ41" s="2">
        <f>IFERROR(IF($F41="地位Ⅰ",INDEX(幹材積成長量!$I$7:$K$148,MATCH((【入力】吸収量・排出量算定シート!$H41+(【入力】吸収量・排出量算定シート!CQ$17-【入力】吸収量・排出量算定シート!$CF$17)),幹材積成長量!$I$7:$I$148,0),MATCH(【入力】吸収量・排出量算定シート!$G41,幹材積成長量!$I$7:$K$7,0)),IF($F41="地位Ⅲ",INDEX(幹材積成長量!$O$7:$Q$148,MATCH((【入力】吸収量・排出量算定シート!$H41+(【入力】吸収量・排出量算定シート!CQ$17-【入力】吸収量・排出量算定シート!$CF$17)),幹材積成長量!$O$7:$O$148,0),MATCH(【入力】吸収量・排出量算定シート!$G41,幹材積成長量!$O$7:$Q$7,0)),INDEX(幹材積成長量!$L$7:$N$148,MATCH((【入力】吸収量・排出量算定シート!$H41+(【入力】吸収量・排出量算定シート!CQ$17-【入力】吸収量・排出量算定シート!$CF$17)),幹材積成長量!$L$7:$L$148,0),MATCH(【入力】吸収量・排出量算定シート!$G41,幹材積成長量!$L$7:$N$7,0)))),0)</f>
        <v>0</v>
      </c>
      <c r="CR41" s="2">
        <f>IFERROR(IF($F41="地位Ⅰ",INDEX(幹材積成長量!$I$7:$K$148,MATCH((【入力】吸収量・排出量算定シート!$H41+(【入力】吸収量・排出量算定シート!CR$17-【入力】吸収量・排出量算定シート!$CF$17)),幹材積成長量!$I$7:$I$148,0),MATCH(【入力】吸収量・排出量算定シート!$G41,幹材積成長量!$I$7:$K$7,0)),IF($F41="地位Ⅲ",INDEX(幹材積成長量!$O$7:$Q$148,MATCH((【入力】吸収量・排出量算定シート!$H41+(【入力】吸収量・排出量算定シート!CR$17-【入力】吸収量・排出量算定シート!$CF$17)),幹材積成長量!$O$7:$O$148,0),MATCH(【入力】吸収量・排出量算定シート!$G41,幹材積成長量!$O$7:$Q$7,0)),INDEX(幹材積成長量!$L$7:$N$148,MATCH((【入力】吸収量・排出量算定シート!$H41+(【入力】吸収量・排出量算定シート!CR$17-【入力】吸収量・排出量算定シート!$CF$17)),幹材積成長量!$L$7:$L$148,0),MATCH(【入力】吸収量・排出量算定シート!$G41,幹材積成長量!$L$7:$N$7,0)))),0)</f>
        <v>0</v>
      </c>
      <c r="CS41" s="2">
        <f>IFERROR(IF($F41="地位Ⅰ",INDEX(幹材積成長量!$I$7:$K$148,MATCH((【入力】吸収量・排出量算定シート!$H41+(【入力】吸収量・排出量算定シート!CS$17-【入力】吸収量・排出量算定シート!$CF$17)),幹材積成長量!$I$7:$I$148,0),MATCH(【入力】吸収量・排出量算定シート!$G41,幹材積成長量!$I$7:$K$7,0)),IF($F41="地位Ⅲ",INDEX(幹材積成長量!$O$7:$Q$148,MATCH((【入力】吸収量・排出量算定シート!$H41+(【入力】吸収量・排出量算定シート!CS$17-【入力】吸収量・排出量算定シート!$CF$17)),幹材積成長量!$O$7:$O$148,0),MATCH(【入力】吸収量・排出量算定シート!$G41,幹材積成長量!$O$7:$Q$7,0)),INDEX(幹材積成長量!$L$7:$N$148,MATCH((【入力】吸収量・排出量算定シート!$H41+(【入力】吸収量・排出量算定シート!CS$17-【入力】吸収量・排出量算定シート!$CF$17)),幹材積成長量!$L$7:$L$148,0),MATCH(【入力】吸収量・排出量算定シート!$G41,幹材積成長量!$L$7:$N$7,0)))),0)</f>
        <v>0</v>
      </c>
      <c r="CT41" s="2">
        <f>IFERROR(IF($F41="地位Ⅰ",INDEX(幹材積成長量!$I$7:$K$148,MATCH((【入力】吸収量・排出量算定シート!$H41+(【入力】吸収量・排出量算定シート!CT$17-【入力】吸収量・排出量算定シート!$CF$17)),幹材積成長量!$I$7:$I$148,0),MATCH(【入力】吸収量・排出量算定シート!$G41,幹材積成長量!$I$7:$K$7,0)),IF($F41="地位Ⅲ",INDEX(幹材積成長量!$O$7:$Q$148,MATCH((【入力】吸収量・排出量算定シート!$H41+(【入力】吸収量・排出量算定シート!CT$17-【入力】吸収量・排出量算定シート!$CF$17)),幹材積成長量!$O$7:$O$148,0),MATCH(【入力】吸収量・排出量算定シート!$G41,幹材積成長量!$O$7:$Q$7,0)),INDEX(幹材積成長量!$L$7:$N$148,MATCH((【入力】吸収量・排出量算定シート!$H41+(【入力】吸収量・排出量算定シート!CT$17-【入力】吸収量・排出量算定シート!$CF$17)),幹材積成長量!$L$7:$L$148,0),MATCH(【入力】吸収量・排出量算定シート!$G41,幹材積成長量!$L$7:$N$7,0)))),0)</f>
        <v>0</v>
      </c>
      <c r="CU41" s="2">
        <f>IFERROR(IF($F41="地位Ⅰ",INDEX(幹材積成長量!$I$7:$K$148,MATCH((【入力】吸収量・排出量算定シート!$H41+(【入力】吸収量・排出量算定シート!CU$17-【入力】吸収量・排出量算定シート!$CF$17)),幹材積成長量!$I$7:$I$148,0),MATCH(【入力】吸収量・排出量算定シート!$G41,幹材積成長量!$I$7:$K$7,0)),IF($F41="地位Ⅲ",INDEX(幹材積成長量!$O$7:$Q$148,MATCH((【入力】吸収量・排出量算定シート!$H41+(【入力】吸収量・排出量算定シート!CU$17-【入力】吸収量・排出量算定シート!$CF$17)),幹材積成長量!$O$7:$O$148,0),MATCH(【入力】吸収量・排出量算定シート!$G41,幹材積成長量!$O$7:$Q$7,0)),INDEX(幹材積成長量!$L$7:$N$148,MATCH((【入力】吸収量・排出量算定シート!$H41+(【入力】吸収量・排出量算定シート!CU$17-【入力】吸収量・排出量算定シート!$CF$17)),幹材積成長量!$L$7:$L$148,0),MATCH(【入力】吸収量・排出量算定シート!$G41,幹材積成長量!$L$7:$N$7,0)))),0)</f>
        <v>0</v>
      </c>
      <c r="CV41" s="2">
        <f>IFERROR(IF($F41="地位Ⅰ",INDEX(幹材積成長量!$I$7:$K$148,MATCH((【入力】吸収量・排出量算定シート!$H41+(【入力】吸収量・排出量算定シート!CV$17-【入力】吸収量・排出量算定シート!$CF$17)),幹材積成長量!$I$7:$I$148,0),MATCH(【入力】吸収量・排出量算定シート!$G41,幹材積成長量!$I$7:$K$7,0)),IF($F41="地位Ⅲ",INDEX(幹材積成長量!$O$7:$Q$148,MATCH((【入力】吸収量・排出量算定シート!$H41+(【入力】吸収量・排出量算定シート!CV$17-【入力】吸収量・排出量算定シート!$CF$17)),幹材積成長量!$O$7:$O$148,0),MATCH(【入力】吸収量・排出量算定シート!$G41,幹材積成長量!$O$7:$Q$7,0)),INDEX(幹材積成長量!$L$7:$N$148,MATCH((【入力】吸収量・排出量算定シート!$H41+(【入力】吸収量・排出量算定シート!CV$17-【入力】吸収量・排出量算定シート!$CF$17)),幹材積成長量!$L$7:$L$148,0),MATCH(【入力】吸収量・排出量算定シート!$G41,幹材積成長量!$L$7:$N$7,0)))),0)</f>
        <v>0</v>
      </c>
      <c r="CW41" s="2">
        <f t="shared" si="148"/>
        <v>0</v>
      </c>
      <c r="CX41" s="2">
        <f t="shared" si="149"/>
        <v>0</v>
      </c>
      <c r="CY41" s="2">
        <f t="shared" si="150"/>
        <v>0</v>
      </c>
      <c r="CZ41" s="2">
        <f t="shared" si="151"/>
        <v>0</v>
      </c>
      <c r="DA41" s="2">
        <f t="shared" si="152"/>
        <v>0</v>
      </c>
      <c r="DB41" s="2">
        <f t="shared" si="153"/>
        <v>0</v>
      </c>
      <c r="DC41" s="2">
        <f t="shared" si="154"/>
        <v>0</v>
      </c>
      <c r="DD41" s="2">
        <f t="shared" si="155"/>
        <v>0</v>
      </c>
      <c r="DE41" s="2">
        <f t="shared" si="156"/>
        <v>0</v>
      </c>
      <c r="DF41" s="2">
        <f t="shared" si="157"/>
        <v>0</v>
      </c>
      <c r="DG41" s="2">
        <f t="shared" si="158"/>
        <v>0</v>
      </c>
      <c r="DH41" s="2">
        <f t="shared" si="159"/>
        <v>0</v>
      </c>
      <c r="DI41" s="2">
        <f t="shared" si="160"/>
        <v>0</v>
      </c>
      <c r="DJ41" s="2">
        <f t="shared" si="161"/>
        <v>0</v>
      </c>
      <c r="DK41" s="2">
        <f t="shared" si="162"/>
        <v>0</v>
      </c>
      <c r="DL41" s="2">
        <f t="shared" si="163"/>
        <v>0</v>
      </c>
      <c r="DM41" s="2">
        <f t="shared" si="164"/>
        <v>0</v>
      </c>
      <c r="DN41" s="187">
        <f>IFERROR(IF($F41="地位Ⅰ",INDEX(幹材積成長量!$AE$7:$AG$14,8,MATCH(【入力】吸収量・排出量算定シート!$G41,幹材積成長量!$AE$7:$AG$7,0)),IF($F41="地位Ⅲ",INDEX(幹材積成長量!$AK$7:$AM$14,8,MATCH(【入力】吸収量・排出量算定シート!$G41,幹材積成長量!$AK$7:$AM$7,0)),INDEX(幹材積成長量!$AH$7:$AJ$14,8,MATCH(【入力】吸収量・排出量算定シート!$G41,幹材積成長量!$AH$7:$AJ$7,0)))),0)</f>
        <v>0</v>
      </c>
      <c r="DO41" s="187">
        <f>IFERROR(IF($F41="地位Ⅰ",INDEX(幹材積成長量!$AE$7:$AG$14,8,MATCH(【入力】吸収量・排出量算定シート!$G41,幹材積成長量!$AE$7:$AG$7,0)),IF($F41="地位Ⅲ",INDEX(幹材積成長量!$AK$7:$AM$14,8,MATCH(【入力】吸収量・排出量算定シート!$G41,幹材積成長量!$AK$7:$AM$7,0)),INDEX(幹材積成長量!$AH$7:$AJ$14,8,MATCH(【入力】吸収量・排出量算定シート!$G41,幹材積成長量!$AH$7:$AJ$7,0)))),0)</f>
        <v>0</v>
      </c>
      <c r="DP41" s="187">
        <f>IFERROR(IF($F41="地位Ⅰ",INDEX(幹材積成長量!$AE$7:$AG$14,8,MATCH(【入力】吸収量・排出量算定シート!$G41,幹材積成長量!$AE$7:$AG$7,0)),IF($F41="地位Ⅲ",INDEX(幹材積成長量!$AK$7:$AM$14,8,MATCH(【入力】吸収量・排出量算定シート!$G41,幹材積成長量!$AK$7:$AM$7,0)),INDEX(幹材積成長量!$AH$7:$AJ$14,8,MATCH(【入力】吸収量・排出量算定シート!$G41,幹材積成長量!$AH$7:$AJ$7,0)))),0)</f>
        <v>0</v>
      </c>
      <c r="DQ41" s="187">
        <f>IFERROR(IF($F41="地位Ⅰ",INDEX(幹材積成長量!$AE$7:$AG$14,8,MATCH(【入力】吸収量・排出量算定シート!$G41,幹材積成長量!$AE$7:$AG$7,0)),IF($F41="地位Ⅲ",INDEX(幹材積成長量!$AK$7:$AM$14,8,MATCH(【入力】吸収量・排出量算定シート!$G41,幹材積成長量!$AK$7:$AM$7,0)),INDEX(幹材積成長量!$AH$7:$AJ$14,8,MATCH(【入力】吸収量・排出量算定シート!$G41,幹材積成長量!$AH$7:$AJ$7,0)))),0)</f>
        <v>0</v>
      </c>
      <c r="DR41" s="187">
        <f>IFERROR(IF($F41="地位Ⅰ",INDEX(幹材積成長量!$AE$7:$AG$14,8,MATCH(【入力】吸収量・排出量算定シート!$G41,幹材積成長量!$AE$7:$AG$7,0)),IF($F41="地位Ⅲ",INDEX(幹材積成長量!$AK$7:$AM$14,8,MATCH(【入力】吸収量・排出量算定シート!$G41,幹材積成長量!$AK$7:$AM$7,0)),INDEX(幹材積成長量!$AH$7:$AJ$14,8,MATCH(【入力】吸収量・排出量算定シート!$G41,幹材積成長量!$AH$7:$AJ$7,0)))),0)</f>
        <v>0</v>
      </c>
      <c r="DS41" s="187">
        <f>IFERROR(IF($F41="地位Ⅰ",INDEX(幹材積成長量!$AE$7:$AG$14,8,MATCH(【入力】吸収量・排出量算定シート!$G41,幹材積成長量!$AE$7:$AG$7,0)),IF($F41="地位Ⅲ",INDEX(幹材積成長量!$AK$7:$AM$14,8,MATCH(【入力】吸収量・排出量算定シート!$G41,幹材積成長量!$AK$7:$AM$7,0)),INDEX(幹材積成長量!$AH$7:$AJ$14,8,MATCH(【入力】吸収量・排出量算定シート!$G41,幹材積成長量!$AH$7:$AJ$7,0)))),0)</f>
        <v>0</v>
      </c>
      <c r="DT41" s="187">
        <f>IFERROR(IF($F41="地位Ⅰ",INDEX(幹材積成長量!$AE$7:$AG$14,8,MATCH(【入力】吸収量・排出量算定シート!$G41,幹材積成長量!$AE$7:$AG$7,0)),IF($F41="地位Ⅲ",INDEX(幹材積成長量!$AK$7:$AM$14,8,MATCH(【入力】吸収量・排出量算定シート!$G41,幹材積成長量!$AK$7:$AM$7,0)),INDEX(幹材積成長量!$AH$7:$AJ$14,8,MATCH(【入力】吸収量・排出量算定シート!$G41,幹材積成長量!$AH$7:$AJ$7,0)))),0)</f>
        <v>0</v>
      </c>
      <c r="DU41" s="187">
        <f>IFERROR(IF($F41="地位Ⅰ",INDEX(幹材積成長量!$AE$7:$AG$14,8,MATCH(【入力】吸収量・排出量算定シート!$G41,幹材積成長量!$AE$7:$AG$7,0)),IF($F41="地位Ⅲ",INDEX(幹材積成長量!$AK$7:$AM$14,8,MATCH(【入力】吸収量・排出量算定シート!$G41,幹材積成長量!$AK$7:$AM$7,0)),INDEX(幹材積成長量!$AH$7:$AJ$14,8,MATCH(【入力】吸収量・排出量算定シート!$G41,幹材積成長量!$AH$7:$AJ$7,0)))),0)</f>
        <v>0</v>
      </c>
      <c r="DV41" s="187">
        <f>IFERROR(IF($F41="地位Ⅰ",INDEX(幹材積成長量!$AE$7:$AG$14,8,MATCH(【入力】吸収量・排出量算定シート!$G41,幹材積成長量!$AE$7:$AG$7,0)),IF($F41="地位Ⅲ",INDEX(幹材積成長量!$AK$7:$AM$14,8,MATCH(【入力】吸収量・排出量算定シート!$G41,幹材積成長量!$AK$7:$AM$7,0)),INDEX(幹材積成長量!$AH$7:$AJ$14,8,MATCH(【入力】吸収量・排出量算定シート!$G41,幹材積成長量!$AH$7:$AJ$7,0)))),0)</f>
        <v>0</v>
      </c>
      <c r="DW41" s="187">
        <f>IFERROR(IF($F41="地位Ⅰ",INDEX(幹材積成長量!$AE$7:$AG$14,8,MATCH(【入力】吸収量・排出量算定シート!$G41,幹材積成長量!$AE$7:$AG$7,0)),IF($F41="地位Ⅲ",INDEX(幹材積成長量!$AK$7:$AM$14,8,MATCH(【入力】吸収量・排出量算定シート!$G41,幹材積成長量!$AK$7:$AM$7,0)),INDEX(幹材積成長量!$AH$7:$AJ$14,8,MATCH(【入力】吸収量・排出量算定シート!$G41,幹材積成長量!$AH$7:$AJ$7,0)))),0)</f>
        <v>0</v>
      </c>
      <c r="DX41" s="187">
        <f>IFERROR(IF($F41="地位Ⅰ",INDEX(幹材積成長量!$AE$7:$AG$14,8,MATCH(【入力】吸収量・排出量算定シート!$G41,幹材積成長量!$AE$7:$AG$7,0)),IF($F41="地位Ⅲ",INDEX(幹材積成長量!$AK$7:$AM$14,8,MATCH(【入力】吸収量・排出量算定シート!$G41,幹材積成長量!$AK$7:$AM$7,0)),INDEX(幹材積成長量!$AH$7:$AJ$14,8,MATCH(【入力】吸収量・排出量算定シート!$G41,幹材積成長量!$AH$7:$AJ$7,0)))),0)</f>
        <v>0</v>
      </c>
      <c r="DY41" s="187">
        <f>IFERROR(IF($F41="地位Ⅰ",INDEX(幹材積成長量!$AE$7:$AG$14,8,MATCH(【入力】吸収量・排出量算定シート!$G41,幹材積成長量!$AE$7:$AG$7,0)),IF($F41="地位Ⅲ",INDEX(幹材積成長量!$AK$7:$AM$14,8,MATCH(【入力】吸収量・排出量算定シート!$G41,幹材積成長量!$AK$7:$AM$7,0)),INDEX(幹材積成長量!$AH$7:$AJ$14,8,MATCH(【入力】吸収量・排出量算定シート!$G41,幹材積成長量!$AH$7:$AJ$7,0)))),0)</f>
        <v>0</v>
      </c>
      <c r="DZ41" s="187">
        <f>IFERROR(IF($F41="地位Ⅰ",INDEX(幹材積成長量!$AE$7:$AG$14,8,MATCH(【入力】吸収量・排出量算定シート!$G41,幹材積成長量!$AE$7:$AG$7,0)),IF($F41="地位Ⅲ",INDEX(幹材積成長量!$AK$7:$AM$14,8,MATCH(【入力】吸収量・排出量算定シート!$G41,幹材積成長量!$AK$7:$AM$7,0)),INDEX(幹材積成長量!$AH$7:$AJ$14,8,MATCH(【入力】吸収量・排出量算定シート!$G41,幹材積成長量!$AH$7:$AJ$7,0)))),0)</f>
        <v>0</v>
      </c>
      <c r="EA41" s="187">
        <f>IFERROR(IF($F41="地位Ⅰ",INDEX(幹材積成長量!$AE$7:$AG$14,8,MATCH(【入力】吸収量・排出量算定シート!$G41,幹材積成長量!$AE$7:$AG$7,0)),IF($F41="地位Ⅲ",INDEX(幹材積成長量!$AK$7:$AM$14,8,MATCH(【入力】吸収量・排出量算定シート!$G41,幹材積成長量!$AK$7:$AM$7,0)),INDEX(幹材積成長量!$AH$7:$AJ$14,8,MATCH(【入力】吸収量・排出量算定シート!$G41,幹材積成長量!$AH$7:$AJ$7,0)))),0)</f>
        <v>0</v>
      </c>
      <c r="EB41" s="187">
        <f>IFERROR(IF($F41="地位Ⅰ",INDEX(幹材積成長量!$AE$7:$AG$14,8,MATCH(【入力】吸収量・排出量算定シート!$G41,幹材積成長量!$AE$7:$AG$7,0)),IF($F41="地位Ⅲ",INDEX(幹材積成長量!$AK$7:$AM$14,8,MATCH(【入力】吸収量・排出量算定シート!$G41,幹材積成長量!$AK$7:$AM$7,0)),INDEX(幹材積成長量!$AH$7:$AJ$14,8,MATCH(【入力】吸収量・排出量算定シート!$G41,幹材積成長量!$AH$7:$AJ$7,0)))),0)</f>
        <v>0</v>
      </c>
      <c r="EC41" s="187">
        <f>IFERROR(IF($F41="地位Ⅰ",INDEX(幹材積成長量!$AE$7:$AG$14,8,MATCH(【入力】吸収量・排出量算定シート!$G41,幹材積成長量!$AE$7:$AG$7,0)),IF($F41="地位Ⅲ",INDEX(幹材積成長量!$AK$7:$AM$14,8,MATCH(【入力】吸収量・排出量算定シート!$G41,幹材積成長量!$AK$7:$AM$7,0)),INDEX(幹材積成長量!$AH$7:$AJ$14,8,MATCH(【入力】吸収量・排出量算定シート!$G41,幹材積成長量!$AH$7:$AJ$7,0)))),0)</f>
        <v>0</v>
      </c>
      <c r="ED41" s="186">
        <f t="shared" si="165"/>
        <v>0</v>
      </c>
      <c r="EE41" s="186">
        <f t="shared" si="166"/>
        <v>0</v>
      </c>
      <c r="EF41" s="186">
        <f t="shared" si="167"/>
        <v>0</v>
      </c>
      <c r="EG41" s="186">
        <f t="shared" si="168"/>
        <v>0</v>
      </c>
      <c r="EH41" s="186">
        <f t="shared" si="169"/>
        <v>0</v>
      </c>
      <c r="EI41" s="186">
        <f t="shared" si="170"/>
        <v>0</v>
      </c>
      <c r="EJ41" s="186">
        <f t="shared" si="171"/>
        <v>0</v>
      </c>
      <c r="EK41" s="186">
        <f t="shared" si="172"/>
        <v>0</v>
      </c>
      <c r="EL41" s="186">
        <f t="shared" si="173"/>
        <v>0</v>
      </c>
      <c r="EM41" s="186">
        <f t="shared" si="174"/>
        <v>0</v>
      </c>
      <c r="EN41" s="186">
        <f t="shared" si="175"/>
        <v>0</v>
      </c>
      <c r="EO41" s="186">
        <f t="shared" si="176"/>
        <v>0</v>
      </c>
      <c r="EP41" s="186">
        <f t="shared" si="177"/>
        <v>0</v>
      </c>
      <c r="EQ41" s="186">
        <f t="shared" si="178"/>
        <v>0</v>
      </c>
      <c r="ER41" s="186">
        <f t="shared" si="179"/>
        <v>0</v>
      </c>
      <c r="ES41" s="186">
        <f t="shared" si="180"/>
        <v>0</v>
      </c>
      <c r="ET41" s="186">
        <f t="shared" si="181"/>
        <v>0</v>
      </c>
    </row>
    <row r="42" spans="2:150" x14ac:dyDescent="0.3">
      <c r="B42" s="3"/>
      <c r="C42" s="3"/>
      <c r="D42" s="3"/>
      <c r="E42" s="3"/>
      <c r="G42" s="217"/>
      <c r="J42" s="3"/>
      <c r="M42" s="187">
        <f>IFERROR(IF($F42="地位Ⅰ",INDEX(幹材積成長量!$S$7:$U$148,MATCH(【入力】吸収量・排出量算定シート!$H42+(M$17-$M$17),幹材積成長量!$S$7:$S$148,0),MATCH($G42,幹材積成長量!$S$7:$U$7,0)),IF($F42="地位Ⅲ",INDEX(幹材積成長量!$Y$7:$AA$148,MATCH(【入力】吸収量・排出量算定シート!$H42+(M$17-$M$17),幹材積成長量!$Y$7:$Y$148,0),MATCH($G42,幹材積成長量!$Y$7:$AA$7,0)),INDEX(幹材積成長量!$V$7:$X$148,MATCH(【入力】吸収量・排出量算定シート!$H42+(M$17-$M$17),幹材積成長量!$V$7:$V$148,0),MATCH($G42,幹材積成長量!$V$7:$X$7,0)))),0)</f>
        <v>0</v>
      </c>
      <c r="N42" s="187">
        <f>IFERROR(IF($F42="地位Ⅰ",INDEX(幹材積成長量!$S$7:$U$148,MATCH(【入力】吸収量・排出量算定シート!$H42+(N$17-$M$17),幹材積成長量!$S$7:$S$148,0),MATCH($G42,幹材積成長量!$S$7:$U$7,0)),IF($F42="地位Ⅲ",INDEX(幹材積成長量!$Y$7:$AA$148,MATCH(【入力】吸収量・排出量算定シート!$H42+(N$17-$M$17),幹材積成長量!$Y$7:$Y$148,0),MATCH($G42,幹材積成長量!$Y$7:$AA$7,0)),INDEX(幹材積成長量!$V$7:$X$148,MATCH(【入力】吸収量・排出量算定シート!$H42+(N$17-$M$17),幹材積成長量!$V$7:$V$148,0),MATCH($G42,幹材積成長量!$V$7:$X$7,0)))),0)</f>
        <v>0</v>
      </c>
      <c r="O42" s="187">
        <f>IFERROR(IF($F42="地位Ⅰ",INDEX(幹材積成長量!$S$7:$U$148,MATCH(【入力】吸収量・排出量算定シート!$H42+(O$17-$M$17),幹材積成長量!$S$7:$S$148,0),MATCH($G42,幹材積成長量!$S$7:$U$7,0)),IF($F42="地位Ⅲ",INDEX(幹材積成長量!$Y$7:$AA$148,MATCH(【入力】吸収量・排出量算定シート!$H42+(O$17-$M$17),幹材積成長量!$Y$7:$Y$148,0),MATCH($G42,幹材積成長量!$Y$7:$AA$7,0)),INDEX(幹材積成長量!$V$7:$X$148,MATCH(【入力】吸収量・排出量算定シート!$H42+(O$17-$M$17),幹材積成長量!$V$7:$V$148,0),MATCH($G42,幹材積成長量!$V$7:$X$7,0)))),0)</f>
        <v>0</v>
      </c>
      <c r="P42" s="187">
        <f>IFERROR(IF($F42="地位Ⅰ",INDEX(幹材積成長量!$S$7:$U$148,MATCH(【入力】吸収量・排出量算定シート!$H42+(P$17-$M$17),幹材積成長量!$S$7:$S$148,0),MATCH($G42,幹材積成長量!$S$7:$U$7,0)),IF($F42="地位Ⅲ",INDEX(幹材積成長量!$Y$7:$AA$148,MATCH(【入力】吸収量・排出量算定シート!$H42+(P$17-$M$17),幹材積成長量!$Y$7:$Y$148,0),MATCH($G42,幹材積成長量!$Y$7:$AA$7,0)),INDEX(幹材積成長量!$V$7:$X$148,MATCH(【入力】吸収量・排出量算定シート!$H42+(P$17-$M$17),幹材積成長量!$V$7:$V$148,0),MATCH($G42,幹材積成長量!$V$7:$X$7,0)))),0)</f>
        <v>0</v>
      </c>
      <c r="Q42" s="187">
        <f>IFERROR(IF($F42="地位Ⅰ",INDEX(幹材積成長量!$S$7:$U$148,MATCH(【入力】吸収量・排出量算定シート!$H42+(Q$17-$M$17),幹材積成長量!$S$7:$S$148,0),MATCH($G42,幹材積成長量!$S$7:$U$7,0)),IF($F42="地位Ⅲ",INDEX(幹材積成長量!$Y$7:$AA$148,MATCH(【入力】吸収量・排出量算定シート!$H42+(Q$17-$M$17),幹材積成長量!$Y$7:$Y$148,0),MATCH($G42,幹材積成長量!$Y$7:$AA$7,0)),INDEX(幹材積成長量!$V$7:$X$148,MATCH(【入力】吸収量・排出量算定シート!$H42+(Q$17-$M$17),幹材積成長量!$V$7:$V$148,0),MATCH($G42,幹材積成長量!$V$7:$X$7,0)))),0)</f>
        <v>0</v>
      </c>
      <c r="R42" s="187">
        <f>IFERROR(IF($F42="地位Ⅰ",INDEX(幹材積成長量!$S$7:$U$148,MATCH(【入力】吸収量・排出量算定シート!$H42+(R$17-$M$17),幹材積成長量!$S$7:$S$148,0),MATCH($G42,幹材積成長量!$S$7:$U$7,0)),IF($F42="地位Ⅲ",INDEX(幹材積成長量!$Y$7:$AA$148,MATCH(【入力】吸収量・排出量算定シート!$H42+(R$17-$M$17),幹材積成長量!$Y$7:$Y$148,0),MATCH($G42,幹材積成長量!$Y$7:$AA$7,0)),INDEX(幹材積成長量!$V$7:$X$148,MATCH(【入力】吸収量・排出量算定シート!$H42+(R$17-$M$17),幹材積成長量!$V$7:$V$148,0),MATCH($G42,幹材積成長量!$V$7:$X$7,0)))),0)</f>
        <v>0</v>
      </c>
      <c r="S42" s="187">
        <f>IFERROR(IF($F42="地位Ⅰ",INDEX(幹材積成長量!$S$7:$U$148,MATCH(【入力】吸収量・排出量算定シート!$H42+(S$17-$M$17),幹材積成長量!$S$7:$S$148,0),MATCH($G42,幹材積成長量!$S$7:$U$7,0)),IF($F42="地位Ⅲ",INDEX(幹材積成長量!$Y$7:$AA$148,MATCH(【入力】吸収量・排出量算定シート!$H42+(S$17-$M$17),幹材積成長量!$Y$7:$Y$148,0),MATCH($G42,幹材積成長量!$Y$7:$AA$7,0)),INDEX(幹材積成長量!$V$7:$X$148,MATCH(【入力】吸収量・排出量算定シート!$H42+(S$17-$M$17),幹材積成長量!$V$7:$V$148,0),MATCH($G42,幹材積成長量!$V$7:$X$7,0)))),0)</f>
        <v>0</v>
      </c>
      <c r="T42" s="187">
        <f>IFERROR(IF($F42="地位Ⅰ",INDEX(幹材積成長量!$S$7:$U$148,MATCH(【入力】吸収量・排出量算定シート!$H42+(T$17-$M$17),幹材積成長量!$S$7:$S$148,0),MATCH($G42,幹材積成長量!$S$7:$U$7,0)),IF($F42="地位Ⅲ",INDEX(幹材積成長量!$Y$7:$AA$148,MATCH(【入力】吸収量・排出量算定シート!$H42+(T$17-$M$17),幹材積成長量!$Y$7:$Y$148,0),MATCH($G42,幹材積成長量!$Y$7:$AA$7,0)),INDEX(幹材積成長量!$V$7:$X$148,MATCH(【入力】吸収量・排出量算定シート!$H42+(T$17-$M$17),幹材積成長量!$V$7:$V$148,0),MATCH($G42,幹材積成長量!$V$7:$X$7,0)))),0)</f>
        <v>0</v>
      </c>
      <c r="U42" s="187">
        <f>IFERROR(IF($F42="地位Ⅰ",INDEX(幹材積成長量!$S$7:$U$148,MATCH(【入力】吸収量・排出量算定シート!$H42+(U$17-$M$17),幹材積成長量!$S$7:$S$148,0),MATCH($G42,幹材積成長量!$S$7:$U$7,0)),IF($F42="地位Ⅲ",INDEX(幹材積成長量!$Y$7:$AA$148,MATCH(【入力】吸収量・排出量算定シート!$H42+(U$17-$M$17),幹材積成長量!$Y$7:$Y$148,0),MATCH($G42,幹材積成長量!$Y$7:$AA$7,0)),INDEX(幹材積成長量!$V$7:$X$148,MATCH(【入力】吸収量・排出量算定シート!$H42+(U$17-$M$17),幹材積成長量!$V$7:$V$148,0),MATCH($G42,幹材積成長量!$V$7:$X$7,0)))),0)</f>
        <v>0</v>
      </c>
      <c r="V42" s="187">
        <f>IFERROR(IF($F42="地位Ⅰ",INDEX(幹材積成長量!$S$7:$U$148,MATCH(【入力】吸収量・排出量算定シート!$H42+(V$17-$M$17),幹材積成長量!$S$7:$S$148,0),MATCH($G42,幹材積成長量!$S$7:$U$7,0)),IF($F42="地位Ⅲ",INDEX(幹材積成長量!$Y$7:$AA$148,MATCH(【入力】吸収量・排出量算定シート!$H42+(V$17-$M$17),幹材積成長量!$Y$7:$Y$148,0),MATCH($G42,幹材積成長量!$Y$7:$AA$7,0)),INDEX(幹材積成長量!$V$7:$X$148,MATCH(【入力】吸収量・排出量算定シート!$H42+(V$17-$M$17),幹材積成長量!$V$7:$V$148,0),MATCH($G42,幹材積成長量!$V$7:$X$7,0)))),0)</f>
        <v>0</v>
      </c>
      <c r="W42" s="187">
        <f>IFERROR(IF($F42="地位Ⅰ",INDEX(幹材積成長量!$S$7:$U$148,MATCH(【入力】吸収量・排出量算定シート!$H42+(W$17-$M$17),幹材積成長量!$S$7:$S$148,0),MATCH($G42,幹材積成長量!$S$7:$U$7,0)),IF($F42="地位Ⅲ",INDEX(幹材積成長量!$Y$7:$AA$148,MATCH(【入力】吸収量・排出量算定シート!$H42+(W$17-$M$17),幹材積成長量!$Y$7:$Y$148,0),MATCH($G42,幹材積成長量!$Y$7:$AA$7,0)),INDEX(幹材積成長量!$V$7:$X$148,MATCH(【入力】吸収量・排出量算定シート!$H42+(W$17-$M$17),幹材積成長量!$V$7:$V$148,0),MATCH($G42,幹材積成長量!$V$7:$X$7,0)))),0)</f>
        <v>0</v>
      </c>
      <c r="X42" s="187">
        <f>IFERROR(IF($F42="地位Ⅰ",INDEX(幹材積成長量!$S$7:$U$148,MATCH(【入力】吸収量・排出量算定シート!$H42+(X$17-$M$17),幹材積成長量!$S$7:$S$148,0),MATCH($G42,幹材積成長量!$S$7:$U$7,0)),IF($F42="地位Ⅲ",INDEX(幹材積成長量!$Y$7:$AA$148,MATCH(【入力】吸収量・排出量算定シート!$H42+(X$17-$M$17),幹材積成長量!$Y$7:$Y$148,0),MATCH($G42,幹材積成長量!$Y$7:$AA$7,0)),INDEX(幹材積成長量!$V$7:$X$148,MATCH(【入力】吸収量・排出量算定シート!$H42+(X$17-$M$17),幹材積成長量!$V$7:$V$148,0),MATCH($G42,幹材積成長量!$V$7:$X$7,0)))),0)</f>
        <v>0</v>
      </c>
      <c r="Y42" s="187">
        <f>IFERROR(IF($F42="地位Ⅰ",INDEX(幹材積成長量!$S$7:$U$148,MATCH(【入力】吸収量・排出量算定シート!$H42+(Y$17-$M$17),幹材積成長量!$S$7:$S$148,0),MATCH($G42,幹材積成長量!$S$7:$U$7,0)),IF($F42="地位Ⅲ",INDEX(幹材積成長量!$Y$7:$AA$148,MATCH(【入力】吸収量・排出量算定シート!$H42+(Y$17-$M$17),幹材積成長量!$Y$7:$Y$148,0),MATCH($G42,幹材積成長量!$Y$7:$AA$7,0)),INDEX(幹材積成長量!$V$7:$X$148,MATCH(【入力】吸収量・排出量算定シート!$H42+(Y$17-$M$17),幹材積成長量!$V$7:$V$148,0),MATCH($G42,幹材積成長量!$V$7:$X$7,0)))),0)</f>
        <v>0</v>
      </c>
      <c r="Z42" s="187">
        <f>IFERROR(IF($F42="地位Ⅰ",INDEX(幹材積成長量!$S$7:$U$148,MATCH(【入力】吸収量・排出量算定シート!$H42+(Z$17-$M$17),幹材積成長量!$S$7:$S$148,0),MATCH($G42,幹材積成長量!$S$7:$U$7,0)),IF($F42="地位Ⅲ",INDEX(幹材積成長量!$Y$7:$AA$148,MATCH(【入力】吸収量・排出量算定シート!$H42+(Z$17-$M$17),幹材積成長量!$Y$7:$Y$148,0),MATCH($G42,幹材積成長量!$Y$7:$AA$7,0)),INDEX(幹材積成長量!$V$7:$X$148,MATCH(【入力】吸収量・排出量算定シート!$H42+(Z$17-$M$17),幹材積成長量!$V$7:$V$148,0),MATCH($G42,幹材積成長量!$V$7:$X$7,0)))),0)</f>
        <v>0</v>
      </c>
      <c r="AA42" s="187">
        <f>IFERROR(IF($F42="地位Ⅰ",INDEX(幹材積成長量!$S$7:$U$148,MATCH(【入力】吸収量・排出量算定シート!$H42+(AA$17-$M$17),幹材積成長量!$S$7:$S$148,0),MATCH($G42,幹材積成長量!$S$7:$U$7,0)),IF($F42="地位Ⅲ",INDEX(幹材積成長量!$Y$7:$AA$148,MATCH(【入力】吸収量・排出量算定シート!$H42+(AA$17-$M$17),幹材積成長量!$Y$7:$Y$148,0),MATCH($G42,幹材積成長量!$Y$7:$AA$7,0)),INDEX(幹材積成長量!$V$7:$X$148,MATCH(【入力】吸収量・排出量算定シート!$H42+(AA$17-$M$17),幹材積成長量!$V$7:$V$148,0),MATCH($G42,幹材積成長量!$V$7:$X$7,0)))),0)</f>
        <v>0</v>
      </c>
      <c r="AB42" s="187">
        <f>IFERROR(IF($F42="地位Ⅰ",INDEX(幹材積成長量!$S$7:$U$148,MATCH(【入力】吸収量・排出量算定シート!$H42+(AB$17-$M$17),幹材積成長量!$S$7:$S$148,0),MATCH($G42,幹材積成長量!$S$7:$U$7,0)),IF($F42="地位Ⅲ",INDEX(幹材積成長量!$Y$7:$AA$148,MATCH(【入力】吸収量・排出量算定シート!$H42+(AB$17-$M$17),幹材積成長量!$Y$7:$Y$148,0),MATCH($G42,幹材積成長量!$Y$7:$AA$7,0)),INDEX(幹材積成長量!$V$7:$X$148,MATCH(【入力】吸収量・排出量算定シート!$H42+(AB$17-$M$17),幹材積成長量!$V$7:$V$148,0),MATCH($G42,幹材積成長量!$V$7:$X$7,0)))),0)</f>
        <v>0</v>
      </c>
      <c r="AC42" s="187">
        <f>IFERROR(IF($F42="地位Ⅰ",INDEX(幹材積成長量!$S$7:$U$148,MATCH(【入力】吸収量・排出量算定シート!$H42+(AC$17-$M$17),幹材積成長量!$S$7:$S$148,0),MATCH($G42,幹材積成長量!$S$7:$U$7,0)),IF($F42="地位Ⅲ",INDEX(幹材積成長量!$Y$7:$AA$148,MATCH(【入力】吸収量・排出量算定シート!$H42+(AC$17-$M$17),幹材積成長量!$Y$7:$Y$148,0),MATCH($G42,幹材積成長量!$Y$7:$AA$7,0)),INDEX(幹材積成長量!$V$7:$X$148,MATCH(【入力】吸収量・排出量算定シート!$H42+(AC$17-$M$17),幹材積成長量!$V$7:$V$148,0),MATCH($G42,幹材積成長量!$V$7:$X$7,0)))),0)</f>
        <v>0</v>
      </c>
      <c r="AD42" s="2">
        <f>IFERROR(INDEX('BEF（拡大係数）'!$A$4:$AO$154,MATCH(【入力】吸収量・排出量算定シート!$H42,'BEF（拡大係数）'!$A$4:$A$154,0),MATCH($G42,'BEF（拡大係数）'!$A$4:$AO$4,0)),0)</f>
        <v>0</v>
      </c>
      <c r="AE42" s="2">
        <f>IFERROR(INDEX('BEF（拡大係数）'!$A$4:$AO$154,MATCH(【入力】吸収量・排出量算定シート!$H42,'BEF（拡大係数）'!$A$4:$A$154,0),MATCH($G42,'BEF（拡大係数）'!$A$4:$AO$4,0)),0)</f>
        <v>0</v>
      </c>
      <c r="AF42" s="2">
        <f>IFERROR(INDEX('BEF（拡大係数）'!$A$4:$AO$154,MATCH(【入力】吸収量・排出量算定シート!$H42,'BEF（拡大係数）'!$A$4:$A$154,0),MATCH($G42,'BEF（拡大係数）'!$A$4:$AO$4,0)),0)</f>
        <v>0</v>
      </c>
      <c r="AG42" s="2">
        <f>IFERROR(INDEX('BEF（拡大係数）'!$A$4:$AO$154,MATCH(【入力】吸収量・排出量算定シート!$H42,'BEF（拡大係数）'!$A$4:$A$154,0),MATCH($G42,'BEF（拡大係数）'!$A$4:$AO$4,0)),0)</f>
        <v>0</v>
      </c>
      <c r="AH42" s="2">
        <f>IFERROR(INDEX('BEF（拡大係数）'!$A$4:$AO$154,MATCH(【入力】吸収量・排出量算定シート!$H42,'BEF（拡大係数）'!$A$4:$A$154,0),MATCH($G42,'BEF（拡大係数）'!$A$4:$AO$4,0)),0)</f>
        <v>0</v>
      </c>
      <c r="AI42" s="2">
        <f>IFERROR(INDEX('BEF（拡大係数）'!$A$4:$AO$154,MATCH(【入力】吸収量・排出量算定シート!$H42,'BEF（拡大係数）'!$A$4:$A$154,0),MATCH($G42,'BEF（拡大係数）'!$A$4:$AO$4,0)),0)</f>
        <v>0</v>
      </c>
      <c r="AJ42" s="2">
        <f>IFERROR(INDEX('BEF（拡大係数）'!$A$4:$AO$154,MATCH(【入力】吸収量・排出量算定シート!$H42,'BEF（拡大係数）'!$A$4:$A$154,0),MATCH($G42,'BEF（拡大係数）'!$A$4:$AO$4,0)),0)</f>
        <v>0</v>
      </c>
      <c r="AK42" s="2">
        <f>IFERROR(INDEX('BEF（拡大係数）'!$A$4:$AO$154,MATCH(【入力】吸収量・排出量算定シート!$H42,'BEF（拡大係数）'!$A$4:$A$154,0),MATCH($G42,'BEF（拡大係数）'!$A$4:$AO$4,0)),0)</f>
        <v>0</v>
      </c>
      <c r="AL42" s="2">
        <f>IFERROR(INDEX('BEF（拡大係数）'!$A$4:$AO$154,MATCH(【入力】吸収量・排出量算定シート!$H42,'BEF（拡大係数）'!$A$4:$A$154,0),MATCH($G42,'BEF（拡大係数）'!$A$4:$AO$4,0)),0)</f>
        <v>0</v>
      </c>
      <c r="AM42" s="2">
        <f>IFERROR(INDEX('BEF（拡大係数）'!$A$4:$AO$154,MATCH(【入力】吸収量・排出量算定シート!$H42,'BEF（拡大係数）'!$A$4:$A$154,0),MATCH($G42,'BEF（拡大係数）'!$A$4:$AO$4,0)),0)</f>
        <v>0</v>
      </c>
      <c r="AN42" s="2">
        <f>IFERROR(INDEX('BEF（拡大係数）'!$A$4:$AO$154,MATCH(【入力】吸収量・排出量算定シート!$H42,'BEF（拡大係数）'!$A$4:$A$154,0),MATCH($G42,'BEF（拡大係数）'!$A$4:$AO$4,0)),0)</f>
        <v>0</v>
      </c>
      <c r="AO42" s="2">
        <f>IFERROR(INDEX('BEF（拡大係数）'!$A$4:$AO$154,MATCH(【入力】吸収量・排出量算定シート!$H42,'BEF（拡大係数）'!$A$4:$A$154,0),MATCH($G42,'BEF（拡大係数）'!$A$4:$AO$4,0)),0)</f>
        <v>0</v>
      </c>
      <c r="AP42" s="2">
        <f>IFERROR(INDEX('BEF（拡大係数）'!$A$4:$AO$154,MATCH(【入力】吸収量・排出量算定シート!$H42,'BEF（拡大係数）'!$A$4:$A$154,0),MATCH($G42,'BEF（拡大係数）'!$A$4:$AO$4,0)),0)</f>
        <v>0</v>
      </c>
      <c r="AQ42" s="2">
        <f>IFERROR(INDEX('BEF（拡大係数）'!$A$4:$AO$154,MATCH(【入力】吸収量・排出量算定シート!$H42,'BEF（拡大係数）'!$A$4:$A$154,0),MATCH($G42,'BEF（拡大係数）'!$A$4:$AO$4,0)),0)</f>
        <v>0</v>
      </c>
      <c r="AR42" s="2">
        <f>IFERROR(INDEX('BEF（拡大係数）'!$A$4:$AO$154,MATCH(【入力】吸収量・排出量算定シート!$H42,'BEF（拡大係数）'!$A$4:$A$154,0),MATCH($G42,'BEF（拡大係数）'!$A$4:$AO$4,0)),0)</f>
        <v>0</v>
      </c>
      <c r="AS42" s="2">
        <f>IFERROR(INDEX('BEF（拡大係数）'!$A$4:$AO$154,MATCH(【入力】吸収量・排出量算定シート!$H42,'BEF（拡大係数）'!$A$4:$A$154,0),MATCH($G42,'BEF（拡大係数）'!$A$4:$AO$4,0)),0)</f>
        <v>0</v>
      </c>
      <c r="AT42" s="2">
        <f>IFERROR(INDEX('BEF（拡大係数）'!$A$4:$AO$154,MATCH(【入力】吸収量・排出量算定シート!$H42,'BEF（拡大係数）'!$A$4:$A$154,0),MATCH($G42,'BEF（拡大係数）'!$A$4:$AO$4,0)),0)</f>
        <v>0</v>
      </c>
      <c r="AU42" s="2">
        <f>IFERROR(VLOOKUP($G42,パラメータ_オリジナル!$B$6:$G$45,4,FALSE),0)</f>
        <v>0</v>
      </c>
      <c r="AV42" s="2">
        <f>IFERROR(VLOOKUP($G42,パラメータ_オリジナル!$B$6:$G$45,5,FALSE),0)</f>
        <v>0</v>
      </c>
      <c r="AW42" s="2">
        <f>IFERROR(VLOOKUP($G42,パラメータ_オリジナル!$B$6:$G$45,6,FALSE),0)</f>
        <v>0</v>
      </c>
      <c r="AX42" s="125">
        <f t="shared" si="114"/>
        <v>0</v>
      </c>
      <c r="AY42" s="125">
        <f t="shared" si="115"/>
        <v>0</v>
      </c>
      <c r="AZ42" s="125">
        <f t="shared" si="116"/>
        <v>0</v>
      </c>
      <c r="BA42" s="125">
        <f t="shared" si="117"/>
        <v>0</v>
      </c>
      <c r="BB42" s="125">
        <f t="shared" si="118"/>
        <v>0</v>
      </c>
      <c r="BC42" s="125">
        <f t="shared" si="119"/>
        <v>0</v>
      </c>
      <c r="BD42" s="125">
        <f t="shared" si="120"/>
        <v>0</v>
      </c>
      <c r="BE42" s="125">
        <f t="shared" si="121"/>
        <v>0</v>
      </c>
      <c r="BF42" s="125">
        <f t="shared" si="122"/>
        <v>0</v>
      </c>
      <c r="BG42" s="125">
        <f t="shared" si="123"/>
        <v>0</v>
      </c>
      <c r="BH42" s="125">
        <f t="shared" si="124"/>
        <v>0</v>
      </c>
      <c r="BI42" s="125">
        <f t="shared" si="125"/>
        <v>0</v>
      </c>
      <c r="BJ42" s="125">
        <f t="shared" si="126"/>
        <v>0</v>
      </c>
      <c r="BK42" s="125">
        <f t="shared" si="127"/>
        <v>0</v>
      </c>
      <c r="BL42" s="125">
        <f t="shared" si="128"/>
        <v>0</v>
      </c>
      <c r="BM42" s="125">
        <f t="shared" si="129"/>
        <v>0</v>
      </c>
      <c r="BN42" s="125">
        <f t="shared" si="130"/>
        <v>0</v>
      </c>
      <c r="BO42" s="125">
        <f t="shared" si="131"/>
        <v>0</v>
      </c>
      <c r="BP42" s="125">
        <f t="shared" si="132"/>
        <v>0</v>
      </c>
      <c r="BQ42" s="125">
        <f t="shared" si="133"/>
        <v>0</v>
      </c>
      <c r="BR42" s="125">
        <f t="shared" si="134"/>
        <v>0</v>
      </c>
      <c r="BS42" s="125">
        <f t="shared" si="135"/>
        <v>0</v>
      </c>
      <c r="BT42" s="125">
        <f t="shared" si="136"/>
        <v>0</v>
      </c>
      <c r="BU42" s="125">
        <f t="shared" si="137"/>
        <v>0</v>
      </c>
      <c r="BV42" s="125">
        <f t="shared" si="138"/>
        <v>0</v>
      </c>
      <c r="BW42" s="125">
        <f t="shared" si="139"/>
        <v>0</v>
      </c>
      <c r="BX42" s="125">
        <f t="shared" si="140"/>
        <v>0</v>
      </c>
      <c r="BY42" s="125">
        <f t="shared" si="141"/>
        <v>0</v>
      </c>
      <c r="BZ42" s="125">
        <f t="shared" si="142"/>
        <v>0</v>
      </c>
      <c r="CA42" s="125">
        <f t="shared" si="143"/>
        <v>0</v>
      </c>
      <c r="CB42" s="125">
        <f t="shared" si="144"/>
        <v>0</v>
      </c>
      <c r="CC42" s="125">
        <f t="shared" si="145"/>
        <v>0</v>
      </c>
      <c r="CD42" s="125">
        <f t="shared" si="146"/>
        <v>0</v>
      </c>
      <c r="CE42" s="125">
        <f t="shared" si="147"/>
        <v>0</v>
      </c>
      <c r="CF42" s="2">
        <f>IFERROR(IF($F42="地位Ⅰ",INDEX(幹材積成長量!$I$7:$K$148,MATCH((【入力】吸収量・排出量算定シート!$H42+(【入力】吸収量・排出量算定シート!CF$17-【入力】吸収量・排出量算定シート!$CF$17)),幹材積成長量!$I$7:$I$148,0),MATCH(【入力】吸収量・排出量算定シート!$G42,幹材積成長量!$I$7:$K$7,0)),IF($F42="地位Ⅲ",INDEX(幹材積成長量!$O$7:$Q$148,MATCH((【入力】吸収量・排出量算定シート!$H42+(【入力】吸収量・排出量算定シート!CF$17-【入力】吸収量・排出量算定シート!$CF$17)),幹材積成長量!$O$7:$O$148,0),MATCH(【入力】吸収量・排出量算定シート!$G42,幹材積成長量!$O$7:$Q$7,0)),INDEX(幹材積成長量!$L$7:$N$148,MATCH((【入力】吸収量・排出量算定シート!$H42+(【入力】吸収量・排出量算定シート!CF$17-【入力】吸収量・排出量算定シート!$CF$17)),幹材積成長量!$L$7:$L$148,0),MATCH(【入力】吸収量・排出量算定シート!$G42,幹材積成長量!$L$7:$N$7,0)))),0)</f>
        <v>0</v>
      </c>
      <c r="CG42" s="2">
        <f>IFERROR(IF($F42="地位Ⅰ",INDEX(幹材積成長量!$I$7:$K$148,MATCH((【入力】吸収量・排出量算定シート!$H42+(【入力】吸収量・排出量算定シート!CG$17-【入力】吸収量・排出量算定シート!$CF$17)),幹材積成長量!$I$7:$I$148,0),MATCH(【入力】吸収量・排出量算定シート!$G42,幹材積成長量!$I$7:$K$7,0)),IF($F42="地位Ⅲ",INDEX(幹材積成長量!$O$7:$Q$148,MATCH((【入力】吸収量・排出量算定シート!$H42+(【入力】吸収量・排出量算定シート!CG$17-【入力】吸収量・排出量算定シート!$CF$17)),幹材積成長量!$O$7:$O$148,0),MATCH(【入力】吸収量・排出量算定シート!$G42,幹材積成長量!$O$7:$Q$7,0)),INDEX(幹材積成長量!$L$7:$N$148,MATCH((【入力】吸収量・排出量算定シート!$H42+(【入力】吸収量・排出量算定シート!CG$17-【入力】吸収量・排出量算定シート!$CF$17)),幹材積成長量!$L$7:$L$148,0),MATCH(【入力】吸収量・排出量算定シート!$G42,幹材積成長量!$L$7:$N$7,0)))),0)</f>
        <v>0</v>
      </c>
      <c r="CH42" s="2">
        <f>IFERROR(IF($F42="地位Ⅰ",INDEX(幹材積成長量!$I$7:$K$148,MATCH((【入力】吸収量・排出量算定シート!$H42+(【入力】吸収量・排出量算定シート!CH$17-【入力】吸収量・排出量算定シート!$CF$17)),幹材積成長量!$I$7:$I$148,0),MATCH(【入力】吸収量・排出量算定シート!$G42,幹材積成長量!$I$7:$K$7,0)),IF($F42="地位Ⅲ",INDEX(幹材積成長量!$O$7:$Q$148,MATCH((【入力】吸収量・排出量算定シート!$H42+(【入力】吸収量・排出量算定シート!CH$17-【入力】吸収量・排出量算定シート!$CF$17)),幹材積成長量!$O$7:$O$148,0),MATCH(【入力】吸収量・排出量算定シート!$G42,幹材積成長量!$O$7:$Q$7,0)),INDEX(幹材積成長量!$L$7:$N$148,MATCH((【入力】吸収量・排出量算定シート!$H42+(【入力】吸収量・排出量算定シート!CH$17-【入力】吸収量・排出量算定シート!$CF$17)),幹材積成長量!$L$7:$L$148,0),MATCH(【入力】吸収量・排出量算定シート!$G42,幹材積成長量!$L$7:$N$7,0)))),0)</f>
        <v>0</v>
      </c>
      <c r="CI42" s="2">
        <f>IFERROR(IF($F42="地位Ⅰ",INDEX(幹材積成長量!$I$7:$K$148,MATCH((【入力】吸収量・排出量算定シート!$H42+(【入力】吸収量・排出量算定シート!CI$17-【入力】吸収量・排出量算定シート!$CF$17)),幹材積成長量!$I$7:$I$148,0),MATCH(【入力】吸収量・排出量算定シート!$G42,幹材積成長量!$I$7:$K$7,0)),IF($F42="地位Ⅲ",INDEX(幹材積成長量!$O$7:$Q$148,MATCH((【入力】吸収量・排出量算定シート!$H42+(【入力】吸収量・排出量算定シート!CI$17-【入力】吸収量・排出量算定シート!$CF$17)),幹材積成長量!$O$7:$O$148,0),MATCH(【入力】吸収量・排出量算定シート!$G42,幹材積成長量!$O$7:$Q$7,0)),INDEX(幹材積成長量!$L$7:$N$148,MATCH((【入力】吸収量・排出量算定シート!$H42+(【入力】吸収量・排出量算定シート!CI$17-【入力】吸収量・排出量算定シート!$CF$17)),幹材積成長量!$L$7:$L$148,0),MATCH(【入力】吸収量・排出量算定シート!$G42,幹材積成長量!$L$7:$N$7,0)))),0)</f>
        <v>0</v>
      </c>
      <c r="CJ42" s="2">
        <f>IFERROR(IF($F42="地位Ⅰ",INDEX(幹材積成長量!$I$7:$K$148,MATCH((【入力】吸収量・排出量算定シート!$H42+(【入力】吸収量・排出量算定シート!CJ$17-【入力】吸収量・排出量算定シート!$CF$17)),幹材積成長量!$I$7:$I$148,0),MATCH(【入力】吸収量・排出量算定シート!$G42,幹材積成長量!$I$7:$K$7,0)),IF($F42="地位Ⅲ",INDEX(幹材積成長量!$O$7:$Q$148,MATCH((【入力】吸収量・排出量算定シート!$H42+(【入力】吸収量・排出量算定シート!CJ$17-【入力】吸収量・排出量算定シート!$CF$17)),幹材積成長量!$O$7:$O$148,0),MATCH(【入力】吸収量・排出量算定シート!$G42,幹材積成長量!$O$7:$Q$7,0)),INDEX(幹材積成長量!$L$7:$N$148,MATCH((【入力】吸収量・排出量算定シート!$H42+(【入力】吸収量・排出量算定シート!CJ$17-【入力】吸収量・排出量算定シート!$CF$17)),幹材積成長量!$L$7:$L$148,0),MATCH(【入力】吸収量・排出量算定シート!$G42,幹材積成長量!$L$7:$N$7,0)))),0)</f>
        <v>0</v>
      </c>
      <c r="CK42" s="2">
        <f>IFERROR(IF($F42="地位Ⅰ",INDEX(幹材積成長量!$I$7:$K$148,MATCH((【入力】吸収量・排出量算定シート!$H42+(【入力】吸収量・排出量算定シート!CK$17-【入力】吸収量・排出量算定シート!$CF$17)),幹材積成長量!$I$7:$I$148,0),MATCH(【入力】吸収量・排出量算定シート!$G42,幹材積成長量!$I$7:$K$7,0)),IF($F42="地位Ⅲ",INDEX(幹材積成長量!$O$7:$Q$148,MATCH((【入力】吸収量・排出量算定シート!$H42+(【入力】吸収量・排出量算定シート!CK$17-【入力】吸収量・排出量算定シート!$CF$17)),幹材積成長量!$O$7:$O$148,0),MATCH(【入力】吸収量・排出量算定シート!$G42,幹材積成長量!$O$7:$Q$7,0)),INDEX(幹材積成長量!$L$7:$N$148,MATCH((【入力】吸収量・排出量算定シート!$H42+(【入力】吸収量・排出量算定シート!CK$17-【入力】吸収量・排出量算定シート!$CF$17)),幹材積成長量!$L$7:$L$148,0),MATCH(【入力】吸収量・排出量算定シート!$G42,幹材積成長量!$L$7:$N$7,0)))),0)</f>
        <v>0</v>
      </c>
      <c r="CL42" s="2">
        <f>IFERROR(IF($F42="地位Ⅰ",INDEX(幹材積成長量!$I$7:$K$148,MATCH((【入力】吸収量・排出量算定シート!$H42+(【入力】吸収量・排出量算定シート!CL$17-【入力】吸収量・排出量算定シート!$CF$17)),幹材積成長量!$I$7:$I$148,0),MATCH(【入力】吸収量・排出量算定シート!$G42,幹材積成長量!$I$7:$K$7,0)),IF($F42="地位Ⅲ",INDEX(幹材積成長量!$O$7:$Q$148,MATCH((【入力】吸収量・排出量算定シート!$H42+(【入力】吸収量・排出量算定シート!CL$17-【入力】吸収量・排出量算定シート!$CF$17)),幹材積成長量!$O$7:$O$148,0),MATCH(【入力】吸収量・排出量算定シート!$G42,幹材積成長量!$O$7:$Q$7,0)),INDEX(幹材積成長量!$L$7:$N$148,MATCH((【入力】吸収量・排出量算定シート!$H42+(【入力】吸収量・排出量算定シート!CL$17-【入力】吸収量・排出量算定シート!$CF$17)),幹材積成長量!$L$7:$L$148,0),MATCH(【入力】吸収量・排出量算定シート!$G42,幹材積成長量!$L$7:$N$7,0)))),0)</f>
        <v>0</v>
      </c>
      <c r="CM42" s="2">
        <f>IFERROR(IF($F42="地位Ⅰ",INDEX(幹材積成長量!$I$7:$K$148,MATCH((【入力】吸収量・排出量算定シート!$H42+(【入力】吸収量・排出量算定シート!CM$17-【入力】吸収量・排出量算定シート!$CF$17)),幹材積成長量!$I$7:$I$148,0),MATCH(【入力】吸収量・排出量算定シート!$G42,幹材積成長量!$I$7:$K$7,0)),IF($F42="地位Ⅲ",INDEX(幹材積成長量!$O$7:$Q$148,MATCH((【入力】吸収量・排出量算定シート!$H42+(【入力】吸収量・排出量算定シート!CM$17-【入力】吸収量・排出量算定シート!$CF$17)),幹材積成長量!$O$7:$O$148,0),MATCH(【入力】吸収量・排出量算定シート!$G42,幹材積成長量!$O$7:$Q$7,0)),INDEX(幹材積成長量!$L$7:$N$148,MATCH((【入力】吸収量・排出量算定シート!$H42+(【入力】吸収量・排出量算定シート!CM$17-【入力】吸収量・排出量算定シート!$CF$17)),幹材積成長量!$L$7:$L$148,0),MATCH(【入力】吸収量・排出量算定シート!$G42,幹材積成長量!$L$7:$N$7,0)))),0)</f>
        <v>0</v>
      </c>
      <c r="CN42" s="2">
        <f>IFERROR(IF($F42="地位Ⅰ",INDEX(幹材積成長量!$I$7:$K$148,MATCH((【入力】吸収量・排出量算定シート!$H42+(【入力】吸収量・排出量算定シート!CN$17-【入力】吸収量・排出量算定シート!$CF$17)),幹材積成長量!$I$7:$I$148,0),MATCH(【入力】吸収量・排出量算定シート!$G42,幹材積成長量!$I$7:$K$7,0)),IF($F42="地位Ⅲ",INDEX(幹材積成長量!$O$7:$Q$148,MATCH((【入力】吸収量・排出量算定シート!$H42+(【入力】吸収量・排出量算定シート!CN$17-【入力】吸収量・排出量算定シート!$CF$17)),幹材積成長量!$O$7:$O$148,0),MATCH(【入力】吸収量・排出量算定シート!$G42,幹材積成長量!$O$7:$Q$7,0)),INDEX(幹材積成長量!$L$7:$N$148,MATCH((【入力】吸収量・排出量算定シート!$H42+(【入力】吸収量・排出量算定シート!CN$17-【入力】吸収量・排出量算定シート!$CF$17)),幹材積成長量!$L$7:$L$148,0),MATCH(【入力】吸収量・排出量算定シート!$G42,幹材積成長量!$L$7:$N$7,0)))),0)</f>
        <v>0</v>
      </c>
      <c r="CO42" s="2">
        <f>IFERROR(IF($F42="地位Ⅰ",INDEX(幹材積成長量!$I$7:$K$148,MATCH((【入力】吸収量・排出量算定シート!$H42+(【入力】吸収量・排出量算定シート!CO$17-【入力】吸収量・排出量算定シート!$CF$17)),幹材積成長量!$I$7:$I$148,0),MATCH(【入力】吸収量・排出量算定シート!$G42,幹材積成長量!$I$7:$K$7,0)),IF($F42="地位Ⅲ",INDEX(幹材積成長量!$O$7:$Q$148,MATCH((【入力】吸収量・排出量算定シート!$H42+(【入力】吸収量・排出量算定シート!CO$17-【入力】吸収量・排出量算定シート!$CF$17)),幹材積成長量!$O$7:$O$148,0),MATCH(【入力】吸収量・排出量算定シート!$G42,幹材積成長量!$O$7:$Q$7,0)),INDEX(幹材積成長量!$L$7:$N$148,MATCH((【入力】吸収量・排出量算定シート!$H42+(【入力】吸収量・排出量算定シート!CO$17-【入力】吸収量・排出量算定シート!$CF$17)),幹材積成長量!$L$7:$L$148,0),MATCH(【入力】吸収量・排出量算定シート!$G42,幹材積成長量!$L$7:$N$7,0)))),0)</f>
        <v>0</v>
      </c>
      <c r="CP42" s="2">
        <f>IFERROR(IF($F42="地位Ⅰ",INDEX(幹材積成長量!$I$7:$K$148,MATCH((【入力】吸収量・排出量算定シート!$H42+(【入力】吸収量・排出量算定シート!CP$17-【入力】吸収量・排出量算定シート!$CF$17)),幹材積成長量!$I$7:$I$148,0),MATCH(【入力】吸収量・排出量算定シート!$G42,幹材積成長量!$I$7:$K$7,0)),IF($F42="地位Ⅲ",INDEX(幹材積成長量!$O$7:$Q$148,MATCH((【入力】吸収量・排出量算定シート!$H42+(【入力】吸収量・排出量算定シート!CP$17-【入力】吸収量・排出量算定シート!$CF$17)),幹材積成長量!$O$7:$O$148,0),MATCH(【入力】吸収量・排出量算定シート!$G42,幹材積成長量!$O$7:$Q$7,0)),INDEX(幹材積成長量!$L$7:$N$148,MATCH((【入力】吸収量・排出量算定シート!$H42+(【入力】吸収量・排出量算定シート!CP$17-【入力】吸収量・排出量算定シート!$CF$17)),幹材積成長量!$L$7:$L$148,0),MATCH(【入力】吸収量・排出量算定シート!$G42,幹材積成長量!$L$7:$N$7,0)))),0)</f>
        <v>0</v>
      </c>
      <c r="CQ42" s="2">
        <f>IFERROR(IF($F42="地位Ⅰ",INDEX(幹材積成長量!$I$7:$K$148,MATCH((【入力】吸収量・排出量算定シート!$H42+(【入力】吸収量・排出量算定シート!CQ$17-【入力】吸収量・排出量算定シート!$CF$17)),幹材積成長量!$I$7:$I$148,0),MATCH(【入力】吸収量・排出量算定シート!$G42,幹材積成長量!$I$7:$K$7,0)),IF($F42="地位Ⅲ",INDEX(幹材積成長量!$O$7:$Q$148,MATCH((【入力】吸収量・排出量算定シート!$H42+(【入力】吸収量・排出量算定シート!CQ$17-【入力】吸収量・排出量算定シート!$CF$17)),幹材積成長量!$O$7:$O$148,0),MATCH(【入力】吸収量・排出量算定シート!$G42,幹材積成長量!$O$7:$Q$7,0)),INDEX(幹材積成長量!$L$7:$N$148,MATCH((【入力】吸収量・排出量算定シート!$H42+(【入力】吸収量・排出量算定シート!CQ$17-【入力】吸収量・排出量算定シート!$CF$17)),幹材積成長量!$L$7:$L$148,0),MATCH(【入力】吸収量・排出量算定シート!$G42,幹材積成長量!$L$7:$N$7,0)))),0)</f>
        <v>0</v>
      </c>
      <c r="CR42" s="2">
        <f>IFERROR(IF($F42="地位Ⅰ",INDEX(幹材積成長量!$I$7:$K$148,MATCH((【入力】吸収量・排出量算定シート!$H42+(【入力】吸収量・排出量算定シート!CR$17-【入力】吸収量・排出量算定シート!$CF$17)),幹材積成長量!$I$7:$I$148,0),MATCH(【入力】吸収量・排出量算定シート!$G42,幹材積成長量!$I$7:$K$7,0)),IF($F42="地位Ⅲ",INDEX(幹材積成長量!$O$7:$Q$148,MATCH((【入力】吸収量・排出量算定シート!$H42+(【入力】吸収量・排出量算定シート!CR$17-【入力】吸収量・排出量算定シート!$CF$17)),幹材積成長量!$O$7:$O$148,0),MATCH(【入力】吸収量・排出量算定シート!$G42,幹材積成長量!$O$7:$Q$7,0)),INDEX(幹材積成長量!$L$7:$N$148,MATCH((【入力】吸収量・排出量算定シート!$H42+(【入力】吸収量・排出量算定シート!CR$17-【入力】吸収量・排出量算定シート!$CF$17)),幹材積成長量!$L$7:$L$148,0),MATCH(【入力】吸収量・排出量算定シート!$G42,幹材積成長量!$L$7:$N$7,0)))),0)</f>
        <v>0</v>
      </c>
      <c r="CS42" s="2">
        <f>IFERROR(IF($F42="地位Ⅰ",INDEX(幹材積成長量!$I$7:$K$148,MATCH((【入力】吸収量・排出量算定シート!$H42+(【入力】吸収量・排出量算定シート!CS$17-【入力】吸収量・排出量算定シート!$CF$17)),幹材積成長量!$I$7:$I$148,0),MATCH(【入力】吸収量・排出量算定シート!$G42,幹材積成長量!$I$7:$K$7,0)),IF($F42="地位Ⅲ",INDEX(幹材積成長量!$O$7:$Q$148,MATCH((【入力】吸収量・排出量算定シート!$H42+(【入力】吸収量・排出量算定シート!CS$17-【入力】吸収量・排出量算定シート!$CF$17)),幹材積成長量!$O$7:$O$148,0),MATCH(【入力】吸収量・排出量算定シート!$G42,幹材積成長量!$O$7:$Q$7,0)),INDEX(幹材積成長量!$L$7:$N$148,MATCH((【入力】吸収量・排出量算定シート!$H42+(【入力】吸収量・排出量算定シート!CS$17-【入力】吸収量・排出量算定シート!$CF$17)),幹材積成長量!$L$7:$L$148,0),MATCH(【入力】吸収量・排出量算定シート!$G42,幹材積成長量!$L$7:$N$7,0)))),0)</f>
        <v>0</v>
      </c>
      <c r="CT42" s="2">
        <f>IFERROR(IF($F42="地位Ⅰ",INDEX(幹材積成長量!$I$7:$K$148,MATCH((【入力】吸収量・排出量算定シート!$H42+(【入力】吸収量・排出量算定シート!CT$17-【入力】吸収量・排出量算定シート!$CF$17)),幹材積成長量!$I$7:$I$148,0),MATCH(【入力】吸収量・排出量算定シート!$G42,幹材積成長量!$I$7:$K$7,0)),IF($F42="地位Ⅲ",INDEX(幹材積成長量!$O$7:$Q$148,MATCH((【入力】吸収量・排出量算定シート!$H42+(【入力】吸収量・排出量算定シート!CT$17-【入力】吸収量・排出量算定シート!$CF$17)),幹材積成長量!$O$7:$O$148,0),MATCH(【入力】吸収量・排出量算定シート!$G42,幹材積成長量!$O$7:$Q$7,0)),INDEX(幹材積成長量!$L$7:$N$148,MATCH((【入力】吸収量・排出量算定シート!$H42+(【入力】吸収量・排出量算定シート!CT$17-【入力】吸収量・排出量算定シート!$CF$17)),幹材積成長量!$L$7:$L$148,0),MATCH(【入力】吸収量・排出量算定シート!$G42,幹材積成長量!$L$7:$N$7,0)))),0)</f>
        <v>0</v>
      </c>
      <c r="CU42" s="2">
        <f>IFERROR(IF($F42="地位Ⅰ",INDEX(幹材積成長量!$I$7:$K$148,MATCH((【入力】吸収量・排出量算定シート!$H42+(【入力】吸収量・排出量算定シート!CU$17-【入力】吸収量・排出量算定シート!$CF$17)),幹材積成長量!$I$7:$I$148,0),MATCH(【入力】吸収量・排出量算定シート!$G42,幹材積成長量!$I$7:$K$7,0)),IF($F42="地位Ⅲ",INDEX(幹材積成長量!$O$7:$Q$148,MATCH((【入力】吸収量・排出量算定シート!$H42+(【入力】吸収量・排出量算定シート!CU$17-【入力】吸収量・排出量算定シート!$CF$17)),幹材積成長量!$O$7:$O$148,0),MATCH(【入力】吸収量・排出量算定シート!$G42,幹材積成長量!$O$7:$Q$7,0)),INDEX(幹材積成長量!$L$7:$N$148,MATCH((【入力】吸収量・排出量算定シート!$H42+(【入力】吸収量・排出量算定シート!CU$17-【入力】吸収量・排出量算定シート!$CF$17)),幹材積成長量!$L$7:$L$148,0),MATCH(【入力】吸収量・排出量算定シート!$G42,幹材積成長量!$L$7:$N$7,0)))),0)</f>
        <v>0</v>
      </c>
      <c r="CV42" s="2">
        <f>IFERROR(IF($F42="地位Ⅰ",INDEX(幹材積成長量!$I$7:$K$148,MATCH((【入力】吸収量・排出量算定シート!$H42+(【入力】吸収量・排出量算定シート!CV$17-【入力】吸収量・排出量算定シート!$CF$17)),幹材積成長量!$I$7:$I$148,0),MATCH(【入力】吸収量・排出量算定シート!$G42,幹材積成長量!$I$7:$K$7,0)),IF($F42="地位Ⅲ",INDEX(幹材積成長量!$O$7:$Q$148,MATCH((【入力】吸収量・排出量算定シート!$H42+(【入力】吸収量・排出量算定シート!CV$17-【入力】吸収量・排出量算定シート!$CF$17)),幹材積成長量!$O$7:$O$148,0),MATCH(【入力】吸収量・排出量算定シート!$G42,幹材積成長量!$O$7:$Q$7,0)),INDEX(幹材積成長量!$L$7:$N$148,MATCH((【入力】吸収量・排出量算定シート!$H42+(【入力】吸収量・排出量算定シート!CV$17-【入力】吸収量・排出量算定シート!$CF$17)),幹材積成長量!$L$7:$L$148,0),MATCH(【入力】吸収量・排出量算定シート!$G42,幹材積成長量!$L$7:$N$7,0)))),0)</f>
        <v>0</v>
      </c>
      <c r="CW42" s="2">
        <f t="shared" si="148"/>
        <v>0</v>
      </c>
      <c r="CX42" s="2">
        <f t="shared" si="149"/>
        <v>0</v>
      </c>
      <c r="CY42" s="2">
        <f t="shared" si="150"/>
        <v>0</v>
      </c>
      <c r="CZ42" s="2">
        <f t="shared" si="151"/>
        <v>0</v>
      </c>
      <c r="DA42" s="2">
        <f t="shared" si="152"/>
        <v>0</v>
      </c>
      <c r="DB42" s="2">
        <f t="shared" si="153"/>
        <v>0</v>
      </c>
      <c r="DC42" s="2">
        <f t="shared" si="154"/>
        <v>0</v>
      </c>
      <c r="DD42" s="2">
        <f t="shared" si="155"/>
        <v>0</v>
      </c>
      <c r="DE42" s="2">
        <f t="shared" si="156"/>
        <v>0</v>
      </c>
      <c r="DF42" s="2">
        <f t="shared" si="157"/>
        <v>0</v>
      </c>
      <c r="DG42" s="2">
        <f t="shared" si="158"/>
        <v>0</v>
      </c>
      <c r="DH42" s="2">
        <f t="shared" si="159"/>
        <v>0</v>
      </c>
      <c r="DI42" s="2">
        <f t="shared" si="160"/>
        <v>0</v>
      </c>
      <c r="DJ42" s="2">
        <f t="shared" si="161"/>
        <v>0</v>
      </c>
      <c r="DK42" s="2">
        <f t="shared" si="162"/>
        <v>0</v>
      </c>
      <c r="DL42" s="2">
        <f t="shared" si="163"/>
        <v>0</v>
      </c>
      <c r="DM42" s="2">
        <f t="shared" si="164"/>
        <v>0</v>
      </c>
      <c r="DN42" s="187">
        <f>IFERROR(IF($F42="地位Ⅰ",INDEX(幹材積成長量!$AE$7:$AG$14,8,MATCH(【入力】吸収量・排出量算定シート!$G42,幹材積成長量!$AE$7:$AG$7,0)),IF($F42="地位Ⅲ",INDEX(幹材積成長量!$AK$7:$AM$14,8,MATCH(【入力】吸収量・排出量算定シート!$G42,幹材積成長量!$AK$7:$AM$7,0)),INDEX(幹材積成長量!$AH$7:$AJ$14,8,MATCH(【入力】吸収量・排出量算定シート!$G42,幹材積成長量!$AH$7:$AJ$7,0)))),0)</f>
        <v>0</v>
      </c>
      <c r="DO42" s="187">
        <f>IFERROR(IF($F42="地位Ⅰ",INDEX(幹材積成長量!$AE$7:$AG$14,8,MATCH(【入力】吸収量・排出量算定シート!$G42,幹材積成長量!$AE$7:$AG$7,0)),IF($F42="地位Ⅲ",INDEX(幹材積成長量!$AK$7:$AM$14,8,MATCH(【入力】吸収量・排出量算定シート!$G42,幹材積成長量!$AK$7:$AM$7,0)),INDEX(幹材積成長量!$AH$7:$AJ$14,8,MATCH(【入力】吸収量・排出量算定シート!$G42,幹材積成長量!$AH$7:$AJ$7,0)))),0)</f>
        <v>0</v>
      </c>
      <c r="DP42" s="187">
        <f>IFERROR(IF($F42="地位Ⅰ",INDEX(幹材積成長量!$AE$7:$AG$14,8,MATCH(【入力】吸収量・排出量算定シート!$G42,幹材積成長量!$AE$7:$AG$7,0)),IF($F42="地位Ⅲ",INDEX(幹材積成長量!$AK$7:$AM$14,8,MATCH(【入力】吸収量・排出量算定シート!$G42,幹材積成長量!$AK$7:$AM$7,0)),INDEX(幹材積成長量!$AH$7:$AJ$14,8,MATCH(【入力】吸収量・排出量算定シート!$G42,幹材積成長量!$AH$7:$AJ$7,0)))),0)</f>
        <v>0</v>
      </c>
      <c r="DQ42" s="187">
        <f>IFERROR(IF($F42="地位Ⅰ",INDEX(幹材積成長量!$AE$7:$AG$14,8,MATCH(【入力】吸収量・排出量算定シート!$G42,幹材積成長量!$AE$7:$AG$7,0)),IF($F42="地位Ⅲ",INDEX(幹材積成長量!$AK$7:$AM$14,8,MATCH(【入力】吸収量・排出量算定シート!$G42,幹材積成長量!$AK$7:$AM$7,0)),INDEX(幹材積成長量!$AH$7:$AJ$14,8,MATCH(【入力】吸収量・排出量算定シート!$G42,幹材積成長量!$AH$7:$AJ$7,0)))),0)</f>
        <v>0</v>
      </c>
      <c r="DR42" s="187">
        <f>IFERROR(IF($F42="地位Ⅰ",INDEX(幹材積成長量!$AE$7:$AG$14,8,MATCH(【入力】吸収量・排出量算定シート!$G42,幹材積成長量!$AE$7:$AG$7,0)),IF($F42="地位Ⅲ",INDEX(幹材積成長量!$AK$7:$AM$14,8,MATCH(【入力】吸収量・排出量算定シート!$G42,幹材積成長量!$AK$7:$AM$7,0)),INDEX(幹材積成長量!$AH$7:$AJ$14,8,MATCH(【入力】吸収量・排出量算定シート!$G42,幹材積成長量!$AH$7:$AJ$7,0)))),0)</f>
        <v>0</v>
      </c>
      <c r="DS42" s="187">
        <f>IFERROR(IF($F42="地位Ⅰ",INDEX(幹材積成長量!$AE$7:$AG$14,8,MATCH(【入力】吸収量・排出量算定シート!$G42,幹材積成長量!$AE$7:$AG$7,0)),IF($F42="地位Ⅲ",INDEX(幹材積成長量!$AK$7:$AM$14,8,MATCH(【入力】吸収量・排出量算定シート!$G42,幹材積成長量!$AK$7:$AM$7,0)),INDEX(幹材積成長量!$AH$7:$AJ$14,8,MATCH(【入力】吸収量・排出量算定シート!$G42,幹材積成長量!$AH$7:$AJ$7,0)))),0)</f>
        <v>0</v>
      </c>
      <c r="DT42" s="187">
        <f>IFERROR(IF($F42="地位Ⅰ",INDEX(幹材積成長量!$AE$7:$AG$14,8,MATCH(【入力】吸収量・排出量算定シート!$G42,幹材積成長量!$AE$7:$AG$7,0)),IF($F42="地位Ⅲ",INDEX(幹材積成長量!$AK$7:$AM$14,8,MATCH(【入力】吸収量・排出量算定シート!$G42,幹材積成長量!$AK$7:$AM$7,0)),INDEX(幹材積成長量!$AH$7:$AJ$14,8,MATCH(【入力】吸収量・排出量算定シート!$G42,幹材積成長量!$AH$7:$AJ$7,0)))),0)</f>
        <v>0</v>
      </c>
      <c r="DU42" s="187">
        <f>IFERROR(IF($F42="地位Ⅰ",INDEX(幹材積成長量!$AE$7:$AG$14,8,MATCH(【入力】吸収量・排出量算定シート!$G42,幹材積成長量!$AE$7:$AG$7,0)),IF($F42="地位Ⅲ",INDEX(幹材積成長量!$AK$7:$AM$14,8,MATCH(【入力】吸収量・排出量算定シート!$G42,幹材積成長量!$AK$7:$AM$7,0)),INDEX(幹材積成長量!$AH$7:$AJ$14,8,MATCH(【入力】吸収量・排出量算定シート!$G42,幹材積成長量!$AH$7:$AJ$7,0)))),0)</f>
        <v>0</v>
      </c>
      <c r="DV42" s="187">
        <f>IFERROR(IF($F42="地位Ⅰ",INDEX(幹材積成長量!$AE$7:$AG$14,8,MATCH(【入力】吸収量・排出量算定シート!$G42,幹材積成長量!$AE$7:$AG$7,0)),IF($F42="地位Ⅲ",INDEX(幹材積成長量!$AK$7:$AM$14,8,MATCH(【入力】吸収量・排出量算定シート!$G42,幹材積成長量!$AK$7:$AM$7,0)),INDEX(幹材積成長量!$AH$7:$AJ$14,8,MATCH(【入力】吸収量・排出量算定シート!$G42,幹材積成長量!$AH$7:$AJ$7,0)))),0)</f>
        <v>0</v>
      </c>
      <c r="DW42" s="187">
        <f>IFERROR(IF($F42="地位Ⅰ",INDEX(幹材積成長量!$AE$7:$AG$14,8,MATCH(【入力】吸収量・排出量算定シート!$G42,幹材積成長量!$AE$7:$AG$7,0)),IF($F42="地位Ⅲ",INDEX(幹材積成長量!$AK$7:$AM$14,8,MATCH(【入力】吸収量・排出量算定シート!$G42,幹材積成長量!$AK$7:$AM$7,0)),INDEX(幹材積成長量!$AH$7:$AJ$14,8,MATCH(【入力】吸収量・排出量算定シート!$G42,幹材積成長量!$AH$7:$AJ$7,0)))),0)</f>
        <v>0</v>
      </c>
      <c r="DX42" s="187">
        <f>IFERROR(IF($F42="地位Ⅰ",INDEX(幹材積成長量!$AE$7:$AG$14,8,MATCH(【入力】吸収量・排出量算定シート!$G42,幹材積成長量!$AE$7:$AG$7,0)),IF($F42="地位Ⅲ",INDEX(幹材積成長量!$AK$7:$AM$14,8,MATCH(【入力】吸収量・排出量算定シート!$G42,幹材積成長量!$AK$7:$AM$7,0)),INDEX(幹材積成長量!$AH$7:$AJ$14,8,MATCH(【入力】吸収量・排出量算定シート!$G42,幹材積成長量!$AH$7:$AJ$7,0)))),0)</f>
        <v>0</v>
      </c>
      <c r="DY42" s="187">
        <f>IFERROR(IF($F42="地位Ⅰ",INDEX(幹材積成長量!$AE$7:$AG$14,8,MATCH(【入力】吸収量・排出量算定シート!$G42,幹材積成長量!$AE$7:$AG$7,0)),IF($F42="地位Ⅲ",INDEX(幹材積成長量!$AK$7:$AM$14,8,MATCH(【入力】吸収量・排出量算定シート!$G42,幹材積成長量!$AK$7:$AM$7,0)),INDEX(幹材積成長量!$AH$7:$AJ$14,8,MATCH(【入力】吸収量・排出量算定シート!$G42,幹材積成長量!$AH$7:$AJ$7,0)))),0)</f>
        <v>0</v>
      </c>
      <c r="DZ42" s="187">
        <f>IFERROR(IF($F42="地位Ⅰ",INDEX(幹材積成長量!$AE$7:$AG$14,8,MATCH(【入力】吸収量・排出量算定シート!$G42,幹材積成長量!$AE$7:$AG$7,0)),IF($F42="地位Ⅲ",INDEX(幹材積成長量!$AK$7:$AM$14,8,MATCH(【入力】吸収量・排出量算定シート!$G42,幹材積成長量!$AK$7:$AM$7,0)),INDEX(幹材積成長量!$AH$7:$AJ$14,8,MATCH(【入力】吸収量・排出量算定シート!$G42,幹材積成長量!$AH$7:$AJ$7,0)))),0)</f>
        <v>0</v>
      </c>
      <c r="EA42" s="187">
        <f>IFERROR(IF($F42="地位Ⅰ",INDEX(幹材積成長量!$AE$7:$AG$14,8,MATCH(【入力】吸収量・排出量算定シート!$G42,幹材積成長量!$AE$7:$AG$7,0)),IF($F42="地位Ⅲ",INDEX(幹材積成長量!$AK$7:$AM$14,8,MATCH(【入力】吸収量・排出量算定シート!$G42,幹材積成長量!$AK$7:$AM$7,0)),INDEX(幹材積成長量!$AH$7:$AJ$14,8,MATCH(【入力】吸収量・排出量算定シート!$G42,幹材積成長量!$AH$7:$AJ$7,0)))),0)</f>
        <v>0</v>
      </c>
      <c r="EB42" s="187">
        <f>IFERROR(IF($F42="地位Ⅰ",INDEX(幹材積成長量!$AE$7:$AG$14,8,MATCH(【入力】吸収量・排出量算定シート!$G42,幹材積成長量!$AE$7:$AG$7,0)),IF($F42="地位Ⅲ",INDEX(幹材積成長量!$AK$7:$AM$14,8,MATCH(【入力】吸収量・排出量算定シート!$G42,幹材積成長量!$AK$7:$AM$7,0)),INDEX(幹材積成長量!$AH$7:$AJ$14,8,MATCH(【入力】吸収量・排出量算定シート!$G42,幹材積成長量!$AH$7:$AJ$7,0)))),0)</f>
        <v>0</v>
      </c>
      <c r="EC42" s="187">
        <f>IFERROR(IF($F42="地位Ⅰ",INDEX(幹材積成長量!$AE$7:$AG$14,8,MATCH(【入力】吸収量・排出量算定シート!$G42,幹材積成長量!$AE$7:$AG$7,0)),IF($F42="地位Ⅲ",INDEX(幹材積成長量!$AK$7:$AM$14,8,MATCH(【入力】吸収量・排出量算定シート!$G42,幹材積成長量!$AK$7:$AM$7,0)),INDEX(幹材積成長量!$AH$7:$AJ$14,8,MATCH(【入力】吸収量・排出量算定シート!$G42,幹材積成長量!$AH$7:$AJ$7,0)))),0)</f>
        <v>0</v>
      </c>
      <c r="ED42" s="186">
        <f t="shared" si="165"/>
        <v>0</v>
      </c>
      <c r="EE42" s="186">
        <f t="shared" si="166"/>
        <v>0</v>
      </c>
      <c r="EF42" s="186">
        <f t="shared" si="167"/>
        <v>0</v>
      </c>
      <c r="EG42" s="186">
        <f t="shared" si="168"/>
        <v>0</v>
      </c>
      <c r="EH42" s="186">
        <f t="shared" si="169"/>
        <v>0</v>
      </c>
      <c r="EI42" s="186">
        <f t="shared" si="170"/>
        <v>0</v>
      </c>
      <c r="EJ42" s="186">
        <f t="shared" si="171"/>
        <v>0</v>
      </c>
      <c r="EK42" s="186">
        <f t="shared" si="172"/>
        <v>0</v>
      </c>
      <c r="EL42" s="186">
        <f t="shared" si="173"/>
        <v>0</v>
      </c>
      <c r="EM42" s="186">
        <f t="shared" si="174"/>
        <v>0</v>
      </c>
      <c r="EN42" s="186">
        <f t="shared" si="175"/>
        <v>0</v>
      </c>
      <c r="EO42" s="186">
        <f t="shared" si="176"/>
        <v>0</v>
      </c>
      <c r="EP42" s="186">
        <f t="shared" si="177"/>
        <v>0</v>
      </c>
      <c r="EQ42" s="186">
        <f t="shared" si="178"/>
        <v>0</v>
      </c>
      <c r="ER42" s="186">
        <f t="shared" si="179"/>
        <v>0</v>
      </c>
      <c r="ES42" s="186">
        <f t="shared" si="180"/>
        <v>0</v>
      </c>
      <c r="ET42" s="186">
        <f t="shared" si="181"/>
        <v>0</v>
      </c>
    </row>
    <row r="43" spans="2:150" x14ac:dyDescent="0.3">
      <c r="B43" s="3"/>
      <c r="C43" s="3"/>
      <c r="D43" s="3"/>
      <c r="E43" s="3"/>
      <c r="G43" s="217"/>
      <c r="J43" s="3"/>
      <c r="M43" s="187">
        <f>IFERROR(IF($F43="地位Ⅰ",INDEX(幹材積成長量!$S$7:$U$148,MATCH(【入力】吸収量・排出量算定シート!$H43+(M$17-$M$17),幹材積成長量!$S$7:$S$148,0),MATCH($G43,幹材積成長量!$S$7:$U$7,0)),IF($F43="地位Ⅲ",INDEX(幹材積成長量!$Y$7:$AA$148,MATCH(【入力】吸収量・排出量算定シート!$H43+(M$17-$M$17),幹材積成長量!$Y$7:$Y$148,0),MATCH($G43,幹材積成長量!$Y$7:$AA$7,0)),INDEX(幹材積成長量!$V$7:$X$148,MATCH(【入力】吸収量・排出量算定シート!$H43+(M$17-$M$17),幹材積成長量!$V$7:$V$148,0),MATCH($G43,幹材積成長量!$V$7:$X$7,0)))),0)</f>
        <v>0</v>
      </c>
      <c r="N43" s="187">
        <f>IFERROR(IF($F43="地位Ⅰ",INDEX(幹材積成長量!$S$7:$U$148,MATCH(【入力】吸収量・排出量算定シート!$H43+(N$17-$M$17),幹材積成長量!$S$7:$S$148,0),MATCH($G43,幹材積成長量!$S$7:$U$7,0)),IF($F43="地位Ⅲ",INDEX(幹材積成長量!$Y$7:$AA$148,MATCH(【入力】吸収量・排出量算定シート!$H43+(N$17-$M$17),幹材積成長量!$Y$7:$Y$148,0),MATCH($G43,幹材積成長量!$Y$7:$AA$7,0)),INDEX(幹材積成長量!$V$7:$X$148,MATCH(【入力】吸収量・排出量算定シート!$H43+(N$17-$M$17),幹材積成長量!$V$7:$V$148,0),MATCH($G43,幹材積成長量!$V$7:$X$7,0)))),0)</f>
        <v>0</v>
      </c>
      <c r="O43" s="187">
        <f>IFERROR(IF($F43="地位Ⅰ",INDEX(幹材積成長量!$S$7:$U$148,MATCH(【入力】吸収量・排出量算定シート!$H43+(O$17-$M$17),幹材積成長量!$S$7:$S$148,0),MATCH($G43,幹材積成長量!$S$7:$U$7,0)),IF($F43="地位Ⅲ",INDEX(幹材積成長量!$Y$7:$AA$148,MATCH(【入力】吸収量・排出量算定シート!$H43+(O$17-$M$17),幹材積成長量!$Y$7:$Y$148,0),MATCH($G43,幹材積成長量!$Y$7:$AA$7,0)),INDEX(幹材積成長量!$V$7:$X$148,MATCH(【入力】吸収量・排出量算定シート!$H43+(O$17-$M$17),幹材積成長量!$V$7:$V$148,0),MATCH($G43,幹材積成長量!$V$7:$X$7,0)))),0)</f>
        <v>0</v>
      </c>
      <c r="P43" s="187">
        <f>IFERROR(IF($F43="地位Ⅰ",INDEX(幹材積成長量!$S$7:$U$148,MATCH(【入力】吸収量・排出量算定シート!$H43+(P$17-$M$17),幹材積成長量!$S$7:$S$148,0),MATCH($G43,幹材積成長量!$S$7:$U$7,0)),IF($F43="地位Ⅲ",INDEX(幹材積成長量!$Y$7:$AA$148,MATCH(【入力】吸収量・排出量算定シート!$H43+(P$17-$M$17),幹材積成長量!$Y$7:$Y$148,0),MATCH($G43,幹材積成長量!$Y$7:$AA$7,0)),INDEX(幹材積成長量!$V$7:$X$148,MATCH(【入力】吸収量・排出量算定シート!$H43+(P$17-$M$17),幹材積成長量!$V$7:$V$148,0),MATCH($G43,幹材積成長量!$V$7:$X$7,0)))),0)</f>
        <v>0</v>
      </c>
      <c r="Q43" s="187">
        <f>IFERROR(IF($F43="地位Ⅰ",INDEX(幹材積成長量!$S$7:$U$148,MATCH(【入力】吸収量・排出量算定シート!$H43+(Q$17-$M$17),幹材積成長量!$S$7:$S$148,0),MATCH($G43,幹材積成長量!$S$7:$U$7,0)),IF($F43="地位Ⅲ",INDEX(幹材積成長量!$Y$7:$AA$148,MATCH(【入力】吸収量・排出量算定シート!$H43+(Q$17-$M$17),幹材積成長量!$Y$7:$Y$148,0),MATCH($G43,幹材積成長量!$Y$7:$AA$7,0)),INDEX(幹材積成長量!$V$7:$X$148,MATCH(【入力】吸収量・排出量算定シート!$H43+(Q$17-$M$17),幹材積成長量!$V$7:$V$148,0),MATCH($G43,幹材積成長量!$V$7:$X$7,0)))),0)</f>
        <v>0</v>
      </c>
      <c r="R43" s="187">
        <f>IFERROR(IF($F43="地位Ⅰ",INDEX(幹材積成長量!$S$7:$U$148,MATCH(【入力】吸収量・排出量算定シート!$H43+(R$17-$M$17),幹材積成長量!$S$7:$S$148,0),MATCH($G43,幹材積成長量!$S$7:$U$7,0)),IF($F43="地位Ⅲ",INDEX(幹材積成長量!$Y$7:$AA$148,MATCH(【入力】吸収量・排出量算定シート!$H43+(R$17-$M$17),幹材積成長量!$Y$7:$Y$148,0),MATCH($G43,幹材積成長量!$Y$7:$AA$7,0)),INDEX(幹材積成長量!$V$7:$X$148,MATCH(【入力】吸収量・排出量算定シート!$H43+(R$17-$M$17),幹材積成長量!$V$7:$V$148,0),MATCH($G43,幹材積成長量!$V$7:$X$7,0)))),0)</f>
        <v>0</v>
      </c>
      <c r="S43" s="187">
        <f>IFERROR(IF($F43="地位Ⅰ",INDEX(幹材積成長量!$S$7:$U$148,MATCH(【入力】吸収量・排出量算定シート!$H43+(S$17-$M$17),幹材積成長量!$S$7:$S$148,0),MATCH($G43,幹材積成長量!$S$7:$U$7,0)),IF($F43="地位Ⅲ",INDEX(幹材積成長量!$Y$7:$AA$148,MATCH(【入力】吸収量・排出量算定シート!$H43+(S$17-$M$17),幹材積成長量!$Y$7:$Y$148,0),MATCH($G43,幹材積成長量!$Y$7:$AA$7,0)),INDEX(幹材積成長量!$V$7:$X$148,MATCH(【入力】吸収量・排出量算定シート!$H43+(S$17-$M$17),幹材積成長量!$V$7:$V$148,0),MATCH($G43,幹材積成長量!$V$7:$X$7,0)))),0)</f>
        <v>0</v>
      </c>
      <c r="T43" s="187">
        <f>IFERROR(IF($F43="地位Ⅰ",INDEX(幹材積成長量!$S$7:$U$148,MATCH(【入力】吸収量・排出量算定シート!$H43+(T$17-$M$17),幹材積成長量!$S$7:$S$148,0),MATCH($G43,幹材積成長量!$S$7:$U$7,0)),IF($F43="地位Ⅲ",INDEX(幹材積成長量!$Y$7:$AA$148,MATCH(【入力】吸収量・排出量算定シート!$H43+(T$17-$M$17),幹材積成長量!$Y$7:$Y$148,0),MATCH($G43,幹材積成長量!$Y$7:$AA$7,0)),INDEX(幹材積成長量!$V$7:$X$148,MATCH(【入力】吸収量・排出量算定シート!$H43+(T$17-$M$17),幹材積成長量!$V$7:$V$148,0),MATCH($G43,幹材積成長量!$V$7:$X$7,0)))),0)</f>
        <v>0</v>
      </c>
      <c r="U43" s="187">
        <f>IFERROR(IF($F43="地位Ⅰ",INDEX(幹材積成長量!$S$7:$U$148,MATCH(【入力】吸収量・排出量算定シート!$H43+(U$17-$M$17),幹材積成長量!$S$7:$S$148,0),MATCH($G43,幹材積成長量!$S$7:$U$7,0)),IF($F43="地位Ⅲ",INDEX(幹材積成長量!$Y$7:$AA$148,MATCH(【入力】吸収量・排出量算定シート!$H43+(U$17-$M$17),幹材積成長量!$Y$7:$Y$148,0),MATCH($G43,幹材積成長量!$Y$7:$AA$7,0)),INDEX(幹材積成長量!$V$7:$X$148,MATCH(【入力】吸収量・排出量算定シート!$H43+(U$17-$M$17),幹材積成長量!$V$7:$V$148,0),MATCH($G43,幹材積成長量!$V$7:$X$7,0)))),0)</f>
        <v>0</v>
      </c>
      <c r="V43" s="187">
        <f>IFERROR(IF($F43="地位Ⅰ",INDEX(幹材積成長量!$S$7:$U$148,MATCH(【入力】吸収量・排出量算定シート!$H43+(V$17-$M$17),幹材積成長量!$S$7:$S$148,0),MATCH($G43,幹材積成長量!$S$7:$U$7,0)),IF($F43="地位Ⅲ",INDEX(幹材積成長量!$Y$7:$AA$148,MATCH(【入力】吸収量・排出量算定シート!$H43+(V$17-$M$17),幹材積成長量!$Y$7:$Y$148,0),MATCH($G43,幹材積成長量!$Y$7:$AA$7,0)),INDEX(幹材積成長量!$V$7:$X$148,MATCH(【入力】吸収量・排出量算定シート!$H43+(V$17-$M$17),幹材積成長量!$V$7:$V$148,0),MATCH($G43,幹材積成長量!$V$7:$X$7,0)))),0)</f>
        <v>0</v>
      </c>
      <c r="W43" s="187">
        <f>IFERROR(IF($F43="地位Ⅰ",INDEX(幹材積成長量!$S$7:$U$148,MATCH(【入力】吸収量・排出量算定シート!$H43+(W$17-$M$17),幹材積成長量!$S$7:$S$148,0),MATCH($G43,幹材積成長量!$S$7:$U$7,0)),IF($F43="地位Ⅲ",INDEX(幹材積成長量!$Y$7:$AA$148,MATCH(【入力】吸収量・排出量算定シート!$H43+(W$17-$M$17),幹材積成長量!$Y$7:$Y$148,0),MATCH($G43,幹材積成長量!$Y$7:$AA$7,0)),INDEX(幹材積成長量!$V$7:$X$148,MATCH(【入力】吸収量・排出量算定シート!$H43+(W$17-$M$17),幹材積成長量!$V$7:$V$148,0),MATCH($G43,幹材積成長量!$V$7:$X$7,0)))),0)</f>
        <v>0</v>
      </c>
      <c r="X43" s="187">
        <f>IFERROR(IF($F43="地位Ⅰ",INDEX(幹材積成長量!$S$7:$U$148,MATCH(【入力】吸収量・排出量算定シート!$H43+(X$17-$M$17),幹材積成長量!$S$7:$S$148,0),MATCH($G43,幹材積成長量!$S$7:$U$7,0)),IF($F43="地位Ⅲ",INDEX(幹材積成長量!$Y$7:$AA$148,MATCH(【入力】吸収量・排出量算定シート!$H43+(X$17-$M$17),幹材積成長量!$Y$7:$Y$148,0),MATCH($G43,幹材積成長量!$Y$7:$AA$7,0)),INDEX(幹材積成長量!$V$7:$X$148,MATCH(【入力】吸収量・排出量算定シート!$H43+(X$17-$M$17),幹材積成長量!$V$7:$V$148,0),MATCH($G43,幹材積成長量!$V$7:$X$7,0)))),0)</f>
        <v>0</v>
      </c>
      <c r="Y43" s="187">
        <f>IFERROR(IF($F43="地位Ⅰ",INDEX(幹材積成長量!$S$7:$U$148,MATCH(【入力】吸収量・排出量算定シート!$H43+(Y$17-$M$17),幹材積成長量!$S$7:$S$148,0),MATCH($G43,幹材積成長量!$S$7:$U$7,0)),IF($F43="地位Ⅲ",INDEX(幹材積成長量!$Y$7:$AA$148,MATCH(【入力】吸収量・排出量算定シート!$H43+(Y$17-$M$17),幹材積成長量!$Y$7:$Y$148,0),MATCH($G43,幹材積成長量!$Y$7:$AA$7,0)),INDEX(幹材積成長量!$V$7:$X$148,MATCH(【入力】吸収量・排出量算定シート!$H43+(Y$17-$M$17),幹材積成長量!$V$7:$V$148,0),MATCH($G43,幹材積成長量!$V$7:$X$7,0)))),0)</f>
        <v>0</v>
      </c>
      <c r="Z43" s="187">
        <f>IFERROR(IF($F43="地位Ⅰ",INDEX(幹材積成長量!$S$7:$U$148,MATCH(【入力】吸収量・排出量算定シート!$H43+(Z$17-$M$17),幹材積成長量!$S$7:$S$148,0),MATCH($G43,幹材積成長量!$S$7:$U$7,0)),IF($F43="地位Ⅲ",INDEX(幹材積成長量!$Y$7:$AA$148,MATCH(【入力】吸収量・排出量算定シート!$H43+(Z$17-$M$17),幹材積成長量!$Y$7:$Y$148,0),MATCH($G43,幹材積成長量!$Y$7:$AA$7,0)),INDEX(幹材積成長量!$V$7:$X$148,MATCH(【入力】吸収量・排出量算定シート!$H43+(Z$17-$M$17),幹材積成長量!$V$7:$V$148,0),MATCH($G43,幹材積成長量!$V$7:$X$7,0)))),0)</f>
        <v>0</v>
      </c>
      <c r="AA43" s="187">
        <f>IFERROR(IF($F43="地位Ⅰ",INDEX(幹材積成長量!$S$7:$U$148,MATCH(【入力】吸収量・排出量算定シート!$H43+(AA$17-$M$17),幹材積成長量!$S$7:$S$148,0),MATCH($G43,幹材積成長量!$S$7:$U$7,0)),IF($F43="地位Ⅲ",INDEX(幹材積成長量!$Y$7:$AA$148,MATCH(【入力】吸収量・排出量算定シート!$H43+(AA$17-$M$17),幹材積成長量!$Y$7:$Y$148,0),MATCH($G43,幹材積成長量!$Y$7:$AA$7,0)),INDEX(幹材積成長量!$V$7:$X$148,MATCH(【入力】吸収量・排出量算定シート!$H43+(AA$17-$M$17),幹材積成長量!$V$7:$V$148,0),MATCH($G43,幹材積成長量!$V$7:$X$7,0)))),0)</f>
        <v>0</v>
      </c>
      <c r="AB43" s="187">
        <f>IFERROR(IF($F43="地位Ⅰ",INDEX(幹材積成長量!$S$7:$U$148,MATCH(【入力】吸収量・排出量算定シート!$H43+(AB$17-$M$17),幹材積成長量!$S$7:$S$148,0),MATCH($G43,幹材積成長量!$S$7:$U$7,0)),IF($F43="地位Ⅲ",INDEX(幹材積成長量!$Y$7:$AA$148,MATCH(【入力】吸収量・排出量算定シート!$H43+(AB$17-$M$17),幹材積成長量!$Y$7:$Y$148,0),MATCH($G43,幹材積成長量!$Y$7:$AA$7,0)),INDEX(幹材積成長量!$V$7:$X$148,MATCH(【入力】吸収量・排出量算定シート!$H43+(AB$17-$M$17),幹材積成長量!$V$7:$V$148,0),MATCH($G43,幹材積成長量!$V$7:$X$7,0)))),0)</f>
        <v>0</v>
      </c>
      <c r="AC43" s="187">
        <f>IFERROR(IF($F43="地位Ⅰ",INDEX(幹材積成長量!$S$7:$U$148,MATCH(【入力】吸収量・排出量算定シート!$H43+(AC$17-$M$17),幹材積成長量!$S$7:$S$148,0),MATCH($G43,幹材積成長量!$S$7:$U$7,0)),IF($F43="地位Ⅲ",INDEX(幹材積成長量!$Y$7:$AA$148,MATCH(【入力】吸収量・排出量算定シート!$H43+(AC$17-$M$17),幹材積成長量!$Y$7:$Y$148,0),MATCH($G43,幹材積成長量!$Y$7:$AA$7,0)),INDEX(幹材積成長量!$V$7:$X$148,MATCH(【入力】吸収量・排出量算定シート!$H43+(AC$17-$M$17),幹材積成長量!$V$7:$V$148,0),MATCH($G43,幹材積成長量!$V$7:$X$7,0)))),0)</f>
        <v>0</v>
      </c>
      <c r="AD43" s="2">
        <f>IFERROR(INDEX('BEF（拡大係数）'!$A$4:$AO$154,MATCH(【入力】吸収量・排出量算定シート!$H43,'BEF（拡大係数）'!$A$4:$A$154,0),MATCH($G43,'BEF（拡大係数）'!$A$4:$AO$4,0)),0)</f>
        <v>0</v>
      </c>
      <c r="AE43" s="2">
        <f>IFERROR(INDEX('BEF（拡大係数）'!$A$4:$AO$154,MATCH(【入力】吸収量・排出量算定シート!$H43,'BEF（拡大係数）'!$A$4:$A$154,0),MATCH($G43,'BEF（拡大係数）'!$A$4:$AO$4,0)),0)</f>
        <v>0</v>
      </c>
      <c r="AF43" s="2">
        <f>IFERROR(INDEX('BEF（拡大係数）'!$A$4:$AO$154,MATCH(【入力】吸収量・排出量算定シート!$H43,'BEF（拡大係数）'!$A$4:$A$154,0),MATCH($G43,'BEF（拡大係数）'!$A$4:$AO$4,0)),0)</f>
        <v>0</v>
      </c>
      <c r="AG43" s="2">
        <f>IFERROR(INDEX('BEF（拡大係数）'!$A$4:$AO$154,MATCH(【入力】吸収量・排出量算定シート!$H43,'BEF（拡大係数）'!$A$4:$A$154,0),MATCH($G43,'BEF（拡大係数）'!$A$4:$AO$4,0)),0)</f>
        <v>0</v>
      </c>
      <c r="AH43" s="2">
        <f>IFERROR(INDEX('BEF（拡大係数）'!$A$4:$AO$154,MATCH(【入力】吸収量・排出量算定シート!$H43,'BEF（拡大係数）'!$A$4:$A$154,0),MATCH($G43,'BEF（拡大係数）'!$A$4:$AO$4,0)),0)</f>
        <v>0</v>
      </c>
      <c r="AI43" s="2">
        <f>IFERROR(INDEX('BEF（拡大係数）'!$A$4:$AO$154,MATCH(【入力】吸収量・排出量算定シート!$H43,'BEF（拡大係数）'!$A$4:$A$154,0),MATCH($G43,'BEF（拡大係数）'!$A$4:$AO$4,0)),0)</f>
        <v>0</v>
      </c>
      <c r="AJ43" s="2">
        <f>IFERROR(INDEX('BEF（拡大係数）'!$A$4:$AO$154,MATCH(【入力】吸収量・排出量算定シート!$H43,'BEF（拡大係数）'!$A$4:$A$154,0),MATCH($G43,'BEF（拡大係数）'!$A$4:$AO$4,0)),0)</f>
        <v>0</v>
      </c>
      <c r="AK43" s="2">
        <f>IFERROR(INDEX('BEF（拡大係数）'!$A$4:$AO$154,MATCH(【入力】吸収量・排出量算定シート!$H43,'BEF（拡大係数）'!$A$4:$A$154,0),MATCH($G43,'BEF（拡大係数）'!$A$4:$AO$4,0)),0)</f>
        <v>0</v>
      </c>
      <c r="AL43" s="2">
        <f>IFERROR(INDEX('BEF（拡大係数）'!$A$4:$AO$154,MATCH(【入力】吸収量・排出量算定シート!$H43,'BEF（拡大係数）'!$A$4:$A$154,0),MATCH($G43,'BEF（拡大係数）'!$A$4:$AO$4,0)),0)</f>
        <v>0</v>
      </c>
      <c r="AM43" s="2">
        <f>IFERROR(INDEX('BEF（拡大係数）'!$A$4:$AO$154,MATCH(【入力】吸収量・排出量算定シート!$H43,'BEF（拡大係数）'!$A$4:$A$154,0),MATCH($G43,'BEF（拡大係数）'!$A$4:$AO$4,0)),0)</f>
        <v>0</v>
      </c>
      <c r="AN43" s="2">
        <f>IFERROR(INDEX('BEF（拡大係数）'!$A$4:$AO$154,MATCH(【入力】吸収量・排出量算定シート!$H43,'BEF（拡大係数）'!$A$4:$A$154,0),MATCH($G43,'BEF（拡大係数）'!$A$4:$AO$4,0)),0)</f>
        <v>0</v>
      </c>
      <c r="AO43" s="2">
        <f>IFERROR(INDEX('BEF（拡大係数）'!$A$4:$AO$154,MATCH(【入力】吸収量・排出量算定シート!$H43,'BEF（拡大係数）'!$A$4:$A$154,0),MATCH($G43,'BEF（拡大係数）'!$A$4:$AO$4,0)),0)</f>
        <v>0</v>
      </c>
      <c r="AP43" s="2">
        <f>IFERROR(INDEX('BEF（拡大係数）'!$A$4:$AO$154,MATCH(【入力】吸収量・排出量算定シート!$H43,'BEF（拡大係数）'!$A$4:$A$154,0),MATCH($G43,'BEF（拡大係数）'!$A$4:$AO$4,0)),0)</f>
        <v>0</v>
      </c>
      <c r="AQ43" s="2">
        <f>IFERROR(INDEX('BEF（拡大係数）'!$A$4:$AO$154,MATCH(【入力】吸収量・排出量算定シート!$H43,'BEF（拡大係数）'!$A$4:$A$154,0),MATCH($G43,'BEF（拡大係数）'!$A$4:$AO$4,0)),0)</f>
        <v>0</v>
      </c>
      <c r="AR43" s="2">
        <f>IFERROR(INDEX('BEF（拡大係数）'!$A$4:$AO$154,MATCH(【入力】吸収量・排出量算定シート!$H43,'BEF（拡大係数）'!$A$4:$A$154,0),MATCH($G43,'BEF（拡大係数）'!$A$4:$AO$4,0)),0)</f>
        <v>0</v>
      </c>
      <c r="AS43" s="2">
        <f>IFERROR(INDEX('BEF（拡大係数）'!$A$4:$AO$154,MATCH(【入力】吸収量・排出量算定シート!$H43,'BEF（拡大係数）'!$A$4:$A$154,0),MATCH($G43,'BEF（拡大係数）'!$A$4:$AO$4,0)),0)</f>
        <v>0</v>
      </c>
      <c r="AT43" s="2">
        <f>IFERROR(INDEX('BEF（拡大係数）'!$A$4:$AO$154,MATCH(【入力】吸収量・排出量算定シート!$H43,'BEF（拡大係数）'!$A$4:$A$154,0),MATCH($G43,'BEF（拡大係数）'!$A$4:$AO$4,0)),0)</f>
        <v>0</v>
      </c>
      <c r="AU43" s="2">
        <f>IFERROR(VLOOKUP($G43,パラメータ_オリジナル!$B$6:$G$45,4,FALSE),0)</f>
        <v>0</v>
      </c>
      <c r="AV43" s="2">
        <f>IFERROR(VLOOKUP($G43,パラメータ_オリジナル!$B$6:$G$45,5,FALSE),0)</f>
        <v>0</v>
      </c>
      <c r="AW43" s="2">
        <f>IFERROR(VLOOKUP($G43,パラメータ_オリジナル!$B$6:$G$45,6,FALSE),0)</f>
        <v>0</v>
      </c>
      <c r="AX43" s="125">
        <f t="shared" si="114"/>
        <v>0</v>
      </c>
      <c r="AY43" s="125">
        <f t="shared" si="115"/>
        <v>0</v>
      </c>
      <c r="AZ43" s="125">
        <f t="shared" si="116"/>
        <v>0</v>
      </c>
      <c r="BA43" s="125">
        <f t="shared" si="117"/>
        <v>0</v>
      </c>
      <c r="BB43" s="125">
        <f t="shared" si="118"/>
        <v>0</v>
      </c>
      <c r="BC43" s="125">
        <f t="shared" si="119"/>
        <v>0</v>
      </c>
      <c r="BD43" s="125">
        <f t="shared" si="120"/>
        <v>0</v>
      </c>
      <c r="BE43" s="125">
        <f t="shared" si="121"/>
        <v>0</v>
      </c>
      <c r="BF43" s="125">
        <f t="shared" si="122"/>
        <v>0</v>
      </c>
      <c r="BG43" s="125">
        <f t="shared" si="123"/>
        <v>0</v>
      </c>
      <c r="BH43" s="125">
        <f t="shared" si="124"/>
        <v>0</v>
      </c>
      <c r="BI43" s="125">
        <f t="shared" si="125"/>
        <v>0</v>
      </c>
      <c r="BJ43" s="125">
        <f t="shared" si="126"/>
        <v>0</v>
      </c>
      <c r="BK43" s="125">
        <f t="shared" si="127"/>
        <v>0</v>
      </c>
      <c r="BL43" s="125">
        <f t="shared" si="128"/>
        <v>0</v>
      </c>
      <c r="BM43" s="125">
        <f t="shared" si="129"/>
        <v>0</v>
      </c>
      <c r="BN43" s="125">
        <f t="shared" si="130"/>
        <v>0</v>
      </c>
      <c r="BO43" s="125">
        <f t="shared" si="131"/>
        <v>0</v>
      </c>
      <c r="BP43" s="125">
        <f t="shared" si="132"/>
        <v>0</v>
      </c>
      <c r="BQ43" s="125">
        <f t="shared" si="133"/>
        <v>0</v>
      </c>
      <c r="BR43" s="125">
        <f t="shared" si="134"/>
        <v>0</v>
      </c>
      <c r="BS43" s="125">
        <f t="shared" si="135"/>
        <v>0</v>
      </c>
      <c r="BT43" s="125">
        <f t="shared" si="136"/>
        <v>0</v>
      </c>
      <c r="BU43" s="125">
        <f t="shared" si="137"/>
        <v>0</v>
      </c>
      <c r="BV43" s="125">
        <f t="shared" si="138"/>
        <v>0</v>
      </c>
      <c r="BW43" s="125">
        <f t="shared" si="139"/>
        <v>0</v>
      </c>
      <c r="BX43" s="125">
        <f t="shared" si="140"/>
        <v>0</v>
      </c>
      <c r="BY43" s="125">
        <f t="shared" si="141"/>
        <v>0</v>
      </c>
      <c r="BZ43" s="125">
        <f t="shared" si="142"/>
        <v>0</v>
      </c>
      <c r="CA43" s="125">
        <f t="shared" si="143"/>
        <v>0</v>
      </c>
      <c r="CB43" s="125">
        <f t="shared" si="144"/>
        <v>0</v>
      </c>
      <c r="CC43" s="125">
        <f t="shared" si="145"/>
        <v>0</v>
      </c>
      <c r="CD43" s="125">
        <f t="shared" si="146"/>
        <v>0</v>
      </c>
      <c r="CE43" s="125">
        <f t="shared" si="147"/>
        <v>0</v>
      </c>
      <c r="CF43" s="2">
        <f>IFERROR(IF($F43="地位Ⅰ",INDEX(幹材積成長量!$I$7:$K$148,MATCH((【入力】吸収量・排出量算定シート!$H43+(【入力】吸収量・排出量算定シート!CF$17-【入力】吸収量・排出量算定シート!$CF$17)),幹材積成長量!$I$7:$I$148,0),MATCH(【入力】吸収量・排出量算定シート!$G43,幹材積成長量!$I$7:$K$7,0)),IF($F43="地位Ⅲ",INDEX(幹材積成長量!$O$7:$Q$148,MATCH((【入力】吸収量・排出量算定シート!$H43+(【入力】吸収量・排出量算定シート!CF$17-【入力】吸収量・排出量算定シート!$CF$17)),幹材積成長量!$O$7:$O$148,0),MATCH(【入力】吸収量・排出量算定シート!$G43,幹材積成長量!$O$7:$Q$7,0)),INDEX(幹材積成長量!$L$7:$N$148,MATCH((【入力】吸収量・排出量算定シート!$H43+(【入力】吸収量・排出量算定シート!CF$17-【入力】吸収量・排出量算定シート!$CF$17)),幹材積成長量!$L$7:$L$148,0),MATCH(【入力】吸収量・排出量算定シート!$G43,幹材積成長量!$L$7:$N$7,0)))),0)</f>
        <v>0</v>
      </c>
      <c r="CG43" s="2">
        <f>IFERROR(IF($F43="地位Ⅰ",INDEX(幹材積成長量!$I$7:$K$148,MATCH((【入力】吸収量・排出量算定シート!$H43+(【入力】吸収量・排出量算定シート!CG$17-【入力】吸収量・排出量算定シート!$CF$17)),幹材積成長量!$I$7:$I$148,0),MATCH(【入力】吸収量・排出量算定シート!$G43,幹材積成長量!$I$7:$K$7,0)),IF($F43="地位Ⅲ",INDEX(幹材積成長量!$O$7:$Q$148,MATCH((【入力】吸収量・排出量算定シート!$H43+(【入力】吸収量・排出量算定シート!CG$17-【入力】吸収量・排出量算定シート!$CF$17)),幹材積成長量!$O$7:$O$148,0),MATCH(【入力】吸収量・排出量算定シート!$G43,幹材積成長量!$O$7:$Q$7,0)),INDEX(幹材積成長量!$L$7:$N$148,MATCH((【入力】吸収量・排出量算定シート!$H43+(【入力】吸収量・排出量算定シート!CG$17-【入力】吸収量・排出量算定シート!$CF$17)),幹材積成長量!$L$7:$L$148,0),MATCH(【入力】吸収量・排出量算定シート!$G43,幹材積成長量!$L$7:$N$7,0)))),0)</f>
        <v>0</v>
      </c>
      <c r="CH43" s="2">
        <f>IFERROR(IF($F43="地位Ⅰ",INDEX(幹材積成長量!$I$7:$K$148,MATCH((【入力】吸収量・排出量算定シート!$H43+(【入力】吸収量・排出量算定シート!CH$17-【入力】吸収量・排出量算定シート!$CF$17)),幹材積成長量!$I$7:$I$148,0),MATCH(【入力】吸収量・排出量算定シート!$G43,幹材積成長量!$I$7:$K$7,0)),IF($F43="地位Ⅲ",INDEX(幹材積成長量!$O$7:$Q$148,MATCH((【入力】吸収量・排出量算定シート!$H43+(【入力】吸収量・排出量算定シート!CH$17-【入力】吸収量・排出量算定シート!$CF$17)),幹材積成長量!$O$7:$O$148,0),MATCH(【入力】吸収量・排出量算定シート!$G43,幹材積成長量!$O$7:$Q$7,0)),INDEX(幹材積成長量!$L$7:$N$148,MATCH((【入力】吸収量・排出量算定シート!$H43+(【入力】吸収量・排出量算定シート!CH$17-【入力】吸収量・排出量算定シート!$CF$17)),幹材積成長量!$L$7:$L$148,0),MATCH(【入力】吸収量・排出量算定シート!$G43,幹材積成長量!$L$7:$N$7,0)))),0)</f>
        <v>0</v>
      </c>
      <c r="CI43" s="2">
        <f>IFERROR(IF($F43="地位Ⅰ",INDEX(幹材積成長量!$I$7:$K$148,MATCH((【入力】吸収量・排出量算定シート!$H43+(【入力】吸収量・排出量算定シート!CI$17-【入力】吸収量・排出量算定シート!$CF$17)),幹材積成長量!$I$7:$I$148,0),MATCH(【入力】吸収量・排出量算定シート!$G43,幹材積成長量!$I$7:$K$7,0)),IF($F43="地位Ⅲ",INDEX(幹材積成長量!$O$7:$Q$148,MATCH((【入力】吸収量・排出量算定シート!$H43+(【入力】吸収量・排出量算定シート!CI$17-【入力】吸収量・排出量算定シート!$CF$17)),幹材積成長量!$O$7:$O$148,0),MATCH(【入力】吸収量・排出量算定シート!$G43,幹材積成長量!$O$7:$Q$7,0)),INDEX(幹材積成長量!$L$7:$N$148,MATCH((【入力】吸収量・排出量算定シート!$H43+(【入力】吸収量・排出量算定シート!CI$17-【入力】吸収量・排出量算定シート!$CF$17)),幹材積成長量!$L$7:$L$148,0),MATCH(【入力】吸収量・排出量算定シート!$G43,幹材積成長量!$L$7:$N$7,0)))),0)</f>
        <v>0</v>
      </c>
      <c r="CJ43" s="2">
        <f>IFERROR(IF($F43="地位Ⅰ",INDEX(幹材積成長量!$I$7:$K$148,MATCH((【入力】吸収量・排出量算定シート!$H43+(【入力】吸収量・排出量算定シート!CJ$17-【入力】吸収量・排出量算定シート!$CF$17)),幹材積成長量!$I$7:$I$148,0),MATCH(【入力】吸収量・排出量算定シート!$G43,幹材積成長量!$I$7:$K$7,0)),IF($F43="地位Ⅲ",INDEX(幹材積成長量!$O$7:$Q$148,MATCH((【入力】吸収量・排出量算定シート!$H43+(【入力】吸収量・排出量算定シート!CJ$17-【入力】吸収量・排出量算定シート!$CF$17)),幹材積成長量!$O$7:$O$148,0),MATCH(【入力】吸収量・排出量算定シート!$G43,幹材積成長量!$O$7:$Q$7,0)),INDEX(幹材積成長量!$L$7:$N$148,MATCH((【入力】吸収量・排出量算定シート!$H43+(【入力】吸収量・排出量算定シート!CJ$17-【入力】吸収量・排出量算定シート!$CF$17)),幹材積成長量!$L$7:$L$148,0),MATCH(【入力】吸収量・排出量算定シート!$G43,幹材積成長量!$L$7:$N$7,0)))),0)</f>
        <v>0</v>
      </c>
      <c r="CK43" s="2">
        <f>IFERROR(IF($F43="地位Ⅰ",INDEX(幹材積成長量!$I$7:$K$148,MATCH((【入力】吸収量・排出量算定シート!$H43+(【入力】吸収量・排出量算定シート!CK$17-【入力】吸収量・排出量算定シート!$CF$17)),幹材積成長量!$I$7:$I$148,0),MATCH(【入力】吸収量・排出量算定シート!$G43,幹材積成長量!$I$7:$K$7,0)),IF($F43="地位Ⅲ",INDEX(幹材積成長量!$O$7:$Q$148,MATCH((【入力】吸収量・排出量算定シート!$H43+(【入力】吸収量・排出量算定シート!CK$17-【入力】吸収量・排出量算定シート!$CF$17)),幹材積成長量!$O$7:$O$148,0),MATCH(【入力】吸収量・排出量算定シート!$G43,幹材積成長量!$O$7:$Q$7,0)),INDEX(幹材積成長量!$L$7:$N$148,MATCH((【入力】吸収量・排出量算定シート!$H43+(【入力】吸収量・排出量算定シート!CK$17-【入力】吸収量・排出量算定シート!$CF$17)),幹材積成長量!$L$7:$L$148,0),MATCH(【入力】吸収量・排出量算定シート!$G43,幹材積成長量!$L$7:$N$7,0)))),0)</f>
        <v>0</v>
      </c>
      <c r="CL43" s="2">
        <f>IFERROR(IF($F43="地位Ⅰ",INDEX(幹材積成長量!$I$7:$K$148,MATCH((【入力】吸収量・排出量算定シート!$H43+(【入力】吸収量・排出量算定シート!CL$17-【入力】吸収量・排出量算定シート!$CF$17)),幹材積成長量!$I$7:$I$148,0),MATCH(【入力】吸収量・排出量算定シート!$G43,幹材積成長量!$I$7:$K$7,0)),IF($F43="地位Ⅲ",INDEX(幹材積成長量!$O$7:$Q$148,MATCH((【入力】吸収量・排出量算定シート!$H43+(【入力】吸収量・排出量算定シート!CL$17-【入力】吸収量・排出量算定シート!$CF$17)),幹材積成長量!$O$7:$O$148,0),MATCH(【入力】吸収量・排出量算定シート!$G43,幹材積成長量!$O$7:$Q$7,0)),INDEX(幹材積成長量!$L$7:$N$148,MATCH((【入力】吸収量・排出量算定シート!$H43+(【入力】吸収量・排出量算定シート!CL$17-【入力】吸収量・排出量算定シート!$CF$17)),幹材積成長量!$L$7:$L$148,0),MATCH(【入力】吸収量・排出量算定シート!$G43,幹材積成長量!$L$7:$N$7,0)))),0)</f>
        <v>0</v>
      </c>
      <c r="CM43" s="2">
        <f>IFERROR(IF($F43="地位Ⅰ",INDEX(幹材積成長量!$I$7:$K$148,MATCH((【入力】吸収量・排出量算定シート!$H43+(【入力】吸収量・排出量算定シート!CM$17-【入力】吸収量・排出量算定シート!$CF$17)),幹材積成長量!$I$7:$I$148,0),MATCH(【入力】吸収量・排出量算定シート!$G43,幹材積成長量!$I$7:$K$7,0)),IF($F43="地位Ⅲ",INDEX(幹材積成長量!$O$7:$Q$148,MATCH((【入力】吸収量・排出量算定シート!$H43+(【入力】吸収量・排出量算定シート!CM$17-【入力】吸収量・排出量算定シート!$CF$17)),幹材積成長量!$O$7:$O$148,0),MATCH(【入力】吸収量・排出量算定シート!$G43,幹材積成長量!$O$7:$Q$7,0)),INDEX(幹材積成長量!$L$7:$N$148,MATCH((【入力】吸収量・排出量算定シート!$H43+(【入力】吸収量・排出量算定シート!CM$17-【入力】吸収量・排出量算定シート!$CF$17)),幹材積成長量!$L$7:$L$148,0),MATCH(【入力】吸収量・排出量算定シート!$G43,幹材積成長量!$L$7:$N$7,0)))),0)</f>
        <v>0</v>
      </c>
      <c r="CN43" s="2">
        <f>IFERROR(IF($F43="地位Ⅰ",INDEX(幹材積成長量!$I$7:$K$148,MATCH((【入力】吸収量・排出量算定シート!$H43+(【入力】吸収量・排出量算定シート!CN$17-【入力】吸収量・排出量算定シート!$CF$17)),幹材積成長量!$I$7:$I$148,0),MATCH(【入力】吸収量・排出量算定シート!$G43,幹材積成長量!$I$7:$K$7,0)),IF($F43="地位Ⅲ",INDEX(幹材積成長量!$O$7:$Q$148,MATCH((【入力】吸収量・排出量算定シート!$H43+(【入力】吸収量・排出量算定シート!CN$17-【入力】吸収量・排出量算定シート!$CF$17)),幹材積成長量!$O$7:$O$148,0),MATCH(【入力】吸収量・排出量算定シート!$G43,幹材積成長量!$O$7:$Q$7,0)),INDEX(幹材積成長量!$L$7:$N$148,MATCH((【入力】吸収量・排出量算定シート!$H43+(【入力】吸収量・排出量算定シート!CN$17-【入力】吸収量・排出量算定シート!$CF$17)),幹材積成長量!$L$7:$L$148,0),MATCH(【入力】吸収量・排出量算定シート!$G43,幹材積成長量!$L$7:$N$7,0)))),0)</f>
        <v>0</v>
      </c>
      <c r="CO43" s="2">
        <f>IFERROR(IF($F43="地位Ⅰ",INDEX(幹材積成長量!$I$7:$K$148,MATCH((【入力】吸収量・排出量算定シート!$H43+(【入力】吸収量・排出量算定シート!CO$17-【入力】吸収量・排出量算定シート!$CF$17)),幹材積成長量!$I$7:$I$148,0),MATCH(【入力】吸収量・排出量算定シート!$G43,幹材積成長量!$I$7:$K$7,0)),IF($F43="地位Ⅲ",INDEX(幹材積成長量!$O$7:$Q$148,MATCH((【入力】吸収量・排出量算定シート!$H43+(【入力】吸収量・排出量算定シート!CO$17-【入力】吸収量・排出量算定シート!$CF$17)),幹材積成長量!$O$7:$O$148,0),MATCH(【入力】吸収量・排出量算定シート!$G43,幹材積成長量!$O$7:$Q$7,0)),INDEX(幹材積成長量!$L$7:$N$148,MATCH((【入力】吸収量・排出量算定シート!$H43+(【入力】吸収量・排出量算定シート!CO$17-【入力】吸収量・排出量算定シート!$CF$17)),幹材積成長量!$L$7:$L$148,0),MATCH(【入力】吸収量・排出量算定シート!$G43,幹材積成長量!$L$7:$N$7,0)))),0)</f>
        <v>0</v>
      </c>
      <c r="CP43" s="2">
        <f>IFERROR(IF($F43="地位Ⅰ",INDEX(幹材積成長量!$I$7:$K$148,MATCH((【入力】吸収量・排出量算定シート!$H43+(【入力】吸収量・排出量算定シート!CP$17-【入力】吸収量・排出量算定シート!$CF$17)),幹材積成長量!$I$7:$I$148,0),MATCH(【入力】吸収量・排出量算定シート!$G43,幹材積成長量!$I$7:$K$7,0)),IF($F43="地位Ⅲ",INDEX(幹材積成長量!$O$7:$Q$148,MATCH((【入力】吸収量・排出量算定シート!$H43+(【入力】吸収量・排出量算定シート!CP$17-【入力】吸収量・排出量算定シート!$CF$17)),幹材積成長量!$O$7:$O$148,0),MATCH(【入力】吸収量・排出量算定シート!$G43,幹材積成長量!$O$7:$Q$7,0)),INDEX(幹材積成長量!$L$7:$N$148,MATCH((【入力】吸収量・排出量算定シート!$H43+(【入力】吸収量・排出量算定シート!CP$17-【入力】吸収量・排出量算定シート!$CF$17)),幹材積成長量!$L$7:$L$148,0),MATCH(【入力】吸収量・排出量算定シート!$G43,幹材積成長量!$L$7:$N$7,0)))),0)</f>
        <v>0</v>
      </c>
      <c r="CQ43" s="2">
        <f>IFERROR(IF($F43="地位Ⅰ",INDEX(幹材積成長量!$I$7:$K$148,MATCH((【入力】吸収量・排出量算定シート!$H43+(【入力】吸収量・排出量算定シート!CQ$17-【入力】吸収量・排出量算定シート!$CF$17)),幹材積成長量!$I$7:$I$148,0),MATCH(【入力】吸収量・排出量算定シート!$G43,幹材積成長量!$I$7:$K$7,0)),IF($F43="地位Ⅲ",INDEX(幹材積成長量!$O$7:$Q$148,MATCH((【入力】吸収量・排出量算定シート!$H43+(【入力】吸収量・排出量算定シート!CQ$17-【入力】吸収量・排出量算定シート!$CF$17)),幹材積成長量!$O$7:$O$148,0),MATCH(【入力】吸収量・排出量算定シート!$G43,幹材積成長量!$O$7:$Q$7,0)),INDEX(幹材積成長量!$L$7:$N$148,MATCH((【入力】吸収量・排出量算定シート!$H43+(【入力】吸収量・排出量算定シート!CQ$17-【入力】吸収量・排出量算定シート!$CF$17)),幹材積成長量!$L$7:$L$148,0),MATCH(【入力】吸収量・排出量算定シート!$G43,幹材積成長量!$L$7:$N$7,0)))),0)</f>
        <v>0</v>
      </c>
      <c r="CR43" s="2">
        <f>IFERROR(IF($F43="地位Ⅰ",INDEX(幹材積成長量!$I$7:$K$148,MATCH((【入力】吸収量・排出量算定シート!$H43+(【入力】吸収量・排出量算定シート!CR$17-【入力】吸収量・排出量算定シート!$CF$17)),幹材積成長量!$I$7:$I$148,0),MATCH(【入力】吸収量・排出量算定シート!$G43,幹材積成長量!$I$7:$K$7,0)),IF($F43="地位Ⅲ",INDEX(幹材積成長量!$O$7:$Q$148,MATCH((【入力】吸収量・排出量算定シート!$H43+(【入力】吸収量・排出量算定シート!CR$17-【入力】吸収量・排出量算定シート!$CF$17)),幹材積成長量!$O$7:$O$148,0),MATCH(【入力】吸収量・排出量算定シート!$G43,幹材積成長量!$O$7:$Q$7,0)),INDEX(幹材積成長量!$L$7:$N$148,MATCH((【入力】吸収量・排出量算定シート!$H43+(【入力】吸収量・排出量算定シート!CR$17-【入力】吸収量・排出量算定シート!$CF$17)),幹材積成長量!$L$7:$L$148,0),MATCH(【入力】吸収量・排出量算定シート!$G43,幹材積成長量!$L$7:$N$7,0)))),0)</f>
        <v>0</v>
      </c>
      <c r="CS43" s="2">
        <f>IFERROR(IF($F43="地位Ⅰ",INDEX(幹材積成長量!$I$7:$K$148,MATCH((【入力】吸収量・排出量算定シート!$H43+(【入力】吸収量・排出量算定シート!CS$17-【入力】吸収量・排出量算定シート!$CF$17)),幹材積成長量!$I$7:$I$148,0),MATCH(【入力】吸収量・排出量算定シート!$G43,幹材積成長量!$I$7:$K$7,0)),IF($F43="地位Ⅲ",INDEX(幹材積成長量!$O$7:$Q$148,MATCH((【入力】吸収量・排出量算定シート!$H43+(【入力】吸収量・排出量算定シート!CS$17-【入力】吸収量・排出量算定シート!$CF$17)),幹材積成長量!$O$7:$O$148,0),MATCH(【入力】吸収量・排出量算定シート!$G43,幹材積成長量!$O$7:$Q$7,0)),INDEX(幹材積成長量!$L$7:$N$148,MATCH((【入力】吸収量・排出量算定シート!$H43+(【入力】吸収量・排出量算定シート!CS$17-【入力】吸収量・排出量算定シート!$CF$17)),幹材積成長量!$L$7:$L$148,0),MATCH(【入力】吸収量・排出量算定シート!$G43,幹材積成長量!$L$7:$N$7,0)))),0)</f>
        <v>0</v>
      </c>
      <c r="CT43" s="2">
        <f>IFERROR(IF($F43="地位Ⅰ",INDEX(幹材積成長量!$I$7:$K$148,MATCH((【入力】吸収量・排出量算定シート!$H43+(【入力】吸収量・排出量算定シート!CT$17-【入力】吸収量・排出量算定シート!$CF$17)),幹材積成長量!$I$7:$I$148,0),MATCH(【入力】吸収量・排出量算定シート!$G43,幹材積成長量!$I$7:$K$7,0)),IF($F43="地位Ⅲ",INDEX(幹材積成長量!$O$7:$Q$148,MATCH((【入力】吸収量・排出量算定シート!$H43+(【入力】吸収量・排出量算定シート!CT$17-【入力】吸収量・排出量算定シート!$CF$17)),幹材積成長量!$O$7:$O$148,0),MATCH(【入力】吸収量・排出量算定シート!$G43,幹材積成長量!$O$7:$Q$7,0)),INDEX(幹材積成長量!$L$7:$N$148,MATCH((【入力】吸収量・排出量算定シート!$H43+(【入力】吸収量・排出量算定シート!CT$17-【入力】吸収量・排出量算定シート!$CF$17)),幹材積成長量!$L$7:$L$148,0),MATCH(【入力】吸収量・排出量算定シート!$G43,幹材積成長量!$L$7:$N$7,0)))),0)</f>
        <v>0</v>
      </c>
      <c r="CU43" s="2">
        <f>IFERROR(IF($F43="地位Ⅰ",INDEX(幹材積成長量!$I$7:$K$148,MATCH((【入力】吸収量・排出量算定シート!$H43+(【入力】吸収量・排出量算定シート!CU$17-【入力】吸収量・排出量算定シート!$CF$17)),幹材積成長量!$I$7:$I$148,0),MATCH(【入力】吸収量・排出量算定シート!$G43,幹材積成長量!$I$7:$K$7,0)),IF($F43="地位Ⅲ",INDEX(幹材積成長量!$O$7:$Q$148,MATCH((【入力】吸収量・排出量算定シート!$H43+(【入力】吸収量・排出量算定シート!CU$17-【入力】吸収量・排出量算定シート!$CF$17)),幹材積成長量!$O$7:$O$148,0),MATCH(【入力】吸収量・排出量算定シート!$G43,幹材積成長量!$O$7:$Q$7,0)),INDEX(幹材積成長量!$L$7:$N$148,MATCH((【入力】吸収量・排出量算定シート!$H43+(【入力】吸収量・排出量算定シート!CU$17-【入力】吸収量・排出量算定シート!$CF$17)),幹材積成長量!$L$7:$L$148,0),MATCH(【入力】吸収量・排出量算定シート!$G43,幹材積成長量!$L$7:$N$7,0)))),0)</f>
        <v>0</v>
      </c>
      <c r="CV43" s="2">
        <f>IFERROR(IF($F43="地位Ⅰ",INDEX(幹材積成長量!$I$7:$K$148,MATCH((【入力】吸収量・排出量算定シート!$H43+(【入力】吸収量・排出量算定シート!CV$17-【入力】吸収量・排出量算定シート!$CF$17)),幹材積成長量!$I$7:$I$148,0),MATCH(【入力】吸収量・排出量算定シート!$G43,幹材積成長量!$I$7:$K$7,0)),IF($F43="地位Ⅲ",INDEX(幹材積成長量!$O$7:$Q$148,MATCH((【入力】吸収量・排出量算定シート!$H43+(【入力】吸収量・排出量算定シート!CV$17-【入力】吸収量・排出量算定シート!$CF$17)),幹材積成長量!$O$7:$O$148,0),MATCH(【入力】吸収量・排出量算定シート!$G43,幹材積成長量!$O$7:$Q$7,0)),INDEX(幹材積成長量!$L$7:$N$148,MATCH((【入力】吸収量・排出量算定シート!$H43+(【入力】吸収量・排出量算定シート!CV$17-【入力】吸収量・排出量算定シート!$CF$17)),幹材積成長量!$L$7:$L$148,0),MATCH(【入力】吸収量・排出量算定シート!$G43,幹材積成長量!$L$7:$N$7,0)))),0)</f>
        <v>0</v>
      </c>
      <c r="CW43" s="2">
        <f t="shared" si="148"/>
        <v>0</v>
      </c>
      <c r="CX43" s="2">
        <f t="shared" si="149"/>
        <v>0</v>
      </c>
      <c r="CY43" s="2">
        <f t="shared" si="150"/>
        <v>0</v>
      </c>
      <c r="CZ43" s="2">
        <f t="shared" si="151"/>
        <v>0</v>
      </c>
      <c r="DA43" s="2">
        <f t="shared" si="152"/>
        <v>0</v>
      </c>
      <c r="DB43" s="2">
        <f t="shared" si="153"/>
        <v>0</v>
      </c>
      <c r="DC43" s="2">
        <f t="shared" si="154"/>
        <v>0</v>
      </c>
      <c r="DD43" s="2">
        <f t="shared" si="155"/>
        <v>0</v>
      </c>
      <c r="DE43" s="2">
        <f t="shared" si="156"/>
        <v>0</v>
      </c>
      <c r="DF43" s="2">
        <f t="shared" si="157"/>
        <v>0</v>
      </c>
      <c r="DG43" s="2">
        <f t="shared" si="158"/>
        <v>0</v>
      </c>
      <c r="DH43" s="2">
        <f t="shared" si="159"/>
        <v>0</v>
      </c>
      <c r="DI43" s="2">
        <f t="shared" si="160"/>
        <v>0</v>
      </c>
      <c r="DJ43" s="2">
        <f t="shared" si="161"/>
        <v>0</v>
      </c>
      <c r="DK43" s="2">
        <f t="shared" si="162"/>
        <v>0</v>
      </c>
      <c r="DL43" s="2">
        <f t="shared" si="163"/>
        <v>0</v>
      </c>
      <c r="DM43" s="2">
        <f t="shared" si="164"/>
        <v>0</v>
      </c>
      <c r="DN43" s="187">
        <f>IFERROR(IF($F43="地位Ⅰ",INDEX(幹材積成長量!$AE$7:$AG$14,8,MATCH(【入力】吸収量・排出量算定シート!$G43,幹材積成長量!$AE$7:$AG$7,0)),IF($F43="地位Ⅲ",INDEX(幹材積成長量!$AK$7:$AM$14,8,MATCH(【入力】吸収量・排出量算定シート!$G43,幹材積成長量!$AK$7:$AM$7,0)),INDEX(幹材積成長量!$AH$7:$AJ$14,8,MATCH(【入力】吸収量・排出量算定シート!$G43,幹材積成長量!$AH$7:$AJ$7,0)))),0)</f>
        <v>0</v>
      </c>
      <c r="DO43" s="187">
        <f>IFERROR(IF($F43="地位Ⅰ",INDEX(幹材積成長量!$AE$7:$AG$14,8,MATCH(【入力】吸収量・排出量算定シート!$G43,幹材積成長量!$AE$7:$AG$7,0)),IF($F43="地位Ⅲ",INDEX(幹材積成長量!$AK$7:$AM$14,8,MATCH(【入力】吸収量・排出量算定シート!$G43,幹材積成長量!$AK$7:$AM$7,0)),INDEX(幹材積成長量!$AH$7:$AJ$14,8,MATCH(【入力】吸収量・排出量算定シート!$G43,幹材積成長量!$AH$7:$AJ$7,0)))),0)</f>
        <v>0</v>
      </c>
      <c r="DP43" s="187">
        <f>IFERROR(IF($F43="地位Ⅰ",INDEX(幹材積成長量!$AE$7:$AG$14,8,MATCH(【入力】吸収量・排出量算定シート!$G43,幹材積成長量!$AE$7:$AG$7,0)),IF($F43="地位Ⅲ",INDEX(幹材積成長量!$AK$7:$AM$14,8,MATCH(【入力】吸収量・排出量算定シート!$G43,幹材積成長量!$AK$7:$AM$7,0)),INDEX(幹材積成長量!$AH$7:$AJ$14,8,MATCH(【入力】吸収量・排出量算定シート!$G43,幹材積成長量!$AH$7:$AJ$7,0)))),0)</f>
        <v>0</v>
      </c>
      <c r="DQ43" s="187">
        <f>IFERROR(IF($F43="地位Ⅰ",INDEX(幹材積成長量!$AE$7:$AG$14,8,MATCH(【入力】吸収量・排出量算定シート!$G43,幹材積成長量!$AE$7:$AG$7,0)),IF($F43="地位Ⅲ",INDEX(幹材積成長量!$AK$7:$AM$14,8,MATCH(【入力】吸収量・排出量算定シート!$G43,幹材積成長量!$AK$7:$AM$7,0)),INDEX(幹材積成長量!$AH$7:$AJ$14,8,MATCH(【入力】吸収量・排出量算定シート!$G43,幹材積成長量!$AH$7:$AJ$7,0)))),0)</f>
        <v>0</v>
      </c>
      <c r="DR43" s="187">
        <f>IFERROR(IF($F43="地位Ⅰ",INDEX(幹材積成長量!$AE$7:$AG$14,8,MATCH(【入力】吸収量・排出量算定シート!$G43,幹材積成長量!$AE$7:$AG$7,0)),IF($F43="地位Ⅲ",INDEX(幹材積成長量!$AK$7:$AM$14,8,MATCH(【入力】吸収量・排出量算定シート!$G43,幹材積成長量!$AK$7:$AM$7,0)),INDEX(幹材積成長量!$AH$7:$AJ$14,8,MATCH(【入力】吸収量・排出量算定シート!$G43,幹材積成長量!$AH$7:$AJ$7,0)))),0)</f>
        <v>0</v>
      </c>
      <c r="DS43" s="187">
        <f>IFERROR(IF($F43="地位Ⅰ",INDEX(幹材積成長量!$AE$7:$AG$14,8,MATCH(【入力】吸収量・排出量算定シート!$G43,幹材積成長量!$AE$7:$AG$7,0)),IF($F43="地位Ⅲ",INDEX(幹材積成長量!$AK$7:$AM$14,8,MATCH(【入力】吸収量・排出量算定シート!$G43,幹材積成長量!$AK$7:$AM$7,0)),INDEX(幹材積成長量!$AH$7:$AJ$14,8,MATCH(【入力】吸収量・排出量算定シート!$G43,幹材積成長量!$AH$7:$AJ$7,0)))),0)</f>
        <v>0</v>
      </c>
      <c r="DT43" s="187">
        <f>IFERROR(IF($F43="地位Ⅰ",INDEX(幹材積成長量!$AE$7:$AG$14,8,MATCH(【入力】吸収量・排出量算定シート!$G43,幹材積成長量!$AE$7:$AG$7,0)),IF($F43="地位Ⅲ",INDEX(幹材積成長量!$AK$7:$AM$14,8,MATCH(【入力】吸収量・排出量算定シート!$G43,幹材積成長量!$AK$7:$AM$7,0)),INDEX(幹材積成長量!$AH$7:$AJ$14,8,MATCH(【入力】吸収量・排出量算定シート!$G43,幹材積成長量!$AH$7:$AJ$7,0)))),0)</f>
        <v>0</v>
      </c>
      <c r="DU43" s="187">
        <f>IFERROR(IF($F43="地位Ⅰ",INDEX(幹材積成長量!$AE$7:$AG$14,8,MATCH(【入力】吸収量・排出量算定シート!$G43,幹材積成長量!$AE$7:$AG$7,0)),IF($F43="地位Ⅲ",INDEX(幹材積成長量!$AK$7:$AM$14,8,MATCH(【入力】吸収量・排出量算定シート!$G43,幹材積成長量!$AK$7:$AM$7,0)),INDEX(幹材積成長量!$AH$7:$AJ$14,8,MATCH(【入力】吸収量・排出量算定シート!$G43,幹材積成長量!$AH$7:$AJ$7,0)))),0)</f>
        <v>0</v>
      </c>
      <c r="DV43" s="187">
        <f>IFERROR(IF($F43="地位Ⅰ",INDEX(幹材積成長量!$AE$7:$AG$14,8,MATCH(【入力】吸収量・排出量算定シート!$G43,幹材積成長量!$AE$7:$AG$7,0)),IF($F43="地位Ⅲ",INDEX(幹材積成長量!$AK$7:$AM$14,8,MATCH(【入力】吸収量・排出量算定シート!$G43,幹材積成長量!$AK$7:$AM$7,0)),INDEX(幹材積成長量!$AH$7:$AJ$14,8,MATCH(【入力】吸収量・排出量算定シート!$G43,幹材積成長量!$AH$7:$AJ$7,0)))),0)</f>
        <v>0</v>
      </c>
      <c r="DW43" s="187">
        <f>IFERROR(IF($F43="地位Ⅰ",INDEX(幹材積成長量!$AE$7:$AG$14,8,MATCH(【入力】吸収量・排出量算定シート!$G43,幹材積成長量!$AE$7:$AG$7,0)),IF($F43="地位Ⅲ",INDEX(幹材積成長量!$AK$7:$AM$14,8,MATCH(【入力】吸収量・排出量算定シート!$G43,幹材積成長量!$AK$7:$AM$7,0)),INDEX(幹材積成長量!$AH$7:$AJ$14,8,MATCH(【入力】吸収量・排出量算定シート!$G43,幹材積成長量!$AH$7:$AJ$7,0)))),0)</f>
        <v>0</v>
      </c>
      <c r="DX43" s="187">
        <f>IFERROR(IF($F43="地位Ⅰ",INDEX(幹材積成長量!$AE$7:$AG$14,8,MATCH(【入力】吸収量・排出量算定シート!$G43,幹材積成長量!$AE$7:$AG$7,0)),IF($F43="地位Ⅲ",INDEX(幹材積成長量!$AK$7:$AM$14,8,MATCH(【入力】吸収量・排出量算定シート!$G43,幹材積成長量!$AK$7:$AM$7,0)),INDEX(幹材積成長量!$AH$7:$AJ$14,8,MATCH(【入力】吸収量・排出量算定シート!$G43,幹材積成長量!$AH$7:$AJ$7,0)))),0)</f>
        <v>0</v>
      </c>
      <c r="DY43" s="187">
        <f>IFERROR(IF($F43="地位Ⅰ",INDEX(幹材積成長量!$AE$7:$AG$14,8,MATCH(【入力】吸収量・排出量算定シート!$G43,幹材積成長量!$AE$7:$AG$7,0)),IF($F43="地位Ⅲ",INDEX(幹材積成長量!$AK$7:$AM$14,8,MATCH(【入力】吸収量・排出量算定シート!$G43,幹材積成長量!$AK$7:$AM$7,0)),INDEX(幹材積成長量!$AH$7:$AJ$14,8,MATCH(【入力】吸収量・排出量算定シート!$G43,幹材積成長量!$AH$7:$AJ$7,0)))),0)</f>
        <v>0</v>
      </c>
      <c r="DZ43" s="187">
        <f>IFERROR(IF($F43="地位Ⅰ",INDEX(幹材積成長量!$AE$7:$AG$14,8,MATCH(【入力】吸収量・排出量算定シート!$G43,幹材積成長量!$AE$7:$AG$7,0)),IF($F43="地位Ⅲ",INDEX(幹材積成長量!$AK$7:$AM$14,8,MATCH(【入力】吸収量・排出量算定シート!$G43,幹材積成長量!$AK$7:$AM$7,0)),INDEX(幹材積成長量!$AH$7:$AJ$14,8,MATCH(【入力】吸収量・排出量算定シート!$G43,幹材積成長量!$AH$7:$AJ$7,0)))),0)</f>
        <v>0</v>
      </c>
      <c r="EA43" s="187">
        <f>IFERROR(IF($F43="地位Ⅰ",INDEX(幹材積成長量!$AE$7:$AG$14,8,MATCH(【入力】吸収量・排出量算定シート!$G43,幹材積成長量!$AE$7:$AG$7,0)),IF($F43="地位Ⅲ",INDEX(幹材積成長量!$AK$7:$AM$14,8,MATCH(【入力】吸収量・排出量算定シート!$G43,幹材積成長量!$AK$7:$AM$7,0)),INDEX(幹材積成長量!$AH$7:$AJ$14,8,MATCH(【入力】吸収量・排出量算定シート!$G43,幹材積成長量!$AH$7:$AJ$7,0)))),0)</f>
        <v>0</v>
      </c>
      <c r="EB43" s="187">
        <f>IFERROR(IF($F43="地位Ⅰ",INDEX(幹材積成長量!$AE$7:$AG$14,8,MATCH(【入力】吸収量・排出量算定シート!$G43,幹材積成長量!$AE$7:$AG$7,0)),IF($F43="地位Ⅲ",INDEX(幹材積成長量!$AK$7:$AM$14,8,MATCH(【入力】吸収量・排出量算定シート!$G43,幹材積成長量!$AK$7:$AM$7,0)),INDEX(幹材積成長量!$AH$7:$AJ$14,8,MATCH(【入力】吸収量・排出量算定シート!$G43,幹材積成長量!$AH$7:$AJ$7,0)))),0)</f>
        <v>0</v>
      </c>
      <c r="EC43" s="187">
        <f>IFERROR(IF($F43="地位Ⅰ",INDEX(幹材積成長量!$AE$7:$AG$14,8,MATCH(【入力】吸収量・排出量算定シート!$G43,幹材積成長量!$AE$7:$AG$7,0)),IF($F43="地位Ⅲ",INDEX(幹材積成長量!$AK$7:$AM$14,8,MATCH(【入力】吸収量・排出量算定シート!$G43,幹材積成長量!$AK$7:$AM$7,0)),INDEX(幹材積成長量!$AH$7:$AJ$14,8,MATCH(【入力】吸収量・排出量算定シート!$G43,幹材積成長量!$AH$7:$AJ$7,0)))),0)</f>
        <v>0</v>
      </c>
      <c r="ED43" s="186">
        <f t="shared" si="165"/>
        <v>0</v>
      </c>
      <c r="EE43" s="186">
        <f t="shared" si="166"/>
        <v>0</v>
      </c>
      <c r="EF43" s="186">
        <f t="shared" si="167"/>
        <v>0</v>
      </c>
      <c r="EG43" s="186">
        <f t="shared" si="168"/>
        <v>0</v>
      </c>
      <c r="EH43" s="186">
        <f t="shared" si="169"/>
        <v>0</v>
      </c>
      <c r="EI43" s="186">
        <f t="shared" si="170"/>
        <v>0</v>
      </c>
      <c r="EJ43" s="186">
        <f t="shared" si="171"/>
        <v>0</v>
      </c>
      <c r="EK43" s="186">
        <f t="shared" si="172"/>
        <v>0</v>
      </c>
      <c r="EL43" s="186">
        <f t="shared" si="173"/>
        <v>0</v>
      </c>
      <c r="EM43" s="186">
        <f t="shared" si="174"/>
        <v>0</v>
      </c>
      <c r="EN43" s="186">
        <f t="shared" si="175"/>
        <v>0</v>
      </c>
      <c r="EO43" s="186">
        <f t="shared" si="176"/>
        <v>0</v>
      </c>
      <c r="EP43" s="186">
        <f t="shared" si="177"/>
        <v>0</v>
      </c>
      <c r="EQ43" s="186">
        <f t="shared" si="178"/>
        <v>0</v>
      </c>
      <c r="ER43" s="186">
        <f t="shared" si="179"/>
        <v>0</v>
      </c>
      <c r="ES43" s="186">
        <f t="shared" si="180"/>
        <v>0</v>
      </c>
      <c r="ET43" s="186">
        <f t="shared" si="181"/>
        <v>0</v>
      </c>
    </row>
    <row r="44" spans="2:150" x14ac:dyDescent="0.3">
      <c r="B44" s="3"/>
      <c r="C44" s="3"/>
      <c r="D44" s="3"/>
      <c r="E44" s="3"/>
      <c r="G44" s="217"/>
      <c r="J44" s="3"/>
      <c r="M44" s="187">
        <f>IFERROR(IF($F44="地位Ⅰ",INDEX(幹材積成長量!$S$7:$U$148,MATCH(【入力】吸収量・排出量算定シート!$H44+(M$17-$M$17),幹材積成長量!$S$7:$S$148,0),MATCH($G44,幹材積成長量!$S$7:$U$7,0)),IF($F44="地位Ⅲ",INDEX(幹材積成長量!$Y$7:$AA$148,MATCH(【入力】吸収量・排出量算定シート!$H44+(M$17-$M$17),幹材積成長量!$Y$7:$Y$148,0),MATCH($G44,幹材積成長量!$Y$7:$AA$7,0)),INDEX(幹材積成長量!$V$7:$X$148,MATCH(【入力】吸収量・排出量算定シート!$H44+(M$17-$M$17),幹材積成長量!$V$7:$V$148,0),MATCH($G44,幹材積成長量!$V$7:$X$7,0)))),0)</f>
        <v>0</v>
      </c>
      <c r="N44" s="187">
        <f>IFERROR(IF($F44="地位Ⅰ",INDEX(幹材積成長量!$S$7:$U$148,MATCH(【入力】吸収量・排出量算定シート!$H44+(N$17-$M$17),幹材積成長量!$S$7:$S$148,0),MATCH($G44,幹材積成長量!$S$7:$U$7,0)),IF($F44="地位Ⅲ",INDEX(幹材積成長量!$Y$7:$AA$148,MATCH(【入力】吸収量・排出量算定シート!$H44+(N$17-$M$17),幹材積成長量!$Y$7:$Y$148,0),MATCH($G44,幹材積成長量!$Y$7:$AA$7,0)),INDEX(幹材積成長量!$V$7:$X$148,MATCH(【入力】吸収量・排出量算定シート!$H44+(N$17-$M$17),幹材積成長量!$V$7:$V$148,0),MATCH($G44,幹材積成長量!$V$7:$X$7,0)))),0)</f>
        <v>0</v>
      </c>
      <c r="O44" s="187">
        <f>IFERROR(IF($F44="地位Ⅰ",INDEX(幹材積成長量!$S$7:$U$148,MATCH(【入力】吸収量・排出量算定シート!$H44+(O$17-$M$17),幹材積成長量!$S$7:$S$148,0),MATCH($G44,幹材積成長量!$S$7:$U$7,0)),IF($F44="地位Ⅲ",INDEX(幹材積成長量!$Y$7:$AA$148,MATCH(【入力】吸収量・排出量算定シート!$H44+(O$17-$M$17),幹材積成長量!$Y$7:$Y$148,0),MATCH($G44,幹材積成長量!$Y$7:$AA$7,0)),INDEX(幹材積成長量!$V$7:$X$148,MATCH(【入力】吸収量・排出量算定シート!$H44+(O$17-$M$17),幹材積成長量!$V$7:$V$148,0),MATCH($G44,幹材積成長量!$V$7:$X$7,0)))),0)</f>
        <v>0</v>
      </c>
      <c r="P44" s="187">
        <f>IFERROR(IF($F44="地位Ⅰ",INDEX(幹材積成長量!$S$7:$U$148,MATCH(【入力】吸収量・排出量算定シート!$H44+(P$17-$M$17),幹材積成長量!$S$7:$S$148,0),MATCH($G44,幹材積成長量!$S$7:$U$7,0)),IF($F44="地位Ⅲ",INDEX(幹材積成長量!$Y$7:$AA$148,MATCH(【入力】吸収量・排出量算定シート!$H44+(P$17-$M$17),幹材積成長量!$Y$7:$Y$148,0),MATCH($G44,幹材積成長量!$Y$7:$AA$7,0)),INDEX(幹材積成長量!$V$7:$X$148,MATCH(【入力】吸収量・排出量算定シート!$H44+(P$17-$M$17),幹材積成長量!$V$7:$V$148,0),MATCH($G44,幹材積成長量!$V$7:$X$7,0)))),0)</f>
        <v>0</v>
      </c>
      <c r="Q44" s="187">
        <f>IFERROR(IF($F44="地位Ⅰ",INDEX(幹材積成長量!$S$7:$U$148,MATCH(【入力】吸収量・排出量算定シート!$H44+(Q$17-$M$17),幹材積成長量!$S$7:$S$148,0),MATCH($G44,幹材積成長量!$S$7:$U$7,0)),IF($F44="地位Ⅲ",INDEX(幹材積成長量!$Y$7:$AA$148,MATCH(【入力】吸収量・排出量算定シート!$H44+(Q$17-$M$17),幹材積成長量!$Y$7:$Y$148,0),MATCH($G44,幹材積成長量!$Y$7:$AA$7,0)),INDEX(幹材積成長量!$V$7:$X$148,MATCH(【入力】吸収量・排出量算定シート!$H44+(Q$17-$M$17),幹材積成長量!$V$7:$V$148,0),MATCH($G44,幹材積成長量!$V$7:$X$7,0)))),0)</f>
        <v>0</v>
      </c>
      <c r="R44" s="187">
        <f>IFERROR(IF($F44="地位Ⅰ",INDEX(幹材積成長量!$S$7:$U$148,MATCH(【入力】吸収量・排出量算定シート!$H44+(R$17-$M$17),幹材積成長量!$S$7:$S$148,0),MATCH($G44,幹材積成長量!$S$7:$U$7,0)),IF($F44="地位Ⅲ",INDEX(幹材積成長量!$Y$7:$AA$148,MATCH(【入力】吸収量・排出量算定シート!$H44+(R$17-$M$17),幹材積成長量!$Y$7:$Y$148,0),MATCH($G44,幹材積成長量!$Y$7:$AA$7,0)),INDEX(幹材積成長量!$V$7:$X$148,MATCH(【入力】吸収量・排出量算定シート!$H44+(R$17-$M$17),幹材積成長量!$V$7:$V$148,0),MATCH($G44,幹材積成長量!$V$7:$X$7,0)))),0)</f>
        <v>0</v>
      </c>
      <c r="S44" s="187">
        <f>IFERROR(IF($F44="地位Ⅰ",INDEX(幹材積成長量!$S$7:$U$148,MATCH(【入力】吸収量・排出量算定シート!$H44+(S$17-$M$17),幹材積成長量!$S$7:$S$148,0),MATCH($G44,幹材積成長量!$S$7:$U$7,0)),IF($F44="地位Ⅲ",INDEX(幹材積成長量!$Y$7:$AA$148,MATCH(【入力】吸収量・排出量算定シート!$H44+(S$17-$M$17),幹材積成長量!$Y$7:$Y$148,0),MATCH($G44,幹材積成長量!$Y$7:$AA$7,0)),INDEX(幹材積成長量!$V$7:$X$148,MATCH(【入力】吸収量・排出量算定シート!$H44+(S$17-$M$17),幹材積成長量!$V$7:$V$148,0),MATCH($G44,幹材積成長量!$V$7:$X$7,0)))),0)</f>
        <v>0</v>
      </c>
      <c r="T44" s="187">
        <f>IFERROR(IF($F44="地位Ⅰ",INDEX(幹材積成長量!$S$7:$U$148,MATCH(【入力】吸収量・排出量算定シート!$H44+(T$17-$M$17),幹材積成長量!$S$7:$S$148,0),MATCH($G44,幹材積成長量!$S$7:$U$7,0)),IF($F44="地位Ⅲ",INDEX(幹材積成長量!$Y$7:$AA$148,MATCH(【入力】吸収量・排出量算定シート!$H44+(T$17-$M$17),幹材積成長量!$Y$7:$Y$148,0),MATCH($G44,幹材積成長量!$Y$7:$AA$7,0)),INDEX(幹材積成長量!$V$7:$X$148,MATCH(【入力】吸収量・排出量算定シート!$H44+(T$17-$M$17),幹材積成長量!$V$7:$V$148,0),MATCH($G44,幹材積成長量!$V$7:$X$7,0)))),0)</f>
        <v>0</v>
      </c>
      <c r="U44" s="187">
        <f>IFERROR(IF($F44="地位Ⅰ",INDEX(幹材積成長量!$S$7:$U$148,MATCH(【入力】吸収量・排出量算定シート!$H44+(U$17-$M$17),幹材積成長量!$S$7:$S$148,0),MATCH($G44,幹材積成長量!$S$7:$U$7,0)),IF($F44="地位Ⅲ",INDEX(幹材積成長量!$Y$7:$AA$148,MATCH(【入力】吸収量・排出量算定シート!$H44+(U$17-$M$17),幹材積成長量!$Y$7:$Y$148,0),MATCH($G44,幹材積成長量!$Y$7:$AA$7,0)),INDEX(幹材積成長量!$V$7:$X$148,MATCH(【入力】吸収量・排出量算定シート!$H44+(U$17-$M$17),幹材積成長量!$V$7:$V$148,0),MATCH($G44,幹材積成長量!$V$7:$X$7,0)))),0)</f>
        <v>0</v>
      </c>
      <c r="V44" s="187">
        <f>IFERROR(IF($F44="地位Ⅰ",INDEX(幹材積成長量!$S$7:$U$148,MATCH(【入力】吸収量・排出量算定シート!$H44+(V$17-$M$17),幹材積成長量!$S$7:$S$148,0),MATCH($G44,幹材積成長量!$S$7:$U$7,0)),IF($F44="地位Ⅲ",INDEX(幹材積成長量!$Y$7:$AA$148,MATCH(【入力】吸収量・排出量算定シート!$H44+(V$17-$M$17),幹材積成長量!$Y$7:$Y$148,0),MATCH($G44,幹材積成長量!$Y$7:$AA$7,0)),INDEX(幹材積成長量!$V$7:$X$148,MATCH(【入力】吸収量・排出量算定シート!$H44+(V$17-$M$17),幹材積成長量!$V$7:$V$148,0),MATCH($G44,幹材積成長量!$V$7:$X$7,0)))),0)</f>
        <v>0</v>
      </c>
      <c r="W44" s="187">
        <f>IFERROR(IF($F44="地位Ⅰ",INDEX(幹材積成長量!$S$7:$U$148,MATCH(【入力】吸収量・排出量算定シート!$H44+(W$17-$M$17),幹材積成長量!$S$7:$S$148,0),MATCH($G44,幹材積成長量!$S$7:$U$7,0)),IF($F44="地位Ⅲ",INDEX(幹材積成長量!$Y$7:$AA$148,MATCH(【入力】吸収量・排出量算定シート!$H44+(W$17-$M$17),幹材積成長量!$Y$7:$Y$148,0),MATCH($G44,幹材積成長量!$Y$7:$AA$7,0)),INDEX(幹材積成長量!$V$7:$X$148,MATCH(【入力】吸収量・排出量算定シート!$H44+(W$17-$M$17),幹材積成長量!$V$7:$V$148,0),MATCH($G44,幹材積成長量!$V$7:$X$7,0)))),0)</f>
        <v>0</v>
      </c>
      <c r="X44" s="187">
        <f>IFERROR(IF($F44="地位Ⅰ",INDEX(幹材積成長量!$S$7:$U$148,MATCH(【入力】吸収量・排出量算定シート!$H44+(X$17-$M$17),幹材積成長量!$S$7:$S$148,0),MATCH($G44,幹材積成長量!$S$7:$U$7,0)),IF($F44="地位Ⅲ",INDEX(幹材積成長量!$Y$7:$AA$148,MATCH(【入力】吸収量・排出量算定シート!$H44+(X$17-$M$17),幹材積成長量!$Y$7:$Y$148,0),MATCH($G44,幹材積成長量!$Y$7:$AA$7,0)),INDEX(幹材積成長量!$V$7:$X$148,MATCH(【入力】吸収量・排出量算定シート!$H44+(X$17-$M$17),幹材積成長量!$V$7:$V$148,0),MATCH($G44,幹材積成長量!$V$7:$X$7,0)))),0)</f>
        <v>0</v>
      </c>
      <c r="Y44" s="187">
        <f>IFERROR(IF($F44="地位Ⅰ",INDEX(幹材積成長量!$S$7:$U$148,MATCH(【入力】吸収量・排出量算定シート!$H44+(Y$17-$M$17),幹材積成長量!$S$7:$S$148,0),MATCH($G44,幹材積成長量!$S$7:$U$7,0)),IF($F44="地位Ⅲ",INDEX(幹材積成長量!$Y$7:$AA$148,MATCH(【入力】吸収量・排出量算定シート!$H44+(Y$17-$M$17),幹材積成長量!$Y$7:$Y$148,0),MATCH($G44,幹材積成長量!$Y$7:$AA$7,0)),INDEX(幹材積成長量!$V$7:$X$148,MATCH(【入力】吸収量・排出量算定シート!$H44+(Y$17-$M$17),幹材積成長量!$V$7:$V$148,0),MATCH($G44,幹材積成長量!$V$7:$X$7,0)))),0)</f>
        <v>0</v>
      </c>
      <c r="Z44" s="187">
        <f>IFERROR(IF($F44="地位Ⅰ",INDEX(幹材積成長量!$S$7:$U$148,MATCH(【入力】吸収量・排出量算定シート!$H44+(Z$17-$M$17),幹材積成長量!$S$7:$S$148,0),MATCH($G44,幹材積成長量!$S$7:$U$7,0)),IF($F44="地位Ⅲ",INDEX(幹材積成長量!$Y$7:$AA$148,MATCH(【入力】吸収量・排出量算定シート!$H44+(Z$17-$M$17),幹材積成長量!$Y$7:$Y$148,0),MATCH($G44,幹材積成長量!$Y$7:$AA$7,0)),INDEX(幹材積成長量!$V$7:$X$148,MATCH(【入力】吸収量・排出量算定シート!$H44+(Z$17-$M$17),幹材積成長量!$V$7:$V$148,0),MATCH($G44,幹材積成長量!$V$7:$X$7,0)))),0)</f>
        <v>0</v>
      </c>
      <c r="AA44" s="187">
        <f>IFERROR(IF($F44="地位Ⅰ",INDEX(幹材積成長量!$S$7:$U$148,MATCH(【入力】吸収量・排出量算定シート!$H44+(AA$17-$M$17),幹材積成長量!$S$7:$S$148,0),MATCH($G44,幹材積成長量!$S$7:$U$7,0)),IF($F44="地位Ⅲ",INDEX(幹材積成長量!$Y$7:$AA$148,MATCH(【入力】吸収量・排出量算定シート!$H44+(AA$17-$M$17),幹材積成長量!$Y$7:$Y$148,0),MATCH($G44,幹材積成長量!$Y$7:$AA$7,0)),INDEX(幹材積成長量!$V$7:$X$148,MATCH(【入力】吸収量・排出量算定シート!$H44+(AA$17-$M$17),幹材積成長量!$V$7:$V$148,0),MATCH($G44,幹材積成長量!$V$7:$X$7,0)))),0)</f>
        <v>0</v>
      </c>
      <c r="AB44" s="187">
        <f>IFERROR(IF($F44="地位Ⅰ",INDEX(幹材積成長量!$S$7:$U$148,MATCH(【入力】吸収量・排出量算定シート!$H44+(AB$17-$M$17),幹材積成長量!$S$7:$S$148,0),MATCH($G44,幹材積成長量!$S$7:$U$7,0)),IF($F44="地位Ⅲ",INDEX(幹材積成長量!$Y$7:$AA$148,MATCH(【入力】吸収量・排出量算定シート!$H44+(AB$17-$M$17),幹材積成長量!$Y$7:$Y$148,0),MATCH($G44,幹材積成長量!$Y$7:$AA$7,0)),INDEX(幹材積成長量!$V$7:$X$148,MATCH(【入力】吸収量・排出量算定シート!$H44+(AB$17-$M$17),幹材積成長量!$V$7:$V$148,0),MATCH($G44,幹材積成長量!$V$7:$X$7,0)))),0)</f>
        <v>0</v>
      </c>
      <c r="AC44" s="187">
        <f>IFERROR(IF($F44="地位Ⅰ",INDEX(幹材積成長量!$S$7:$U$148,MATCH(【入力】吸収量・排出量算定シート!$H44+(AC$17-$M$17),幹材積成長量!$S$7:$S$148,0),MATCH($G44,幹材積成長量!$S$7:$U$7,0)),IF($F44="地位Ⅲ",INDEX(幹材積成長量!$Y$7:$AA$148,MATCH(【入力】吸収量・排出量算定シート!$H44+(AC$17-$M$17),幹材積成長量!$Y$7:$Y$148,0),MATCH($G44,幹材積成長量!$Y$7:$AA$7,0)),INDEX(幹材積成長量!$V$7:$X$148,MATCH(【入力】吸収量・排出量算定シート!$H44+(AC$17-$M$17),幹材積成長量!$V$7:$V$148,0),MATCH($G44,幹材積成長量!$V$7:$X$7,0)))),0)</f>
        <v>0</v>
      </c>
      <c r="AD44" s="2">
        <f>IFERROR(INDEX('BEF（拡大係数）'!$A$4:$AO$154,MATCH(【入力】吸収量・排出量算定シート!$H44,'BEF（拡大係数）'!$A$4:$A$154,0),MATCH($G44,'BEF（拡大係数）'!$A$4:$AO$4,0)),0)</f>
        <v>0</v>
      </c>
      <c r="AE44" s="2">
        <f>IFERROR(INDEX('BEF（拡大係数）'!$A$4:$AO$154,MATCH(【入力】吸収量・排出量算定シート!$H44,'BEF（拡大係数）'!$A$4:$A$154,0),MATCH($G44,'BEF（拡大係数）'!$A$4:$AO$4,0)),0)</f>
        <v>0</v>
      </c>
      <c r="AF44" s="2">
        <f>IFERROR(INDEX('BEF（拡大係数）'!$A$4:$AO$154,MATCH(【入力】吸収量・排出量算定シート!$H44,'BEF（拡大係数）'!$A$4:$A$154,0),MATCH($G44,'BEF（拡大係数）'!$A$4:$AO$4,0)),0)</f>
        <v>0</v>
      </c>
      <c r="AG44" s="2">
        <f>IFERROR(INDEX('BEF（拡大係数）'!$A$4:$AO$154,MATCH(【入力】吸収量・排出量算定シート!$H44,'BEF（拡大係数）'!$A$4:$A$154,0),MATCH($G44,'BEF（拡大係数）'!$A$4:$AO$4,0)),0)</f>
        <v>0</v>
      </c>
      <c r="AH44" s="2">
        <f>IFERROR(INDEX('BEF（拡大係数）'!$A$4:$AO$154,MATCH(【入力】吸収量・排出量算定シート!$H44,'BEF（拡大係数）'!$A$4:$A$154,0),MATCH($G44,'BEF（拡大係数）'!$A$4:$AO$4,0)),0)</f>
        <v>0</v>
      </c>
      <c r="AI44" s="2">
        <f>IFERROR(INDEX('BEF（拡大係数）'!$A$4:$AO$154,MATCH(【入力】吸収量・排出量算定シート!$H44,'BEF（拡大係数）'!$A$4:$A$154,0),MATCH($G44,'BEF（拡大係数）'!$A$4:$AO$4,0)),0)</f>
        <v>0</v>
      </c>
      <c r="AJ44" s="2">
        <f>IFERROR(INDEX('BEF（拡大係数）'!$A$4:$AO$154,MATCH(【入力】吸収量・排出量算定シート!$H44,'BEF（拡大係数）'!$A$4:$A$154,0),MATCH($G44,'BEF（拡大係数）'!$A$4:$AO$4,0)),0)</f>
        <v>0</v>
      </c>
      <c r="AK44" s="2">
        <f>IFERROR(INDEX('BEF（拡大係数）'!$A$4:$AO$154,MATCH(【入力】吸収量・排出量算定シート!$H44,'BEF（拡大係数）'!$A$4:$A$154,0),MATCH($G44,'BEF（拡大係数）'!$A$4:$AO$4,0)),0)</f>
        <v>0</v>
      </c>
      <c r="AL44" s="2">
        <f>IFERROR(INDEX('BEF（拡大係数）'!$A$4:$AO$154,MATCH(【入力】吸収量・排出量算定シート!$H44,'BEF（拡大係数）'!$A$4:$A$154,0),MATCH($G44,'BEF（拡大係数）'!$A$4:$AO$4,0)),0)</f>
        <v>0</v>
      </c>
      <c r="AM44" s="2">
        <f>IFERROR(INDEX('BEF（拡大係数）'!$A$4:$AO$154,MATCH(【入力】吸収量・排出量算定シート!$H44,'BEF（拡大係数）'!$A$4:$A$154,0),MATCH($G44,'BEF（拡大係数）'!$A$4:$AO$4,0)),0)</f>
        <v>0</v>
      </c>
      <c r="AN44" s="2">
        <f>IFERROR(INDEX('BEF（拡大係数）'!$A$4:$AO$154,MATCH(【入力】吸収量・排出量算定シート!$H44,'BEF（拡大係数）'!$A$4:$A$154,0),MATCH($G44,'BEF（拡大係数）'!$A$4:$AO$4,0)),0)</f>
        <v>0</v>
      </c>
      <c r="AO44" s="2">
        <f>IFERROR(INDEX('BEF（拡大係数）'!$A$4:$AO$154,MATCH(【入力】吸収量・排出量算定シート!$H44,'BEF（拡大係数）'!$A$4:$A$154,0),MATCH($G44,'BEF（拡大係数）'!$A$4:$AO$4,0)),0)</f>
        <v>0</v>
      </c>
      <c r="AP44" s="2">
        <f>IFERROR(INDEX('BEF（拡大係数）'!$A$4:$AO$154,MATCH(【入力】吸収量・排出量算定シート!$H44,'BEF（拡大係数）'!$A$4:$A$154,0),MATCH($G44,'BEF（拡大係数）'!$A$4:$AO$4,0)),0)</f>
        <v>0</v>
      </c>
      <c r="AQ44" s="2">
        <f>IFERROR(INDEX('BEF（拡大係数）'!$A$4:$AO$154,MATCH(【入力】吸収量・排出量算定シート!$H44,'BEF（拡大係数）'!$A$4:$A$154,0),MATCH($G44,'BEF（拡大係数）'!$A$4:$AO$4,0)),0)</f>
        <v>0</v>
      </c>
      <c r="AR44" s="2">
        <f>IFERROR(INDEX('BEF（拡大係数）'!$A$4:$AO$154,MATCH(【入力】吸収量・排出量算定シート!$H44,'BEF（拡大係数）'!$A$4:$A$154,0),MATCH($G44,'BEF（拡大係数）'!$A$4:$AO$4,0)),0)</f>
        <v>0</v>
      </c>
      <c r="AS44" s="2">
        <f>IFERROR(INDEX('BEF（拡大係数）'!$A$4:$AO$154,MATCH(【入力】吸収量・排出量算定シート!$H44,'BEF（拡大係数）'!$A$4:$A$154,0),MATCH($G44,'BEF（拡大係数）'!$A$4:$AO$4,0)),0)</f>
        <v>0</v>
      </c>
      <c r="AT44" s="2">
        <f>IFERROR(INDEX('BEF（拡大係数）'!$A$4:$AO$154,MATCH(【入力】吸収量・排出量算定シート!$H44,'BEF（拡大係数）'!$A$4:$A$154,0),MATCH($G44,'BEF（拡大係数）'!$A$4:$AO$4,0)),0)</f>
        <v>0</v>
      </c>
      <c r="AU44" s="2">
        <f>IFERROR(VLOOKUP($G44,パラメータ_オリジナル!$B$6:$G$45,4,FALSE),0)</f>
        <v>0</v>
      </c>
      <c r="AV44" s="2">
        <f>IFERROR(VLOOKUP($G44,パラメータ_オリジナル!$B$6:$G$45,5,FALSE),0)</f>
        <v>0</v>
      </c>
      <c r="AW44" s="2">
        <f>IFERROR(VLOOKUP($G44,パラメータ_オリジナル!$B$6:$G$45,6,FALSE),0)</f>
        <v>0</v>
      </c>
      <c r="AX44" s="125">
        <f t="shared" si="114"/>
        <v>0</v>
      </c>
      <c r="AY44" s="125">
        <f t="shared" si="115"/>
        <v>0</v>
      </c>
      <c r="AZ44" s="125">
        <f t="shared" si="116"/>
        <v>0</v>
      </c>
      <c r="BA44" s="125">
        <f t="shared" si="117"/>
        <v>0</v>
      </c>
      <c r="BB44" s="125">
        <f t="shared" si="118"/>
        <v>0</v>
      </c>
      <c r="BC44" s="125">
        <f t="shared" si="119"/>
        <v>0</v>
      </c>
      <c r="BD44" s="125">
        <f t="shared" si="120"/>
        <v>0</v>
      </c>
      <c r="BE44" s="125">
        <f t="shared" si="121"/>
        <v>0</v>
      </c>
      <c r="BF44" s="125">
        <f t="shared" si="122"/>
        <v>0</v>
      </c>
      <c r="BG44" s="125">
        <f t="shared" si="123"/>
        <v>0</v>
      </c>
      <c r="BH44" s="125">
        <f t="shared" si="124"/>
        <v>0</v>
      </c>
      <c r="BI44" s="125">
        <f t="shared" si="125"/>
        <v>0</v>
      </c>
      <c r="BJ44" s="125">
        <f t="shared" si="126"/>
        <v>0</v>
      </c>
      <c r="BK44" s="125">
        <f t="shared" si="127"/>
        <v>0</v>
      </c>
      <c r="BL44" s="125">
        <f t="shared" si="128"/>
        <v>0</v>
      </c>
      <c r="BM44" s="125">
        <f t="shared" si="129"/>
        <v>0</v>
      </c>
      <c r="BN44" s="125">
        <f t="shared" si="130"/>
        <v>0</v>
      </c>
      <c r="BO44" s="125">
        <f t="shared" si="131"/>
        <v>0</v>
      </c>
      <c r="BP44" s="125">
        <f t="shared" si="132"/>
        <v>0</v>
      </c>
      <c r="BQ44" s="125">
        <f t="shared" si="133"/>
        <v>0</v>
      </c>
      <c r="BR44" s="125">
        <f t="shared" si="134"/>
        <v>0</v>
      </c>
      <c r="BS44" s="125">
        <f t="shared" si="135"/>
        <v>0</v>
      </c>
      <c r="BT44" s="125">
        <f t="shared" si="136"/>
        <v>0</v>
      </c>
      <c r="BU44" s="125">
        <f t="shared" si="137"/>
        <v>0</v>
      </c>
      <c r="BV44" s="125">
        <f t="shared" si="138"/>
        <v>0</v>
      </c>
      <c r="BW44" s="125">
        <f t="shared" si="139"/>
        <v>0</v>
      </c>
      <c r="BX44" s="125">
        <f t="shared" si="140"/>
        <v>0</v>
      </c>
      <c r="BY44" s="125">
        <f t="shared" si="141"/>
        <v>0</v>
      </c>
      <c r="BZ44" s="125">
        <f t="shared" si="142"/>
        <v>0</v>
      </c>
      <c r="CA44" s="125">
        <f t="shared" si="143"/>
        <v>0</v>
      </c>
      <c r="CB44" s="125">
        <f t="shared" si="144"/>
        <v>0</v>
      </c>
      <c r="CC44" s="125">
        <f t="shared" si="145"/>
        <v>0</v>
      </c>
      <c r="CD44" s="125">
        <f t="shared" si="146"/>
        <v>0</v>
      </c>
      <c r="CE44" s="125">
        <f t="shared" si="147"/>
        <v>0</v>
      </c>
      <c r="CF44" s="2">
        <f>IFERROR(IF($F44="地位Ⅰ",INDEX(幹材積成長量!$I$7:$K$148,MATCH((【入力】吸収量・排出量算定シート!$H44+(【入力】吸収量・排出量算定シート!CF$17-【入力】吸収量・排出量算定シート!$CF$17)),幹材積成長量!$I$7:$I$148,0),MATCH(【入力】吸収量・排出量算定シート!$G44,幹材積成長量!$I$7:$K$7,0)),IF($F44="地位Ⅲ",INDEX(幹材積成長量!$O$7:$Q$148,MATCH((【入力】吸収量・排出量算定シート!$H44+(【入力】吸収量・排出量算定シート!CF$17-【入力】吸収量・排出量算定シート!$CF$17)),幹材積成長量!$O$7:$O$148,0),MATCH(【入力】吸収量・排出量算定シート!$G44,幹材積成長量!$O$7:$Q$7,0)),INDEX(幹材積成長量!$L$7:$N$148,MATCH((【入力】吸収量・排出量算定シート!$H44+(【入力】吸収量・排出量算定シート!CF$17-【入力】吸収量・排出量算定シート!$CF$17)),幹材積成長量!$L$7:$L$148,0),MATCH(【入力】吸収量・排出量算定シート!$G44,幹材積成長量!$L$7:$N$7,0)))),0)</f>
        <v>0</v>
      </c>
      <c r="CG44" s="2">
        <f>IFERROR(IF($F44="地位Ⅰ",INDEX(幹材積成長量!$I$7:$K$148,MATCH((【入力】吸収量・排出量算定シート!$H44+(【入力】吸収量・排出量算定シート!CG$17-【入力】吸収量・排出量算定シート!$CF$17)),幹材積成長量!$I$7:$I$148,0),MATCH(【入力】吸収量・排出量算定シート!$G44,幹材積成長量!$I$7:$K$7,0)),IF($F44="地位Ⅲ",INDEX(幹材積成長量!$O$7:$Q$148,MATCH((【入力】吸収量・排出量算定シート!$H44+(【入力】吸収量・排出量算定シート!CG$17-【入力】吸収量・排出量算定シート!$CF$17)),幹材積成長量!$O$7:$O$148,0),MATCH(【入力】吸収量・排出量算定シート!$G44,幹材積成長量!$O$7:$Q$7,0)),INDEX(幹材積成長量!$L$7:$N$148,MATCH((【入力】吸収量・排出量算定シート!$H44+(【入力】吸収量・排出量算定シート!CG$17-【入力】吸収量・排出量算定シート!$CF$17)),幹材積成長量!$L$7:$L$148,0),MATCH(【入力】吸収量・排出量算定シート!$G44,幹材積成長量!$L$7:$N$7,0)))),0)</f>
        <v>0</v>
      </c>
      <c r="CH44" s="2">
        <f>IFERROR(IF($F44="地位Ⅰ",INDEX(幹材積成長量!$I$7:$K$148,MATCH((【入力】吸収量・排出量算定シート!$H44+(【入力】吸収量・排出量算定シート!CH$17-【入力】吸収量・排出量算定シート!$CF$17)),幹材積成長量!$I$7:$I$148,0),MATCH(【入力】吸収量・排出量算定シート!$G44,幹材積成長量!$I$7:$K$7,0)),IF($F44="地位Ⅲ",INDEX(幹材積成長量!$O$7:$Q$148,MATCH((【入力】吸収量・排出量算定シート!$H44+(【入力】吸収量・排出量算定シート!CH$17-【入力】吸収量・排出量算定シート!$CF$17)),幹材積成長量!$O$7:$O$148,0),MATCH(【入力】吸収量・排出量算定シート!$G44,幹材積成長量!$O$7:$Q$7,0)),INDEX(幹材積成長量!$L$7:$N$148,MATCH((【入力】吸収量・排出量算定シート!$H44+(【入力】吸収量・排出量算定シート!CH$17-【入力】吸収量・排出量算定シート!$CF$17)),幹材積成長量!$L$7:$L$148,0),MATCH(【入力】吸収量・排出量算定シート!$G44,幹材積成長量!$L$7:$N$7,0)))),0)</f>
        <v>0</v>
      </c>
      <c r="CI44" s="2">
        <f>IFERROR(IF($F44="地位Ⅰ",INDEX(幹材積成長量!$I$7:$K$148,MATCH((【入力】吸収量・排出量算定シート!$H44+(【入力】吸収量・排出量算定シート!CI$17-【入力】吸収量・排出量算定シート!$CF$17)),幹材積成長量!$I$7:$I$148,0),MATCH(【入力】吸収量・排出量算定シート!$G44,幹材積成長量!$I$7:$K$7,0)),IF($F44="地位Ⅲ",INDEX(幹材積成長量!$O$7:$Q$148,MATCH((【入力】吸収量・排出量算定シート!$H44+(【入力】吸収量・排出量算定シート!CI$17-【入力】吸収量・排出量算定シート!$CF$17)),幹材積成長量!$O$7:$O$148,0),MATCH(【入力】吸収量・排出量算定シート!$G44,幹材積成長量!$O$7:$Q$7,0)),INDEX(幹材積成長量!$L$7:$N$148,MATCH((【入力】吸収量・排出量算定シート!$H44+(【入力】吸収量・排出量算定シート!CI$17-【入力】吸収量・排出量算定シート!$CF$17)),幹材積成長量!$L$7:$L$148,0),MATCH(【入力】吸収量・排出量算定シート!$G44,幹材積成長量!$L$7:$N$7,0)))),0)</f>
        <v>0</v>
      </c>
      <c r="CJ44" s="2">
        <f>IFERROR(IF($F44="地位Ⅰ",INDEX(幹材積成長量!$I$7:$K$148,MATCH((【入力】吸収量・排出量算定シート!$H44+(【入力】吸収量・排出量算定シート!CJ$17-【入力】吸収量・排出量算定シート!$CF$17)),幹材積成長量!$I$7:$I$148,0),MATCH(【入力】吸収量・排出量算定シート!$G44,幹材積成長量!$I$7:$K$7,0)),IF($F44="地位Ⅲ",INDEX(幹材積成長量!$O$7:$Q$148,MATCH((【入力】吸収量・排出量算定シート!$H44+(【入力】吸収量・排出量算定シート!CJ$17-【入力】吸収量・排出量算定シート!$CF$17)),幹材積成長量!$O$7:$O$148,0),MATCH(【入力】吸収量・排出量算定シート!$G44,幹材積成長量!$O$7:$Q$7,0)),INDEX(幹材積成長量!$L$7:$N$148,MATCH((【入力】吸収量・排出量算定シート!$H44+(【入力】吸収量・排出量算定シート!CJ$17-【入力】吸収量・排出量算定シート!$CF$17)),幹材積成長量!$L$7:$L$148,0),MATCH(【入力】吸収量・排出量算定シート!$G44,幹材積成長量!$L$7:$N$7,0)))),0)</f>
        <v>0</v>
      </c>
      <c r="CK44" s="2">
        <f>IFERROR(IF($F44="地位Ⅰ",INDEX(幹材積成長量!$I$7:$K$148,MATCH((【入力】吸収量・排出量算定シート!$H44+(【入力】吸収量・排出量算定シート!CK$17-【入力】吸収量・排出量算定シート!$CF$17)),幹材積成長量!$I$7:$I$148,0),MATCH(【入力】吸収量・排出量算定シート!$G44,幹材積成長量!$I$7:$K$7,0)),IF($F44="地位Ⅲ",INDEX(幹材積成長量!$O$7:$Q$148,MATCH((【入力】吸収量・排出量算定シート!$H44+(【入力】吸収量・排出量算定シート!CK$17-【入力】吸収量・排出量算定シート!$CF$17)),幹材積成長量!$O$7:$O$148,0),MATCH(【入力】吸収量・排出量算定シート!$G44,幹材積成長量!$O$7:$Q$7,0)),INDEX(幹材積成長量!$L$7:$N$148,MATCH((【入力】吸収量・排出量算定シート!$H44+(【入力】吸収量・排出量算定シート!CK$17-【入力】吸収量・排出量算定シート!$CF$17)),幹材積成長量!$L$7:$L$148,0),MATCH(【入力】吸収量・排出量算定シート!$G44,幹材積成長量!$L$7:$N$7,0)))),0)</f>
        <v>0</v>
      </c>
      <c r="CL44" s="2">
        <f>IFERROR(IF($F44="地位Ⅰ",INDEX(幹材積成長量!$I$7:$K$148,MATCH((【入力】吸収量・排出量算定シート!$H44+(【入力】吸収量・排出量算定シート!CL$17-【入力】吸収量・排出量算定シート!$CF$17)),幹材積成長量!$I$7:$I$148,0),MATCH(【入力】吸収量・排出量算定シート!$G44,幹材積成長量!$I$7:$K$7,0)),IF($F44="地位Ⅲ",INDEX(幹材積成長量!$O$7:$Q$148,MATCH((【入力】吸収量・排出量算定シート!$H44+(【入力】吸収量・排出量算定シート!CL$17-【入力】吸収量・排出量算定シート!$CF$17)),幹材積成長量!$O$7:$O$148,0),MATCH(【入力】吸収量・排出量算定シート!$G44,幹材積成長量!$O$7:$Q$7,0)),INDEX(幹材積成長量!$L$7:$N$148,MATCH((【入力】吸収量・排出量算定シート!$H44+(【入力】吸収量・排出量算定シート!CL$17-【入力】吸収量・排出量算定シート!$CF$17)),幹材積成長量!$L$7:$L$148,0),MATCH(【入力】吸収量・排出量算定シート!$G44,幹材積成長量!$L$7:$N$7,0)))),0)</f>
        <v>0</v>
      </c>
      <c r="CM44" s="2">
        <f>IFERROR(IF($F44="地位Ⅰ",INDEX(幹材積成長量!$I$7:$K$148,MATCH((【入力】吸収量・排出量算定シート!$H44+(【入力】吸収量・排出量算定シート!CM$17-【入力】吸収量・排出量算定シート!$CF$17)),幹材積成長量!$I$7:$I$148,0),MATCH(【入力】吸収量・排出量算定シート!$G44,幹材積成長量!$I$7:$K$7,0)),IF($F44="地位Ⅲ",INDEX(幹材積成長量!$O$7:$Q$148,MATCH((【入力】吸収量・排出量算定シート!$H44+(【入力】吸収量・排出量算定シート!CM$17-【入力】吸収量・排出量算定シート!$CF$17)),幹材積成長量!$O$7:$O$148,0),MATCH(【入力】吸収量・排出量算定シート!$G44,幹材積成長量!$O$7:$Q$7,0)),INDEX(幹材積成長量!$L$7:$N$148,MATCH((【入力】吸収量・排出量算定シート!$H44+(【入力】吸収量・排出量算定シート!CM$17-【入力】吸収量・排出量算定シート!$CF$17)),幹材積成長量!$L$7:$L$148,0),MATCH(【入力】吸収量・排出量算定シート!$G44,幹材積成長量!$L$7:$N$7,0)))),0)</f>
        <v>0</v>
      </c>
      <c r="CN44" s="2">
        <f>IFERROR(IF($F44="地位Ⅰ",INDEX(幹材積成長量!$I$7:$K$148,MATCH((【入力】吸収量・排出量算定シート!$H44+(【入力】吸収量・排出量算定シート!CN$17-【入力】吸収量・排出量算定シート!$CF$17)),幹材積成長量!$I$7:$I$148,0),MATCH(【入力】吸収量・排出量算定シート!$G44,幹材積成長量!$I$7:$K$7,0)),IF($F44="地位Ⅲ",INDEX(幹材積成長量!$O$7:$Q$148,MATCH((【入力】吸収量・排出量算定シート!$H44+(【入力】吸収量・排出量算定シート!CN$17-【入力】吸収量・排出量算定シート!$CF$17)),幹材積成長量!$O$7:$O$148,0),MATCH(【入力】吸収量・排出量算定シート!$G44,幹材積成長量!$O$7:$Q$7,0)),INDEX(幹材積成長量!$L$7:$N$148,MATCH((【入力】吸収量・排出量算定シート!$H44+(【入力】吸収量・排出量算定シート!CN$17-【入力】吸収量・排出量算定シート!$CF$17)),幹材積成長量!$L$7:$L$148,0),MATCH(【入力】吸収量・排出量算定シート!$G44,幹材積成長量!$L$7:$N$7,0)))),0)</f>
        <v>0</v>
      </c>
      <c r="CO44" s="2">
        <f>IFERROR(IF($F44="地位Ⅰ",INDEX(幹材積成長量!$I$7:$K$148,MATCH((【入力】吸収量・排出量算定シート!$H44+(【入力】吸収量・排出量算定シート!CO$17-【入力】吸収量・排出量算定シート!$CF$17)),幹材積成長量!$I$7:$I$148,0),MATCH(【入力】吸収量・排出量算定シート!$G44,幹材積成長量!$I$7:$K$7,0)),IF($F44="地位Ⅲ",INDEX(幹材積成長量!$O$7:$Q$148,MATCH((【入力】吸収量・排出量算定シート!$H44+(【入力】吸収量・排出量算定シート!CO$17-【入力】吸収量・排出量算定シート!$CF$17)),幹材積成長量!$O$7:$O$148,0),MATCH(【入力】吸収量・排出量算定シート!$G44,幹材積成長量!$O$7:$Q$7,0)),INDEX(幹材積成長量!$L$7:$N$148,MATCH((【入力】吸収量・排出量算定シート!$H44+(【入力】吸収量・排出量算定シート!CO$17-【入力】吸収量・排出量算定シート!$CF$17)),幹材積成長量!$L$7:$L$148,0),MATCH(【入力】吸収量・排出量算定シート!$G44,幹材積成長量!$L$7:$N$7,0)))),0)</f>
        <v>0</v>
      </c>
      <c r="CP44" s="2">
        <f>IFERROR(IF($F44="地位Ⅰ",INDEX(幹材積成長量!$I$7:$K$148,MATCH((【入力】吸収量・排出量算定シート!$H44+(【入力】吸収量・排出量算定シート!CP$17-【入力】吸収量・排出量算定シート!$CF$17)),幹材積成長量!$I$7:$I$148,0),MATCH(【入力】吸収量・排出量算定シート!$G44,幹材積成長量!$I$7:$K$7,0)),IF($F44="地位Ⅲ",INDEX(幹材積成長量!$O$7:$Q$148,MATCH((【入力】吸収量・排出量算定シート!$H44+(【入力】吸収量・排出量算定シート!CP$17-【入力】吸収量・排出量算定シート!$CF$17)),幹材積成長量!$O$7:$O$148,0),MATCH(【入力】吸収量・排出量算定シート!$G44,幹材積成長量!$O$7:$Q$7,0)),INDEX(幹材積成長量!$L$7:$N$148,MATCH((【入力】吸収量・排出量算定シート!$H44+(【入力】吸収量・排出量算定シート!CP$17-【入力】吸収量・排出量算定シート!$CF$17)),幹材積成長量!$L$7:$L$148,0),MATCH(【入力】吸収量・排出量算定シート!$G44,幹材積成長量!$L$7:$N$7,0)))),0)</f>
        <v>0</v>
      </c>
      <c r="CQ44" s="2">
        <f>IFERROR(IF($F44="地位Ⅰ",INDEX(幹材積成長量!$I$7:$K$148,MATCH((【入力】吸収量・排出量算定シート!$H44+(【入力】吸収量・排出量算定シート!CQ$17-【入力】吸収量・排出量算定シート!$CF$17)),幹材積成長量!$I$7:$I$148,0),MATCH(【入力】吸収量・排出量算定シート!$G44,幹材積成長量!$I$7:$K$7,0)),IF($F44="地位Ⅲ",INDEX(幹材積成長量!$O$7:$Q$148,MATCH((【入力】吸収量・排出量算定シート!$H44+(【入力】吸収量・排出量算定シート!CQ$17-【入力】吸収量・排出量算定シート!$CF$17)),幹材積成長量!$O$7:$O$148,0),MATCH(【入力】吸収量・排出量算定シート!$G44,幹材積成長量!$O$7:$Q$7,0)),INDEX(幹材積成長量!$L$7:$N$148,MATCH((【入力】吸収量・排出量算定シート!$H44+(【入力】吸収量・排出量算定シート!CQ$17-【入力】吸収量・排出量算定シート!$CF$17)),幹材積成長量!$L$7:$L$148,0),MATCH(【入力】吸収量・排出量算定シート!$G44,幹材積成長量!$L$7:$N$7,0)))),0)</f>
        <v>0</v>
      </c>
      <c r="CR44" s="2">
        <f>IFERROR(IF($F44="地位Ⅰ",INDEX(幹材積成長量!$I$7:$K$148,MATCH((【入力】吸収量・排出量算定シート!$H44+(【入力】吸収量・排出量算定シート!CR$17-【入力】吸収量・排出量算定シート!$CF$17)),幹材積成長量!$I$7:$I$148,0),MATCH(【入力】吸収量・排出量算定シート!$G44,幹材積成長量!$I$7:$K$7,0)),IF($F44="地位Ⅲ",INDEX(幹材積成長量!$O$7:$Q$148,MATCH((【入力】吸収量・排出量算定シート!$H44+(【入力】吸収量・排出量算定シート!CR$17-【入力】吸収量・排出量算定シート!$CF$17)),幹材積成長量!$O$7:$O$148,0),MATCH(【入力】吸収量・排出量算定シート!$G44,幹材積成長量!$O$7:$Q$7,0)),INDEX(幹材積成長量!$L$7:$N$148,MATCH((【入力】吸収量・排出量算定シート!$H44+(【入力】吸収量・排出量算定シート!CR$17-【入力】吸収量・排出量算定シート!$CF$17)),幹材積成長量!$L$7:$L$148,0),MATCH(【入力】吸収量・排出量算定シート!$G44,幹材積成長量!$L$7:$N$7,0)))),0)</f>
        <v>0</v>
      </c>
      <c r="CS44" s="2">
        <f>IFERROR(IF($F44="地位Ⅰ",INDEX(幹材積成長量!$I$7:$K$148,MATCH((【入力】吸収量・排出量算定シート!$H44+(【入力】吸収量・排出量算定シート!CS$17-【入力】吸収量・排出量算定シート!$CF$17)),幹材積成長量!$I$7:$I$148,0),MATCH(【入力】吸収量・排出量算定シート!$G44,幹材積成長量!$I$7:$K$7,0)),IF($F44="地位Ⅲ",INDEX(幹材積成長量!$O$7:$Q$148,MATCH((【入力】吸収量・排出量算定シート!$H44+(【入力】吸収量・排出量算定シート!CS$17-【入力】吸収量・排出量算定シート!$CF$17)),幹材積成長量!$O$7:$O$148,0),MATCH(【入力】吸収量・排出量算定シート!$G44,幹材積成長量!$O$7:$Q$7,0)),INDEX(幹材積成長量!$L$7:$N$148,MATCH((【入力】吸収量・排出量算定シート!$H44+(【入力】吸収量・排出量算定シート!CS$17-【入力】吸収量・排出量算定シート!$CF$17)),幹材積成長量!$L$7:$L$148,0),MATCH(【入力】吸収量・排出量算定シート!$G44,幹材積成長量!$L$7:$N$7,0)))),0)</f>
        <v>0</v>
      </c>
      <c r="CT44" s="2">
        <f>IFERROR(IF($F44="地位Ⅰ",INDEX(幹材積成長量!$I$7:$K$148,MATCH((【入力】吸収量・排出量算定シート!$H44+(【入力】吸収量・排出量算定シート!CT$17-【入力】吸収量・排出量算定シート!$CF$17)),幹材積成長量!$I$7:$I$148,0),MATCH(【入力】吸収量・排出量算定シート!$G44,幹材積成長量!$I$7:$K$7,0)),IF($F44="地位Ⅲ",INDEX(幹材積成長量!$O$7:$Q$148,MATCH((【入力】吸収量・排出量算定シート!$H44+(【入力】吸収量・排出量算定シート!CT$17-【入力】吸収量・排出量算定シート!$CF$17)),幹材積成長量!$O$7:$O$148,0),MATCH(【入力】吸収量・排出量算定シート!$G44,幹材積成長量!$O$7:$Q$7,0)),INDEX(幹材積成長量!$L$7:$N$148,MATCH((【入力】吸収量・排出量算定シート!$H44+(【入力】吸収量・排出量算定シート!CT$17-【入力】吸収量・排出量算定シート!$CF$17)),幹材積成長量!$L$7:$L$148,0),MATCH(【入力】吸収量・排出量算定シート!$G44,幹材積成長量!$L$7:$N$7,0)))),0)</f>
        <v>0</v>
      </c>
      <c r="CU44" s="2">
        <f>IFERROR(IF($F44="地位Ⅰ",INDEX(幹材積成長量!$I$7:$K$148,MATCH((【入力】吸収量・排出量算定シート!$H44+(【入力】吸収量・排出量算定シート!CU$17-【入力】吸収量・排出量算定シート!$CF$17)),幹材積成長量!$I$7:$I$148,0),MATCH(【入力】吸収量・排出量算定シート!$G44,幹材積成長量!$I$7:$K$7,0)),IF($F44="地位Ⅲ",INDEX(幹材積成長量!$O$7:$Q$148,MATCH((【入力】吸収量・排出量算定シート!$H44+(【入力】吸収量・排出量算定シート!CU$17-【入力】吸収量・排出量算定シート!$CF$17)),幹材積成長量!$O$7:$O$148,0),MATCH(【入力】吸収量・排出量算定シート!$G44,幹材積成長量!$O$7:$Q$7,0)),INDEX(幹材積成長量!$L$7:$N$148,MATCH((【入力】吸収量・排出量算定シート!$H44+(【入力】吸収量・排出量算定シート!CU$17-【入力】吸収量・排出量算定シート!$CF$17)),幹材積成長量!$L$7:$L$148,0),MATCH(【入力】吸収量・排出量算定シート!$G44,幹材積成長量!$L$7:$N$7,0)))),0)</f>
        <v>0</v>
      </c>
      <c r="CV44" s="2">
        <f>IFERROR(IF($F44="地位Ⅰ",INDEX(幹材積成長量!$I$7:$K$148,MATCH((【入力】吸収量・排出量算定シート!$H44+(【入力】吸収量・排出量算定シート!CV$17-【入力】吸収量・排出量算定シート!$CF$17)),幹材積成長量!$I$7:$I$148,0),MATCH(【入力】吸収量・排出量算定シート!$G44,幹材積成長量!$I$7:$K$7,0)),IF($F44="地位Ⅲ",INDEX(幹材積成長量!$O$7:$Q$148,MATCH((【入力】吸収量・排出量算定シート!$H44+(【入力】吸収量・排出量算定シート!CV$17-【入力】吸収量・排出量算定シート!$CF$17)),幹材積成長量!$O$7:$O$148,0),MATCH(【入力】吸収量・排出量算定シート!$G44,幹材積成長量!$O$7:$Q$7,0)),INDEX(幹材積成長量!$L$7:$N$148,MATCH((【入力】吸収量・排出量算定シート!$H44+(【入力】吸収量・排出量算定シート!CV$17-【入力】吸収量・排出量算定シート!$CF$17)),幹材積成長量!$L$7:$L$148,0),MATCH(【入力】吸収量・排出量算定シート!$G44,幹材積成長量!$L$7:$N$7,0)))),0)</f>
        <v>0</v>
      </c>
      <c r="CW44" s="2">
        <f t="shared" si="148"/>
        <v>0</v>
      </c>
      <c r="CX44" s="2">
        <f t="shared" si="149"/>
        <v>0</v>
      </c>
      <c r="CY44" s="2">
        <f t="shared" si="150"/>
        <v>0</v>
      </c>
      <c r="CZ44" s="2">
        <f t="shared" si="151"/>
        <v>0</v>
      </c>
      <c r="DA44" s="2">
        <f t="shared" si="152"/>
        <v>0</v>
      </c>
      <c r="DB44" s="2">
        <f t="shared" si="153"/>
        <v>0</v>
      </c>
      <c r="DC44" s="2">
        <f t="shared" si="154"/>
        <v>0</v>
      </c>
      <c r="DD44" s="2">
        <f t="shared" si="155"/>
        <v>0</v>
      </c>
      <c r="DE44" s="2">
        <f t="shared" si="156"/>
        <v>0</v>
      </c>
      <c r="DF44" s="2">
        <f t="shared" si="157"/>
        <v>0</v>
      </c>
      <c r="DG44" s="2">
        <f t="shared" si="158"/>
        <v>0</v>
      </c>
      <c r="DH44" s="2">
        <f t="shared" si="159"/>
        <v>0</v>
      </c>
      <c r="DI44" s="2">
        <f t="shared" si="160"/>
        <v>0</v>
      </c>
      <c r="DJ44" s="2">
        <f t="shared" si="161"/>
        <v>0</v>
      </c>
      <c r="DK44" s="2">
        <f t="shared" si="162"/>
        <v>0</v>
      </c>
      <c r="DL44" s="2">
        <f t="shared" si="163"/>
        <v>0</v>
      </c>
      <c r="DM44" s="2">
        <f t="shared" si="164"/>
        <v>0</v>
      </c>
      <c r="DN44" s="187">
        <f>IFERROR(IF($F44="地位Ⅰ",INDEX(幹材積成長量!$AE$7:$AG$14,8,MATCH(【入力】吸収量・排出量算定シート!$G44,幹材積成長量!$AE$7:$AG$7,0)),IF($F44="地位Ⅲ",INDEX(幹材積成長量!$AK$7:$AM$14,8,MATCH(【入力】吸収量・排出量算定シート!$G44,幹材積成長量!$AK$7:$AM$7,0)),INDEX(幹材積成長量!$AH$7:$AJ$14,8,MATCH(【入力】吸収量・排出量算定シート!$G44,幹材積成長量!$AH$7:$AJ$7,0)))),0)</f>
        <v>0</v>
      </c>
      <c r="DO44" s="187">
        <f>IFERROR(IF($F44="地位Ⅰ",INDEX(幹材積成長量!$AE$7:$AG$14,8,MATCH(【入力】吸収量・排出量算定シート!$G44,幹材積成長量!$AE$7:$AG$7,0)),IF($F44="地位Ⅲ",INDEX(幹材積成長量!$AK$7:$AM$14,8,MATCH(【入力】吸収量・排出量算定シート!$G44,幹材積成長量!$AK$7:$AM$7,0)),INDEX(幹材積成長量!$AH$7:$AJ$14,8,MATCH(【入力】吸収量・排出量算定シート!$G44,幹材積成長量!$AH$7:$AJ$7,0)))),0)</f>
        <v>0</v>
      </c>
      <c r="DP44" s="187">
        <f>IFERROR(IF($F44="地位Ⅰ",INDEX(幹材積成長量!$AE$7:$AG$14,8,MATCH(【入力】吸収量・排出量算定シート!$G44,幹材積成長量!$AE$7:$AG$7,0)),IF($F44="地位Ⅲ",INDEX(幹材積成長量!$AK$7:$AM$14,8,MATCH(【入力】吸収量・排出量算定シート!$G44,幹材積成長量!$AK$7:$AM$7,0)),INDEX(幹材積成長量!$AH$7:$AJ$14,8,MATCH(【入力】吸収量・排出量算定シート!$G44,幹材積成長量!$AH$7:$AJ$7,0)))),0)</f>
        <v>0</v>
      </c>
      <c r="DQ44" s="187">
        <f>IFERROR(IF($F44="地位Ⅰ",INDEX(幹材積成長量!$AE$7:$AG$14,8,MATCH(【入力】吸収量・排出量算定シート!$G44,幹材積成長量!$AE$7:$AG$7,0)),IF($F44="地位Ⅲ",INDEX(幹材積成長量!$AK$7:$AM$14,8,MATCH(【入力】吸収量・排出量算定シート!$G44,幹材積成長量!$AK$7:$AM$7,0)),INDEX(幹材積成長量!$AH$7:$AJ$14,8,MATCH(【入力】吸収量・排出量算定シート!$G44,幹材積成長量!$AH$7:$AJ$7,0)))),0)</f>
        <v>0</v>
      </c>
      <c r="DR44" s="187">
        <f>IFERROR(IF($F44="地位Ⅰ",INDEX(幹材積成長量!$AE$7:$AG$14,8,MATCH(【入力】吸収量・排出量算定シート!$G44,幹材積成長量!$AE$7:$AG$7,0)),IF($F44="地位Ⅲ",INDEX(幹材積成長量!$AK$7:$AM$14,8,MATCH(【入力】吸収量・排出量算定シート!$G44,幹材積成長量!$AK$7:$AM$7,0)),INDEX(幹材積成長量!$AH$7:$AJ$14,8,MATCH(【入力】吸収量・排出量算定シート!$G44,幹材積成長量!$AH$7:$AJ$7,0)))),0)</f>
        <v>0</v>
      </c>
      <c r="DS44" s="187">
        <f>IFERROR(IF($F44="地位Ⅰ",INDEX(幹材積成長量!$AE$7:$AG$14,8,MATCH(【入力】吸収量・排出量算定シート!$G44,幹材積成長量!$AE$7:$AG$7,0)),IF($F44="地位Ⅲ",INDEX(幹材積成長量!$AK$7:$AM$14,8,MATCH(【入力】吸収量・排出量算定シート!$G44,幹材積成長量!$AK$7:$AM$7,0)),INDEX(幹材積成長量!$AH$7:$AJ$14,8,MATCH(【入力】吸収量・排出量算定シート!$G44,幹材積成長量!$AH$7:$AJ$7,0)))),0)</f>
        <v>0</v>
      </c>
      <c r="DT44" s="187">
        <f>IFERROR(IF($F44="地位Ⅰ",INDEX(幹材積成長量!$AE$7:$AG$14,8,MATCH(【入力】吸収量・排出量算定シート!$G44,幹材積成長量!$AE$7:$AG$7,0)),IF($F44="地位Ⅲ",INDEX(幹材積成長量!$AK$7:$AM$14,8,MATCH(【入力】吸収量・排出量算定シート!$G44,幹材積成長量!$AK$7:$AM$7,0)),INDEX(幹材積成長量!$AH$7:$AJ$14,8,MATCH(【入力】吸収量・排出量算定シート!$G44,幹材積成長量!$AH$7:$AJ$7,0)))),0)</f>
        <v>0</v>
      </c>
      <c r="DU44" s="187">
        <f>IFERROR(IF($F44="地位Ⅰ",INDEX(幹材積成長量!$AE$7:$AG$14,8,MATCH(【入力】吸収量・排出量算定シート!$G44,幹材積成長量!$AE$7:$AG$7,0)),IF($F44="地位Ⅲ",INDEX(幹材積成長量!$AK$7:$AM$14,8,MATCH(【入力】吸収量・排出量算定シート!$G44,幹材積成長量!$AK$7:$AM$7,0)),INDEX(幹材積成長量!$AH$7:$AJ$14,8,MATCH(【入力】吸収量・排出量算定シート!$G44,幹材積成長量!$AH$7:$AJ$7,0)))),0)</f>
        <v>0</v>
      </c>
      <c r="DV44" s="187">
        <f>IFERROR(IF($F44="地位Ⅰ",INDEX(幹材積成長量!$AE$7:$AG$14,8,MATCH(【入力】吸収量・排出量算定シート!$G44,幹材積成長量!$AE$7:$AG$7,0)),IF($F44="地位Ⅲ",INDEX(幹材積成長量!$AK$7:$AM$14,8,MATCH(【入力】吸収量・排出量算定シート!$G44,幹材積成長量!$AK$7:$AM$7,0)),INDEX(幹材積成長量!$AH$7:$AJ$14,8,MATCH(【入力】吸収量・排出量算定シート!$G44,幹材積成長量!$AH$7:$AJ$7,0)))),0)</f>
        <v>0</v>
      </c>
      <c r="DW44" s="187">
        <f>IFERROR(IF($F44="地位Ⅰ",INDEX(幹材積成長量!$AE$7:$AG$14,8,MATCH(【入力】吸収量・排出量算定シート!$G44,幹材積成長量!$AE$7:$AG$7,0)),IF($F44="地位Ⅲ",INDEX(幹材積成長量!$AK$7:$AM$14,8,MATCH(【入力】吸収量・排出量算定シート!$G44,幹材積成長量!$AK$7:$AM$7,0)),INDEX(幹材積成長量!$AH$7:$AJ$14,8,MATCH(【入力】吸収量・排出量算定シート!$G44,幹材積成長量!$AH$7:$AJ$7,0)))),0)</f>
        <v>0</v>
      </c>
      <c r="DX44" s="187">
        <f>IFERROR(IF($F44="地位Ⅰ",INDEX(幹材積成長量!$AE$7:$AG$14,8,MATCH(【入力】吸収量・排出量算定シート!$G44,幹材積成長量!$AE$7:$AG$7,0)),IF($F44="地位Ⅲ",INDEX(幹材積成長量!$AK$7:$AM$14,8,MATCH(【入力】吸収量・排出量算定シート!$G44,幹材積成長量!$AK$7:$AM$7,0)),INDEX(幹材積成長量!$AH$7:$AJ$14,8,MATCH(【入力】吸収量・排出量算定シート!$G44,幹材積成長量!$AH$7:$AJ$7,0)))),0)</f>
        <v>0</v>
      </c>
      <c r="DY44" s="187">
        <f>IFERROR(IF($F44="地位Ⅰ",INDEX(幹材積成長量!$AE$7:$AG$14,8,MATCH(【入力】吸収量・排出量算定シート!$G44,幹材積成長量!$AE$7:$AG$7,0)),IF($F44="地位Ⅲ",INDEX(幹材積成長量!$AK$7:$AM$14,8,MATCH(【入力】吸収量・排出量算定シート!$G44,幹材積成長量!$AK$7:$AM$7,0)),INDEX(幹材積成長量!$AH$7:$AJ$14,8,MATCH(【入力】吸収量・排出量算定シート!$G44,幹材積成長量!$AH$7:$AJ$7,0)))),0)</f>
        <v>0</v>
      </c>
      <c r="DZ44" s="187">
        <f>IFERROR(IF($F44="地位Ⅰ",INDEX(幹材積成長量!$AE$7:$AG$14,8,MATCH(【入力】吸収量・排出量算定シート!$G44,幹材積成長量!$AE$7:$AG$7,0)),IF($F44="地位Ⅲ",INDEX(幹材積成長量!$AK$7:$AM$14,8,MATCH(【入力】吸収量・排出量算定シート!$G44,幹材積成長量!$AK$7:$AM$7,0)),INDEX(幹材積成長量!$AH$7:$AJ$14,8,MATCH(【入力】吸収量・排出量算定シート!$G44,幹材積成長量!$AH$7:$AJ$7,0)))),0)</f>
        <v>0</v>
      </c>
      <c r="EA44" s="187">
        <f>IFERROR(IF($F44="地位Ⅰ",INDEX(幹材積成長量!$AE$7:$AG$14,8,MATCH(【入力】吸収量・排出量算定シート!$G44,幹材積成長量!$AE$7:$AG$7,0)),IF($F44="地位Ⅲ",INDEX(幹材積成長量!$AK$7:$AM$14,8,MATCH(【入力】吸収量・排出量算定シート!$G44,幹材積成長量!$AK$7:$AM$7,0)),INDEX(幹材積成長量!$AH$7:$AJ$14,8,MATCH(【入力】吸収量・排出量算定シート!$G44,幹材積成長量!$AH$7:$AJ$7,0)))),0)</f>
        <v>0</v>
      </c>
      <c r="EB44" s="187">
        <f>IFERROR(IF($F44="地位Ⅰ",INDEX(幹材積成長量!$AE$7:$AG$14,8,MATCH(【入力】吸収量・排出量算定シート!$G44,幹材積成長量!$AE$7:$AG$7,0)),IF($F44="地位Ⅲ",INDEX(幹材積成長量!$AK$7:$AM$14,8,MATCH(【入力】吸収量・排出量算定シート!$G44,幹材積成長量!$AK$7:$AM$7,0)),INDEX(幹材積成長量!$AH$7:$AJ$14,8,MATCH(【入力】吸収量・排出量算定シート!$G44,幹材積成長量!$AH$7:$AJ$7,0)))),0)</f>
        <v>0</v>
      </c>
      <c r="EC44" s="187">
        <f>IFERROR(IF($F44="地位Ⅰ",INDEX(幹材積成長量!$AE$7:$AG$14,8,MATCH(【入力】吸収量・排出量算定シート!$G44,幹材積成長量!$AE$7:$AG$7,0)),IF($F44="地位Ⅲ",INDEX(幹材積成長量!$AK$7:$AM$14,8,MATCH(【入力】吸収量・排出量算定シート!$G44,幹材積成長量!$AK$7:$AM$7,0)),INDEX(幹材積成長量!$AH$7:$AJ$14,8,MATCH(【入力】吸収量・排出量算定シート!$G44,幹材積成長量!$AH$7:$AJ$7,0)))),0)</f>
        <v>0</v>
      </c>
      <c r="ED44" s="186">
        <f t="shared" si="165"/>
        <v>0</v>
      </c>
      <c r="EE44" s="186">
        <f t="shared" si="166"/>
        <v>0</v>
      </c>
      <c r="EF44" s="186">
        <f t="shared" si="167"/>
        <v>0</v>
      </c>
      <c r="EG44" s="186">
        <f t="shared" si="168"/>
        <v>0</v>
      </c>
      <c r="EH44" s="186">
        <f t="shared" si="169"/>
        <v>0</v>
      </c>
      <c r="EI44" s="186">
        <f t="shared" si="170"/>
        <v>0</v>
      </c>
      <c r="EJ44" s="186">
        <f t="shared" si="171"/>
        <v>0</v>
      </c>
      <c r="EK44" s="186">
        <f t="shared" si="172"/>
        <v>0</v>
      </c>
      <c r="EL44" s="186">
        <f t="shared" si="173"/>
        <v>0</v>
      </c>
      <c r="EM44" s="186">
        <f t="shared" si="174"/>
        <v>0</v>
      </c>
      <c r="EN44" s="186">
        <f t="shared" si="175"/>
        <v>0</v>
      </c>
      <c r="EO44" s="186">
        <f t="shared" si="176"/>
        <v>0</v>
      </c>
      <c r="EP44" s="186">
        <f t="shared" si="177"/>
        <v>0</v>
      </c>
      <c r="EQ44" s="186">
        <f t="shared" si="178"/>
        <v>0</v>
      </c>
      <c r="ER44" s="186">
        <f t="shared" si="179"/>
        <v>0</v>
      </c>
      <c r="ES44" s="186">
        <f t="shared" si="180"/>
        <v>0</v>
      </c>
      <c r="ET44" s="186">
        <f t="shared" si="181"/>
        <v>0</v>
      </c>
    </row>
    <row r="45" spans="2:150" x14ac:dyDescent="0.3">
      <c r="B45" s="3"/>
      <c r="C45" s="3"/>
      <c r="D45" s="3"/>
      <c r="E45" s="3"/>
      <c r="G45" s="217"/>
      <c r="J45" s="3"/>
      <c r="M45" s="187">
        <f>IFERROR(IF($F45="地位Ⅰ",INDEX(幹材積成長量!$S$7:$U$148,MATCH(【入力】吸収量・排出量算定シート!$H45+(M$17-$M$17),幹材積成長量!$S$7:$S$148,0),MATCH($G45,幹材積成長量!$S$7:$U$7,0)),IF($F45="地位Ⅲ",INDEX(幹材積成長量!$Y$7:$AA$148,MATCH(【入力】吸収量・排出量算定シート!$H45+(M$17-$M$17),幹材積成長量!$Y$7:$Y$148,0),MATCH($G45,幹材積成長量!$Y$7:$AA$7,0)),INDEX(幹材積成長量!$V$7:$X$148,MATCH(【入力】吸収量・排出量算定シート!$H45+(M$17-$M$17),幹材積成長量!$V$7:$V$148,0),MATCH($G45,幹材積成長量!$V$7:$X$7,0)))),0)</f>
        <v>0</v>
      </c>
      <c r="N45" s="187">
        <f>IFERROR(IF($F45="地位Ⅰ",INDEX(幹材積成長量!$S$7:$U$148,MATCH(【入力】吸収量・排出量算定シート!$H45+(N$17-$M$17),幹材積成長量!$S$7:$S$148,0),MATCH($G45,幹材積成長量!$S$7:$U$7,0)),IF($F45="地位Ⅲ",INDEX(幹材積成長量!$Y$7:$AA$148,MATCH(【入力】吸収量・排出量算定シート!$H45+(N$17-$M$17),幹材積成長量!$Y$7:$Y$148,0),MATCH($G45,幹材積成長量!$Y$7:$AA$7,0)),INDEX(幹材積成長量!$V$7:$X$148,MATCH(【入力】吸収量・排出量算定シート!$H45+(N$17-$M$17),幹材積成長量!$V$7:$V$148,0),MATCH($G45,幹材積成長量!$V$7:$X$7,0)))),0)</f>
        <v>0</v>
      </c>
      <c r="O45" s="187">
        <f>IFERROR(IF($F45="地位Ⅰ",INDEX(幹材積成長量!$S$7:$U$148,MATCH(【入力】吸収量・排出量算定シート!$H45+(O$17-$M$17),幹材積成長量!$S$7:$S$148,0),MATCH($G45,幹材積成長量!$S$7:$U$7,0)),IF($F45="地位Ⅲ",INDEX(幹材積成長量!$Y$7:$AA$148,MATCH(【入力】吸収量・排出量算定シート!$H45+(O$17-$M$17),幹材積成長量!$Y$7:$Y$148,0),MATCH($G45,幹材積成長量!$Y$7:$AA$7,0)),INDEX(幹材積成長量!$V$7:$X$148,MATCH(【入力】吸収量・排出量算定シート!$H45+(O$17-$M$17),幹材積成長量!$V$7:$V$148,0),MATCH($G45,幹材積成長量!$V$7:$X$7,0)))),0)</f>
        <v>0</v>
      </c>
      <c r="P45" s="187">
        <f>IFERROR(IF($F45="地位Ⅰ",INDEX(幹材積成長量!$S$7:$U$148,MATCH(【入力】吸収量・排出量算定シート!$H45+(P$17-$M$17),幹材積成長量!$S$7:$S$148,0),MATCH($G45,幹材積成長量!$S$7:$U$7,0)),IF($F45="地位Ⅲ",INDEX(幹材積成長量!$Y$7:$AA$148,MATCH(【入力】吸収量・排出量算定シート!$H45+(P$17-$M$17),幹材積成長量!$Y$7:$Y$148,0),MATCH($G45,幹材積成長量!$Y$7:$AA$7,0)),INDEX(幹材積成長量!$V$7:$X$148,MATCH(【入力】吸収量・排出量算定シート!$H45+(P$17-$M$17),幹材積成長量!$V$7:$V$148,0),MATCH($G45,幹材積成長量!$V$7:$X$7,0)))),0)</f>
        <v>0</v>
      </c>
      <c r="Q45" s="187">
        <f>IFERROR(IF($F45="地位Ⅰ",INDEX(幹材積成長量!$S$7:$U$148,MATCH(【入力】吸収量・排出量算定シート!$H45+(Q$17-$M$17),幹材積成長量!$S$7:$S$148,0),MATCH($G45,幹材積成長量!$S$7:$U$7,0)),IF($F45="地位Ⅲ",INDEX(幹材積成長量!$Y$7:$AA$148,MATCH(【入力】吸収量・排出量算定シート!$H45+(Q$17-$M$17),幹材積成長量!$Y$7:$Y$148,0),MATCH($G45,幹材積成長量!$Y$7:$AA$7,0)),INDEX(幹材積成長量!$V$7:$X$148,MATCH(【入力】吸収量・排出量算定シート!$H45+(Q$17-$M$17),幹材積成長量!$V$7:$V$148,0),MATCH($G45,幹材積成長量!$V$7:$X$7,0)))),0)</f>
        <v>0</v>
      </c>
      <c r="R45" s="187">
        <f>IFERROR(IF($F45="地位Ⅰ",INDEX(幹材積成長量!$S$7:$U$148,MATCH(【入力】吸収量・排出量算定シート!$H45+(R$17-$M$17),幹材積成長量!$S$7:$S$148,0),MATCH($G45,幹材積成長量!$S$7:$U$7,0)),IF($F45="地位Ⅲ",INDEX(幹材積成長量!$Y$7:$AA$148,MATCH(【入力】吸収量・排出量算定シート!$H45+(R$17-$M$17),幹材積成長量!$Y$7:$Y$148,0),MATCH($G45,幹材積成長量!$Y$7:$AA$7,0)),INDEX(幹材積成長量!$V$7:$X$148,MATCH(【入力】吸収量・排出量算定シート!$H45+(R$17-$M$17),幹材積成長量!$V$7:$V$148,0),MATCH($G45,幹材積成長量!$V$7:$X$7,0)))),0)</f>
        <v>0</v>
      </c>
      <c r="S45" s="187">
        <f>IFERROR(IF($F45="地位Ⅰ",INDEX(幹材積成長量!$S$7:$U$148,MATCH(【入力】吸収量・排出量算定シート!$H45+(S$17-$M$17),幹材積成長量!$S$7:$S$148,0),MATCH($G45,幹材積成長量!$S$7:$U$7,0)),IF($F45="地位Ⅲ",INDEX(幹材積成長量!$Y$7:$AA$148,MATCH(【入力】吸収量・排出量算定シート!$H45+(S$17-$M$17),幹材積成長量!$Y$7:$Y$148,0),MATCH($G45,幹材積成長量!$Y$7:$AA$7,0)),INDEX(幹材積成長量!$V$7:$X$148,MATCH(【入力】吸収量・排出量算定シート!$H45+(S$17-$M$17),幹材積成長量!$V$7:$V$148,0),MATCH($G45,幹材積成長量!$V$7:$X$7,0)))),0)</f>
        <v>0</v>
      </c>
      <c r="T45" s="187">
        <f>IFERROR(IF($F45="地位Ⅰ",INDEX(幹材積成長量!$S$7:$U$148,MATCH(【入力】吸収量・排出量算定シート!$H45+(T$17-$M$17),幹材積成長量!$S$7:$S$148,0),MATCH($G45,幹材積成長量!$S$7:$U$7,0)),IF($F45="地位Ⅲ",INDEX(幹材積成長量!$Y$7:$AA$148,MATCH(【入力】吸収量・排出量算定シート!$H45+(T$17-$M$17),幹材積成長量!$Y$7:$Y$148,0),MATCH($G45,幹材積成長量!$Y$7:$AA$7,0)),INDEX(幹材積成長量!$V$7:$X$148,MATCH(【入力】吸収量・排出量算定シート!$H45+(T$17-$M$17),幹材積成長量!$V$7:$V$148,0),MATCH($G45,幹材積成長量!$V$7:$X$7,0)))),0)</f>
        <v>0</v>
      </c>
      <c r="U45" s="187">
        <f>IFERROR(IF($F45="地位Ⅰ",INDEX(幹材積成長量!$S$7:$U$148,MATCH(【入力】吸収量・排出量算定シート!$H45+(U$17-$M$17),幹材積成長量!$S$7:$S$148,0),MATCH($G45,幹材積成長量!$S$7:$U$7,0)),IF($F45="地位Ⅲ",INDEX(幹材積成長量!$Y$7:$AA$148,MATCH(【入力】吸収量・排出量算定シート!$H45+(U$17-$M$17),幹材積成長量!$Y$7:$Y$148,0),MATCH($G45,幹材積成長量!$Y$7:$AA$7,0)),INDEX(幹材積成長量!$V$7:$X$148,MATCH(【入力】吸収量・排出量算定シート!$H45+(U$17-$M$17),幹材積成長量!$V$7:$V$148,0),MATCH($G45,幹材積成長量!$V$7:$X$7,0)))),0)</f>
        <v>0</v>
      </c>
      <c r="V45" s="187">
        <f>IFERROR(IF($F45="地位Ⅰ",INDEX(幹材積成長量!$S$7:$U$148,MATCH(【入力】吸収量・排出量算定シート!$H45+(V$17-$M$17),幹材積成長量!$S$7:$S$148,0),MATCH($G45,幹材積成長量!$S$7:$U$7,0)),IF($F45="地位Ⅲ",INDEX(幹材積成長量!$Y$7:$AA$148,MATCH(【入力】吸収量・排出量算定シート!$H45+(V$17-$M$17),幹材積成長量!$Y$7:$Y$148,0),MATCH($G45,幹材積成長量!$Y$7:$AA$7,0)),INDEX(幹材積成長量!$V$7:$X$148,MATCH(【入力】吸収量・排出量算定シート!$H45+(V$17-$M$17),幹材積成長量!$V$7:$V$148,0),MATCH($G45,幹材積成長量!$V$7:$X$7,0)))),0)</f>
        <v>0</v>
      </c>
      <c r="W45" s="187">
        <f>IFERROR(IF($F45="地位Ⅰ",INDEX(幹材積成長量!$S$7:$U$148,MATCH(【入力】吸収量・排出量算定シート!$H45+(W$17-$M$17),幹材積成長量!$S$7:$S$148,0),MATCH($G45,幹材積成長量!$S$7:$U$7,0)),IF($F45="地位Ⅲ",INDEX(幹材積成長量!$Y$7:$AA$148,MATCH(【入力】吸収量・排出量算定シート!$H45+(W$17-$M$17),幹材積成長量!$Y$7:$Y$148,0),MATCH($G45,幹材積成長量!$Y$7:$AA$7,0)),INDEX(幹材積成長量!$V$7:$X$148,MATCH(【入力】吸収量・排出量算定シート!$H45+(W$17-$M$17),幹材積成長量!$V$7:$V$148,0),MATCH($G45,幹材積成長量!$V$7:$X$7,0)))),0)</f>
        <v>0</v>
      </c>
      <c r="X45" s="187">
        <f>IFERROR(IF($F45="地位Ⅰ",INDEX(幹材積成長量!$S$7:$U$148,MATCH(【入力】吸収量・排出量算定シート!$H45+(X$17-$M$17),幹材積成長量!$S$7:$S$148,0),MATCH($G45,幹材積成長量!$S$7:$U$7,0)),IF($F45="地位Ⅲ",INDEX(幹材積成長量!$Y$7:$AA$148,MATCH(【入力】吸収量・排出量算定シート!$H45+(X$17-$M$17),幹材積成長量!$Y$7:$Y$148,0),MATCH($G45,幹材積成長量!$Y$7:$AA$7,0)),INDEX(幹材積成長量!$V$7:$X$148,MATCH(【入力】吸収量・排出量算定シート!$H45+(X$17-$M$17),幹材積成長量!$V$7:$V$148,0),MATCH($G45,幹材積成長量!$V$7:$X$7,0)))),0)</f>
        <v>0</v>
      </c>
      <c r="Y45" s="187">
        <f>IFERROR(IF($F45="地位Ⅰ",INDEX(幹材積成長量!$S$7:$U$148,MATCH(【入力】吸収量・排出量算定シート!$H45+(Y$17-$M$17),幹材積成長量!$S$7:$S$148,0),MATCH($G45,幹材積成長量!$S$7:$U$7,0)),IF($F45="地位Ⅲ",INDEX(幹材積成長量!$Y$7:$AA$148,MATCH(【入力】吸収量・排出量算定シート!$H45+(Y$17-$M$17),幹材積成長量!$Y$7:$Y$148,0),MATCH($G45,幹材積成長量!$Y$7:$AA$7,0)),INDEX(幹材積成長量!$V$7:$X$148,MATCH(【入力】吸収量・排出量算定シート!$H45+(Y$17-$M$17),幹材積成長量!$V$7:$V$148,0),MATCH($G45,幹材積成長量!$V$7:$X$7,0)))),0)</f>
        <v>0</v>
      </c>
      <c r="Z45" s="187">
        <f>IFERROR(IF($F45="地位Ⅰ",INDEX(幹材積成長量!$S$7:$U$148,MATCH(【入力】吸収量・排出量算定シート!$H45+(Z$17-$M$17),幹材積成長量!$S$7:$S$148,0),MATCH($G45,幹材積成長量!$S$7:$U$7,0)),IF($F45="地位Ⅲ",INDEX(幹材積成長量!$Y$7:$AA$148,MATCH(【入力】吸収量・排出量算定シート!$H45+(Z$17-$M$17),幹材積成長量!$Y$7:$Y$148,0),MATCH($G45,幹材積成長量!$Y$7:$AA$7,0)),INDEX(幹材積成長量!$V$7:$X$148,MATCH(【入力】吸収量・排出量算定シート!$H45+(Z$17-$M$17),幹材積成長量!$V$7:$V$148,0),MATCH($G45,幹材積成長量!$V$7:$X$7,0)))),0)</f>
        <v>0</v>
      </c>
      <c r="AA45" s="187">
        <f>IFERROR(IF($F45="地位Ⅰ",INDEX(幹材積成長量!$S$7:$U$148,MATCH(【入力】吸収量・排出量算定シート!$H45+(AA$17-$M$17),幹材積成長量!$S$7:$S$148,0),MATCH($G45,幹材積成長量!$S$7:$U$7,0)),IF($F45="地位Ⅲ",INDEX(幹材積成長量!$Y$7:$AA$148,MATCH(【入力】吸収量・排出量算定シート!$H45+(AA$17-$M$17),幹材積成長量!$Y$7:$Y$148,0),MATCH($G45,幹材積成長量!$Y$7:$AA$7,0)),INDEX(幹材積成長量!$V$7:$X$148,MATCH(【入力】吸収量・排出量算定シート!$H45+(AA$17-$M$17),幹材積成長量!$V$7:$V$148,0),MATCH($G45,幹材積成長量!$V$7:$X$7,0)))),0)</f>
        <v>0</v>
      </c>
      <c r="AB45" s="187">
        <f>IFERROR(IF($F45="地位Ⅰ",INDEX(幹材積成長量!$S$7:$U$148,MATCH(【入力】吸収量・排出量算定シート!$H45+(AB$17-$M$17),幹材積成長量!$S$7:$S$148,0),MATCH($G45,幹材積成長量!$S$7:$U$7,0)),IF($F45="地位Ⅲ",INDEX(幹材積成長量!$Y$7:$AA$148,MATCH(【入力】吸収量・排出量算定シート!$H45+(AB$17-$M$17),幹材積成長量!$Y$7:$Y$148,0),MATCH($G45,幹材積成長量!$Y$7:$AA$7,0)),INDEX(幹材積成長量!$V$7:$X$148,MATCH(【入力】吸収量・排出量算定シート!$H45+(AB$17-$M$17),幹材積成長量!$V$7:$V$148,0),MATCH($G45,幹材積成長量!$V$7:$X$7,0)))),0)</f>
        <v>0</v>
      </c>
      <c r="AC45" s="187">
        <f>IFERROR(IF($F45="地位Ⅰ",INDEX(幹材積成長量!$S$7:$U$148,MATCH(【入力】吸収量・排出量算定シート!$H45+(AC$17-$M$17),幹材積成長量!$S$7:$S$148,0),MATCH($G45,幹材積成長量!$S$7:$U$7,0)),IF($F45="地位Ⅲ",INDEX(幹材積成長量!$Y$7:$AA$148,MATCH(【入力】吸収量・排出量算定シート!$H45+(AC$17-$M$17),幹材積成長量!$Y$7:$Y$148,0),MATCH($G45,幹材積成長量!$Y$7:$AA$7,0)),INDEX(幹材積成長量!$V$7:$X$148,MATCH(【入力】吸収量・排出量算定シート!$H45+(AC$17-$M$17),幹材積成長量!$V$7:$V$148,0),MATCH($G45,幹材積成長量!$V$7:$X$7,0)))),0)</f>
        <v>0</v>
      </c>
      <c r="AD45" s="2">
        <f>IFERROR(INDEX('BEF（拡大係数）'!$A$4:$AO$154,MATCH(【入力】吸収量・排出量算定シート!$H45,'BEF（拡大係数）'!$A$4:$A$154,0),MATCH($G45,'BEF（拡大係数）'!$A$4:$AO$4,0)),0)</f>
        <v>0</v>
      </c>
      <c r="AE45" s="2">
        <f>IFERROR(INDEX('BEF（拡大係数）'!$A$4:$AO$154,MATCH(【入力】吸収量・排出量算定シート!$H45,'BEF（拡大係数）'!$A$4:$A$154,0),MATCH($G45,'BEF（拡大係数）'!$A$4:$AO$4,0)),0)</f>
        <v>0</v>
      </c>
      <c r="AF45" s="2">
        <f>IFERROR(INDEX('BEF（拡大係数）'!$A$4:$AO$154,MATCH(【入力】吸収量・排出量算定シート!$H45,'BEF（拡大係数）'!$A$4:$A$154,0),MATCH($G45,'BEF（拡大係数）'!$A$4:$AO$4,0)),0)</f>
        <v>0</v>
      </c>
      <c r="AG45" s="2">
        <f>IFERROR(INDEX('BEF（拡大係数）'!$A$4:$AO$154,MATCH(【入力】吸収量・排出量算定シート!$H45,'BEF（拡大係数）'!$A$4:$A$154,0),MATCH($G45,'BEF（拡大係数）'!$A$4:$AO$4,0)),0)</f>
        <v>0</v>
      </c>
      <c r="AH45" s="2">
        <f>IFERROR(INDEX('BEF（拡大係数）'!$A$4:$AO$154,MATCH(【入力】吸収量・排出量算定シート!$H45,'BEF（拡大係数）'!$A$4:$A$154,0),MATCH($G45,'BEF（拡大係数）'!$A$4:$AO$4,0)),0)</f>
        <v>0</v>
      </c>
      <c r="AI45" s="2">
        <f>IFERROR(INDEX('BEF（拡大係数）'!$A$4:$AO$154,MATCH(【入力】吸収量・排出量算定シート!$H45,'BEF（拡大係数）'!$A$4:$A$154,0),MATCH($G45,'BEF（拡大係数）'!$A$4:$AO$4,0)),0)</f>
        <v>0</v>
      </c>
      <c r="AJ45" s="2">
        <f>IFERROR(INDEX('BEF（拡大係数）'!$A$4:$AO$154,MATCH(【入力】吸収量・排出量算定シート!$H45,'BEF（拡大係数）'!$A$4:$A$154,0),MATCH($G45,'BEF（拡大係数）'!$A$4:$AO$4,0)),0)</f>
        <v>0</v>
      </c>
      <c r="AK45" s="2">
        <f>IFERROR(INDEX('BEF（拡大係数）'!$A$4:$AO$154,MATCH(【入力】吸収量・排出量算定シート!$H45,'BEF（拡大係数）'!$A$4:$A$154,0),MATCH($G45,'BEF（拡大係数）'!$A$4:$AO$4,0)),0)</f>
        <v>0</v>
      </c>
      <c r="AL45" s="2">
        <f>IFERROR(INDEX('BEF（拡大係数）'!$A$4:$AO$154,MATCH(【入力】吸収量・排出量算定シート!$H45,'BEF（拡大係数）'!$A$4:$A$154,0),MATCH($G45,'BEF（拡大係数）'!$A$4:$AO$4,0)),0)</f>
        <v>0</v>
      </c>
      <c r="AM45" s="2">
        <f>IFERROR(INDEX('BEF（拡大係数）'!$A$4:$AO$154,MATCH(【入力】吸収量・排出量算定シート!$H45,'BEF（拡大係数）'!$A$4:$A$154,0),MATCH($G45,'BEF（拡大係数）'!$A$4:$AO$4,0)),0)</f>
        <v>0</v>
      </c>
      <c r="AN45" s="2">
        <f>IFERROR(INDEX('BEF（拡大係数）'!$A$4:$AO$154,MATCH(【入力】吸収量・排出量算定シート!$H45,'BEF（拡大係数）'!$A$4:$A$154,0),MATCH($G45,'BEF（拡大係数）'!$A$4:$AO$4,0)),0)</f>
        <v>0</v>
      </c>
      <c r="AO45" s="2">
        <f>IFERROR(INDEX('BEF（拡大係数）'!$A$4:$AO$154,MATCH(【入力】吸収量・排出量算定シート!$H45,'BEF（拡大係数）'!$A$4:$A$154,0),MATCH($G45,'BEF（拡大係数）'!$A$4:$AO$4,0)),0)</f>
        <v>0</v>
      </c>
      <c r="AP45" s="2">
        <f>IFERROR(INDEX('BEF（拡大係数）'!$A$4:$AO$154,MATCH(【入力】吸収量・排出量算定シート!$H45,'BEF（拡大係数）'!$A$4:$A$154,0),MATCH($G45,'BEF（拡大係数）'!$A$4:$AO$4,0)),0)</f>
        <v>0</v>
      </c>
      <c r="AQ45" s="2">
        <f>IFERROR(INDEX('BEF（拡大係数）'!$A$4:$AO$154,MATCH(【入力】吸収量・排出量算定シート!$H45,'BEF（拡大係数）'!$A$4:$A$154,0),MATCH($G45,'BEF（拡大係数）'!$A$4:$AO$4,0)),0)</f>
        <v>0</v>
      </c>
      <c r="AR45" s="2">
        <f>IFERROR(INDEX('BEF（拡大係数）'!$A$4:$AO$154,MATCH(【入力】吸収量・排出量算定シート!$H45,'BEF（拡大係数）'!$A$4:$A$154,0),MATCH($G45,'BEF（拡大係数）'!$A$4:$AO$4,0)),0)</f>
        <v>0</v>
      </c>
      <c r="AS45" s="2">
        <f>IFERROR(INDEX('BEF（拡大係数）'!$A$4:$AO$154,MATCH(【入力】吸収量・排出量算定シート!$H45,'BEF（拡大係数）'!$A$4:$A$154,0),MATCH($G45,'BEF（拡大係数）'!$A$4:$AO$4,0)),0)</f>
        <v>0</v>
      </c>
      <c r="AT45" s="2">
        <f>IFERROR(INDEX('BEF（拡大係数）'!$A$4:$AO$154,MATCH(【入力】吸収量・排出量算定シート!$H45,'BEF（拡大係数）'!$A$4:$A$154,0),MATCH($G45,'BEF（拡大係数）'!$A$4:$AO$4,0)),0)</f>
        <v>0</v>
      </c>
      <c r="AU45" s="2">
        <f>IFERROR(VLOOKUP($G45,パラメータ_オリジナル!$B$6:$G$45,4,FALSE),0)</f>
        <v>0</v>
      </c>
      <c r="AV45" s="2">
        <f>IFERROR(VLOOKUP($G45,パラメータ_オリジナル!$B$6:$G$45,5,FALSE),0)</f>
        <v>0</v>
      </c>
      <c r="AW45" s="2">
        <f>IFERROR(VLOOKUP($G45,パラメータ_オリジナル!$B$6:$G$45,6,FALSE),0)</f>
        <v>0</v>
      </c>
      <c r="AX45" s="125">
        <f t="shared" si="114"/>
        <v>0</v>
      </c>
      <c r="AY45" s="125">
        <f t="shared" si="115"/>
        <v>0</v>
      </c>
      <c r="AZ45" s="125">
        <f t="shared" si="116"/>
        <v>0</v>
      </c>
      <c r="BA45" s="125">
        <f t="shared" si="117"/>
        <v>0</v>
      </c>
      <c r="BB45" s="125">
        <f t="shared" si="118"/>
        <v>0</v>
      </c>
      <c r="BC45" s="125">
        <f t="shared" si="119"/>
        <v>0</v>
      </c>
      <c r="BD45" s="125">
        <f t="shared" si="120"/>
        <v>0</v>
      </c>
      <c r="BE45" s="125">
        <f t="shared" si="121"/>
        <v>0</v>
      </c>
      <c r="BF45" s="125">
        <f t="shared" si="122"/>
        <v>0</v>
      </c>
      <c r="BG45" s="125">
        <f t="shared" si="123"/>
        <v>0</v>
      </c>
      <c r="BH45" s="125">
        <f t="shared" si="124"/>
        <v>0</v>
      </c>
      <c r="BI45" s="125">
        <f t="shared" si="125"/>
        <v>0</v>
      </c>
      <c r="BJ45" s="125">
        <f t="shared" si="126"/>
        <v>0</v>
      </c>
      <c r="BK45" s="125">
        <f t="shared" si="127"/>
        <v>0</v>
      </c>
      <c r="BL45" s="125">
        <f t="shared" si="128"/>
        <v>0</v>
      </c>
      <c r="BM45" s="125">
        <f t="shared" si="129"/>
        <v>0</v>
      </c>
      <c r="BN45" s="125">
        <f t="shared" si="130"/>
        <v>0</v>
      </c>
      <c r="BO45" s="125">
        <f t="shared" si="131"/>
        <v>0</v>
      </c>
      <c r="BP45" s="125">
        <f t="shared" si="132"/>
        <v>0</v>
      </c>
      <c r="BQ45" s="125">
        <f t="shared" si="133"/>
        <v>0</v>
      </c>
      <c r="BR45" s="125">
        <f t="shared" si="134"/>
        <v>0</v>
      </c>
      <c r="BS45" s="125">
        <f t="shared" si="135"/>
        <v>0</v>
      </c>
      <c r="BT45" s="125">
        <f t="shared" si="136"/>
        <v>0</v>
      </c>
      <c r="BU45" s="125">
        <f t="shared" si="137"/>
        <v>0</v>
      </c>
      <c r="BV45" s="125">
        <f t="shared" si="138"/>
        <v>0</v>
      </c>
      <c r="BW45" s="125">
        <f t="shared" si="139"/>
        <v>0</v>
      </c>
      <c r="BX45" s="125">
        <f t="shared" si="140"/>
        <v>0</v>
      </c>
      <c r="BY45" s="125">
        <f t="shared" si="141"/>
        <v>0</v>
      </c>
      <c r="BZ45" s="125">
        <f t="shared" si="142"/>
        <v>0</v>
      </c>
      <c r="CA45" s="125">
        <f t="shared" si="143"/>
        <v>0</v>
      </c>
      <c r="CB45" s="125">
        <f t="shared" si="144"/>
        <v>0</v>
      </c>
      <c r="CC45" s="125">
        <f t="shared" si="145"/>
        <v>0</v>
      </c>
      <c r="CD45" s="125">
        <f t="shared" si="146"/>
        <v>0</v>
      </c>
      <c r="CE45" s="125">
        <f t="shared" si="147"/>
        <v>0</v>
      </c>
      <c r="CF45" s="2">
        <f>IFERROR(IF($F45="地位Ⅰ",INDEX(幹材積成長量!$I$7:$K$148,MATCH((【入力】吸収量・排出量算定シート!$H45+(【入力】吸収量・排出量算定シート!CF$17-【入力】吸収量・排出量算定シート!$CF$17)),幹材積成長量!$I$7:$I$148,0),MATCH(【入力】吸収量・排出量算定シート!$G45,幹材積成長量!$I$7:$K$7,0)),IF($F45="地位Ⅲ",INDEX(幹材積成長量!$O$7:$Q$148,MATCH((【入力】吸収量・排出量算定シート!$H45+(【入力】吸収量・排出量算定シート!CF$17-【入力】吸収量・排出量算定シート!$CF$17)),幹材積成長量!$O$7:$O$148,0),MATCH(【入力】吸収量・排出量算定シート!$G45,幹材積成長量!$O$7:$Q$7,0)),INDEX(幹材積成長量!$L$7:$N$148,MATCH((【入力】吸収量・排出量算定シート!$H45+(【入力】吸収量・排出量算定シート!CF$17-【入力】吸収量・排出量算定シート!$CF$17)),幹材積成長量!$L$7:$L$148,0),MATCH(【入力】吸収量・排出量算定シート!$G45,幹材積成長量!$L$7:$N$7,0)))),0)</f>
        <v>0</v>
      </c>
      <c r="CG45" s="2">
        <f>IFERROR(IF($F45="地位Ⅰ",INDEX(幹材積成長量!$I$7:$K$148,MATCH((【入力】吸収量・排出量算定シート!$H45+(【入力】吸収量・排出量算定シート!CG$17-【入力】吸収量・排出量算定シート!$CF$17)),幹材積成長量!$I$7:$I$148,0),MATCH(【入力】吸収量・排出量算定シート!$G45,幹材積成長量!$I$7:$K$7,0)),IF($F45="地位Ⅲ",INDEX(幹材積成長量!$O$7:$Q$148,MATCH((【入力】吸収量・排出量算定シート!$H45+(【入力】吸収量・排出量算定シート!CG$17-【入力】吸収量・排出量算定シート!$CF$17)),幹材積成長量!$O$7:$O$148,0),MATCH(【入力】吸収量・排出量算定シート!$G45,幹材積成長量!$O$7:$Q$7,0)),INDEX(幹材積成長量!$L$7:$N$148,MATCH((【入力】吸収量・排出量算定シート!$H45+(【入力】吸収量・排出量算定シート!CG$17-【入力】吸収量・排出量算定シート!$CF$17)),幹材積成長量!$L$7:$L$148,0),MATCH(【入力】吸収量・排出量算定シート!$G45,幹材積成長量!$L$7:$N$7,0)))),0)</f>
        <v>0</v>
      </c>
      <c r="CH45" s="2">
        <f>IFERROR(IF($F45="地位Ⅰ",INDEX(幹材積成長量!$I$7:$K$148,MATCH((【入力】吸収量・排出量算定シート!$H45+(【入力】吸収量・排出量算定シート!CH$17-【入力】吸収量・排出量算定シート!$CF$17)),幹材積成長量!$I$7:$I$148,0),MATCH(【入力】吸収量・排出量算定シート!$G45,幹材積成長量!$I$7:$K$7,0)),IF($F45="地位Ⅲ",INDEX(幹材積成長量!$O$7:$Q$148,MATCH((【入力】吸収量・排出量算定シート!$H45+(【入力】吸収量・排出量算定シート!CH$17-【入力】吸収量・排出量算定シート!$CF$17)),幹材積成長量!$O$7:$O$148,0),MATCH(【入力】吸収量・排出量算定シート!$G45,幹材積成長量!$O$7:$Q$7,0)),INDEX(幹材積成長量!$L$7:$N$148,MATCH((【入力】吸収量・排出量算定シート!$H45+(【入力】吸収量・排出量算定シート!CH$17-【入力】吸収量・排出量算定シート!$CF$17)),幹材積成長量!$L$7:$L$148,0),MATCH(【入力】吸収量・排出量算定シート!$G45,幹材積成長量!$L$7:$N$7,0)))),0)</f>
        <v>0</v>
      </c>
      <c r="CI45" s="2">
        <f>IFERROR(IF($F45="地位Ⅰ",INDEX(幹材積成長量!$I$7:$K$148,MATCH((【入力】吸収量・排出量算定シート!$H45+(【入力】吸収量・排出量算定シート!CI$17-【入力】吸収量・排出量算定シート!$CF$17)),幹材積成長量!$I$7:$I$148,0),MATCH(【入力】吸収量・排出量算定シート!$G45,幹材積成長量!$I$7:$K$7,0)),IF($F45="地位Ⅲ",INDEX(幹材積成長量!$O$7:$Q$148,MATCH((【入力】吸収量・排出量算定シート!$H45+(【入力】吸収量・排出量算定シート!CI$17-【入力】吸収量・排出量算定シート!$CF$17)),幹材積成長量!$O$7:$O$148,0),MATCH(【入力】吸収量・排出量算定シート!$G45,幹材積成長量!$O$7:$Q$7,0)),INDEX(幹材積成長量!$L$7:$N$148,MATCH((【入力】吸収量・排出量算定シート!$H45+(【入力】吸収量・排出量算定シート!CI$17-【入力】吸収量・排出量算定シート!$CF$17)),幹材積成長量!$L$7:$L$148,0),MATCH(【入力】吸収量・排出量算定シート!$G45,幹材積成長量!$L$7:$N$7,0)))),0)</f>
        <v>0</v>
      </c>
      <c r="CJ45" s="2">
        <f>IFERROR(IF($F45="地位Ⅰ",INDEX(幹材積成長量!$I$7:$K$148,MATCH((【入力】吸収量・排出量算定シート!$H45+(【入力】吸収量・排出量算定シート!CJ$17-【入力】吸収量・排出量算定シート!$CF$17)),幹材積成長量!$I$7:$I$148,0),MATCH(【入力】吸収量・排出量算定シート!$G45,幹材積成長量!$I$7:$K$7,0)),IF($F45="地位Ⅲ",INDEX(幹材積成長量!$O$7:$Q$148,MATCH((【入力】吸収量・排出量算定シート!$H45+(【入力】吸収量・排出量算定シート!CJ$17-【入力】吸収量・排出量算定シート!$CF$17)),幹材積成長量!$O$7:$O$148,0),MATCH(【入力】吸収量・排出量算定シート!$G45,幹材積成長量!$O$7:$Q$7,0)),INDEX(幹材積成長量!$L$7:$N$148,MATCH((【入力】吸収量・排出量算定シート!$H45+(【入力】吸収量・排出量算定シート!CJ$17-【入力】吸収量・排出量算定シート!$CF$17)),幹材積成長量!$L$7:$L$148,0),MATCH(【入力】吸収量・排出量算定シート!$G45,幹材積成長量!$L$7:$N$7,0)))),0)</f>
        <v>0</v>
      </c>
      <c r="CK45" s="2">
        <f>IFERROR(IF($F45="地位Ⅰ",INDEX(幹材積成長量!$I$7:$K$148,MATCH((【入力】吸収量・排出量算定シート!$H45+(【入力】吸収量・排出量算定シート!CK$17-【入力】吸収量・排出量算定シート!$CF$17)),幹材積成長量!$I$7:$I$148,0),MATCH(【入力】吸収量・排出量算定シート!$G45,幹材積成長量!$I$7:$K$7,0)),IF($F45="地位Ⅲ",INDEX(幹材積成長量!$O$7:$Q$148,MATCH((【入力】吸収量・排出量算定シート!$H45+(【入力】吸収量・排出量算定シート!CK$17-【入力】吸収量・排出量算定シート!$CF$17)),幹材積成長量!$O$7:$O$148,0),MATCH(【入力】吸収量・排出量算定シート!$G45,幹材積成長量!$O$7:$Q$7,0)),INDEX(幹材積成長量!$L$7:$N$148,MATCH((【入力】吸収量・排出量算定シート!$H45+(【入力】吸収量・排出量算定シート!CK$17-【入力】吸収量・排出量算定シート!$CF$17)),幹材積成長量!$L$7:$L$148,0),MATCH(【入力】吸収量・排出量算定シート!$G45,幹材積成長量!$L$7:$N$7,0)))),0)</f>
        <v>0</v>
      </c>
      <c r="CL45" s="2">
        <f>IFERROR(IF($F45="地位Ⅰ",INDEX(幹材積成長量!$I$7:$K$148,MATCH((【入力】吸収量・排出量算定シート!$H45+(【入力】吸収量・排出量算定シート!CL$17-【入力】吸収量・排出量算定シート!$CF$17)),幹材積成長量!$I$7:$I$148,0),MATCH(【入力】吸収量・排出量算定シート!$G45,幹材積成長量!$I$7:$K$7,0)),IF($F45="地位Ⅲ",INDEX(幹材積成長量!$O$7:$Q$148,MATCH((【入力】吸収量・排出量算定シート!$H45+(【入力】吸収量・排出量算定シート!CL$17-【入力】吸収量・排出量算定シート!$CF$17)),幹材積成長量!$O$7:$O$148,0),MATCH(【入力】吸収量・排出量算定シート!$G45,幹材積成長量!$O$7:$Q$7,0)),INDEX(幹材積成長量!$L$7:$N$148,MATCH((【入力】吸収量・排出量算定シート!$H45+(【入力】吸収量・排出量算定シート!CL$17-【入力】吸収量・排出量算定シート!$CF$17)),幹材積成長量!$L$7:$L$148,0),MATCH(【入力】吸収量・排出量算定シート!$G45,幹材積成長量!$L$7:$N$7,0)))),0)</f>
        <v>0</v>
      </c>
      <c r="CM45" s="2">
        <f>IFERROR(IF($F45="地位Ⅰ",INDEX(幹材積成長量!$I$7:$K$148,MATCH((【入力】吸収量・排出量算定シート!$H45+(【入力】吸収量・排出量算定シート!CM$17-【入力】吸収量・排出量算定シート!$CF$17)),幹材積成長量!$I$7:$I$148,0),MATCH(【入力】吸収量・排出量算定シート!$G45,幹材積成長量!$I$7:$K$7,0)),IF($F45="地位Ⅲ",INDEX(幹材積成長量!$O$7:$Q$148,MATCH((【入力】吸収量・排出量算定シート!$H45+(【入力】吸収量・排出量算定シート!CM$17-【入力】吸収量・排出量算定シート!$CF$17)),幹材積成長量!$O$7:$O$148,0),MATCH(【入力】吸収量・排出量算定シート!$G45,幹材積成長量!$O$7:$Q$7,0)),INDEX(幹材積成長量!$L$7:$N$148,MATCH((【入力】吸収量・排出量算定シート!$H45+(【入力】吸収量・排出量算定シート!CM$17-【入力】吸収量・排出量算定シート!$CF$17)),幹材積成長量!$L$7:$L$148,0),MATCH(【入力】吸収量・排出量算定シート!$G45,幹材積成長量!$L$7:$N$7,0)))),0)</f>
        <v>0</v>
      </c>
      <c r="CN45" s="2">
        <f>IFERROR(IF($F45="地位Ⅰ",INDEX(幹材積成長量!$I$7:$K$148,MATCH((【入力】吸収量・排出量算定シート!$H45+(【入力】吸収量・排出量算定シート!CN$17-【入力】吸収量・排出量算定シート!$CF$17)),幹材積成長量!$I$7:$I$148,0),MATCH(【入力】吸収量・排出量算定シート!$G45,幹材積成長量!$I$7:$K$7,0)),IF($F45="地位Ⅲ",INDEX(幹材積成長量!$O$7:$Q$148,MATCH((【入力】吸収量・排出量算定シート!$H45+(【入力】吸収量・排出量算定シート!CN$17-【入力】吸収量・排出量算定シート!$CF$17)),幹材積成長量!$O$7:$O$148,0),MATCH(【入力】吸収量・排出量算定シート!$G45,幹材積成長量!$O$7:$Q$7,0)),INDEX(幹材積成長量!$L$7:$N$148,MATCH((【入力】吸収量・排出量算定シート!$H45+(【入力】吸収量・排出量算定シート!CN$17-【入力】吸収量・排出量算定シート!$CF$17)),幹材積成長量!$L$7:$L$148,0),MATCH(【入力】吸収量・排出量算定シート!$G45,幹材積成長量!$L$7:$N$7,0)))),0)</f>
        <v>0</v>
      </c>
      <c r="CO45" s="2">
        <f>IFERROR(IF($F45="地位Ⅰ",INDEX(幹材積成長量!$I$7:$K$148,MATCH((【入力】吸収量・排出量算定シート!$H45+(【入力】吸収量・排出量算定シート!CO$17-【入力】吸収量・排出量算定シート!$CF$17)),幹材積成長量!$I$7:$I$148,0),MATCH(【入力】吸収量・排出量算定シート!$G45,幹材積成長量!$I$7:$K$7,0)),IF($F45="地位Ⅲ",INDEX(幹材積成長量!$O$7:$Q$148,MATCH((【入力】吸収量・排出量算定シート!$H45+(【入力】吸収量・排出量算定シート!CO$17-【入力】吸収量・排出量算定シート!$CF$17)),幹材積成長量!$O$7:$O$148,0),MATCH(【入力】吸収量・排出量算定シート!$G45,幹材積成長量!$O$7:$Q$7,0)),INDEX(幹材積成長量!$L$7:$N$148,MATCH((【入力】吸収量・排出量算定シート!$H45+(【入力】吸収量・排出量算定シート!CO$17-【入力】吸収量・排出量算定シート!$CF$17)),幹材積成長量!$L$7:$L$148,0),MATCH(【入力】吸収量・排出量算定シート!$G45,幹材積成長量!$L$7:$N$7,0)))),0)</f>
        <v>0</v>
      </c>
      <c r="CP45" s="2">
        <f>IFERROR(IF($F45="地位Ⅰ",INDEX(幹材積成長量!$I$7:$K$148,MATCH((【入力】吸収量・排出量算定シート!$H45+(【入力】吸収量・排出量算定シート!CP$17-【入力】吸収量・排出量算定シート!$CF$17)),幹材積成長量!$I$7:$I$148,0),MATCH(【入力】吸収量・排出量算定シート!$G45,幹材積成長量!$I$7:$K$7,0)),IF($F45="地位Ⅲ",INDEX(幹材積成長量!$O$7:$Q$148,MATCH((【入力】吸収量・排出量算定シート!$H45+(【入力】吸収量・排出量算定シート!CP$17-【入力】吸収量・排出量算定シート!$CF$17)),幹材積成長量!$O$7:$O$148,0),MATCH(【入力】吸収量・排出量算定シート!$G45,幹材積成長量!$O$7:$Q$7,0)),INDEX(幹材積成長量!$L$7:$N$148,MATCH((【入力】吸収量・排出量算定シート!$H45+(【入力】吸収量・排出量算定シート!CP$17-【入力】吸収量・排出量算定シート!$CF$17)),幹材積成長量!$L$7:$L$148,0),MATCH(【入力】吸収量・排出量算定シート!$G45,幹材積成長量!$L$7:$N$7,0)))),0)</f>
        <v>0</v>
      </c>
      <c r="CQ45" s="2">
        <f>IFERROR(IF($F45="地位Ⅰ",INDEX(幹材積成長量!$I$7:$K$148,MATCH((【入力】吸収量・排出量算定シート!$H45+(【入力】吸収量・排出量算定シート!CQ$17-【入力】吸収量・排出量算定シート!$CF$17)),幹材積成長量!$I$7:$I$148,0),MATCH(【入力】吸収量・排出量算定シート!$G45,幹材積成長量!$I$7:$K$7,0)),IF($F45="地位Ⅲ",INDEX(幹材積成長量!$O$7:$Q$148,MATCH((【入力】吸収量・排出量算定シート!$H45+(【入力】吸収量・排出量算定シート!CQ$17-【入力】吸収量・排出量算定シート!$CF$17)),幹材積成長量!$O$7:$O$148,0),MATCH(【入力】吸収量・排出量算定シート!$G45,幹材積成長量!$O$7:$Q$7,0)),INDEX(幹材積成長量!$L$7:$N$148,MATCH((【入力】吸収量・排出量算定シート!$H45+(【入力】吸収量・排出量算定シート!CQ$17-【入力】吸収量・排出量算定シート!$CF$17)),幹材積成長量!$L$7:$L$148,0),MATCH(【入力】吸収量・排出量算定シート!$G45,幹材積成長量!$L$7:$N$7,0)))),0)</f>
        <v>0</v>
      </c>
      <c r="CR45" s="2">
        <f>IFERROR(IF($F45="地位Ⅰ",INDEX(幹材積成長量!$I$7:$K$148,MATCH((【入力】吸収量・排出量算定シート!$H45+(【入力】吸収量・排出量算定シート!CR$17-【入力】吸収量・排出量算定シート!$CF$17)),幹材積成長量!$I$7:$I$148,0),MATCH(【入力】吸収量・排出量算定シート!$G45,幹材積成長量!$I$7:$K$7,0)),IF($F45="地位Ⅲ",INDEX(幹材積成長量!$O$7:$Q$148,MATCH((【入力】吸収量・排出量算定シート!$H45+(【入力】吸収量・排出量算定シート!CR$17-【入力】吸収量・排出量算定シート!$CF$17)),幹材積成長量!$O$7:$O$148,0),MATCH(【入力】吸収量・排出量算定シート!$G45,幹材積成長量!$O$7:$Q$7,0)),INDEX(幹材積成長量!$L$7:$N$148,MATCH((【入力】吸収量・排出量算定シート!$H45+(【入力】吸収量・排出量算定シート!CR$17-【入力】吸収量・排出量算定シート!$CF$17)),幹材積成長量!$L$7:$L$148,0),MATCH(【入力】吸収量・排出量算定シート!$G45,幹材積成長量!$L$7:$N$7,0)))),0)</f>
        <v>0</v>
      </c>
      <c r="CS45" s="2">
        <f>IFERROR(IF($F45="地位Ⅰ",INDEX(幹材積成長量!$I$7:$K$148,MATCH((【入力】吸収量・排出量算定シート!$H45+(【入力】吸収量・排出量算定シート!CS$17-【入力】吸収量・排出量算定シート!$CF$17)),幹材積成長量!$I$7:$I$148,0),MATCH(【入力】吸収量・排出量算定シート!$G45,幹材積成長量!$I$7:$K$7,0)),IF($F45="地位Ⅲ",INDEX(幹材積成長量!$O$7:$Q$148,MATCH((【入力】吸収量・排出量算定シート!$H45+(【入力】吸収量・排出量算定シート!CS$17-【入力】吸収量・排出量算定シート!$CF$17)),幹材積成長量!$O$7:$O$148,0),MATCH(【入力】吸収量・排出量算定シート!$G45,幹材積成長量!$O$7:$Q$7,0)),INDEX(幹材積成長量!$L$7:$N$148,MATCH((【入力】吸収量・排出量算定シート!$H45+(【入力】吸収量・排出量算定シート!CS$17-【入力】吸収量・排出量算定シート!$CF$17)),幹材積成長量!$L$7:$L$148,0),MATCH(【入力】吸収量・排出量算定シート!$G45,幹材積成長量!$L$7:$N$7,0)))),0)</f>
        <v>0</v>
      </c>
      <c r="CT45" s="2">
        <f>IFERROR(IF($F45="地位Ⅰ",INDEX(幹材積成長量!$I$7:$K$148,MATCH((【入力】吸収量・排出量算定シート!$H45+(【入力】吸収量・排出量算定シート!CT$17-【入力】吸収量・排出量算定シート!$CF$17)),幹材積成長量!$I$7:$I$148,0),MATCH(【入力】吸収量・排出量算定シート!$G45,幹材積成長量!$I$7:$K$7,0)),IF($F45="地位Ⅲ",INDEX(幹材積成長量!$O$7:$Q$148,MATCH((【入力】吸収量・排出量算定シート!$H45+(【入力】吸収量・排出量算定シート!CT$17-【入力】吸収量・排出量算定シート!$CF$17)),幹材積成長量!$O$7:$O$148,0),MATCH(【入力】吸収量・排出量算定シート!$G45,幹材積成長量!$O$7:$Q$7,0)),INDEX(幹材積成長量!$L$7:$N$148,MATCH((【入力】吸収量・排出量算定シート!$H45+(【入力】吸収量・排出量算定シート!CT$17-【入力】吸収量・排出量算定シート!$CF$17)),幹材積成長量!$L$7:$L$148,0),MATCH(【入力】吸収量・排出量算定シート!$G45,幹材積成長量!$L$7:$N$7,0)))),0)</f>
        <v>0</v>
      </c>
      <c r="CU45" s="2">
        <f>IFERROR(IF($F45="地位Ⅰ",INDEX(幹材積成長量!$I$7:$K$148,MATCH((【入力】吸収量・排出量算定シート!$H45+(【入力】吸収量・排出量算定シート!CU$17-【入力】吸収量・排出量算定シート!$CF$17)),幹材積成長量!$I$7:$I$148,0),MATCH(【入力】吸収量・排出量算定シート!$G45,幹材積成長量!$I$7:$K$7,0)),IF($F45="地位Ⅲ",INDEX(幹材積成長量!$O$7:$Q$148,MATCH((【入力】吸収量・排出量算定シート!$H45+(【入力】吸収量・排出量算定シート!CU$17-【入力】吸収量・排出量算定シート!$CF$17)),幹材積成長量!$O$7:$O$148,0),MATCH(【入力】吸収量・排出量算定シート!$G45,幹材積成長量!$O$7:$Q$7,0)),INDEX(幹材積成長量!$L$7:$N$148,MATCH((【入力】吸収量・排出量算定シート!$H45+(【入力】吸収量・排出量算定シート!CU$17-【入力】吸収量・排出量算定シート!$CF$17)),幹材積成長量!$L$7:$L$148,0),MATCH(【入力】吸収量・排出量算定シート!$G45,幹材積成長量!$L$7:$N$7,0)))),0)</f>
        <v>0</v>
      </c>
      <c r="CV45" s="2">
        <f>IFERROR(IF($F45="地位Ⅰ",INDEX(幹材積成長量!$I$7:$K$148,MATCH((【入力】吸収量・排出量算定シート!$H45+(【入力】吸収量・排出量算定シート!CV$17-【入力】吸収量・排出量算定シート!$CF$17)),幹材積成長量!$I$7:$I$148,0),MATCH(【入力】吸収量・排出量算定シート!$G45,幹材積成長量!$I$7:$K$7,0)),IF($F45="地位Ⅲ",INDEX(幹材積成長量!$O$7:$Q$148,MATCH((【入力】吸収量・排出量算定シート!$H45+(【入力】吸収量・排出量算定シート!CV$17-【入力】吸収量・排出量算定シート!$CF$17)),幹材積成長量!$O$7:$O$148,0),MATCH(【入力】吸収量・排出量算定シート!$G45,幹材積成長量!$O$7:$Q$7,0)),INDEX(幹材積成長量!$L$7:$N$148,MATCH((【入力】吸収量・排出量算定シート!$H45+(【入力】吸収量・排出量算定シート!CV$17-【入力】吸収量・排出量算定シート!$CF$17)),幹材積成長量!$L$7:$L$148,0),MATCH(【入力】吸収量・排出量算定シート!$G45,幹材積成長量!$L$7:$N$7,0)))),0)</f>
        <v>0</v>
      </c>
      <c r="CW45" s="2">
        <f t="shared" si="148"/>
        <v>0</v>
      </c>
      <c r="CX45" s="2">
        <f t="shared" si="149"/>
        <v>0</v>
      </c>
      <c r="CY45" s="2">
        <f t="shared" si="150"/>
        <v>0</v>
      </c>
      <c r="CZ45" s="2">
        <f t="shared" si="151"/>
        <v>0</v>
      </c>
      <c r="DA45" s="2">
        <f t="shared" si="152"/>
        <v>0</v>
      </c>
      <c r="DB45" s="2">
        <f t="shared" si="153"/>
        <v>0</v>
      </c>
      <c r="DC45" s="2">
        <f t="shared" si="154"/>
        <v>0</v>
      </c>
      <c r="DD45" s="2">
        <f t="shared" si="155"/>
        <v>0</v>
      </c>
      <c r="DE45" s="2">
        <f t="shared" si="156"/>
        <v>0</v>
      </c>
      <c r="DF45" s="2">
        <f t="shared" si="157"/>
        <v>0</v>
      </c>
      <c r="DG45" s="2">
        <f t="shared" si="158"/>
        <v>0</v>
      </c>
      <c r="DH45" s="2">
        <f t="shared" si="159"/>
        <v>0</v>
      </c>
      <c r="DI45" s="2">
        <f t="shared" si="160"/>
        <v>0</v>
      </c>
      <c r="DJ45" s="2">
        <f t="shared" si="161"/>
        <v>0</v>
      </c>
      <c r="DK45" s="2">
        <f t="shared" si="162"/>
        <v>0</v>
      </c>
      <c r="DL45" s="2">
        <f t="shared" si="163"/>
        <v>0</v>
      </c>
      <c r="DM45" s="2">
        <f t="shared" si="164"/>
        <v>0</v>
      </c>
      <c r="DN45" s="187">
        <f>IFERROR(IF($F45="地位Ⅰ",INDEX(幹材積成長量!$AE$7:$AG$14,8,MATCH(【入力】吸収量・排出量算定シート!$G45,幹材積成長量!$AE$7:$AG$7,0)),IF($F45="地位Ⅲ",INDEX(幹材積成長量!$AK$7:$AM$14,8,MATCH(【入力】吸収量・排出量算定シート!$G45,幹材積成長量!$AK$7:$AM$7,0)),INDEX(幹材積成長量!$AH$7:$AJ$14,8,MATCH(【入力】吸収量・排出量算定シート!$G45,幹材積成長量!$AH$7:$AJ$7,0)))),0)</f>
        <v>0</v>
      </c>
      <c r="DO45" s="187">
        <f>IFERROR(IF($F45="地位Ⅰ",INDEX(幹材積成長量!$AE$7:$AG$14,8,MATCH(【入力】吸収量・排出量算定シート!$G45,幹材積成長量!$AE$7:$AG$7,0)),IF($F45="地位Ⅲ",INDEX(幹材積成長量!$AK$7:$AM$14,8,MATCH(【入力】吸収量・排出量算定シート!$G45,幹材積成長量!$AK$7:$AM$7,0)),INDEX(幹材積成長量!$AH$7:$AJ$14,8,MATCH(【入力】吸収量・排出量算定シート!$G45,幹材積成長量!$AH$7:$AJ$7,0)))),0)</f>
        <v>0</v>
      </c>
      <c r="DP45" s="187">
        <f>IFERROR(IF($F45="地位Ⅰ",INDEX(幹材積成長量!$AE$7:$AG$14,8,MATCH(【入力】吸収量・排出量算定シート!$G45,幹材積成長量!$AE$7:$AG$7,0)),IF($F45="地位Ⅲ",INDEX(幹材積成長量!$AK$7:$AM$14,8,MATCH(【入力】吸収量・排出量算定シート!$G45,幹材積成長量!$AK$7:$AM$7,0)),INDEX(幹材積成長量!$AH$7:$AJ$14,8,MATCH(【入力】吸収量・排出量算定シート!$G45,幹材積成長量!$AH$7:$AJ$7,0)))),0)</f>
        <v>0</v>
      </c>
      <c r="DQ45" s="187">
        <f>IFERROR(IF($F45="地位Ⅰ",INDEX(幹材積成長量!$AE$7:$AG$14,8,MATCH(【入力】吸収量・排出量算定シート!$G45,幹材積成長量!$AE$7:$AG$7,0)),IF($F45="地位Ⅲ",INDEX(幹材積成長量!$AK$7:$AM$14,8,MATCH(【入力】吸収量・排出量算定シート!$G45,幹材積成長量!$AK$7:$AM$7,0)),INDEX(幹材積成長量!$AH$7:$AJ$14,8,MATCH(【入力】吸収量・排出量算定シート!$G45,幹材積成長量!$AH$7:$AJ$7,0)))),0)</f>
        <v>0</v>
      </c>
      <c r="DR45" s="187">
        <f>IFERROR(IF($F45="地位Ⅰ",INDEX(幹材積成長量!$AE$7:$AG$14,8,MATCH(【入力】吸収量・排出量算定シート!$G45,幹材積成長量!$AE$7:$AG$7,0)),IF($F45="地位Ⅲ",INDEX(幹材積成長量!$AK$7:$AM$14,8,MATCH(【入力】吸収量・排出量算定シート!$G45,幹材積成長量!$AK$7:$AM$7,0)),INDEX(幹材積成長量!$AH$7:$AJ$14,8,MATCH(【入力】吸収量・排出量算定シート!$G45,幹材積成長量!$AH$7:$AJ$7,0)))),0)</f>
        <v>0</v>
      </c>
      <c r="DS45" s="187">
        <f>IFERROR(IF($F45="地位Ⅰ",INDEX(幹材積成長量!$AE$7:$AG$14,8,MATCH(【入力】吸収量・排出量算定シート!$G45,幹材積成長量!$AE$7:$AG$7,0)),IF($F45="地位Ⅲ",INDEX(幹材積成長量!$AK$7:$AM$14,8,MATCH(【入力】吸収量・排出量算定シート!$G45,幹材積成長量!$AK$7:$AM$7,0)),INDEX(幹材積成長量!$AH$7:$AJ$14,8,MATCH(【入力】吸収量・排出量算定シート!$G45,幹材積成長量!$AH$7:$AJ$7,0)))),0)</f>
        <v>0</v>
      </c>
      <c r="DT45" s="187">
        <f>IFERROR(IF($F45="地位Ⅰ",INDEX(幹材積成長量!$AE$7:$AG$14,8,MATCH(【入力】吸収量・排出量算定シート!$G45,幹材積成長量!$AE$7:$AG$7,0)),IF($F45="地位Ⅲ",INDEX(幹材積成長量!$AK$7:$AM$14,8,MATCH(【入力】吸収量・排出量算定シート!$G45,幹材積成長量!$AK$7:$AM$7,0)),INDEX(幹材積成長量!$AH$7:$AJ$14,8,MATCH(【入力】吸収量・排出量算定シート!$G45,幹材積成長量!$AH$7:$AJ$7,0)))),0)</f>
        <v>0</v>
      </c>
      <c r="DU45" s="187">
        <f>IFERROR(IF($F45="地位Ⅰ",INDEX(幹材積成長量!$AE$7:$AG$14,8,MATCH(【入力】吸収量・排出量算定シート!$G45,幹材積成長量!$AE$7:$AG$7,0)),IF($F45="地位Ⅲ",INDEX(幹材積成長量!$AK$7:$AM$14,8,MATCH(【入力】吸収量・排出量算定シート!$G45,幹材積成長量!$AK$7:$AM$7,0)),INDEX(幹材積成長量!$AH$7:$AJ$14,8,MATCH(【入力】吸収量・排出量算定シート!$G45,幹材積成長量!$AH$7:$AJ$7,0)))),0)</f>
        <v>0</v>
      </c>
      <c r="DV45" s="187">
        <f>IFERROR(IF($F45="地位Ⅰ",INDEX(幹材積成長量!$AE$7:$AG$14,8,MATCH(【入力】吸収量・排出量算定シート!$G45,幹材積成長量!$AE$7:$AG$7,0)),IF($F45="地位Ⅲ",INDEX(幹材積成長量!$AK$7:$AM$14,8,MATCH(【入力】吸収量・排出量算定シート!$G45,幹材積成長量!$AK$7:$AM$7,0)),INDEX(幹材積成長量!$AH$7:$AJ$14,8,MATCH(【入力】吸収量・排出量算定シート!$G45,幹材積成長量!$AH$7:$AJ$7,0)))),0)</f>
        <v>0</v>
      </c>
      <c r="DW45" s="187">
        <f>IFERROR(IF($F45="地位Ⅰ",INDEX(幹材積成長量!$AE$7:$AG$14,8,MATCH(【入力】吸収量・排出量算定シート!$G45,幹材積成長量!$AE$7:$AG$7,0)),IF($F45="地位Ⅲ",INDEX(幹材積成長量!$AK$7:$AM$14,8,MATCH(【入力】吸収量・排出量算定シート!$G45,幹材積成長量!$AK$7:$AM$7,0)),INDEX(幹材積成長量!$AH$7:$AJ$14,8,MATCH(【入力】吸収量・排出量算定シート!$G45,幹材積成長量!$AH$7:$AJ$7,0)))),0)</f>
        <v>0</v>
      </c>
      <c r="DX45" s="187">
        <f>IFERROR(IF($F45="地位Ⅰ",INDEX(幹材積成長量!$AE$7:$AG$14,8,MATCH(【入力】吸収量・排出量算定シート!$G45,幹材積成長量!$AE$7:$AG$7,0)),IF($F45="地位Ⅲ",INDEX(幹材積成長量!$AK$7:$AM$14,8,MATCH(【入力】吸収量・排出量算定シート!$G45,幹材積成長量!$AK$7:$AM$7,0)),INDEX(幹材積成長量!$AH$7:$AJ$14,8,MATCH(【入力】吸収量・排出量算定シート!$G45,幹材積成長量!$AH$7:$AJ$7,0)))),0)</f>
        <v>0</v>
      </c>
      <c r="DY45" s="187">
        <f>IFERROR(IF($F45="地位Ⅰ",INDEX(幹材積成長量!$AE$7:$AG$14,8,MATCH(【入力】吸収量・排出量算定シート!$G45,幹材積成長量!$AE$7:$AG$7,0)),IF($F45="地位Ⅲ",INDEX(幹材積成長量!$AK$7:$AM$14,8,MATCH(【入力】吸収量・排出量算定シート!$G45,幹材積成長量!$AK$7:$AM$7,0)),INDEX(幹材積成長量!$AH$7:$AJ$14,8,MATCH(【入力】吸収量・排出量算定シート!$G45,幹材積成長量!$AH$7:$AJ$7,0)))),0)</f>
        <v>0</v>
      </c>
      <c r="DZ45" s="187">
        <f>IFERROR(IF($F45="地位Ⅰ",INDEX(幹材積成長量!$AE$7:$AG$14,8,MATCH(【入力】吸収量・排出量算定シート!$G45,幹材積成長量!$AE$7:$AG$7,0)),IF($F45="地位Ⅲ",INDEX(幹材積成長量!$AK$7:$AM$14,8,MATCH(【入力】吸収量・排出量算定シート!$G45,幹材積成長量!$AK$7:$AM$7,0)),INDEX(幹材積成長量!$AH$7:$AJ$14,8,MATCH(【入力】吸収量・排出量算定シート!$G45,幹材積成長量!$AH$7:$AJ$7,0)))),0)</f>
        <v>0</v>
      </c>
      <c r="EA45" s="187">
        <f>IFERROR(IF($F45="地位Ⅰ",INDEX(幹材積成長量!$AE$7:$AG$14,8,MATCH(【入力】吸収量・排出量算定シート!$G45,幹材積成長量!$AE$7:$AG$7,0)),IF($F45="地位Ⅲ",INDEX(幹材積成長量!$AK$7:$AM$14,8,MATCH(【入力】吸収量・排出量算定シート!$G45,幹材積成長量!$AK$7:$AM$7,0)),INDEX(幹材積成長量!$AH$7:$AJ$14,8,MATCH(【入力】吸収量・排出量算定シート!$G45,幹材積成長量!$AH$7:$AJ$7,0)))),0)</f>
        <v>0</v>
      </c>
      <c r="EB45" s="187">
        <f>IFERROR(IF($F45="地位Ⅰ",INDEX(幹材積成長量!$AE$7:$AG$14,8,MATCH(【入力】吸収量・排出量算定シート!$G45,幹材積成長量!$AE$7:$AG$7,0)),IF($F45="地位Ⅲ",INDEX(幹材積成長量!$AK$7:$AM$14,8,MATCH(【入力】吸収量・排出量算定シート!$G45,幹材積成長量!$AK$7:$AM$7,0)),INDEX(幹材積成長量!$AH$7:$AJ$14,8,MATCH(【入力】吸収量・排出量算定シート!$G45,幹材積成長量!$AH$7:$AJ$7,0)))),0)</f>
        <v>0</v>
      </c>
      <c r="EC45" s="187">
        <f>IFERROR(IF($F45="地位Ⅰ",INDEX(幹材積成長量!$AE$7:$AG$14,8,MATCH(【入力】吸収量・排出量算定シート!$G45,幹材積成長量!$AE$7:$AG$7,0)),IF($F45="地位Ⅲ",INDEX(幹材積成長量!$AK$7:$AM$14,8,MATCH(【入力】吸収量・排出量算定シート!$G45,幹材積成長量!$AK$7:$AM$7,0)),INDEX(幹材積成長量!$AH$7:$AJ$14,8,MATCH(【入力】吸収量・排出量算定シート!$G45,幹材積成長量!$AH$7:$AJ$7,0)))),0)</f>
        <v>0</v>
      </c>
      <c r="ED45" s="186">
        <f t="shared" si="165"/>
        <v>0</v>
      </c>
      <c r="EE45" s="186">
        <f t="shared" si="166"/>
        <v>0</v>
      </c>
      <c r="EF45" s="186">
        <f t="shared" si="167"/>
        <v>0</v>
      </c>
      <c r="EG45" s="186">
        <f t="shared" si="168"/>
        <v>0</v>
      </c>
      <c r="EH45" s="186">
        <f t="shared" si="169"/>
        <v>0</v>
      </c>
      <c r="EI45" s="186">
        <f t="shared" si="170"/>
        <v>0</v>
      </c>
      <c r="EJ45" s="186">
        <f t="shared" si="171"/>
        <v>0</v>
      </c>
      <c r="EK45" s="186">
        <f t="shared" si="172"/>
        <v>0</v>
      </c>
      <c r="EL45" s="186">
        <f t="shared" si="173"/>
        <v>0</v>
      </c>
      <c r="EM45" s="186">
        <f t="shared" si="174"/>
        <v>0</v>
      </c>
      <c r="EN45" s="186">
        <f t="shared" si="175"/>
        <v>0</v>
      </c>
      <c r="EO45" s="186">
        <f t="shared" si="176"/>
        <v>0</v>
      </c>
      <c r="EP45" s="186">
        <f t="shared" si="177"/>
        <v>0</v>
      </c>
      <c r="EQ45" s="186">
        <f t="shared" si="178"/>
        <v>0</v>
      </c>
      <c r="ER45" s="186">
        <f t="shared" si="179"/>
        <v>0</v>
      </c>
      <c r="ES45" s="186">
        <f t="shared" si="180"/>
        <v>0</v>
      </c>
      <c r="ET45" s="186">
        <f t="shared" si="181"/>
        <v>0</v>
      </c>
    </row>
    <row r="46" spans="2:150" x14ac:dyDescent="0.3">
      <c r="B46" s="3"/>
      <c r="C46" s="3"/>
      <c r="D46" s="3"/>
      <c r="E46" s="3"/>
      <c r="G46" s="217"/>
      <c r="J46" s="3"/>
      <c r="M46" s="187">
        <f>IFERROR(IF($F46="地位Ⅰ",INDEX(幹材積成長量!$S$7:$U$148,MATCH(【入力】吸収量・排出量算定シート!$H46+(M$17-$M$17),幹材積成長量!$S$7:$S$148,0),MATCH($G46,幹材積成長量!$S$7:$U$7,0)),IF($F46="地位Ⅲ",INDEX(幹材積成長量!$Y$7:$AA$148,MATCH(【入力】吸収量・排出量算定シート!$H46+(M$17-$M$17),幹材積成長量!$Y$7:$Y$148,0),MATCH($G46,幹材積成長量!$Y$7:$AA$7,0)),INDEX(幹材積成長量!$V$7:$X$148,MATCH(【入力】吸収量・排出量算定シート!$H46+(M$17-$M$17),幹材積成長量!$V$7:$V$148,0),MATCH($G46,幹材積成長量!$V$7:$X$7,0)))),0)</f>
        <v>0</v>
      </c>
      <c r="N46" s="187">
        <f>IFERROR(IF($F46="地位Ⅰ",INDEX(幹材積成長量!$S$7:$U$148,MATCH(【入力】吸収量・排出量算定シート!$H46+(N$17-$M$17),幹材積成長量!$S$7:$S$148,0),MATCH($G46,幹材積成長量!$S$7:$U$7,0)),IF($F46="地位Ⅲ",INDEX(幹材積成長量!$Y$7:$AA$148,MATCH(【入力】吸収量・排出量算定シート!$H46+(N$17-$M$17),幹材積成長量!$Y$7:$Y$148,0),MATCH($G46,幹材積成長量!$Y$7:$AA$7,0)),INDEX(幹材積成長量!$V$7:$X$148,MATCH(【入力】吸収量・排出量算定シート!$H46+(N$17-$M$17),幹材積成長量!$V$7:$V$148,0),MATCH($G46,幹材積成長量!$V$7:$X$7,0)))),0)</f>
        <v>0</v>
      </c>
      <c r="O46" s="187">
        <f>IFERROR(IF($F46="地位Ⅰ",INDEX(幹材積成長量!$S$7:$U$148,MATCH(【入力】吸収量・排出量算定シート!$H46+(O$17-$M$17),幹材積成長量!$S$7:$S$148,0),MATCH($G46,幹材積成長量!$S$7:$U$7,0)),IF($F46="地位Ⅲ",INDEX(幹材積成長量!$Y$7:$AA$148,MATCH(【入力】吸収量・排出量算定シート!$H46+(O$17-$M$17),幹材積成長量!$Y$7:$Y$148,0),MATCH($G46,幹材積成長量!$Y$7:$AA$7,0)),INDEX(幹材積成長量!$V$7:$X$148,MATCH(【入力】吸収量・排出量算定シート!$H46+(O$17-$M$17),幹材積成長量!$V$7:$V$148,0),MATCH($G46,幹材積成長量!$V$7:$X$7,0)))),0)</f>
        <v>0</v>
      </c>
      <c r="P46" s="187">
        <f>IFERROR(IF($F46="地位Ⅰ",INDEX(幹材積成長量!$S$7:$U$148,MATCH(【入力】吸収量・排出量算定シート!$H46+(P$17-$M$17),幹材積成長量!$S$7:$S$148,0),MATCH($G46,幹材積成長量!$S$7:$U$7,0)),IF($F46="地位Ⅲ",INDEX(幹材積成長量!$Y$7:$AA$148,MATCH(【入力】吸収量・排出量算定シート!$H46+(P$17-$M$17),幹材積成長量!$Y$7:$Y$148,0),MATCH($G46,幹材積成長量!$Y$7:$AA$7,0)),INDEX(幹材積成長量!$V$7:$X$148,MATCH(【入力】吸収量・排出量算定シート!$H46+(P$17-$M$17),幹材積成長量!$V$7:$V$148,0),MATCH($G46,幹材積成長量!$V$7:$X$7,0)))),0)</f>
        <v>0</v>
      </c>
      <c r="Q46" s="187">
        <f>IFERROR(IF($F46="地位Ⅰ",INDEX(幹材積成長量!$S$7:$U$148,MATCH(【入力】吸収量・排出量算定シート!$H46+(Q$17-$M$17),幹材積成長量!$S$7:$S$148,0),MATCH($G46,幹材積成長量!$S$7:$U$7,0)),IF($F46="地位Ⅲ",INDEX(幹材積成長量!$Y$7:$AA$148,MATCH(【入力】吸収量・排出量算定シート!$H46+(Q$17-$M$17),幹材積成長量!$Y$7:$Y$148,0),MATCH($G46,幹材積成長量!$Y$7:$AA$7,0)),INDEX(幹材積成長量!$V$7:$X$148,MATCH(【入力】吸収量・排出量算定シート!$H46+(Q$17-$M$17),幹材積成長量!$V$7:$V$148,0),MATCH($G46,幹材積成長量!$V$7:$X$7,0)))),0)</f>
        <v>0</v>
      </c>
      <c r="R46" s="187">
        <f>IFERROR(IF($F46="地位Ⅰ",INDEX(幹材積成長量!$S$7:$U$148,MATCH(【入力】吸収量・排出量算定シート!$H46+(R$17-$M$17),幹材積成長量!$S$7:$S$148,0),MATCH($G46,幹材積成長量!$S$7:$U$7,0)),IF($F46="地位Ⅲ",INDEX(幹材積成長量!$Y$7:$AA$148,MATCH(【入力】吸収量・排出量算定シート!$H46+(R$17-$M$17),幹材積成長量!$Y$7:$Y$148,0),MATCH($G46,幹材積成長量!$Y$7:$AA$7,0)),INDEX(幹材積成長量!$V$7:$X$148,MATCH(【入力】吸収量・排出量算定シート!$H46+(R$17-$M$17),幹材積成長量!$V$7:$V$148,0),MATCH($G46,幹材積成長量!$V$7:$X$7,0)))),0)</f>
        <v>0</v>
      </c>
      <c r="S46" s="187">
        <f>IFERROR(IF($F46="地位Ⅰ",INDEX(幹材積成長量!$S$7:$U$148,MATCH(【入力】吸収量・排出量算定シート!$H46+(S$17-$M$17),幹材積成長量!$S$7:$S$148,0),MATCH($G46,幹材積成長量!$S$7:$U$7,0)),IF($F46="地位Ⅲ",INDEX(幹材積成長量!$Y$7:$AA$148,MATCH(【入力】吸収量・排出量算定シート!$H46+(S$17-$M$17),幹材積成長量!$Y$7:$Y$148,0),MATCH($G46,幹材積成長量!$Y$7:$AA$7,0)),INDEX(幹材積成長量!$V$7:$X$148,MATCH(【入力】吸収量・排出量算定シート!$H46+(S$17-$M$17),幹材積成長量!$V$7:$V$148,0),MATCH($G46,幹材積成長量!$V$7:$X$7,0)))),0)</f>
        <v>0</v>
      </c>
      <c r="T46" s="187">
        <f>IFERROR(IF($F46="地位Ⅰ",INDEX(幹材積成長量!$S$7:$U$148,MATCH(【入力】吸収量・排出量算定シート!$H46+(T$17-$M$17),幹材積成長量!$S$7:$S$148,0),MATCH($G46,幹材積成長量!$S$7:$U$7,0)),IF($F46="地位Ⅲ",INDEX(幹材積成長量!$Y$7:$AA$148,MATCH(【入力】吸収量・排出量算定シート!$H46+(T$17-$M$17),幹材積成長量!$Y$7:$Y$148,0),MATCH($G46,幹材積成長量!$Y$7:$AA$7,0)),INDEX(幹材積成長量!$V$7:$X$148,MATCH(【入力】吸収量・排出量算定シート!$H46+(T$17-$M$17),幹材積成長量!$V$7:$V$148,0),MATCH($G46,幹材積成長量!$V$7:$X$7,0)))),0)</f>
        <v>0</v>
      </c>
      <c r="U46" s="187">
        <f>IFERROR(IF($F46="地位Ⅰ",INDEX(幹材積成長量!$S$7:$U$148,MATCH(【入力】吸収量・排出量算定シート!$H46+(U$17-$M$17),幹材積成長量!$S$7:$S$148,0),MATCH($G46,幹材積成長量!$S$7:$U$7,0)),IF($F46="地位Ⅲ",INDEX(幹材積成長量!$Y$7:$AA$148,MATCH(【入力】吸収量・排出量算定シート!$H46+(U$17-$M$17),幹材積成長量!$Y$7:$Y$148,0),MATCH($G46,幹材積成長量!$Y$7:$AA$7,0)),INDEX(幹材積成長量!$V$7:$X$148,MATCH(【入力】吸収量・排出量算定シート!$H46+(U$17-$M$17),幹材積成長量!$V$7:$V$148,0),MATCH($G46,幹材積成長量!$V$7:$X$7,0)))),0)</f>
        <v>0</v>
      </c>
      <c r="V46" s="187">
        <f>IFERROR(IF($F46="地位Ⅰ",INDEX(幹材積成長量!$S$7:$U$148,MATCH(【入力】吸収量・排出量算定シート!$H46+(V$17-$M$17),幹材積成長量!$S$7:$S$148,0),MATCH($G46,幹材積成長量!$S$7:$U$7,0)),IF($F46="地位Ⅲ",INDEX(幹材積成長量!$Y$7:$AA$148,MATCH(【入力】吸収量・排出量算定シート!$H46+(V$17-$M$17),幹材積成長量!$Y$7:$Y$148,0),MATCH($G46,幹材積成長量!$Y$7:$AA$7,0)),INDEX(幹材積成長量!$V$7:$X$148,MATCH(【入力】吸収量・排出量算定シート!$H46+(V$17-$M$17),幹材積成長量!$V$7:$V$148,0),MATCH($G46,幹材積成長量!$V$7:$X$7,0)))),0)</f>
        <v>0</v>
      </c>
      <c r="W46" s="187">
        <f>IFERROR(IF($F46="地位Ⅰ",INDEX(幹材積成長量!$S$7:$U$148,MATCH(【入力】吸収量・排出量算定シート!$H46+(W$17-$M$17),幹材積成長量!$S$7:$S$148,0),MATCH($G46,幹材積成長量!$S$7:$U$7,0)),IF($F46="地位Ⅲ",INDEX(幹材積成長量!$Y$7:$AA$148,MATCH(【入力】吸収量・排出量算定シート!$H46+(W$17-$M$17),幹材積成長量!$Y$7:$Y$148,0),MATCH($G46,幹材積成長量!$Y$7:$AA$7,0)),INDEX(幹材積成長量!$V$7:$X$148,MATCH(【入力】吸収量・排出量算定シート!$H46+(W$17-$M$17),幹材積成長量!$V$7:$V$148,0),MATCH($G46,幹材積成長量!$V$7:$X$7,0)))),0)</f>
        <v>0</v>
      </c>
      <c r="X46" s="187">
        <f>IFERROR(IF($F46="地位Ⅰ",INDEX(幹材積成長量!$S$7:$U$148,MATCH(【入力】吸収量・排出量算定シート!$H46+(X$17-$M$17),幹材積成長量!$S$7:$S$148,0),MATCH($G46,幹材積成長量!$S$7:$U$7,0)),IF($F46="地位Ⅲ",INDEX(幹材積成長量!$Y$7:$AA$148,MATCH(【入力】吸収量・排出量算定シート!$H46+(X$17-$M$17),幹材積成長量!$Y$7:$Y$148,0),MATCH($G46,幹材積成長量!$Y$7:$AA$7,0)),INDEX(幹材積成長量!$V$7:$X$148,MATCH(【入力】吸収量・排出量算定シート!$H46+(X$17-$M$17),幹材積成長量!$V$7:$V$148,0),MATCH($G46,幹材積成長量!$V$7:$X$7,0)))),0)</f>
        <v>0</v>
      </c>
      <c r="Y46" s="187">
        <f>IFERROR(IF($F46="地位Ⅰ",INDEX(幹材積成長量!$S$7:$U$148,MATCH(【入力】吸収量・排出量算定シート!$H46+(Y$17-$M$17),幹材積成長量!$S$7:$S$148,0),MATCH($G46,幹材積成長量!$S$7:$U$7,0)),IF($F46="地位Ⅲ",INDEX(幹材積成長量!$Y$7:$AA$148,MATCH(【入力】吸収量・排出量算定シート!$H46+(Y$17-$M$17),幹材積成長量!$Y$7:$Y$148,0),MATCH($G46,幹材積成長量!$Y$7:$AA$7,0)),INDEX(幹材積成長量!$V$7:$X$148,MATCH(【入力】吸収量・排出量算定シート!$H46+(Y$17-$M$17),幹材積成長量!$V$7:$V$148,0),MATCH($G46,幹材積成長量!$V$7:$X$7,0)))),0)</f>
        <v>0</v>
      </c>
      <c r="Z46" s="187">
        <f>IFERROR(IF($F46="地位Ⅰ",INDEX(幹材積成長量!$S$7:$U$148,MATCH(【入力】吸収量・排出量算定シート!$H46+(Z$17-$M$17),幹材積成長量!$S$7:$S$148,0),MATCH($G46,幹材積成長量!$S$7:$U$7,0)),IF($F46="地位Ⅲ",INDEX(幹材積成長量!$Y$7:$AA$148,MATCH(【入力】吸収量・排出量算定シート!$H46+(Z$17-$M$17),幹材積成長量!$Y$7:$Y$148,0),MATCH($G46,幹材積成長量!$Y$7:$AA$7,0)),INDEX(幹材積成長量!$V$7:$X$148,MATCH(【入力】吸収量・排出量算定シート!$H46+(Z$17-$M$17),幹材積成長量!$V$7:$V$148,0),MATCH($G46,幹材積成長量!$V$7:$X$7,0)))),0)</f>
        <v>0</v>
      </c>
      <c r="AA46" s="187">
        <f>IFERROR(IF($F46="地位Ⅰ",INDEX(幹材積成長量!$S$7:$U$148,MATCH(【入力】吸収量・排出量算定シート!$H46+(AA$17-$M$17),幹材積成長量!$S$7:$S$148,0),MATCH($G46,幹材積成長量!$S$7:$U$7,0)),IF($F46="地位Ⅲ",INDEX(幹材積成長量!$Y$7:$AA$148,MATCH(【入力】吸収量・排出量算定シート!$H46+(AA$17-$M$17),幹材積成長量!$Y$7:$Y$148,0),MATCH($G46,幹材積成長量!$Y$7:$AA$7,0)),INDEX(幹材積成長量!$V$7:$X$148,MATCH(【入力】吸収量・排出量算定シート!$H46+(AA$17-$M$17),幹材積成長量!$V$7:$V$148,0),MATCH($G46,幹材積成長量!$V$7:$X$7,0)))),0)</f>
        <v>0</v>
      </c>
      <c r="AB46" s="187">
        <f>IFERROR(IF($F46="地位Ⅰ",INDEX(幹材積成長量!$S$7:$U$148,MATCH(【入力】吸収量・排出量算定シート!$H46+(AB$17-$M$17),幹材積成長量!$S$7:$S$148,0),MATCH($G46,幹材積成長量!$S$7:$U$7,0)),IF($F46="地位Ⅲ",INDEX(幹材積成長量!$Y$7:$AA$148,MATCH(【入力】吸収量・排出量算定シート!$H46+(AB$17-$M$17),幹材積成長量!$Y$7:$Y$148,0),MATCH($G46,幹材積成長量!$Y$7:$AA$7,0)),INDEX(幹材積成長量!$V$7:$X$148,MATCH(【入力】吸収量・排出量算定シート!$H46+(AB$17-$M$17),幹材積成長量!$V$7:$V$148,0),MATCH($G46,幹材積成長量!$V$7:$X$7,0)))),0)</f>
        <v>0</v>
      </c>
      <c r="AC46" s="187">
        <f>IFERROR(IF($F46="地位Ⅰ",INDEX(幹材積成長量!$S$7:$U$148,MATCH(【入力】吸収量・排出量算定シート!$H46+(AC$17-$M$17),幹材積成長量!$S$7:$S$148,0),MATCH($G46,幹材積成長量!$S$7:$U$7,0)),IF($F46="地位Ⅲ",INDEX(幹材積成長量!$Y$7:$AA$148,MATCH(【入力】吸収量・排出量算定シート!$H46+(AC$17-$M$17),幹材積成長量!$Y$7:$Y$148,0),MATCH($G46,幹材積成長量!$Y$7:$AA$7,0)),INDEX(幹材積成長量!$V$7:$X$148,MATCH(【入力】吸収量・排出量算定シート!$H46+(AC$17-$M$17),幹材積成長量!$V$7:$V$148,0),MATCH($G46,幹材積成長量!$V$7:$X$7,0)))),0)</f>
        <v>0</v>
      </c>
      <c r="AD46" s="2">
        <f>IFERROR(INDEX('BEF（拡大係数）'!$A$4:$AO$154,MATCH(【入力】吸収量・排出量算定シート!$H46,'BEF（拡大係数）'!$A$4:$A$154,0),MATCH($G46,'BEF（拡大係数）'!$A$4:$AO$4,0)),0)</f>
        <v>0</v>
      </c>
      <c r="AE46" s="2">
        <f>IFERROR(INDEX('BEF（拡大係数）'!$A$4:$AO$154,MATCH(【入力】吸収量・排出量算定シート!$H46,'BEF（拡大係数）'!$A$4:$A$154,0),MATCH($G46,'BEF（拡大係数）'!$A$4:$AO$4,0)),0)</f>
        <v>0</v>
      </c>
      <c r="AF46" s="2">
        <f>IFERROR(INDEX('BEF（拡大係数）'!$A$4:$AO$154,MATCH(【入力】吸収量・排出量算定シート!$H46,'BEF（拡大係数）'!$A$4:$A$154,0),MATCH($G46,'BEF（拡大係数）'!$A$4:$AO$4,0)),0)</f>
        <v>0</v>
      </c>
      <c r="AG46" s="2">
        <f>IFERROR(INDEX('BEF（拡大係数）'!$A$4:$AO$154,MATCH(【入力】吸収量・排出量算定シート!$H46,'BEF（拡大係数）'!$A$4:$A$154,0),MATCH($G46,'BEF（拡大係数）'!$A$4:$AO$4,0)),0)</f>
        <v>0</v>
      </c>
      <c r="AH46" s="2">
        <f>IFERROR(INDEX('BEF（拡大係数）'!$A$4:$AO$154,MATCH(【入力】吸収量・排出量算定シート!$H46,'BEF（拡大係数）'!$A$4:$A$154,0),MATCH($G46,'BEF（拡大係数）'!$A$4:$AO$4,0)),0)</f>
        <v>0</v>
      </c>
      <c r="AI46" s="2">
        <f>IFERROR(INDEX('BEF（拡大係数）'!$A$4:$AO$154,MATCH(【入力】吸収量・排出量算定シート!$H46,'BEF（拡大係数）'!$A$4:$A$154,0),MATCH($G46,'BEF（拡大係数）'!$A$4:$AO$4,0)),0)</f>
        <v>0</v>
      </c>
      <c r="AJ46" s="2">
        <f>IFERROR(INDEX('BEF（拡大係数）'!$A$4:$AO$154,MATCH(【入力】吸収量・排出量算定シート!$H46,'BEF（拡大係数）'!$A$4:$A$154,0),MATCH($G46,'BEF（拡大係数）'!$A$4:$AO$4,0)),0)</f>
        <v>0</v>
      </c>
      <c r="AK46" s="2">
        <f>IFERROR(INDEX('BEF（拡大係数）'!$A$4:$AO$154,MATCH(【入力】吸収量・排出量算定シート!$H46,'BEF（拡大係数）'!$A$4:$A$154,0),MATCH($G46,'BEF（拡大係数）'!$A$4:$AO$4,0)),0)</f>
        <v>0</v>
      </c>
      <c r="AL46" s="2">
        <f>IFERROR(INDEX('BEF（拡大係数）'!$A$4:$AO$154,MATCH(【入力】吸収量・排出量算定シート!$H46,'BEF（拡大係数）'!$A$4:$A$154,0),MATCH($G46,'BEF（拡大係数）'!$A$4:$AO$4,0)),0)</f>
        <v>0</v>
      </c>
      <c r="AM46" s="2">
        <f>IFERROR(INDEX('BEF（拡大係数）'!$A$4:$AO$154,MATCH(【入力】吸収量・排出量算定シート!$H46,'BEF（拡大係数）'!$A$4:$A$154,0),MATCH($G46,'BEF（拡大係数）'!$A$4:$AO$4,0)),0)</f>
        <v>0</v>
      </c>
      <c r="AN46" s="2">
        <f>IFERROR(INDEX('BEF（拡大係数）'!$A$4:$AO$154,MATCH(【入力】吸収量・排出量算定シート!$H46,'BEF（拡大係数）'!$A$4:$A$154,0),MATCH($G46,'BEF（拡大係数）'!$A$4:$AO$4,0)),0)</f>
        <v>0</v>
      </c>
      <c r="AO46" s="2">
        <f>IFERROR(INDEX('BEF（拡大係数）'!$A$4:$AO$154,MATCH(【入力】吸収量・排出量算定シート!$H46,'BEF（拡大係数）'!$A$4:$A$154,0),MATCH($G46,'BEF（拡大係数）'!$A$4:$AO$4,0)),0)</f>
        <v>0</v>
      </c>
      <c r="AP46" s="2">
        <f>IFERROR(INDEX('BEF（拡大係数）'!$A$4:$AO$154,MATCH(【入力】吸収量・排出量算定シート!$H46,'BEF（拡大係数）'!$A$4:$A$154,0),MATCH($G46,'BEF（拡大係数）'!$A$4:$AO$4,0)),0)</f>
        <v>0</v>
      </c>
      <c r="AQ46" s="2">
        <f>IFERROR(INDEX('BEF（拡大係数）'!$A$4:$AO$154,MATCH(【入力】吸収量・排出量算定シート!$H46,'BEF（拡大係数）'!$A$4:$A$154,0),MATCH($G46,'BEF（拡大係数）'!$A$4:$AO$4,0)),0)</f>
        <v>0</v>
      </c>
      <c r="AR46" s="2">
        <f>IFERROR(INDEX('BEF（拡大係数）'!$A$4:$AO$154,MATCH(【入力】吸収量・排出量算定シート!$H46,'BEF（拡大係数）'!$A$4:$A$154,0),MATCH($G46,'BEF（拡大係数）'!$A$4:$AO$4,0)),0)</f>
        <v>0</v>
      </c>
      <c r="AS46" s="2">
        <f>IFERROR(INDEX('BEF（拡大係数）'!$A$4:$AO$154,MATCH(【入力】吸収量・排出量算定シート!$H46,'BEF（拡大係数）'!$A$4:$A$154,0),MATCH($G46,'BEF（拡大係数）'!$A$4:$AO$4,0)),0)</f>
        <v>0</v>
      </c>
      <c r="AT46" s="2">
        <f>IFERROR(INDEX('BEF（拡大係数）'!$A$4:$AO$154,MATCH(【入力】吸収量・排出量算定シート!$H46,'BEF（拡大係数）'!$A$4:$A$154,0),MATCH($G46,'BEF（拡大係数）'!$A$4:$AO$4,0)),0)</f>
        <v>0</v>
      </c>
      <c r="AU46" s="2">
        <f>IFERROR(VLOOKUP($G46,パラメータ_オリジナル!$B$6:$G$45,4,FALSE),0)</f>
        <v>0</v>
      </c>
      <c r="AV46" s="2">
        <f>IFERROR(VLOOKUP($G46,パラメータ_オリジナル!$B$6:$G$45,5,FALSE),0)</f>
        <v>0</v>
      </c>
      <c r="AW46" s="2">
        <f>IFERROR(VLOOKUP($G46,パラメータ_オリジナル!$B$6:$G$45,6,FALSE),0)</f>
        <v>0</v>
      </c>
      <c r="AX46" s="125">
        <f t="shared" ref="AX46:AX109" si="182">IFERROR(IF($J46="",$I46*M46*AD46*$AU46*(1+$AV46)*$AW46*44/12,IF($J46&lt;=AD$17,$I46*M46*AD46*$AU46*(1+$AV46)*$AW46*44/12,0)),0)</f>
        <v>0</v>
      </c>
      <c r="AY46" s="125">
        <f t="shared" ref="AY46:AY109" si="183">IFERROR(IF($J46="",$I46*N46*AE46*$AU46*(1+$AV46)*$AW46*44/12,IF($J46&lt;=AE$17,$I46*N46*AE46*$AU46*(1+$AV46)*$AW46*44/12,0)),0)</f>
        <v>0</v>
      </c>
      <c r="AZ46" s="125">
        <f t="shared" ref="AZ46:AZ109" si="184">IFERROR(IF($J46="",$I46*O46*AF46*$AU46*(1+$AV46)*$AW46*44/12,IF($J46&lt;=AF$17,$I46*O46*AF46*$AU46*(1+$AV46)*$AW46*44/12,0)),0)</f>
        <v>0</v>
      </c>
      <c r="BA46" s="125">
        <f t="shared" ref="BA46:BA109" si="185">IFERROR(IF($J46="",$I46*P46*AG46*$AU46*(1+$AV46)*$AW46*44/12,IF($J46&lt;=AG$17,$I46*P46*AG46*$AU46*(1+$AV46)*$AW46*44/12,0)),0)</f>
        <v>0</v>
      </c>
      <c r="BB46" s="125">
        <f t="shared" ref="BB46:BB109" si="186">IFERROR(IF($J46="",$I46*Q46*AH46*$AU46*(1+$AV46)*$AW46*44/12,IF($J46&lt;=AH$17,$I46*Q46*AH46*$AU46*(1+$AV46)*$AW46*44/12,0)),0)</f>
        <v>0</v>
      </c>
      <c r="BC46" s="125">
        <f t="shared" ref="BC46:BC109" si="187">IFERROR(IF($J46="",$I46*R46*AI46*$AU46*(1+$AV46)*$AW46*44/12,IF($J46&lt;=AI$17,$I46*R46*AI46*$AU46*(1+$AV46)*$AW46*44/12,0)),0)</f>
        <v>0</v>
      </c>
      <c r="BD46" s="125">
        <f t="shared" ref="BD46:BD109" si="188">IFERROR(IF($J46="",$I46*S46*AJ46*$AU46*(1+$AV46)*$AW46*44/12,IF($J46&lt;=AJ$17,$I46*S46*AJ46*$AU46*(1+$AV46)*$AW46*44/12,0)),0)</f>
        <v>0</v>
      </c>
      <c r="BE46" s="125">
        <f t="shared" ref="BE46:BE109" si="189">IFERROR(IF($J46="",$I46*T46*AK46*$AU46*(1+$AV46)*$AW46*44/12,IF($J46&lt;=AK$17,$I46*T46*AK46*$AU46*(1+$AV46)*$AW46*44/12,0)),0)</f>
        <v>0</v>
      </c>
      <c r="BF46" s="125">
        <f t="shared" ref="BF46:BF109" si="190">IFERROR(IF($J46="",$I46*U46*AL46*$AU46*(1+$AV46)*$AW46*44/12,IF($J46&lt;=AL$17,$I46*U46*AL46*$AU46*(1+$AV46)*$AW46*44/12,0)),0)</f>
        <v>0</v>
      </c>
      <c r="BG46" s="125">
        <f t="shared" ref="BG46:BG109" si="191">IFERROR(IF($J46="",$I46*V46*AM46*$AU46*(1+$AV46)*$AW46*44/12,IF($J46&lt;=AM$17,$I46*V46*AM46*$AU46*(1+$AV46)*$AW46*44/12,0)),0)</f>
        <v>0</v>
      </c>
      <c r="BH46" s="125">
        <f t="shared" ref="BH46:BH109" si="192">IFERROR(IF($J46="",$I46*W46*AN46*$AU46*(1+$AV46)*$AW46*44/12,IF($J46&lt;=AN$17,$I46*W46*AN46*$AU46*(1+$AV46)*$AW46*44/12,0)),0)</f>
        <v>0</v>
      </c>
      <c r="BI46" s="125">
        <f t="shared" ref="BI46:BI109" si="193">IFERROR(IF($J46="",$I46*X46*AO46*$AU46*(1+$AV46)*$AW46*44/12,IF($J46&lt;=AO$17,$I46*X46*AO46*$AU46*(1+$AV46)*$AW46*44/12,0)),0)</f>
        <v>0</v>
      </c>
      <c r="BJ46" s="125">
        <f t="shared" ref="BJ46:BJ109" si="194">IFERROR(IF($J46="",$I46*Y46*AP46*$AU46*(1+$AV46)*$AW46*44/12,IF($J46&lt;=AP$17,$I46*Y46*AP46*$AU46*(1+$AV46)*$AW46*44/12,0)),0)</f>
        <v>0</v>
      </c>
      <c r="BK46" s="125">
        <f t="shared" ref="BK46:BK109" si="195">IFERROR(IF($J46="",$I46*Z46*AQ46*$AU46*(1+$AV46)*$AW46*44/12,IF($J46&lt;=AQ$17,$I46*Z46*AQ46*$AU46*(1+$AV46)*$AW46*44/12,0)),0)</f>
        <v>0</v>
      </c>
      <c r="BL46" s="125">
        <f t="shared" ref="BL46:BL109" si="196">IFERROR(IF($J46="",$I46*AA46*AR46*$AU46*(1+$AV46)*$AW46*44/12,IF($J46&lt;=AR$17,$I46*AA46*AR46*$AU46*(1+$AV46)*$AW46*44/12,0)),0)</f>
        <v>0</v>
      </c>
      <c r="BM46" s="125">
        <f t="shared" ref="BM46:BM109" si="197">IFERROR(IF($J46="",$I46*AB46*AS46*$AU46*(1+$AV46)*$AW46*44/12,IF($J46&lt;=AS$17,$I46*AB46*AS46*$AU46*(1+$AV46)*$AW46*44/12,0)),0)</f>
        <v>0</v>
      </c>
      <c r="BN46" s="125">
        <f t="shared" ref="BN46:BN109" si="198">IFERROR(IF($J46="",$I46*AC46*AT46*$AU46*(1+$AV46)*$AW46*44/12,IF($J46&lt;=AT$17,$I46*AC46*AT46*$AU46*(1+$AV46)*$AW46*44/12,0)),0)</f>
        <v>0</v>
      </c>
      <c r="BO46" s="125">
        <f t="shared" ref="BO46:BO109" si="199">IF($L46="",AX46,IF(BO$17&lt;$L46,AX46,0))</f>
        <v>0</v>
      </c>
      <c r="BP46" s="125">
        <f t="shared" ref="BP46:BP109" si="200">IF($L46="",AY46,IF(BP$17&lt;$L46,AY46,0))</f>
        <v>0</v>
      </c>
      <c r="BQ46" s="125">
        <f t="shared" ref="BQ46:BQ109" si="201">IF($L46="",AZ46,IF(BQ$17&lt;$L46,AZ46,0))</f>
        <v>0</v>
      </c>
      <c r="BR46" s="125">
        <f t="shared" ref="BR46:BR109" si="202">IF($L46="",BA46,IF(BR$17&lt;$L46,BA46,0))</f>
        <v>0</v>
      </c>
      <c r="BS46" s="125">
        <f t="shared" ref="BS46:BS109" si="203">IF($L46="",BB46,IF(BS$17&lt;$L46,BB46,0))</f>
        <v>0</v>
      </c>
      <c r="BT46" s="125">
        <f t="shared" ref="BT46:BT109" si="204">IF($L46="",BC46,IF(BT$17&lt;$L46,BC46,0))</f>
        <v>0</v>
      </c>
      <c r="BU46" s="125">
        <f t="shared" ref="BU46:BU109" si="205">IF($L46="",BD46,IF(BU$17&lt;$L46,BD46,0))</f>
        <v>0</v>
      </c>
      <c r="BV46" s="125">
        <f t="shared" ref="BV46:BV109" si="206">IF($L46="",BE46,IF(BV$17&lt;$L46,BE46,0))</f>
        <v>0</v>
      </c>
      <c r="BW46" s="125">
        <f t="shared" ref="BW46:BW109" si="207">IF($L46="",BF46,IF(BW$17&lt;$L46,BF46,0))</f>
        <v>0</v>
      </c>
      <c r="BX46" s="125">
        <f t="shared" ref="BX46:BX109" si="208">IF($L46="",BG46,IF(BX$17&lt;$L46,BG46,0))</f>
        <v>0</v>
      </c>
      <c r="BY46" s="125">
        <f t="shared" ref="BY46:BY109" si="209">IF($L46="",BH46,IF(BY$17&lt;$L46,BH46,0))</f>
        <v>0</v>
      </c>
      <c r="BZ46" s="125">
        <f t="shared" ref="BZ46:BZ109" si="210">IF($L46="",BI46,IF(BZ$17&lt;$L46,BI46,0))</f>
        <v>0</v>
      </c>
      <c r="CA46" s="125">
        <f t="shared" ref="CA46:CA109" si="211">IF($L46="",BJ46,IF(CA$17&lt;$L46,BJ46,0))</f>
        <v>0</v>
      </c>
      <c r="CB46" s="125">
        <f t="shared" ref="CB46:CB109" si="212">IF($L46="",BK46,IF(CB$17&lt;$L46,BK46,0))</f>
        <v>0</v>
      </c>
      <c r="CC46" s="125">
        <f t="shared" ref="CC46:CC109" si="213">IF($L46="",BL46,IF(CC$17&lt;$L46,BL46,0))</f>
        <v>0</v>
      </c>
      <c r="CD46" s="125">
        <f t="shared" ref="CD46:CD109" si="214">IF($L46="",BM46,IF(CD$17&lt;$L46,BM46,0))</f>
        <v>0</v>
      </c>
      <c r="CE46" s="125">
        <f t="shared" ref="CE46:CE109" si="215">IF($L46="",BN46,IF(CE$17&lt;$L46,BN46,0))</f>
        <v>0</v>
      </c>
      <c r="CF46" s="2">
        <f>IFERROR(IF($F46="地位Ⅰ",INDEX(幹材積成長量!$I$7:$K$148,MATCH((【入力】吸収量・排出量算定シート!$H46+(【入力】吸収量・排出量算定シート!CF$17-【入力】吸収量・排出量算定シート!$CF$17)),幹材積成長量!$I$7:$I$148,0),MATCH(【入力】吸収量・排出量算定シート!$G46,幹材積成長量!$I$7:$K$7,0)),IF($F46="地位Ⅲ",INDEX(幹材積成長量!$O$7:$Q$148,MATCH((【入力】吸収量・排出量算定シート!$H46+(【入力】吸収量・排出量算定シート!CF$17-【入力】吸収量・排出量算定シート!$CF$17)),幹材積成長量!$O$7:$O$148,0),MATCH(【入力】吸収量・排出量算定シート!$G46,幹材積成長量!$O$7:$Q$7,0)),INDEX(幹材積成長量!$L$7:$N$148,MATCH((【入力】吸収量・排出量算定シート!$H46+(【入力】吸収量・排出量算定シート!CF$17-【入力】吸収量・排出量算定シート!$CF$17)),幹材積成長量!$L$7:$L$148,0),MATCH(【入力】吸収量・排出量算定シート!$G46,幹材積成長量!$L$7:$N$7,0)))),0)</f>
        <v>0</v>
      </c>
      <c r="CG46" s="2">
        <f>IFERROR(IF($F46="地位Ⅰ",INDEX(幹材積成長量!$I$7:$K$148,MATCH((【入力】吸収量・排出量算定シート!$H46+(【入力】吸収量・排出量算定シート!CG$17-【入力】吸収量・排出量算定シート!$CF$17)),幹材積成長量!$I$7:$I$148,0),MATCH(【入力】吸収量・排出量算定シート!$G46,幹材積成長量!$I$7:$K$7,0)),IF($F46="地位Ⅲ",INDEX(幹材積成長量!$O$7:$Q$148,MATCH((【入力】吸収量・排出量算定シート!$H46+(【入力】吸収量・排出量算定シート!CG$17-【入力】吸収量・排出量算定シート!$CF$17)),幹材積成長量!$O$7:$O$148,0),MATCH(【入力】吸収量・排出量算定シート!$G46,幹材積成長量!$O$7:$Q$7,0)),INDEX(幹材積成長量!$L$7:$N$148,MATCH((【入力】吸収量・排出量算定シート!$H46+(【入力】吸収量・排出量算定シート!CG$17-【入力】吸収量・排出量算定シート!$CF$17)),幹材積成長量!$L$7:$L$148,0),MATCH(【入力】吸収量・排出量算定シート!$G46,幹材積成長量!$L$7:$N$7,0)))),0)</f>
        <v>0</v>
      </c>
      <c r="CH46" s="2">
        <f>IFERROR(IF($F46="地位Ⅰ",INDEX(幹材積成長量!$I$7:$K$148,MATCH((【入力】吸収量・排出量算定シート!$H46+(【入力】吸収量・排出量算定シート!CH$17-【入力】吸収量・排出量算定シート!$CF$17)),幹材積成長量!$I$7:$I$148,0),MATCH(【入力】吸収量・排出量算定シート!$G46,幹材積成長量!$I$7:$K$7,0)),IF($F46="地位Ⅲ",INDEX(幹材積成長量!$O$7:$Q$148,MATCH((【入力】吸収量・排出量算定シート!$H46+(【入力】吸収量・排出量算定シート!CH$17-【入力】吸収量・排出量算定シート!$CF$17)),幹材積成長量!$O$7:$O$148,0),MATCH(【入力】吸収量・排出量算定シート!$G46,幹材積成長量!$O$7:$Q$7,0)),INDEX(幹材積成長量!$L$7:$N$148,MATCH((【入力】吸収量・排出量算定シート!$H46+(【入力】吸収量・排出量算定シート!CH$17-【入力】吸収量・排出量算定シート!$CF$17)),幹材積成長量!$L$7:$L$148,0),MATCH(【入力】吸収量・排出量算定シート!$G46,幹材積成長量!$L$7:$N$7,0)))),0)</f>
        <v>0</v>
      </c>
      <c r="CI46" s="2">
        <f>IFERROR(IF($F46="地位Ⅰ",INDEX(幹材積成長量!$I$7:$K$148,MATCH((【入力】吸収量・排出量算定シート!$H46+(【入力】吸収量・排出量算定シート!CI$17-【入力】吸収量・排出量算定シート!$CF$17)),幹材積成長量!$I$7:$I$148,0),MATCH(【入力】吸収量・排出量算定シート!$G46,幹材積成長量!$I$7:$K$7,0)),IF($F46="地位Ⅲ",INDEX(幹材積成長量!$O$7:$Q$148,MATCH((【入力】吸収量・排出量算定シート!$H46+(【入力】吸収量・排出量算定シート!CI$17-【入力】吸収量・排出量算定シート!$CF$17)),幹材積成長量!$O$7:$O$148,0),MATCH(【入力】吸収量・排出量算定シート!$G46,幹材積成長量!$O$7:$Q$7,0)),INDEX(幹材積成長量!$L$7:$N$148,MATCH((【入力】吸収量・排出量算定シート!$H46+(【入力】吸収量・排出量算定シート!CI$17-【入力】吸収量・排出量算定シート!$CF$17)),幹材積成長量!$L$7:$L$148,0),MATCH(【入力】吸収量・排出量算定シート!$G46,幹材積成長量!$L$7:$N$7,0)))),0)</f>
        <v>0</v>
      </c>
      <c r="CJ46" s="2">
        <f>IFERROR(IF($F46="地位Ⅰ",INDEX(幹材積成長量!$I$7:$K$148,MATCH((【入力】吸収量・排出量算定シート!$H46+(【入力】吸収量・排出量算定シート!CJ$17-【入力】吸収量・排出量算定シート!$CF$17)),幹材積成長量!$I$7:$I$148,0),MATCH(【入力】吸収量・排出量算定シート!$G46,幹材積成長量!$I$7:$K$7,0)),IF($F46="地位Ⅲ",INDEX(幹材積成長量!$O$7:$Q$148,MATCH((【入力】吸収量・排出量算定シート!$H46+(【入力】吸収量・排出量算定シート!CJ$17-【入力】吸収量・排出量算定シート!$CF$17)),幹材積成長量!$O$7:$O$148,0),MATCH(【入力】吸収量・排出量算定シート!$G46,幹材積成長量!$O$7:$Q$7,0)),INDEX(幹材積成長量!$L$7:$N$148,MATCH((【入力】吸収量・排出量算定シート!$H46+(【入力】吸収量・排出量算定シート!CJ$17-【入力】吸収量・排出量算定シート!$CF$17)),幹材積成長量!$L$7:$L$148,0),MATCH(【入力】吸収量・排出量算定シート!$G46,幹材積成長量!$L$7:$N$7,0)))),0)</f>
        <v>0</v>
      </c>
      <c r="CK46" s="2">
        <f>IFERROR(IF($F46="地位Ⅰ",INDEX(幹材積成長量!$I$7:$K$148,MATCH((【入力】吸収量・排出量算定シート!$H46+(【入力】吸収量・排出量算定シート!CK$17-【入力】吸収量・排出量算定シート!$CF$17)),幹材積成長量!$I$7:$I$148,0),MATCH(【入力】吸収量・排出量算定シート!$G46,幹材積成長量!$I$7:$K$7,0)),IF($F46="地位Ⅲ",INDEX(幹材積成長量!$O$7:$Q$148,MATCH((【入力】吸収量・排出量算定シート!$H46+(【入力】吸収量・排出量算定シート!CK$17-【入力】吸収量・排出量算定シート!$CF$17)),幹材積成長量!$O$7:$O$148,0),MATCH(【入力】吸収量・排出量算定シート!$G46,幹材積成長量!$O$7:$Q$7,0)),INDEX(幹材積成長量!$L$7:$N$148,MATCH((【入力】吸収量・排出量算定シート!$H46+(【入力】吸収量・排出量算定シート!CK$17-【入力】吸収量・排出量算定シート!$CF$17)),幹材積成長量!$L$7:$L$148,0),MATCH(【入力】吸収量・排出量算定シート!$G46,幹材積成長量!$L$7:$N$7,0)))),0)</f>
        <v>0</v>
      </c>
      <c r="CL46" s="2">
        <f>IFERROR(IF($F46="地位Ⅰ",INDEX(幹材積成長量!$I$7:$K$148,MATCH((【入力】吸収量・排出量算定シート!$H46+(【入力】吸収量・排出量算定シート!CL$17-【入力】吸収量・排出量算定シート!$CF$17)),幹材積成長量!$I$7:$I$148,0),MATCH(【入力】吸収量・排出量算定シート!$G46,幹材積成長量!$I$7:$K$7,0)),IF($F46="地位Ⅲ",INDEX(幹材積成長量!$O$7:$Q$148,MATCH((【入力】吸収量・排出量算定シート!$H46+(【入力】吸収量・排出量算定シート!CL$17-【入力】吸収量・排出量算定シート!$CF$17)),幹材積成長量!$O$7:$O$148,0),MATCH(【入力】吸収量・排出量算定シート!$G46,幹材積成長量!$O$7:$Q$7,0)),INDEX(幹材積成長量!$L$7:$N$148,MATCH((【入力】吸収量・排出量算定シート!$H46+(【入力】吸収量・排出量算定シート!CL$17-【入力】吸収量・排出量算定シート!$CF$17)),幹材積成長量!$L$7:$L$148,0),MATCH(【入力】吸収量・排出量算定シート!$G46,幹材積成長量!$L$7:$N$7,0)))),0)</f>
        <v>0</v>
      </c>
      <c r="CM46" s="2">
        <f>IFERROR(IF($F46="地位Ⅰ",INDEX(幹材積成長量!$I$7:$K$148,MATCH((【入力】吸収量・排出量算定シート!$H46+(【入力】吸収量・排出量算定シート!CM$17-【入力】吸収量・排出量算定シート!$CF$17)),幹材積成長量!$I$7:$I$148,0),MATCH(【入力】吸収量・排出量算定シート!$G46,幹材積成長量!$I$7:$K$7,0)),IF($F46="地位Ⅲ",INDEX(幹材積成長量!$O$7:$Q$148,MATCH((【入力】吸収量・排出量算定シート!$H46+(【入力】吸収量・排出量算定シート!CM$17-【入力】吸収量・排出量算定シート!$CF$17)),幹材積成長量!$O$7:$O$148,0),MATCH(【入力】吸収量・排出量算定シート!$G46,幹材積成長量!$O$7:$Q$7,0)),INDEX(幹材積成長量!$L$7:$N$148,MATCH((【入力】吸収量・排出量算定シート!$H46+(【入力】吸収量・排出量算定シート!CM$17-【入力】吸収量・排出量算定シート!$CF$17)),幹材積成長量!$L$7:$L$148,0),MATCH(【入力】吸収量・排出量算定シート!$G46,幹材積成長量!$L$7:$N$7,0)))),0)</f>
        <v>0</v>
      </c>
      <c r="CN46" s="2">
        <f>IFERROR(IF($F46="地位Ⅰ",INDEX(幹材積成長量!$I$7:$K$148,MATCH((【入力】吸収量・排出量算定シート!$H46+(【入力】吸収量・排出量算定シート!CN$17-【入力】吸収量・排出量算定シート!$CF$17)),幹材積成長量!$I$7:$I$148,0),MATCH(【入力】吸収量・排出量算定シート!$G46,幹材積成長量!$I$7:$K$7,0)),IF($F46="地位Ⅲ",INDEX(幹材積成長量!$O$7:$Q$148,MATCH((【入力】吸収量・排出量算定シート!$H46+(【入力】吸収量・排出量算定シート!CN$17-【入力】吸収量・排出量算定シート!$CF$17)),幹材積成長量!$O$7:$O$148,0),MATCH(【入力】吸収量・排出量算定シート!$G46,幹材積成長量!$O$7:$Q$7,0)),INDEX(幹材積成長量!$L$7:$N$148,MATCH((【入力】吸収量・排出量算定シート!$H46+(【入力】吸収量・排出量算定シート!CN$17-【入力】吸収量・排出量算定シート!$CF$17)),幹材積成長量!$L$7:$L$148,0),MATCH(【入力】吸収量・排出量算定シート!$G46,幹材積成長量!$L$7:$N$7,0)))),0)</f>
        <v>0</v>
      </c>
      <c r="CO46" s="2">
        <f>IFERROR(IF($F46="地位Ⅰ",INDEX(幹材積成長量!$I$7:$K$148,MATCH((【入力】吸収量・排出量算定シート!$H46+(【入力】吸収量・排出量算定シート!CO$17-【入力】吸収量・排出量算定シート!$CF$17)),幹材積成長量!$I$7:$I$148,0),MATCH(【入力】吸収量・排出量算定シート!$G46,幹材積成長量!$I$7:$K$7,0)),IF($F46="地位Ⅲ",INDEX(幹材積成長量!$O$7:$Q$148,MATCH((【入力】吸収量・排出量算定シート!$H46+(【入力】吸収量・排出量算定シート!CO$17-【入力】吸収量・排出量算定シート!$CF$17)),幹材積成長量!$O$7:$O$148,0),MATCH(【入力】吸収量・排出量算定シート!$G46,幹材積成長量!$O$7:$Q$7,0)),INDEX(幹材積成長量!$L$7:$N$148,MATCH((【入力】吸収量・排出量算定シート!$H46+(【入力】吸収量・排出量算定シート!CO$17-【入力】吸収量・排出量算定シート!$CF$17)),幹材積成長量!$L$7:$L$148,0),MATCH(【入力】吸収量・排出量算定シート!$G46,幹材積成長量!$L$7:$N$7,0)))),0)</f>
        <v>0</v>
      </c>
      <c r="CP46" s="2">
        <f>IFERROR(IF($F46="地位Ⅰ",INDEX(幹材積成長量!$I$7:$K$148,MATCH((【入力】吸収量・排出量算定シート!$H46+(【入力】吸収量・排出量算定シート!CP$17-【入力】吸収量・排出量算定シート!$CF$17)),幹材積成長量!$I$7:$I$148,0),MATCH(【入力】吸収量・排出量算定シート!$G46,幹材積成長量!$I$7:$K$7,0)),IF($F46="地位Ⅲ",INDEX(幹材積成長量!$O$7:$Q$148,MATCH((【入力】吸収量・排出量算定シート!$H46+(【入力】吸収量・排出量算定シート!CP$17-【入力】吸収量・排出量算定シート!$CF$17)),幹材積成長量!$O$7:$O$148,0),MATCH(【入力】吸収量・排出量算定シート!$G46,幹材積成長量!$O$7:$Q$7,0)),INDEX(幹材積成長量!$L$7:$N$148,MATCH((【入力】吸収量・排出量算定シート!$H46+(【入力】吸収量・排出量算定シート!CP$17-【入力】吸収量・排出量算定シート!$CF$17)),幹材積成長量!$L$7:$L$148,0),MATCH(【入力】吸収量・排出量算定シート!$G46,幹材積成長量!$L$7:$N$7,0)))),0)</f>
        <v>0</v>
      </c>
      <c r="CQ46" s="2">
        <f>IFERROR(IF($F46="地位Ⅰ",INDEX(幹材積成長量!$I$7:$K$148,MATCH((【入力】吸収量・排出量算定シート!$H46+(【入力】吸収量・排出量算定シート!CQ$17-【入力】吸収量・排出量算定シート!$CF$17)),幹材積成長量!$I$7:$I$148,0),MATCH(【入力】吸収量・排出量算定シート!$G46,幹材積成長量!$I$7:$K$7,0)),IF($F46="地位Ⅲ",INDEX(幹材積成長量!$O$7:$Q$148,MATCH((【入力】吸収量・排出量算定シート!$H46+(【入力】吸収量・排出量算定シート!CQ$17-【入力】吸収量・排出量算定シート!$CF$17)),幹材積成長量!$O$7:$O$148,0),MATCH(【入力】吸収量・排出量算定シート!$G46,幹材積成長量!$O$7:$Q$7,0)),INDEX(幹材積成長量!$L$7:$N$148,MATCH((【入力】吸収量・排出量算定シート!$H46+(【入力】吸収量・排出量算定シート!CQ$17-【入力】吸収量・排出量算定シート!$CF$17)),幹材積成長量!$L$7:$L$148,0),MATCH(【入力】吸収量・排出量算定シート!$G46,幹材積成長量!$L$7:$N$7,0)))),0)</f>
        <v>0</v>
      </c>
      <c r="CR46" s="2">
        <f>IFERROR(IF($F46="地位Ⅰ",INDEX(幹材積成長量!$I$7:$K$148,MATCH((【入力】吸収量・排出量算定シート!$H46+(【入力】吸収量・排出量算定シート!CR$17-【入力】吸収量・排出量算定シート!$CF$17)),幹材積成長量!$I$7:$I$148,0),MATCH(【入力】吸収量・排出量算定シート!$G46,幹材積成長量!$I$7:$K$7,0)),IF($F46="地位Ⅲ",INDEX(幹材積成長量!$O$7:$Q$148,MATCH((【入力】吸収量・排出量算定シート!$H46+(【入力】吸収量・排出量算定シート!CR$17-【入力】吸収量・排出量算定シート!$CF$17)),幹材積成長量!$O$7:$O$148,0),MATCH(【入力】吸収量・排出量算定シート!$G46,幹材積成長量!$O$7:$Q$7,0)),INDEX(幹材積成長量!$L$7:$N$148,MATCH((【入力】吸収量・排出量算定シート!$H46+(【入力】吸収量・排出量算定シート!CR$17-【入力】吸収量・排出量算定シート!$CF$17)),幹材積成長量!$L$7:$L$148,0),MATCH(【入力】吸収量・排出量算定シート!$G46,幹材積成長量!$L$7:$N$7,0)))),0)</f>
        <v>0</v>
      </c>
      <c r="CS46" s="2">
        <f>IFERROR(IF($F46="地位Ⅰ",INDEX(幹材積成長量!$I$7:$K$148,MATCH((【入力】吸収量・排出量算定シート!$H46+(【入力】吸収量・排出量算定シート!CS$17-【入力】吸収量・排出量算定シート!$CF$17)),幹材積成長量!$I$7:$I$148,0),MATCH(【入力】吸収量・排出量算定シート!$G46,幹材積成長量!$I$7:$K$7,0)),IF($F46="地位Ⅲ",INDEX(幹材積成長量!$O$7:$Q$148,MATCH((【入力】吸収量・排出量算定シート!$H46+(【入力】吸収量・排出量算定シート!CS$17-【入力】吸収量・排出量算定シート!$CF$17)),幹材積成長量!$O$7:$O$148,0),MATCH(【入力】吸収量・排出量算定シート!$G46,幹材積成長量!$O$7:$Q$7,0)),INDEX(幹材積成長量!$L$7:$N$148,MATCH((【入力】吸収量・排出量算定シート!$H46+(【入力】吸収量・排出量算定シート!CS$17-【入力】吸収量・排出量算定シート!$CF$17)),幹材積成長量!$L$7:$L$148,0),MATCH(【入力】吸収量・排出量算定シート!$G46,幹材積成長量!$L$7:$N$7,0)))),0)</f>
        <v>0</v>
      </c>
      <c r="CT46" s="2">
        <f>IFERROR(IF($F46="地位Ⅰ",INDEX(幹材積成長量!$I$7:$K$148,MATCH((【入力】吸収量・排出量算定シート!$H46+(【入力】吸収量・排出量算定シート!CT$17-【入力】吸収量・排出量算定シート!$CF$17)),幹材積成長量!$I$7:$I$148,0),MATCH(【入力】吸収量・排出量算定シート!$G46,幹材積成長量!$I$7:$K$7,0)),IF($F46="地位Ⅲ",INDEX(幹材積成長量!$O$7:$Q$148,MATCH((【入力】吸収量・排出量算定シート!$H46+(【入力】吸収量・排出量算定シート!CT$17-【入力】吸収量・排出量算定シート!$CF$17)),幹材積成長量!$O$7:$O$148,0),MATCH(【入力】吸収量・排出量算定シート!$G46,幹材積成長量!$O$7:$Q$7,0)),INDEX(幹材積成長量!$L$7:$N$148,MATCH((【入力】吸収量・排出量算定シート!$H46+(【入力】吸収量・排出量算定シート!CT$17-【入力】吸収量・排出量算定シート!$CF$17)),幹材積成長量!$L$7:$L$148,0),MATCH(【入力】吸収量・排出量算定シート!$G46,幹材積成長量!$L$7:$N$7,0)))),0)</f>
        <v>0</v>
      </c>
      <c r="CU46" s="2">
        <f>IFERROR(IF($F46="地位Ⅰ",INDEX(幹材積成長量!$I$7:$K$148,MATCH((【入力】吸収量・排出量算定シート!$H46+(【入力】吸収量・排出量算定シート!CU$17-【入力】吸収量・排出量算定シート!$CF$17)),幹材積成長量!$I$7:$I$148,0),MATCH(【入力】吸収量・排出量算定シート!$G46,幹材積成長量!$I$7:$K$7,0)),IF($F46="地位Ⅲ",INDEX(幹材積成長量!$O$7:$Q$148,MATCH((【入力】吸収量・排出量算定シート!$H46+(【入力】吸収量・排出量算定シート!CU$17-【入力】吸収量・排出量算定シート!$CF$17)),幹材積成長量!$O$7:$O$148,0),MATCH(【入力】吸収量・排出量算定シート!$G46,幹材積成長量!$O$7:$Q$7,0)),INDEX(幹材積成長量!$L$7:$N$148,MATCH((【入力】吸収量・排出量算定シート!$H46+(【入力】吸収量・排出量算定シート!CU$17-【入力】吸収量・排出量算定シート!$CF$17)),幹材積成長量!$L$7:$L$148,0),MATCH(【入力】吸収量・排出量算定シート!$G46,幹材積成長量!$L$7:$N$7,0)))),0)</f>
        <v>0</v>
      </c>
      <c r="CV46" s="2">
        <f>IFERROR(IF($F46="地位Ⅰ",INDEX(幹材積成長量!$I$7:$K$148,MATCH((【入力】吸収量・排出量算定シート!$H46+(【入力】吸収量・排出量算定シート!CV$17-【入力】吸収量・排出量算定シート!$CF$17)),幹材積成長量!$I$7:$I$148,0),MATCH(【入力】吸収量・排出量算定シート!$G46,幹材積成長量!$I$7:$K$7,0)),IF($F46="地位Ⅲ",INDEX(幹材積成長量!$O$7:$Q$148,MATCH((【入力】吸収量・排出量算定シート!$H46+(【入力】吸収量・排出量算定シート!CV$17-【入力】吸収量・排出量算定シート!$CF$17)),幹材積成長量!$O$7:$O$148,0),MATCH(【入力】吸収量・排出量算定シート!$G46,幹材積成長量!$O$7:$Q$7,0)),INDEX(幹材積成長量!$L$7:$N$148,MATCH((【入力】吸収量・排出量算定シート!$H46+(【入力】吸収量・排出量算定シート!CV$17-【入力】吸収量・排出量算定シート!$CF$17)),幹材積成長量!$L$7:$L$148,0),MATCH(【入力】吸収量・排出量算定シート!$G46,幹材積成長量!$L$7:$N$7,0)))),0)</f>
        <v>0</v>
      </c>
      <c r="CW46" s="2">
        <f t="shared" ref="CW46:CW109" si="216">IF(CW$17=$L46,$I46*CF46*AD46*$AU46*(1+$AV46)*$AW46*44/12,0)</f>
        <v>0</v>
      </c>
      <c r="CX46" s="2">
        <f t="shared" ref="CX46:CX109" si="217">IF(CX$17=$L46,$I46*CG46*AE46*$AU46*(1+$AV46)*$AW46*44/12,0)</f>
        <v>0</v>
      </c>
      <c r="CY46" s="2">
        <f t="shared" ref="CY46:CY109" si="218">IF(CY$17=$L46,$I46*CH46*AF46*$AU46*(1+$AV46)*$AW46*44/12,0)</f>
        <v>0</v>
      </c>
      <c r="CZ46" s="2">
        <f t="shared" ref="CZ46:CZ109" si="219">IF(CZ$17=$L46,$I46*CI46*AG46*$AU46*(1+$AV46)*$AW46*44/12,0)</f>
        <v>0</v>
      </c>
      <c r="DA46" s="2">
        <f t="shared" ref="DA46:DA109" si="220">IF(DA$17=$L46,$I46*CJ46*AH46*$AU46*(1+$AV46)*$AW46*44/12,0)</f>
        <v>0</v>
      </c>
      <c r="DB46" s="2">
        <f t="shared" ref="DB46:DB109" si="221">IF(DB$17=$L46,$I46*CK46*AI46*$AU46*(1+$AV46)*$AW46*44/12,0)</f>
        <v>0</v>
      </c>
      <c r="DC46" s="2">
        <f t="shared" ref="DC46:DC109" si="222">IF(DC$17=$L46,$I46*CL46*AJ46*$AU46*(1+$AV46)*$AW46*44/12,0)</f>
        <v>0</v>
      </c>
      <c r="DD46" s="2">
        <f t="shared" ref="DD46:DD109" si="223">IF(DD$17=$L46,$I46*CM46*AK46*$AU46*(1+$AV46)*$AW46*44/12,0)</f>
        <v>0</v>
      </c>
      <c r="DE46" s="2">
        <f t="shared" ref="DE46:DE109" si="224">IF(DE$17=$L46,$I46*CN46*AL46*$AU46*(1+$AV46)*$AW46*44/12,0)</f>
        <v>0</v>
      </c>
      <c r="DF46" s="2">
        <f t="shared" ref="DF46:DF109" si="225">IF(DF$17=$L46,$I46*CO46*AM46*$AU46*(1+$AV46)*$AW46*44/12,0)</f>
        <v>0</v>
      </c>
      <c r="DG46" s="2">
        <f t="shared" ref="DG46:DG109" si="226">IF(DG$17=$L46,$I46*CP46*AN46*$AU46*(1+$AV46)*$AW46*44/12,0)</f>
        <v>0</v>
      </c>
      <c r="DH46" s="2">
        <f t="shared" ref="DH46:DH109" si="227">IF(DH$17=$L46,$I46*CQ46*AO46*$AU46*(1+$AV46)*$AW46*44/12,0)</f>
        <v>0</v>
      </c>
      <c r="DI46" s="2">
        <f t="shared" ref="DI46:DI109" si="228">IF(DI$17=$L46,$I46*CR46*AP46*$AU46*(1+$AV46)*$AW46*44/12,0)</f>
        <v>0</v>
      </c>
      <c r="DJ46" s="2">
        <f t="shared" ref="DJ46:DJ109" si="229">IF(DJ$17=$L46,$I46*CS46*AQ46*$AU46*(1+$AV46)*$AW46*44/12,0)</f>
        <v>0</v>
      </c>
      <c r="DK46" s="2">
        <f t="shared" ref="DK46:DK109" si="230">IF(DK$17=$L46,$I46*CT46*AR46*$AU46*(1+$AV46)*$AW46*44/12,0)</f>
        <v>0</v>
      </c>
      <c r="DL46" s="2">
        <f t="shared" ref="DL46:DL109" si="231">IF(DL$17=$L46,$I46*CU46*AS46*$AU46*(1+$AV46)*$AW46*44/12,0)</f>
        <v>0</v>
      </c>
      <c r="DM46" s="2">
        <f t="shared" ref="DM46:DM109" si="232">IF(DM$17=$L46,$I46*CV46*AT46*$AU46*(1+$AV46)*$AW46*44/12,0)</f>
        <v>0</v>
      </c>
      <c r="DN46" s="187">
        <f>IFERROR(IF($F46="地位Ⅰ",INDEX(幹材積成長量!$AE$7:$AG$14,8,MATCH(【入力】吸収量・排出量算定シート!$G46,幹材積成長量!$AE$7:$AG$7,0)),IF($F46="地位Ⅲ",INDEX(幹材積成長量!$AK$7:$AM$14,8,MATCH(【入力】吸収量・排出量算定シート!$G46,幹材積成長量!$AK$7:$AM$7,0)),INDEX(幹材積成長量!$AH$7:$AJ$14,8,MATCH(【入力】吸収量・排出量算定シート!$G46,幹材積成長量!$AH$7:$AJ$7,0)))),0)</f>
        <v>0</v>
      </c>
      <c r="DO46" s="187">
        <f>IFERROR(IF($F46="地位Ⅰ",INDEX(幹材積成長量!$AE$7:$AG$14,8,MATCH(【入力】吸収量・排出量算定シート!$G46,幹材積成長量!$AE$7:$AG$7,0)),IF($F46="地位Ⅲ",INDEX(幹材積成長量!$AK$7:$AM$14,8,MATCH(【入力】吸収量・排出量算定シート!$G46,幹材積成長量!$AK$7:$AM$7,0)),INDEX(幹材積成長量!$AH$7:$AJ$14,8,MATCH(【入力】吸収量・排出量算定シート!$G46,幹材積成長量!$AH$7:$AJ$7,0)))),0)</f>
        <v>0</v>
      </c>
      <c r="DP46" s="187">
        <f>IFERROR(IF($F46="地位Ⅰ",INDEX(幹材積成長量!$AE$7:$AG$14,8,MATCH(【入力】吸収量・排出量算定シート!$G46,幹材積成長量!$AE$7:$AG$7,0)),IF($F46="地位Ⅲ",INDEX(幹材積成長量!$AK$7:$AM$14,8,MATCH(【入力】吸収量・排出量算定シート!$G46,幹材積成長量!$AK$7:$AM$7,0)),INDEX(幹材積成長量!$AH$7:$AJ$14,8,MATCH(【入力】吸収量・排出量算定シート!$G46,幹材積成長量!$AH$7:$AJ$7,0)))),0)</f>
        <v>0</v>
      </c>
      <c r="DQ46" s="187">
        <f>IFERROR(IF($F46="地位Ⅰ",INDEX(幹材積成長量!$AE$7:$AG$14,8,MATCH(【入力】吸収量・排出量算定シート!$G46,幹材積成長量!$AE$7:$AG$7,0)),IF($F46="地位Ⅲ",INDEX(幹材積成長量!$AK$7:$AM$14,8,MATCH(【入力】吸収量・排出量算定シート!$G46,幹材積成長量!$AK$7:$AM$7,0)),INDEX(幹材積成長量!$AH$7:$AJ$14,8,MATCH(【入力】吸収量・排出量算定シート!$G46,幹材積成長量!$AH$7:$AJ$7,0)))),0)</f>
        <v>0</v>
      </c>
      <c r="DR46" s="187">
        <f>IFERROR(IF($F46="地位Ⅰ",INDEX(幹材積成長量!$AE$7:$AG$14,8,MATCH(【入力】吸収量・排出量算定シート!$G46,幹材積成長量!$AE$7:$AG$7,0)),IF($F46="地位Ⅲ",INDEX(幹材積成長量!$AK$7:$AM$14,8,MATCH(【入力】吸収量・排出量算定シート!$G46,幹材積成長量!$AK$7:$AM$7,0)),INDEX(幹材積成長量!$AH$7:$AJ$14,8,MATCH(【入力】吸収量・排出量算定シート!$G46,幹材積成長量!$AH$7:$AJ$7,0)))),0)</f>
        <v>0</v>
      </c>
      <c r="DS46" s="187">
        <f>IFERROR(IF($F46="地位Ⅰ",INDEX(幹材積成長量!$AE$7:$AG$14,8,MATCH(【入力】吸収量・排出量算定シート!$G46,幹材積成長量!$AE$7:$AG$7,0)),IF($F46="地位Ⅲ",INDEX(幹材積成長量!$AK$7:$AM$14,8,MATCH(【入力】吸収量・排出量算定シート!$G46,幹材積成長量!$AK$7:$AM$7,0)),INDEX(幹材積成長量!$AH$7:$AJ$14,8,MATCH(【入力】吸収量・排出量算定シート!$G46,幹材積成長量!$AH$7:$AJ$7,0)))),0)</f>
        <v>0</v>
      </c>
      <c r="DT46" s="187">
        <f>IFERROR(IF($F46="地位Ⅰ",INDEX(幹材積成長量!$AE$7:$AG$14,8,MATCH(【入力】吸収量・排出量算定シート!$G46,幹材積成長量!$AE$7:$AG$7,0)),IF($F46="地位Ⅲ",INDEX(幹材積成長量!$AK$7:$AM$14,8,MATCH(【入力】吸収量・排出量算定シート!$G46,幹材積成長量!$AK$7:$AM$7,0)),INDEX(幹材積成長量!$AH$7:$AJ$14,8,MATCH(【入力】吸収量・排出量算定シート!$G46,幹材積成長量!$AH$7:$AJ$7,0)))),0)</f>
        <v>0</v>
      </c>
      <c r="DU46" s="187">
        <f>IFERROR(IF($F46="地位Ⅰ",INDEX(幹材積成長量!$AE$7:$AG$14,8,MATCH(【入力】吸収量・排出量算定シート!$G46,幹材積成長量!$AE$7:$AG$7,0)),IF($F46="地位Ⅲ",INDEX(幹材積成長量!$AK$7:$AM$14,8,MATCH(【入力】吸収量・排出量算定シート!$G46,幹材積成長量!$AK$7:$AM$7,0)),INDEX(幹材積成長量!$AH$7:$AJ$14,8,MATCH(【入力】吸収量・排出量算定シート!$G46,幹材積成長量!$AH$7:$AJ$7,0)))),0)</f>
        <v>0</v>
      </c>
      <c r="DV46" s="187">
        <f>IFERROR(IF($F46="地位Ⅰ",INDEX(幹材積成長量!$AE$7:$AG$14,8,MATCH(【入力】吸収量・排出量算定シート!$G46,幹材積成長量!$AE$7:$AG$7,0)),IF($F46="地位Ⅲ",INDEX(幹材積成長量!$AK$7:$AM$14,8,MATCH(【入力】吸収量・排出量算定シート!$G46,幹材積成長量!$AK$7:$AM$7,0)),INDEX(幹材積成長量!$AH$7:$AJ$14,8,MATCH(【入力】吸収量・排出量算定シート!$G46,幹材積成長量!$AH$7:$AJ$7,0)))),0)</f>
        <v>0</v>
      </c>
      <c r="DW46" s="187">
        <f>IFERROR(IF($F46="地位Ⅰ",INDEX(幹材積成長量!$AE$7:$AG$14,8,MATCH(【入力】吸収量・排出量算定シート!$G46,幹材積成長量!$AE$7:$AG$7,0)),IF($F46="地位Ⅲ",INDEX(幹材積成長量!$AK$7:$AM$14,8,MATCH(【入力】吸収量・排出量算定シート!$G46,幹材積成長量!$AK$7:$AM$7,0)),INDEX(幹材積成長量!$AH$7:$AJ$14,8,MATCH(【入力】吸収量・排出量算定シート!$G46,幹材積成長量!$AH$7:$AJ$7,0)))),0)</f>
        <v>0</v>
      </c>
      <c r="DX46" s="187">
        <f>IFERROR(IF($F46="地位Ⅰ",INDEX(幹材積成長量!$AE$7:$AG$14,8,MATCH(【入力】吸収量・排出量算定シート!$G46,幹材積成長量!$AE$7:$AG$7,0)),IF($F46="地位Ⅲ",INDEX(幹材積成長量!$AK$7:$AM$14,8,MATCH(【入力】吸収量・排出量算定シート!$G46,幹材積成長量!$AK$7:$AM$7,0)),INDEX(幹材積成長量!$AH$7:$AJ$14,8,MATCH(【入力】吸収量・排出量算定シート!$G46,幹材積成長量!$AH$7:$AJ$7,0)))),0)</f>
        <v>0</v>
      </c>
      <c r="DY46" s="187">
        <f>IFERROR(IF($F46="地位Ⅰ",INDEX(幹材積成長量!$AE$7:$AG$14,8,MATCH(【入力】吸収量・排出量算定シート!$G46,幹材積成長量!$AE$7:$AG$7,0)),IF($F46="地位Ⅲ",INDEX(幹材積成長量!$AK$7:$AM$14,8,MATCH(【入力】吸収量・排出量算定シート!$G46,幹材積成長量!$AK$7:$AM$7,0)),INDEX(幹材積成長量!$AH$7:$AJ$14,8,MATCH(【入力】吸収量・排出量算定シート!$G46,幹材積成長量!$AH$7:$AJ$7,0)))),0)</f>
        <v>0</v>
      </c>
      <c r="DZ46" s="187">
        <f>IFERROR(IF($F46="地位Ⅰ",INDEX(幹材積成長量!$AE$7:$AG$14,8,MATCH(【入力】吸収量・排出量算定シート!$G46,幹材積成長量!$AE$7:$AG$7,0)),IF($F46="地位Ⅲ",INDEX(幹材積成長量!$AK$7:$AM$14,8,MATCH(【入力】吸収量・排出量算定シート!$G46,幹材積成長量!$AK$7:$AM$7,0)),INDEX(幹材積成長量!$AH$7:$AJ$14,8,MATCH(【入力】吸収量・排出量算定シート!$G46,幹材積成長量!$AH$7:$AJ$7,0)))),0)</f>
        <v>0</v>
      </c>
      <c r="EA46" s="187">
        <f>IFERROR(IF($F46="地位Ⅰ",INDEX(幹材積成長量!$AE$7:$AG$14,8,MATCH(【入力】吸収量・排出量算定シート!$G46,幹材積成長量!$AE$7:$AG$7,0)),IF($F46="地位Ⅲ",INDEX(幹材積成長量!$AK$7:$AM$14,8,MATCH(【入力】吸収量・排出量算定シート!$G46,幹材積成長量!$AK$7:$AM$7,0)),INDEX(幹材積成長量!$AH$7:$AJ$14,8,MATCH(【入力】吸収量・排出量算定シート!$G46,幹材積成長量!$AH$7:$AJ$7,0)))),0)</f>
        <v>0</v>
      </c>
      <c r="EB46" s="187">
        <f>IFERROR(IF($F46="地位Ⅰ",INDEX(幹材積成長量!$AE$7:$AG$14,8,MATCH(【入力】吸収量・排出量算定シート!$G46,幹材積成長量!$AE$7:$AG$7,0)),IF($F46="地位Ⅲ",INDEX(幹材積成長量!$AK$7:$AM$14,8,MATCH(【入力】吸収量・排出量算定シート!$G46,幹材積成長量!$AK$7:$AM$7,0)),INDEX(幹材積成長量!$AH$7:$AJ$14,8,MATCH(【入力】吸収量・排出量算定シート!$G46,幹材積成長量!$AH$7:$AJ$7,0)))),0)</f>
        <v>0</v>
      </c>
      <c r="EC46" s="187">
        <f>IFERROR(IF($F46="地位Ⅰ",INDEX(幹材積成長量!$AE$7:$AG$14,8,MATCH(【入力】吸収量・排出量算定シート!$G46,幹材積成長量!$AE$7:$AG$7,0)),IF($F46="地位Ⅲ",INDEX(幹材積成長量!$AK$7:$AM$14,8,MATCH(【入力】吸収量・排出量算定シート!$G46,幹材積成長量!$AK$7:$AM$7,0)),INDEX(幹材積成長量!$AH$7:$AJ$14,8,MATCH(【入力】吸収量・排出量算定シート!$G46,幹材積成長量!$AH$7:$AJ$7,0)))),0)</f>
        <v>0</v>
      </c>
      <c r="ED46" s="186">
        <f t="shared" ref="ED46:ED109" si="233">IF($L46+1=ED$17,DN46*$I46*0.9,0)</f>
        <v>0</v>
      </c>
      <c r="EE46" s="186">
        <f t="shared" ref="EE46:EE109" si="234">IF($L46+1=EE$17,DO46*$I46*0.9,0)</f>
        <v>0</v>
      </c>
      <c r="EF46" s="186">
        <f t="shared" ref="EF46:EF109" si="235">IF($L46+1=EF$17,DP46*$I46*0.9,0)</f>
        <v>0</v>
      </c>
      <c r="EG46" s="186">
        <f t="shared" ref="EG46:EG109" si="236">IF($L46+1=EG$17,DQ46*$I46*0.9,0)</f>
        <v>0</v>
      </c>
      <c r="EH46" s="186">
        <f t="shared" ref="EH46:EH109" si="237">IF($L46+1=EH$17,DR46*$I46*0.9,0)</f>
        <v>0</v>
      </c>
      <c r="EI46" s="186">
        <f t="shared" ref="EI46:EI109" si="238">IF($L46+1=EI$17,DS46*$I46*0.9,0)</f>
        <v>0</v>
      </c>
      <c r="EJ46" s="186">
        <f t="shared" ref="EJ46:EJ109" si="239">IF($L46+1=EJ$17,DT46*$I46*0.9,0)</f>
        <v>0</v>
      </c>
      <c r="EK46" s="186">
        <f t="shared" ref="EK46:EK109" si="240">IF($L46+1=EK$17,DU46*$I46*0.9,0)</f>
        <v>0</v>
      </c>
      <c r="EL46" s="186">
        <f t="shared" ref="EL46:EL109" si="241">IF($L46+1=EL$17,DV46*$I46*0.9,0)</f>
        <v>0</v>
      </c>
      <c r="EM46" s="186">
        <f t="shared" ref="EM46:EM109" si="242">IF($L46+1=EM$17,DW46*$I46*0.9,0)</f>
        <v>0</v>
      </c>
      <c r="EN46" s="186">
        <f t="shared" ref="EN46:EN109" si="243">IF($L46+1=EN$17,DX46*$I46*0.9,0)</f>
        <v>0</v>
      </c>
      <c r="EO46" s="186">
        <f t="shared" ref="EO46:EO109" si="244">IF($L46+1=EO$17,DY46*$I46*0.9,0)</f>
        <v>0</v>
      </c>
      <c r="EP46" s="186">
        <f t="shared" ref="EP46:EP109" si="245">IF($L46+1=EP$17,DZ46*$I46*0.9,0)</f>
        <v>0</v>
      </c>
      <c r="EQ46" s="186">
        <f t="shared" ref="EQ46:EQ109" si="246">IF($L46+1=EQ$17,EA46*$I46*0.9,0)</f>
        <v>0</v>
      </c>
      <c r="ER46" s="186">
        <f t="shared" ref="ER46:ER109" si="247">IF($L46+1=ER$17,EB46*$I46*0.9,0)</f>
        <v>0</v>
      </c>
      <c r="ES46" s="186">
        <f t="shared" ref="ES46:ES109" si="248">IF($L46+1=ES$17,EC46*$I46*0.9,0)</f>
        <v>0</v>
      </c>
      <c r="ET46" s="186">
        <f t="shared" ref="ET46:ET109" si="249">IF($L46+1=ET$17,ED46*$I46*0.9,0)</f>
        <v>0</v>
      </c>
    </row>
    <row r="47" spans="2:150" x14ac:dyDescent="0.3">
      <c r="B47" s="3"/>
      <c r="C47" s="3"/>
      <c r="D47" s="3"/>
      <c r="E47" s="3"/>
      <c r="G47" s="217"/>
      <c r="J47" s="3"/>
      <c r="M47" s="187">
        <f>IFERROR(IF($F47="地位Ⅰ",INDEX(幹材積成長量!$S$7:$U$148,MATCH(【入力】吸収量・排出量算定シート!$H47+(M$17-$M$17),幹材積成長量!$S$7:$S$148,0),MATCH($G47,幹材積成長量!$S$7:$U$7,0)),IF($F47="地位Ⅲ",INDEX(幹材積成長量!$Y$7:$AA$148,MATCH(【入力】吸収量・排出量算定シート!$H47+(M$17-$M$17),幹材積成長量!$Y$7:$Y$148,0),MATCH($G47,幹材積成長量!$Y$7:$AA$7,0)),INDEX(幹材積成長量!$V$7:$X$148,MATCH(【入力】吸収量・排出量算定シート!$H47+(M$17-$M$17),幹材積成長量!$V$7:$V$148,0),MATCH($G47,幹材積成長量!$V$7:$X$7,0)))),0)</f>
        <v>0</v>
      </c>
      <c r="N47" s="187">
        <f>IFERROR(IF($F47="地位Ⅰ",INDEX(幹材積成長量!$S$7:$U$148,MATCH(【入力】吸収量・排出量算定シート!$H47+(N$17-$M$17),幹材積成長量!$S$7:$S$148,0),MATCH($G47,幹材積成長量!$S$7:$U$7,0)),IF($F47="地位Ⅲ",INDEX(幹材積成長量!$Y$7:$AA$148,MATCH(【入力】吸収量・排出量算定シート!$H47+(N$17-$M$17),幹材積成長量!$Y$7:$Y$148,0),MATCH($G47,幹材積成長量!$Y$7:$AA$7,0)),INDEX(幹材積成長量!$V$7:$X$148,MATCH(【入力】吸収量・排出量算定シート!$H47+(N$17-$M$17),幹材積成長量!$V$7:$V$148,0),MATCH($G47,幹材積成長量!$V$7:$X$7,0)))),0)</f>
        <v>0</v>
      </c>
      <c r="O47" s="187">
        <f>IFERROR(IF($F47="地位Ⅰ",INDEX(幹材積成長量!$S$7:$U$148,MATCH(【入力】吸収量・排出量算定シート!$H47+(O$17-$M$17),幹材積成長量!$S$7:$S$148,0),MATCH($G47,幹材積成長量!$S$7:$U$7,0)),IF($F47="地位Ⅲ",INDEX(幹材積成長量!$Y$7:$AA$148,MATCH(【入力】吸収量・排出量算定シート!$H47+(O$17-$M$17),幹材積成長量!$Y$7:$Y$148,0),MATCH($G47,幹材積成長量!$Y$7:$AA$7,0)),INDEX(幹材積成長量!$V$7:$X$148,MATCH(【入力】吸収量・排出量算定シート!$H47+(O$17-$M$17),幹材積成長量!$V$7:$V$148,0),MATCH($G47,幹材積成長量!$V$7:$X$7,0)))),0)</f>
        <v>0</v>
      </c>
      <c r="P47" s="187">
        <f>IFERROR(IF($F47="地位Ⅰ",INDEX(幹材積成長量!$S$7:$U$148,MATCH(【入力】吸収量・排出量算定シート!$H47+(P$17-$M$17),幹材積成長量!$S$7:$S$148,0),MATCH($G47,幹材積成長量!$S$7:$U$7,0)),IF($F47="地位Ⅲ",INDEX(幹材積成長量!$Y$7:$AA$148,MATCH(【入力】吸収量・排出量算定シート!$H47+(P$17-$M$17),幹材積成長量!$Y$7:$Y$148,0),MATCH($G47,幹材積成長量!$Y$7:$AA$7,0)),INDEX(幹材積成長量!$V$7:$X$148,MATCH(【入力】吸収量・排出量算定シート!$H47+(P$17-$M$17),幹材積成長量!$V$7:$V$148,0),MATCH($G47,幹材積成長量!$V$7:$X$7,0)))),0)</f>
        <v>0</v>
      </c>
      <c r="Q47" s="187">
        <f>IFERROR(IF($F47="地位Ⅰ",INDEX(幹材積成長量!$S$7:$U$148,MATCH(【入力】吸収量・排出量算定シート!$H47+(Q$17-$M$17),幹材積成長量!$S$7:$S$148,0),MATCH($G47,幹材積成長量!$S$7:$U$7,0)),IF($F47="地位Ⅲ",INDEX(幹材積成長量!$Y$7:$AA$148,MATCH(【入力】吸収量・排出量算定シート!$H47+(Q$17-$M$17),幹材積成長量!$Y$7:$Y$148,0),MATCH($G47,幹材積成長量!$Y$7:$AA$7,0)),INDEX(幹材積成長量!$V$7:$X$148,MATCH(【入力】吸収量・排出量算定シート!$H47+(Q$17-$M$17),幹材積成長量!$V$7:$V$148,0),MATCH($G47,幹材積成長量!$V$7:$X$7,0)))),0)</f>
        <v>0</v>
      </c>
      <c r="R47" s="187">
        <f>IFERROR(IF($F47="地位Ⅰ",INDEX(幹材積成長量!$S$7:$U$148,MATCH(【入力】吸収量・排出量算定シート!$H47+(R$17-$M$17),幹材積成長量!$S$7:$S$148,0),MATCH($G47,幹材積成長量!$S$7:$U$7,0)),IF($F47="地位Ⅲ",INDEX(幹材積成長量!$Y$7:$AA$148,MATCH(【入力】吸収量・排出量算定シート!$H47+(R$17-$M$17),幹材積成長量!$Y$7:$Y$148,0),MATCH($G47,幹材積成長量!$Y$7:$AA$7,0)),INDEX(幹材積成長量!$V$7:$X$148,MATCH(【入力】吸収量・排出量算定シート!$H47+(R$17-$M$17),幹材積成長量!$V$7:$V$148,0),MATCH($G47,幹材積成長量!$V$7:$X$7,0)))),0)</f>
        <v>0</v>
      </c>
      <c r="S47" s="187">
        <f>IFERROR(IF($F47="地位Ⅰ",INDEX(幹材積成長量!$S$7:$U$148,MATCH(【入力】吸収量・排出量算定シート!$H47+(S$17-$M$17),幹材積成長量!$S$7:$S$148,0),MATCH($G47,幹材積成長量!$S$7:$U$7,0)),IF($F47="地位Ⅲ",INDEX(幹材積成長量!$Y$7:$AA$148,MATCH(【入力】吸収量・排出量算定シート!$H47+(S$17-$M$17),幹材積成長量!$Y$7:$Y$148,0),MATCH($G47,幹材積成長量!$Y$7:$AA$7,0)),INDEX(幹材積成長量!$V$7:$X$148,MATCH(【入力】吸収量・排出量算定シート!$H47+(S$17-$M$17),幹材積成長量!$V$7:$V$148,0),MATCH($G47,幹材積成長量!$V$7:$X$7,0)))),0)</f>
        <v>0</v>
      </c>
      <c r="T47" s="187">
        <f>IFERROR(IF($F47="地位Ⅰ",INDEX(幹材積成長量!$S$7:$U$148,MATCH(【入力】吸収量・排出量算定シート!$H47+(T$17-$M$17),幹材積成長量!$S$7:$S$148,0),MATCH($G47,幹材積成長量!$S$7:$U$7,0)),IF($F47="地位Ⅲ",INDEX(幹材積成長量!$Y$7:$AA$148,MATCH(【入力】吸収量・排出量算定シート!$H47+(T$17-$M$17),幹材積成長量!$Y$7:$Y$148,0),MATCH($G47,幹材積成長量!$Y$7:$AA$7,0)),INDEX(幹材積成長量!$V$7:$X$148,MATCH(【入力】吸収量・排出量算定シート!$H47+(T$17-$M$17),幹材積成長量!$V$7:$V$148,0),MATCH($G47,幹材積成長量!$V$7:$X$7,0)))),0)</f>
        <v>0</v>
      </c>
      <c r="U47" s="187">
        <f>IFERROR(IF($F47="地位Ⅰ",INDEX(幹材積成長量!$S$7:$U$148,MATCH(【入力】吸収量・排出量算定シート!$H47+(U$17-$M$17),幹材積成長量!$S$7:$S$148,0),MATCH($G47,幹材積成長量!$S$7:$U$7,0)),IF($F47="地位Ⅲ",INDEX(幹材積成長量!$Y$7:$AA$148,MATCH(【入力】吸収量・排出量算定シート!$H47+(U$17-$M$17),幹材積成長量!$Y$7:$Y$148,0),MATCH($G47,幹材積成長量!$Y$7:$AA$7,0)),INDEX(幹材積成長量!$V$7:$X$148,MATCH(【入力】吸収量・排出量算定シート!$H47+(U$17-$M$17),幹材積成長量!$V$7:$V$148,0),MATCH($G47,幹材積成長量!$V$7:$X$7,0)))),0)</f>
        <v>0</v>
      </c>
      <c r="V47" s="187">
        <f>IFERROR(IF($F47="地位Ⅰ",INDEX(幹材積成長量!$S$7:$U$148,MATCH(【入力】吸収量・排出量算定シート!$H47+(V$17-$M$17),幹材積成長量!$S$7:$S$148,0),MATCH($G47,幹材積成長量!$S$7:$U$7,0)),IF($F47="地位Ⅲ",INDEX(幹材積成長量!$Y$7:$AA$148,MATCH(【入力】吸収量・排出量算定シート!$H47+(V$17-$M$17),幹材積成長量!$Y$7:$Y$148,0),MATCH($G47,幹材積成長量!$Y$7:$AA$7,0)),INDEX(幹材積成長量!$V$7:$X$148,MATCH(【入力】吸収量・排出量算定シート!$H47+(V$17-$M$17),幹材積成長量!$V$7:$V$148,0),MATCH($G47,幹材積成長量!$V$7:$X$7,0)))),0)</f>
        <v>0</v>
      </c>
      <c r="W47" s="187">
        <f>IFERROR(IF($F47="地位Ⅰ",INDEX(幹材積成長量!$S$7:$U$148,MATCH(【入力】吸収量・排出量算定シート!$H47+(W$17-$M$17),幹材積成長量!$S$7:$S$148,0),MATCH($G47,幹材積成長量!$S$7:$U$7,0)),IF($F47="地位Ⅲ",INDEX(幹材積成長量!$Y$7:$AA$148,MATCH(【入力】吸収量・排出量算定シート!$H47+(W$17-$M$17),幹材積成長量!$Y$7:$Y$148,0),MATCH($G47,幹材積成長量!$Y$7:$AA$7,0)),INDEX(幹材積成長量!$V$7:$X$148,MATCH(【入力】吸収量・排出量算定シート!$H47+(W$17-$M$17),幹材積成長量!$V$7:$V$148,0),MATCH($G47,幹材積成長量!$V$7:$X$7,0)))),0)</f>
        <v>0</v>
      </c>
      <c r="X47" s="187">
        <f>IFERROR(IF($F47="地位Ⅰ",INDEX(幹材積成長量!$S$7:$U$148,MATCH(【入力】吸収量・排出量算定シート!$H47+(X$17-$M$17),幹材積成長量!$S$7:$S$148,0),MATCH($G47,幹材積成長量!$S$7:$U$7,0)),IF($F47="地位Ⅲ",INDEX(幹材積成長量!$Y$7:$AA$148,MATCH(【入力】吸収量・排出量算定シート!$H47+(X$17-$M$17),幹材積成長量!$Y$7:$Y$148,0),MATCH($G47,幹材積成長量!$Y$7:$AA$7,0)),INDEX(幹材積成長量!$V$7:$X$148,MATCH(【入力】吸収量・排出量算定シート!$H47+(X$17-$M$17),幹材積成長量!$V$7:$V$148,0),MATCH($G47,幹材積成長量!$V$7:$X$7,0)))),0)</f>
        <v>0</v>
      </c>
      <c r="Y47" s="187">
        <f>IFERROR(IF($F47="地位Ⅰ",INDEX(幹材積成長量!$S$7:$U$148,MATCH(【入力】吸収量・排出量算定シート!$H47+(Y$17-$M$17),幹材積成長量!$S$7:$S$148,0),MATCH($G47,幹材積成長量!$S$7:$U$7,0)),IF($F47="地位Ⅲ",INDEX(幹材積成長量!$Y$7:$AA$148,MATCH(【入力】吸収量・排出量算定シート!$H47+(Y$17-$M$17),幹材積成長量!$Y$7:$Y$148,0),MATCH($G47,幹材積成長量!$Y$7:$AA$7,0)),INDEX(幹材積成長量!$V$7:$X$148,MATCH(【入力】吸収量・排出量算定シート!$H47+(Y$17-$M$17),幹材積成長量!$V$7:$V$148,0),MATCH($G47,幹材積成長量!$V$7:$X$7,0)))),0)</f>
        <v>0</v>
      </c>
      <c r="Z47" s="187">
        <f>IFERROR(IF($F47="地位Ⅰ",INDEX(幹材積成長量!$S$7:$U$148,MATCH(【入力】吸収量・排出量算定シート!$H47+(Z$17-$M$17),幹材積成長量!$S$7:$S$148,0),MATCH($G47,幹材積成長量!$S$7:$U$7,0)),IF($F47="地位Ⅲ",INDEX(幹材積成長量!$Y$7:$AA$148,MATCH(【入力】吸収量・排出量算定シート!$H47+(Z$17-$M$17),幹材積成長量!$Y$7:$Y$148,0),MATCH($G47,幹材積成長量!$Y$7:$AA$7,0)),INDEX(幹材積成長量!$V$7:$X$148,MATCH(【入力】吸収量・排出量算定シート!$H47+(Z$17-$M$17),幹材積成長量!$V$7:$V$148,0),MATCH($G47,幹材積成長量!$V$7:$X$7,0)))),0)</f>
        <v>0</v>
      </c>
      <c r="AA47" s="187">
        <f>IFERROR(IF($F47="地位Ⅰ",INDEX(幹材積成長量!$S$7:$U$148,MATCH(【入力】吸収量・排出量算定シート!$H47+(AA$17-$M$17),幹材積成長量!$S$7:$S$148,0),MATCH($G47,幹材積成長量!$S$7:$U$7,0)),IF($F47="地位Ⅲ",INDEX(幹材積成長量!$Y$7:$AA$148,MATCH(【入力】吸収量・排出量算定シート!$H47+(AA$17-$M$17),幹材積成長量!$Y$7:$Y$148,0),MATCH($G47,幹材積成長量!$Y$7:$AA$7,0)),INDEX(幹材積成長量!$V$7:$X$148,MATCH(【入力】吸収量・排出量算定シート!$H47+(AA$17-$M$17),幹材積成長量!$V$7:$V$148,0),MATCH($G47,幹材積成長量!$V$7:$X$7,0)))),0)</f>
        <v>0</v>
      </c>
      <c r="AB47" s="187">
        <f>IFERROR(IF($F47="地位Ⅰ",INDEX(幹材積成長量!$S$7:$U$148,MATCH(【入力】吸収量・排出量算定シート!$H47+(AB$17-$M$17),幹材積成長量!$S$7:$S$148,0),MATCH($G47,幹材積成長量!$S$7:$U$7,0)),IF($F47="地位Ⅲ",INDEX(幹材積成長量!$Y$7:$AA$148,MATCH(【入力】吸収量・排出量算定シート!$H47+(AB$17-$M$17),幹材積成長量!$Y$7:$Y$148,0),MATCH($G47,幹材積成長量!$Y$7:$AA$7,0)),INDEX(幹材積成長量!$V$7:$X$148,MATCH(【入力】吸収量・排出量算定シート!$H47+(AB$17-$M$17),幹材積成長量!$V$7:$V$148,0),MATCH($G47,幹材積成長量!$V$7:$X$7,0)))),0)</f>
        <v>0</v>
      </c>
      <c r="AC47" s="187">
        <f>IFERROR(IF($F47="地位Ⅰ",INDEX(幹材積成長量!$S$7:$U$148,MATCH(【入力】吸収量・排出量算定シート!$H47+(AC$17-$M$17),幹材積成長量!$S$7:$S$148,0),MATCH($G47,幹材積成長量!$S$7:$U$7,0)),IF($F47="地位Ⅲ",INDEX(幹材積成長量!$Y$7:$AA$148,MATCH(【入力】吸収量・排出量算定シート!$H47+(AC$17-$M$17),幹材積成長量!$Y$7:$Y$148,0),MATCH($G47,幹材積成長量!$Y$7:$AA$7,0)),INDEX(幹材積成長量!$V$7:$X$148,MATCH(【入力】吸収量・排出量算定シート!$H47+(AC$17-$M$17),幹材積成長量!$V$7:$V$148,0),MATCH($G47,幹材積成長量!$V$7:$X$7,0)))),0)</f>
        <v>0</v>
      </c>
      <c r="AD47" s="2">
        <f>IFERROR(INDEX('BEF（拡大係数）'!$A$4:$AO$154,MATCH(【入力】吸収量・排出量算定シート!$H47,'BEF（拡大係数）'!$A$4:$A$154,0),MATCH($G47,'BEF（拡大係数）'!$A$4:$AO$4,0)),0)</f>
        <v>0</v>
      </c>
      <c r="AE47" s="2">
        <f>IFERROR(INDEX('BEF（拡大係数）'!$A$4:$AO$154,MATCH(【入力】吸収量・排出量算定シート!$H47,'BEF（拡大係数）'!$A$4:$A$154,0),MATCH($G47,'BEF（拡大係数）'!$A$4:$AO$4,0)),0)</f>
        <v>0</v>
      </c>
      <c r="AF47" s="2">
        <f>IFERROR(INDEX('BEF（拡大係数）'!$A$4:$AO$154,MATCH(【入力】吸収量・排出量算定シート!$H47,'BEF（拡大係数）'!$A$4:$A$154,0),MATCH($G47,'BEF（拡大係数）'!$A$4:$AO$4,0)),0)</f>
        <v>0</v>
      </c>
      <c r="AG47" s="2">
        <f>IFERROR(INDEX('BEF（拡大係数）'!$A$4:$AO$154,MATCH(【入力】吸収量・排出量算定シート!$H47,'BEF（拡大係数）'!$A$4:$A$154,0),MATCH($G47,'BEF（拡大係数）'!$A$4:$AO$4,0)),0)</f>
        <v>0</v>
      </c>
      <c r="AH47" s="2">
        <f>IFERROR(INDEX('BEF（拡大係数）'!$A$4:$AO$154,MATCH(【入力】吸収量・排出量算定シート!$H47,'BEF（拡大係数）'!$A$4:$A$154,0),MATCH($G47,'BEF（拡大係数）'!$A$4:$AO$4,0)),0)</f>
        <v>0</v>
      </c>
      <c r="AI47" s="2">
        <f>IFERROR(INDEX('BEF（拡大係数）'!$A$4:$AO$154,MATCH(【入力】吸収量・排出量算定シート!$H47,'BEF（拡大係数）'!$A$4:$A$154,0),MATCH($G47,'BEF（拡大係数）'!$A$4:$AO$4,0)),0)</f>
        <v>0</v>
      </c>
      <c r="AJ47" s="2">
        <f>IFERROR(INDEX('BEF（拡大係数）'!$A$4:$AO$154,MATCH(【入力】吸収量・排出量算定シート!$H47,'BEF（拡大係数）'!$A$4:$A$154,0),MATCH($G47,'BEF（拡大係数）'!$A$4:$AO$4,0)),0)</f>
        <v>0</v>
      </c>
      <c r="AK47" s="2">
        <f>IFERROR(INDEX('BEF（拡大係数）'!$A$4:$AO$154,MATCH(【入力】吸収量・排出量算定シート!$H47,'BEF（拡大係数）'!$A$4:$A$154,0),MATCH($G47,'BEF（拡大係数）'!$A$4:$AO$4,0)),0)</f>
        <v>0</v>
      </c>
      <c r="AL47" s="2">
        <f>IFERROR(INDEX('BEF（拡大係数）'!$A$4:$AO$154,MATCH(【入力】吸収量・排出量算定シート!$H47,'BEF（拡大係数）'!$A$4:$A$154,0),MATCH($G47,'BEF（拡大係数）'!$A$4:$AO$4,0)),0)</f>
        <v>0</v>
      </c>
      <c r="AM47" s="2">
        <f>IFERROR(INDEX('BEF（拡大係数）'!$A$4:$AO$154,MATCH(【入力】吸収量・排出量算定シート!$H47,'BEF（拡大係数）'!$A$4:$A$154,0),MATCH($G47,'BEF（拡大係数）'!$A$4:$AO$4,0)),0)</f>
        <v>0</v>
      </c>
      <c r="AN47" s="2">
        <f>IFERROR(INDEX('BEF（拡大係数）'!$A$4:$AO$154,MATCH(【入力】吸収量・排出量算定シート!$H47,'BEF（拡大係数）'!$A$4:$A$154,0),MATCH($G47,'BEF（拡大係数）'!$A$4:$AO$4,0)),0)</f>
        <v>0</v>
      </c>
      <c r="AO47" s="2">
        <f>IFERROR(INDEX('BEF（拡大係数）'!$A$4:$AO$154,MATCH(【入力】吸収量・排出量算定シート!$H47,'BEF（拡大係数）'!$A$4:$A$154,0),MATCH($G47,'BEF（拡大係数）'!$A$4:$AO$4,0)),0)</f>
        <v>0</v>
      </c>
      <c r="AP47" s="2">
        <f>IFERROR(INDEX('BEF（拡大係数）'!$A$4:$AO$154,MATCH(【入力】吸収量・排出量算定シート!$H47,'BEF（拡大係数）'!$A$4:$A$154,0),MATCH($G47,'BEF（拡大係数）'!$A$4:$AO$4,0)),0)</f>
        <v>0</v>
      </c>
      <c r="AQ47" s="2">
        <f>IFERROR(INDEX('BEF（拡大係数）'!$A$4:$AO$154,MATCH(【入力】吸収量・排出量算定シート!$H47,'BEF（拡大係数）'!$A$4:$A$154,0),MATCH($G47,'BEF（拡大係数）'!$A$4:$AO$4,0)),0)</f>
        <v>0</v>
      </c>
      <c r="AR47" s="2">
        <f>IFERROR(INDEX('BEF（拡大係数）'!$A$4:$AO$154,MATCH(【入力】吸収量・排出量算定シート!$H47,'BEF（拡大係数）'!$A$4:$A$154,0),MATCH($G47,'BEF（拡大係数）'!$A$4:$AO$4,0)),0)</f>
        <v>0</v>
      </c>
      <c r="AS47" s="2">
        <f>IFERROR(INDEX('BEF（拡大係数）'!$A$4:$AO$154,MATCH(【入力】吸収量・排出量算定シート!$H47,'BEF（拡大係数）'!$A$4:$A$154,0),MATCH($G47,'BEF（拡大係数）'!$A$4:$AO$4,0)),0)</f>
        <v>0</v>
      </c>
      <c r="AT47" s="2">
        <f>IFERROR(INDEX('BEF（拡大係数）'!$A$4:$AO$154,MATCH(【入力】吸収量・排出量算定シート!$H47,'BEF（拡大係数）'!$A$4:$A$154,0),MATCH($G47,'BEF（拡大係数）'!$A$4:$AO$4,0)),0)</f>
        <v>0</v>
      </c>
      <c r="AU47" s="2">
        <f>IFERROR(VLOOKUP($G47,パラメータ_オリジナル!$B$6:$G$45,4,FALSE),0)</f>
        <v>0</v>
      </c>
      <c r="AV47" s="2">
        <f>IFERROR(VLOOKUP($G47,パラメータ_オリジナル!$B$6:$G$45,5,FALSE),0)</f>
        <v>0</v>
      </c>
      <c r="AW47" s="2">
        <f>IFERROR(VLOOKUP($G47,パラメータ_オリジナル!$B$6:$G$45,6,FALSE),0)</f>
        <v>0</v>
      </c>
      <c r="AX47" s="125">
        <f t="shared" si="182"/>
        <v>0</v>
      </c>
      <c r="AY47" s="125">
        <f t="shared" si="183"/>
        <v>0</v>
      </c>
      <c r="AZ47" s="125">
        <f t="shared" si="184"/>
        <v>0</v>
      </c>
      <c r="BA47" s="125">
        <f t="shared" si="185"/>
        <v>0</v>
      </c>
      <c r="BB47" s="125">
        <f t="shared" si="186"/>
        <v>0</v>
      </c>
      <c r="BC47" s="125">
        <f t="shared" si="187"/>
        <v>0</v>
      </c>
      <c r="BD47" s="125">
        <f t="shared" si="188"/>
        <v>0</v>
      </c>
      <c r="BE47" s="125">
        <f t="shared" si="189"/>
        <v>0</v>
      </c>
      <c r="BF47" s="125">
        <f t="shared" si="190"/>
        <v>0</v>
      </c>
      <c r="BG47" s="125">
        <f t="shared" si="191"/>
        <v>0</v>
      </c>
      <c r="BH47" s="125">
        <f t="shared" si="192"/>
        <v>0</v>
      </c>
      <c r="BI47" s="125">
        <f t="shared" si="193"/>
        <v>0</v>
      </c>
      <c r="BJ47" s="125">
        <f t="shared" si="194"/>
        <v>0</v>
      </c>
      <c r="BK47" s="125">
        <f t="shared" si="195"/>
        <v>0</v>
      </c>
      <c r="BL47" s="125">
        <f t="shared" si="196"/>
        <v>0</v>
      </c>
      <c r="BM47" s="125">
        <f t="shared" si="197"/>
        <v>0</v>
      </c>
      <c r="BN47" s="125">
        <f t="shared" si="198"/>
        <v>0</v>
      </c>
      <c r="BO47" s="125">
        <f t="shared" si="199"/>
        <v>0</v>
      </c>
      <c r="BP47" s="125">
        <f t="shared" si="200"/>
        <v>0</v>
      </c>
      <c r="BQ47" s="125">
        <f t="shared" si="201"/>
        <v>0</v>
      </c>
      <c r="BR47" s="125">
        <f t="shared" si="202"/>
        <v>0</v>
      </c>
      <c r="BS47" s="125">
        <f t="shared" si="203"/>
        <v>0</v>
      </c>
      <c r="BT47" s="125">
        <f t="shared" si="204"/>
        <v>0</v>
      </c>
      <c r="BU47" s="125">
        <f t="shared" si="205"/>
        <v>0</v>
      </c>
      <c r="BV47" s="125">
        <f t="shared" si="206"/>
        <v>0</v>
      </c>
      <c r="BW47" s="125">
        <f t="shared" si="207"/>
        <v>0</v>
      </c>
      <c r="BX47" s="125">
        <f t="shared" si="208"/>
        <v>0</v>
      </c>
      <c r="BY47" s="125">
        <f t="shared" si="209"/>
        <v>0</v>
      </c>
      <c r="BZ47" s="125">
        <f t="shared" si="210"/>
        <v>0</v>
      </c>
      <c r="CA47" s="125">
        <f t="shared" si="211"/>
        <v>0</v>
      </c>
      <c r="CB47" s="125">
        <f t="shared" si="212"/>
        <v>0</v>
      </c>
      <c r="CC47" s="125">
        <f t="shared" si="213"/>
        <v>0</v>
      </c>
      <c r="CD47" s="125">
        <f t="shared" si="214"/>
        <v>0</v>
      </c>
      <c r="CE47" s="125">
        <f t="shared" si="215"/>
        <v>0</v>
      </c>
      <c r="CF47" s="2">
        <f>IFERROR(IF($F47="地位Ⅰ",INDEX(幹材積成長量!$I$7:$K$148,MATCH((【入力】吸収量・排出量算定シート!$H47+(【入力】吸収量・排出量算定シート!CF$17-【入力】吸収量・排出量算定シート!$CF$17)),幹材積成長量!$I$7:$I$148,0),MATCH(【入力】吸収量・排出量算定シート!$G47,幹材積成長量!$I$7:$K$7,0)),IF($F47="地位Ⅲ",INDEX(幹材積成長量!$O$7:$Q$148,MATCH((【入力】吸収量・排出量算定シート!$H47+(【入力】吸収量・排出量算定シート!CF$17-【入力】吸収量・排出量算定シート!$CF$17)),幹材積成長量!$O$7:$O$148,0),MATCH(【入力】吸収量・排出量算定シート!$G47,幹材積成長量!$O$7:$Q$7,0)),INDEX(幹材積成長量!$L$7:$N$148,MATCH((【入力】吸収量・排出量算定シート!$H47+(【入力】吸収量・排出量算定シート!CF$17-【入力】吸収量・排出量算定シート!$CF$17)),幹材積成長量!$L$7:$L$148,0),MATCH(【入力】吸収量・排出量算定シート!$G47,幹材積成長量!$L$7:$N$7,0)))),0)</f>
        <v>0</v>
      </c>
      <c r="CG47" s="2">
        <f>IFERROR(IF($F47="地位Ⅰ",INDEX(幹材積成長量!$I$7:$K$148,MATCH((【入力】吸収量・排出量算定シート!$H47+(【入力】吸収量・排出量算定シート!CG$17-【入力】吸収量・排出量算定シート!$CF$17)),幹材積成長量!$I$7:$I$148,0),MATCH(【入力】吸収量・排出量算定シート!$G47,幹材積成長量!$I$7:$K$7,0)),IF($F47="地位Ⅲ",INDEX(幹材積成長量!$O$7:$Q$148,MATCH((【入力】吸収量・排出量算定シート!$H47+(【入力】吸収量・排出量算定シート!CG$17-【入力】吸収量・排出量算定シート!$CF$17)),幹材積成長量!$O$7:$O$148,0),MATCH(【入力】吸収量・排出量算定シート!$G47,幹材積成長量!$O$7:$Q$7,0)),INDEX(幹材積成長量!$L$7:$N$148,MATCH((【入力】吸収量・排出量算定シート!$H47+(【入力】吸収量・排出量算定シート!CG$17-【入力】吸収量・排出量算定シート!$CF$17)),幹材積成長量!$L$7:$L$148,0),MATCH(【入力】吸収量・排出量算定シート!$G47,幹材積成長量!$L$7:$N$7,0)))),0)</f>
        <v>0</v>
      </c>
      <c r="CH47" s="2">
        <f>IFERROR(IF($F47="地位Ⅰ",INDEX(幹材積成長量!$I$7:$K$148,MATCH((【入力】吸収量・排出量算定シート!$H47+(【入力】吸収量・排出量算定シート!CH$17-【入力】吸収量・排出量算定シート!$CF$17)),幹材積成長量!$I$7:$I$148,0),MATCH(【入力】吸収量・排出量算定シート!$G47,幹材積成長量!$I$7:$K$7,0)),IF($F47="地位Ⅲ",INDEX(幹材積成長量!$O$7:$Q$148,MATCH((【入力】吸収量・排出量算定シート!$H47+(【入力】吸収量・排出量算定シート!CH$17-【入力】吸収量・排出量算定シート!$CF$17)),幹材積成長量!$O$7:$O$148,0),MATCH(【入力】吸収量・排出量算定シート!$G47,幹材積成長量!$O$7:$Q$7,0)),INDEX(幹材積成長量!$L$7:$N$148,MATCH((【入力】吸収量・排出量算定シート!$H47+(【入力】吸収量・排出量算定シート!CH$17-【入力】吸収量・排出量算定シート!$CF$17)),幹材積成長量!$L$7:$L$148,0),MATCH(【入力】吸収量・排出量算定シート!$G47,幹材積成長量!$L$7:$N$7,0)))),0)</f>
        <v>0</v>
      </c>
      <c r="CI47" s="2">
        <f>IFERROR(IF($F47="地位Ⅰ",INDEX(幹材積成長量!$I$7:$K$148,MATCH((【入力】吸収量・排出量算定シート!$H47+(【入力】吸収量・排出量算定シート!CI$17-【入力】吸収量・排出量算定シート!$CF$17)),幹材積成長量!$I$7:$I$148,0),MATCH(【入力】吸収量・排出量算定シート!$G47,幹材積成長量!$I$7:$K$7,0)),IF($F47="地位Ⅲ",INDEX(幹材積成長量!$O$7:$Q$148,MATCH((【入力】吸収量・排出量算定シート!$H47+(【入力】吸収量・排出量算定シート!CI$17-【入力】吸収量・排出量算定シート!$CF$17)),幹材積成長量!$O$7:$O$148,0),MATCH(【入力】吸収量・排出量算定シート!$G47,幹材積成長量!$O$7:$Q$7,0)),INDEX(幹材積成長量!$L$7:$N$148,MATCH((【入力】吸収量・排出量算定シート!$H47+(【入力】吸収量・排出量算定シート!CI$17-【入力】吸収量・排出量算定シート!$CF$17)),幹材積成長量!$L$7:$L$148,0),MATCH(【入力】吸収量・排出量算定シート!$G47,幹材積成長量!$L$7:$N$7,0)))),0)</f>
        <v>0</v>
      </c>
      <c r="CJ47" s="2">
        <f>IFERROR(IF($F47="地位Ⅰ",INDEX(幹材積成長量!$I$7:$K$148,MATCH((【入力】吸収量・排出量算定シート!$H47+(【入力】吸収量・排出量算定シート!CJ$17-【入力】吸収量・排出量算定シート!$CF$17)),幹材積成長量!$I$7:$I$148,0),MATCH(【入力】吸収量・排出量算定シート!$G47,幹材積成長量!$I$7:$K$7,0)),IF($F47="地位Ⅲ",INDEX(幹材積成長量!$O$7:$Q$148,MATCH((【入力】吸収量・排出量算定シート!$H47+(【入力】吸収量・排出量算定シート!CJ$17-【入力】吸収量・排出量算定シート!$CF$17)),幹材積成長量!$O$7:$O$148,0),MATCH(【入力】吸収量・排出量算定シート!$G47,幹材積成長量!$O$7:$Q$7,0)),INDEX(幹材積成長量!$L$7:$N$148,MATCH((【入力】吸収量・排出量算定シート!$H47+(【入力】吸収量・排出量算定シート!CJ$17-【入力】吸収量・排出量算定シート!$CF$17)),幹材積成長量!$L$7:$L$148,0),MATCH(【入力】吸収量・排出量算定シート!$G47,幹材積成長量!$L$7:$N$7,0)))),0)</f>
        <v>0</v>
      </c>
      <c r="CK47" s="2">
        <f>IFERROR(IF($F47="地位Ⅰ",INDEX(幹材積成長量!$I$7:$K$148,MATCH((【入力】吸収量・排出量算定シート!$H47+(【入力】吸収量・排出量算定シート!CK$17-【入力】吸収量・排出量算定シート!$CF$17)),幹材積成長量!$I$7:$I$148,0),MATCH(【入力】吸収量・排出量算定シート!$G47,幹材積成長量!$I$7:$K$7,0)),IF($F47="地位Ⅲ",INDEX(幹材積成長量!$O$7:$Q$148,MATCH((【入力】吸収量・排出量算定シート!$H47+(【入力】吸収量・排出量算定シート!CK$17-【入力】吸収量・排出量算定シート!$CF$17)),幹材積成長量!$O$7:$O$148,0),MATCH(【入力】吸収量・排出量算定シート!$G47,幹材積成長量!$O$7:$Q$7,0)),INDEX(幹材積成長量!$L$7:$N$148,MATCH((【入力】吸収量・排出量算定シート!$H47+(【入力】吸収量・排出量算定シート!CK$17-【入力】吸収量・排出量算定シート!$CF$17)),幹材積成長量!$L$7:$L$148,0),MATCH(【入力】吸収量・排出量算定シート!$G47,幹材積成長量!$L$7:$N$7,0)))),0)</f>
        <v>0</v>
      </c>
      <c r="CL47" s="2">
        <f>IFERROR(IF($F47="地位Ⅰ",INDEX(幹材積成長量!$I$7:$K$148,MATCH((【入力】吸収量・排出量算定シート!$H47+(【入力】吸収量・排出量算定シート!CL$17-【入力】吸収量・排出量算定シート!$CF$17)),幹材積成長量!$I$7:$I$148,0),MATCH(【入力】吸収量・排出量算定シート!$G47,幹材積成長量!$I$7:$K$7,0)),IF($F47="地位Ⅲ",INDEX(幹材積成長量!$O$7:$Q$148,MATCH((【入力】吸収量・排出量算定シート!$H47+(【入力】吸収量・排出量算定シート!CL$17-【入力】吸収量・排出量算定シート!$CF$17)),幹材積成長量!$O$7:$O$148,0),MATCH(【入力】吸収量・排出量算定シート!$G47,幹材積成長量!$O$7:$Q$7,0)),INDEX(幹材積成長量!$L$7:$N$148,MATCH((【入力】吸収量・排出量算定シート!$H47+(【入力】吸収量・排出量算定シート!CL$17-【入力】吸収量・排出量算定シート!$CF$17)),幹材積成長量!$L$7:$L$148,0),MATCH(【入力】吸収量・排出量算定シート!$G47,幹材積成長量!$L$7:$N$7,0)))),0)</f>
        <v>0</v>
      </c>
      <c r="CM47" s="2">
        <f>IFERROR(IF($F47="地位Ⅰ",INDEX(幹材積成長量!$I$7:$K$148,MATCH((【入力】吸収量・排出量算定シート!$H47+(【入力】吸収量・排出量算定シート!CM$17-【入力】吸収量・排出量算定シート!$CF$17)),幹材積成長量!$I$7:$I$148,0),MATCH(【入力】吸収量・排出量算定シート!$G47,幹材積成長量!$I$7:$K$7,0)),IF($F47="地位Ⅲ",INDEX(幹材積成長量!$O$7:$Q$148,MATCH((【入力】吸収量・排出量算定シート!$H47+(【入力】吸収量・排出量算定シート!CM$17-【入力】吸収量・排出量算定シート!$CF$17)),幹材積成長量!$O$7:$O$148,0),MATCH(【入力】吸収量・排出量算定シート!$G47,幹材積成長量!$O$7:$Q$7,0)),INDEX(幹材積成長量!$L$7:$N$148,MATCH((【入力】吸収量・排出量算定シート!$H47+(【入力】吸収量・排出量算定シート!CM$17-【入力】吸収量・排出量算定シート!$CF$17)),幹材積成長量!$L$7:$L$148,0),MATCH(【入力】吸収量・排出量算定シート!$G47,幹材積成長量!$L$7:$N$7,0)))),0)</f>
        <v>0</v>
      </c>
      <c r="CN47" s="2">
        <f>IFERROR(IF($F47="地位Ⅰ",INDEX(幹材積成長量!$I$7:$K$148,MATCH((【入力】吸収量・排出量算定シート!$H47+(【入力】吸収量・排出量算定シート!CN$17-【入力】吸収量・排出量算定シート!$CF$17)),幹材積成長量!$I$7:$I$148,0),MATCH(【入力】吸収量・排出量算定シート!$G47,幹材積成長量!$I$7:$K$7,0)),IF($F47="地位Ⅲ",INDEX(幹材積成長量!$O$7:$Q$148,MATCH((【入力】吸収量・排出量算定シート!$H47+(【入力】吸収量・排出量算定シート!CN$17-【入力】吸収量・排出量算定シート!$CF$17)),幹材積成長量!$O$7:$O$148,0),MATCH(【入力】吸収量・排出量算定シート!$G47,幹材積成長量!$O$7:$Q$7,0)),INDEX(幹材積成長量!$L$7:$N$148,MATCH((【入力】吸収量・排出量算定シート!$H47+(【入力】吸収量・排出量算定シート!CN$17-【入力】吸収量・排出量算定シート!$CF$17)),幹材積成長量!$L$7:$L$148,0),MATCH(【入力】吸収量・排出量算定シート!$G47,幹材積成長量!$L$7:$N$7,0)))),0)</f>
        <v>0</v>
      </c>
      <c r="CO47" s="2">
        <f>IFERROR(IF($F47="地位Ⅰ",INDEX(幹材積成長量!$I$7:$K$148,MATCH((【入力】吸収量・排出量算定シート!$H47+(【入力】吸収量・排出量算定シート!CO$17-【入力】吸収量・排出量算定シート!$CF$17)),幹材積成長量!$I$7:$I$148,0),MATCH(【入力】吸収量・排出量算定シート!$G47,幹材積成長量!$I$7:$K$7,0)),IF($F47="地位Ⅲ",INDEX(幹材積成長量!$O$7:$Q$148,MATCH((【入力】吸収量・排出量算定シート!$H47+(【入力】吸収量・排出量算定シート!CO$17-【入力】吸収量・排出量算定シート!$CF$17)),幹材積成長量!$O$7:$O$148,0),MATCH(【入力】吸収量・排出量算定シート!$G47,幹材積成長量!$O$7:$Q$7,0)),INDEX(幹材積成長量!$L$7:$N$148,MATCH((【入力】吸収量・排出量算定シート!$H47+(【入力】吸収量・排出量算定シート!CO$17-【入力】吸収量・排出量算定シート!$CF$17)),幹材積成長量!$L$7:$L$148,0),MATCH(【入力】吸収量・排出量算定シート!$G47,幹材積成長量!$L$7:$N$7,0)))),0)</f>
        <v>0</v>
      </c>
      <c r="CP47" s="2">
        <f>IFERROR(IF($F47="地位Ⅰ",INDEX(幹材積成長量!$I$7:$K$148,MATCH((【入力】吸収量・排出量算定シート!$H47+(【入力】吸収量・排出量算定シート!CP$17-【入力】吸収量・排出量算定シート!$CF$17)),幹材積成長量!$I$7:$I$148,0),MATCH(【入力】吸収量・排出量算定シート!$G47,幹材積成長量!$I$7:$K$7,0)),IF($F47="地位Ⅲ",INDEX(幹材積成長量!$O$7:$Q$148,MATCH((【入力】吸収量・排出量算定シート!$H47+(【入力】吸収量・排出量算定シート!CP$17-【入力】吸収量・排出量算定シート!$CF$17)),幹材積成長量!$O$7:$O$148,0),MATCH(【入力】吸収量・排出量算定シート!$G47,幹材積成長量!$O$7:$Q$7,0)),INDEX(幹材積成長量!$L$7:$N$148,MATCH((【入力】吸収量・排出量算定シート!$H47+(【入力】吸収量・排出量算定シート!CP$17-【入力】吸収量・排出量算定シート!$CF$17)),幹材積成長量!$L$7:$L$148,0),MATCH(【入力】吸収量・排出量算定シート!$G47,幹材積成長量!$L$7:$N$7,0)))),0)</f>
        <v>0</v>
      </c>
      <c r="CQ47" s="2">
        <f>IFERROR(IF($F47="地位Ⅰ",INDEX(幹材積成長量!$I$7:$K$148,MATCH((【入力】吸収量・排出量算定シート!$H47+(【入力】吸収量・排出量算定シート!CQ$17-【入力】吸収量・排出量算定シート!$CF$17)),幹材積成長量!$I$7:$I$148,0),MATCH(【入力】吸収量・排出量算定シート!$G47,幹材積成長量!$I$7:$K$7,0)),IF($F47="地位Ⅲ",INDEX(幹材積成長量!$O$7:$Q$148,MATCH((【入力】吸収量・排出量算定シート!$H47+(【入力】吸収量・排出量算定シート!CQ$17-【入力】吸収量・排出量算定シート!$CF$17)),幹材積成長量!$O$7:$O$148,0),MATCH(【入力】吸収量・排出量算定シート!$G47,幹材積成長量!$O$7:$Q$7,0)),INDEX(幹材積成長量!$L$7:$N$148,MATCH((【入力】吸収量・排出量算定シート!$H47+(【入力】吸収量・排出量算定シート!CQ$17-【入力】吸収量・排出量算定シート!$CF$17)),幹材積成長量!$L$7:$L$148,0),MATCH(【入力】吸収量・排出量算定シート!$G47,幹材積成長量!$L$7:$N$7,0)))),0)</f>
        <v>0</v>
      </c>
      <c r="CR47" s="2">
        <f>IFERROR(IF($F47="地位Ⅰ",INDEX(幹材積成長量!$I$7:$K$148,MATCH((【入力】吸収量・排出量算定シート!$H47+(【入力】吸収量・排出量算定シート!CR$17-【入力】吸収量・排出量算定シート!$CF$17)),幹材積成長量!$I$7:$I$148,0),MATCH(【入力】吸収量・排出量算定シート!$G47,幹材積成長量!$I$7:$K$7,0)),IF($F47="地位Ⅲ",INDEX(幹材積成長量!$O$7:$Q$148,MATCH((【入力】吸収量・排出量算定シート!$H47+(【入力】吸収量・排出量算定シート!CR$17-【入力】吸収量・排出量算定シート!$CF$17)),幹材積成長量!$O$7:$O$148,0),MATCH(【入力】吸収量・排出量算定シート!$G47,幹材積成長量!$O$7:$Q$7,0)),INDEX(幹材積成長量!$L$7:$N$148,MATCH((【入力】吸収量・排出量算定シート!$H47+(【入力】吸収量・排出量算定シート!CR$17-【入力】吸収量・排出量算定シート!$CF$17)),幹材積成長量!$L$7:$L$148,0),MATCH(【入力】吸収量・排出量算定シート!$G47,幹材積成長量!$L$7:$N$7,0)))),0)</f>
        <v>0</v>
      </c>
      <c r="CS47" s="2">
        <f>IFERROR(IF($F47="地位Ⅰ",INDEX(幹材積成長量!$I$7:$K$148,MATCH((【入力】吸収量・排出量算定シート!$H47+(【入力】吸収量・排出量算定シート!CS$17-【入力】吸収量・排出量算定シート!$CF$17)),幹材積成長量!$I$7:$I$148,0),MATCH(【入力】吸収量・排出量算定シート!$G47,幹材積成長量!$I$7:$K$7,0)),IF($F47="地位Ⅲ",INDEX(幹材積成長量!$O$7:$Q$148,MATCH((【入力】吸収量・排出量算定シート!$H47+(【入力】吸収量・排出量算定シート!CS$17-【入力】吸収量・排出量算定シート!$CF$17)),幹材積成長量!$O$7:$O$148,0),MATCH(【入力】吸収量・排出量算定シート!$G47,幹材積成長量!$O$7:$Q$7,0)),INDEX(幹材積成長量!$L$7:$N$148,MATCH((【入力】吸収量・排出量算定シート!$H47+(【入力】吸収量・排出量算定シート!CS$17-【入力】吸収量・排出量算定シート!$CF$17)),幹材積成長量!$L$7:$L$148,0),MATCH(【入力】吸収量・排出量算定シート!$G47,幹材積成長量!$L$7:$N$7,0)))),0)</f>
        <v>0</v>
      </c>
      <c r="CT47" s="2">
        <f>IFERROR(IF($F47="地位Ⅰ",INDEX(幹材積成長量!$I$7:$K$148,MATCH((【入力】吸収量・排出量算定シート!$H47+(【入力】吸収量・排出量算定シート!CT$17-【入力】吸収量・排出量算定シート!$CF$17)),幹材積成長量!$I$7:$I$148,0),MATCH(【入力】吸収量・排出量算定シート!$G47,幹材積成長量!$I$7:$K$7,0)),IF($F47="地位Ⅲ",INDEX(幹材積成長量!$O$7:$Q$148,MATCH((【入力】吸収量・排出量算定シート!$H47+(【入力】吸収量・排出量算定シート!CT$17-【入力】吸収量・排出量算定シート!$CF$17)),幹材積成長量!$O$7:$O$148,0),MATCH(【入力】吸収量・排出量算定シート!$G47,幹材積成長量!$O$7:$Q$7,0)),INDEX(幹材積成長量!$L$7:$N$148,MATCH((【入力】吸収量・排出量算定シート!$H47+(【入力】吸収量・排出量算定シート!CT$17-【入力】吸収量・排出量算定シート!$CF$17)),幹材積成長量!$L$7:$L$148,0),MATCH(【入力】吸収量・排出量算定シート!$G47,幹材積成長量!$L$7:$N$7,0)))),0)</f>
        <v>0</v>
      </c>
      <c r="CU47" s="2">
        <f>IFERROR(IF($F47="地位Ⅰ",INDEX(幹材積成長量!$I$7:$K$148,MATCH((【入力】吸収量・排出量算定シート!$H47+(【入力】吸収量・排出量算定シート!CU$17-【入力】吸収量・排出量算定シート!$CF$17)),幹材積成長量!$I$7:$I$148,0),MATCH(【入力】吸収量・排出量算定シート!$G47,幹材積成長量!$I$7:$K$7,0)),IF($F47="地位Ⅲ",INDEX(幹材積成長量!$O$7:$Q$148,MATCH((【入力】吸収量・排出量算定シート!$H47+(【入力】吸収量・排出量算定シート!CU$17-【入力】吸収量・排出量算定シート!$CF$17)),幹材積成長量!$O$7:$O$148,0),MATCH(【入力】吸収量・排出量算定シート!$G47,幹材積成長量!$O$7:$Q$7,0)),INDEX(幹材積成長量!$L$7:$N$148,MATCH((【入力】吸収量・排出量算定シート!$H47+(【入力】吸収量・排出量算定シート!CU$17-【入力】吸収量・排出量算定シート!$CF$17)),幹材積成長量!$L$7:$L$148,0),MATCH(【入力】吸収量・排出量算定シート!$G47,幹材積成長量!$L$7:$N$7,0)))),0)</f>
        <v>0</v>
      </c>
      <c r="CV47" s="2">
        <f>IFERROR(IF($F47="地位Ⅰ",INDEX(幹材積成長量!$I$7:$K$148,MATCH((【入力】吸収量・排出量算定シート!$H47+(【入力】吸収量・排出量算定シート!CV$17-【入力】吸収量・排出量算定シート!$CF$17)),幹材積成長量!$I$7:$I$148,0),MATCH(【入力】吸収量・排出量算定シート!$G47,幹材積成長量!$I$7:$K$7,0)),IF($F47="地位Ⅲ",INDEX(幹材積成長量!$O$7:$Q$148,MATCH((【入力】吸収量・排出量算定シート!$H47+(【入力】吸収量・排出量算定シート!CV$17-【入力】吸収量・排出量算定シート!$CF$17)),幹材積成長量!$O$7:$O$148,0),MATCH(【入力】吸収量・排出量算定シート!$G47,幹材積成長量!$O$7:$Q$7,0)),INDEX(幹材積成長量!$L$7:$N$148,MATCH((【入力】吸収量・排出量算定シート!$H47+(【入力】吸収量・排出量算定シート!CV$17-【入力】吸収量・排出量算定シート!$CF$17)),幹材積成長量!$L$7:$L$148,0),MATCH(【入力】吸収量・排出量算定シート!$G47,幹材積成長量!$L$7:$N$7,0)))),0)</f>
        <v>0</v>
      </c>
      <c r="CW47" s="2">
        <f t="shared" si="216"/>
        <v>0</v>
      </c>
      <c r="CX47" s="2">
        <f t="shared" si="217"/>
        <v>0</v>
      </c>
      <c r="CY47" s="2">
        <f t="shared" si="218"/>
        <v>0</v>
      </c>
      <c r="CZ47" s="2">
        <f t="shared" si="219"/>
        <v>0</v>
      </c>
      <c r="DA47" s="2">
        <f t="shared" si="220"/>
        <v>0</v>
      </c>
      <c r="DB47" s="2">
        <f t="shared" si="221"/>
        <v>0</v>
      </c>
      <c r="DC47" s="2">
        <f t="shared" si="222"/>
        <v>0</v>
      </c>
      <c r="DD47" s="2">
        <f t="shared" si="223"/>
        <v>0</v>
      </c>
      <c r="DE47" s="2">
        <f t="shared" si="224"/>
        <v>0</v>
      </c>
      <c r="DF47" s="2">
        <f t="shared" si="225"/>
        <v>0</v>
      </c>
      <c r="DG47" s="2">
        <f t="shared" si="226"/>
        <v>0</v>
      </c>
      <c r="DH47" s="2">
        <f t="shared" si="227"/>
        <v>0</v>
      </c>
      <c r="DI47" s="2">
        <f t="shared" si="228"/>
        <v>0</v>
      </c>
      <c r="DJ47" s="2">
        <f t="shared" si="229"/>
        <v>0</v>
      </c>
      <c r="DK47" s="2">
        <f t="shared" si="230"/>
        <v>0</v>
      </c>
      <c r="DL47" s="2">
        <f t="shared" si="231"/>
        <v>0</v>
      </c>
      <c r="DM47" s="2">
        <f t="shared" si="232"/>
        <v>0</v>
      </c>
      <c r="DN47" s="187">
        <f>IFERROR(IF($F47="地位Ⅰ",INDEX(幹材積成長量!$AE$7:$AG$14,8,MATCH(【入力】吸収量・排出量算定シート!$G47,幹材積成長量!$AE$7:$AG$7,0)),IF($F47="地位Ⅲ",INDEX(幹材積成長量!$AK$7:$AM$14,8,MATCH(【入力】吸収量・排出量算定シート!$G47,幹材積成長量!$AK$7:$AM$7,0)),INDEX(幹材積成長量!$AH$7:$AJ$14,8,MATCH(【入力】吸収量・排出量算定シート!$G47,幹材積成長量!$AH$7:$AJ$7,0)))),0)</f>
        <v>0</v>
      </c>
      <c r="DO47" s="187">
        <f>IFERROR(IF($F47="地位Ⅰ",INDEX(幹材積成長量!$AE$7:$AG$14,8,MATCH(【入力】吸収量・排出量算定シート!$G47,幹材積成長量!$AE$7:$AG$7,0)),IF($F47="地位Ⅲ",INDEX(幹材積成長量!$AK$7:$AM$14,8,MATCH(【入力】吸収量・排出量算定シート!$G47,幹材積成長量!$AK$7:$AM$7,0)),INDEX(幹材積成長量!$AH$7:$AJ$14,8,MATCH(【入力】吸収量・排出量算定シート!$G47,幹材積成長量!$AH$7:$AJ$7,0)))),0)</f>
        <v>0</v>
      </c>
      <c r="DP47" s="187">
        <f>IFERROR(IF($F47="地位Ⅰ",INDEX(幹材積成長量!$AE$7:$AG$14,8,MATCH(【入力】吸収量・排出量算定シート!$G47,幹材積成長量!$AE$7:$AG$7,0)),IF($F47="地位Ⅲ",INDEX(幹材積成長量!$AK$7:$AM$14,8,MATCH(【入力】吸収量・排出量算定シート!$G47,幹材積成長量!$AK$7:$AM$7,0)),INDEX(幹材積成長量!$AH$7:$AJ$14,8,MATCH(【入力】吸収量・排出量算定シート!$G47,幹材積成長量!$AH$7:$AJ$7,0)))),0)</f>
        <v>0</v>
      </c>
      <c r="DQ47" s="187">
        <f>IFERROR(IF($F47="地位Ⅰ",INDEX(幹材積成長量!$AE$7:$AG$14,8,MATCH(【入力】吸収量・排出量算定シート!$G47,幹材積成長量!$AE$7:$AG$7,0)),IF($F47="地位Ⅲ",INDEX(幹材積成長量!$AK$7:$AM$14,8,MATCH(【入力】吸収量・排出量算定シート!$G47,幹材積成長量!$AK$7:$AM$7,0)),INDEX(幹材積成長量!$AH$7:$AJ$14,8,MATCH(【入力】吸収量・排出量算定シート!$G47,幹材積成長量!$AH$7:$AJ$7,0)))),0)</f>
        <v>0</v>
      </c>
      <c r="DR47" s="187">
        <f>IFERROR(IF($F47="地位Ⅰ",INDEX(幹材積成長量!$AE$7:$AG$14,8,MATCH(【入力】吸収量・排出量算定シート!$G47,幹材積成長量!$AE$7:$AG$7,0)),IF($F47="地位Ⅲ",INDEX(幹材積成長量!$AK$7:$AM$14,8,MATCH(【入力】吸収量・排出量算定シート!$G47,幹材積成長量!$AK$7:$AM$7,0)),INDEX(幹材積成長量!$AH$7:$AJ$14,8,MATCH(【入力】吸収量・排出量算定シート!$G47,幹材積成長量!$AH$7:$AJ$7,0)))),0)</f>
        <v>0</v>
      </c>
      <c r="DS47" s="187">
        <f>IFERROR(IF($F47="地位Ⅰ",INDEX(幹材積成長量!$AE$7:$AG$14,8,MATCH(【入力】吸収量・排出量算定シート!$G47,幹材積成長量!$AE$7:$AG$7,0)),IF($F47="地位Ⅲ",INDEX(幹材積成長量!$AK$7:$AM$14,8,MATCH(【入力】吸収量・排出量算定シート!$G47,幹材積成長量!$AK$7:$AM$7,0)),INDEX(幹材積成長量!$AH$7:$AJ$14,8,MATCH(【入力】吸収量・排出量算定シート!$G47,幹材積成長量!$AH$7:$AJ$7,0)))),0)</f>
        <v>0</v>
      </c>
      <c r="DT47" s="187">
        <f>IFERROR(IF($F47="地位Ⅰ",INDEX(幹材積成長量!$AE$7:$AG$14,8,MATCH(【入力】吸収量・排出量算定シート!$G47,幹材積成長量!$AE$7:$AG$7,0)),IF($F47="地位Ⅲ",INDEX(幹材積成長量!$AK$7:$AM$14,8,MATCH(【入力】吸収量・排出量算定シート!$G47,幹材積成長量!$AK$7:$AM$7,0)),INDEX(幹材積成長量!$AH$7:$AJ$14,8,MATCH(【入力】吸収量・排出量算定シート!$G47,幹材積成長量!$AH$7:$AJ$7,0)))),0)</f>
        <v>0</v>
      </c>
      <c r="DU47" s="187">
        <f>IFERROR(IF($F47="地位Ⅰ",INDEX(幹材積成長量!$AE$7:$AG$14,8,MATCH(【入力】吸収量・排出量算定シート!$G47,幹材積成長量!$AE$7:$AG$7,0)),IF($F47="地位Ⅲ",INDEX(幹材積成長量!$AK$7:$AM$14,8,MATCH(【入力】吸収量・排出量算定シート!$G47,幹材積成長量!$AK$7:$AM$7,0)),INDEX(幹材積成長量!$AH$7:$AJ$14,8,MATCH(【入力】吸収量・排出量算定シート!$G47,幹材積成長量!$AH$7:$AJ$7,0)))),0)</f>
        <v>0</v>
      </c>
      <c r="DV47" s="187">
        <f>IFERROR(IF($F47="地位Ⅰ",INDEX(幹材積成長量!$AE$7:$AG$14,8,MATCH(【入力】吸収量・排出量算定シート!$G47,幹材積成長量!$AE$7:$AG$7,0)),IF($F47="地位Ⅲ",INDEX(幹材積成長量!$AK$7:$AM$14,8,MATCH(【入力】吸収量・排出量算定シート!$G47,幹材積成長量!$AK$7:$AM$7,0)),INDEX(幹材積成長量!$AH$7:$AJ$14,8,MATCH(【入力】吸収量・排出量算定シート!$G47,幹材積成長量!$AH$7:$AJ$7,0)))),0)</f>
        <v>0</v>
      </c>
      <c r="DW47" s="187">
        <f>IFERROR(IF($F47="地位Ⅰ",INDEX(幹材積成長量!$AE$7:$AG$14,8,MATCH(【入力】吸収量・排出量算定シート!$G47,幹材積成長量!$AE$7:$AG$7,0)),IF($F47="地位Ⅲ",INDEX(幹材積成長量!$AK$7:$AM$14,8,MATCH(【入力】吸収量・排出量算定シート!$G47,幹材積成長量!$AK$7:$AM$7,0)),INDEX(幹材積成長量!$AH$7:$AJ$14,8,MATCH(【入力】吸収量・排出量算定シート!$G47,幹材積成長量!$AH$7:$AJ$7,0)))),0)</f>
        <v>0</v>
      </c>
      <c r="DX47" s="187">
        <f>IFERROR(IF($F47="地位Ⅰ",INDEX(幹材積成長量!$AE$7:$AG$14,8,MATCH(【入力】吸収量・排出量算定シート!$G47,幹材積成長量!$AE$7:$AG$7,0)),IF($F47="地位Ⅲ",INDEX(幹材積成長量!$AK$7:$AM$14,8,MATCH(【入力】吸収量・排出量算定シート!$G47,幹材積成長量!$AK$7:$AM$7,0)),INDEX(幹材積成長量!$AH$7:$AJ$14,8,MATCH(【入力】吸収量・排出量算定シート!$G47,幹材積成長量!$AH$7:$AJ$7,0)))),0)</f>
        <v>0</v>
      </c>
      <c r="DY47" s="187">
        <f>IFERROR(IF($F47="地位Ⅰ",INDEX(幹材積成長量!$AE$7:$AG$14,8,MATCH(【入力】吸収量・排出量算定シート!$G47,幹材積成長量!$AE$7:$AG$7,0)),IF($F47="地位Ⅲ",INDEX(幹材積成長量!$AK$7:$AM$14,8,MATCH(【入力】吸収量・排出量算定シート!$G47,幹材積成長量!$AK$7:$AM$7,0)),INDEX(幹材積成長量!$AH$7:$AJ$14,8,MATCH(【入力】吸収量・排出量算定シート!$G47,幹材積成長量!$AH$7:$AJ$7,0)))),0)</f>
        <v>0</v>
      </c>
      <c r="DZ47" s="187">
        <f>IFERROR(IF($F47="地位Ⅰ",INDEX(幹材積成長量!$AE$7:$AG$14,8,MATCH(【入力】吸収量・排出量算定シート!$G47,幹材積成長量!$AE$7:$AG$7,0)),IF($F47="地位Ⅲ",INDEX(幹材積成長量!$AK$7:$AM$14,8,MATCH(【入力】吸収量・排出量算定シート!$G47,幹材積成長量!$AK$7:$AM$7,0)),INDEX(幹材積成長量!$AH$7:$AJ$14,8,MATCH(【入力】吸収量・排出量算定シート!$G47,幹材積成長量!$AH$7:$AJ$7,0)))),0)</f>
        <v>0</v>
      </c>
      <c r="EA47" s="187">
        <f>IFERROR(IF($F47="地位Ⅰ",INDEX(幹材積成長量!$AE$7:$AG$14,8,MATCH(【入力】吸収量・排出量算定シート!$G47,幹材積成長量!$AE$7:$AG$7,0)),IF($F47="地位Ⅲ",INDEX(幹材積成長量!$AK$7:$AM$14,8,MATCH(【入力】吸収量・排出量算定シート!$G47,幹材積成長量!$AK$7:$AM$7,0)),INDEX(幹材積成長量!$AH$7:$AJ$14,8,MATCH(【入力】吸収量・排出量算定シート!$G47,幹材積成長量!$AH$7:$AJ$7,0)))),0)</f>
        <v>0</v>
      </c>
      <c r="EB47" s="187">
        <f>IFERROR(IF($F47="地位Ⅰ",INDEX(幹材積成長量!$AE$7:$AG$14,8,MATCH(【入力】吸収量・排出量算定シート!$G47,幹材積成長量!$AE$7:$AG$7,0)),IF($F47="地位Ⅲ",INDEX(幹材積成長量!$AK$7:$AM$14,8,MATCH(【入力】吸収量・排出量算定シート!$G47,幹材積成長量!$AK$7:$AM$7,0)),INDEX(幹材積成長量!$AH$7:$AJ$14,8,MATCH(【入力】吸収量・排出量算定シート!$G47,幹材積成長量!$AH$7:$AJ$7,0)))),0)</f>
        <v>0</v>
      </c>
      <c r="EC47" s="187">
        <f>IFERROR(IF($F47="地位Ⅰ",INDEX(幹材積成長量!$AE$7:$AG$14,8,MATCH(【入力】吸収量・排出量算定シート!$G47,幹材積成長量!$AE$7:$AG$7,0)),IF($F47="地位Ⅲ",INDEX(幹材積成長量!$AK$7:$AM$14,8,MATCH(【入力】吸収量・排出量算定シート!$G47,幹材積成長量!$AK$7:$AM$7,0)),INDEX(幹材積成長量!$AH$7:$AJ$14,8,MATCH(【入力】吸収量・排出量算定シート!$G47,幹材積成長量!$AH$7:$AJ$7,0)))),0)</f>
        <v>0</v>
      </c>
      <c r="ED47" s="186">
        <f t="shared" si="233"/>
        <v>0</v>
      </c>
      <c r="EE47" s="186">
        <f t="shared" si="234"/>
        <v>0</v>
      </c>
      <c r="EF47" s="186">
        <f t="shared" si="235"/>
        <v>0</v>
      </c>
      <c r="EG47" s="186">
        <f t="shared" si="236"/>
        <v>0</v>
      </c>
      <c r="EH47" s="186">
        <f t="shared" si="237"/>
        <v>0</v>
      </c>
      <c r="EI47" s="186">
        <f t="shared" si="238"/>
        <v>0</v>
      </c>
      <c r="EJ47" s="186">
        <f t="shared" si="239"/>
        <v>0</v>
      </c>
      <c r="EK47" s="186">
        <f t="shared" si="240"/>
        <v>0</v>
      </c>
      <c r="EL47" s="186">
        <f t="shared" si="241"/>
        <v>0</v>
      </c>
      <c r="EM47" s="186">
        <f t="shared" si="242"/>
        <v>0</v>
      </c>
      <c r="EN47" s="186">
        <f t="shared" si="243"/>
        <v>0</v>
      </c>
      <c r="EO47" s="186">
        <f t="shared" si="244"/>
        <v>0</v>
      </c>
      <c r="EP47" s="186">
        <f t="shared" si="245"/>
        <v>0</v>
      </c>
      <c r="EQ47" s="186">
        <f t="shared" si="246"/>
        <v>0</v>
      </c>
      <c r="ER47" s="186">
        <f t="shared" si="247"/>
        <v>0</v>
      </c>
      <c r="ES47" s="186">
        <f t="shared" si="248"/>
        <v>0</v>
      </c>
      <c r="ET47" s="186">
        <f t="shared" si="249"/>
        <v>0</v>
      </c>
    </row>
    <row r="48" spans="2:150" x14ac:dyDescent="0.3">
      <c r="B48" s="3"/>
      <c r="C48" s="3"/>
      <c r="D48" s="3"/>
      <c r="E48" s="3"/>
      <c r="G48" s="217"/>
      <c r="J48" s="3"/>
      <c r="M48" s="187">
        <f>IFERROR(IF($F48="地位Ⅰ",INDEX(幹材積成長量!$S$7:$U$148,MATCH(【入力】吸収量・排出量算定シート!$H48+(M$17-$M$17),幹材積成長量!$S$7:$S$148,0),MATCH($G48,幹材積成長量!$S$7:$U$7,0)),IF($F48="地位Ⅲ",INDEX(幹材積成長量!$Y$7:$AA$148,MATCH(【入力】吸収量・排出量算定シート!$H48+(M$17-$M$17),幹材積成長量!$Y$7:$Y$148,0),MATCH($G48,幹材積成長量!$Y$7:$AA$7,0)),INDEX(幹材積成長量!$V$7:$X$148,MATCH(【入力】吸収量・排出量算定シート!$H48+(M$17-$M$17),幹材積成長量!$V$7:$V$148,0),MATCH($G48,幹材積成長量!$V$7:$X$7,0)))),0)</f>
        <v>0</v>
      </c>
      <c r="N48" s="187">
        <f>IFERROR(IF($F48="地位Ⅰ",INDEX(幹材積成長量!$S$7:$U$148,MATCH(【入力】吸収量・排出量算定シート!$H48+(N$17-$M$17),幹材積成長量!$S$7:$S$148,0),MATCH($G48,幹材積成長量!$S$7:$U$7,0)),IF($F48="地位Ⅲ",INDEX(幹材積成長量!$Y$7:$AA$148,MATCH(【入力】吸収量・排出量算定シート!$H48+(N$17-$M$17),幹材積成長量!$Y$7:$Y$148,0),MATCH($G48,幹材積成長量!$Y$7:$AA$7,0)),INDEX(幹材積成長量!$V$7:$X$148,MATCH(【入力】吸収量・排出量算定シート!$H48+(N$17-$M$17),幹材積成長量!$V$7:$V$148,0),MATCH($G48,幹材積成長量!$V$7:$X$7,0)))),0)</f>
        <v>0</v>
      </c>
      <c r="O48" s="187">
        <f>IFERROR(IF($F48="地位Ⅰ",INDEX(幹材積成長量!$S$7:$U$148,MATCH(【入力】吸収量・排出量算定シート!$H48+(O$17-$M$17),幹材積成長量!$S$7:$S$148,0),MATCH($G48,幹材積成長量!$S$7:$U$7,0)),IF($F48="地位Ⅲ",INDEX(幹材積成長量!$Y$7:$AA$148,MATCH(【入力】吸収量・排出量算定シート!$H48+(O$17-$M$17),幹材積成長量!$Y$7:$Y$148,0),MATCH($G48,幹材積成長量!$Y$7:$AA$7,0)),INDEX(幹材積成長量!$V$7:$X$148,MATCH(【入力】吸収量・排出量算定シート!$H48+(O$17-$M$17),幹材積成長量!$V$7:$V$148,0),MATCH($G48,幹材積成長量!$V$7:$X$7,0)))),0)</f>
        <v>0</v>
      </c>
      <c r="P48" s="187">
        <f>IFERROR(IF($F48="地位Ⅰ",INDEX(幹材積成長量!$S$7:$U$148,MATCH(【入力】吸収量・排出量算定シート!$H48+(P$17-$M$17),幹材積成長量!$S$7:$S$148,0),MATCH($G48,幹材積成長量!$S$7:$U$7,0)),IF($F48="地位Ⅲ",INDEX(幹材積成長量!$Y$7:$AA$148,MATCH(【入力】吸収量・排出量算定シート!$H48+(P$17-$M$17),幹材積成長量!$Y$7:$Y$148,0),MATCH($G48,幹材積成長量!$Y$7:$AA$7,0)),INDEX(幹材積成長量!$V$7:$X$148,MATCH(【入力】吸収量・排出量算定シート!$H48+(P$17-$M$17),幹材積成長量!$V$7:$V$148,0),MATCH($G48,幹材積成長量!$V$7:$X$7,0)))),0)</f>
        <v>0</v>
      </c>
      <c r="Q48" s="187">
        <f>IFERROR(IF($F48="地位Ⅰ",INDEX(幹材積成長量!$S$7:$U$148,MATCH(【入力】吸収量・排出量算定シート!$H48+(Q$17-$M$17),幹材積成長量!$S$7:$S$148,0),MATCH($G48,幹材積成長量!$S$7:$U$7,0)),IF($F48="地位Ⅲ",INDEX(幹材積成長量!$Y$7:$AA$148,MATCH(【入力】吸収量・排出量算定シート!$H48+(Q$17-$M$17),幹材積成長量!$Y$7:$Y$148,0),MATCH($G48,幹材積成長量!$Y$7:$AA$7,0)),INDEX(幹材積成長量!$V$7:$X$148,MATCH(【入力】吸収量・排出量算定シート!$H48+(Q$17-$M$17),幹材積成長量!$V$7:$V$148,0),MATCH($G48,幹材積成長量!$V$7:$X$7,0)))),0)</f>
        <v>0</v>
      </c>
      <c r="R48" s="187">
        <f>IFERROR(IF($F48="地位Ⅰ",INDEX(幹材積成長量!$S$7:$U$148,MATCH(【入力】吸収量・排出量算定シート!$H48+(R$17-$M$17),幹材積成長量!$S$7:$S$148,0),MATCH($G48,幹材積成長量!$S$7:$U$7,0)),IF($F48="地位Ⅲ",INDEX(幹材積成長量!$Y$7:$AA$148,MATCH(【入力】吸収量・排出量算定シート!$H48+(R$17-$M$17),幹材積成長量!$Y$7:$Y$148,0),MATCH($G48,幹材積成長量!$Y$7:$AA$7,0)),INDEX(幹材積成長量!$V$7:$X$148,MATCH(【入力】吸収量・排出量算定シート!$H48+(R$17-$M$17),幹材積成長量!$V$7:$V$148,0),MATCH($G48,幹材積成長量!$V$7:$X$7,0)))),0)</f>
        <v>0</v>
      </c>
      <c r="S48" s="187">
        <f>IFERROR(IF($F48="地位Ⅰ",INDEX(幹材積成長量!$S$7:$U$148,MATCH(【入力】吸収量・排出量算定シート!$H48+(S$17-$M$17),幹材積成長量!$S$7:$S$148,0),MATCH($G48,幹材積成長量!$S$7:$U$7,0)),IF($F48="地位Ⅲ",INDEX(幹材積成長量!$Y$7:$AA$148,MATCH(【入力】吸収量・排出量算定シート!$H48+(S$17-$M$17),幹材積成長量!$Y$7:$Y$148,0),MATCH($G48,幹材積成長量!$Y$7:$AA$7,0)),INDEX(幹材積成長量!$V$7:$X$148,MATCH(【入力】吸収量・排出量算定シート!$H48+(S$17-$M$17),幹材積成長量!$V$7:$V$148,0),MATCH($G48,幹材積成長量!$V$7:$X$7,0)))),0)</f>
        <v>0</v>
      </c>
      <c r="T48" s="187">
        <f>IFERROR(IF($F48="地位Ⅰ",INDEX(幹材積成長量!$S$7:$U$148,MATCH(【入力】吸収量・排出量算定シート!$H48+(T$17-$M$17),幹材積成長量!$S$7:$S$148,0),MATCH($G48,幹材積成長量!$S$7:$U$7,0)),IF($F48="地位Ⅲ",INDEX(幹材積成長量!$Y$7:$AA$148,MATCH(【入力】吸収量・排出量算定シート!$H48+(T$17-$M$17),幹材積成長量!$Y$7:$Y$148,0),MATCH($G48,幹材積成長量!$Y$7:$AA$7,0)),INDEX(幹材積成長量!$V$7:$X$148,MATCH(【入力】吸収量・排出量算定シート!$H48+(T$17-$M$17),幹材積成長量!$V$7:$V$148,0),MATCH($G48,幹材積成長量!$V$7:$X$7,0)))),0)</f>
        <v>0</v>
      </c>
      <c r="U48" s="187">
        <f>IFERROR(IF($F48="地位Ⅰ",INDEX(幹材積成長量!$S$7:$U$148,MATCH(【入力】吸収量・排出量算定シート!$H48+(U$17-$M$17),幹材積成長量!$S$7:$S$148,0),MATCH($G48,幹材積成長量!$S$7:$U$7,0)),IF($F48="地位Ⅲ",INDEX(幹材積成長量!$Y$7:$AA$148,MATCH(【入力】吸収量・排出量算定シート!$H48+(U$17-$M$17),幹材積成長量!$Y$7:$Y$148,0),MATCH($G48,幹材積成長量!$Y$7:$AA$7,0)),INDEX(幹材積成長量!$V$7:$X$148,MATCH(【入力】吸収量・排出量算定シート!$H48+(U$17-$M$17),幹材積成長量!$V$7:$V$148,0),MATCH($G48,幹材積成長量!$V$7:$X$7,0)))),0)</f>
        <v>0</v>
      </c>
      <c r="V48" s="187">
        <f>IFERROR(IF($F48="地位Ⅰ",INDEX(幹材積成長量!$S$7:$U$148,MATCH(【入力】吸収量・排出量算定シート!$H48+(V$17-$M$17),幹材積成長量!$S$7:$S$148,0),MATCH($G48,幹材積成長量!$S$7:$U$7,0)),IF($F48="地位Ⅲ",INDEX(幹材積成長量!$Y$7:$AA$148,MATCH(【入力】吸収量・排出量算定シート!$H48+(V$17-$M$17),幹材積成長量!$Y$7:$Y$148,0),MATCH($G48,幹材積成長量!$Y$7:$AA$7,0)),INDEX(幹材積成長量!$V$7:$X$148,MATCH(【入力】吸収量・排出量算定シート!$H48+(V$17-$M$17),幹材積成長量!$V$7:$V$148,0),MATCH($G48,幹材積成長量!$V$7:$X$7,0)))),0)</f>
        <v>0</v>
      </c>
      <c r="W48" s="187">
        <f>IFERROR(IF($F48="地位Ⅰ",INDEX(幹材積成長量!$S$7:$U$148,MATCH(【入力】吸収量・排出量算定シート!$H48+(W$17-$M$17),幹材積成長量!$S$7:$S$148,0),MATCH($G48,幹材積成長量!$S$7:$U$7,0)),IF($F48="地位Ⅲ",INDEX(幹材積成長量!$Y$7:$AA$148,MATCH(【入力】吸収量・排出量算定シート!$H48+(W$17-$M$17),幹材積成長量!$Y$7:$Y$148,0),MATCH($G48,幹材積成長量!$Y$7:$AA$7,0)),INDEX(幹材積成長量!$V$7:$X$148,MATCH(【入力】吸収量・排出量算定シート!$H48+(W$17-$M$17),幹材積成長量!$V$7:$V$148,0),MATCH($G48,幹材積成長量!$V$7:$X$7,0)))),0)</f>
        <v>0</v>
      </c>
      <c r="X48" s="187">
        <f>IFERROR(IF($F48="地位Ⅰ",INDEX(幹材積成長量!$S$7:$U$148,MATCH(【入力】吸収量・排出量算定シート!$H48+(X$17-$M$17),幹材積成長量!$S$7:$S$148,0),MATCH($G48,幹材積成長量!$S$7:$U$7,0)),IF($F48="地位Ⅲ",INDEX(幹材積成長量!$Y$7:$AA$148,MATCH(【入力】吸収量・排出量算定シート!$H48+(X$17-$M$17),幹材積成長量!$Y$7:$Y$148,0),MATCH($G48,幹材積成長量!$Y$7:$AA$7,0)),INDEX(幹材積成長量!$V$7:$X$148,MATCH(【入力】吸収量・排出量算定シート!$H48+(X$17-$M$17),幹材積成長量!$V$7:$V$148,0),MATCH($G48,幹材積成長量!$V$7:$X$7,0)))),0)</f>
        <v>0</v>
      </c>
      <c r="Y48" s="187">
        <f>IFERROR(IF($F48="地位Ⅰ",INDEX(幹材積成長量!$S$7:$U$148,MATCH(【入力】吸収量・排出量算定シート!$H48+(Y$17-$M$17),幹材積成長量!$S$7:$S$148,0),MATCH($G48,幹材積成長量!$S$7:$U$7,0)),IF($F48="地位Ⅲ",INDEX(幹材積成長量!$Y$7:$AA$148,MATCH(【入力】吸収量・排出量算定シート!$H48+(Y$17-$M$17),幹材積成長量!$Y$7:$Y$148,0),MATCH($G48,幹材積成長量!$Y$7:$AA$7,0)),INDEX(幹材積成長量!$V$7:$X$148,MATCH(【入力】吸収量・排出量算定シート!$H48+(Y$17-$M$17),幹材積成長量!$V$7:$V$148,0),MATCH($G48,幹材積成長量!$V$7:$X$7,0)))),0)</f>
        <v>0</v>
      </c>
      <c r="Z48" s="187">
        <f>IFERROR(IF($F48="地位Ⅰ",INDEX(幹材積成長量!$S$7:$U$148,MATCH(【入力】吸収量・排出量算定シート!$H48+(Z$17-$M$17),幹材積成長量!$S$7:$S$148,0),MATCH($G48,幹材積成長量!$S$7:$U$7,0)),IF($F48="地位Ⅲ",INDEX(幹材積成長量!$Y$7:$AA$148,MATCH(【入力】吸収量・排出量算定シート!$H48+(Z$17-$M$17),幹材積成長量!$Y$7:$Y$148,0),MATCH($G48,幹材積成長量!$Y$7:$AA$7,0)),INDEX(幹材積成長量!$V$7:$X$148,MATCH(【入力】吸収量・排出量算定シート!$H48+(Z$17-$M$17),幹材積成長量!$V$7:$V$148,0),MATCH($G48,幹材積成長量!$V$7:$X$7,0)))),0)</f>
        <v>0</v>
      </c>
      <c r="AA48" s="187">
        <f>IFERROR(IF($F48="地位Ⅰ",INDEX(幹材積成長量!$S$7:$U$148,MATCH(【入力】吸収量・排出量算定シート!$H48+(AA$17-$M$17),幹材積成長量!$S$7:$S$148,0),MATCH($G48,幹材積成長量!$S$7:$U$7,0)),IF($F48="地位Ⅲ",INDEX(幹材積成長量!$Y$7:$AA$148,MATCH(【入力】吸収量・排出量算定シート!$H48+(AA$17-$M$17),幹材積成長量!$Y$7:$Y$148,0),MATCH($G48,幹材積成長量!$Y$7:$AA$7,0)),INDEX(幹材積成長量!$V$7:$X$148,MATCH(【入力】吸収量・排出量算定シート!$H48+(AA$17-$M$17),幹材積成長量!$V$7:$V$148,0),MATCH($G48,幹材積成長量!$V$7:$X$7,0)))),0)</f>
        <v>0</v>
      </c>
      <c r="AB48" s="187">
        <f>IFERROR(IF($F48="地位Ⅰ",INDEX(幹材積成長量!$S$7:$U$148,MATCH(【入力】吸収量・排出量算定シート!$H48+(AB$17-$M$17),幹材積成長量!$S$7:$S$148,0),MATCH($G48,幹材積成長量!$S$7:$U$7,0)),IF($F48="地位Ⅲ",INDEX(幹材積成長量!$Y$7:$AA$148,MATCH(【入力】吸収量・排出量算定シート!$H48+(AB$17-$M$17),幹材積成長量!$Y$7:$Y$148,0),MATCH($G48,幹材積成長量!$Y$7:$AA$7,0)),INDEX(幹材積成長量!$V$7:$X$148,MATCH(【入力】吸収量・排出量算定シート!$H48+(AB$17-$M$17),幹材積成長量!$V$7:$V$148,0),MATCH($G48,幹材積成長量!$V$7:$X$7,0)))),0)</f>
        <v>0</v>
      </c>
      <c r="AC48" s="187">
        <f>IFERROR(IF($F48="地位Ⅰ",INDEX(幹材積成長量!$S$7:$U$148,MATCH(【入力】吸収量・排出量算定シート!$H48+(AC$17-$M$17),幹材積成長量!$S$7:$S$148,0),MATCH($G48,幹材積成長量!$S$7:$U$7,0)),IF($F48="地位Ⅲ",INDEX(幹材積成長量!$Y$7:$AA$148,MATCH(【入力】吸収量・排出量算定シート!$H48+(AC$17-$M$17),幹材積成長量!$Y$7:$Y$148,0),MATCH($G48,幹材積成長量!$Y$7:$AA$7,0)),INDEX(幹材積成長量!$V$7:$X$148,MATCH(【入力】吸収量・排出量算定シート!$H48+(AC$17-$M$17),幹材積成長量!$V$7:$V$148,0),MATCH($G48,幹材積成長量!$V$7:$X$7,0)))),0)</f>
        <v>0</v>
      </c>
      <c r="AD48" s="2">
        <f>IFERROR(INDEX('BEF（拡大係数）'!$A$4:$AO$154,MATCH(【入力】吸収量・排出量算定シート!$H48,'BEF（拡大係数）'!$A$4:$A$154,0),MATCH($G48,'BEF（拡大係数）'!$A$4:$AO$4,0)),0)</f>
        <v>0</v>
      </c>
      <c r="AE48" s="2">
        <f>IFERROR(INDEX('BEF（拡大係数）'!$A$4:$AO$154,MATCH(【入力】吸収量・排出量算定シート!$H48,'BEF（拡大係数）'!$A$4:$A$154,0),MATCH($G48,'BEF（拡大係数）'!$A$4:$AO$4,0)),0)</f>
        <v>0</v>
      </c>
      <c r="AF48" s="2">
        <f>IFERROR(INDEX('BEF（拡大係数）'!$A$4:$AO$154,MATCH(【入力】吸収量・排出量算定シート!$H48,'BEF（拡大係数）'!$A$4:$A$154,0),MATCH($G48,'BEF（拡大係数）'!$A$4:$AO$4,0)),0)</f>
        <v>0</v>
      </c>
      <c r="AG48" s="2">
        <f>IFERROR(INDEX('BEF（拡大係数）'!$A$4:$AO$154,MATCH(【入力】吸収量・排出量算定シート!$H48,'BEF（拡大係数）'!$A$4:$A$154,0),MATCH($G48,'BEF（拡大係数）'!$A$4:$AO$4,0)),0)</f>
        <v>0</v>
      </c>
      <c r="AH48" s="2">
        <f>IFERROR(INDEX('BEF（拡大係数）'!$A$4:$AO$154,MATCH(【入力】吸収量・排出量算定シート!$H48,'BEF（拡大係数）'!$A$4:$A$154,0),MATCH($G48,'BEF（拡大係数）'!$A$4:$AO$4,0)),0)</f>
        <v>0</v>
      </c>
      <c r="AI48" s="2">
        <f>IFERROR(INDEX('BEF（拡大係数）'!$A$4:$AO$154,MATCH(【入力】吸収量・排出量算定シート!$H48,'BEF（拡大係数）'!$A$4:$A$154,0),MATCH($G48,'BEF（拡大係数）'!$A$4:$AO$4,0)),0)</f>
        <v>0</v>
      </c>
      <c r="AJ48" s="2">
        <f>IFERROR(INDEX('BEF（拡大係数）'!$A$4:$AO$154,MATCH(【入力】吸収量・排出量算定シート!$H48,'BEF（拡大係数）'!$A$4:$A$154,0),MATCH($G48,'BEF（拡大係数）'!$A$4:$AO$4,0)),0)</f>
        <v>0</v>
      </c>
      <c r="AK48" s="2">
        <f>IFERROR(INDEX('BEF（拡大係数）'!$A$4:$AO$154,MATCH(【入力】吸収量・排出量算定シート!$H48,'BEF（拡大係数）'!$A$4:$A$154,0),MATCH($G48,'BEF（拡大係数）'!$A$4:$AO$4,0)),0)</f>
        <v>0</v>
      </c>
      <c r="AL48" s="2">
        <f>IFERROR(INDEX('BEF（拡大係数）'!$A$4:$AO$154,MATCH(【入力】吸収量・排出量算定シート!$H48,'BEF（拡大係数）'!$A$4:$A$154,0),MATCH($G48,'BEF（拡大係数）'!$A$4:$AO$4,0)),0)</f>
        <v>0</v>
      </c>
      <c r="AM48" s="2">
        <f>IFERROR(INDEX('BEF（拡大係数）'!$A$4:$AO$154,MATCH(【入力】吸収量・排出量算定シート!$H48,'BEF（拡大係数）'!$A$4:$A$154,0),MATCH($G48,'BEF（拡大係数）'!$A$4:$AO$4,0)),0)</f>
        <v>0</v>
      </c>
      <c r="AN48" s="2">
        <f>IFERROR(INDEX('BEF（拡大係数）'!$A$4:$AO$154,MATCH(【入力】吸収量・排出量算定シート!$H48,'BEF（拡大係数）'!$A$4:$A$154,0),MATCH($G48,'BEF（拡大係数）'!$A$4:$AO$4,0)),0)</f>
        <v>0</v>
      </c>
      <c r="AO48" s="2">
        <f>IFERROR(INDEX('BEF（拡大係数）'!$A$4:$AO$154,MATCH(【入力】吸収量・排出量算定シート!$H48,'BEF（拡大係数）'!$A$4:$A$154,0),MATCH($G48,'BEF（拡大係数）'!$A$4:$AO$4,0)),0)</f>
        <v>0</v>
      </c>
      <c r="AP48" s="2">
        <f>IFERROR(INDEX('BEF（拡大係数）'!$A$4:$AO$154,MATCH(【入力】吸収量・排出量算定シート!$H48,'BEF（拡大係数）'!$A$4:$A$154,0),MATCH($G48,'BEF（拡大係数）'!$A$4:$AO$4,0)),0)</f>
        <v>0</v>
      </c>
      <c r="AQ48" s="2">
        <f>IFERROR(INDEX('BEF（拡大係数）'!$A$4:$AO$154,MATCH(【入力】吸収量・排出量算定シート!$H48,'BEF（拡大係数）'!$A$4:$A$154,0),MATCH($G48,'BEF（拡大係数）'!$A$4:$AO$4,0)),0)</f>
        <v>0</v>
      </c>
      <c r="AR48" s="2">
        <f>IFERROR(INDEX('BEF（拡大係数）'!$A$4:$AO$154,MATCH(【入力】吸収量・排出量算定シート!$H48,'BEF（拡大係数）'!$A$4:$A$154,0),MATCH($G48,'BEF（拡大係数）'!$A$4:$AO$4,0)),0)</f>
        <v>0</v>
      </c>
      <c r="AS48" s="2">
        <f>IFERROR(INDEX('BEF（拡大係数）'!$A$4:$AO$154,MATCH(【入力】吸収量・排出量算定シート!$H48,'BEF（拡大係数）'!$A$4:$A$154,0),MATCH($G48,'BEF（拡大係数）'!$A$4:$AO$4,0)),0)</f>
        <v>0</v>
      </c>
      <c r="AT48" s="2">
        <f>IFERROR(INDEX('BEF（拡大係数）'!$A$4:$AO$154,MATCH(【入力】吸収量・排出量算定シート!$H48,'BEF（拡大係数）'!$A$4:$A$154,0),MATCH($G48,'BEF（拡大係数）'!$A$4:$AO$4,0)),0)</f>
        <v>0</v>
      </c>
      <c r="AU48" s="2">
        <f>IFERROR(VLOOKUP($G48,パラメータ_オリジナル!$B$6:$G$45,4,FALSE),0)</f>
        <v>0</v>
      </c>
      <c r="AV48" s="2">
        <f>IFERROR(VLOOKUP($G48,パラメータ_オリジナル!$B$6:$G$45,5,FALSE),0)</f>
        <v>0</v>
      </c>
      <c r="AW48" s="2">
        <f>IFERROR(VLOOKUP($G48,パラメータ_オリジナル!$B$6:$G$45,6,FALSE),0)</f>
        <v>0</v>
      </c>
      <c r="AX48" s="125">
        <f t="shared" si="182"/>
        <v>0</v>
      </c>
      <c r="AY48" s="125">
        <f t="shared" si="183"/>
        <v>0</v>
      </c>
      <c r="AZ48" s="125">
        <f t="shared" si="184"/>
        <v>0</v>
      </c>
      <c r="BA48" s="125">
        <f t="shared" si="185"/>
        <v>0</v>
      </c>
      <c r="BB48" s="125">
        <f t="shared" si="186"/>
        <v>0</v>
      </c>
      <c r="BC48" s="125">
        <f t="shared" si="187"/>
        <v>0</v>
      </c>
      <c r="BD48" s="125">
        <f t="shared" si="188"/>
        <v>0</v>
      </c>
      <c r="BE48" s="125">
        <f t="shared" si="189"/>
        <v>0</v>
      </c>
      <c r="BF48" s="125">
        <f t="shared" si="190"/>
        <v>0</v>
      </c>
      <c r="BG48" s="125">
        <f t="shared" si="191"/>
        <v>0</v>
      </c>
      <c r="BH48" s="125">
        <f t="shared" si="192"/>
        <v>0</v>
      </c>
      <c r="BI48" s="125">
        <f t="shared" si="193"/>
        <v>0</v>
      </c>
      <c r="BJ48" s="125">
        <f t="shared" si="194"/>
        <v>0</v>
      </c>
      <c r="BK48" s="125">
        <f t="shared" si="195"/>
        <v>0</v>
      </c>
      <c r="BL48" s="125">
        <f t="shared" si="196"/>
        <v>0</v>
      </c>
      <c r="BM48" s="125">
        <f t="shared" si="197"/>
        <v>0</v>
      </c>
      <c r="BN48" s="125">
        <f t="shared" si="198"/>
        <v>0</v>
      </c>
      <c r="BO48" s="125">
        <f t="shared" si="199"/>
        <v>0</v>
      </c>
      <c r="BP48" s="125">
        <f t="shared" si="200"/>
        <v>0</v>
      </c>
      <c r="BQ48" s="125">
        <f t="shared" si="201"/>
        <v>0</v>
      </c>
      <c r="BR48" s="125">
        <f t="shared" si="202"/>
        <v>0</v>
      </c>
      <c r="BS48" s="125">
        <f t="shared" si="203"/>
        <v>0</v>
      </c>
      <c r="BT48" s="125">
        <f t="shared" si="204"/>
        <v>0</v>
      </c>
      <c r="BU48" s="125">
        <f t="shared" si="205"/>
        <v>0</v>
      </c>
      <c r="BV48" s="125">
        <f t="shared" si="206"/>
        <v>0</v>
      </c>
      <c r="BW48" s="125">
        <f t="shared" si="207"/>
        <v>0</v>
      </c>
      <c r="BX48" s="125">
        <f t="shared" si="208"/>
        <v>0</v>
      </c>
      <c r="BY48" s="125">
        <f t="shared" si="209"/>
        <v>0</v>
      </c>
      <c r="BZ48" s="125">
        <f t="shared" si="210"/>
        <v>0</v>
      </c>
      <c r="CA48" s="125">
        <f t="shared" si="211"/>
        <v>0</v>
      </c>
      <c r="CB48" s="125">
        <f t="shared" si="212"/>
        <v>0</v>
      </c>
      <c r="CC48" s="125">
        <f t="shared" si="213"/>
        <v>0</v>
      </c>
      <c r="CD48" s="125">
        <f t="shared" si="214"/>
        <v>0</v>
      </c>
      <c r="CE48" s="125">
        <f t="shared" si="215"/>
        <v>0</v>
      </c>
      <c r="CF48" s="2">
        <f>IFERROR(IF($F48="地位Ⅰ",INDEX(幹材積成長量!$I$7:$K$148,MATCH((【入力】吸収量・排出量算定シート!$H48+(【入力】吸収量・排出量算定シート!CF$17-【入力】吸収量・排出量算定シート!$CF$17)),幹材積成長量!$I$7:$I$148,0),MATCH(【入力】吸収量・排出量算定シート!$G48,幹材積成長量!$I$7:$K$7,0)),IF($F48="地位Ⅲ",INDEX(幹材積成長量!$O$7:$Q$148,MATCH((【入力】吸収量・排出量算定シート!$H48+(【入力】吸収量・排出量算定シート!CF$17-【入力】吸収量・排出量算定シート!$CF$17)),幹材積成長量!$O$7:$O$148,0),MATCH(【入力】吸収量・排出量算定シート!$G48,幹材積成長量!$O$7:$Q$7,0)),INDEX(幹材積成長量!$L$7:$N$148,MATCH((【入力】吸収量・排出量算定シート!$H48+(【入力】吸収量・排出量算定シート!CF$17-【入力】吸収量・排出量算定シート!$CF$17)),幹材積成長量!$L$7:$L$148,0),MATCH(【入力】吸収量・排出量算定シート!$G48,幹材積成長量!$L$7:$N$7,0)))),0)</f>
        <v>0</v>
      </c>
      <c r="CG48" s="2">
        <f>IFERROR(IF($F48="地位Ⅰ",INDEX(幹材積成長量!$I$7:$K$148,MATCH((【入力】吸収量・排出量算定シート!$H48+(【入力】吸収量・排出量算定シート!CG$17-【入力】吸収量・排出量算定シート!$CF$17)),幹材積成長量!$I$7:$I$148,0),MATCH(【入力】吸収量・排出量算定シート!$G48,幹材積成長量!$I$7:$K$7,0)),IF($F48="地位Ⅲ",INDEX(幹材積成長量!$O$7:$Q$148,MATCH((【入力】吸収量・排出量算定シート!$H48+(【入力】吸収量・排出量算定シート!CG$17-【入力】吸収量・排出量算定シート!$CF$17)),幹材積成長量!$O$7:$O$148,0),MATCH(【入力】吸収量・排出量算定シート!$G48,幹材積成長量!$O$7:$Q$7,0)),INDEX(幹材積成長量!$L$7:$N$148,MATCH((【入力】吸収量・排出量算定シート!$H48+(【入力】吸収量・排出量算定シート!CG$17-【入力】吸収量・排出量算定シート!$CF$17)),幹材積成長量!$L$7:$L$148,0),MATCH(【入力】吸収量・排出量算定シート!$G48,幹材積成長量!$L$7:$N$7,0)))),0)</f>
        <v>0</v>
      </c>
      <c r="CH48" s="2">
        <f>IFERROR(IF($F48="地位Ⅰ",INDEX(幹材積成長量!$I$7:$K$148,MATCH((【入力】吸収量・排出量算定シート!$H48+(【入力】吸収量・排出量算定シート!CH$17-【入力】吸収量・排出量算定シート!$CF$17)),幹材積成長量!$I$7:$I$148,0),MATCH(【入力】吸収量・排出量算定シート!$G48,幹材積成長量!$I$7:$K$7,0)),IF($F48="地位Ⅲ",INDEX(幹材積成長量!$O$7:$Q$148,MATCH((【入力】吸収量・排出量算定シート!$H48+(【入力】吸収量・排出量算定シート!CH$17-【入力】吸収量・排出量算定シート!$CF$17)),幹材積成長量!$O$7:$O$148,0),MATCH(【入力】吸収量・排出量算定シート!$G48,幹材積成長量!$O$7:$Q$7,0)),INDEX(幹材積成長量!$L$7:$N$148,MATCH((【入力】吸収量・排出量算定シート!$H48+(【入力】吸収量・排出量算定シート!CH$17-【入力】吸収量・排出量算定シート!$CF$17)),幹材積成長量!$L$7:$L$148,0),MATCH(【入力】吸収量・排出量算定シート!$G48,幹材積成長量!$L$7:$N$7,0)))),0)</f>
        <v>0</v>
      </c>
      <c r="CI48" s="2">
        <f>IFERROR(IF($F48="地位Ⅰ",INDEX(幹材積成長量!$I$7:$K$148,MATCH((【入力】吸収量・排出量算定シート!$H48+(【入力】吸収量・排出量算定シート!CI$17-【入力】吸収量・排出量算定シート!$CF$17)),幹材積成長量!$I$7:$I$148,0),MATCH(【入力】吸収量・排出量算定シート!$G48,幹材積成長量!$I$7:$K$7,0)),IF($F48="地位Ⅲ",INDEX(幹材積成長量!$O$7:$Q$148,MATCH((【入力】吸収量・排出量算定シート!$H48+(【入力】吸収量・排出量算定シート!CI$17-【入力】吸収量・排出量算定シート!$CF$17)),幹材積成長量!$O$7:$O$148,0),MATCH(【入力】吸収量・排出量算定シート!$G48,幹材積成長量!$O$7:$Q$7,0)),INDEX(幹材積成長量!$L$7:$N$148,MATCH((【入力】吸収量・排出量算定シート!$H48+(【入力】吸収量・排出量算定シート!CI$17-【入力】吸収量・排出量算定シート!$CF$17)),幹材積成長量!$L$7:$L$148,0),MATCH(【入力】吸収量・排出量算定シート!$G48,幹材積成長量!$L$7:$N$7,0)))),0)</f>
        <v>0</v>
      </c>
      <c r="CJ48" s="2">
        <f>IFERROR(IF($F48="地位Ⅰ",INDEX(幹材積成長量!$I$7:$K$148,MATCH((【入力】吸収量・排出量算定シート!$H48+(【入力】吸収量・排出量算定シート!CJ$17-【入力】吸収量・排出量算定シート!$CF$17)),幹材積成長量!$I$7:$I$148,0),MATCH(【入力】吸収量・排出量算定シート!$G48,幹材積成長量!$I$7:$K$7,0)),IF($F48="地位Ⅲ",INDEX(幹材積成長量!$O$7:$Q$148,MATCH((【入力】吸収量・排出量算定シート!$H48+(【入力】吸収量・排出量算定シート!CJ$17-【入力】吸収量・排出量算定シート!$CF$17)),幹材積成長量!$O$7:$O$148,0),MATCH(【入力】吸収量・排出量算定シート!$G48,幹材積成長量!$O$7:$Q$7,0)),INDEX(幹材積成長量!$L$7:$N$148,MATCH((【入力】吸収量・排出量算定シート!$H48+(【入力】吸収量・排出量算定シート!CJ$17-【入力】吸収量・排出量算定シート!$CF$17)),幹材積成長量!$L$7:$L$148,0),MATCH(【入力】吸収量・排出量算定シート!$G48,幹材積成長量!$L$7:$N$7,0)))),0)</f>
        <v>0</v>
      </c>
      <c r="CK48" s="2">
        <f>IFERROR(IF($F48="地位Ⅰ",INDEX(幹材積成長量!$I$7:$K$148,MATCH((【入力】吸収量・排出量算定シート!$H48+(【入力】吸収量・排出量算定シート!CK$17-【入力】吸収量・排出量算定シート!$CF$17)),幹材積成長量!$I$7:$I$148,0),MATCH(【入力】吸収量・排出量算定シート!$G48,幹材積成長量!$I$7:$K$7,0)),IF($F48="地位Ⅲ",INDEX(幹材積成長量!$O$7:$Q$148,MATCH((【入力】吸収量・排出量算定シート!$H48+(【入力】吸収量・排出量算定シート!CK$17-【入力】吸収量・排出量算定シート!$CF$17)),幹材積成長量!$O$7:$O$148,0),MATCH(【入力】吸収量・排出量算定シート!$G48,幹材積成長量!$O$7:$Q$7,0)),INDEX(幹材積成長量!$L$7:$N$148,MATCH((【入力】吸収量・排出量算定シート!$H48+(【入力】吸収量・排出量算定シート!CK$17-【入力】吸収量・排出量算定シート!$CF$17)),幹材積成長量!$L$7:$L$148,0),MATCH(【入力】吸収量・排出量算定シート!$G48,幹材積成長量!$L$7:$N$7,0)))),0)</f>
        <v>0</v>
      </c>
      <c r="CL48" s="2">
        <f>IFERROR(IF($F48="地位Ⅰ",INDEX(幹材積成長量!$I$7:$K$148,MATCH((【入力】吸収量・排出量算定シート!$H48+(【入力】吸収量・排出量算定シート!CL$17-【入力】吸収量・排出量算定シート!$CF$17)),幹材積成長量!$I$7:$I$148,0),MATCH(【入力】吸収量・排出量算定シート!$G48,幹材積成長量!$I$7:$K$7,0)),IF($F48="地位Ⅲ",INDEX(幹材積成長量!$O$7:$Q$148,MATCH((【入力】吸収量・排出量算定シート!$H48+(【入力】吸収量・排出量算定シート!CL$17-【入力】吸収量・排出量算定シート!$CF$17)),幹材積成長量!$O$7:$O$148,0),MATCH(【入力】吸収量・排出量算定シート!$G48,幹材積成長量!$O$7:$Q$7,0)),INDEX(幹材積成長量!$L$7:$N$148,MATCH((【入力】吸収量・排出量算定シート!$H48+(【入力】吸収量・排出量算定シート!CL$17-【入力】吸収量・排出量算定シート!$CF$17)),幹材積成長量!$L$7:$L$148,0),MATCH(【入力】吸収量・排出量算定シート!$G48,幹材積成長量!$L$7:$N$7,0)))),0)</f>
        <v>0</v>
      </c>
      <c r="CM48" s="2">
        <f>IFERROR(IF($F48="地位Ⅰ",INDEX(幹材積成長量!$I$7:$K$148,MATCH((【入力】吸収量・排出量算定シート!$H48+(【入力】吸収量・排出量算定シート!CM$17-【入力】吸収量・排出量算定シート!$CF$17)),幹材積成長量!$I$7:$I$148,0),MATCH(【入力】吸収量・排出量算定シート!$G48,幹材積成長量!$I$7:$K$7,0)),IF($F48="地位Ⅲ",INDEX(幹材積成長量!$O$7:$Q$148,MATCH((【入力】吸収量・排出量算定シート!$H48+(【入力】吸収量・排出量算定シート!CM$17-【入力】吸収量・排出量算定シート!$CF$17)),幹材積成長量!$O$7:$O$148,0),MATCH(【入力】吸収量・排出量算定シート!$G48,幹材積成長量!$O$7:$Q$7,0)),INDEX(幹材積成長量!$L$7:$N$148,MATCH((【入力】吸収量・排出量算定シート!$H48+(【入力】吸収量・排出量算定シート!CM$17-【入力】吸収量・排出量算定シート!$CF$17)),幹材積成長量!$L$7:$L$148,0),MATCH(【入力】吸収量・排出量算定シート!$G48,幹材積成長量!$L$7:$N$7,0)))),0)</f>
        <v>0</v>
      </c>
      <c r="CN48" s="2">
        <f>IFERROR(IF($F48="地位Ⅰ",INDEX(幹材積成長量!$I$7:$K$148,MATCH((【入力】吸収量・排出量算定シート!$H48+(【入力】吸収量・排出量算定シート!CN$17-【入力】吸収量・排出量算定シート!$CF$17)),幹材積成長量!$I$7:$I$148,0),MATCH(【入力】吸収量・排出量算定シート!$G48,幹材積成長量!$I$7:$K$7,0)),IF($F48="地位Ⅲ",INDEX(幹材積成長量!$O$7:$Q$148,MATCH((【入力】吸収量・排出量算定シート!$H48+(【入力】吸収量・排出量算定シート!CN$17-【入力】吸収量・排出量算定シート!$CF$17)),幹材積成長量!$O$7:$O$148,0),MATCH(【入力】吸収量・排出量算定シート!$G48,幹材積成長量!$O$7:$Q$7,0)),INDEX(幹材積成長量!$L$7:$N$148,MATCH((【入力】吸収量・排出量算定シート!$H48+(【入力】吸収量・排出量算定シート!CN$17-【入力】吸収量・排出量算定シート!$CF$17)),幹材積成長量!$L$7:$L$148,0),MATCH(【入力】吸収量・排出量算定シート!$G48,幹材積成長量!$L$7:$N$7,0)))),0)</f>
        <v>0</v>
      </c>
      <c r="CO48" s="2">
        <f>IFERROR(IF($F48="地位Ⅰ",INDEX(幹材積成長量!$I$7:$K$148,MATCH((【入力】吸収量・排出量算定シート!$H48+(【入力】吸収量・排出量算定シート!CO$17-【入力】吸収量・排出量算定シート!$CF$17)),幹材積成長量!$I$7:$I$148,0),MATCH(【入力】吸収量・排出量算定シート!$G48,幹材積成長量!$I$7:$K$7,0)),IF($F48="地位Ⅲ",INDEX(幹材積成長量!$O$7:$Q$148,MATCH((【入力】吸収量・排出量算定シート!$H48+(【入力】吸収量・排出量算定シート!CO$17-【入力】吸収量・排出量算定シート!$CF$17)),幹材積成長量!$O$7:$O$148,0),MATCH(【入力】吸収量・排出量算定シート!$G48,幹材積成長量!$O$7:$Q$7,0)),INDEX(幹材積成長量!$L$7:$N$148,MATCH((【入力】吸収量・排出量算定シート!$H48+(【入力】吸収量・排出量算定シート!CO$17-【入力】吸収量・排出量算定シート!$CF$17)),幹材積成長量!$L$7:$L$148,0),MATCH(【入力】吸収量・排出量算定シート!$G48,幹材積成長量!$L$7:$N$7,0)))),0)</f>
        <v>0</v>
      </c>
      <c r="CP48" s="2">
        <f>IFERROR(IF($F48="地位Ⅰ",INDEX(幹材積成長量!$I$7:$K$148,MATCH((【入力】吸収量・排出量算定シート!$H48+(【入力】吸収量・排出量算定シート!CP$17-【入力】吸収量・排出量算定シート!$CF$17)),幹材積成長量!$I$7:$I$148,0),MATCH(【入力】吸収量・排出量算定シート!$G48,幹材積成長量!$I$7:$K$7,0)),IF($F48="地位Ⅲ",INDEX(幹材積成長量!$O$7:$Q$148,MATCH((【入力】吸収量・排出量算定シート!$H48+(【入力】吸収量・排出量算定シート!CP$17-【入力】吸収量・排出量算定シート!$CF$17)),幹材積成長量!$O$7:$O$148,0),MATCH(【入力】吸収量・排出量算定シート!$G48,幹材積成長量!$O$7:$Q$7,0)),INDEX(幹材積成長量!$L$7:$N$148,MATCH((【入力】吸収量・排出量算定シート!$H48+(【入力】吸収量・排出量算定シート!CP$17-【入力】吸収量・排出量算定シート!$CF$17)),幹材積成長量!$L$7:$L$148,0),MATCH(【入力】吸収量・排出量算定シート!$G48,幹材積成長量!$L$7:$N$7,0)))),0)</f>
        <v>0</v>
      </c>
      <c r="CQ48" s="2">
        <f>IFERROR(IF($F48="地位Ⅰ",INDEX(幹材積成長量!$I$7:$K$148,MATCH((【入力】吸収量・排出量算定シート!$H48+(【入力】吸収量・排出量算定シート!CQ$17-【入力】吸収量・排出量算定シート!$CF$17)),幹材積成長量!$I$7:$I$148,0),MATCH(【入力】吸収量・排出量算定シート!$G48,幹材積成長量!$I$7:$K$7,0)),IF($F48="地位Ⅲ",INDEX(幹材積成長量!$O$7:$Q$148,MATCH((【入力】吸収量・排出量算定シート!$H48+(【入力】吸収量・排出量算定シート!CQ$17-【入力】吸収量・排出量算定シート!$CF$17)),幹材積成長量!$O$7:$O$148,0),MATCH(【入力】吸収量・排出量算定シート!$G48,幹材積成長量!$O$7:$Q$7,0)),INDEX(幹材積成長量!$L$7:$N$148,MATCH((【入力】吸収量・排出量算定シート!$H48+(【入力】吸収量・排出量算定シート!CQ$17-【入力】吸収量・排出量算定シート!$CF$17)),幹材積成長量!$L$7:$L$148,0),MATCH(【入力】吸収量・排出量算定シート!$G48,幹材積成長量!$L$7:$N$7,0)))),0)</f>
        <v>0</v>
      </c>
      <c r="CR48" s="2">
        <f>IFERROR(IF($F48="地位Ⅰ",INDEX(幹材積成長量!$I$7:$K$148,MATCH((【入力】吸収量・排出量算定シート!$H48+(【入力】吸収量・排出量算定シート!CR$17-【入力】吸収量・排出量算定シート!$CF$17)),幹材積成長量!$I$7:$I$148,0),MATCH(【入力】吸収量・排出量算定シート!$G48,幹材積成長量!$I$7:$K$7,0)),IF($F48="地位Ⅲ",INDEX(幹材積成長量!$O$7:$Q$148,MATCH((【入力】吸収量・排出量算定シート!$H48+(【入力】吸収量・排出量算定シート!CR$17-【入力】吸収量・排出量算定シート!$CF$17)),幹材積成長量!$O$7:$O$148,0),MATCH(【入力】吸収量・排出量算定シート!$G48,幹材積成長量!$O$7:$Q$7,0)),INDEX(幹材積成長量!$L$7:$N$148,MATCH((【入力】吸収量・排出量算定シート!$H48+(【入力】吸収量・排出量算定シート!CR$17-【入力】吸収量・排出量算定シート!$CF$17)),幹材積成長量!$L$7:$L$148,0),MATCH(【入力】吸収量・排出量算定シート!$G48,幹材積成長量!$L$7:$N$7,0)))),0)</f>
        <v>0</v>
      </c>
      <c r="CS48" s="2">
        <f>IFERROR(IF($F48="地位Ⅰ",INDEX(幹材積成長量!$I$7:$K$148,MATCH((【入力】吸収量・排出量算定シート!$H48+(【入力】吸収量・排出量算定シート!CS$17-【入力】吸収量・排出量算定シート!$CF$17)),幹材積成長量!$I$7:$I$148,0),MATCH(【入力】吸収量・排出量算定シート!$G48,幹材積成長量!$I$7:$K$7,0)),IF($F48="地位Ⅲ",INDEX(幹材積成長量!$O$7:$Q$148,MATCH((【入力】吸収量・排出量算定シート!$H48+(【入力】吸収量・排出量算定シート!CS$17-【入力】吸収量・排出量算定シート!$CF$17)),幹材積成長量!$O$7:$O$148,0),MATCH(【入力】吸収量・排出量算定シート!$G48,幹材積成長量!$O$7:$Q$7,0)),INDEX(幹材積成長量!$L$7:$N$148,MATCH((【入力】吸収量・排出量算定シート!$H48+(【入力】吸収量・排出量算定シート!CS$17-【入力】吸収量・排出量算定シート!$CF$17)),幹材積成長量!$L$7:$L$148,0),MATCH(【入力】吸収量・排出量算定シート!$G48,幹材積成長量!$L$7:$N$7,0)))),0)</f>
        <v>0</v>
      </c>
      <c r="CT48" s="2">
        <f>IFERROR(IF($F48="地位Ⅰ",INDEX(幹材積成長量!$I$7:$K$148,MATCH((【入力】吸収量・排出量算定シート!$H48+(【入力】吸収量・排出量算定シート!CT$17-【入力】吸収量・排出量算定シート!$CF$17)),幹材積成長量!$I$7:$I$148,0),MATCH(【入力】吸収量・排出量算定シート!$G48,幹材積成長量!$I$7:$K$7,0)),IF($F48="地位Ⅲ",INDEX(幹材積成長量!$O$7:$Q$148,MATCH((【入力】吸収量・排出量算定シート!$H48+(【入力】吸収量・排出量算定シート!CT$17-【入力】吸収量・排出量算定シート!$CF$17)),幹材積成長量!$O$7:$O$148,0),MATCH(【入力】吸収量・排出量算定シート!$G48,幹材積成長量!$O$7:$Q$7,0)),INDEX(幹材積成長量!$L$7:$N$148,MATCH((【入力】吸収量・排出量算定シート!$H48+(【入力】吸収量・排出量算定シート!CT$17-【入力】吸収量・排出量算定シート!$CF$17)),幹材積成長量!$L$7:$L$148,0),MATCH(【入力】吸収量・排出量算定シート!$G48,幹材積成長量!$L$7:$N$7,0)))),0)</f>
        <v>0</v>
      </c>
      <c r="CU48" s="2">
        <f>IFERROR(IF($F48="地位Ⅰ",INDEX(幹材積成長量!$I$7:$K$148,MATCH((【入力】吸収量・排出量算定シート!$H48+(【入力】吸収量・排出量算定シート!CU$17-【入力】吸収量・排出量算定シート!$CF$17)),幹材積成長量!$I$7:$I$148,0),MATCH(【入力】吸収量・排出量算定シート!$G48,幹材積成長量!$I$7:$K$7,0)),IF($F48="地位Ⅲ",INDEX(幹材積成長量!$O$7:$Q$148,MATCH((【入力】吸収量・排出量算定シート!$H48+(【入力】吸収量・排出量算定シート!CU$17-【入力】吸収量・排出量算定シート!$CF$17)),幹材積成長量!$O$7:$O$148,0),MATCH(【入力】吸収量・排出量算定シート!$G48,幹材積成長量!$O$7:$Q$7,0)),INDEX(幹材積成長量!$L$7:$N$148,MATCH((【入力】吸収量・排出量算定シート!$H48+(【入力】吸収量・排出量算定シート!CU$17-【入力】吸収量・排出量算定シート!$CF$17)),幹材積成長量!$L$7:$L$148,0),MATCH(【入力】吸収量・排出量算定シート!$G48,幹材積成長量!$L$7:$N$7,0)))),0)</f>
        <v>0</v>
      </c>
      <c r="CV48" s="2">
        <f>IFERROR(IF($F48="地位Ⅰ",INDEX(幹材積成長量!$I$7:$K$148,MATCH((【入力】吸収量・排出量算定シート!$H48+(【入力】吸収量・排出量算定シート!CV$17-【入力】吸収量・排出量算定シート!$CF$17)),幹材積成長量!$I$7:$I$148,0),MATCH(【入力】吸収量・排出量算定シート!$G48,幹材積成長量!$I$7:$K$7,0)),IF($F48="地位Ⅲ",INDEX(幹材積成長量!$O$7:$Q$148,MATCH((【入力】吸収量・排出量算定シート!$H48+(【入力】吸収量・排出量算定シート!CV$17-【入力】吸収量・排出量算定シート!$CF$17)),幹材積成長量!$O$7:$O$148,0),MATCH(【入力】吸収量・排出量算定シート!$G48,幹材積成長量!$O$7:$Q$7,0)),INDEX(幹材積成長量!$L$7:$N$148,MATCH((【入力】吸収量・排出量算定シート!$H48+(【入力】吸収量・排出量算定シート!CV$17-【入力】吸収量・排出量算定シート!$CF$17)),幹材積成長量!$L$7:$L$148,0),MATCH(【入力】吸収量・排出量算定シート!$G48,幹材積成長量!$L$7:$N$7,0)))),0)</f>
        <v>0</v>
      </c>
      <c r="CW48" s="2">
        <f t="shared" si="216"/>
        <v>0</v>
      </c>
      <c r="CX48" s="2">
        <f t="shared" si="217"/>
        <v>0</v>
      </c>
      <c r="CY48" s="2">
        <f t="shared" si="218"/>
        <v>0</v>
      </c>
      <c r="CZ48" s="2">
        <f t="shared" si="219"/>
        <v>0</v>
      </c>
      <c r="DA48" s="2">
        <f t="shared" si="220"/>
        <v>0</v>
      </c>
      <c r="DB48" s="2">
        <f t="shared" si="221"/>
        <v>0</v>
      </c>
      <c r="DC48" s="2">
        <f t="shared" si="222"/>
        <v>0</v>
      </c>
      <c r="DD48" s="2">
        <f t="shared" si="223"/>
        <v>0</v>
      </c>
      <c r="DE48" s="2">
        <f t="shared" si="224"/>
        <v>0</v>
      </c>
      <c r="DF48" s="2">
        <f t="shared" si="225"/>
        <v>0</v>
      </c>
      <c r="DG48" s="2">
        <f t="shared" si="226"/>
        <v>0</v>
      </c>
      <c r="DH48" s="2">
        <f t="shared" si="227"/>
        <v>0</v>
      </c>
      <c r="DI48" s="2">
        <f t="shared" si="228"/>
        <v>0</v>
      </c>
      <c r="DJ48" s="2">
        <f t="shared" si="229"/>
        <v>0</v>
      </c>
      <c r="DK48" s="2">
        <f t="shared" si="230"/>
        <v>0</v>
      </c>
      <c r="DL48" s="2">
        <f t="shared" si="231"/>
        <v>0</v>
      </c>
      <c r="DM48" s="2">
        <f t="shared" si="232"/>
        <v>0</v>
      </c>
      <c r="DN48" s="187">
        <f>IFERROR(IF($F48="地位Ⅰ",INDEX(幹材積成長量!$AE$7:$AG$14,8,MATCH(【入力】吸収量・排出量算定シート!$G48,幹材積成長量!$AE$7:$AG$7,0)),IF($F48="地位Ⅲ",INDEX(幹材積成長量!$AK$7:$AM$14,8,MATCH(【入力】吸収量・排出量算定シート!$G48,幹材積成長量!$AK$7:$AM$7,0)),INDEX(幹材積成長量!$AH$7:$AJ$14,8,MATCH(【入力】吸収量・排出量算定シート!$G48,幹材積成長量!$AH$7:$AJ$7,0)))),0)</f>
        <v>0</v>
      </c>
      <c r="DO48" s="187">
        <f>IFERROR(IF($F48="地位Ⅰ",INDEX(幹材積成長量!$AE$7:$AG$14,8,MATCH(【入力】吸収量・排出量算定シート!$G48,幹材積成長量!$AE$7:$AG$7,0)),IF($F48="地位Ⅲ",INDEX(幹材積成長量!$AK$7:$AM$14,8,MATCH(【入力】吸収量・排出量算定シート!$G48,幹材積成長量!$AK$7:$AM$7,0)),INDEX(幹材積成長量!$AH$7:$AJ$14,8,MATCH(【入力】吸収量・排出量算定シート!$G48,幹材積成長量!$AH$7:$AJ$7,0)))),0)</f>
        <v>0</v>
      </c>
      <c r="DP48" s="187">
        <f>IFERROR(IF($F48="地位Ⅰ",INDEX(幹材積成長量!$AE$7:$AG$14,8,MATCH(【入力】吸収量・排出量算定シート!$G48,幹材積成長量!$AE$7:$AG$7,0)),IF($F48="地位Ⅲ",INDEX(幹材積成長量!$AK$7:$AM$14,8,MATCH(【入力】吸収量・排出量算定シート!$G48,幹材積成長量!$AK$7:$AM$7,0)),INDEX(幹材積成長量!$AH$7:$AJ$14,8,MATCH(【入力】吸収量・排出量算定シート!$G48,幹材積成長量!$AH$7:$AJ$7,0)))),0)</f>
        <v>0</v>
      </c>
      <c r="DQ48" s="187">
        <f>IFERROR(IF($F48="地位Ⅰ",INDEX(幹材積成長量!$AE$7:$AG$14,8,MATCH(【入力】吸収量・排出量算定シート!$G48,幹材積成長量!$AE$7:$AG$7,0)),IF($F48="地位Ⅲ",INDEX(幹材積成長量!$AK$7:$AM$14,8,MATCH(【入力】吸収量・排出量算定シート!$G48,幹材積成長量!$AK$7:$AM$7,0)),INDEX(幹材積成長量!$AH$7:$AJ$14,8,MATCH(【入力】吸収量・排出量算定シート!$G48,幹材積成長量!$AH$7:$AJ$7,0)))),0)</f>
        <v>0</v>
      </c>
      <c r="DR48" s="187">
        <f>IFERROR(IF($F48="地位Ⅰ",INDEX(幹材積成長量!$AE$7:$AG$14,8,MATCH(【入力】吸収量・排出量算定シート!$G48,幹材積成長量!$AE$7:$AG$7,0)),IF($F48="地位Ⅲ",INDEX(幹材積成長量!$AK$7:$AM$14,8,MATCH(【入力】吸収量・排出量算定シート!$G48,幹材積成長量!$AK$7:$AM$7,0)),INDEX(幹材積成長量!$AH$7:$AJ$14,8,MATCH(【入力】吸収量・排出量算定シート!$G48,幹材積成長量!$AH$7:$AJ$7,0)))),0)</f>
        <v>0</v>
      </c>
      <c r="DS48" s="187">
        <f>IFERROR(IF($F48="地位Ⅰ",INDEX(幹材積成長量!$AE$7:$AG$14,8,MATCH(【入力】吸収量・排出量算定シート!$G48,幹材積成長量!$AE$7:$AG$7,0)),IF($F48="地位Ⅲ",INDEX(幹材積成長量!$AK$7:$AM$14,8,MATCH(【入力】吸収量・排出量算定シート!$G48,幹材積成長量!$AK$7:$AM$7,0)),INDEX(幹材積成長量!$AH$7:$AJ$14,8,MATCH(【入力】吸収量・排出量算定シート!$G48,幹材積成長量!$AH$7:$AJ$7,0)))),0)</f>
        <v>0</v>
      </c>
      <c r="DT48" s="187">
        <f>IFERROR(IF($F48="地位Ⅰ",INDEX(幹材積成長量!$AE$7:$AG$14,8,MATCH(【入力】吸収量・排出量算定シート!$G48,幹材積成長量!$AE$7:$AG$7,0)),IF($F48="地位Ⅲ",INDEX(幹材積成長量!$AK$7:$AM$14,8,MATCH(【入力】吸収量・排出量算定シート!$G48,幹材積成長量!$AK$7:$AM$7,0)),INDEX(幹材積成長量!$AH$7:$AJ$14,8,MATCH(【入力】吸収量・排出量算定シート!$G48,幹材積成長量!$AH$7:$AJ$7,0)))),0)</f>
        <v>0</v>
      </c>
      <c r="DU48" s="187">
        <f>IFERROR(IF($F48="地位Ⅰ",INDEX(幹材積成長量!$AE$7:$AG$14,8,MATCH(【入力】吸収量・排出量算定シート!$G48,幹材積成長量!$AE$7:$AG$7,0)),IF($F48="地位Ⅲ",INDEX(幹材積成長量!$AK$7:$AM$14,8,MATCH(【入力】吸収量・排出量算定シート!$G48,幹材積成長量!$AK$7:$AM$7,0)),INDEX(幹材積成長量!$AH$7:$AJ$14,8,MATCH(【入力】吸収量・排出量算定シート!$G48,幹材積成長量!$AH$7:$AJ$7,0)))),0)</f>
        <v>0</v>
      </c>
      <c r="DV48" s="187">
        <f>IFERROR(IF($F48="地位Ⅰ",INDEX(幹材積成長量!$AE$7:$AG$14,8,MATCH(【入力】吸収量・排出量算定シート!$G48,幹材積成長量!$AE$7:$AG$7,0)),IF($F48="地位Ⅲ",INDEX(幹材積成長量!$AK$7:$AM$14,8,MATCH(【入力】吸収量・排出量算定シート!$G48,幹材積成長量!$AK$7:$AM$7,0)),INDEX(幹材積成長量!$AH$7:$AJ$14,8,MATCH(【入力】吸収量・排出量算定シート!$G48,幹材積成長量!$AH$7:$AJ$7,0)))),0)</f>
        <v>0</v>
      </c>
      <c r="DW48" s="187">
        <f>IFERROR(IF($F48="地位Ⅰ",INDEX(幹材積成長量!$AE$7:$AG$14,8,MATCH(【入力】吸収量・排出量算定シート!$G48,幹材積成長量!$AE$7:$AG$7,0)),IF($F48="地位Ⅲ",INDEX(幹材積成長量!$AK$7:$AM$14,8,MATCH(【入力】吸収量・排出量算定シート!$G48,幹材積成長量!$AK$7:$AM$7,0)),INDEX(幹材積成長量!$AH$7:$AJ$14,8,MATCH(【入力】吸収量・排出量算定シート!$G48,幹材積成長量!$AH$7:$AJ$7,0)))),0)</f>
        <v>0</v>
      </c>
      <c r="DX48" s="187">
        <f>IFERROR(IF($F48="地位Ⅰ",INDEX(幹材積成長量!$AE$7:$AG$14,8,MATCH(【入力】吸収量・排出量算定シート!$G48,幹材積成長量!$AE$7:$AG$7,0)),IF($F48="地位Ⅲ",INDEX(幹材積成長量!$AK$7:$AM$14,8,MATCH(【入力】吸収量・排出量算定シート!$G48,幹材積成長量!$AK$7:$AM$7,0)),INDEX(幹材積成長量!$AH$7:$AJ$14,8,MATCH(【入力】吸収量・排出量算定シート!$G48,幹材積成長量!$AH$7:$AJ$7,0)))),0)</f>
        <v>0</v>
      </c>
      <c r="DY48" s="187">
        <f>IFERROR(IF($F48="地位Ⅰ",INDEX(幹材積成長量!$AE$7:$AG$14,8,MATCH(【入力】吸収量・排出量算定シート!$G48,幹材積成長量!$AE$7:$AG$7,0)),IF($F48="地位Ⅲ",INDEX(幹材積成長量!$AK$7:$AM$14,8,MATCH(【入力】吸収量・排出量算定シート!$G48,幹材積成長量!$AK$7:$AM$7,0)),INDEX(幹材積成長量!$AH$7:$AJ$14,8,MATCH(【入力】吸収量・排出量算定シート!$G48,幹材積成長量!$AH$7:$AJ$7,0)))),0)</f>
        <v>0</v>
      </c>
      <c r="DZ48" s="187">
        <f>IFERROR(IF($F48="地位Ⅰ",INDEX(幹材積成長量!$AE$7:$AG$14,8,MATCH(【入力】吸収量・排出量算定シート!$G48,幹材積成長量!$AE$7:$AG$7,0)),IF($F48="地位Ⅲ",INDEX(幹材積成長量!$AK$7:$AM$14,8,MATCH(【入力】吸収量・排出量算定シート!$G48,幹材積成長量!$AK$7:$AM$7,0)),INDEX(幹材積成長量!$AH$7:$AJ$14,8,MATCH(【入力】吸収量・排出量算定シート!$G48,幹材積成長量!$AH$7:$AJ$7,0)))),0)</f>
        <v>0</v>
      </c>
      <c r="EA48" s="187">
        <f>IFERROR(IF($F48="地位Ⅰ",INDEX(幹材積成長量!$AE$7:$AG$14,8,MATCH(【入力】吸収量・排出量算定シート!$G48,幹材積成長量!$AE$7:$AG$7,0)),IF($F48="地位Ⅲ",INDEX(幹材積成長量!$AK$7:$AM$14,8,MATCH(【入力】吸収量・排出量算定シート!$G48,幹材積成長量!$AK$7:$AM$7,0)),INDEX(幹材積成長量!$AH$7:$AJ$14,8,MATCH(【入力】吸収量・排出量算定シート!$G48,幹材積成長量!$AH$7:$AJ$7,0)))),0)</f>
        <v>0</v>
      </c>
      <c r="EB48" s="187">
        <f>IFERROR(IF($F48="地位Ⅰ",INDEX(幹材積成長量!$AE$7:$AG$14,8,MATCH(【入力】吸収量・排出量算定シート!$G48,幹材積成長量!$AE$7:$AG$7,0)),IF($F48="地位Ⅲ",INDEX(幹材積成長量!$AK$7:$AM$14,8,MATCH(【入力】吸収量・排出量算定シート!$G48,幹材積成長量!$AK$7:$AM$7,0)),INDEX(幹材積成長量!$AH$7:$AJ$14,8,MATCH(【入力】吸収量・排出量算定シート!$G48,幹材積成長量!$AH$7:$AJ$7,0)))),0)</f>
        <v>0</v>
      </c>
      <c r="EC48" s="187">
        <f>IFERROR(IF($F48="地位Ⅰ",INDEX(幹材積成長量!$AE$7:$AG$14,8,MATCH(【入力】吸収量・排出量算定シート!$G48,幹材積成長量!$AE$7:$AG$7,0)),IF($F48="地位Ⅲ",INDEX(幹材積成長量!$AK$7:$AM$14,8,MATCH(【入力】吸収量・排出量算定シート!$G48,幹材積成長量!$AK$7:$AM$7,0)),INDEX(幹材積成長量!$AH$7:$AJ$14,8,MATCH(【入力】吸収量・排出量算定シート!$G48,幹材積成長量!$AH$7:$AJ$7,0)))),0)</f>
        <v>0</v>
      </c>
      <c r="ED48" s="186">
        <f t="shared" si="233"/>
        <v>0</v>
      </c>
      <c r="EE48" s="186">
        <f t="shared" si="234"/>
        <v>0</v>
      </c>
      <c r="EF48" s="186">
        <f t="shared" si="235"/>
        <v>0</v>
      </c>
      <c r="EG48" s="186">
        <f t="shared" si="236"/>
        <v>0</v>
      </c>
      <c r="EH48" s="186">
        <f t="shared" si="237"/>
        <v>0</v>
      </c>
      <c r="EI48" s="186">
        <f t="shared" si="238"/>
        <v>0</v>
      </c>
      <c r="EJ48" s="186">
        <f t="shared" si="239"/>
        <v>0</v>
      </c>
      <c r="EK48" s="186">
        <f t="shared" si="240"/>
        <v>0</v>
      </c>
      <c r="EL48" s="186">
        <f t="shared" si="241"/>
        <v>0</v>
      </c>
      <c r="EM48" s="186">
        <f t="shared" si="242"/>
        <v>0</v>
      </c>
      <c r="EN48" s="186">
        <f t="shared" si="243"/>
        <v>0</v>
      </c>
      <c r="EO48" s="186">
        <f t="shared" si="244"/>
        <v>0</v>
      </c>
      <c r="EP48" s="186">
        <f t="shared" si="245"/>
        <v>0</v>
      </c>
      <c r="EQ48" s="186">
        <f t="shared" si="246"/>
        <v>0</v>
      </c>
      <c r="ER48" s="186">
        <f t="shared" si="247"/>
        <v>0</v>
      </c>
      <c r="ES48" s="186">
        <f t="shared" si="248"/>
        <v>0</v>
      </c>
      <c r="ET48" s="186">
        <f t="shared" si="249"/>
        <v>0</v>
      </c>
    </row>
    <row r="49" spans="2:150" x14ac:dyDescent="0.3">
      <c r="B49" s="3"/>
      <c r="C49" s="3"/>
      <c r="D49" s="3"/>
      <c r="E49" s="3"/>
      <c r="G49" s="217"/>
      <c r="J49" s="3"/>
      <c r="M49" s="187">
        <f>IFERROR(IF($F49="地位Ⅰ",INDEX(幹材積成長量!$S$7:$U$148,MATCH(【入力】吸収量・排出量算定シート!$H49+(M$17-$M$17),幹材積成長量!$S$7:$S$148,0),MATCH($G49,幹材積成長量!$S$7:$U$7,0)),IF($F49="地位Ⅲ",INDEX(幹材積成長量!$Y$7:$AA$148,MATCH(【入力】吸収量・排出量算定シート!$H49+(M$17-$M$17),幹材積成長量!$Y$7:$Y$148,0),MATCH($G49,幹材積成長量!$Y$7:$AA$7,0)),INDEX(幹材積成長量!$V$7:$X$148,MATCH(【入力】吸収量・排出量算定シート!$H49+(M$17-$M$17),幹材積成長量!$V$7:$V$148,0),MATCH($G49,幹材積成長量!$V$7:$X$7,0)))),0)</f>
        <v>0</v>
      </c>
      <c r="N49" s="187">
        <f>IFERROR(IF($F49="地位Ⅰ",INDEX(幹材積成長量!$S$7:$U$148,MATCH(【入力】吸収量・排出量算定シート!$H49+(N$17-$M$17),幹材積成長量!$S$7:$S$148,0),MATCH($G49,幹材積成長量!$S$7:$U$7,0)),IF($F49="地位Ⅲ",INDEX(幹材積成長量!$Y$7:$AA$148,MATCH(【入力】吸収量・排出量算定シート!$H49+(N$17-$M$17),幹材積成長量!$Y$7:$Y$148,0),MATCH($G49,幹材積成長量!$Y$7:$AA$7,0)),INDEX(幹材積成長量!$V$7:$X$148,MATCH(【入力】吸収量・排出量算定シート!$H49+(N$17-$M$17),幹材積成長量!$V$7:$V$148,0),MATCH($G49,幹材積成長量!$V$7:$X$7,0)))),0)</f>
        <v>0</v>
      </c>
      <c r="O49" s="187">
        <f>IFERROR(IF($F49="地位Ⅰ",INDEX(幹材積成長量!$S$7:$U$148,MATCH(【入力】吸収量・排出量算定シート!$H49+(O$17-$M$17),幹材積成長量!$S$7:$S$148,0),MATCH($G49,幹材積成長量!$S$7:$U$7,0)),IF($F49="地位Ⅲ",INDEX(幹材積成長量!$Y$7:$AA$148,MATCH(【入力】吸収量・排出量算定シート!$H49+(O$17-$M$17),幹材積成長量!$Y$7:$Y$148,0),MATCH($G49,幹材積成長量!$Y$7:$AA$7,0)),INDEX(幹材積成長量!$V$7:$X$148,MATCH(【入力】吸収量・排出量算定シート!$H49+(O$17-$M$17),幹材積成長量!$V$7:$V$148,0),MATCH($G49,幹材積成長量!$V$7:$X$7,0)))),0)</f>
        <v>0</v>
      </c>
      <c r="P49" s="187">
        <f>IFERROR(IF($F49="地位Ⅰ",INDEX(幹材積成長量!$S$7:$U$148,MATCH(【入力】吸収量・排出量算定シート!$H49+(P$17-$M$17),幹材積成長量!$S$7:$S$148,0),MATCH($G49,幹材積成長量!$S$7:$U$7,0)),IF($F49="地位Ⅲ",INDEX(幹材積成長量!$Y$7:$AA$148,MATCH(【入力】吸収量・排出量算定シート!$H49+(P$17-$M$17),幹材積成長量!$Y$7:$Y$148,0),MATCH($G49,幹材積成長量!$Y$7:$AA$7,0)),INDEX(幹材積成長量!$V$7:$X$148,MATCH(【入力】吸収量・排出量算定シート!$H49+(P$17-$M$17),幹材積成長量!$V$7:$V$148,0),MATCH($G49,幹材積成長量!$V$7:$X$7,0)))),0)</f>
        <v>0</v>
      </c>
      <c r="Q49" s="187">
        <f>IFERROR(IF($F49="地位Ⅰ",INDEX(幹材積成長量!$S$7:$U$148,MATCH(【入力】吸収量・排出量算定シート!$H49+(Q$17-$M$17),幹材積成長量!$S$7:$S$148,0),MATCH($G49,幹材積成長量!$S$7:$U$7,0)),IF($F49="地位Ⅲ",INDEX(幹材積成長量!$Y$7:$AA$148,MATCH(【入力】吸収量・排出量算定シート!$H49+(Q$17-$M$17),幹材積成長量!$Y$7:$Y$148,0),MATCH($G49,幹材積成長量!$Y$7:$AA$7,0)),INDEX(幹材積成長量!$V$7:$X$148,MATCH(【入力】吸収量・排出量算定シート!$H49+(Q$17-$M$17),幹材積成長量!$V$7:$V$148,0),MATCH($G49,幹材積成長量!$V$7:$X$7,0)))),0)</f>
        <v>0</v>
      </c>
      <c r="R49" s="187">
        <f>IFERROR(IF($F49="地位Ⅰ",INDEX(幹材積成長量!$S$7:$U$148,MATCH(【入力】吸収量・排出量算定シート!$H49+(R$17-$M$17),幹材積成長量!$S$7:$S$148,0),MATCH($G49,幹材積成長量!$S$7:$U$7,0)),IF($F49="地位Ⅲ",INDEX(幹材積成長量!$Y$7:$AA$148,MATCH(【入力】吸収量・排出量算定シート!$H49+(R$17-$M$17),幹材積成長量!$Y$7:$Y$148,0),MATCH($G49,幹材積成長量!$Y$7:$AA$7,0)),INDEX(幹材積成長量!$V$7:$X$148,MATCH(【入力】吸収量・排出量算定シート!$H49+(R$17-$M$17),幹材積成長量!$V$7:$V$148,0),MATCH($G49,幹材積成長量!$V$7:$X$7,0)))),0)</f>
        <v>0</v>
      </c>
      <c r="S49" s="187">
        <f>IFERROR(IF($F49="地位Ⅰ",INDEX(幹材積成長量!$S$7:$U$148,MATCH(【入力】吸収量・排出量算定シート!$H49+(S$17-$M$17),幹材積成長量!$S$7:$S$148,0),MATCH($G49,幹材積成長量!$S$7:$U$7,0)),IF($F49="地位Ⅲ",INDEX(幹材積成長量!$Y$7:$AA$148,MATCH(【入力】吸収量・排出量算定シート!$H49+(S$17-$M$17),幹材積成長量!$Y$7:$Y$148,0),MATCH($G49,幹材積成長量!$Y$7:$AA$7,0)),INDEX(幹材積成長量!$V$7:$X$148,MATCH(【入力】吸収量・排出量算定シート!$H49+(S$17-$M$17),幹材積成長量!$V$7:$V$148,0),MATCH($G49,幹材積成長量!$V$7:$X$7,0)))),0)</f>
        <v>0</v>
      </c>
      <c r="T49" s="187">
        <f>IFERROR(IF($F49="地位Ⅰ",INDEX(幹材積成長量!$S$7:$U$148,MATCH(【入力】吸収量・排出量算定シート!$H49+(T$17-$M$17),幹材積成長量!$S$7:$S$148,0),MATCH($G49,幹材積成長量!$S$7:$U$7,0)),IF($F49="地位Ⅲ",INDEX(幹材積成長量!$Y$7:$AA$148,MATCH(【入力】吸収量・排出量算定シート!$H49+(T$17-$M$17),幹材積成長量!$Y$7:$Y$148,0),MATCH($G49,幹材積成長量!$Y$7:$AA$7,0)),INDEX(幹材積成長量!$V$7:$X$148,MATCH(【入力】吸収量・排出量算定シート!$H49+(T$17-$M$17),幹材積成長量!$V$7:$V$148,0),MATCH($G49,幹材積成長量!$V$7:$X$7,0)))),0)</f>
        <v>0</v>
      </c>
      <c r="U49" s="187">
        <f>IFERROR(IF($F49="地位Ⅰ",INDEX(幹材積成長量!$S$7:$U$148,MATCH(【入力】吸収量・排出量算定シート!$H49+(U$17-$M$17),幹材積成長量!$S$7:$S$148,0),MATCH($G49,幹材積成長量!$S$7:$U$7,0)),IF($F49="地位Ⅲ",INDEX(幹材積成長量!$Y$7:$AA$148,MATCH(【入力】吸収量・排出量算定シート!$H49+(U$17-$M$17),幹材積成長量!$Y$7:$Y$148,0),MATCH($G49,幹材積成長量!$Y$7:$AA$7,0)),INDEX(幹材積成長量!$V$7:$X$148,MATCH(【入力】吸収量・排出量算定シート!$H49+(U$17-$M$17),幹材積成長量!$V$7:$V$148,0),MATCH($G49,幹材積成長量!$V$7:$X$7,0)))),0)</f>
        <v>0</v>
      </c>
      <c r="V49" s="187">
        <f>IFERROR(IF($F49="地位Ⅰ",INDEX(幹材積成長量!$S$7:$U$148,MATCH(【入力】吸収量・排出量算定シート!$H49+(V$17-$M$17),幹材積成長量!$S$7:$S$148,0),MATCH($G49,幹材積成長量!$S$7:$U$7,0)),IF($F49="地位Ⅲ",INDEX(幹材積成長量!$Y$7:$AA$148,MATCH(【入力】吸収量・排出量算定シート!$H49+(V$17-$M$17),幹材積成長量!$Y$7:$Y$148,0),MATCH($G49,幹材積成長量!$Y$7:$AA$7,0)),INDEX(幹材積成長量!$V$7:$X$148,MATCH(【入力】吸収量・排出量算定シート!$H49+(V$17-$M$17),幹材積成長量!$V$7:$V$148,0),MATCH($G49,幹材積成長量!$V$7:$X$7,0)))),0)</f>
        <v>0</v>
      </c>
      <c r="W49" s="187">
        <f>IFERROR(IF($F49="地位Ⅰ",INDEX(幹材積成長量!$S$7:$U$148,MATCH(【入力】吸収量・排出量算定シート!$H49+(W$17-$M$17),幹材積成長量!$S$7:$S$148,0),MATCH($G49,幹材積成長量!$S$7:$U$7,0)),IF($F49="地位Ⅲ",INDEX(幹材積成長量!$Y$7:$AA$148,MATCH(【入力】吸収量・排出量算定シート!$H49+(W$17-$M$17),幹材積成長量!$Y$7:$Y$148,0),MATCH($G49,幹材積成長量!$Y$7:$AA$7,0)),INDEX(幹材積成長量!$V$7:$X$148,MATCH(【入力】吸収量・排出量算定シート!$H49+(W$17-$M$17),幹材積成長量!$V$7:$V$148,0),MATCH($G49,幹材積成長量!$V$7:$X$7,0)))),0)</f>
        <v>0</v>
      </c>
      <c r="X49" s="187">
        <f>IFERROR(IF($F49="地位Ⅰ",INDEX(幹材積成長量!$S$7:$U$148,MATCH(【入力】吸収量・排出量算定シート!$H49+(X$17-$M$17),幹材積成長量!$S$7:$S$148,0),MATCH($G49,幹材積成長量!$S$7:$U$7,0)),IF($F49="地位Ⅲ",INDEX(幹材積成長量!$Y$7:$AA$148,MATCH(【入力】吸収量・排出量算定シート!$H49+(X$17-$M$17),幹材積成長量!$Y$7:$Y$148,0),MATCH($G49,幹材積成長量!$Y$7:$AA$7,0)),INDEX(幹材積成長量!$V$7:$X$148,MATCH(【入力】吸収量・排出量算定シート!$H49+(X$17-$M$17),幹材積成長量!$V$7:$V$148,0),MATCH($G49,幹材積成長量!$V$7:$X$7,0)))),0)</f>
        <v>0</v>
      </c>
      <c r="Y49" s="187">
        <f>IFERROR(IF($F49="地位Ⅰ",INDEX(幹材積成長量!$S$7:$U$148,MATCH(【入力】吸収量・排出量算定シート!$H49+(Y$17-$M$17),幹材積成長量!$S$7:$S$148,0),MATCH($G49,幹材積成長量!$S$7:$U$7,0)),IF($F49="地位Ⅲ",INDEX(幹材積成長量!$Y$7:$AA$148,MATCH(【入力】吸収量・排出量算定シート!$H49+(Y$17-$M$17),幹材積成長量!$Y$7:$Y$148,0),MATCH($G49,幹材積成長量!$Y$7:$AA$7,0)),INDEX(幹材積成長量!$V$7:$X$148,MATCH(【入力】吸収量・排出量算定シート!$H49+(Y$17-$M$17),幹材積成長量!$V$7:$V$148,0),MATCH($G49,幹材積成長量!$V$7:$X$7,0)))),0)</f>
        <v>0</v>
      </c>
      <c r="Z49" s="187">
        <f>IFERROR(IF($F49="地位Ⅰ",INDEX(幹材積成長量!$S$7:$U$148,MATCH(【入力】吸収量・排出量算定シート!$H49+(Z$17-$M$17),幹材積成長量!$S$7:$S$148,0),MATCH($G49,幹材積成長量!$S$7:$U$7,0)),IF($F49="地位Ⅲ",INDEX(幹材積成長量!$Y$7:$AA$148,MATCH(【入力】吸収量・排出量算定シート!$H49+(Z$17-$M$17),幹材積成長量!$Y$7:$Y$148,0),MATCH($G49,幹材積成長量!$Y$7:$AA$7,0)),INDEX(幹材積成長量!$V$7:$X$148,MATCH(【入力】吸収量・排出量算定シート!$H49+(Z$17-$M$17),幹材積成長量!$V$7:$V$148,0),MATCH($G49,幹材積成長量!$V$7:$X$7,0)))),0)</f>
        <v>0</v>
      </c>
      <c r="AA49" s="187">
        <f>IFERROR(IF($F49="地位Ⅰ",INDEX(幹材積成長量!$S$7:$U$148,MATCH(【入力】吸収量・排出量算定シート!$H49+(AA$17-$M$17),幹材積成長量!$S$7:$S$148,0),MATCH($G49,幹材積成長量!$S$7:$U$7,0)),IF($F49="地位Ⅲ",INDEX(幹材積成長量!$Y$7:$AA$148,MATCH(【入力】吸収量・排出量算定シート!$H49+(AA$17-$M$17),幹材積成長量!$Y$7:$Y$148,0),MATCH($G49,幹材積成長量!$Y$7:$AA$7,0)),INDEX(幹材積成長量!$V$7:$X$148,MATCH(【入力】吸収量・排出量算定シート!$H49+(AA$17-$M$17),幹材積成長量!$V$7:$V$148,0),MATCH($G49,幹材積成長量!$V$7:$X$7,0)))),0)</f>
        <v>0</v>
      </c>
      <c r="AB49" s="187">
        <f>IFERROR(IF($F49="地位Ⅰ",INDEX(幹材積成長量!$S$7:$U$148,MATCH(【入力】吸収量・排出量算定シート!$H49+(AB$17-$M$17),幹材積成長量!$S$7:$S$148,0),MATCH($G49,幹材積成長量!$S$7:$U$7,0)),IF($F49="地位Ⅲ",INDEX(幹材積成長量!$Y$7:$AA$148,MATCH(【入力】吸収量・排出量算定シート!$H49+(AB$17-$M$17),幹材積成長量!$Y$7:$Y$148,0),MATCH($G49,幹材積成長量!$Y$7:$AA$7,0)),INDEX(幹材積成長量!$V$7:$X$148,MATCH(【入力】吸収量・排出量算定シート!$H49+(AB$17-$M$17),幹材積成長量!$V$7:$V$148,0),MATCH($G49,幹材積成長量!$V$7:$X$7,0)))),0)</f>
        <v>0</v>
      </c>
      <c r="AC49" s="187">
        <f>IFERROR(IF($F49="地位Ⅰ",INDEX(幹材積成長量!$S$7:$U$148,MATCH(【入力】吸収量・排出量算定シート!$H49+(AC$17-$M$17),幹材積成長量!$S$7:$S$148,0),MATCH($G49,幹材積成長量!$S$7:$U$7,0)),IF($F49="地位Ⅲ",INDEX(幹材積成長量!$Y$7:$AA$148,MATCH(【入力】吸収量・排出量算定シート!$H49+(AC$17-$M$17),幹材積成長量!$Y$7:$Y$148,0),MATCH($G49,幹材積成長量!$Y$7:$AA$7,0)),INDEX(幹材積成長量!$V$7:$X$148,MATCH(【入力】吸収量・排出量算定シート!$H49+(AC$17-$M$17),幹材積成長量!$V$7:$V$148,0),MATCH($G49,幹材積成長量!$V$7:$X$7,0)))),0)</f>
        <v>0</v>
      </c>
      <c r="AD49" s="2">
        <f>IFERROR(INDEX('BEF（拡大係数）'!$A$4:$AO$154,MATCH(【入力】吸収量・排出量算定シート!$H49,'BEF（拡大係数）'!$A$4:$A$154,0),MATCH($G49,'BEF（拡大係数）'!$A$4:$AO$4,0)),0)</f>
        <v>0</v>
      </c>
      <c r="AE49" s="2">
        <f>IFERROR(INDEX('BEF（拡大係数）'!$A$4:$AO$154,MATCH(【入力】吸収量・排出量算定シート!$H49,'BEF（拡大係数）'!$A$4:$A$154,0),MATCH($G49,'BEF（拡大係数）'!$A$4:$AO$4,0)),0)</f>
        <v>0</v>
      </c>
      <c r="AF49" s="2">
        <f>IFERROR(INDEX('BEF（拡大係数）'!$A$4:$AO$154,MATCH(【入力】吸収量・排出量算定シート!$H49,'BEF（拡大係数）'!$A$4:$A$154,0),MATCH($G49,'BEF（拡大係数）'!$A$4:$AO$4,0)),0)</f>
        <v>0</v>
      </c>
      <c r="AG49" s="2">
        <f>IFERROR(INDEX('BEF（拡大係数）'!$A$4:$AO$154,MATCH(【入力】吸収量・排出量算定シート!$H49,'BEF（拡大係数）'!$A$4:$A$154,0),MATCH($G49,'BEF（拡大係数）'!$A$4:$AO$4,0)),0)</f>
        <v>0</v>
      </c>
      <c r="AH49" s="2">
        <f>IFERROR(INDEX('BEF（拡大係数）'!$A$4:$AO$154,MATCH(【入力】吸収量・排出量算定シート!$H49,'BEF（拡大係数）'!$A$4:$A$154,0),MATCH($G49,'BEF（拡大係数）'!$A$4:$AO$4,0)),0)</f>
        <v>0</v>
      </c>
      <c r="AI49" s="2">
        <f>IFERROR(INDEX('BEF（拡大係数）'!$A$4:$AO$154,MATCH(【入力】吸収量・排出量算定シート!$H49,'BEF（拡大係数）'!$A$4:$A$154,0),MATCH($G49,'BEF（拡大係数）'!$A$4:$AO$4,0)),0)</f>
        <v>0</v>
      </c>
      <c r="AJ49" s="2">
        <f>IFERROR(INDEX('BEF（拡大係数）'!$A$4:$AO$154,MATCH(【入力】吸収量・排出量算定シート!$H49,'BEF（拡大係数）'!$A$4:$A$154,0),MATCH($G49,'BEF（拡大係数）'!$A$4:$AO$4,0)),0)</f>
        <v>0</v>
      </c>
      <c r="AK49" s="2">
        <f>IFERROR(INDEX('BEF（拡大係数）'!$A$4:$AO$154,MATCH(【入力】吸収量・排出量算定シート!$H49,'BEF（拡大係数）'!$A$4:$A$154,0),MATCH($G49,'BEF（拡大係数）'!$A$4:$AO$4,0)),0)</f>
        <v>0</v>
      </c>
      <c r="AL49" s="2">
        <f>IFERROR(INDEX('BEF（拡大係数）'!$A$4:$AO$154,MATCH(【入力】吸収量・排出量算定シート!$H49,'BEF（拡大係数）'!$A$4:$A$154,0),MATCH($G49,'BEF（拡大係数）'!$A$4:$AO$4,0)),0)</f>
        <v>0</v>
      </c>
      <c r="AM49" s="2">
        <f>IFERROR(INDEX('BEF（拡大係数）'!$A$4:$AO$154,MATCH(【入力】吸収量・排出量算定シート!$H49,'BEF（拡大係数）'!$A$4:$A$154,0),MATCH($G49,'BEF（拡大係数）'!$A$4:$AO$4,0)),0)</f>
        <v>0</v>
      </c>
      <c r="AN49" s="2">
        <f>IFERROR(INDEX('BEF（拡大係数）'!$A$4:$AO$154,MATCH(【入力】吸収量・排出量算定シート!$H49,'BEF（拡大係数）'!$A$4:$A$154,0),MATCH($G49,'BEF（拡大係数）'!$A$4:$AO$4,0)),0)</f>
        <v>0</v>
      </c>
      <c r="AO49" s="2">
        <f>IFERROR(INDEX('BEF（拡大係数）'!$A$4:$AO$154,MATCH(【入力】吸収量・排出量算定シート!$H49,'BEF（拡大係数）'!$A$4:$A$154,0),MATCH($G49,'BEF（拡大係数）'!$A$4:$AO$4,0)),0)</f>
        <v>0</v>
      </c>
      <c r="AP49" s="2">
        <f>IFERROR(INDEX('BEF（拡大係数）'!$A$4:$AO$154,MATCH(【入力】吸収量・排出量算定シート!$H49,'BEF（拡大係数）'!$A$4:$A$154,0),MATCH($G49,'BEF（拡大係数）'!$A$4:$AO$4,0)),0)</f>
        <v>0</v>
      </c>
      <c r="AQ49" s="2">
        <f>IFERROR(INDEX('BEF（拡大係数）'!$A$4:$AO$154,MATCH(【入力】吸収量・排出量算定シート!$H49,'BEF（拡大係数）'!$A$4:$A$154,0),MATCH($G49,'BEF（拡大係数）'!$A$4:$AO$4,0)),0)</f>
        <v>0</v>
      </c>
      <c r="AR49" s="2">
        <f>IFERROR(INDEX('BEF（拡大係数）'!$A$4:$AO$154,MATCH(【入力】吸収量・排出量算定シート!$H49,'BEF（拡大係数）'!$A$4:$A$154,0),MATCH($G49,'BEF（拡大係数）'!$A$4:$AO$4,0)),0)</f>
        <v>0</v>
      </c>
      <c r="AS49" s="2">
        <f>IFERROR(INDEX('BEF（拡大係数）'!$A$4:$AO$154,MATCH(【入力】吸収量・排出量算定シート!$H49,'BEF（拡大係数）'!$A$4:$A$154,0),MATCH($G49,'BEF（拡大係数）'!$A$4:$AO$4,0)),0)</f>
        <v>0</v>
      </c>
      <c r="AT49" s="2">
        <f>IFERROR(INDEX('BEF（拡大係数）'!$A$4:$AO$154,MATCH(【入力】吸収量・排出量算定シート!$H49,'BEF（拡大係数）'!$A$4:$A$154,0),MATCH($G49,'BEF（拡大係数）'!$A$4:$AO$4,0)),0)</f>
        <v>0</v>
      </c>
      <c r="AU49" s="2">
        <f>IFERROR(VLOOKUP($G49,パラメータ_オリジナル!$B$6:$G$45,4,FALSE),0)</f>
        <v>0</v>
      </c>
      <c r="AV49" s="2">
        <f>IFERROR(VLOOKUP($G49,パラメータ_オリジナル!$B$6:$G$45,5,FALSE),0)</f>
        <v>0</v>
      </c>
      <c r="AW49" s="2">
        <f>IFERROR(VLOOKUP($G49,パラメータ_オリジナル!$B$6:$G$45,6,FALSE),0)</f>
        <v>0</v>
      </c>
      <c r="AX49" s="125">
        <f t="shared" si="182"/>
        <v>0</v>
      </c>
      <c r="AY49" s="125">
        <f t="shared" si="183"/>
        <v>0</v>
      </c>
      <c r="AZ49" s="125">
        <f t="shared" si="184"/>
        <v>0</v>
      </c>
      <c r="BA49" s="125">
        <f t="shared" si="185"/>
        <v>0</v>
      </c>
      <c r="BB49" s="125">
        <f t="shared" si="186"/>
        <v>0</v>
      </c>
      <c r="BC49" s="125">
        <f t="shared" si="187"/>
        <v>0</v>
      </c>
      <c r="BD49" s="125">
        <f t="shared" si="188"/>
        <v>0</v>
      </c>
      <c r="BE49" s="125">
        <f t="shared" si="189"/>
        <v>0</v>
      </c>
      <c r="BF49" s="125">
        <f t="shared" si="190"/>
        <v>0</v>
      </c>
      <c r="BG49" s="125">
        <f t="shared" si="191"/>
        <v>0</v>
      </c>
      <c r="BH49" s="125">
        <f t="shared" si="192"/>
        <v>0</v>
      </c>
      <c r="BI49" s="125">
        <f t="shared" si="193"/>
        <v>0</v>
      </c>
      <c r="BJ49" s="125">
        <f t="shared" si="194"/>
        <v>0</v>
      </c>
      <c r="BK49" s="125">
        <f t="shared" si="195"/>
        <v>0</v>
      </c>
      <c r="BL49" s="125">
        <f t="shared" si="196"/>
        <v>0</v>
      </c>
      <c r="BM49" s="125">
        <f t="shared" si="197"/>
        <v>0</v>
      </c>
      <c r="BN49" s="125">
        <f t="shared" si="198"/>
        <v>0</v>
      </c>
      <c r="BO49" s="125">
        <f t="shared" si="199"/>
        <v>0</v>
      </c>
      <c r="BP49" s="125">
        <f t="shared" si="200"/>
        <v>0</v>
      </c>
      <c r="BQ49" s="125">
        <f t="shared" si="201"/>
        <v>0</v>
      </c>
      <c r="BR49" s="125">
        <f t="shared" si="202"/>
        <v>0</v>
      </c>
      <c r="BS49" s="125">
        <f t="shared" si="203"/>
        <v>0</v>
      </c>
      <c r="BT49" s="125">
        <f t="shared" si="204"/>
        <v>0</v>
      </c>
      <c r="BU49" s="125">
        <f t="shared" si="205"/>
        <v>0</v>
      </c>
      <c r="BV49" s="125">
        <f t="shared" si="206"/>
        <v>0</v>
      </c>
      <c r="BW49" s="125">
        <f t="shared" si="207"/>
        <v>0</v>
      </c>
      <c r="BX49" s="125">
        <f t="shared" si="208"/>
        <v>0</v>
      </c>
      <c r="BY49" s="125">
        <f t="shared" si="209"/>
        <v>0</v>
      </c>
      <c r="BZ49" s="125">
        <f t="shared" si="210"/>
        <v>0</v>
      </c>
      <c r="CA49" s="125">
        <f t="shared" si="211"/>
        <v>0</v>
      </c>
      <c r="CB49" s="125">
        <f t="shared" si="212"/>
        <v>0</v>
      </c>
      <c r="CC49" s="125">
        <f t="shared" si="213"/>
        <v>0</v>
      </c>
      <c r="CD49" s="125">
        <f t="shared" si="214"/>
        <v>0</v>
      </c>
      <c r="CE49" s="125">
        <f t="shared" si="215"/>
        <v>0</v>
      </c>
      <c r="CF49" s="2">
        <f>IFERROR(IF($F49="地位Ⅰ",INDEX(幹材積成長量!$I$7:$K$148,MATCH((【入力】吸収量・排出量算定シート!$H49+(【入力】吸収量・排出量算定シート!CF$17-【入力】吸収量・排出量算定シート!$CF$17)),幹材積成長量!$I$7:$I$148,0),MATCH(【入力】吸収量・排出量算定シート!$G49,幹材積成長量!$I$7:$K$7,0)),IF($F49="地位Ⅲ",INDEX(幹材積成長量!$O$7:$Q$148,MATCH((【入力】吸収量・排出量算定シート!$H49+(【入力】吸収量・排出量算定シート!CF$17-【入力】吸収量・排出量算定シート!$CF$17)),幹材積成長量!$O$7:$O$148,0),MATCH(【入力】吸収量・排出量算定シート!$G49,幹材積成長量!$O$7:$Q$7,0)),INDEX(幹材積成長量!$L$7:$N$148,MATCH((【入力】吸収量・排出量算定シート!$H49+(【入力】吸収量・排出量算定シート!CF$17-【入力】吸収量・排出量算定シート!$CF$17)),幹材積成長量!$L$7:$L$148,0),MATCH(【入力】吸収量・排出量算定シート!$G49,幹材積成長量!$L$7:$N$7,0)))),0)</f>
        <v>0</v>
      </c>
      <c r="CG49" s="2">
        <f>IFERROR(IF($F49="地位Ⅰ",INDEX(幹材積成長量!$I$7:$K$148,MATCH((【入力】吸収量・排出量算定シート!$H49+(【入力】吸収量・排出量算定シート!CG$17-【入力】吸収量・排出量算定シート!$CF$17)),幹材積成長量!$I$7:$I$148,0),MATCH(【入力】吸収量・排出量算定シート!$G49,幹材積成長量!$I$7:$K$7,0)),IF($F49="地位Ⅲ",INDEX(幹材積成長量!$O$7:$Q$148,MATCH((【入力】吸収量・排出量算定シート!$H49+(【入力】吸収量・排出量算定シート!CG$17-【入力】吸収量・排出量算定シート!$CF$17)),幹材積成長量!$O$7:$O$148,0),MATCH(【入力】吸収量・排出量算定シート!$G49,幹材積成長量!$O$7:$Q$7,0)),INDEX(幹材積成長量!$L$7:$N$148,MATCH((【入力】吸収量・排出量算定シート!$H49+(【入力】吸収量・排出量算定シート!CG$17-【入力】吸収量・排出量算定シート!$CF$17)),幹材積成長量!$L$7:$L$148,0),MATCH(【入力】吸収量・排出量算定シート!$G49,幹材積成長量!$L$7:$N$7,0)))),0)</f>
        <v>0</v>
      </c>
      <c r="CH49" s="2">
        <f>IFERROR(IF($F49="地位Ⅰ",INDEX(幹材積成長量!$I$7:$K$148,MATCH((【入力】吸収量・排出量算定シート!$H49+(【入力】吸収量・排出量算定シート!CH$17-【入力】吸収量・排出量算定シート!$CF$17)),幹材積成長量!$I$7:$I$148,0),MATCH(【入力】吸収量・排出量算定シート!$G49,幹材積成長量!$I$7:$K$7,0)),IF($F49="地位Ⅲ",INDEX(幹材積成長量!$O$7:$Q$148,MATCH((【入力】吸収量・排出量算定シート!$H49+(【入力】吸収量・排出量算定シート!CH$17-【入力】吸収量・排出量算定シート!$CF$17)),幹材積成長量!$O$7:$O$148,0),MATCH(【入力】吸収量・排出量算定シート!$G49,幹材積成長量!$O$7:$Q$7,0)),INDEX(幹材積成長量!$L$7:$N$148,MATCH((【入力】吸収量・排出量算定シート!$H49+(【入力】吸収量・排出量算定シート!CH$17-【入力】吸収量・排出量算定シート!$CF$17)),幹材積成長量!$L$7:$L$148,0),MATCH(【入力】吸収量・排出量算定シート!$G49,幹材積成長量!$L$7:$N$7,0)))),0)</f>
        <v>0</v>
      </c>
      <c r="CI49" s="2">
        <f>IFERROR(IF($F49="地位Ⅰ",INDEX(幹材積成長量!$I$7:$K$148,MATCH((【入力】吸収量・排出量算定シート!$H49+(【入力】吸収量・排出量算定シート!CI$17-【入力】吸収量・排出量算定シート!$CF$17)),幹材積成長量!$I$7:$I$148,0),MATCH(【入力】吸収量・排出量算定シート!$G49,幹材積成長量!$I$7:$K$7,0)),IF($F49="地位Ⅲ",INDEX(幹材積成長量!$O$7:$Q$148,MATCH((【入力】吸収量・排出量算定シート!$H49+(【入力】吸収量・排出量算定シート!CI$17-【入力】吸収量・排出量算定シート!$CF$17)),幹材積成長量!$O$7:$O$148,0),MATCH(【入力】吸収量・排出量算定シート!$G49,幹材積成長量!$O$7:$Q$7,0)),INDEX(幹材積成長量!$L$7:$N$148,MATCH((【入力】吸収量・排出量算定シート!$H49+(【入力】吸収量・排出量算定シート!CI$17-【入力】吸収量・排出量算定シート!$CF$17)),幹材積成長量!$L$7:$L$148,0),MATCH(【入力】吸収量・排出量算定シート!$G49,幹材積成長量!$L$7:$N$7,0)))),0)</f>
        <v>0</v>
      </c>
      <c r="CJ49" s="2">
        <f>IFERROR(IF($F49="地位Ⅰ",INDEX(幹材積成長量!$I$7:$K$148,MATCH((【入力】吸収量・排出量算定シート!$H49+(【入力】吸収量・排出量算定シート!CJ$17-【入力】吸収量・排出量算定シート!$CF$17)),幹材積成長量!$I$7:$I$148,0),MATCH(【入力】吸収量・排出量算定シート!$G49,幹材積成長量!$I$7:$K$7,0)),IF($F49="地位Ⅲ",INDEX(幹材積成長量!$O$7:$Q$148,MATCH((【入力】吸収量・排出量算定シート!$H49+(【入力】吸収量・排出量算定シート!CJ$17-【入力】吸収量・排出量算定シート!$CF$17)),幹材積成長量!$O$7:$O$148,0),MATCH(【入力】吸収量・排出量算定シート!$G49,幹材積成長量!$O$7:$Q$7,0)),INDEX(幹材積成長量!$L$7:$N$148,MATCH((【入力】吸収量・排出量算定シート!$H49+(【入力】吸収量・排出量算定シート!CJ$17-【入力】吸収量・排出量算定シート!$CF$17)),幹材積成長量!$L$7:$L$148,0),MATCH(【入力】吸収量・排出量算定シート!$G49,幹材積成長量!$L$7:$N$7,0)))),0)</f>
        <v>0</v>
      </c>
      <c r="CK49" s="2">
        <f>IFERROR(IF($F49="地位Ⅰ",INDEX(幹材積成長量!$I$7:$K$148,MATCH((【入力】吸収量・排出量算定シート!$H49+(【入力】吸収量・排出量算定シート!CK$17-【入力】吸収量・排出量算定シート!$CF$17)),幹材積成長量!$I$7:$I$148,0),MATCH(【入力】吸収量・排出量算定シート!$G49,幹材積成長量!$I$7:$K$7,0)),IF($F49="地位Ⅲ",INDEX(幹材積成長量!$O$7:$Q$148,MATCH((【入力】吸収量・排出量算定シート!$H49+(【入力】吸収量・排出量算定シート!CK$17-【入力】吸収量・排出量算定シート!$CF$17)),幹材積成長量!$O$7:$O$148,0),MATCH(【入力】吸収量・排出量算定シート!$G49,幹材積成長量!$O$7:$Q$7,0)),INDEX(幹材積成長量!$L$7:$N$148,MATCH((【入力】吸収量・排出量算定シート!$H49+(【入力】吸収量・排出量算定シート!CK$17-【入力】吸収量・排出量算定シート!$CF$17)),幹材積成長量!$L$7:$L$148,0),MATCH(【入力】吸収量・排出量算定シート!$G49,幹材積成長量!$L$7:$N$7,0)))),0)</f>
        <v>0</v>
      </c>
      <c r="CL49" s="2">
        <f>IFERROR(IF($F49="地位Ⅰ",INDEX(幹材積成長量!$I$7:$K$148,MATCH((【入力】吸収量・排出量算定シート!$H49+(【入力】吸収量・排出量算定シート!CL$17-【入力】吸収量・排出量算定シート!$CF$17)),幹材積成長量!$I$7:$I$148,0),MATCH(【入力】吸収量・排出量算定シート!$G49,幹材積成長量!$I$7:$K$7,0)),IF($F49="地位Ⅲ",INDEX(幹材積成長量!$O$7:$Q$148,MATCH((【入力】吸収量・排出量算定シート!$H49+(【入力】吸収量・排出量算定シート!CL$17-【入力】吸収量・排出量算定シート!$CF$17)),幹材積成長量!$O$7:$O$148,0),MATCH(【入力】吸収量・排出量算定シート!$G49,幹材積成長量!$O$7:$Q$7,0)),INDEX(幹材積成長量!$L$7:$N$148,MATCH((【入力】吸収量・排出量算定シート!$H49+(【入力】吸収量・排出量算定シート!CL$17-【入力】吸収量・排出量算定シート!$CF$17)),幹材積成長量!$L$7:$L$148,0),MATCH(【入力】吸収量・排出量算定シート!$G49,幹材積成長量!$L$7:$N$7,0)))),0)</f>
        <v>0</v>
      </c>
      <c r="CM49" s="2">
        <f>IFERROR(IF($F49="地位Ⅰ",INDEX(幹材積成長量!$I$7:$K$148,MATCH((【入力】吸収量・排出量算定シート!$H49+(【入力】吸収量・排出量算定シート!CM$17-【入力】吸収量・排出量算定シート!$CF$17)),幹材積成長量!$I$7:$I$148,0),MATCH(【入力】吸収量・排出量算定シート!$G49,幹材積成長量!$I$7:$K$7,0)),IF($F49="地位Ⅲ",INDEX(幹材積成長量!$O$7:$Q$148,MATCH((【入力】吸収量・排出量算定シート!$H49+(【入力】吸収量・排出量算定シート!CM$17-【入力】吸収量・排出量算定シート!$CF$17)),幹材積成長量!$O$7:$O$148,0),MATCH(【入力】吸収量・排出量算定シート!$G49,幹材積成長量!$O$7:$Q$7,0)),INDEX(幹材積成長量!$L$7:$N$148,MATCH((【入力】吸収量・排出量算定シート!$H49+(【入力】吸収量・排出量算定シート!CM$17-【入力】吸収量・排出量算定シート!$CF$17)),幹材積成長量!$L$7:$L$148,0),MATCH(【入力】吸収量・排出量算定シート!$G49,幹材積成長量!$L$7:$N$7,0)))),0)</f>
        <v>0</v>
      </c>
      <c r="CN49" s="2">
        <f>IFERROR(IF($F49="地位Ⅰ",INDEX(幹材積成長量!$I$7:$K$148,MATCH((【入力】吸収量・排出量算定シート!$H49+(【入力】吸収量・排出量算定シート!CN$17-【入力】吸収量・排出量算定シート!$CF$17)),幹材積成長量!$I$7:$I$148,0),MATCH(【入力】吸収量・排出量算定シート!$G49,幹材積成長量!$I$7:$K$7,0)),IF($F49="地位Ⅲ",INDEX(幹材積成長量!$O$7:$Q$148,MATCH((【入力】吸収量・排出量算定シート!$H49+(【入力】吸収量・排出量算定シート!CN$17-【入力】吸収量・排出量算定シート!$CF$17)),幹材積成長量!$O$7:$O$148,0),MATCH(【入力】吸収量・排出量算定シート!$G49,幹材積成長量!$O$7:$Q$7,0)),INDEX(幹材積成長量!$L$7:$N$148,MATCH((【入力】吸収量・排出量算定シート!$H49+(【入力】吸収量・排出量算定シート!CN$17-【入力】吸収量・排出量算定シート!$CF$17)),幹材積成長量!$L$7:$L$148,0),MATCH(【入力】吸収量・排出量算定シート!$G49,幹材積成長量!$L$7:$N$7,0)))),0)</f>
        <v>0</v>
      </c>
      <c r="CO49" s="2">
        <f>IFERROR(IF($F49="地位Ⅰ",INDEX(幹材積成長量!$I$7:$K$148,MATCH((【入力】吸収量・排出量算定シート!$H49+(【入力】吸収量・排出量算定シート!CO$17-【入力】吸収量・排出量算定シート!$CF$17)),幹材積成長量!$I$7:$I$148,0),MATCH(【入力】吸収量・排出量算定シート!$G49,幹材積成長量!$I$7:$K$7,0)),IF($F49="地位Ⅲ",INDEX(幹材積成長量!$O$7:$Q$148,MATCH((【入力】吸収量・排出量算定シート!$H49+(【入力】吸収量・排出量算定シート!CO$17-【入力】吸収量・排出量算定シート!$CF$17)),幹材積成長量!$O$7:$O$148,0),MATCH(【入力】吸収量・排出量算定シート!$G49,幹材積成長量!$O$7:$Q$7,0)),INDEX(幹材積成長量!$L$7:$N$148,MATCH((【入力】吸収量・排出量算定シート!$H49+(【入力】吸収量・排出量算定シート!CO$17-【入力】吸収量・排出量算定シート!$CF$17)),幹材積成長量!$L$7:$L$148,0),MATCH(【入力】吸収量・排出量算定シート!$G49,幹材積成長量!$L$7:$N$7,0)))),0)</f>
        <v>0</v>
      </c>
      <c r="CP49" s="2">
        <f>IFERROR(IF($F49="地位Ⅰ",INDEX(幹材積成長量!$I$7:$K$148,MATCH((【入力】吸収量・排出量算定シート!$H49+(【入力】吸収量・排出量算定シート!CP$17-【入力】吸収量・排出量算定シート!$CF$17)),幹材積成長量!$I$7:$I$148,0),MATCH(【入力】吸収量・排出量算定シート!$G49,幹材積成長量!$I$7:$K$7,0)),IF($F49="地位Ⅲ",INDEX(幹材積成長量!$O$7:$Q$148,MATCH((【入力】吸収量・排出量算定シート!$H49+(【入力】吸収量・排出量算定シート!CP$17-【入力】吸収量・排出量算定シート!$CF$17)),幹材積成長量!$O$7:$O$148,0),MATCH(【入力】吸収量・排出量算定シート!$G49,幹材積成長量!$O$7:$Q$7,0)),INDEX(幹材積成長量!$L$7:$N$148,MATCH((【入力】吸収量・排出量算定シート!$H49+(【入力】吸収量・排出量算定シート!CP$17-【入力】吸収量・排出量算定シート!$CF$17)),幹材積成長量!$L$7:$L$148,0),MATCH(【入力】吸収量・排出量算定シート!$G49,幹材積成長量!$L$7:$N$7,0)))),0)</f>
        <v>0</v>
      </c>
      <c r="CQ49" s="2">
        <f>IFERROR(IF($F49="地位Ⅰ",INDEX(幹材積成長量!$I$7:$K$148,MATCH((【入力】吸収量・排出量算定シート!$H49+(【入力】吸収量・排出量算定シート!CQ$17-【入力】吸収量・排出量算定シート!$CF$17)),幹材積成長量!$I$7:$I$148,0),MATCH(【入力】吸収量・排出量算定シート!$G49,幹材積成長量!$I$7:$K$7,0)),IF($F49="地位Ⅲ",INDEX(幹材積成長量!$O$7:$Q$148,MATCH((【入力】吸収量・排出量算定シート!$H49+(【入力】吸収量・排出量算定シート!CQ$17-【入力】吸収量・排出量算定シート!$CF$17)),幹材積成長量!$O$7:$O$148,0),MATCH(【入力】吸収量・排出量算定シート!$G49,幹材積成長量!$O$7:$Q$7,0)),INDEX(幹材積成長量!$L$7:$N$148,MATCH((【入力】吸収量・排出量算定シート!$H49+(【入力】吸収量・排出量算定シート!CQ$17-【入力】吸収量・排出量算定シート!$CF$17)),幹材積成長量!$L$7:$L$148,0),MATCH(【入力】吸収量・排出量算定シート!$G49,幹材積成長量!$L$7:$N$7,0)))),0)</f>
        <v>0</v>
      </c>
      <c r="CR49" s="2">
        <f>IFERROR(IF($F49="地位Ⅰ",INDEX(幹材積成長量!$I$7:$K$148,MATCH((【入力】吸収量・排出量算定シート!$H49+(【入力】吸収量・排出量算定シート!CR$17-【入力】吸収量・排出量算定シート!$CF$17)),幹材積成長量!$I$7:$I$148,0),MATCH(【入力】吸収量・排出量算定シート!$G49,幹材積成長量!$I$7:$K$7,0)),IF($F49="地位Ⅲ",INDEX(幹材積成長量!$O$7:$Q$148,MATCH((【入力】吸収量・排出量算定シート!$H49+(【入力】吸収量・排出量算定シート!CR$17-【入力】吸収量・排出量算定シート!$CF$17)),幹材積成長量!$O$7:$O$148,0),MATCH(【入力】吸収量・排出量算定シート!$G49,幹材積成長量!$O$7:$Q$7,0)),INDEX(幹材積成長量!$L$7:$N$148,MATCH((【入力】吸収量・排出量算定シート!$H49+(【入力】吸収量・排出量算定シート!CR$17-【入力】吸収量・排出量算定シート!$CF$17)),幹材積成長量!$L$7:$L$148,0),MATCH(【入力】吸収量・排出量算定シート!$G49,幹材積成長量!$L$7:$N$7,0)))),0)</f>
        <v>0</v>
      </c>
      <c r="CS49" s="2">
        <f>IFERROR(IF($F49="地位Ⅰ",INDEX(幹材積成長量!$I$7:$K$148,MATCH((【入力】吸収量・排出量算定シート!$H49+(【入力】吸収量・排出量算定シート!CS$17-【入力】吸収量・排出量算定シート!$CF$17)),幹材積成長量!$I$7:$I$148,0),MATCH(【入力】吸収量・排出量算定シート!$G49,幹材積成長量!$I$7:$K$7,0)),IF($F49="地位Ⅲ",INDEX(幹材積成長量!$O$7:$Q$148,MATCH((【入力】吸収量・排出量算定シート!$H49+(【入力】吸収量・排出量算定シート!CS$17-【入力】吸収量・排出量算定シート!$CF$17)),幹材積成長量!$O$7:$O$148,0),MATCH(【入力】吸収量・排出量算定シート!$G49,幹材積成長量!$O$7:$Q$7,0)),INDEX(幹材積成長量!$L$7:$N$148,MATCH((【入力】吸収量・排出量算定シート!$H49+(【入力】吸収量・排出量算定シート!CS$17-【入力】吸収量・排出量算定シート!$CF$17)),幹材積成長量!$L$7:$L$148,0),MATCH(【入力】吸収量・排出量算定シート!$G49,幹材積成長量!$L$7:$N$7,0)))),0)</f>
        <v>0</v>
      </c>
      <c r="CT49" s="2">
        <f>IFERROR(IF($F49="地位Ⅰ",INDEX(幹材積成長量!$I$7:$K$148,MATCH((【入力】吸収量・排出量算定シート!$H49+(【入力】吸収量・排出量算定シート!CT$17-【入力】吸収量・排出量算定シート!$CF$17)),幹材積成長量!$I$7:$I$148,0),MATCH(【入力】吸収量・排出量算定シート!$G49,幹材積成長量!$I$7:$K$7,0)),IF($F49="地位Ⅲ",INDEX(幹材積成長量!$O$7:$Q$148,MATCH((【入力】吸収量・排出量算定シート!$H49+(【入力】吸収量・排出量算定シート!CT$17-【入力】吸収量・排出量算定シート!$CF$17)),幹材積成長量!$O$7:$O$148,0),MATCH(【入力】吸収量・排出量算定シート!$G49,幹材積成長量!$O$7:$Q$7,0)),INDEX(幹材積成長量!$L$7:$N$148,MATCH((【入力】吸収量・排出量算定シート!$H49+(【入力】吸収量・排出量算定シート!CT$17-【入力】吸収量・排出量算定シート!$CF$17)),幹材積成長量!$L$7:$L$148,0),MATCH(【入力】吸収量・排出量算定シート!$G49,幹材積成長量!$L$7:$N$7,0)))),0)</f>
        <v>0</v>
      </c>
      <c r="CU49" s="2">
        <f>IFERROR(IF($F49="地位Ⅰ",INDEX(幹材積成長量!$I$7:$K$148,MATCH((【入力】吸収量・排出量算定シート!$H49+(【入力】吸収量・排出量算定シート!CU$17-【入力】吸収量・排出量算定シート!$CF$17)),幹材積成長量!$I$7:$I$148,0),MATCH(【入力】吸収量・排出量算定シート!$G49,幹材積成長量!$I$7:$K$7,0)),IF($F49="地位Ⅲ",INDEX(幹材積成長量!$O$7:$Q$148,MATCH((【入力】吸収量・排出量算定シート!$H49+(【入力】吸収量・排出量算定シート!CU$17-【入力】吸収量・排出量算定シート!$CF$17)),幹材積成長量!$O$7:$O$148,0),MATCH(【入力】吸収量・排出量算定シート!$G49,幹材積成長量!$O$7:$Q$7,0)),INDEX(幹材積成長量!$L$7:$N$148,MATCH((【入力】吸収量・排出量算定シート!$H49+(【入力】吸収量・排出量算定シート!CU$17-【入力】吸収量・排出量算定シート!$CF$17)),幹材積成長量!$L$7:$L$148,0),MATCH(【入力】吸収量・排出量算定シート!$G49,幹材積成長量!$L$7:$N$7,0)))),0)</f>
        <v>0</v>
      </c>
      <c r="CV49" s="2">
        <f>IFERROR(IF($F49="地位Ⅰ",INDEX(幹材積成長量!$I$7:$K$148,MATCH((【入力】吸収量・排出量算定シート!$H49+(【入力】吸収量・排出量算定シート!CV$17-【入力】吸収量・排出量算定シート!$CF$17)),幹材積成長量!$I$7:$I$148,0),MATCH(【入力】吸収量・排出量算定シート!$G49,幹材積成長量!$I$7:$K$7,0)),IF($F49="地位Ⅲ",INDEX(幹材積成長量!$O$7:$Q$148,MATCH((【入力】吸収量・排出量算定シート!$H49+(【入力】吸収量・排出量算定シート!CV$17-【入力】吸収量・排出量算定シート!$CF$17)),幹材積成長量!$O$7:$O$148,0),MATCH(【入力】吸収量・排出量算定シート!$G49,幹材積成長量!$O$7:$Q$7,0)),INDEX(幹材積成長量!$L$7:$N$148,MATCH((【入力】吸収量・排出量算定シート!$H49+(【入力】吸収量・排出量算定シート!CV$17-【入力】吸収量・排出量算定シート!$CF$17)),幹材積成長量!$L$7:$L$148,0),MATCH(【入力】吸収量・排出量算定シート!$G49,幹材積成長量!$L$7:$N$7,0)))),0)</f>
        <v>0</v>
      </c>
      <c r="CW49" s="2">
        <f t="shared" si="216"/>
        <v>0</v>
      </c>
      <c r="CX49" s="2">
        <f t="shared" si="217"/>
        <v>0</v>
      </c>
      <c r="CY49" s="2">
        <f t="shared" si="218"/>
        <v>0</v>
      </c>
      <c r="CZ49" s="2">
        <f t="shared" si="219"/>
        <v>0</v>
      </c>
      <c r="DA49" s="2">
        <f t="shared" si="220"/>
        <v>0</v>
      </c>
      <c r="DB49" s="2">
        <f t="shared" si="221"/>
        <v>0</v>
      </c>
      <c r="DC49" s="2">
        <f t="shared" si="222"/>
        <v>0</v>
      </c>
      <c r="DD49" s="2">
        <f t="shared" si="223"/>
        <v>0</v>
      </c>
      <c r="DE49" s="2">
        <f t="shared" si="224"/>
        <v>0</v>
      </c>
      <c r="DF49" s="2">
        <f t="shared" si="225"/>
        <v>0</v>
      </c>
      <c r="DG49" s="2">
        <f t="shared" si="226"/>
        <v>0</v>
      </c>
      <c r="DH49" s="2">
        <f t="shared" si="227"/>
        <v>0</v>
      </c>
      <c r="DI49" s="2">
        <f t="shared" si="228"/>
        <v>0</v>
      </c>
      <c r="DJ49" s="2">
        <f t="shared" si="229"/>
        <v>0</v>
      </c>
      <c r="DK49" s="2">
        <f t="shared" si="230"/>
        <v>0</v>
      </c>
      <c r="DL49" s="2">
        <f t="shared" si="231"/>
        <v>0</v>
      </c>
      <c r="DM49" s="2">
        <f t="shared" si="232"/>
        <v>0</v>
      </c>
      <c r="DN49" s="187">
        <f>IFERROR(IF($F49="地位Ⅰ",INDEX(幹材積成長量!$AE$7:$AG$14,8,MATCH(【入力】吸収量・排出量算定シート!$G49,幹材積成長量!$AE$7:$AG$7,0)),IF($F49="地位Ⅲ",INDEX(幹材積成長量!$AK$7:$AM$14,8,MATCH(【入力】吸収量・排出量算定シート!$G49,幹材積成長量!$AK$7:$AM$7,0)),INDEX(幹材積成長量!$AH$7:$AJ$14,8,MATCH(【入力】吸収量・排出量算定シート!$G49,幹材積成長量!$AH$7:$AJ$7,0)))),0)</f>
        <v>0</v>
      </c>
      <c r="DO49" s="187">
        <f>IFERROR(IF($F49="地位Ⅰ",INDEX(幹材積成長量!$AE$7:$AG$14,8,MATCH(【入力】吸収量・排出量算定シート!$G49,幹材積成長量!$AE$7:$AG$7,0)),IF($F49="地位Ⅲ",INDEX(幹材積成長量!$AK$7:$AM$14,8,MATCH(【入力】吸収量・排出量算定シート!$G49,幹材積成長量!$AK$7:$AM$7,0)),INDEX(幹材積成長量!$AH$7:$AJ$14,8,MATCH(【入力】吸収量・排出量算定シート!$G49,幹材積成長量!$AH$7:$AJ$7,0)))),0)</f>
        <v>0</v>
      </c>
      <c r="DP49" s="187">
        <f>IFERROR(IF($F49="地位Ⅰ",INDEX(幹材積成長量!$AE$7:$AG$14,8,MATCH(【入力】吸収量・排出量算定シート!$G49,幹材積成長量!$AE$7:$AG$7,0)),IF($F49="地位Ⅲ",INDEX(幹材積成長量!$AK$7:$AM$14,8,MATCH(【入力】吸収量・排出量算定シート!$G49,幹材積成長量!$AK$7:$AM$7,0)),INDEX(幹材積成長量!$AH$7:$AJ$14,8,MATCH(【入力】吸収量・排出量算定シート!$G49,幹材積成長量!$AH$7:$AJ$7,0)))),0)</f>
        <v>0</v>
      </c>
      <c r="DQ49" s="187">
        <f>IFERROR(IF($F49="地位Ⅰ",INDEX(幹材積成長量!$AE$7:$AG$14,8,MATCH(【入力】吸収量・排出量算定シート!$G49,幹材積成長量!$AE$7:$AG$7,0)),IF($F49="地位Ⅲ",INDEX(幹材積成長量!$AK$7:$AM$14,8,MATCH(【入力】吸収量・排出量算定シート!$G49,幹材積成長量!$AK$7:$AM$7,0)),INDEX(幹材積成長量!$AH$7:$AJ$14,8,MATCH(【入力】吸収量・排出量算定シート!$G49,幹材積成長量!$AH$7:$AJ$7,0)))),0)</f>
        <v>0</v>
      </c>
      <c r="DR49" s="187">
        <f>IFERROR(IF($F49="地位Ⅰ",INDEX(幹材積成長量!$AE$7:$AG$14,8,MATCH(【入力】吸収量・排出量算定シート!$G49,幹材積成長量!$AE$7:$AG$7,0)),IF($F49="地位Ⅲ",INDEX(幹材積成長量!$AK$7:$AM$14,8,MATCH(【入力】吸収量・排出量算定シート!$G49,幹材積成長量!$AK$7:$AM$7,0)),INDEX(幹材積成長量!$AH$7:$AJ$14,8,MATCH(【入力】吸収量・排出量算定シート!$G49,幹材積成長量!$AH$7:$AJ$7,0)))),0)</f>
        <v>0</v>
      </c>
      <c r="DS49" s="187">
        <f>IFERROR(IF($F49="地位Ⅰ",INDEX(幹材積成長量!$AE$7:$AG$14,8,MATCH(【入力】吸収量・排出量算定シート!$G49,幹材積成長量!$AE$7:$AG$7,0)),IF($F49="地位Ⅲ",INDEX(幹材積成長量!$AK$7:$AM$14,8,MATCH(【入力】吸収量・排出量算定シート!$G49,幹材積成長量!$AK$7:$AM$7,0)),INDEX(幹材積成長量!$AH$7:$AJ$14,8,MATCH(【入力】吸収量・排出量算定シート!$G49,幹材積成長量!$AH$7:$AJ$7,0)))),0)</f>
        <v>0</v>
      </c>
      <c r="DT49" s="187">
        <f>IFERROR(IF($F49="地位Ⅰ",INDEX(幹材積成長量!$AE$7:$AG$14,8,MATCH(【入力】吸収量・排出量算定シート!$G49,幹材積成長量!$AE$7:$AG$7,0)),IF($F49="地位Ⅲ",INDEX(幹材積成長量!$AK$7:$AM$14,8,MATCH(【入力】吸収量・排出量算定シート!$G49,幹材積成長量!$AK$7:$AM$7,0)),INDEX(幹材積成長量!$AH$7:$AJ$14,8,MATCH(【入力】吸収量・排出量算定シート!$G49,幹材積成長量!$AH$7:$AJ$7,0)))),0)</f>
        <v>0</v>
      </c>
      <c r="DU49" s="187">
        <f>IFERROR(IF($F49="地位Ⅰ",INDEX(幹材積成長量!$AE$7:$AG$14,8,MATCH(【入力】吸収量・排出量算定シート!$G49,幹材積成長量!$AE$7:$AG$7,0)),IF($F49="地位Ⅲ",INDEX(幹材積成長量!$AK$7:$AM$14,8,MATCH(【入力】吸収量・排出量算定シート!$G49,幹材積成長量!$AK$7:$AM$7,0)),INDEX(幹材積成長量!$AH$7:$AJ$14,8,MATCH(【入力】吸収量・排出量算定シート!$G49,幹材積成長量!$AH$7:$AJ$7,0)))),0)</f>
        <v>0</v>
      </c>
      <c r="DV49" s="187">
        <f>IFERROR(IF($F49="地位Ⅰ",INDEX(幹材積成長量!$AE$7:$AG$14,8,MATCH(【入力】吸収量・排出量算定シート!$G49,幹材積成長量!$AE$7:$AG$7,0)),IF($F49="地位Ⅲ",INDEX(幹材積成長量!$AK$7:$AM$14,8,MATCH(【入力】吸収量・排出量算定シート!$G49,幹材積成長量!$AK$7:$AM$7,0)),INDEX(幹材積成長量!$AH$7:$AJ$14,8,MATCH(【入力】吸収量・排出量算定シート!$G49,幹材積成長量!$AH$7:$AJ$7,0)))),0)</f>
        <v>0</v>
      </c>
      <c r="DW49" s="187">
        <f>IFERROR(IF($F49="地位Ⅰ",INDEX(幹材積成長量!$AE$7:$AG$14,8,MATCH(【入力】吸収量・排出量算定シート!$G49,幹材積成長量!$AE$7:$AG$7,0)),IF($F49="地位Ⅲ",INDEX(幹材積成長量!$AK$7:$AM$14,8,MATCH(【入力】吸収量・排出量算定シート!$G49,幹材積成長量!$AK$7:$AM$7,0)),INDEX(幹材積成長量!$AH$7:$AJ$14,8,MATCH(【入力】吸収量・排出量算定シート!$G49,幹材積成長量!$AH$7:$AJ$7,0)))),0)</f>
        <v>0</v>
      </c>
      <c r="DX49" s="187">
        <f>IFERROR(IF($F49="地位Ⅰ",INDEX(幹材積成長量!$AE$7:$AG$14,8,MATCH(【入力】吸収量・排出量算定シート!$G49,幹材積成長量!$AE$7:$AG$7,0)),IF($F49="地位Ⅲ",INDEX(幹材積成長量!$AK$7:$AM$14,8,MATCH(【入力】吸収量・排出量算定シート!$G49,幹材積成長量!$AK$7:$AM$7,0)),INDEX(幹材積成長量!$AH$7:$AJ$14,8,MATCH(【入力】吸収量・排出量算定シート!$G49,幹材積成長量!$AH$7:$AJ$7,0)))),0)</f>
        <v>0</v>
      </c>
      <c r="DY49" s="187">
        <f>IFERROR(IF($F49="地位Ⅰ",INDEX(幹材積成長量!$AE$7:$AG$14,8,MATCH(【入力】吸収量・排出量算定シート!$G49,幹材積成長量!$AE$7:$AG$7,0)),IF($F49="地位Ⅲ",INDEX(幹材積成長量!$AK$7:$AM$14,8,MATCH(【入力】吸収量・排出量算定シート!$G49,幹材積成長量!$AK$7:$AM$7,0)),INDEX(幹材積成長量!$AH$7:$AJ$14,8,MATCH(【入力】吸収量・排出量算定シート!$G49,幹材積成長量!$AH$7:$AJ$7,0)))),0)</f>
        <v>0</v>
      </c>
      <c r="DZ49" s="187">
        <f>IFERROR(IF($F49="地位Ⅰ",INDEX(幹材積成長量!$AE$7:$AG$14,8,MATCH(【入力】吸収量・排出量算定シート!$G49,幹材積成長量!$AE$7:$AG$7,0)),IF($F49="地位Ⅲ",INDEX(幹材積成長量!$AK$7:$AM$14,8,MATCH(【入力】吸収量・排出量算定シート!$G49,幹材積成長量!$AK$7:$AM$7,0)),INDEX(幹材積成長量!$AH$7:$AJ$14,8,MATCH(【入力】吸収量・排出量算定シート!$G49,幹材積成長量!$AH$7:$AJ$7,0)))),0)</f>
        <v>0</v>
      </c>
      <c r="EA49" s="187">
        <f>IFERROR(IF($F49="地位Ⅰ",INDEX(幹材積成長量!$AE$7:$AG$14,8,MATCH(【入力】吸収量・排出量算定シート!$G49,幹材積成長量!$AE$7:$AG$7,0)),IF($F49="地位Ⅲ",INDEX(幹材積成長量!$AK$7:$AM$14,8,MATCH(【入力】吸収量・排出量算定シート!$G49,幹材積成長量!$AK$7:$AM$7,0)),INDEX(幹材積成長量!$AH$7:$AJ$14,8,MATCH(【入力】吸収量・排出量算定シート!$G49,幹材積成長量!$AH$7:$AJ$7,0)))),0)</f>
        <v>0</v>
      </c>
      <c r="EB49" s="187">
        <f>IFERROR(IF($F49="地位Ⅰ",INDEX(幹材積成長量!$AE$7:$AG$14,8,MATCH(【入力】吸収量・排出量算定シート!$G49,幹材積成長量!$AE$7:$AG$7,0)),IF($F49="地位Ⅲ",INDEX(幹材積成長量!$AK$7:$AM$14,8,MATCH(【入力】吸収量・排出量算定シート!$G49,幹材積成長量!$AK$7:$AM$7,0)),INDEX(幹材積成長量!$AH$7:$AJ$14,8,MATCH(【入力】吸収量・排出量算定シート!$G49,幹材積成長量!$AH$7:$AJ$7,0)))),0)</f>
        <v>0</v>
      </c>
      <c r="EC49" s="187">
        <f>IFERROR(IF($F49="地位Ⅰ",INDEX(幹材積成長量!$AE$7:$AG$14,8,MATCH(【入力】吸収量・排出量算定シート!$G49,幹材積成長量!$AE$7:$AG$7,0)),IF($F49="地位Ⅲ",INDEX(幹材積成長量!$AK$7:$AM$14,8,MATCH(【入力】吸収量・排出量算定シート!$G49,幹材積成長量!$AK$7:$AM$7,0)),INDEX(幹材積成長量!$AH$7:$AJ$14,8,MATCH(【入力】吸収量・排出量算定シート!$G49,幹材積成長量!$AH$7:$AJ$7,0)))),0)</f>
        <v>0</v>
      </c>
      <c r="ED49" s="186">
        <f t="shared" si="233"/>
        <v>0</v>
      </c>
      <c r="EE49" s="186">
        <f t="shared" si="234"/>
        <v>0</v>
      </c>
      <c r="EF49" s="186">
        <f t="shared" si="235"/>
        <v>0</v>
      </c>
      <c r="EG49" s="186">
        <f t="shared" si="236"/>
        <v>0</v>
      </c>
      <c r="EH49" s="186">
        <f t="shared" si="237"/>
        <v>0</v>
      </c>
      <c r="EI49" s="186">
        <f t="shared" si="238"/>
        <v>0</v>
      </c>
      <c r="EJ49" s="186">
        <f t="shared" si="239"/>
        <v>0</v>
      </c>
      <c r="EK49" s="186">
        <f t="shared" si="240"/>
        <v>0</v>
      </c>
      <c r="EL49" s="186">
        <f t="shared" si="241"/>
        <v>0</v>
      </c>
      <c r="EM49" s="186">
        <f t="shared" si="242"/>
        <v>0</v>
      </c>
      <c r="EN49" s="186">
        <f t="shared" si="243"/>
        <v>0</v>
      </c>
      <c r="EO49" s="186">
        <f t="shared" si="244"/>
        <v>0</v>
      </c>
      <c r="EP49" s="186">
        <f t="shared" si="245"/>
        <v>0</v>
      </c>
      <c r="EQ49" s="186">
        <f t="shared" si="246"/>
        <v>0</v>
      </c>
      <c r="ER49" s="186">
        <f t="shared" si="247"/>
        <v>0</v>
      </c>
      <c r="ES49" s="186">
        <f t="shared" si="248"/>
        <v>0</v>
      </c>
      <c r="ET49" s="186">
        <f t="shared" si="249"/>
        <v>0</v>
      </c>
    </row>
    <row r="50" spans="2:150" x14ac:dyDescent="0.3">
      <c r="B50" s="3"/>
      <c r="C50" s="3"/>
      <c r="D50" s="3"/>
      <c r="E50" s="3"/>
      <c r="G50" s="217"/>
      <c r="J50" s="3"/>
      <c r="M50" s="187">
        <f>IFERROR(IF($F50="地位Ⅰ",INDEX(幹材積成長量!$S$7:$U$148,MATCH(【入力】吸収量・排出量算定シート!$H50+(M$17-$M$17),幹材積成長量!$S$7:$S$148,0),MATCH($G50,幹材積成長量!$S$7:$U$7,0)),IF($F50="地位Ⅲ",INDEX(幹材積成長量!$Y$7:$AA$148,MATCH(【入力】吸収量・排出量算定シート!$H50+(M$17-$M$17),幹材積成長量!$Y$7:$Y$148,0),MATCH($G50,幹材積成長量!$Y$7:$AA$7,0)),INDEX(幹材積成長量!$V$7:$X$148,MATCH(【入力】吸収量・排出量算定シート!$H50+(M$17-$M$17),幹材積成長量!$V$7:$V$148,0),MATCH($G50,幹材積成長量!$V$7:$X$7,0)))),0)</f>
        <v>0</v>
      </c>
      <c r="N50" s="187">
        <f>IFERROR(IF($F50="地位Ⅰ",INDEX(幹材積成長量!$S$7:$U$148,MATCH(【入力】吸収量・排出量算定シート!$H50+(N$17-$M$17),幹材積成長量!$S$7:$S$148,0),MATCH($G50,幹材積成長量!$S$7:$U$7,0)),IF($F50="地位Ⅲ",INDEX(幹材積成長量!$Y$7:$AA$148,MATCH(【入力】吸収量・排出量算定シート!$H50+(N$17-$M$17),幹材積成長量!$Y$7:$Y$148,0),MATCH($G50,幹材積成長量!$Y$7:$AA$7,0)),INDEX(幹材積成長量!$V$7:$X$148,MATCH(【入力】吸収量・排出量算定シート!$H50+(N$17-$M$17),幹材積成長量!$V$7:$V$148,0),MATCH($G50,幹材積成長量!$V$7:$X$7,0)))),0)</f>
        <v>0</v>
      </c>
      <c r="O50" s="187">
        <f>IFERROR(IF($F50="地位Ⅰ",INDEX(幹材積成長量!$S$7:$U$148,MATCH(【入力】吸収量・排出量算定シート!$H50+(O$17-$M$17),幹材積成長量!$S$7:$S$148,0),MATCH($G50,幹材積成長量!$S$7:$U$7,0)),IF($F50="地位Ⅲ",INDEX(幹材積成長量!$Y$7:$AA$148,MATCH(【入力】吸収量・排出量算定シート!$H50+(O$17-$M$17),幹材積成長量!$Y$7:$Y$148,0),MATCH($G50,幹材積成長量!$Y$7:$AA$7,0)),INDEX(幹材積成長量!$V$7:$X$148,MATCH(【入力】吸収量・排出量算定シート!$H50+(O$17-$M$17),幹材積成長量!$V$7:$V$148,0),MATCH($G50,幹材積成長量!$V$7:$X$7,0)))),0)</f>
        <v>0</v>
      </c>
      <c r="P50" s="187">
        <f>IFERROR(IF($F50="地位Ⅰ",INDEX(幹材積成長量!$S$7:$U$148,MATCH(【入力】吸収量・排出量算定シート!$H50+(P$17-$M$17),幹材積成長量!$S$7:$S$148,0),MATCH($G50,幹材積成長量!$S$7:$U$7,0)),IF($F50="地位Ⅲ",INDEX(幹材積成長量!$Y$7:$AA$148,MATCH(【入力】吸収量・排出量算定シート!$H50+(P$17-$M$17),幹材積成長量!$Y$7:$Y$148,0),MATCH($G50,幹材積成長量!$Y$7:$AA$7,0)),INDEX(幹材積成長量!$V$7:$X$148,MATCH(【入力】吸収量・排出量算定シート!$H50+(P$17-$M$17),幹材積成長量!$V$7:$V$148,0),MATCH($G50,幹材積成長量!$V$7:$X$7,0)))),0)</f>
        <v>0</v>
      </c>
      <c r="Q50" s="187">
        <f>IFERROR(IF($F50="地位Ⅰ",INDEX(幹材積成長量!$S$7:$U$148,MATCH(【入力】吸収量・排出量算定シート!$H50+(Q$17-$M$17),幹材積成長量!$S$7:$S$148,0),MATCH($G50,幹材積成長量!$S$7:$U$7,0)),IF($F50="地位Ⅲ",INDEX(幹材積成長量!$Y$7:$AA$148,MATCH(【入力】吸収量・排出量算定シート!$H50+(Q$17-$M$17),幹材積成長量!$Y$7:$Y$148,0),MATCH($G50,幹材積成長量!$Y$7:$AA$7,0)),INDEX(幹材積成長量!$V$7:$X$148,MATCH(【入力】吸収量・排出量算定シート!$H50+(Q$17-$M$17),幹材積成長量!$V$7:$V$148,0),MATCH($G50,幹材積成長量!$V$7:$X$7,0)))),0)</f>
        <v>0</v>
      </c>
      <c r="R50" s="187">
        <f>IFERROR(IF($F50="地位Ⅰ",INDEX(幹材積成長量!$S$7:$U$148,MATCH(【入力】吸収量・排出量算定シート!$H50+(R$17-$M$17),幹材積成長量!$S$7:$S$148,0),MATCH($G50,幹材積成長量!$S$7:$U$7,0)),IF($F50="地位Ⅲ",INDEX(幹材積成長量!$Y$7:$AA$148,MATCH(【入力】吸収量・排出量算定シート!$H50+(R$17-$M$17),幹材積成長量!$Y$7:$Y$148,0),MATCH($G50,幹材積成長量!$Y$7:$AA$7,0)),INDEX(幹材積成長量!$V$7:$X$148,MATCH(【入力】吸収量・排出量算定シート!$H50+(R$17-$M$17),幹材積成長量!$V$7:$V$148,0),MATCH($G50,幹材積成長量!$V$7:$X$7,0)))),0)</f>
        <v>0</v>
      </c>
      <c r="S50" s="187">
        <f>IFERROR(IF($F50="地位Ⅰ",INDEX(幹材積成長量!$S$7:$U$148,MATCH(【入力】吸収量・排出量算定シート!$H50+(S$17-$M$17),幹材積成長量!$S$7:$S$148,0),MATCH($G50,幹材積成長量!$S$7:$U$7,0)),IF($F50="地位Ⅲ",INDEX(幹材積成長量!$Y$7:$AA$148,MATCH(【入力】吸収量・排出量算定シート!$H50+(S$17-$M$17),幹材積成長量!$Y$7:$Y$148,0),MATCH($G50,幹材積成長量!$Y$7:$AA$7,0)),INDEX(幹材積成長量!$V$7:$X$148,MATCH(【入力】吸収量・排出量算定シート!$H50+(S$17-$M$17),幹材積成長量!$V$7:$V$148,0),MATCH($G50,幹材積成長量!$V$7:$X$7,0)))),0)</f>
        <v>0</v>
      </c>
      <c r="T50" s="187">
        <f>IFERROR(IF($F50="地位Ⅰ",INDEX(幹材積成長量!$S$7:$U$148,MATCH(【入力】吸収量・排出量算定シート!$H50+(T$17-$M$17),幹材積成長量!$S$7:$S$148,0),MATCH($G50,幹材積成長量!$S$7:$U$7,0)),IF($F50="地位Ⅲ",INDEX(幹材積成長量!$Y$7:$AA$148,MATCH(【入力】吸収量・排出量算定シート!$H50+(T$17-$M$17),幹材積成長量!$Y$7:$Y$148,0),MATCH($G50,幹材積成長量!$Y$7:$AA$7,0)),INDEX(幹材積成長量!$V$7:$X$148,MATCH(【入力】吸収量・排出量算定シート!$H50+(T$17-$M$17),幹材積成長量!$V$7:$V$148,0),MATCH($G50,幹材積成長量!$V$7:$X$7,0)))),0)</f>
        <v>0</v>
      </c>
      <c r="U50" s="187">
        <f>IFERROR(IF($F50="地位Ⅰ",INDEX(幹材積成長量!$S$7:$U$148,MATCH(【入力】吸収量・排出量算定シート!$H50+(U$17-$M$17),幹材積成長量!$S$7:$S$148,0),MATCH($G50,幹材積成長量!$S$7:$U$7,0)),IF($F50="地位Ⅲ",INDEX(幹材積成長量!$Y$7:$AA$148,MATCH(【入力】吸収量・排出量算定シート!$H50+(U$17-$M$17),幹材積成長量!$Y$7:$Y$148,0),MATCH($G50,幹材積成長量!$Y$7:$AA$7,0)),INDEX(幹材積成長量!$V$7:$X$148,MATCH(【入力】吸収量・排出量算定シート!$H50+(U$17-$M$17),幹材積成長量!$V$7:$V$148,0),MATCH($G50,幹材積成長量!$V$7:$X$7,0)))),0)</f>
        <v>0</v>
      </c>
      <c r="V50" s="187">
        <f>IFERROR(IF($F50="地位Ⅰ",INDEX(幹材積成長量!$S$7:$U$148,MATCH(【入力】吸収量・排出量算定シート!$H50+(V$17-$M$17),幹材積成長量!$S$7:$S$148,0),MATCH($G50,幹材積成長量!$S$7:$U$7,0)),IF($F50="地位Ⅲ",INDEX(幹材積成長量!$Y$7:$AA$148,MATCH(【入力】吸収量・排出量算定シート!$H50+(V$17-$M$17),幹材積成長量!$Y$7:$Y$148,0),MATCH($G50,幹材積成長量!$Y$7:$AA$7,0)),INDEX(幹材積成長量!$V$7:$X$148,MATCH(【入力】吸収量・排出量算定シート!$H50+(V$17-$M$17),幹材積成長量!$V$7:$V$148,0),MATCH($G50,幹材積成長量!$V$7:$X$7,0)))),0)</f>
        <v>0</v>
      </c>
      <c r="W50" s="187">
        <f>IFERROR(IF($F50="地位Ⅰ",INDEX(幹材積成長量!$S$7:$U$148,MATCH(【入力】吸収量・排出量算定シート!$H50+(W$17-$M$17),幹材積成長量!$S$7:$S$148,0),MATCH($G50,幹材積成長量!$S$7:$U$7,0)),IF($F50="地位Ⅲ",INDEX(幹材積成長量!$Y$7:$AA$148,MATCH(【入力】吸収量・排出量算定シート!$H50+(W$17-$M$17),幹材積成長量!$Y$7:$Y$148,0),MATCH($G50,幹材積成長量!$Y$7:$AA$7,0)),INDEX(幹材積成長量!$V$7:$X$148,MATCH(【入力】吸収量・排出量算定シート!$H50+(W$17-$M$17),幹材積成長量!$V$7:$V$148,0),MATCH($G50,幹材積成長量!$V$7:$X$7,0)))),0)</f>
        <v>0</v>
      </c>
      <c r="X50" s="187">
        <f>IFERROR(IF($F50="地位Ⅰ",INDEX(幹材積成長量!$S$7:$U$148,MATCH(【入力】吸収量・排出量算定シート!$H50+(X$17-$M$17),幹材積成長量!$S$7:$S$148,0),MATCH($G50,幹材積成長量!$S$7:$U$7,0)),IF($F50="地位Ⅲ",INDEX(幹材積成長量!$Y$7:$AA$148,MATCH(【入力】吸収量・排出量算定シート!$H50+(X$17-$M$17),幹材積成長量!$Y$7:$Y$148,0),MATCH($G50,幹材積成長量!$Y$7:$AA$7,0)),INDEX(幹材積成長量!$V$7:$X$148,MATCH(【入力】吸収量・排出量算定シート!$H50+(X$17-$M$17),幹材積成長量!$V$7:$V$148,0),MATCH($G50,幹材積成長量!$V$7:$X$7,0)))),0)</f>
        <v>0</v>
      </c>
      <c r="Y50" s="187">
        <f>IFERROR(IF($F50="地位Ⅰ",INDEX(幹材積成長量!$S$7:$U$148,MATCH(【入力】吸収量・排出量算定シート!$H50+(Y$17-$M$17),幹材積成長量!$S$7:$S$148,0),MATCH($G50,幹材積成長量!$S$7:$U$7,0)),IF($F50="地位Ⅲ",INDEX(幹材積成長量!$Y$7:$AA$148,MATCH(【入力】吸収量・排出量算定シート!$H50+(Y$17-$M$17),幹材積成長量!$Y$7:$Y$148,0),MATCH($G50,幹材積成長量!$Y$7:$AA$7,0)),INDEX(幹材積成長量!$V$7:$X$148,MATCH(【入力】吸収量・排出量算定シート!$H50+(Y$17-$M$17),幹材積成長量!$V$7:$V$148,0),MATCH($G50,幹材積成長量!$V$7:$X$7,0)))),0)</f>
        <v>0</v>
      </c>
      <c r="Z50" s="187">
        <f>IFERROR(IF($F50="地位Ⅰ",INDEX(幹材積成長量!$S$7:$U$148,MATCH(【入力】吸収量・排出量算定シート!$H50+(Z$17-$M$17),幹材積成長量!$S$7:$S$148,0),MATCH($G50,幹材積成長量!$S$7:$U$7,0)),IF($F50="地位Ⅲ",INDEX(幹材積成長量!$Y$7:$AA$148,MATCH(【入力】吸収量・排出量算定シート!$H50+(Z$17-$M$17),幹材積成長量!$Y$7:$Y$148,0),MATCH($G50,幹材積成長量!$Y$7:$AA$7,0)),INDEX(幹材積成長量!$V$7:$X$148,MATCH(【入力】吸収量・排出量算定シート!$H50+(Z$17-$M$17),幹材積成長量!$V$7:$V$148,0),MATCH($G50,幹材積成長量!$V$7:$X$7,0)))),0)</f>
        <v>0</v>
      </c>
      <c r="AA50" s="187">
        <f>IFERROR(IF($F50="地位Ⅰ",INDEX(幹材積成長量!$S$7:$U$148,MATCH(【入力】吸収量・排出量算定シート!$H50+(AA$17-$M$17),幹材積成長量!$S$7:$S$148,0),MATCH($G50,幹材積成長量!$S$7:$U$7,0)),IF($F50="地位Ⅲ",INDEX(幹材積成長量!$Y$7:$AA$148,MATCH(【入力】吸収量・排出量算定シート!$H50+(AA$17-$M$17),幹材積成長量!$Y$7:$Y$148,0),MATCH($G50,幹材積成長量!$Y$7:$AA$7,0)),INDEX(幹材積成長量!$V$7:$X$148,MATCH(【入力】吸収量・排出量算定シート!$H50+(AA$17-$M$17),幹材積成長量!$V$7:$V$148,0),MATCH($G50,幹材積成長量!$V$7:$X$7,0)))),0)</f>
        <v>0</v>
      </c>
      <c r="AB50" s="187">
        <f>IFERROR(IF($F50="地位Ⅰ",INDEX(幹材積成長量!$S$7:$U$148,MATCH(【入力】吸収量・排出量算定シート!$H50+(AB$17-$M$17),幹材積成長量!$S$7:$S$148,0),MATCH($G50,幹材積成長量!$S$7:$U$7,0)),IF($F50="地位Ⅲ",INDEX(幹材積成長量!$Y$7:$AA$148,MATCH(【入力】吸収量・排出量算定シート!$H50+(AB$17-$M$17),幹材積成長量!$Y$7:$Y$148,0),MATCH($G50,幹材積成長量!$Y$7:$AA$7,0)),INDEX(幹材積成長量!$V$7:$X$148,MATCH(【入力】吸収量・排出量算定シート!$H50+(AB$17-$M$17),幹材積成長量!$V$7:$V$148,0),MATCH($G50,幹材積成長量!$V$7:$X$7,0)))),0)</f>
        <v>0</v>
      </c>
      <c r="AC50" s="187">
        <f>IFERROR(IF($F50="地位Ⅰ",INDEX(幹材積成長量!$S$7:$U$148,MATCH(【入力】吸収量・排出量算定シート!$H50+(AC$17-$M$17),幹材積成長量!$S$7:$S$148,0),MATCH($G50,幹材積成長量!$S$7:$U$7,0)),IF($F50="地位Ⅲ",INDEX(幹材積成長量!$Y$7:$AA$148,MATCH(【入力】吸収量・排出量算定シート!$H50+(AC$17-$M$17),幹材積成長量!$Y$7:$Y$148,0),MATCH($G50,幹材積成長量!$Y$7:$AA$7,0)),INDEX(幹材積成長量!$V$7:$X$148,MATCH(【入力】吸収量・排出量算定シート!$H50+(AC$17-$M$17),幹材積成長量!$V$7:$V$148,0),MATCH($G50,幹材積成長量!$V$7:$X$7,0)))),0)</f>
        <v>0</v>
      </c>
      <c r="AD50" s="2">
        <f>IFERROR(INDEX('BEF（拡大係数）'!$A$4:$AO$154,MATCH(【入力】吸収量・排出量算定シート!$H50,'BEF（拡大係数）'!$A$4:$A$154,0),MATCH($G50,'BEF（拡大係数）'!$A$4:$AO$4,0)),0)</f>
        <v>0</v>
      </c>
      <c r="AE50" s="2">
        <f>IFERROR(INDEX('BEF（拡大係数）'!$A$4:$AO$154,MATCH(【入力】吸収量・排出量算定シート!$H50,'BEF（拡大係数）'!$A$4:$A$154,0),MATCH($G50,'BEF（拡大係数）'!$A$4:$AO$4,0)),0)</f>
        <v>0</v>
      </c>
      <c r="AF50" s="2">
        <f>IFERROR(INDEX('BEF（拡大係数）'!$A$4:$AO$154,MATCH(【入力】吸収量・排出量算定シート!$H50,'BEF（拡大係数）'!$A$4:$A$154,0),MATCH($G50,'BEF（拡大係数）'!$A$4:$AO$4,0)),0)</f>
        <v>0</v>
      </c>
      <c r="AG50" s="2">
        <f>IFERROR(INDEX('BEF（拡大係数）'!$A$4:$AO$154,MATCH(【入力】吸収量・排出量算定シート!$H50,'BEF（拡大係数）'!$A$4:$A$154,0),MATCH($G50,'BEF（拡大係数）'!$A$4:$AO$4,0)),0)</f>
        <v>0</v>
      </c>
      <c r="AH50" s="2">
        <f>IFERROR(INDEX('BEF（拡大係数）'!$A$4:$AO$154,MATCH(【入力】吸収量・排出量算定シート!$H50,'BEF（拡大係数）'!$A$4:$A$154,0),MATCH($G50,'BEF（拡大係数）'!$A$4:$AO$4,0)),0)</f>
        <v>0</v>
      </c>
      <c r="AI50" s="2">
        <f>IFERROR(INDEX('BEF（拡大係数）'!$A$4:$AO$154,MATCH(【入力】吸収量・排出量算定シート!$H50,'BEF（拡大係数）'!$A$4:$A$154,0),MATCH($G50,'BEF（拡大係数）'!$A$4:$AO$4,0)),0)</f>
        <v>0</v>
      </c>
      <c r="AJ50" s="2">
        <f>IFERROR(INDEX('BEF（拡大係数）'!$A$4:$AO$154,MATCH(【入力】吸収量・排出量算定シート!$H50,'BEF（拡大係数）'!$A$4:$A$154,0),MATCH($G50,'BEF（拡大係数）'!$A$4:$AO$4,0)),0)</f>
        <v>0</v>
      </c>
      <c r="AK50" s="2">
        <f>IFERROR(INDEX('BEF（拡大係数）'!$A$4:$AO$154,MATCH(【入力】吸収量・排出量算定シート!$H50,'BEF（拡大係数）'!$A$4:$A$154,0),MATCH($G50,'BEF（拡大係数）'!$A$4:$AO$4,0)),0)</f>
        <v>0</v>
      </c>
      <c r="AL50" s="2">
        <f>IFERROR(INDEX('BEF（拡大係数）'!$A$4:$AO$154,MATCH(【入力】吸収量・排出量算定シート!$H50,'BEF（拡大係数）'!$A$4:$A$154,0),MATCH($G50,'BEF（拡大係数）'!$A$4:$AO$4,0)),0)</f>
        <v>0</v>
      </c>
      <c r="AM50" s="2">
        <f>IFERROR(INDEX('BEF（拡大係数）'!$A$4:$AO$154,MATCH(【入力】吸収量・排出量算定シート!$H50,'BEF（拡大係数）'!$A$4:$A$154,0),MATCH($G50,'BEF（拡大係数）'!$A$4:$AO$4,0)),0)</f>
        <v>0</v>
      </c>
      <c r="AN50" s="2">
        <f>IFERROR(INDEX('BEF（拡大係数）'!$A$4:$AO$154,MATCH(【入力】吸収量・排出量算定シート!$H50,'BEF（拡大係数）'!$A$4:$A$154,0),MATCH($G50,'BEF（拡大係数）'!$A$4:$AO$4,0)),0)</f>
        <v>0</v>
      </c>
      <c r="AO50" s="2">
        <f>IFERROR(INDEX('BEF（拡大係数）'!$A$4:$AO$154,MATCH(【入力】吸収量・排出量算定シート!$H50,'BEF（拡大係数）'!$A$4:$A$154,0),MATCH($G50,'BEF（拡大係数）'!$A$4:$AO$4,0)),0)</f>
        <v>0</v>
      </c>
      <c r="AP50" s="2">
        <f>IFERROR(INDEX('BEF（拡大係数）'!$A$4:$AO$154,MATCH(【入力】吸収量・排出量算定シート!$H50,'BEF（拡大係数）'!$A$4:$A$154,0),MATCH($G50,'BEF（拡大係数）'!$A$4:$AO$4,0)),0)</f>
        <v>0</v>
      </c>
      <c r="AQ50" s="2">
        <f>IFERROR(INDEX('BEF（拡大係数）'!$A$4:$AO$154,MATCH(【入力】吸収量・排出量算定シート!$H50,'BEF（拡大係数）'!$A$4:$A$154,0),MATCH($G50,'BEF（拡大係数）'!$A$4:$AO$4,0)),0)</f>
        <v>0</v>
      </c>
      <c r="AR50" s="2">
        <f>IFERROR(INDEX('BEF（拡大係数）'!$A$4:$AO$154,MATCH(【入力】吸収量・排出量算定シート!$H50,'BEF（拡大係数）'!$A$4:$A$154,0),MATCH($G50,'BEF（拡大係数）'!$A$4:$AO$4,0)),0)</f>
        <v>0</v>
      </c>
      <c r="AS50" s="2">
        <f>IFERROR(INDEX('BEF（拡大係数）'!$A$4:$AO$154,MATCH(【入力】吸収量・排出量算定シート!$H50,'BEF（拡大係数）'!$A$4:$A$154,0),MATCH($G50,'BEF（拡大係数）'!$A$4:$AO$4,0)),0)</f>
        <v>0</v>
      </c>
      <c r="AT50" s="2">
        <f>IFERROR(INDEX('BEF（拡大係数）'!$A$4:$AO$154,MATCH(【入力】吸収量・排出量算定シート!$H50,'BEF（拡大係数）'!$A$4:$A$154,0),MATCH($G50,'BEF（拡大係数）'!$A$4:$AO$4,0)),0)</f>
        <v>0</v>
      </c>
      <c r="AU50" s="2">
        <f>IFERROR(VLOOKUP($G50,パラメータ_オリジナル!$B$6:$G$45,4,FALSE),0)</f>
        <v>0</v>
      </c>
      <c r="AV50" s="2">
        <f>IFERROR(VLOOKUP($G50,パラメータ_オリジナル!$B$6:$G$45,5,FALSE),0)</f>
        <v>0</v>
      </c>
      <c r="AW50" s="2">
        <f>IFERROR(VLOOKUP($G50,パラメータ_オリジナル!$B$6:$G$45,6,FALSE),0)</f>
        <v>0</v>
      </c>
      <c r="AX50" s="125">
        <f t="shared" si="182"/>
        <v>0</v>
      </c>
      <c r="AY50" s="125">
        <f t="shared" si="183"/>
        <v>0</v>
      </c>
      <c r="AZ50" s="125">
        <f t="shared" si="184"/>
        <v>0</v>
      </c>
      <c r="BA50" s="125">
        <f t="shared" si="185"/>
        <v>0</v>
      </c>
      <c r="BB50" s="125">
        <f t="shared" si="186"/>
        <v>0</v>
      </c>
      <c r="BC50" s="125">
        <f t="shared" si="187"/>
        <v>0</v>
      </c>
      <c r="BD50" s="125">
        <f t="shared" si="188"/>
        <v>0</v>
      </c>
      <c r="BE50" s="125">
        <f t="shared" si="189"/>
        <v>0</v>
      </c>
      <c r="BF50" s="125">
        <f t="shared" si="190"/>
        <v>0</v>
      </c>
      <c r="BG50" s="125">
        <f t="shared" si="191"/>
        <v>0</v>
      </c>
      <c r="BH50" s="125">
        <f t="shared" si="192"/>
        <v>0</v>
      </c>
      <c r="BI50" s="125">
        <f t="shared" si="193"/>
        <v>0</v>
      </c>
      <c r="BJ50" s="125">
        <f t="shared" si="194"/>
        <v>0</v>
      </c>
      <c r="BK50" s="125">
        <f t="shared" si="195"/>
        <v>0</v>
      </c>
      <c r="BL50" s="125">
        <f t="shared" si="196"/>
        <v>0</v>
      </c>
      <c r="BM50" s="125">
        <f t="shared" si="197"/>
        <v>0</v>
      </c>
      <c r="BN50" s="125">
        <f t="shared" si="198"/>
        <v>0</v>
      </c>
      <c r="BO50" s="125">
        <f t="shared" si="199"/>
        <v>0</v>
      </c>
      <c r="BP50" s="125">
        <f t="shared" si="200"/>
        <v>0</v>
      </c>
      <c r="BQ50" s="125">
        <f t="shared" si="201"/>
        <v>0</v>
      </c>
      <c r="BR50" s="125">
        <f t="shared" si="202"/>
        <v>0</v>
      </c>
      <c r="BS50" s="125">
        <f t="shared" si="203"/>
        <v>0</v>
      </c>
      <c r="BT50" s="125">
        <f t="shared" si="204"/>
        <v>0</v>
      </c>
      <c r="BU50" s="125">
        <f t="shared" si="205"/>
        <v>0</v>
      </c>
      <c r="BV50" s="125">
        <f t="shared" si="206"/>
        <v>0</v>
      </c>
      <c r="BW50" s="125">
        <f t="shared" si="207"/>
        <v>0</v>
      </c>
      <c r="BX50" s="125">
        <f t="shared" si="208"/>
        <v>0</v>
      </c>
      <c r="BY50" s="125">
        <f t="shared" si="209"/>
        <v>0</v>
      </c>
      <c r="BZ50" s="125">
        <f t="shared" si="210"/>
        <v>0</v>
      </c>
      <c r="CA50" s="125">
        <f t="shared" si="211"/>
        <v>0</v>
      </c>
      <c r="CB50" s="125">
        <f t="shared" si="212"/>
        <v>0</v>
      </c>
      <c r="CC50" s="125">
        <f t="shared" si="213"/>
        <v>0</v>
      </c>
      <c r="CD50" s="125">
        <f t="shared" si="214"/>
        <v>0</v>
      </c>
      <c r="CE50" s="125">
        <f t="shared" si="215"/>
        <v>0</v>
      </c>
      <c r="CF50" s="2">
        <f>IFERROR(IF($F50="地位Ⅰ",INDEX(幹材積成長量!$I$7:$K$148,MATCH((【入力】吸収量・排出量算定シート!$H50+(【入力】吸収量・排出量算定シート!CF$17-【入力】吸収量・排出量算定シート!$CF$17)),幹材積成長量!$I$7:$I$148,0),MATCH(【入力】吸収量・排出量算定シート!$G50,幹材積成長量!$I$7:$K$7,0)),IF($F50="地位Ⅲ",INDEX(幹材積成長量!$O$7:$Q$148,MATCH((【入力】吸収量・排出量算定シート!$H50+(【入力】吸収量・排出量算定シート!CF$17-【入力】吸収量・排出量算定シート!$CF$17)),幹材積成長量!$O$7:$O$148,0),MATCH(【入力】吸収量・排出量算定シート!$G50,幹材積成長量!$O$7:$Q$7,0)),INDEX(幹材積成長量!$L$7:$N$148,MATCH((【入力】吸収量・排出量算定シート!$H50+(【入力】吸収量・排出量算定シート!CF$17-【入力】吸収量・排出量算定シート!$CF$17)),幹材積成長量!$L$7:$L$148,0),MATCH(【入力】吸収量・排出量算定シート!$G50,幹材積成長量!$L$7:$N$7,0)))),0)</f>
        <v>0</v>
      </c>
      <c r="CG50" s="2">
        <f>IFERROR(IF($F50="地位Ⅰ",INDEX(幹材積成長量!$I$7:$K$148,MATCH((【入力】吸収量・排出量算定シート!$H50+(【入力】吸収量・排出量算定シート!CG$17-【入力】吸収量・排出量算定シート!$CF$17)),幹材積成長量!$I$7:$I$148,0),MATCH(【入力】吸収量・排出量算定シート!$G50,幹材積成長量!$I$7:$K$7,0)),IF($F50="地位Ⅲ",INDEX(幹材積成長量!$O$7:$Q$148,MATCH((【入力】吸収量・排出量算定シート!$H50+(【入力】吸収量・排出量算定シート!CG$17-【入力】吸収量・排出量算定シート!$CF$17)),幹材積成長量!$O$7:$O$148,0),MATCH(【入力】吸収量・排出量算定シート!$G50,幹材積成長量!$O$7:$Q$7,0)),INDEX(幹材積成長量!$L$7:$N$148,MATCH((【入力】吸収量・排出量算定シート!$H50+(【入力】吸収量・排出量算定シート!CG$17-【入力】吸収量・排出量算定シート!$CF$17)),幹材積成長量!$L$7:$L$148,0),MATCH(【入力】吸収量・排出量算定シート!$G50,幹材積成長量!$L$7:$N$7,0)))),0)</f>
        <v>0</v>
      </c>
      <c r="CH50" s="2">
        <f>IFERROR(IF($F50="地位Ⅰ",INDEX(幹材積成長量!$I$7:$K$148,MATCH((【入力】吸収量・排出量算定シート!$H50+(【入力】吸収量・排出量算定シート!CH$17-【入力】吸収量・排出量算定シート!$CF$17)),幹材積成長量!$I$7:$I$148,0),MATCH(【入力】吸収量・排出量算定シート!$G50,幹材積成長量!$I$7:$K$7,0)),IF($F50="地位Ⅲ",INDEX(幹材積成長量!$O$7:$Q$148,MATCH((【入力】吸収量・排出量算定シート!$H50+(【入力】吸収量・排出量算定シート!CH$17-【入力】吸収量・排出量算定シート!$CF$17)),幹材積成長量!$O$7:$O$148,0),MATCH(【入力】吸収量・排出量算定シート!$G50,幹材積成長量!$O$7:$Q$7,0)),INDEX(幹材積成長量!$L$7:$N$148,MATCH((【入力】吸収量・排出量算定シート!$H50+(【入力】吸収量・排出量算定シート!CH$17-【入力】吸収量・排出量算定シート!$CF$17)),幹材積成長量!$L$7:$L$148,0),MATCH(【入力】吸収量・排出量算定シート!$G50,幹材積成長量!$L$7:$N$7,0)))),0)</f>
        <v>0</v>
      </c>
      <c r="CI50" s="2">
        <f>IFERROR(IF($F50="地位Ⅰ",INDEX(幹材積成長量!$I$7:$K$148,MATCH((【入力】吸収量・排出量算定シート!$H50+(【入力】吸収量・排出量算定シート!CI$17-【入力】吸収量・排出量算定シート!$CF$17)),幹材積成長量!$I$7:$I$148,0),MATCH(【入力】吸収量・排出量算定シート!$G50,幹材積成長量!$I$7:$K$7,0)),IF($F50="地位Ⅲ",INDEX(幹材積成長量!$O$7:$Q$148,MATCH((【入力】吸収量・排出量算定シート!$H50+(【入力】吸収量・排出量算定シート!CI$17-【入力】吸収量・排出量算定シート!$CF$17)),幹材積成長量!$O$7:$O$148,0),MATCH(【入力】吸収量・排出量算定シート!$G50,幹材積成長量!$O$7:$Q$7,0)),INDEX(幹材積成長量!$L$7:$N$148,MATCH((【入力】吸収量・排出量算定シート!$H50+(【入力】吸収量・排出量算定シート!CI$17-【入力】吸収量・排出量算定シート!$CF$17)),幹材積成長量!$L$7:$L$148,0),MATCH(【入力】吸収量・排出量算定シート!$G50,幹材積成長量!$L$7:$N$7,0)))),0)</f>
        <v>0</v>
      </c>
      <c r="CJ50" s="2">
        <f>IFERROR(IF($F50="地位Ⅰ",INDEX(幹材積成長量!$I$7:$K$148,MATCH((【入力】吸収量・排出量算定シート!$H50+(【入力】吸収量・排出量算定シート!CJ$17-【入力】吸収量・排出量算定シート!$CF$17)),幹材積成長量!$I$7:$I$148,0),MATCH(【入力】吸収量・排出量算定シート!$G50,幹材積成長量!$I$7:$K$7,0)),IF($F50="地位Ⅲ",INDEX(幹材積成長量!$O$7:$Q$148,MATCH((【入力】吸収量・排出量算定シート!$H50+(【入力】吸収量・排出量算定シート!CJ$17-【入力】吸収量・排出量算定シート!$CF$17)),幹材積成長量!$O$7:$O$148,0),MATCH(【入力】吸収量・排出量算定シート!$G50,幹材積成長量!$O$7:$Q$7,0)),INDEX(幹材積成長量!$L$7:$N$148,MATCH((【入力】吸収量・排出量算定シート!$H50+(【入力】吸収量・排出量算定シート!CJ$17-【入力】吸収量・排出量算定シート!$CF$17)),幹材積成長量!$L$7:$L$148,0),MATCH(【入力】吸収量・排出量算定シート!$G50,幹材積成長量!$L$7:$N$7,0)))),0)</f>
        <v>0</v>
      </c>
      <c r="CK50" s="2">
        <f>IFERROR(IF($F50="地位Ⅰ",INDEX(幹材積成長量!$I$7:$K$148,MATCH((【入力】吸収量・排出量算定シート!$H50+(【入力】吸収量・排出量算定シート!CK$17-【入力】吸収量・排出量算定シート!$CF$17)),幹材積成長量!$I$7:$I$148,0),MATCH(【入力】吸収量・排出量算定シート!$G50,幹材積成長量!$I$7:$K$7,0)),IF($F50="地位Ⅲ",INDEX(幹材積成長量!$O$7:$Q$148,MATCH((【入力】吸収量・排出量算定シート!$H50+(【入力】吸収量・排出量算定シート!CK$17-【入力】吸収量・排出量算定シート!$CF$17)),幹材積成長量!$O$7:$O$148,0),MATCH(【入力】吸収量・排出量算定シート!$G50,幹材積成長量!$O$7:$Q$7,0)),INDEX(幹材積成長量!$L$7:$N$148,MATCH((【入力】吸収量・排出量算定シート!$H50+(【入力】吸収量・排出量算定シート!CK$17-【入力】吸収量・排出量算定シート!$CF$17)),幹材積成長量!$L$7:$L$148,0),MATCH(【入力】吸収量・排出量算定シート!$G50,幹材積成長量!$L$7:$N$7,0)))),0)</f>
        <v>0</v>
      </c>
      <c r="CL50" s="2">
        <f>IFERROR(IF($F50="地位Ⅰ",INDEX(幹材積成長量!$I$7:$K$148,MATCH((【入力】吸収量・排出量算定シート!$H50+(【入力】吸収量・排出量算定シート!CL$17-【入力】吸収量・排出量算定シート!$CF$17)),幹材積成長量!$I$7:$I$148,0),MATCH(【入力】吸収量・排出量算定シート!$G50,幹材積成長量!$I$7:$K$7,0)),IF($F50="地位Ⅲ",INDEX(幹材積成長量!$O$7:$Q$148,MATCH((【入力】吸収量・排出量算定シート!$H50+(【入力】吸収量・排出量算定シート!CL$17-【入力】吸収量・排出量算定シート!$CF$17)),幹材積成長量!$O$7:$O$148,0),MATCH(【入力】吸収量・排出量算定シート!$G50,幹材積成長量!$O$7:$Q$7,0)),INDEX(幹材積成長量!$L$7:$N$148,MATCH((【入力】吸収量・排出量算定シート!$H50+(【入力】吸収量・排出量算定シート!CL$17-【入力】吸収量・排出量算定シート!$CF$17)),幹材積成長量!$L$7:$L$148,0),MATCH(【入力】吸収量・排出量算定シート!$G50,幹材積成長量!$L$7:$N$7,0)))),0)</f>
        <v>0</v>
      </c>
      <c r="CM50" s="2">
        <f>IFERROR(IF($F50="地位Ⅰ",INDEX(幹材積成長量!$I$7:$K$148,MATCH((【入力】吸収量・排出量算定シート!$H50+(【入力】吸収量・排出量算定シート!CM$17-【入力】吸収量・排出量算定シート!$CF$17)),幹材積成長量!$I$7:$I$148,0),MATCH(【入力】吸収量・排出量算定シート!$G50,幹材積成長量!$I$7:$K$7,0)),IF($F50="地位Ⅲ",INDEX(幹材積成長量!$O$7:$Q$148,MATCH((【入力】吸収量・排出量算定シート!$H50+(【入力】吸収量・排出量算定シート!CM$17-【入力】吸収量・排出量算定シート!$CF$17)),幹材積成長量!$O$7:$O$148,0),MATCH(【入力】吸収量・排出量算定シート!$G50,幹材積成長量!$O$7:$Q$7,0)),INDEX(幹材積成長量!$L$7:$N$148,MATCH((【入力】吸収量・排出量算定シート!$H50+(【入力】吸収量・排出量算定シート!CM$17-【入力】吸収量・排出量算定シート!$CF$17)),幹材積成長量!$L$7:$L$148,0),MATCH(【入力】吸収量・排出量算定シート!$G50,幹材積成長量!$L$7:$N$7,0)))),0)</f>
        <v>0</v>
      </c>
      <c r="CN50" s="2">
        <f>IFERROR(IF($F50="地位Ⅰ",INDEX(幹材積成長量!$I$7:$K$148,MATCH((【入力】吸収量・排出量算定シート!$H50+(【入力】吸収量・排出量算定シート!CN$17-【入力】吸収量・排出量算定シート!$CF$17)),幹材積成長量!$I$7:$I$148,0),MATCH(【入力】吸収量・排出量算定シート!$G50,幹材積成長量!$I$7:$K$7,0)),IF($F50="地位Ⅲ",INDEX(幹材積成長量!$O$7:$Q$148,MATCH((【入力】吸収量・排出量算定シート!$H50+(【入力】吸収量・排出量算定シート!CN$17-【入力】吸収量・排出量算定シート!$CF$17)),幹材積成長量!$O$7:$O$148,0),MATCH(【入力】吸収量・排出量算定シート!$G50,幹材積成長量!$O$7:$Q$7,0)),INDEX(幹材積成長量!$L$7:$N$148,MATCH((【入力】吸収量・排出量算定シート!$H50+(【入力】吸収量・排出量算定シート!CN$17-【入力】吸収量・排出量算定シート!$CF$17)),幹材積成長量!$L$7:$L$148,0),MATCH(【入力】吸収量・排出量算定シート!$G50,幹材積成長量!$L$7:$N$7,0)))),0)</f>
        <v>0</v>
      </c>
      <c r="CO50" s="2">
        <f>IFERROR(IF($F50="地位Ⅰ",INDEX(幹材積成長量!$I$7:$K$148,MATCH((【入力】吸収量・排出量算定シート!$H50+(【入力】吸収量・排出量算定シート!CO$17-【入力】吸収量・排出量算定シート!$CF$17)),幹材積成長量!$I$7:$I$148,0),MATCH(【入力】吸収量・排出量算定シート!$G50,幹材積成長量!$I$7:$K$7,0)),IF($F50="地位Ⅲ",INDEX(幹材積成長量!$O$7:$Q$148,MATCH((【入力】吸収量・排出量算定シート!$H50+(【入力】吸収量・排出量算定シート!CO$17-【入力】吸収量・排出量算定シート!$CF$17)),幹材積成長量!$O$7:$O$148,0),MATCH(【入力】吸収量・排出量算定シート!$G50,幹材積成長量!$O$7:$Q$7,0)),INDEX(幹材積成長量!$L$7:$N$148,MATCH((【入力】吸収量・排出量算定シート!$H50+(【入力】吸収量・排出量算定シート!CO$17-【入力】吸収量・排出量算定シート!$CF$17)),幹材積成長量!$L$7:$L$148,0),MATCH(【入力】吸収量・排出量算定シート!$G50,幹材積成長量!$L$7:$N$7,0)))),0)</f>
        <v>0</v>
      </c>
      <c r="CP50" s="2">
        <f>IFERROR(IF($F50="地位Ⅰ",INDEX(幹材積成長量!$I$7:$K$148,MATCH((【入力】吸収量・排出量算定シート!$H50+(【入力】吸収量・排出量算定シート!CP$17-【入力】吸収量・排出量算定シート!$CF$17)),幹材積成長量!$I$7:$I$148,0),MATCH(【入力】吸収量・排出量算定シート!$G50,幹材積成長量!$I$7:$K$7,0)),IF($F50="地位Ⅲ",INDEX(幹材積成長量!$O$7:$Q$148,MATCH((【入力】吸収量・排出量算定シート!$H50+(【入力】吸収量・排出量算定シート!CP$17-【入力】吸収量・排出量算定シート!$CF$17)),幹材積成長量!$O$7:$O$148,0),MATCH(【入力】吸収量・排出量算定シート!$G50,幹材積成長量!$O$7:$Q$7,0)),INDEX(幹材積成長量!$L$7:$N$148,MATCH((【入力】吸収量・排出量算定シート!$H50+(【入力】吸収量・排出量算定シート!CP$17-【入力】吸収量・排出量算定シート!$CF$17)),幹材積成長量!$L$7:$L$148,0),MATCH(【入力】吸収量・排出量算定シート!$G50,幹材積成長量!$L$7:$N$7,0)))),0)</f>
        <v>0</v>
      </c>
      <c r="CQ50" s="2">
        <f>IFERROR(IF($F50="地位Ⅰ",INDEX(幹材積成長量!$I$7:$K$148,MATCH((【入力】吸収量・排出量算定シート!$H50+(【入力】吸収量・排出量算定シート!CQ$17-【入力】吸収量・排出量算定シート!$CF$17)),幹材積成長量!$I$7:$I$148,0),MATCH(【入力】吸収量・排出量算定シート!$G50,幹材積成長量!$I$7:$K$7,0)),IF($F50="地位Ⅲ",INDEX(幹材積成長量!$O$7:$Q$148,MATCH((【入力】吸収量・排出量算定シート!$H50+(【入力】吸収量・排出量算定シート!CQ$17-【入力】吸収量・排出量算定シート!$CF$17)),幹材積成長量!$O$7:$O$148,0),MATCH(【入力】吸収量・排出量算定シート!$G50,幹材積成長量!$O$7:$Q$7,0)),INDEX(幹材積成長量!$L$7:$N$148,MATCH((【入力】吸収量・排出量算定シート!$H50+(【入力】吸収量・排出量算定シート!CQ$17-【入力】吸収量・排出量算定シート!$CF$17)),幹材積成長量!$L$7:$L$148,0),MATCH(【入力】吸収量・排出量算定シート!$G50,幹材積成長量!$L$7:$N$7,0)))),0)</f>
        <v>0</v>
      </c>
      <c r="CR50" s="2">
        <f>IFERROR(IF($F50="地位Ⅰ",INDEX(幹材積成長量!$I$7:$K$148,MATCH((【入力】吸収量・排出量算定シート!$H50+(【入力】吸収量・排出量算定シート!CR$17-【入力】吸収量・排出量算定シート!$CF$17)),幹材積成長量!$I$7:$I$148,0),MATCH(【入力】吸収量・排出量算定シート!$G50,幹材積成長量!$I$7:$K$7,0)),IF($F50="地位Ⅲ",INDEX(幹材積成長量!$O$7:$Q$148,MATCH((【入力】吸収量・排出量算定シート!$H50+(【入力】吸収量・排出量算定シート!CR$17-【入力】吸収量・排出量算定シート!$CF$17)),幹材積成長量!$O$7:$O$148,0),MATCH(【入力】吸収量・排出量算定シート!$G50,幹材積成長量!$O$7:$Q$7,0)),INDEX(幹材積成長量!$L$7:$N$148,MATCH((【入力】吸収量・排出量算定シート!$H50+(【入力】吸収量・排出量算定シート!CR$17-【入力】吸収量・排出量算定シート!$CF$17)),幹材積成長量!$L$7:$L$148,0),MATCH(【入力】吸収量・排出量算定シート!$G50,幹材積成長量!$L$7:$N$7,0)))),0)</f>
        <v>0</v>
      </c>
      <c r="CS50" s="2">
        <f>IFERROR(IF($F50="地位Ⅰ",INDEX(幹材積成長量!$I$7:$K$148,MATCH((【入力】吸収量・排出量算定シート!$H50+(【入力】吸収量・排出量算定シート!CS$17-【入力】吸収量・排出量算定シート!$CF$17)),幹材積成長量!$I$7:$I$148,0),MATCH(【入力】吸収量・排出量算定シート!$G50,幹材積成長量!$I$7:$K$7,0)),IF($F50="地位Ⅲ",INDEX(幹材積成長量!$O$7:$Q$148,MATCH((【入力】吸収量・排出量算定シート!$H50+(【入力】吸収量・排出量算定シート!CS$17-【入力】吸収量・排出量算定シート!$CF$17)),幹材積成長量!$O$7:$O$148,0),MATCH(【入力】吸収量・排出量算定シート!$G50,幹材積成長量!$O$7:$Q$7,0)),INDEX(幹材積成長量!$L$7:$N$148,MATCH((【入力】吸収量・排出量算定シート!$H50+(【入力】吸収量・排出量算定シート!CS$17-【入力】吸収量・排出量算定シート!$CF$17)),幹材積成長量!$L$7:$L$148,0),MATCH(【入力】吸収量・排出量算定シート!$G50,幹材積成長量!$L$7:$N$7,0)))),0)</f>
        <v>0</v>
      </c>
      <c r="CT50" s="2">
        <f>IFERROR(IF($F50="地位Ⅰ",INDEX(幹材積成長量!$I$7:$K$148,MATCH((【入力】吸収量・排出量算定シート!$H50+(【入力】吸収量・排出量算定シート!CT$17-【入力】吸収量・排出量算定シート!$CF$17)),幹材積成長量!$I$7:$I$148,0),MATCH(【入力】吸収量・排出量算定シート!$G50,幹材積成長量!$I$7:$K$7,0)),IF($F50="地位Ⅲ",INDEX(幹材積成長量!$O$7:$Q$148,MATCH((【入力】吸収量・排出量算定シート!$H50+(【入力】吸収量・排出量算定シート!CT$17-【入力】吸収量・排出量算定シート!$CF$17)),幹材積成長量!$O$7:$O$148,0),MATCH(【入力】吸収量・排出量算定シート!$G50,幹材積成長量!$O$7:$Q$7,0)),INDEX(幹材積成長量!$L$7:$N$148,MATCH((【入力】吸収量・排出量算定シート!$H50+(【入力】吸収量・排出量算定シート!CT$17-【入力】吸収量・排出量算定シート!$CF$17)),幹材積成長量!$L$7:$L$148,0),MATCH(【入力】吸収量・排出量算定シート!$G50,幹材積成長量!$L$7:$N$7,0)))),0)</f>
        <v>0</v>
      </c>
      <c r="CU50" s="2">
        <f>IFERROR(IF($F50="地位Ⅰ",INDEX(幹材積成長量!$I$7:$K$148,MATCH((【入力】吸収量・排出量算定シート!$H50+(【入力】吸収量・排出量算定シート!CU$17-【入力】吸収量・排出量算定シート!$CF$17)),幹材積成長量!$I$7:$I$148,0),MATCH(【入力】吸収量・排出量算定シート!$G50,幹材積成長量!$I$7:$K$7,0)),IF($F50="地位Ⅲ",INDEX(幹材積成長量!$O$7:$Q$148,MATCH((【入力】吸収量・排出量算定シート!$H50+(【入力】吸収量・排出量算定シート!CU$17-【入力】吸収量・排出量算定シート!$CF$17)),幹材積成長量!$O$7:$O$148,0),MATCH(【入力】吸収量・排出量算定シート!$G50,幹材積成長量!$O$7:$Q$7,0)),INDEX(幹材積成長量!$L$7:$N$148,MATCH((【入力】吸収量・排出量算定シート!$H50+(【入力】吸収量・排出量算定シート!CU$17-【入力】吸収量・排出量算定シート!$CF$17)),幹材積成長量!$L$7:$L$148,0),MATCH(【入力】吸収量・排出量算定シート!$G50,幹材積成長量!$L$7:$N$7,0)))),0)</f>
        <v>0</v>
      </c>
      <c r="CV50" s="2">
        <f>IFERROR(IF($F50="地位Ⅰ",INDEX(幹材積成長量!$I$7:$K$148,MATCH((【入力】吸収量・排出量算定シート!$H50+(【入力】吸収量・排出量算定シート!CV$17-【入力】吸収量・排出量算定シート!$CF$17)),幹材積成長量!$I$7:$I$148,0),MATCH(【入力】吸収量・排出量算定シート!$G50,幹材積成長量!$I$7:$K$7,0)),IF($F50="地位Ⅲ",INDEX(幹材積成長量!$O$7:$Q$148,MATCH((【入力】吸収量・排出量算定シート!$H50+(【入力】吸収量・排出量算定シート!CV$17-【入力】吸収量・排出量算定シート!$CF$17)),幹材積成長量!$O$7:$O$148,0),MATCH(【入力】吸収量・排出量算定シート!$G50,幹材積成長量!$O$7:$Q$7,0)),INDEX(幹材積成長量!$L$7:$N$148,MATCH((【入力】吸収量・排出量算定シート!$H50+(【入力】吸収量・排出量算定シート!CV$17-【入力】吸収量・排出量算定シート!$CF$17)),幹材積成長量!$L$7:$L$148,0),MATCH(【入力】吸収量・排出量算定シート!$G50,幹材積成長量!$L$7:$N$7,0)))),0)</f>
        <v>0</v>
      </c>
      <c r="CW50" s="2">
        <f t="shared" si="216"/>
        <v>0</v>
      </c>
      <c r="CX50" s="2">
        <f t="shared" si="217"/>
        <v>0</v>
      </c>
      <c r="CY50" s="2">
        <f t="shared" si="218"/>
        <v>0</v>
      </c>
      <c r="CZ50" s="2">
        <f t="shared" si="219"/>
        <v>0</v>
      </c>
      <c r="DA50" s="2">
        <f t="shared" si="220"/>
        <v>0</v>
      </c>
      <c r="DB50" s="2">
        <f t="shared" si="221"/>
        <v>0</v>
      </c>
      <c r="DC50" s="2">
        <f t="shared" si="222"/>
        <v>0</v>
      </c>
      <c r="DD50" s="2">
        <f t="shared" si="223"/>
        <v>0</v>
      </c>
      <c r="DE50" s="2">
        <f t="shared" si="224"/>
        <v>0</v>
      </c>
      <c r="DF50" s="2">
        <f t="shared" si="225"/>
        <v>0</v>
      </c>
      <c r="DG50" s="2">
        <f t="shared" si="226"/>
        <v>0</v>
      </c>
      <c r="DH50" s="2">
        <f t="shared" si="227"/>
        <v>0</v>
      </c>
      <c r="DI50" s="2">
        <f t="shared" si="228"/>
        <v>0</v>
      </c>
      <c r="DJ50" s="2">
        <f t="shared" si="229"/>
        <v>0</v>
      </c>
      <c r="DK50" s="2">
        <f t="shared" si="230"/>
        <v>0</v>
      </c>
      <c r="DL50" s="2">
        <f t="shared" si="231"/>
        <v>0</v>
      </c>
      <c r="DM50" s="2">
        <f t="shared" si="232"/>
        <v>0</v>
      </c>
      <c r="DN50" s="187">
        <f>IFERROR(IF($F50="地位Ⅰ",INDEX(幹材積成長量!$AE$7:$AG$14,8,MATCH(【入力】吸収量・排出量算定シート!$G50,幹材積成長量!$AE$7:$AG$7,0)),IF($F50="地位Ⅲ",INDEX(幹材積成長量!$AK$7:$AM$14,8,MATCH(【入力】吸収量・排出量算定シート!$G50,幹材積成長量!$AK$7:$AM$7,0)),INDEX(幹材積成長量!$AH$7:$AJ$14,8,MATCH(【入力】吸収量・排出量算定シート!$G50,幹材積成長量!$AH$7:$AJ$7,0)))),0)</f>
        <v>0</v>
      </c>
      <c r="DO50" s="187">
        <f>IFERROR(IF($F50="地位Ⅰ",INDEX(幹材積成長量!$AE$7:$AG$14,8,MATCH(【入力】吸収量・排出量算定シート!$G50,幹材積成長量!$AE$7:$AG$7,0)),IF($F50="地位Ⅲ",INDEX(幹材積成長量!$AK$7:$AM$14,8,MATCH(【入力】吸収量・排出量算定シート!$G50,幹材積成長量!$AK$7:$AM$7,0)),INDEX(幹材積成長量!$AH$7:$AJ$14,8,MATCH(【入力】吸収量・排出量算定シート!$G50,幹材積成長量!$AH$7:$AJ$7,0)))),0)</f>
        <v>0</v>
      </c>
      <c r="DP50" s="187">
        <f>IFERROR(IF($F50="地位Ⅰ",INDEX(幹材積成長量!$AE$7:$AG$14,8,MATCH(【入力】吸収量・排出量算定シート!$G50,幹材積成長量!$AE$7:$AG$7,0)),IF($F50="地位Ⅲ",INDEX(幹材積成長量!$AK$7:$AM$14,8,MATCH(【入力】吸収量・排出量算定シート!$G50,幹材積成長量!$AK$7:$AM$7,0)),INDEX(幹材積成長量!$AH$7:$AJ$14,8,MATCH(【入力】吸収量・排出量算定シート!$G50,幹材積成長量!$AH$7:$AJ$7,0)))),0)</f>
        <v>0</v>
      </c>
      <c r="DQ50" s="187">
        <f>IFERROR(IF($F50="地位Ⅰ",INDEX(幹材積成長量!$AE$7:$AG$14,8,MATCH(【入力】吸収量・排出量算定シート!$G50,幹材積成長量!$AE$7:$AG$7,0)),IF($F50="地位Ⅲ",INDEX(幹材積成長量!$AK$7:$AM$14,8,MATCH(【入力】吸収量・排出量算定シート!$G50,幹材積成長量!$AK$7:$AM$7,0)),INDEX(幹材積成長量!$AH$7:$AJ$14,8,MATCH(【入力】吸収量・排出量算定シート!$G50,幹材積成長量!$AH$7:$AJ$7,0)))),0)</f>
        <v>0</v>
      </c>
      <c r="DR50" s="187">
        <f>IFERROR(IF($F50="地位Ⅰ",INDEX(幹材積成長量!$AE$7:$AG$14,8,MATCH(【入力】吸収量・排出量算定シート!$G50,幹材積成長量!$AE$7:$AG$7,0)),IF($F50="地位Ⅲ",INDEX(幹材積成長量!$AK$7:$AM$14,8,MATCH(【入力】吸収量・排出量算定シート!$G50,幹材積成長量!$AK$7:$AM$7,0)),INDEX(幹材積成長量!$AH$7:$AJ$14,8,MATCH(【入力】吸収量・排出量算定シート!$G50,幹材積成長量!$AH$7:$AJ$7,0)))),0)</f>
        <v>0</v>
      </c>
      <c r="DS50" s="187">
        <f>IFERROR(IF($F50="地位Ⅰ",INDEX(幹材積成長量!$AE$7:$AG$14,8,MATCH(【入力】吸収量・排出量算定シート!$G50,幹材積成長量!$AE$7:$AG$7,0)),IF($F50="地位Ⅲ",INDEX(幹材積成長量!$AK$7:$AM$14,8,MATCH(【入力】吸収量・排出量算定シート!$G50,幹材積成長量!$AK$7:$AM$7,0)),INDEX(幹材積成長量!$AH$7:$AJ$14,8,MATCH(【入力】吸収量・排出量算定シート!$G50,幹材積成長量!$AH$7:$AJ$7,0)))),0)</f>
        <v>0</v>
      </c>
      <c r="DT50" s="187">
        <f>IFERROR(IF($F50="地位Ⅰ",INDEX(幹材積成長量!$AE$7:$AG$14,8,MATCH(【入力】吸収量・排出量算定シート!$G50,幹材積成長量!$AE$7:$AG$7,0)),IF($F50="地位Ⅲ",INDEX(幹材積成長量!$AK$7:$AM$14,8,MATCH(【入力】吸収量・排出量算定シート!$G50,幹材積成長量!$AK$7:$AM$7,0)),INDEX(幹材積成長量!$AH$7:$AJ$14,8,MATCH(【入力】吸収量・排出量算定シート!$G50,幹材積成長量!$AH$7:$AJ$7,0)))),0)</f>
        <v>0</v>
      </c>
      <c r="DU50" s="187">
        <f>IFERROR(IF($F50="地位Ⅰ",INDEX(幹材積成長量!$AE$7:$AG$14,8,MATCH(【入力】吸収量・排出量算定シート!$G50,幹材積成長量!$AE$7:$AG$7,0)),IF($F50="地位Ⅲ",INDEX(幹材積成長量!$AK$7:$AM$14,8,MATCH(【入力】吸収量・排出量算定シート!$G50,幹材積成長量!$AK$7:$AM$7,0)),INDEX(幹材積成長量!$AH$7:$AJ$14,8,MATCH(【入力】吸収量・排出量算定シート!$G50,幹材積成長量!$AH$7:$AJ$7,0)))),0)</f>
        <v>0</v>
      </c>
      <c r="DV50" s="187">
        <f>IFERROR(IF($F50="地位Ⅰ",INDEX(幹材積成長量!$AE$7:$AG$14,8,MATCH(【入力】吸収量・排出量算定シート!$G50,幹材積成長量!$AE$7:$AG$7,0)),IF($F50="地位Ⅲ",INDEX(幹材積成長量!$AK$7:$AM$14,8,MATCH(【入力】吸収量・排出量算定シート!$G50,幹材積成長量!$AK$7:$AM$7,0)),INDEX(幹材積成長量!$AH$7:$AJ$14,8,MATCH(【入力】吸収量・排出量算定シート!$G50,幹材積成長量!$AH$7:$AJ$7,0)))),0)</f>
        <v>0</v>
      </c>
      <c r="DW50" s="187">
        <f>IFERROR(IF($F50="地位Ⅰ",INDEX(幹材積成長量!$AE$7:$AG$14,8,MATCH(【入力】吸収量・排出量算定シート!$G50,幹材積成長量!$AE$7:$AG$7,0)),IF($F50="地位Ⅲ",INDEX(幹材積成長量!$AK$7:$AM$14,8,MATCH(【入力】吸収量・排出量算定シート!$G50,幹材積成長量!$AK$7:$AM$7,0)),INDEX(幹材積成長量!$AH$7:$AJ$14,8,MATCH(【入力】吸収量・排出量算定シート!$G50,幹材積成長量!$AH$7:$AJ$7,0)))),0)</f>
        <v>0</v>
      </c>
      <c r="DX50" s="187">
        <f>IFERROR(IF($F50="地位Ⅰ",INDEX(幹材積成長量!$AE$7:$AG$14,8,MATCH(【入力】吸収量・排出量算定シート!$G50,幹材積成長量!$AE$7:$AG$7,0)),IF($F50="地位Ⅲ",INDEX(幹材積成長量!$AK$7:$AM$14,8,MATCH(【入力】吸収量・排出量算定シート!$G50,幹材積成長量!$AK$7:$AM$7,0)),INDEX(幹材積成長量!$AH$7:$AJ$14,8,MATCH(【入力】吸収量・排出量算定シート!$G50,幹材積成長量!$AH$7:$AJ$7,0)))),0)</f>
        <v>0</v>
      </c>
      <c r="DY50" s="187">
        <f>IFERROR(IF($F50="地位Ⅰ",INDEX(幹材積成長量!$AE$7:$AG$14,8,MATCH(【入力】吸収量・排出量算定シート!$G50,幹材積成長量!$AE$7:$AG$7,0)),IF($F50="地位Ⅲ",INDEX(幹材積成長量!$AK$7:$AM$14,8,MATCH(【入力】吸収量・排出量算定シート!$G50,幹材積成長量!$AK$7:$AM$7,0)),INDEX(幹材積成長量!$AH$7:$AJ$14,8,MATCH(【入力】吸収量・排出量算定シート!$G50,幹材積成長量!$AH$7:$AJ$7,0)))),0)</f>
        <v>0</v>
      </c>
      <c r="DZ50" s="187">
        <f>IFERROR(IF($F50="地位Ⅰ",INDEX(幹材積成長量!$AE$7:$AG$14,8,MATCH(【入力】吸収量・排出量算定シート!$G50,幹材積成長量!$AE$7:$AG$7,0)),IF($F50="地位Ⅲ",INDEX(幹材積成長量!$AK$7:$AM$14,8,MATCH(【入力】吸収量・排出量算定シート!$G50,幹材積成長量!$AK$7:$AM$7,0)),INDEX(幹材積成長量!$AH$7:$AJ$14,8,MATCH(【入力】吸収量・排出量算定シート!$G50,幹材積成長量!$AH$7:$AJ$7,0)))),0)</f>
        <v>0</v>
      </c>
      <c r="EA50" s="187">
        <f>IFERROR(IF($F50="地位Ⅰ",INDEX(幹材積成長量!$AE$7:$AG$14,8,MATCH(【入力】吸収量・排出量算定シート!$G50,幹材積成長量!$AE$7:$AG$7,0)),IF($F50="地位Ⅲ",INDEX(幹材積成長量!$AK$7:$AM$14,8,MATCH(【入力】吸収量・排出量算定シート!$G50,幹材積成長量!$AK$7:$AM$7,0)),INDEX(幹材積成長量!$AH$7:$AJ$14,8,MATCH(【入力】吸収量・排出量算定シート!$G50,幹材積成長量!$AH$7:$AJ$7,0)))),0)</f>
        <v>0</v>
      </c>
      <c r="EB50" s="187">
        <f>IFERROR(IF($F50="地位Ⅰ",INDEX(幹材積成長量!$AE$7:$AG$14,8,MATCH(【入力】吸収量・排出量算定シート!$G50,幹材積成長量!$AE$7:$AG$7,0)),IF($F50="地位Ⅲ",INDEX(幹材積成長量!$AK$7:$AM$14,8,MATCH(【入力】吸収量・排出量算定シート!$G50,幹材積成長量!$AK$7:$AM$7,0)),INDEX(幹材積成長量!$AH$7:$AJ$14,8,MATCH(【入力】吸収量・排出量算定シート!$G50,幹材積成長量!$AH$7:$AJ$7,0)))),0)</f>
        <v>0</v>
      </c>
      <c r="EC50" s="187">
        <f>IFERROR(IF($F50="地位Ⅰ",INDEX(幹材積成長量!$AE$7:$AG$14,8,MATCH(【入力】吸収量・排出量算定シート!$G50,幹材積成長量!$AE$7:$AG$7,0)),IF($F50="地位Ⅲ",INDEX(幹材積成長量!$AK$7:$AM$14,8,MATCH(【入力】吸収量・排出量算定シート!$G50,幹材積成長量!$AK$7:$AM$7,0)),INDEX(幹材積成長量!$AH$7:$AJ$14,8,MATCH(【入力】吸収量・排出量算定シート!$G50,幹材積成長量!$AH$7:$AJ$7,0)))),0)</f>
        <v>0</v>
      </c>
      <c r="ED50" s="186">
        <f t="shared" si="233"/>
        <v>0</v>
      </c>
      <c r="EE50" s="186">
        <f t="shared" si="234"/>
        <v>0</v>
      </c>
      <c r="EF50" s="186">
        <f t="shared" si="235"/>
        <v>0</v>
      </c>
      <c r="EG50" s="186">
        <f t="shared" si="236"/>
        <v>0</v>
      </c>
      <c r="EH50" s="186">
        <f t="shared" si="237"/>
        <v>0</v>
      </c>
      <c r="EI50" s="186">
        <f t="shared" si="238"/>
        <v>0</v>
      </c>
      <c r="EJ50" s="186">
        <f t="shared" si="239"/>
        <v>0</v>
      </c>
      <c r="EK50" s="186">
        <f t="shared" si="240"/>
        <v>0</v>
      </c>
      <c r="EL50" s="186">
        <f t="shared" si="241"/>
        <v>0</v>
      </c>
      <c r="EM50" s="186">
        <f t="shared" si="242"/>
        <v>0</v>
      </c>
      <c r="EN50" s="186">
        <f t="shared" si="243"/>
        <v>0</v>
      </c>
      <c r="EO50" s="186">
        <f t="shared" si="244"/>
        <v>0</v>
      </c>
      <c r="EP50" s="186">
        <f t="shared" si="245"/>
        <v>0</v>
      </c>
      <c r="EQ50" s="186">
        <f t="shared" si="246"/>
        <v>0</v>
      </c>
      <c r="ER50" s="186">
        <f t="shared" si="247"/>
        <v>0</v>
      </c>
      <c r="ES50" s="186">
        <f t="shared" si="248"/>
        <v>0</v>
      </c>
      <c r="ET50" s="186">
        <f t="shared" si="249"/>
        <v>0</v>
      </c>
    </row>
    <row r="51" spans="2:150" x14ac:dyDescent="0.3">
      <c r="B51" s="3"/>
      <c r="C51" s="3"/>
      <c r="D51" s="3"/>
      <c r="E51" s="3"/>
      <c r="G51" s="217"/>
      <c r="J51" s="3"/>
      <c r="M51" s="187">
        <f>IFERROR(IF($F51="地位Ⅰ",INDEX(幹材積成長量!$S$7:$U$148,MATCH(【入力】吸収量・排出量算定シート!$H51+(M$17-$M$17),幹材積成長量!$S$7:$S$148,0),MATCH($G51,幹材積成長量!$S$7:$U$7,0)),IF($F51="地位Ⅲ",INDEX(幹材積成長量!$Y$7:$AA$148,MATCH(【入力】吸収量・排出量算定シート!$H51+(M$17-$M$17),幹材積成長量!$Y$7:$Y$148,0),MATCH($G51,幹材積成長量!$Y$7:$AA$7,0)),INDEX(幹材積成長量!$V$7:$X$148,MATCH(【入力】吸収量・排出量算定シート!$H51+(M$17-$M$17),幹材積成長量!$V$7:$V$148,0),MATCH($G51,幹材積成長量!$V$7:$X$7,0)))),0)</f>
        <v>0</v>
      </c>
      <c r="N51" s="187">
        <f>IFERROR(IF($F51="地位Ⅰ",INDEX(幹材積成長量!$S$7:$U$148,MATCH(【入力】吸収量・排出量算定シート!$H51+(N$17-$M$17),幹材積成長量!$S$7:$S$148,0),MATCH($G51,幹材積成長量!$S$7:$U$7,0)),IF($F51="地位Ⅲ",INDEX(幹材積成長量!$Y$7:$AA$148,MATCH(【入力】吸収量・排出量算定シート!$H51+(N$17-$M$17),幹材積成長量!$Y$7:$Y$148,0),MATCH($G51,幹材積成長量!$Y$7:$AA$7,0)),INDEX(幹材積成長量!$V$7:$X$148,MATCH(【入力】吸収量・排出量算定シート!$H51+(N$17-$M$17),幹材積成長量!$V$7:$V$148,0),MATCH($G51,幹材積成長量!$V$7:$X$7,0)))),0)</f>
        <v>0</v>
      </c>
      <c r="O51" s="187">
        <f>IFERROR(IF($F51="地位Ⅰ",INDEX(幹材積成長量!$S$7:$U$148,MATCH(【入力】吸収量・排出量算定シート!$H51+(O$17-$M$17),幹材積成長量!$S$7:$S$148,0),MATCH($G51,幹材積成長量!$S$7:$U$7,0)),IF($F51="地位Ⅲ",INDEX(幹材積成長量!$Y$7:$AA$148,MATCH(【入力】吸収量・排出量算定シート!$H51+(O$17-$M$17),幹材積成長量!$Y$7:$Y$148,0),MATCH($G51,幹材積成長量!$Y$7:$AA$7,0)),INDEX(幹材積成長量!$V$7:$X$148,MATCH(【入力】吸収量・排出量算定シート!$H51+(O$17-$M$17),幹材積成長量!$V$7:$V$148,0),MATCH($G51,幹材積成長量!$V$7:$X$7,0)))),0)</f>
        <v>0</v>
      </c>
      <c r="P51" s="187">
        <f>IFERROR(IF($F51="地位Ⅰ",INDEX(幹材積成長量!$S$7:$U$148,MATCH(【入力】吸収量・排出量算定シート!$H51+(P$17-$M$17),幹材積成長量!$S$7:$S$148,0),MATCH($G51,幹材積成長量!$S$7:$U$7,0)),IF($F51="地位Ⅲ",INDEX(幹材積成長量!$Y$7:$AA$148,MATCH(【入力】吸収量・排出量算定シート!$H51+(P$17-$M$17),幹材積成長量!$Y$7:$Y$148,0),MATCH($G51,幹材積成長量!$Y$7:$AA$7,0)),INDEX(幹材積成長量!$V$7:$X$148,MATCH(【入力】吸収量・排出量算定シート!$H51+(P$17-$M$17),幹材積成長量!$V$7:$V$148,0),MATCH($G51,幹材積成長量!$V$7:$X$7,0)))),0)</f>
        <v>0</v>
      </c>
      <c r="Q51" s="187">
        <f>IFERROR(IF($F51="地位Ⅰ",INDEX(幹材積成長量!$S$7:$U$148,MATCH(【入力】吸収量・排出量算定シート!$H51+(Q$17-$M$17),幹材積成長量!$S$7:$S$148,0),MATCH($G51,幹材積成長量!$S$7:$U$7,0)),IF($F51="地位Ⅲ",INDEX(幹材積成長量!$Y$7:$AA$148,MATCH(【入力】吸収量・排出量算定シート!$H51+(Q$17-$M$17),幹材積成長量!$Y$7:$Y$148,0),MATCH($G51,幹材積成長量!$Y$7:$AA$7,0)),INDEX(幹材積成長量!$V$7:$X$148,MATCH(【入力】吸収量・排出量算定シート!$H51+(Q$17-$M$17),幹材積成長量!$V$7:$V$148,0),MATCH($G51,幹材積成長量!$V$7:$X$7,0)))),0)</f>
        <v>0</v>
      </c>
      <c r="R51" s="187">
        <f>IFERROR(IF($F51="地位Ⅰ",INDEX(幹材積成長量!$S$7:$U$148,MATCH(【入力】吸収量・排出量算定シート!$H51+(R$17-$M$17),幹材積成長量!$S$7:$S$148,0),MATCH($G51,幹材積成長量!$S$7:$U$7,0)),IF($F51="地位Ⅲ",INDEX(幹材積成長量!$Y$7:$AA$148,MATCH(【入力】吸収量・排出量算定シート!$H51+(R$17-$M$17),幹材積成長量!$Y$7:$Y$148,0),MATCH($G51,幹材積成長量!$Y$7:$AA$7,0)),INDEX(幹材積成長量!$V$7:$X$148,MATCH(【入力】吸収量・排出量算定シート!$H51+(R$17-$M$17),幹材積成長量!$V$7:$V$148,0),MATCH($G51,幹材積成長量!$V$7:$X$7,0)))),0)</f>
        <v>0</v>
      </c>
      <c r="S51" s="187">
        <f>IFERROR(IF($F51="地位Ⅰ",INDEX(幹材積成長量!$S$7:$U$148,MATCH(【入力】吸収量・排出量算定シート!$H51+(S$17-$M$17),幹材積成長量!$S$7:$S$148,0),MATCH($G51,幹材積成長量!$S$7:$U$7,0)),IF($F51="地位Ⅲ",INDEX(幹材積成長量!$Y$7:$AA$148,MATCH(【入力】吸収量・排出量算定シート!$H51+(S$17-$M$17),幹材積成長量!$Y$7:$Y$148,0),MATCH($G51,幹材積成長量!$Y$7:$AA$7,0)),INDEX(幹材積成長量!$V$7:$X$148,MATCH(【入力】吸収量・排出量算定シート!$H51+(S$17-$M$17),幹材積成長量!$V$7:$V$148,0),MATCH($G51,幹材積成長量!$V$7:$X$7,0)))),0)</f>
        <v>0</v>
      </c>
      <c r="T51" s="187">
        <f>IFERROR(IF($F51="地位Ⅰ",INDEX(幹材積成長量!$S$7:$U$148,MATCH(【入力】吸収量・排出量算定シート!$H51+(T$17-$M$17),幹材積成長量!$S$7:$S$148,0),MATCH($G51,幹材積成長量!$S$7:$U$7,0)),IF($F51="地位Ⅲ",INDEX(幹材積成長量!$Y$7:$AA$148,MATCH(【入力】吸収量・排出量算定シート!$H51+(T$17-$M$17),幹材積成長量!$Y$7:$Y$148,0),MATCH($G51,幹材積成長量!$Y$7:$AA$7,0)),INDEX(幹材積成長量!$V$7:$X$148,MATCH(【入力】吸収量・排出量算定シート!$H51+(T$17-$M$17),幹材積成長量!$V$7:$V$148,0),MATCH($G51,幹材積成長量!$V$7:$X$7,0)))),0)</f>
        <v>0</v>
      </c>
      <c r="U51" s="187">
        <f>IFERROR(IF($F51="地位Ⅰ",INDEX(幹材積成長量!$S$7:$U$148,MATCH(【入力】吸収量・排出量算定シート!$H51+(U$17-$M$17),幹材積成長量!$S$7:$S$148,0),MATCH($G51,幹材積成長量!$S$7:$U$7,0)),IF($F51="地位Ⅲ",INDEX(幹材積成長量!$Y$7:$AA$148,MATCH(【入力】吸収量・排出量算定シート!$H51+(U$17-$M$17),幹材積成長量!$Y$7:$Y$148,0),MATCH($G51,幹材積成長量!$Y$7:$AA$7,0)),INDEX(幹材積成長量!$V$7:$X$148,MATCH(【入力】吸収量・排出量算定シート!$H51+(U$17-$M$17),幹材積成長量!$V$7:$V$148,0),MATCH($G51,幹材積成長量!$V$7:$X$7,0)))),0)</f>
        <v>0</v>
      </c>
      <c r="V51" s="187">
        <f>IFERROR(IF($F51="地位Ⅰ",INDEX(幹材積成長量!$S$7:$U$148,MATCH(【入力】吸収量・排出量算定シート!$H51+(V$17-$M$17),幹材積成長量!$S$7:$S$148,0),MATCH($G51,幹材積成長量!$S$7:$U$7,0)),IF($F51="地位Ⅲ",INDEX(幹材積成長量!$Y$7:$AA$148,MATCH(【入力】吸収量・排出量算定シート!$H51+(V$17-$M$17),幹材積成長量!$Y$7:$Y$148,0),MATCH($G51,幹材積成長量!$Y$7:$AA$7,0)),INDEX(幹材積成長量!$V$7:$X$148,MATCH(【入力】吸収量・排出量算定シート!$H51+(V$17-$M$17),幹材積成長量!$V$7:$V$148,0),MATCH($G51,幹材積成長量!$V$7:$X$7,0)))),0)</f>
        <v>0</v>
      </c>
      <c r="W51" s="187">
        <f>IFERROR(IF($F51="地位Ⅰ",INDEX(幹材積成長量!$S$7:$U$148,MATCH(【入力】吸収量・排出量算定シート!$H51+(W$17-$M$17),幹材積成長量!$S$7:$S$148,0),MATCH($G51,幹材積成長量!$S$7:$U$7,0)),IF($F51="地位Ⅲ",INDEX(幹材積成長量!$Y$7:$AA$148,MATCH(【入力】吸収量・排出量算定シート!$H51+(W$17-$M$17),幹材積成長量!$Y$7:$Y$148,0),MATCH($G51,幹材積成長量!$Y$7:$AA$7,0)),INDEX(幹材積成長量!$V$7:$X$148,MATCH(【入力】吸収量・排出量算定シート!$H51+(W$17-$M$17),幹材積成長量!$V$7:$V$148,0),MATCH($G51,幹材積成長量!$V$7:$X$7,0)))),0)</f>
        <v>0</v>
      </c>
      <c r="X51" s="187">
        <f>IFERROR(IF($F51="地位Ⅰ",INDEX(幹材積成長量!$S$7:$U$148,MATCH(【入力】吸収量・排出量算定シート!$H51+(X$17-$M$17),幹材積成長量!$S$7:$S$148,0),MATCH($G51,幹材積成長量!$S$7:$U$7,0)),IF($F51="地位Ⅲ",INDEX(幹材積成長量!$Y$7:$AA$148,MATCH(【入力】吸収量・排出量算定シート!$H51+(X$17-$M$17),幹材積成長量!$Y$7:$Y$148,0),MATCH($G51,幹材積成長量!$Y$7:$AA$7,0)),INDEX(幹材積成長量!$V$7:$X$148,MATCH(【入力】吸収量・排出量算定シート!$H51+(X$17-$M$17),幹材積成長量!$V$7:$V$148,0),MATCH($G51,幹材積成長量!$V$7:$X$7,0)))),0)</f>
        <v>0</v>
      </c>
      <c r="Y51" s="187">
        <f>IFERROR(IF($F51="地位Ⅰ",INDEX(幹材積成長量!$S$7:$U$148,MATCH(【入力】吸収量・排出量算定シート!$H51+(Y$17-$M$17),幹材積成長量!$S$7:$S$148,0),MATCH($G51,幹材積成長量!$S$7:$U$7,0)),IF($F51="地位Ⅲ",INDEX(幹材積成長量!$Y$7:$AA$148,MATCH(【入力】吸収量・排出量算定シート!$H51+(Y$17-$M$17),幹材積成長量!$Y$7:$Y$148,0),MATCH($G51,幹材積成長量!$Y$7:$AA$7,0)),INDEX(幹材積成長量!$V$7:$X$148,MATCH(【入力】吸収量・排出量算定シート!$H51+(Y$17-$M$17),幹材積成長量!$V$7:$V$148,0),MATCH($G51,幹材積成長量!$V$7:$X$7,0)))),0)</f>
        <v>0</v>
      </c>
      <c r="Z51" s="187">
        <f>IFERROR(IF($F51="地位Ⅰ",INDEX(幹材積成長量!$S$7:$U$148,MATCH(【入力】吸収量・排出量算定シート!$H51+(Z$17-$M$17),幹材積成長量!$S$7:$S$148,0),MATCH($G51,幹材積成長量!$S$7:$U$7,0)),IF($F51="地位Ⅲ",INDEX(幹材積成長量!$Y$7:$AA$148,MATCH(【入力】吸収量・排出量算定シート!$H51+(Z$17-$M$17),幹材積成長量!$Y$7:$Y$148,0),MATCH($G51,幹材積成長量!$Y$7:$AA$7,0)),INDEX(幹材積成長量!$V$7:$X$148,MATCH(【入力】吸収量・排出量算定シート!$H51+(Z$17-$M$17),幹材積成長量!$V$7:$V$148,0),MATCH($G51,幹材積成長量!$V$7:$X$7,0)))),0)</f>
        <v>0</v>
      </c>
      <c r="AA51" s="187">
        <f>IFERROR(IF($F51="地位Ⅰ",INDEX(幹材積成長量!$S$7:$U$148,MATCH(【入力】吸収量・排出量算定シート!$H51+(AA$17-$M$17),幹材積成長量!$S$7:$S$148,0),MATCH($G51,幹材積成長量!$S$7:$U$7,0)),IF($F51="地位Ⅲ",INDEX(幹材積成長量!$Y$7:$AA$148,MATCH(【入力】吸収量・排出量算定シート!$H51+(AA$17-$M$17),幹材積成長量!$Y$7:$Y$148,0),MATCH($G51,幹材積成長量!$Y$7:$AA$7,0)),INDEX(幹材積成長量!$V$7:$X$148,MATCH(【入力】吸収量・排出量算定シート!$H51+(AA$17-$M$17),幹材積成長量!$V$7:$V$148,0),MATCH($G51,幹材積成長量!$V$7:$X$7,0)))),0)</f>
        <v>0</v>
      </c>
      <c r="AB51" s="187">
        <f>IFERROR(IF($F51="地位Ⅰ",INDEX(幹材積成長量!$S$7:$U$148,MATCH(【入力】吸収量・排出量算定シート!$H51+(AB$17-$M$17),幹材積成長量!$S$7:$S$148,0),MATCH($G51,幹材積成長量!$S$7:$U$7,0)),IF($F51="地位Ⅲ",INDEX(幹材積成長量!$Y$7:$AA$148,MATCH(【入力】吸収量・排出量算定シート!$H51+(AB$17-$M$17),幹材積成長量!$Y$7:$Y$148,0),MATCH($G51,幹材積成長量!$Y$7:$AA$7,0)),INDEX(幹材積成長量!$V$7:$X$148,MATCH(【入力】吸収量・排出量算定シート!$H51+(AB$17-$M$17),幹材積成長量!$V$7:$V$148,0),MATCH($G51,幹材積成長量!$V$7:$X$7,0)))),0)</f>
        <v>0</v>
      </c>
      <c r="AC51" s="187">
        <f>IFERROR(IF($F51="地位Ⅰ",INDEX(幹材積成長量!$S$7:$U$148,MATCH(【入力】吸収量・排出量算定シート!$H51+(AC$17-$M$17),幹材積成長量!$S$7:$S$148,0),MATCH($G51,幹材積成長量!$S$7:$U$7,0)),IF($F51="地位Ⅲ",INDEX(幹材積成長量!$Y$7:$AA$148,MATCH(【入力】吸収量・排出量算定シート!$H51+(AC$17-$M$17),幹材積成長量!$Y$7:$Y$148,0),MATCH($G51,幹材積成長量!$Y$7:$AA$7,0)),INDEX(幹材積成長量!$V$7:$X$148,MATCH(【入力】吸収量・排出量算定シート!$H51+(AC$17-$M$17),幹材積成長量!$V$7:$V$148,0),MATCH($G51,幹材積成長量!$V$7:$X$7,0)))),0)</f>
        <v>0</v>
      </c>
      <c r="AD51" s="2">
        <f>IFERROR(INDEX('BEF（拡大係数）'!$A$4:$AO$154,MATCH(【入力】吸収量・排出量算定シート!$H51,'BEF（拡大係数）'!$A$4:$A$154,0),MATCH($G51,'BEF（拡大係数）'!$A$4:$AO$4,0)),0)</f>
        <v>0</v>
      </c>
      <c r="AE51" s="2">
        <f>IFERROR(INDEX('BEF（拡大係数）'!$A$4:$AO$154,MATCH(【入力】吸収量・排出量算定シート!$H51,'BEF（拡大係数）'!$A$4:$A$154,0),MATCH($G51,'BEF（拡大係数）'!$A$4:$AO$4,0)),0)</f>
        <v>0</v>
      </c>
      <c r="AF51" s="2">
        <f>IFERROR(INDEX('BEF（拡大係数）'!$A$4:$AO$154,MATCH(【入力】吸収量・排出量算定シート!$H51,'BEF（拡大係数）'!$A$4:$A$154,0),MATCH($G51,'BEF（拡大係数）'!$A$4:$AO$4,0)),0)</f>
        <v>0</v>
      </c>
      <c r="AG51" s="2">
        <f>IFERROR(INDEX('BEF（拡大係数）'!$A$4:$AO$154,MATCH(【入力】吸収量・排出量算定シート!$H51,'BEF（拡大係数）'!$A$4:$A$154,0),MATCH($G51,'BEF（拡大係数）'!$A$4:$AO$4,0)),0)</f>
        <v>0</v>
      </c>
      <c r="AH51" s="2">
        <f>IFERROR(INDEX('BEF（拡大係数）'!$A$4:$AO$154,MATCH(【入力】吸収量・排出量算定シート!$H51,'BEF（拡大係数）'!$A$4:$A$154,0),MATCH($G51,'BEF（拡大係数）'!$A$4:$AO$4,0)),0)</f>
        <v>0</v>
      </c>
      <c r="AI51" s="2">
        <f>IFERROR(INDEX('BEF（拡大係数）'!$A$4:$AO$154,MATCH(【入力】吸収量・排出量算定シート!$H51,'BEF（拡大係数）'!$A$4:$A$154,0),MATCH($G51,'BEF（拡大係数）'!$A$4:$AO$4,0)),0)</f>
        <v>0</v>
      </c>
      <c r="AJ51" s="2">
        <f>IFERROR(INDEX('BEF（拡大係数）'!$A$4:$AO$154,MATCH(【入力】吸収量・排出量算定シート!$H51,'BEF（拡大係数）'!$A$4:$A$154,0),MATCH($G51,'BEF（拡大係数）'!$A$4:$AO$4,0)),0)</f>
        <v>0</v>
      </c>
      <c r="AK51" s="2">
        <f>IFERROR(INDEX('BEF（拡大係数）'!$A$4:$AO$154,MATCH(【入力】吸収量・排出量算定シート!$H51,'BEF（拡大係数）'!$A$4:$A$154,0),MATCH($G51,'BEF（拡大係数）'!$A$4:$AO$4,0)),0)</f>
        <v>0</v>
      </c>
      <c r="AL51" s="2">
        <f>IFERROR(INDEX('BEF（拡大係数）'!$A$4:$AO$154,MATCH(【入力】吸収量・排出量算定シート!$H51,'BEF（拡大係数）'!$A$4:$A$154,0),MATCH($G51,'BEF（拡大係数）'!$A$4:$AO$4,0)),0)</f>
        <v>0</v>
      </c>
      <c r="AM51" s="2">
        <f>IFERROR(INDEX('BEF（拡大係数）'!$A$4:$AO$154,MATCH(【入力】吸収量・排出量算定シート!$H51,'BEF（拡大係数）'!$A$4:$A$154,0),MATCH($G51,'BEF（拡大係数）'!$A$4:$AO$4,0)),0)</f>
        <v>0</v>
      </c>
      <c r="AN51" s="2">
        <f>IFERROR(INDEX('BEF（拡大係数）'!$A$4:$AO$154,MATCH(【入力】吸収量・排出量算定シート!$H51,'BEF（拡大係数）'!$A$4:$A$154,0),MATCH($G51,'BEF（拡大係数）'!$A$4:$AO$4,0)),0)</f>
        <v>0</v>
      </c>
      <c r="AO51" s="2">
        <f>IFERROR(INDEX('BEF（拡大係数）'!$A$4:$AO$154,MATCH(【入力】吸収量・排出量算定シート!$H51,'BEF（拡大係数）'!$A$4:$A$154,0),MATCH($G51,'BEF（拡大係数）'!$A$4:$AO$4,0)),0)</f>
        <v>0</v>
      </c>
      <c r="AP51" s="2">
        <f>IFERROR(INDEX('BEF（拡大係数）'!$A$4:$AO$154,MATCH(【入力】吸収量・排出量算定シート!$H51,'BEF（拡大係数）'!$A$4:$A$154,0),MATCH($G51,'BEF（拡大係数）'!$A$4:$AO$4,0)),0)</f>
        <v>0</v>
      </c>
      <c r="AQ51" s="2">
        <f>IFERROR(INDEX('BEF（拡大係数）'!$A$4:$AO$154,MATCH(【入力】吸収量・排出量算定シート!$H51,'BEF（拡大係数）'!$A$4:$A$154,0),MATCH($G51,'BEF（拡大係数）'!$A$4:$AO$4,0)),0)</f>
        <v>0</v>
      </c>
      <c r="AR51" s="2">
        <f>IFERROR(INDEX('BEF（拡大係数）'!$A$4:$AO$154,MATCH(【入力】吸収量・排出量算定シート!$H51,'BEF（拡大係数）'!$A$4:$A$154,0),MATCH($G51,'BEF（拡大係数）'!$A$4:$AO$4,0)),0)</f>
        <v>0</v>
      </c>
      <c r="AS51" s="2">
        <f>IFERROR(INDEX('BEF（拡大係数）'!$A$4:$AO$154,MATCH(【入力】吸収量・排出量算定シート!$H51,'BEF（拡大係数）'!$A$4:$A$154,0),MATCH($G51,'BEF（拡大係数）'!$A$4:$AO$4,0)),0)</f>
        <v>0</v>
      </c>
      <c r="AT51" s="2">
        <f>IFERROR(INDEX('BEF（拡大係数）'!$A$4:$AO$154,MATCH(【入力】吸収量・排出量算定シート!$H51,'BEF（拡大係数）'!$A$4:$A$154,0),MATCH($G51,'BEF（拡大係数）'!$A$4:$AO$4,0)),0)</f>
        <v>0</v>
      </c>
      <c r="AU51" s="2">
        <f>IFERROR(VLOOKUP($G51,パラメータ_オリジナル!$B$6:$G$45,4,FALSE),0)</f>
        <v>0</v>
      </c>
      <c r="AV51" s="2">
        <f>IFERROR(VLOOKUP($G51,パラメータ_オリジナル!$B$6:$G$45,5,FALSE),0)</f>
        <v>0</v>
      </c>
      <c r="AW51" s="2">
        <f>IFERROR(VLOOKUP($G51,パラメータ_オリジナル!$B$6:$G$45,6,FALSE),0)</f>
        <v>0</v>
      </c>
      <c r="AX51" s="125">
        <f t="shared" si="182"/>
        <v>0</v>
      </c>
      <c r="AY51" s="125">
        <f t="shared" si="183"/>
        <v>0</v>
      </c>
      <c r="AZ51" s="125">
        <f t="shared" si="184"/>
        <v>0</v>
      </c>
      <c r="BA51" s="125">
        <f t="shared" si="185"/>
        <v>0</v>
      </c>
      <c r="BB51" s="125">
        <f t="shared" si="186"/>
        <v>0</v>
      </c>
      <c r="BC51" s="125">
        <f t="shared" si="187"/>
        <v>0</v>
      </c>
      <c r="BD51" s="125">
        <f t="shared" si="188"/>
        <v>0</v>
      </c>
      <c r="BE51" s="125">
        <f t="shared" si="189"/>
        <v>0</v>
      </c>
      <c r="BF51" s="125">
        <f t="shared" si="190"/>
        <v>0</v>
      </c>
      <c r="BG51" s="125">
        <f t="shared" si="191"/>
        <v>0</v>
      </c>
      <c r="BH51" s="125">
        <f t="shared" si="192"/>
        <v>0</v>
      </c>
      <c r="BI51" s="125">
        <f t="shared" si="193"/>
        <v>0</v>
      </c>
      <c r="BJ51" s="125">
        <f t="shared" si="194"/>
        <v>0</v>
      </c>
      <c r="BK51" s="125">
        <f t="shared" si="195"/>
        <v>0</v>
      </c>
      <c r="BL51" s="125">
        <f t="shared" si="196"/>
        <v>0</v>
      </c>
      <c r="BM51" s="125">
        <f t="shared" si="197"/>
        <v>0</v>
      </c>
      <c r="BN51" s="125">
        <f t="shared" si="198"/>
        <v>0</v>
      </c>
      <c r="BO51" s="125">
        <f t="shared" si="199"/>
        <v>0</v>
      </c>
      <c r="BP51" s="125">
        <f t="shared" si="200"/>
        <v>0</v>
      </c>
      <c r="BQ51" s="125">
        <f t="shared" si="201"/>
        <v>0</v>
      </c>
      <c r="BR51" s="125">
        <f t="shared" si="202"/>
        <v>0</v>
      </c>
      <c r="BS51" s="125">
        <f t="shared" si="203"/>
        <v>0</v>
      </c>
      <c r="BT51" s="125">
        <f t="shared" si="204"/>
        <v>0</v>
      </c>
      <c r="BU51" s="125">
        <f t="shared" si="205"/>
        <v>0</v>
      </c>
      <c r="BV51" s="125">
        <f t="shared" si="206"/>
        <v>0</v>
      </c>
      <c r="BW51" s="125">
        <f t="shared" si="207"/>
        <v>0</v>
      </c>
      <c r="BX51" s="125">
        <f t="shared" si="208"/>
        <v>0</v>
      </c>
      <c r="BY51" s="125">
        <f t="shared" si="209"/>
        <v>0</v>
      </c>
      <c r="BZ51" s="125">
        <f t="shared" si="210"/>
        <v>0</v>
      </c>
      <c r="CA51" s="125">
        <f t="shared" si="211"/>
        <v>0</v>
      </c>
      <c r="CB51" s="125">
        <f t="shared" si="212"/>
        <v>0</v>
      </c>
      <c r="CC51" s="125">
        <f t="shared" si="213"/>
        <v>0</v>
      </c>
      <c r="CD51" s="125">
        <f t="shared" si="214"/>
        <v>0</v>
      </c>
      <c r="CE51" s="125">
        <f t="shared" si="215"/>
        <v>0</v>
      </c>
      <c r="CF51" s="2">
        <f>IFERROR(IF($F51="地位Ⅰ",INDEX(幹材積成長量!$I$7:$K$148,MATCH((【入力】吸収量・排出量算定シート!$H51+(【入力】吸収量・排出量算定シート!CF$17-【入力】吸収量・排出量算定シート!$CF$17)),幹材積成長量!$I$7:$I$148,0),MATCH(【入力】吸収量・排出量算定シート!$G51,幹材積成長量!$I$7:$K$7,0)),IF($F51="地位Ⅲ",INDEX(幹材積成長量!$O$7:$Q$148,MATCH((【入力】吸収量・排出量算定シート!$H51+(【入力】吸収量・排出量算定シート!CF$17-【入力】吸収量・排出量算定シート!$CF$17)),幹材積成長量!$O$7:$O$148,0),MATCH(【入力】吸収量・排出量算定シート!$G51,幹材積成長量!$O$7:$Q$7,0)),INDEX(幹材積成長量!$L$7:$N$148,MATCH((【入力】吸収量・排出量算定シート!$H51+(【入力】吸収量・排出量算定シート!CF$17-【入力】吸収量・排出量算定シート!$CF$17)),幹材積成長量!$L$7:$L$148,0),MATCH(【入力】吸収量・排出量算定シート!$G51,幹材積成長量!$L$7:$N$7,0)))),0)</f>
        <v>0</v>
      </c>
      <c r="CG51" s="2">
        <f>IFERROR(IF($F51="地位Ⅰ",INDEX(幹材積成長量!$I$7:$K$148,MATCH((【入力】吸収量・排出量算定シート!$H51+(【入力】吸収量・排出量算定シート!CG$17-【入力】吸収量・排出量算定シート!$CF$17)),幹材積成長量!$I$7:$I$148,0),MATCH(【入力】吸収量・排出量算定シート!$G51,幹材積成長量!$I$7:$K$7,0)),IF($F51="地位Ⅲ",INDEX(幹材積成長量!$O$7:$Q$148,MATCH((【入力】吸収量・排出量算定シート!$H51+(【入力】吸収量・排出量算定シート!CG$17-【入力】吸収量・排出量算定シート!$CF$17)),幹材積成長量!$O$7:$O$148,0),MATCH(【入力】吸収量・排出量算定シート!$G51,幹材積成長量!$O$7:$Q$7,0)),INDEX(幹材積成長量!$L$7:$N$148,MATCH((【入力】吸収量・排出量算定シート!$H51+(【入力】吸収量・排出量算定シート!CG$17-【入力】吸収量・排出量算定シート!$CF$17)),幹材積成長量!$L$7:$L$148,0),MATCH(【入力】吸収量・排出量算定シート!$G51,幹材積成長量!$L$7:$N$7,0)))),0)</f>
        <v>0</v>
      </c>
      <c r="CH51" s="2">
        <f>IFERROR(IF($F51="地位Ⅰ",INDEX(幹材積成長量!$I$7:$K$148,MATCH((【入力】吸収量・排出量算定シート!$H51+(【入力】吸収量・排出量算定シート!CH$17-【入力】吸収量・排出量算定シート!$CF$17)),幹材積成長量!$I$7:$I$148,0),MATCH(【入力】吸収量・排出量算定シート!$G51,幹材積成長量!$I$7:$K$7,0)),IF($F51="地位Ⅲ",INDEX(幹材積成長量!$O$7:$Q$148,MATCH((【入力】吸収量・排出量算定シート!$H51+(【入力】吸収量・排出量算定シート!CH$17-【入力】吸収量・排出量算定シート!$CF$17)),幹材積成長量!$O$7:$O$148,0),MATCH(【入力】吸収量・排出量算定シート!$G51,幹材積成長量!$O$7:$Q$7,0)),INDEX(幹材積成長量!$L$7:$N$148,MATCH((【入力】吸収量・排出量算定シート!$H51+(【入力】吸収量・排出量算定シート!CH$17-【入力】吸収量・排出量算定シート!$CF$17)),幹材積成長量!$L$7:$L$148,0),MATCH(【入力】吸収量・排出量算定シート!$G51,幹材積成長量!$L$7:$N$7,0)))),0)</f>
        <v>0</v>
      </c>
      <c r="CI51" s="2">
        <f>IFERROR(IF($F51="地位Ⅰ",INDEX(幹材積成長量!$I$7:$K$148,MATCH((【入力】吸収量・排出量算定シート!$H51+(【入力】吸収量・排出量算定シート!CI$17-【入力】吸収量・排出量算定シート!$CF$17)),幹材積成長量!$I$7:$I$148,0),MATCH(【入力】吸収量・排出量算定シート!$G51,幹材積成長量!$I$7:$K$7,0)),IF($F51="地位Ⅲ",INDEX(幹材積成長量!$O$7:$Q$148,MATCH((【入力】吸収量・排出量算定シート!$H51+(【入力】吸収量・排出量算定シート!CI$17-【入力】吸収量・排出量算定シート!$CF$17)),幹材積成長量!$O$7:$O$148,0),MATCH(【入力】吸収量・排出量算定シート!$G51,幹材積成長量!$O$7:$Q$7,0)),INDEX(幹材積成長量!$L$7:$N$148,MATCH((【入力】吸収量・排出量算定シート!$H51+(【入力】吸収量・排出量算定シート!CI$17-【入力】吸収量・排出量算定シート!$CF$17)),幹材積成長量!$L$7:$L$148,0),MATCH(【入力】吸収量・排出量算定シート!$G51,幹材積成長量!$L$7:$N$7,0)))),0)</f>
        <v>0</v>
      </c>
      <c r="CJ51" s="2">
        <f>IFERROR(IF($F51="地位Ⅰ",INDEX(幹材積成長量!$I$7:$K$148,MATCH((【入力】吸収量・排出量算定シート!$H51+(【入力】吸収量・排出量算定シート!CJ$17-【入力】吸収量・排出量算定シート!$CF$17)),幹材積成長量!$I$7:$I$148,0),MATCH(【入力】吸収量・排出量算定シート!$G51,幹材積成長量!$I$7:$K$7,0)),IF($F51="地位Ⅲ",INDEX(幹材積成長量!$O$7:$Q$148,MATCH((【入力】吸収量・排出量算定シート!$H51+(【入力】吸収量・排出量算定シート!CJ$17-【入力】吸収量・排出量算定シート!$CF$17)),幹材積成長量!$O$7:$O$148,0),MATCH(【入力】吸収量・排出量算定シート!$G51,幹材積成長量!$O$7:$Q$7,0)),INDEX(幹材積成長量!$L$7:$N$148,MATCH((【入力】吸収量・排出量算定シート!$H51+(【入力】吸収量・排出量算定シート!CJ$17-【入力】吸収量・排出量算定シート!$CF$17)),幹材積成長量!$L$7:$L$148,0),MATCH(【入力】吸収量・排出量算定シート!$G51,幹材積成長量!$L$7:$N$7,0)))),0)</f>
        <v>0</v>
      </c>
      <c r="CK51" s="2">
        <f>IFERROR(IF($F51="地位Ⅰ",INDEX(幹材積成長量!$I$7:$K$148,MATCH((【入力】吸収量・排出量算定シート!$H51+(【入力】吸収量・排出量算定シート!CK$17-【入力】吸収量・排出量算定シート!$CF$17)),幹材積成長量!$I$7:$I$148,0),MATCH(【入力】吸収量・排出量算定シート!$G51,幹材積成長量!$I$7:$K$7,0)),IF($F51="地位Ⅲ",INDEX(幹材積成長量!$O$7:$Q$148,MATCH((【入力】吸収量・排出量算定シート!$H51+(【入力】吸収量・排出量算定シート!CK$17-【入力】吸収量・排出量算定シート!$CF$17)),幹材積成長量!$O$7:$O$148,0),MATCH(【入力】吸収量・排出量算定シート!$G51,幹材積成長量!$O$7:$Q$7,0)),INDEX(幹材積成長量!$L$7:$N$148,MATCH((【入力】吸収量・排出量算定シート!$H51+(【入力】吸収量・排出量算定シート!CK$17-【入力】吸収量・排出量算定シート!$CF$17)),幹材積成長量!$L$7:$L$148,0),MATCH(【入力】吸収量・排出量算定シート!$G51,幹材積成長量!$L$7:$N$7,0)))),0)</f>
        <v>0</v>
      </c>
      <c r="CL51" s="2">
        <f>IFERROR(IF($F51="地位Ⅰ",INDEX(幹材積成長量!$I$7:$K$148,MATCH((【入力】吸収量・排出量算定シート!$H51+(【入力】吸収量・排出量算定シート!CL$17-【入力】吸収量・排出量算定シート!$CF$17)),幹材積成長量!$I$7:$I$148,0),MATCH(【入力】吸収量・排出量算定シート!$G51,幹材積成長量!$I$7:$K$7,0)),IF($F51="地位Ⅲ",INDEX(幹材積成長量!$O$7:$Q$148,MATCH((【入力】吸収量・排出量算定シート!$H51+(【入力】吸収量・排出量算定シート!CL$17-【入力】吸収量・排出量算定シート!$CF$17)),幹材積成長量!$O$7:$O$148,0),MATCH(【入力】吸収量・排出量算定シート!$G51,幹材積成長量!$O$7:$Q$7,0)),INDEX(幹材積成長量!$L$7:$N$148,MATCH((【入力】吸収量・排出量算定シート!$H51+(【入力】吸収量・排出量算定シート!CL$17-【入力】吸収量・排出量算定シート!$CF$17)),幹材積成長量!$L$7:$L$148,0),MATCH(【入力】吸収量・排出量算定シート!$G51,幹材積成長量!$L$7:$N$7,0)))),0)</f>
        <v>0</v>
      </c>
      <c r="CM51" s="2">
        <f>IFERROR(IF($F51="地位Ⅰ",INDEX(幹材積成長量!$I$7:$K$148,MATCH((【入力】吸収量・排出量算定シート!$H51+(【入力】吸収量・排出量算定シート!CM$17-【入力】吸収量・排出量算定シート!$CF$17)),幹材積成長量!$I$7:$I$148,0),MATCH(【入力】吸収量・排出量算定シート!$G51,幹材積成長量!$I$7:$K$7,0)),IF($F51="地位Ⅲ",INDEX(幹材積成長量!$O$7:$Q$148,MATCH((【入力】吸収量・排出量算定シート!$H51+(【入力】吸収量・排出量算定シート!CM$17-【入力】吸収量・排出量算定シート!$CF$17)),幹材積成長量!$O$7:$O$148,0),MATCH(【入力】吸収量・排出量算定シート!$G51,幹材積成長量!$O$7:$Q$7,0)),INDEX(幹材積成長量!$L$7:$N$148,MATCH((【入力】吸収量・排出量算定シート!$H51+(【入力】吸収量・排出量算定シート!CM$17-【入力】吸収量・排出量算定シート!$CF$17)),幹材積成長量!$L$7:$L$148,0),MATCH(【入力】吸収量・排出量算定シート!$G51,幹材積成長量!$L$7:$N$7,0)))),0)</f>
        <v>0</v>
      </c>
      <c r="CN51" s="2">
        <f>IFERROR(IF($F51="地位Ⅰ",INDEX(幹材積成長量!$I$7:$K$148,MATCH((【入力】吸収量・排出量算定シート!$H51+(【入力】吸収量・排出量算定シート!CN$17-【入力】吸収量・排出量算定シート!$CF$17)),幹材積成長量!$I$7:$I$148,0),MATCH(【入力】吸収量・排出量算定シート!$G51,幹材積成長量!$I$7:$K$7,0)),IF($F51="地位Ⅲ",INDEX(幹材積成長量!$O$7:$Q$148,MATCH((【入力】吸収量・排出量算定シート!$H51+(【入力】吸収量・排出量算定シート!CN$17-【入力】吸収量・排出量算定シート!$CF$17)),幹材積成長量!$O$7:$O$148,0),MATCH(【入力】吸収量・排出量算定シート!$G51,幹材積成長量!$O$7:$Q$7,0)),INDEX(幹材積成長量!$L$7:$N$148,MATCH((【入力】吸収量・排出量算定シート!$H51+(【入力】吸収量・排出量算定シート!CN$17-【入力】吸収量・排出量算定シート!$CF$17)),幹材積成長量!$L$7:$L$148,0),MATCH(【入力】吸収量・排出量算定シート!$G51,幹材積成長量!$L$7:$N$7,0)))),0)</f>
        <v>0</v>
      </c>
      <c r="CO51" s="2">
        <f>IFERROR(IF($F51="地位Ⅰ",INDEX(幹材積成長量!$I$7:$K$148,MATCH((【入力】吸収量・排出量算定シート!$H51+(【入力】吸収量・排出量算定シート!CO$17-【入力】吸収量・排出量算定シート!$CF$17)),幹材積成長量!$I$7:$I$148,0),MATCH(【入力】吸収量・排出量算定シート!$G51,幹材積成長量!$I$7:$K$7,0)),IF($F51="地位Ⅲ",INDEX(幹材積成長量!$O$7:$Q$148,MATCH((【入力】吸収量・排出量算定シート!$H51+(【入力】吸収量・排出量算定シート!CO$17-【入力】吸収量・排出量算定シート!$CF$17)),幹材積成長量!$O$7:$O$148,0),MATCH(【入力】吸収量・排出量算定シート!$G51,幹材積成長量!$O$7:$Q$7,0)),INDEX(幹材積成長量!$L$7:$N$148,MATCH((【入力】吸収量・排出量算定シート!$H51+(【入力】吸収量・排出量算定シート!CO$17-【入力】吸収量・排出量算定シート!$CF$17)),幹材積成長量!$L$7:$L$148,0),MATCH(【入力】吸収量・排出量算定シート!$G51,幹材積成長量!$L$7:$N$7,0)))),0)</f>
        <v>0</v>
      </c>
      <c r="CP51" s="2">
        <f>IFERROR(IF($F51="地位Ⅰ",INDEX(幹材積成長量!$I$7:$K$148,MATCH((【入力】吸収量・排出量算定シート!$H51+(【入力】吸収量・排出量算定シート!CP$17-【入力】吸収量・排出量算定シート!$CF$17)),幹材積成長量!$I$7:$I$148,0),MATCH(【入力】吸収量・排出量算定シート!$G51,幹材積成長量!$I$7:$K$7,0)),IF($F51="地位Ⅲ",INDEX(幹材積成長量!$O$7:$Q$148,MATCH((【入力】吸収量・排出量算定シート!$H51+(【入力】吸収量・排出量算定シート!CP$17-【入力】吸収量・排出量算定シート!$CF$17)),幹材積成長量!$O$7:$O$148,0),MATCH(【入力】吸収量・排出量算定シート!$G51,幹材積成長量!$O$7:$Q$7,0)),INDEX(幹材積成長量!$L$7:$N$148,MATCH((【入力】吸収量・排出量算定シート!$H51+(【入力】吸収量・排出量算定シート!CP$17-【入力】吸収量・排出量算定シート!$CF$17)),幹材積成長量!$L$7:$L$148,0),MATCH(【入力】吸収量・排出量算定シート!$G51,幹材積成長量!$L$7:$N$7,0)))),0)</f>
        <v>0</v>
      </c>
      <c r="CQ51" s="2">
        <f>IFERROR(IF($F51="地位Ⅰ",INDEX(幹材積成長量!$I$7:$K$148,MATCH((【入力】吸収量・排出量算定シート!$H51+(【入力】吸収量・排出量算定シート!CQ$17-【入力】吸収量・排出量算定シート!$CF$17)),幹材積成長量!$I$7:$I$148,0),MATCH(【入力】吸収量・排出量算定シート!$G51,幹材積成長量!$I$7:$K$7,0)),IF($F51="地位Ⅲ",INDEX(幹材積成長量!$O$7:$Q$148,MATCH((【入力】吸収量・排出量算定シート!$H51+(【入力】吸収量・排出量算定シート!CQ$17-【入力】吸収量・排出量算定シート!$CF$17)),幹材積成長量!$O$7:$O$148,0),MATCH(【入力】吸収量・排出量算定シート!$G51,幹材積成長量!$O$7:$Q$7,0)),INDEX(幹材積成長量!$L$7:$N$148,MATCH((【入力】吸収量・排出量算定シート!$H51+(【入力】吸収量・排出量算定シート!CQ$17-【入力】吸収量・排出量算定シート!$CF$17)),幹材積成長量!$L$7:$L$148,0),MATCH(【入力】吸収量・排出量算定シート!$G51,幹材積成長量!$L$7:$N$7,0)))),0)</f>
        <v>0</v>
      </c>
      <c r="CR51" s="2">
        <f>IFERROR(IF($F51="地位Ⅰ",INDEX(幹材積成長量!$I$7:$K$148,MATCH((【入力】吸収量・排出量算定シート!$H51+(【入力】吸収量・排出量算定シート!CR$17-【入力】吸収量・排出量算定シート!$CF$17)),幹材積成長量!$I$7:$I$148,0),MATCH(【入力】吸収量・排出量算定シート!$G51,幹材積成長量!$I$7:$K$7,0)),IF($F51="地位Ⅲ",INDEX(幹材積成長量!$O$7:$Q$148,MATCH((【入力】吸収量・排出量算定シート!$H51+(【入力】吸収量・排出量算定シート!CR$17-【入力】吸収量・排出量算定シート!$CF$17)),幹材積成長量!$O$7:$O$148,0),MATCH(【入力】吸収量・排出量算定シート!$G51,幹材積成長量!$O$7:$Q$7,0)),INDEX(幹材積成長量!$L$7:$N$148,MATCH((【入力】吸収量・排出量算定シート!$H51+(【入力】吸収量・排出量算定シート!CR$17-【入力】吸収量・排出量算定シート!$CF$17)),幹材積成長量!$L$7:$L$148,0),MATCH(【入力】吸収量・排出量算定シート!$G51,幹材積成長量!$L$7:$N$7,0)))),0)</f>
        <v>0</v>
      </c>
      <c r="CS51" s="2">
        <f>IFERROR(IF($F51="地位Ⅰ",INDEX(幹材積成長量!$I$7:$K$148,MATCH((【入力】吸収量・排出量算定シート!$H51+(【入力】吸収量・排出量算定シート!CS$17-【入力】吸収量・排出量算定シート!$CF$17)),幹材積成長量!$I$7:$I$148,0),MATCH(【入力】吸収量・排出量算定シート!$G51,幹材積成長量!$I$7:$K$7,0)),IF($F51="地位Ⅲ",INDEX(幹材積成長量!$O$7:$Q$148,MATCH((【入力】吸収量・排出量算定シート!$H51+(【入力】吸収量・排出量算定シート!CS$17-【入力】吸収量・排出量算定シート!$CF$17)),幹材積成長量!$O$7:$O$148,0),MATCH(【入力】吸収量・排出量算定シート!$G51,幹材積成長量!$O$7:$Q$7,0)),INDEX(幹材積成長量!$L$7:$N$148,MATCH((【入力】吸収量・排出量算定シート!$H51+(【入力】吸収量・排出量算定シート!CS$17-【入力】吸収量・排出量算定シート!$CF$17)),幹材積成長量!$L$7:$L$148,0),MATCH(【入力】吸収量・排出量算定シート!$G51,幹材積成長量!$L$7:$N$7,0)))),0)</f>
        <v>0</v>
      </c>
      <c r="CT51" s="2">
        <f>IFERROR(IF($F51="地位Ⅰ",INDEX(幹材積成長量!$I$7:$K$148,MATCH((【入力】吸収量・排出量算定シート!$H51+(【入力】吸収量・排出量算定シート!CT$17-【入力】吸収量・排出量算定シート!$CF$17)),幹材積成長量!$I$7:$I$148,0),MATCH(【入力】吸収量・排出量算定シート!$G51,幹材積成長量!$I$7:$K$7,0)),IF($F51="地位Ⅲ",INDEX(幹材積成長量!$O$7:$Q$148,MATCH((【入力】吸収量・排出量算定シート!$H51+(【入力】吸収量・排出量算定シート!CT$17-【入力】吸収量・排出量算定シート!$CF$17)),幹材積成長量!$O$7:$O$148,0),MATCH(【入力】吸収量・排出量算定シート!$G51,幹材積成長量!$O$7:$Q$7,0)),INDEX(幹材積成長量!$L$7:$N$148,MATCH((【入力】吸収量・排出量算定シート!$H51+(【入力】吸収量・排出量算定シート!CT$17-【入力】吸収量・排出量算定シート!$CF$17)),幹材積成長量!$L$7:$L$148,0),MATCH(【入力】吸収量・排出量算定シート!$G51,幹材積成長量!$L$7:$N$7,0)))),0)</f>
        <v>0</v>
      </c>
      <c r="CU51" s="2">
        <f>IFERROR(IF($F51="地位Ⅰ",INDEX(幹材積成長量!$I$7:$K$148,MATCH((【入力】吸収量・排出量算定シート!$H51+(【入力】吸収量・排出量算定シート!CU$17-【入力】吸収量・排出量算定シート!$CF$17)),幹材積成長量!$I$7:$I$148,0),MATCH(【入力】吸収量・排出量算定シート!$G51,幹材積成長量!$I$7:$K$7,0)),IF($F51="地位Ⅲ",INDEX(幹材積成長量!$O$7:$Q$148,MATCH((【入力】吸収量・排出量算定シート!$H51+(【入力】吸収量・排出量算定シート!CU$17-【入力】吸収量・排出量算定シート!$CF$17)),幹材積成長量!$O$7:$O$148,0),MATCH(【入力】吸収量・排出量算定シート!$G51,幹材積成長量!$O$7:$Q$7,0)),INDEX(幹材積成長量!$L$7:$N$148,MATCH((【入力】吸収量・排出量算定シート!$H51+(【入力】吸収量・排出量算定シート!CU$17-【入力】吸収量・排出量算定シート!$CF$17)),幹材積成長量!$L$7:$L$148,0),MATCH(【入力】吸収量・排出量算定シート!$G51,幹材積成長量!$L$7:$N$7,0)))),0)</f>
        <v>0</v>
      </c>
      <c r="CV51" s="2">
        <f>IFERROR(IF($F51="地位Ⅰ",INDEX(幹材積成長量!$I$7:$K$148,MATCH((【入力】吸収量・排出量算定シート!$H51+(【入力】吸収量・排出量算定シート!CV$17-【入力】吸収量・排出量算定シート!$CF$17)),幹材積成長量!$I$7:$I$148,0),MATCH(【入力】吸収量・排出量算定シート!$G51,幹材積成長量!$I$7:$K$7,0)),IF($F51="地位Ⅲ",INDEX(幹材積成長量!$O$7:$Q$148,MATCH((【入力】吸収量・排出量算定シート!$H51+(【入力】吸収量・排出量算定シート!CV$17-【入力】吸収量・排出量算定シート!$CF$17)),幹材積成長量!$O$7:$O$148,0),MATCH(【入力】吸収量・排出量算定シート!$G51,幹材積成長量!$O$7:$Q$7,0)),INDEX(幹材積成長量!$L$7:$N$148,MATCH((【入力】吸収量・排出量算定シート!$H51+(【入力】吸収量・排出量算定シート!CV$17-【入力】吸収量・排出量算定シート!$CF$17)),幹材積成長量!$L$7:$L$148,0),MATCH(【入力】吸収量・排出量算定シート!$G51,幹材積成長量!$L$7:$N$7,0)))),0)</f>
        <v>0</v>
      </c>
      <c r="CW51" s="2">
        <f t="shared" si="216"/>
        <v>0</v>
      </c>
      <c r="CX51" s="2">
        <f t="shared" si="217"/>
        <v>0</v>
      </c>
      <c r="CY51" s="2">
        <f t="shared" si="218"/>
        <v>0</v>
      </c>
      <c r="CZ51" s="2">
        <f t="shared" si="219"/>
        <v>0</v>
      </c>
      <c r="DA51" s="2">
        <f t="shared" si="220"/>
        <v>0</v>
      </c>
      <c r="DB51" s="2">
        <f t="shared" si="221"/>
        <v>0</v>
      </c>
      <c r="DC51" s="2">
        <f t="shared" si="222"/>
        <v>0</v>
      </c>
      <c r="DD51" s="2">
        <f t="shared" si="223"/>
        <v>0</v>
      </c>
      <c r="DE51" s="2">
        <f t="shared" si="224"/>
        <v>0</v>
      </c>
      <c r="DF51" s="2">
        <f t="shared" si="225"/>
        <v>0</v>
      </c>
      <c r="DG51" s="2">
        <f t="shared" si="226"/>
        <v>0</v>
      </c>
      <c r="DH51" s="2">
        <f t="shared" si="227"/>
        <v>0</v>
      </c>
      <c r="DI51" s="2">
        <f t="shared" si="228"/>
        <v>0</v>
      </c>
      <c r="DJ51" s="2">
        <f t="shared" si="229"/>
        <v>0</v>
      </c>
      <c r="DK51" s="2">
        <f t="shared" si="230"/>
        <v>0</v>
      </c>
      <c r="DL51" s="2">
        <f t="shared" si="231"/>
        <v>0</v>
      </c>
      <c r="DM51" s="2">
        <f t="shared" si="232"/>
        <v>0</v>
      </c>
      <c r="DN51" s="187">
        <f>IFERROR(IF($F51="地位Ⅰ",INDEX(幹材積成長量!$AE$7:$AG$14,8,MATCH(【入力】吸収量・排出量算定シート!$G51,幹材積成長量!$AE$7:$AG$7,0)),IF($F51="地位Ⅲ",INDEX(幹材積成長量!$AK$7:$AM$14,8,MATCH(【入力】吸収量・排出量算定シート!$G51,幹材積成長量!$AK$7:$AM$7,0)),INDEX(幹材積成長量!$AH$7:$AJ$14,8,MATCH(【入力】吸収量・排出量算定シート!$G51,幹材積成長量!$AH$7:$AJ$7,0)))),0)</f>
        <v>0</v>
      </c>
      <c r="DO51" s="187">
        <f>IFERROR(IF($F51="地位Ⅰ",INDEX(幹材積成長量!$AE$7:$AG$14,8,MATCH(【入力】吸収量・排出量算定シート!$G51,幹材積成長量!$AE$7:$AG$7,0)),IF($F51="地位Ⅲ",INDEX(幹材積成長量!$AK$7:$AM$14,8,MATCH(【入力】吸収量・排出量算定シート!$G51,幹材積成長量!$AK$7:$AM$7,0)),INDEX(幹材積成長量!$AH$7:$AJ$14,8,MATCH(【入力】吸収量・排出量算定シート!$G51,幹材積成長量!$AH$7:$AJ$7,0)))),0)</f>
        <v>0</v>
      </c>
      <c r="DP51" s="187">
        <f>IFERROR(IF($F51="地位Ⅰ",INDEX(幹材積成長量!$AE$7:$AG$14,8,MATCH(【入力】吸収量・排出量算定シート!$G51,幹材積成長量!$AE$7:$AG$7,0)),IF($F51="地位Ⅲ",INDEX(幹材積成長量!$AK$7:$AM$14,8,MATCH(【入力】吸収量・排出量算定シート!$G51,幹材積成長量!$AK$7:$AM$7,0)),INDEX(幹材積成長量!$AH$7:$AJ$14,8,MATCH(【入力】吸収量・排出量算定シート!$G51,幹材積成長量!$AH$7:$AJ$7,0)))),0)</f>
        <v>0</v>
      </c>
      <c r="DQ51" s="187">
        <f>IFERROR(IF($F51="地位Ⅰ",INDEX(幹材積成長量!$AE$7:$AG$14,8,MATCH(【入力】吸収量・排出量算定シート!$G51,幹材積成長量!$AE$7:$AG$7,0)),IF($F51="地位Ⅲ",INDEX(幹材積成長量!$AK$7:$AM$14,8,MATCH(【入力】吸収量・排出量算定シート!$G51,幹材積成長量!$AK$7:$AM$7,0)),INDEX(幹材積成長量!$AH$7:$AJ$14,8,MATCH(【入力】吸収量・排出量算定シート!$G51,幹材積成長量!$AH$7:$AJ$7,0)))),0)</f>
        <v>0</v>
      </c>
      <c r="DR51" s="187">
        <f>IFERROR(IF($F51="地位Ⅰ",INDEX(幹材積成長量!$AE$7:$AG$14,8,MATCH(【入力】吸収量・排出量算定シート!$G51,幹材積成長量!$AE$7:$AG$7,0)),IF($F51="地位Ⅲ",INDEX(幹材積成長量!$AK$7:$AM$14,8,MATCH(【入力】吸収量・排出量算定シート!$G51,幹材積成長量!$AK$7:$AM$7,0)),INDEX(幹材積成長量!$AH$7:$AJ$14,8,MATCH(【入力】吸収量・排出量算定シート!$G51,幹材積成長量!$AH$7:$AJ$7,0)))),0)</f>
        <v>0</v>
      </c>
      <c r="DS51" s="187">
        <f>IFERROR(IF($F51="地位Ⅰ",INDEX(幹材積成長量!$AE$7:$AG$14,8,MATCH(【入力】吸収量・排出量算定シート!$G51,幹材積成長量!$AE$7:$AG$7,0)),IF($F51="地位Ⅲ",INDEX(幹材積成長量!$AK$7:$AM$14,8,MATCH(【入力】吸収量・排出量算定シート!$G51,幹材積成長量!$AK$7:$AM$7,0)),INDEX(幹材積成長量!$AH$7:$AJ$14,8,MATCH(【入力】吸収量・排出量算定シート!$G51,幹材積成長量!$AH$7:$AJ$7,0)))),0)</f>
        <v>0</v>
      </c>
      <c r="DT51" s="187">
        <f>IFERROR(IF($F51="地位Ⅰ",INDEX(幹材積成長量!$AE$7:$AG$14,8,MATCH(【入力】吸収量・排出量算定シート!$G51,幹材積成長量!$AE$7:$AG$7,0)),IF($F51="地位Ⅲ",INDEX(幹材積成長量!$AK$7:$AM$14,8,MATCH(【入力】吸収量・排出量算定シート!$G51,幹材積成長量!$AK$7:$AM$7,0)),INDEX(幹材積成長量!$AH$7:$AJ$14,8,MATCH(【入力】吸収量・排出量算定シート!$G51,幹材積成長量!$AH$7:$AJ$7,0)))),0)</f>
        <v>0</v>
      </c>
      <c r="DU51" s="187">
        <f>IFERROR(IF($F51="地位Ⅰ",INDEX(幹材積成長量!$AE$7:$AG$14,8,MATCH(【入力】吸収量・排出量算定シート!$G51,幹材積成長量!$AE$7:$AG$7,0)),IF($F51="地位Ⅲ",INDEX(幹材積成長量!$AK$7:$AM$14,8,MATCH(【入力】吸収量・排出量算定シート!$G51,幹材積成長量!$AK$7:$AM$7,0)),INDEX(幹材積成長量!$AH$7:$AJ$14,8,MATCH(【入力】吸収量・排出量算定シート!$G51,幹材積成長量!$AH$7:$AJ$7,0)))),0)</f>
        <v>0</v>
      </c>
      <c r="DV51" s="187">
        <f>IFERROR(IF($F51="地位Ⅰ",INDEX(幹材積成長量!$AE$7:$AG$14,8,MATCH(【入力】吸収量・排出量算定シート!$G51,幹材積成長量!$AE$7:$AG$7,0)),IF($F51="地位Ⅲ",INDEX(幹材積成長量!$AK$7:$AM$14,8,MATCH(【入力】吸収量・排出量算定シート!$G51,幹材積成長量!$AK$7:$AM$7,0)),INDEX(幹材積成長量!$AH$7:$AJ$14,8,MATCH(【入力】吸収量・排出量算定シート!$G51,幹材積成長量!$AH$7:$AJ$7,0)))),0)</f>
        <v>0</v>
      </c>
      <c r="DW51" s="187">
        <f>IFERROR(IF($F51="地位Ⅰ",INDEX(幹材積成長量!$AE$7:$AG$14,8,MATCH(【入力】吸収量・排出量算定シート!$G51,幹材積成長量!$AE$7:$AG$7,0)),IF($F51="地位Ⅲ",INDEX(幹材積成長量!$AK$7:$AM$14,8,MATCH(【入力】吸収量・排出量算定シート!$G51,幹材積成長量!$AK$7:$AM$7,0)),INDEX(幹材積成長量!$AH$7:$AJ$14,8,MATCH(【入力】吸収量・排出量算定シート!$G51,幹材積成長量!$AH$7:$AJ$7,0)))),0)</f>
        <v>0</v>
      </c>
      <c r="DX51" s="187">
        <f>IFERROR(IF($F51="地位Ⅰ",INDEX(幹材積成長量!$AE$7:$AG$14,8,MATCH(【入力】吸収量・排出量算定シート!$G51,幹材積成長量!$AE$7:$AG$7,0)),IF($F51="地位Ⅲ",INDEX(幹材積成長量!$AK$7:$AM$14,8,MATCH(【入力】吸収量・排出量算定シート!$G51,幹材積成長量!$AK$7:$AM$7,0)),INDEX(幹材積成長量!$AH$7:$AJ$14,8,MATCH(【入力】吸収量・排出量算定シート!$G51,幹材積成長量!$AH$7:$AJ$7,0)))),0)</f>
        <v>0</v>
      </c>
      <c r="DY51" s="187">
        <f>IFERROR(IF($F51="地位Ⅰ",INDEX(幹材積成長量!$AE$7:$AG$14,8,MATCH(【入力】吸収量・排出量算定シート!$G51,幹材積成長量!$AE$7:$AG$7,0)),IF($F51="地位Ⅲ",INDEX(幹材積成長量!$AK$7:$AM$14,8,MATCH(【入力】吸収量・排出量算定シート!$G51,幹材積成長量!$AK$7:$AM$7,0)),INDEX(幹材積成長量!$AH$7:$AJ$14,8,MATCH(【入力】吸収量・排出量算定シート!$G51,幹材積成長量!$AH$7:$AJ$7,0)))),0)</f>
        <v>0</v>
      </c>
      <c r="DZ51" s="187">
        <f>IFERROR(IF($F51="地位Ⅰ",INDEX(幹材積成長量!$AE$7:$AG$14,8,MATCH(【入力】吸収量・排出量算定シート!$G51,幹材積成長量!$AE$7:$AG$7,0)),IF($F51="地位Ⅲ",INDEX(幹材積成長量!$AK$7:$AM$14,8,MATCH(【入力】吸収量・排出量算定シート!$G51,幹材積成長量!$AK$7:$AM$7,0)),INDEX(幹材積成長量!$AH$7:$AJ$14,8,MATCH(【入力】吸収量・排出量算定シート!$G51,幹材積成長量!$AH$7:$AJ$7,0)))),0)</f>
        <v>0</v>
      </c>
      <c r="EA51" s="187">
        <f>IFERROR(IF($F51="地位Ⅰ",INDEX(幹材積成長量!$AE$7:$AG$14,8,MATCH(【入力】吸収量・排出量算定シート!$G51,幹材積成長量!$AE$7:$AG$7,0)),IF($F51="地位Ⅲ",INDEX(幹材積成長量!$AK$7:$AM$14,8,MATCH(【入力】吸収量・排出量算定シート!$G51,幹材積成長量!$AK$7:$AM$7,0)),INDEX(幹材積成長量!$AH$7:$AJ$14,8,MATCH(【入力】吸収量・排出量算定シート!$G51,幹材積成長量!$AH$7:$AJ$7,0)))),0)</f>
        <v>0</v>
      </c>
      <c r="EB51" s="187">
        <f>IFERROR(IF($F51="地位Ⅰ",INDEX(幹材積成長量!$AE$7:$AG$14,8,MATCH(【入力】吸収量・排出量算定シート!$G51,幹材積成長量!$AE$7:$AG$7,0)),IF($F51="地位Ⅲ",INDEX(幹材積成長量!$AK$7:$AM$14,8,MATCH(【入力】吸収量・排出量算定シート!$G51,幹材積成長量!$AK$7:$AM$7,0)),INDEX(幹材積成長量!$AH$7:$AJ$14,8,MATCH(【入力】吸収量・排出量算定シート!$G51,幹材積成長量!$AH$7:$AJ$7,0)))),0)</f>
        <v>0</v>
      </c>
      <c r="EC51" s="187">
        <f>IFERROR(IF($F51="地位Ⅰ",INDEX(幹材積成長量!$AE$7:$AG$14,8,MATCH(【入力】吸収量・排出量算定シート!$G51,幹材積成長量!$AE$7:$AG$7,0)),IF($F51="地位Ⅲ",INDEX(幹材積成長量!$AK$7:$AM$14,8,MATCH(【入力】吸収量・排出量算定シート!$G51,幹材積成長量!$AK$7:$AM$7,0)),INDEX(幹材積成長量!$AH$7:$AJ$14,8,MATCH(【入力】吸収量・排出量算定シート!$G51,幹材積成長量!$AH$7:$AJ$7,0)))),0)</f>
        <v>0</v>
      </c>
      <c r="ED51" s="186">
        <f t="shared" si="233"/>
        <v>0</v>
      </c>
      <c r="EE51" s="186">
        <f t="shared" si="234"/>
        <v>0</v>
      </c>
      <c r="EF51" s="186">
        <f t="shared" si="235"/>
        <v>0</v>
      </c>
      <c r="EG51" s="186">
        <f t="shared" si="236"/>
        <v>0</v>
      </c>
      <c r="EH51" s="186">
        <f t="shared" si="237"/>
        <v>0</v>
      </c>
      <c r="EI51" s="186">
        <f t="shared" si="238"/>
        <v>0</v>
      </c>
      <c r="EJ51" s="186">
        <f t="shared" si="239"/>
        <v>0</v>
      </c>
      <c r="EK51" s="186">
        <f t="shared" si="240"/>
        <v>0</v>
      </c>
      <c r="EL51" s="186">
        <f t="shared" si="241"/>
        <v>0</v>
      </c>
      <c r="EM51" s="186">
        <f t="shared" si="242"/>
        <v>0</v>
      </c>
      <c r="EN51" s="186">
        <f t="shared" si="243"/>
        <v>0</v>
      </c>
      <c r="EO51" s="186">
        <f t="shared" si="244"/>
        <v>0</v>
      </c>
      <c r="EP51" s="186">
        <f t="shared" si="245"/>
        <v>0</v>
      </c>
      <c r="EQ51" s="186">
        <f t="shared" si="246"/>
        <v>0</v>
      </c>
      <c r="ER51" s="186">
        <f t="shared" si="247"/>
        <v>0</v>
      </c>
      <c r="ES51" s="186">
        <f t="shared" si="248"/>
        <v>0</v>
      </c>
      <c r="ET51" s="186">
        <f t="shared" si="249"/>
        <v>0</v>
      </c>
    </row>
    <row r="52" spans="2:150" x14ac:dyDescent="0.3">
      <c r="B52" s="3"/>
      <c r="C52" s="3"/>
      <c r="D52" s="3"/>
      <c r="E52" s="3"/>
      <c r="G52" s="217"/>
      <c r="J52" s="3"/>
      <c r="M52" s="187">
        <f>IFERROR(IF($F52="地位Ⅰ",INDEX(幹材積成長量!$S$7:$U$148,MATCH(【入力】吸収量・排出量算定シート!$H52+(M$17-$M$17),幹材積成長量!$S$7:$S$148,0),MATCH($G52,幹材積成長量!$S$7:$U$7,0)),IF($F52="地位Ⅲ",INDEX(幹材積成長量!$Y$7:$AA$148,MATCH(【入力】吸収量・排出量算定シート!$H52+(M$17-$M$17),幹材積成長量!$Y$7:$Y$148,0),MATCH($G52,幹材積成長量!$Y$7:$AA$7,0)),INDEX(幹材積成長量!$V$7:$X$148,MATCH(【入力】吸収量・排出量算定シート!$H52+(M$17-$M$17),幹材積成長量!$V$7:$V$148,0),MATCH($G52,幹材積成長量!$V$7:$X$7,0)))),0)</f>
        <v>0</v>
      </c>
      <c r="N52" s="187">
        <f>IFERROR(IF($F52="地位Ⅰ",INDEX(幹材積成長量!$S$7:$U$148,MATCH(【入力】吸収量・排出量算定シート!$H52+(N$17-$M$17),幹材積成長量!$S$7:$S$148,0),MATCH($G52,幹材積成長量!$S$7:$U$7,0)),IF($F52="地位Ⅲ",INDEX(幹材積成長量!$Y$7:$AA$148,MATCH(【入力】吸収量・排出量算定シート!$H52+(N$17-$M$17),幹材積成長量!$Y$7:$Y$148,0),MATCH($G52,幹材積成長量!$Y$7:$AA$7,0)),INDEX(幹材積成長量!$V$7:$X$148,MATCH(【入力】吸収量・排出量算定シート!$H52+(N$17-$M$17),幹材積成長量!$V$7:$V$148,0),MATCH($G52,幹材積成長量!$V$7:$X$7,0)))),0)</f>
        <v>0</v>
      </c>
      <c r="O52" s="187">
        <f>IFERROR(IF($F52="地位Ⅰ",INDEX(幹材積成長量!$S$7:$U$148,MATCH(【入力】吸収量・排出量算定シート!$H52+(O$17-$M$17),幹材積成長量!$S$7:$S$148,0),MATCH($G52,幹材積成長量!$S$7:$U$7,0)),IF($F52="地位Ⅲ",INDEX(幹材積成長量!$Y$7:$AA$148,MATCH(【入力】吸収量・排出量算定シート!$H52+(O$17-$M$17),幹材積成長量!$Y$7:$Y$148,0),MATCH($G52,幹材積成長量!$Y$7:$AA$7,0)),INDEX(幹材積成長量!$V$7:$X$148,MATCH(【入力】吸収量・排出量算定シート!$H52+(O$17-$M$17),幹材積成長量!$V$7:$V$148,0),MATCH($G52,幹材積成長量!$V$7:$X$7,0)))),0)</f>
        <v>0</v>
      </c>
      <c r="P52" s="187">
        <f>IFERROR(IF($F52="地位Ⅰ",INDEX(幹材積成長量!$S$7:$U$148,MATCH(【入力】吸収量・排出量算定シート!$H52+(P$17-$M$17),幹材積成長量!$S$7:$S$148,0),MATCH($G52,幹材積成長量!$S$7:$U$7,0)),IF($F52="地位Ⅲ",INDEX(幹材積成長量!$Y$7:$AA$148,MATCH(【入力】吸収量・排出量算定シート!$H52+(P$17-$M$17),幹材積成長量!$Y$7:$Y$148,0),MATCH($G52,幹材積成長量!$Y$7:$AA$7,0)),INDEX(幹材積成長量!$V$7:$X$148,MATCH(【入力】吸収量・排出量算定シート!$H52+(P$17-$M$17),幹材積成長量!$V$7:$V$148,0),MATCH($G52,幹材積成長量!$V$7:$X$7,0)))),0)</f>
        <v>0</v>
      </c>
      <c r="Q52" s="187">
        <f>IFERROR(IF($F52="地位Ⅰ",INDEX(幹材積成長量!$S$7:$U$148,MATCH(【入力】吸収量・排出量算定シート!$H52+(Q$17-$M$17),幹材積成長量!$S$7:$S$148,0),MATCH($G52,幹材積成長量!$S$7:$U$7,0)),IF($F52="地位Ⅲ",INDEX(幹材積成長量!$Y$7:$AA$148,MATCH(【入力】吸収量・排出量算定シート!$H52+(Q$17-$M$17),幹材積成長量!$Y$7:$Y$148,0),MATCH($G52,幹材積成長量!$Y$7:$AA$7,0)),INDEX(幹材積成長量!$V$7:$X$148,MATCH(【入力】吸収量・排出量算定シート!$H52+(Q$17-$M$17),幹材積成長量!$V$7:$V$148,0),MATCH($G52,幹材積成長量!$V$7:$X$7,0)))),0)</f>
        <v>0</v>
      </c>
      <c r="R52" s="187">
        <f>IFERROR(IF($F52="地位Ⅰ",INDEX(幹材積成長量!$S$7:$U$148,MATCH(【入力】吸収量・排出量算定シート!$H52+(R$17-$M$17),幹材積成長量!$S$7:$S$148,0),MATCH($G52,幹材積成長量!$S$7:$U$7,0)),IF($F52="地位Ⅲ",INDEX(幹材積成長量!$Y$7:$AA$148,MATCH(【入力】吸収量・排出量算定シート!$H52+(R$17-$M$17),幹材積成長量!$Y$7:$Y$148,0),MATCH($G52,幹材積成長量!$Y$7:$AA$7,0)),INDEX(幹材積成長量!$V$7:$X$148,MATCH(【入力】吸収量・排出量算定シート!$H52+(R$17-$M$17),幹材積成長量!$V$7:$V$148,0),MATCH($G52,幹材積成長量!$V$7:$X$7,0)))),0)</f>
        <v>0</v>
      </c>
      <c r="S52" s="187">
        <f>IFERROR(IF($F52="地位Ⅰ",INDEX(幹材積成長量!$S$7:$U$148,MATCH(【入力】吸収量・排出量算定シート!$H52+(S$17-$M$17),幹材積成長量!$S$7:$S$148,0),MATCH($G52,幹材積成長量!$S$7:$U$7,0)),IF($F52="地位Ⅲ",INDEX(幹材積成長量!$Y$7:$AA$148,MATCH(【入力】吸収量・排出量算定シート!$H52+(S$17-$M$17),幹材積成長量!$Y$7:$Y$148,0),MATCH($G52,幹材積成長量!$Y$7:$AA$7,0)),INDEX(幹材積成長量!$V$7:$X$148,MATCH(【入力】吸収量・排出量算定シート!$H52+(S$17-$M$17),幹材積成長量!$V$7:$V$148,0),MATCH($G52,幹材積成長量!$V$7:$X$7,0)))),0)</f>
        <v>0</v>
      </c>
      <c r="T52" s="187">
        <f>IFERROR(IF($F52="地位Ⅰ",INDEX(幹材積成長量!$S$7:$U$148,MATCH(【入力】吸収量・排出量算定シート!$H52+(T$17-$M$17),幹材積成長量!$S$7:$S$148,0),MATCH($G52,幹材積成長量!$S$7:$U$7,0)),IF($F52="地位Ⅲ",INDEX(幹材積成長量!$Y$7:$AA$148,MATCH(【入力】吸収量・排出量算定シート!$H52+(T$17-$M$17),幹材積成長量!$Y$7:$Y$148,0),MATCH($G52,幹材積成長量!$Y$7:$AA$7,0)),INDEX(幹材積成長量!$V$7:$X$148,MATCH(【入力】吸収量・排出量算定シート!$H52+(T$17-$M$17),幹材積成長量!$V$7:$V$148,0),MATCH($G52,幹材積成長量!$V$7:$X$7,0)))),0)</f>
        <v>0</v>
      </c>
      <c r="U52" s="187">
        <f>IFERROR(IF($F52="地位Ⅰ",INDEX(幹材積成長量!$S$7:$U$148,MATCH(【入力】吸収量・排出量算定シート!$H52+(U$17-$M$17),幹材積成長量!$S$7:$S$148,0),MATCH($G52,幹材積成長量!$S$7:$U$7,0)),IF($F52="地位Ⅲ",INDEX(幹材積成長量!$Y$7:$AA$148,MATCH(【入力】吸収量・排出量算定シート!$H52+(U$17-$M$17),幹材積成長量!$Y$7:$Y$148,0),MATCH($G52,幹材積成長量!$Y$7:$AA$7,0)),INDEX(幹材積成長量!$V$7:$X$148,MATCH(【入力】吸収量・排出量算定シート!$H52+(U$17-$M$17),幹材積成長量!$V$7:$V$148,0),MATCH($G52,幹材積成長量!$V$7:$X$7,0)))),0)</f>
        <v>0</v>
      </c>
      <c r="V52" s="187">
        <f>IFERROR(IF($F52="地位Ⅰ",INDEX(幹材積成長量!$S$7:$U$148,MATCH(【入力】吸収量・排出量算定シート!$H52+(V$17-$M$17),幹材積成長量!$S$7:$S$148,0),MATCH($G52,幹材積成長量!$S$7:$U$7,0)),IF($F52="地位Ⅲ",INDEX(幹材積成長量!$Y$7:$AA$148,MATCH(【入力】吸収量・排出量算定シート!$H52+(V$17-$M$17),幹材積成長量!$Y$7:$Y$148,0),MATCH($G52,幹材積成長量!$Y$7:$AA$7,0)),INDEX(幹材積成長量!$V$7:$X$148,MATCH(【入力】吸収量・排出量算定シート!$H52+(V$17-$M$17),幹材積成長量!$V$7:$V$148,0),MATCH($G52,幹材積成長量!$V$7:$X$7,0)))),0)</f>
        <v>0</v>
      </c>
      <c r="W52" s="187">
        <f>IFERROR(IF($F52="地位Ⅰ",INDEX(幹材積成長量!$S$7:$U$148,MATCH(【入力】吸収量・排出量算定シート!$H52+(W$17-$M$17),幹材積成長量!$S$7:$S$148,0),MATCH($G52,幹材積成長量!$S$7:$U$7,0)),IF($F52="地位Ⅲ",INDEX(幹材積成長量!$Y$7:$AA$148,MATCH(【入力】吸収量・排出量算定シート!$H52+(W$17-$M$17),幹材積成長量!$Y$7:$Y$148,0),MATCH($G52,幹材積成長量!$Y$7:$AA$7,0)),INDEX(幹材積成長量!$V$7:$X$148,MATCH(【入力】吸収量・排出量算定シート!$H52+(W$17-$M$17),幹材積成長量!$V$7:$V$148,0),MATCH($G52,幹材積成長量!$V$7:$X$7,0)))),0)</f>
        <v>0</v>
      </c>
      <c r="X52" s="187">
        <f>IFERROR(IF($F52="地位Ⅰ",INDEX(幹材積成長量!$S$7:$U$148,MATCH(【入力】吸収量・排出量算定シート!$H52+(X$17-$M$17),幹材積成長量!$S$7:$S$148,0),MATCH($G52,幹材積成長量!$S$7:$U$7,0)),IF($F52="地位Ⅲ",INDEX(幹材積成長量!$Y$7:$AA$148,MATCH(【入力】吸収量・排出量算定シート!$H52+(X$17-$M$17),幹材積成長量!$Y$7:$Y$148,0),MATCH($G52,幹材積成長量!$Y$7:$AA$7,0)),INDEX(幹材積成長量!$V$7:$X$148,MATCH(【入力】吸収量・排出量算定シート!$H52+(X$17-$M$17),幹材積成長量!$V$7:$V$148,0),MATCH($G52,幹材積成長量!$V$7:$X$7,0)))),0)</f>
        <v>0</v>
      </c>
      <c r="Y52" s="187">
        <f>IFERROR(IF($F52="地位Ⅰ",INDEX(幹材積成長量!$S$7:$U$148,MATCH(【入力】吸収量・排出量算定シート!$H52+(Y$17-$M$17),幹材積成長量!$S$7:$S$148,0),MATCH($G52,幹材積成長量!$S$7:$U$7,0)),IF($F52="地位Ⅲ",INDEX(幹材積成長量!$Y$7:$AA$148,MATCH(【入力】吸収量・排出量算定シート!$H52+(Y$17-$M$17),幹材積成長量!$Y$7:$Y$148,0),MATCH($G52,幹材積成長量!$Y$7:$AA$7,0)),INDEX(幹材積成長量!$V$7:$X$148,MATCH(【入力】吸収量・排出量算定シート!$H52+(Y$17-$M$17),幹材積成長量!$V$7:$V$148,0),MATCH($G52,幹材積成長量!$V$7:$X$7,0)))),0)</f>
        <v>0</v>
      </c>
      <c r="Z52" s="187">
        <f>IFERROR(IF($F52="地位Ⅰ",INDEX(幹材積成長量!$S$7:$U$148,MATCH(【入力】吸収量・排出量算定シート!$H52+(Z$17-$M$17),幹材積成長量!$S$7:$S$148,0),MATCH($G52,幹材積成長量!$S$7:$U$7,0)),IF($F52="地位Ⅲ",INDEX(幹材積成長量!$Y$7:$AA$148,MATCH(【入力】吸収量・排出量算定シート!$H52+(Z$17-$M$17),幹材積成長量!$Y$7:$Y$148,0),MATCH($G52,幹材積成長量!$Y$7:$AA$7,0)),INDEX(幹材積成長量!$V$7:$X$148,MATCH(【入力】吸収量・排出量算定シート!$H52+(Z$17-$M$17),幹材積成長量!$V$7:$V$148,0),MATCH($G52,幹材積成長量!$V$7:$X$7,0)))),0)</f>
        <v>0</v>
      </c>
      <c r="AA52" s="187">
        <f>IFERROR(IF($F52="地位Ⅰ",INDEX(幹材積成長量!$S$7:$U$148,MATCH(【入力】吸収量・排出量算定シート!$H52+(AA$17-$M$17),幹材積成長量!$S$7:$S$148,0),MATCH($G52,幹材積成長量!$S$7:$U$7,0)),IF($F52="地位Ⅲ",INDEX(幹材積成長量!$Y$7:$AA$148,MATCH(【入力】吸収量・排出量算定シート!$H52+(AA$17-$M$17),幹材積成長量!$Y$7:$Y$148,0),MATCH($G52,幹材積成長量!$Y$7:$AA$7,0)),INDEX(幹材積成長量!$V$7:$X$148,MATCH(【入力】吸収量・排出量算定シート!$H52+(AA$17-$M$17),幹材積成長量!$V$7:$V$148,0),MATCH($G52,幹材積成長量!$V$7:$X$7,0)))),0)</f>
        <v>0</v>
      </c>
      <c r="AB52" s="187">
        <f>IFERROR(IF($F52="地位Ⅰ",INDEX(幹材積成長量!$S$7:$U$148,MATCH(【入力】吸収量・排出量算定シート!$H52+(AB$17-$M$17),幹材積成長量!$S$7:$S$148,0),MATCH($G52,幹材積成長量!$S$7:$U$7,0)),IF($F52="地位Ⅲ",INDEX(幹材積成長量!$Y$7:$AA$148,MATCH(【入力】吸収量・排出量算定シート!$H52+(AB$17-$M$17),幹材積成長量!$Y$7:$Y$148,0),MATCH($G52,幹材積成長量!$Y$7:$AA$7,0)),INDEX(幹材積成長量!$V$7:$X$148,MATCH(【入力】吸収量・排出量算定シート!$H52+(AB$17-$M$17),幹材積成長量!$V$7:$V$148,0),MATCH($G52,幹材積成長量!$V$7:$X$7,0)))),0)</f>
        <v>0</v>
      </c>
      <c r="AC52" s="187">
        <f>IFERROR(IF($F52="地位Ⅰ",INDEX(幹材積成長量!$S$7:$U$148,MATCH(【入力】吸収量・排出量算定シート!$H52+(AC$17-$M$17),幹材積成長量!$S$7:$S$148,0),MATCH($G52,幹材積成長量!$S$7:$U$7,0)),IF($F52="地位Ⅲ",INDEX(幹材積成長量!$Y$7:$AA$148,MATCH(【入力】吸収量・排出量算定シート!$H52+(AC$17-$M$17),幹材積成長量!$Y$7:$Y$148,0),MATCH($G52,幹材積成長量!$Y$7:$AA$7,0)),INDEX(幹材積成長量!$V$7:$X$148,MATCH(【入力】吸収量・排出量算定シート!$H52+(AC$17-$M$17),幹材積成長量!$V$7:$V$148,0),MATCH($G52,幹材積成長量!$V$7:$X$7,0)))),0)</f>
        <v>0</v>
      </c>
      <c r="AD52" s="2">
        <f>IFERROR(INDEX('BEF（拡大係数）'!$A$4:$AO$154,MATCH(【入力】吸収量・排出量算定シート!$H52,'BEF（拡大係数）'!$A$4:$A$154,0),MATCH($G52,'BEF（拡大係数）'!$A$4:$AO$4,0)),0)</f>
        <v>0</v>
      </c>
      <c r="AE52" s="2">
        <f>IFERROR(INDEX('BEF（拡大係数）'!$A$4:$AO$154,MATCH(【入力】吸収量・排出量算定シート!$H52,'BEF（拡大係数）'!$A$4:$A$154,0),MATCH($G52,'BEF（拡大係数）'!$A$4:$AO$4,0)),0)</f>
        <v>0</v>
      </c>
      <c r="AF52" s="2">
        <f>IFERROR(INDEX('BEF（拡大係数）'!$A$4:$AO$154,MATCH(【入力】吸収量・排出量算定シート!$H52,'BEF（拡大係数）'!$A$4:$A$154,0),MATCH($G52,'BEF（拡大係数）'!$A$4:$AO$4,0)),0)</f>
        <v>0</v>
      </c>
      <c r="AG52" s="2">
        <f>IFERROR(INDEX('BEF（拡大係数）'!$A$4:$AO$154,MATCH(【入力】吸収量・排出量算定シート!$H52,'BEF（拡大係数）'!$A$4:$A$154,0),MATCH($G52,'BEF（拡大係数）'!$A$4:$AO$4,0)),0)</f>
        <v>0</v>
      </c>
      <c r="AH52" s="2">
        <f>IFERROR(INDEX('BEF（拡大係数）'!$A$4:$AO$154,MATCH(【入力】吸収量・排出量算定シート!$H52,'BEF（拡大係数）'!$A$4:$A$154,0),MATCH($G52,'BEF（拡大係数）'!$A$4:$AO$4,0)),0)</f>
        <v>0</v>
      </c>
      <c r="AI52" s="2">
        <f>IFERROR(INDEX('BEF（拡大係数）'!$A$4:$AO$154,MATCH(【入力】吸収量・排出量算定シート!$H52,'BEF（拡大係数）'!$A$4:$A$154,0),MATCH($G52,'BEF（拡大係数）'!$A$4:$AO$4,0)),0)</f>
        <v>0</v>
      </c>
      <c r="AJ52" s="2">
        <f>IFERROR(INDEX('BEF（拡大係数）'!$A$4:$AO$154,MATCH(【入力】吸収量・排出量算定シート!$H52,'BEF（拡大係数）'!$A$4:$A$154,0),MATCH($G52,'BEF（拡大係数）'!$A$4:$AO$4,0)),0)</f>
        <v>0</v>
      </c>
      <c r="AK52" s="2">
        <f>IFERROR(INDEX('BEF（拡大係数）'!$A$4:$AO$154,MATCH(【入力】吸収量・排出量算定シート!$H52,'BEF（拡大係数）'!$A$4:$A$154,0),MATCH($G52,'BEF（拡大係数）'!$A$4:$AO$4,0)),0)</f>
        <v>0</v>
      </c>
      <c r="AL52" s="2">
        <f>IFERROR(INDEX('BEF（拡大係数）'!$A$4:$AO$154,MATCH(【入力】吸収量・排出量算定シート!$H52,'BEF（拡大係数）'!$A$4:$A$154,0),MATCH($G52,'BEF（拡大係数）'!$A$4:$AO$4,0)),0)</f>
        <v>0</v>
      </c>
      <c r="AM52" s="2">
        <f>IFERROR(INDEX('BEF（拡大係数）'!$A$4:$AO$154,MATCH(【入力】吸収量・排出量算定シート!$H52,'BEF（拡大係数）'!$A$4:$A$154,0),MATCH($G52,'BEF（拡大係数）'!$A$4:$AO$4,0)),0)</f>
        <v>0</v>
      </c>
      <c r="AN52" s="2">
        <f>IFERROR(INDEX('BEF（拡大係数）'!$A$4:$AO$154,MATCH(【入力】吸収量・排出量算定シート!$H52,'BEF（拡大係数）'!$A$4:$A$154,0),MATCH($G52,'BEF（拡大係数）'!$A$4:$AO$4,0)),0)</f>
        <v>0</v>
      </c>
      <c r="AO52" s="2">
        <f>IFERROR(INDEX('BEF（拡大係数）'!$A$4:$AO$154,MATCH(【入力】吸収量・排出量算定シート!$H52,'BEF（拡大係数）'!$A$4:$A$154,0),MATCH($G52,'BEF（拡大係数）'!$A$4:$AO$4,0)),0)</f>
        <v>0</v>
      </c>
      <c r="AP52" s="2">
        <f>IFERROR(INDEX('BEF（拡大係数）'!$A$4:$AO$154,MATCH(【入力】吸収量・排出量算定シート!$H52,'BEF（拡大係数）'!$A$4:$A$154,0),MATCH($G52,'BEF（拡大係数）'!$A$4:$AO$4,0)),0)</f>
        <v>0</v>
      </c>
      <c r="AQ52" s="2">
        <f>IFERROR(INDEX('BEF（拡大係数）'!$A$4:$AO$154,MATCH(【入力】吸収量・排出量算定シート!$H52,'BEF（拡大係数）'!$A$4:$A$154,0),MATCH($G52,'BEF（拡大係数）'!$A$4:$AO$4,0)),0)</f>
        <v>0</v>
      </c>
      <c r="AR52" s="2">
        <f>IFERROR(INDEX('BEF（拡大係数）'!$A$4:$AO$154,MATCH(【入力】吸収量・排出量算定シート!$H52,'BEF（拡大係数）'!$A$4:$A$154,0),MATCH($G52,'BEF（拡大係数）'!$A$4:$AO$4,0)),0)</f>
        <v>0</v>
      </c>
      <c r="AS52" s="2">
        <f>IFERROR(INDEX('BEF（拡大係数）'!$A$4:$AO$154,MATCH(【入力】吸収量・排出量算定シート!$H52,'BEF（拡大係数）'!$A$4:$A$154,0),MATCH($G52,'BEF（拡大係数）'!$A$4:$AO$4,0)),0)</f>
        <v>0</v>
      </c>
      <c r="AT52" s="2">
        <f>IFERROR(INDEX('BEF（拡大係数）'!$A$4:$AO$154,MATCH(【入力】吸収量・排出量算定シート!$H52,'BEF（拡大係数）'!$A$4:$A$154,0),MATCH($G52,'BEF（拡大係数）'!$A$4:$AO$4,0)),0)</f>
        <v>0</v>
      </c>
      <c r="AU52" s="2">
        <f>IFERROR(VLOOKUP($G52,パラメータ_オリジナル!$B$6:$G$45,4,FALSE),0)</f>
        <v>0</v>
      </c>
      <c r="AV52" s="2">
        <f>IFERROR(VLOOKUP($G52,パラメータ_オリジナル!$B$6:$G$45,5,FALSE),0)</f>
        <v>0</v>
      </c>
      <c r="AW52" s="2">
        <f>IFERROR(VLOOKUP($G52,パラメータ_オリジナル!$B$6:$G$45,6,FALSE),0)</f>
        <v>0</v>
      </c>
      <c r="AX52" s="125">
        <f t="shared" si="182"/>
        <v>0</v>
      </c>
      <c r="AY52" s="125">
        <f t="shared" si="183"/>
        <v>0</v>
      </c>
      <c r="AZ52" s="125">
        <f t="shared" si="184"/>
        <v>0</v>
      </c>
      <c r="BA52" s="125">
        <f t="shared" si="185"/>
        <v>0</v>
      </c>
      <c r="BB52" s="125">
        <f t="shared" si="186"/>
        <v>0</v>
      </c>
      <c r="BC52" s="125">
        <f t="shared" si="187"/>
        <v>0</v>
      </c>
      <c r="BD52" s="125">
        <f t="shared" si="188"/>
        <v>0</v>
      </c>
      <c r="BE52" s="125">
        <f t="shared" si="189"/>
        <v>0</v>
      </c>
      <c r="BF52" s="125">
        <f t="shared" si="190"/>
        <v>0</v>
      </c>
      <c r="BG52" s="125">
        <f t="shared" si="191"/>
        <v>0</v>
      </c>
      <c r="BH52" s="125">
        <f t="shared" si="192"/>
        <v>0</v>
      </c>
      <c r="BI52" s="125">
        <f t="shared" si="193"/>
        <v>0</v>
      </c>
      <c r="BJ52" s="125">
        <f t="shared" si="194"/>
        <v>0</v>
      </c>
      <c r="BK52" s="125">
        <f t="shared" si="195"/>
        <v>0</v>
      </c>
      <c r="BL52" s="125">
        <f t="shared" si="196"/>
        <v>0</v>
      </c>
      <c r="BM52" s="125">
        <f t="shared" si="197"/>
        <v>0</v>
      </c>
      <c r="BN52" s="125">
        <f t="shared" si="198"/>
        <v>0</v>
      </c>
      <c r="BO52" s="125">
        <f t="shared" si="199"/>
        <v>0</v>
      </c>
      <c r="BP52" s="125">
        <f t="shared" si="200"/>
        <v>0</v>
      </c>
      <c r="BQ52" s="125">
        <f t="shared" si="201"/>
        <v>0</v>
      </c>
      <c r="BR52" s="125">
        <f t="shared" si="202"/>
        <v>0</v>
      </c>
      <c r="BS52" s="125">
        <f t="shared" si="203"/>
        <v>0</v>
      </c>
      <c r="BT52" s="125">
        <f t="shared" si="204"/>
        <v>0</v>
      </c>
      <c r="BU52" s="125">
        <f t="shared" si="205"/>
        <v>0</v>
      </c>
      <c r="BV52" s="125">
        <f t="shared" si="206"/>
        <v>0</v>
      </c>
      <c r="BW52" s="125">
        <f t="shared" si="207"/>
        <v>0</v>
      </c>
      <c r="BX52" s="125">
        <f t="shared" si="208"/>
        <v>0</v>
      </c>
      <c r="BY52" s="125">
        <f t="shared" si="209"/>
        <v>0</v>
      </c>
      <c r="BZ52" s="125">
        <f t="shared" si="210"/>
        <v>0</v>
      </c>
      <c r="CA52" s="125">
        <f t="shared" si="211"/>
        <v>0</v>
      </c>
      <c r="CB52" s="125">
        <f t="shared" si="212"/>
        <v>0</v>
      </c>
      <c r="CC52" s="125">
        <f t="shared" si="213"/>
        <v>0</v>
      </c>
      <c r="CD52" s="125">
        <f t="shared" si="214"/>
        <v>0</v>
      </c>
      <c r="CE52" s="125">
        <f t="shared" si="215"/>
        <v>0</v>
      </c>
      <c r="CF52" s="2">
        <f>IFERROR(IF($F52="地位Ⅰ",INDEX(幹材積成長量!$I$7:$K$148,MATCH((【入力】吸収量・排出量算定シート!$H52+(【入力】吸収量・排出量算定シート!CF$17-【入力】吸収量・排出量算定シート!$CF$17)),幹材積成長量!$I$7:$I$148,0),MATCH(【入力】吸収量・排出量算定シート!$G52,幹材積成長量!$I$7:$K$7,0)),IF($F52="地位Ⅲ",INDEX(幹材積成長量!$O$7:$Q$148,MATCH((【入力】吸収量・排出量算定シート!$H52+(【入力】吸収量・排出量算定シート!CF$17-【入力】吸収量・排出量算定シート!$CF$17)),幹材積成長量!$O$7:$O$148,0),MATCH(【入力】吸収量・排出量算定シート!$G52,幹材積成長量!$O$7:$Q$7,0)),INDEX(幹材積成長量!$L$7:$N$148,MATCH((【入力】吸収量・排出量算定シート!$H52+(【入力】吸収量・排出量算定シート!CF$17-【入力】吸収量・排出量算定シート!$CF$17)),幹材積成長量!$L$7:$L$148,0),MATCH(【入力】吸収量・排出量算定シート!$G52,幹材積成長量!$L$7:$N$7,0)))),0)</f>
        <v>0</v>
      </c>
      <c r="CG52" s="2">
        <f>IFERROR(IF($F52="地位Ⅰ",INDEX(幹材積成長量!$I$7:$K$148,MATCH((【入力】吸収量・排出量算定シート!$H52+(【入力】吸収量・排出量算定シート!CG$17-【入力】吸収量・排出量算定シート!$CF$17)),幹材積成長量!$I$7:$I$148,0),MATCH(【入力】吸収量・排出量算定シート!$G52,幹材積成長量!$I$7:$K$7,0)),IF($F52="地位Ⅲ",INDEX(幹材積成長量!$O$7:$Q$148,MATCH((【入力】吸収量・排出量算定シート!$H52+(【入力】吸収量・排出量算定シート!CG$17-【入力】吸収量・排出量算定シート!$CF$17)),幹材積成長量!$O$7:$O$148,0),MATCH(【入力】吸収量・排出量算定シート!$G52,幹材積成長量!$O$7:$Q$7,0)),INDEX(幹材積成長量!$L$7:$N$148,MATCH((【入力】吸収量・排出量算定シート!$H52+(【入力】吸収量・排出量算定シート!CG$17-【入力】吸収量・排出量算定シート!$CF$17)),幹材積成長量!$L$7:$L$148,0),MATCH(【入力】吸収量・排出量算定シート!$G52,幹材積成長量!$L$7:$N$7,0)))),0)</f>
        <v>0</v>
      </c>
      <c r="CH52" s="2">
        <f>IFERROR(IF($F52="地位Ⅰ",INDEX(幹材積成長量!$I$7:$K$148,MATCH((【入力】吸収量・排出量算定シート!$H52+(【入力】吸収量・排出量算定シート!CH$17-【入力】吸収量・排出量算定シート!$CF$17)),幹材積成長量!$I$7:$I$148,0),MATCH(【入力】吸収量・排出量算定シート!$G52,幹材積成長量!$I$7:$K$7,0)),IF($F52="地位Ⅲ",INDEX(幹材積成長量!$O$7:$Q$148,MATCH((【入力】吸収量・排出量算定シート!$H52+(【入力】吸収量・排出量算定シート!CH$17-【入力】吸収量・排出量算定シート!$CF$17)),幹材積成長量!$O$7:$O$148,0),MATCH(【入力】吸収量・排出量算定シート!$G52,幹材積成長量!$O$7:$Q$7,0)),INDEX(幹材積成長量!$L$7:$N$148,MATCH((【入力】吸収量・排出量算定シート!$H52+(【入力】吸収量・排出量算定シート!CH$17-【入力】吸収量・排出量算定シート!$CF$17)),幹材積成長量!$L$7:$L$148,0),MATCH(【入力】吸収量・排出量算定シート!$G52,幹材積成長量!$L$7:$N$7,0)))),0)</f>
        <v>0</v>
      </c>
      <c r="CI52" s="2">
        <f>IFERROR(IF($F52="地位Ⅰ",INDEX(幹材積成長量!$I$7:$K$148,MATCH((【入力】吸収量・排出量算定シート!$H52+(【入力】吸収量・排出量算定シート!CI$17-【入力】吸収量・排出量算定シート!$CF$17)),幹材積成長量!$I$7:$I$148,0),MATCH(【入力】吸収量・排出量算定シート!$G52,幹材積成長量!$I$7:$K$7,0)),IF($F52="地位Ⅲ",INDEX(幹材積成長量!$O$7:$Q$148,MATCH((【入力】吸収量・排出量算定シート!$H52+(【入力】吸収量・排出量算定シート!CI$17-【入力】吸収量・排出量算定シート!$CF$17)),幹材積成長量!$O$7:$O$148,0),MATCH(【入力】吸収量・排出量算定シート!$G52,幹材積成長量!$O$7:$Q$7,0)),INDEX(幹材積成長量!$L$7:$N$148,MATCH((【入力】吸収量・排出量算定シート!$H52+(【入力】吸収量・排出量算定シート!CI$17-【入力】吸収量・排出量算定シート!$CF$17)),幹材積成長量!$L$7:$L$148,0),MATCH(【入力】吸収量・排出量算定シート!$G52,幹材積成長量!$L$7:$N$7,0)))),0)</f>
        <v>0</v>
      </c>
      <c r="CJ52" s="2">
        <f>IFERROR(IF($F52="地位Ⅰ",INDEX(幹材積成長量!$I$7:$K$148,MATCH((【入力】吸収量・排出量算定シート!$H52+(【入力】吸収量・排出量算定シート!CJ$17-【入力】吸収量・排出量算定シート!$CF$17)),幹材積成長量!$I$7:$I$148,0),MATCH(【入力】吸収量・排出量算定シート!$G52,幹材積成長量!$I$7:$K$7,0)),IF($F52="地位Ⅲ",INDEX(幹材積成長量!$O$7:$Q$148,MATCH((【入力】吸収量・排出量算定シート!$H52+(【入力】吸収量・排出量算定シート!CJ$17-【入力】吸収量・排出量算定シート!$CF$17)),幹材積成長量!$O$7:$O$148,0),MATCH(【入力】吸収量・排出量算定シート!$G52,幹材積成長量!$O$7:$Q$7,0)),INDEX(幹材積成長量!$L$7:$N$148,MATCH((【入力】吸収量・排出量算定シート!$H52+(【入力】吸収量・排出量算定シート!CJ$17-【入力】吸収量・排出量算定シート!$CF$17)),幹材積成長量!$L$7:$L$148,0),MATCH(【入力】吸収量・排出量算定シート!$G52,幹材積成長量!$L$7:$N$7,0)))),0)</f>
        <v>0</v>
      </c>
      <c r="CK52" s="2">
        <f>IFERROR(IF($F52="地位Ⅰ",INDEX(幹材積成長量!$I$7:$K$148,MATCH((【入力】吸収量・排出量算定シート!$H52+(【入力】吸収量・排出量算定シート!CK$17-【入力】吸収量・排出量算定シート!$CF$17)),幹材積成長量!$I$7:$I$148,0),MATCH(【入力】吸収量・排出量算定シート!$G52,幹材積成長量!$I$7:$K$7,0)),IF($F52="地位Ⅲ",INDEX(幹材積成長量!$O$7:$Q$148,MATCH((【入力】吸収量・排出量算定シート!$H52+(【入力】吸収量・排出量算定シート!CK$17-【入力】吸収量・排出量算定シート!$CF$17)),幹材積成長量!$O$7:$O$148,0),MATCH(【入力】吸収量・排出量算定シート!$G52,幹材積成長量!$O$7:$Q$7,0)),INDEX(幹材積成長量!$L$7:$N$148,MATCH((【入力】吸収量・排出量算定シート!$H52+(【入力】吸収量・排出量算定シート!CK$17-【入力】吸収量・排出量算定シート!$CF$17)),幹材積成長量!$L$7:$L$148,0),MATCH(【入力】吸収量・排出量算定シート!$G52,幹材積成長量!$L$7:$N$7,0)))),0)</f>
        <v>0</v>
      </c>
      <c r="CL52" s="2">
        <f>IFERROR(IF($F52="地位Ⅰ",INDEX(幹材積成長量!$I$7:$K$148,MATCH((【入力】吸収量・排出量算定シート!$H52+(【入力】吸収量・排出量算定シート!CL$17-【入力】吸収量・排出量算定シート!$CF$17)),幹材積成長量!$I$7:$I$148,0),MATCH(【入力】吸収量・排出量算定シート!$G52,幹材積成長量!$I$7:$K$7,0)),IF($F52="地位Ⅲ",INDEX(幹材積成長量!$O$7:$Q$148,MATCH((【入力】吸収量・排出量算定シート!$H52+(【入力】吸収量・排出量算定シート!CL$17-【入力】吸収量・排出量算定シート!$CF$17)),幹材積成長量!$O$7:$O$148,0),MATCH(【入力】吸収量・排出量算定シート!$G52,幹材積成長量!$O$7:$Q$7,0)),INDEX(幹材積成長量!$L$7:$N$148,MATCH((【入力】吸収量・排出量算定シート!$H52+(【入力】吸収量・排出量算定シート!CL$17-【入力】吸収量・排出量算定シート!$CF$17)),幹材積成長量!$L$7:$L$148,0),MATCH(【入力】吸収量・排出量算定シート!$G52,幹材積成長量!$L$7:$N$7,0)))),0)</f>
        <v>0</v>
      </c>
      <c r="CM52" s="2">
        <f>IFERROR(IF($F52="地位Ⅰ",INDEX(幹材積成長量!$I$7:$K$148,MATCH((【入力】吸収量・排出量算定シート!$H52+(【入力】吸収量・排出量算定シート!CM$17-【入力】吸収量・排出量算定シート!$CF$17)),幹材積成長量!$I$7:$I$148,0),MATCH(【入力】吸収量・排出量算定シート!$G52,幹材積成長量!$I$7:$K$7,0)),IF($F52="地位Ⅲ",INDEX(幹材積成長量!$O$7:$Q$148,MATCH((【入力】吸収量・排出量算定シート!$H52+(【入力】吸収量・排出量算定シート!CM$17-【入力】吸収量・排出量算定シート!$CF$17)),幹材積成長量!$O$7:$O$148,0),MATCH(【入力】吸収量・排出量算定シート!$G52,幹材積成長量!$O$7:$Q$7,0)),INDEX(幹材積成長量!$L$7:$N$148,MATCH((【入力】吸収量・排出量算定シート!$H52+(【入力】吸収量・排出量算定シート!CM$17-【入力】吸収量・排出量算定シート!$CF$17)),幹材積成長量!$L$7:$L$148,0),MATCH(【入力】吸収量・排出量算定シート!$G52,幹材積成長量!$L$7:$N$7,0)))),0)</f>
        <v>0</v>
      </c>
      <c r="CN52" s="2">
        <f>IFERROR(IF($F52="地位Ⅰ",INDEX(幹材積成長量!$I$7:$K$148,MATCH((【入力】吸収量・排出量算定シート!$H52+(【入力】吸収量・排出量算定シート!CN$17-【入力】吸収量・排出量算定シート!$CF$17)),幹材積成長量!$I$7:$I$148,0),MATCH(【入力】吸収量・排出量算定シート!$G52,幹材積成長量!$I$7:$K$7,0)),IF($F52="地位Ⅲ",INDEX(幹材積成長量!$O$7:$Q$148,MATCH((【入力】吸収量・排出量算定シート!$H52+(【入力】吸収量・排出量算定シート!CN$17-【入力】吸収量・排出量算定シート!$CF$17)),幹材積成長量!$O$7:$O$148,0),MATCH(【入力】吸収量・排出量算定シート!$G52,幹材積成長量!$O$7:$Q$7,0)),INDEX(幹材積成長量!$L$7:$N$148,MATCH((【入力】吸収量・排出量算定シート!$H52+(【入力】吸収量・排出量算定シート!CN$17-【入力】吸収量・排出量算定シート!$CF$17)),幹材積成長量!$L$7:$L$148,0),MATCH(【入力】吸収量・排出量算定シート!$G52,幹材積成長量!$L$7:$N$7,0)))),0)</f>
        <v>0</v>
      </c>
      <c r="CO52" s="2">
        <f>IFERROR(IF($F52="地位Ⅰ",INDEX(幹材積成長量!$I$7:$K$148,MATCH((【入力】吸収量・排出量算定シート!$H52+(【入力】吸収量・排出量算定シート!CO$17-【入力】吸収量・排出量算定シート!$CF$17)),幹材積成長量!$I$7:$I$148,0),MATCH(【入力】吸収量・排出量算定シート!$G52,幹材積成長量!$I$7:$K$7,0)),IF($F52="地位Ⅲ",INDEX(幹材積成長量!$O$7:$Q$148,MATCH((【入力】吸収量・排出量算定シート!$H52+(【入力】吸収量・排出量算定シート!CO$17-【入力】吸収量・排出量算定シート!$CF$17)),幹材積成長量!$O$7:$O$148,0),MATCH(【入力】吸収量・排出量算定シート!$G52,幹材積成長量!$O$7:$Q$7,0)),INDEX(幹材積成長量!$L$7:$N$148,MATCH((【入力】吸収量・排出量算定シート!$H52+(【入力】吸収量・排出量算定シート!CO$17-【入力】吸収量・排出量算定シート!$CF$17)),幹材積成長量!$L$7:$L$148,0),MATCH(【入力】吸収量・排出量算定シート!$G52,幹材積成長量!$L$7:$N$7,0)))),0)</f>
        <v>0</v>
      </c>
      <c r="CP52" s="2">
        <f>IFERROR(IF($F52="地位Ⅰ",INDEX(幹材積成長量!$I$7:$K$148,MATCH((【入力】吸収量・排出量算定シート!$H52+(【入力】吸収量・排出量算定シート!CP$17-【入力】吸収量・排出量算定シート!$CF$17)),幹材積成長量!$I$7:$I$148,0),MATCH(【入力】吸収量・排出量算定シート!$G52,幹材積成長量!$I$7:$K$7,0)),IF($F52="地位Ⅲ",INDEX(幹材積成長量!$O$7:$Q$148,MATCH((【入力】吸収量・排出量算定シート!$H52+(【入力】吸収量・排出量算定シート!CP$17-【入力】吸収量・排出量算定シート!$CF$17)),幹材積成長量!$O$7:$O$148,0),MATCH(【入力】吸収量・排出量算定シート!$G52,幹材積成長量!$O$7:$Q$7,0)),INDEX(幹材積成長量!$L$7:$N$148,MATCH((【入力】吸収量・排出量算定シート!$H52+(【入力】吸収量・排出量算定シート!CP$17-【入力】吸収量・排出量算定シート!$CF$17)),幹材積成長量!$L$7:$L$148,0),MATCH(【入力】吸収量・排出量算定シート!$G52,幹材積成長量!$L$7:$N$7,0)))),0)</f>
        <v>0</v>
      </c>
      <c r="CQ52" s="2">
        <f>IFERROR(IF($F52="地位Ⅰ",INDEX(幹材積成長量!$I$7:$K$148,MATCH((【入力】吸収量・排出量算定シート!$H52+(【入力】吸収量・排出量算定シート!CQ$17-【入力】吸収量・排出量算定シート!$CF$17)),幹材積成長量!$I$7:$I$148,0),MATCH(【入力】吸収量・排出量算定シート!$G52,幹材積成長量!$I$7:$K$7,0)),IF($F52="地位Ⅲ",INDEX(幹材積成長量!$O$7:$Q$148,MATCH((【入力】吸収量・排出量算定シート!$H52+(【入力】吸収量・排出量算定シート!CQ$17-【入力】吸収量・排出量算定シート!$CF$17)),幹材積成長量!$O$7:$O$148,0),MATCH(【入力】吸収量・排出量算定シート!$G52,幹材積成長量!$O$7:$Q$7,0)),INDEX(幹材積成長量!$L$7:$N$148,MATCH((【入力】吸収量・排出量算定シート!$H52+(【入力】吸収量・排出量算定シート!CQ$17-【入力】吸収量・排出量算定シート!$CF$17)),幹材積成長量!$L$7:$L$148,0),MATCH(【入力】吸収量・排出量算定シート!$G52,幹材積成長量!$L$7:$N$7,0)))),0)</f>
        <v>0</v>
      </c>
      <c r="CR52" s="2">
        <f>IFERROR(IF($F52="地位Ⅰ",INDEX(幹材積成長量!$I$7:$K$148,MATCH((【入力】吸収量・排出量算定シート!$H52+(【入力】吸収量・排出量算定シート!CR$17-【入力】吸収量・排出量算定シート!$CF$17)),幹材積成長量!$I$7:$I$148,0),MATCH(【入力】吸収量・排出量算定シート!$G52,幹材積成長量!$I$7:$K$7,0)),IF($F52="地位Ⅲ",INDEX(幹材積成長量!$O$7:$Q$148,MATCH((【入力】吸収量・排出量算定シート!$H52+(【入力】吸収量・排出量算定シート!CR$17-【入力】吸収量・排出量算定シート!$CF$17)),幹材積成長量!$O$7:$O$148,0),MATCH(【入力】吸収量・排出量算定シート!$G52,幹材積成長量!$O$7:$Q$7,0)),INDEX(幹材積成長量!$L$7:$N$148,MATCH((【入力】吸収量・排出量算定シート!$H52+(【入力】吸収量・排出量算定シート!CR$17-【入力】吸収量・排出量算定シート!$CF$17)),幹材積成長量!$L$7:$L$148,0),MATCH(【入力】吸収量・排出量算定シート!$G52,幹材積成長量!$L$7:$N$7,0)))),0)</f>
        <v>0</v>
      </c>
      <c r="CS52" s="2">
        <f>IFERROR(IF($F52="地位Ⅰ",INDEX(幹材積成長量!$I$7:$K$148,MATCH((【入力】吸収量・排出量算定シート!$H52+(【入力】吸収量・排出量算定シート!CS$17-【入力】吸収量・排出量算定シート!$CF$17)),幹材積成長量!$I$7:$I$148,0),MATCH(【入力】吸収量・排出量算定シート!$G52,幹材積成長量!$I$7:$K$7,0)),IF($F52="地位Ⅲ",INDEX(幹材積成長量!$O$7:$Q$148,MATCH((【入力】吸収量・排出量算定シート!$H52+(【入力】吸収量・排出量算定シート!CS$17-【入力】吸収量・排出量算定シート!$CF$17)),幹材積成長量!$O$7:$O$148,0),MATCH(【入力】吸収量・排出量算定シート!$G52,幹材積成長量!$O$7:$Q$7,0)),INDEX(幹材積成長量!$L$7:$N$148,MATCH((【入力】吸収量・排出量算定シート!$H52+(【入力】吸収量・排出量算定シート!CS$17-【入力】吸収量・排出量算定シート!$CF$17)),幹材積成長量!$L$7:$L$148,0),MATCH(【入力】吸収量・排出量算定シート!$G52,幹材積成長量!$L$7:$N$7,0)))),0)</f>
        <v>0</v>
      </c>
      <c r="CT52" s="2">
        <f>IFERROR(IF($F52="地位Ⅰ",INDEX(幹材積成長量!$I$7:$K$148,MATCH((【入力】吸収量・排出量算定シート!$H52+(【入力】吸収量・排出量算定シート!CT$17-【入力】吸収量・排出量算定シート!$CF$17)),幹材積成長量!$I$7:$I$148,0),MATCH(【入力】吸収量・排出量算定シート!$G52,幹材積成長量!$I$7:$K$7,0)),IF($F52="地位Ⅲ",INDEX(幹材積成長量!$O$7:$Q$148,MATCH((【入力】吸収量・排出量算定シート!$H52+(【入力】吸収量・排出量算定シート!CT$17-【入力】吸収量・排出量算定シート!$CF$17)),幹材積成長量!$O$7:$O$148,0),MATCH(【入力】吸収量・排出量算定シート!$G52,幹材積成長量!$O$7:$Q$7,0)),INDEX(幹材積成長量!$L$7:$N$148,MATCH((【入力】吸収量・排出量算定シート!$H52+(【入力】吸収量・排出量算定シート!CT$17-【入力】吸収量・排出量算定シート!$CF$17)),幹材積成長量!$L$7:$L$148,0),MATCH(【入力】吸収量・排出量算定シート!$G52,幹材積成長量!$L$7:$N$7,0)))),0)</f>
        <v>0</v>
      </c>
      <c r="CU52" s="2">
        <f>IFERROR(IF($F52="地位Ⅰ",INDEX(幹材積成長量!$I$7:$K$148,MATCH((【入力】吸収量・排出量算定シート!$H52+(【入力】吸収量・排出量算定シート!CU$17-【入力】吸収量・排出量算定シート!$CF$17)),幹材積成長量!$I$7:$I$148,0),MATCH(【入力】吸収量・排出量算定シート!$G52,幹材積成長量!$I$7:$K$7,0)),IF($F52="地位Ⅲ",INDEX(幹材積成長量!$O$7:$Q$148,MATCH((【入力】吸収量・排出量算定シート!$H52+(【入力】吸収量・排出量算定シート!CU$17-【入力】吸収量・排出量算定シート!$CF$17)),幹材積成長量!$O$7:$O$148,0),MATCH(【入力】吸収量・排出量算定シート!$G52,幹材積成長量!$O$7:$Q$7,0)),INDEX(幹材積成長量!$L$7:$N$148,MATCH((【入力】吸収量・排出量算定シート!$H52+(【入力】吸収量・排出量算定シート!CU$17-【入力】吸収量・排出量算定シート!$CF$17)),幹材積成長量!$L$7:$L$148,0),MATCH(【入力】吸収量・排出量算定シート!$G52,幹材積成長量!$L$7:$N$7,0)))),0)</f>
        <v>0</v>
      </c>
      <c r="CV52" s="2">
        <f>IFERROR(IF($F52="地位Ⅰ",INDEX(幹材積成長量!$I$7:$K$148,MATCH((【入力】吸収量・排出量算定シート!$H52+(【入力】吸収量・排出量算定シート!CV$17-【入力】吸収量・排出量算定シート!$CF$17)),幹材積成長量!$I$7:$I$148,0),MATCH(【入力】吸収量・排出量算定シート!$G52,幹材積成長量!$I$7:$K$7,0)),IF($F52="地位Ⅲ",INDEX(幹材積成長量!$O$7:$Q$148,MATCH((【入力】吸収量・排出量算定シート!$H52+(【入力】吸収量・排出量算定シート!CV$17-【入力】吸収量・排出量算定シート!$CF$17)),幹材積成長量!$O$7:$O$148,0),MATCH(【入力】吸収量・排出量算定シート!$G52,幹材積成長量!$O$7:$Q$7,0)),INDEX(幹材積成長量!$L$7:$N$148,MATCH((【入力】吸収量・排出量算定シート!$H52+(【入力】吸収量・排出量算定シート!CV$17-【入力】吸収量・排出量算定シート!$CF$17)),幹材積成長量!$L$7:$L$148,0),MATCH(【入力】吸収量・排出量算定シート!$G52,幹材積成長量!$L$7:$N$7,0)))),0)</f>
        <v>0</v>
      </c>
      <c r="CW52" s="2">
        <f t="shared" si="216"/>
        <v>0</v>
      </c>
      <c r="CX52" s="2">
        <f t="shared" si="217"/>
        <v>0</v>
      </c>
      <c r="CY52" s="2">
        <f t="shared" si="218"/>
        <v>0</v>
      </c>
      <c r="CZ52" s="2">
        <f t="shared" si="219"/>
        <v>0</v>
      </c>
      <c r="DA52" s="2">
        <f t="shared" si="220"/>
        <v>0</v>
      </c>
      <c r="DB52" s="2">
        <f t="shared" si="221"/>
        <v>0</v>
      </c>
      <c r="DC52" s="2">
        <f t="shared" si="222"/>
        <v>0</v>
      </c>
      <c r="DD52" s="2">
        <f t="shared" si="223"/>
        <v>0</v>
      </c>
      <c r="DE52" s="2">
        <f t="shared" si="224"/>
        <v>0</v>
      </c>
      <c r="DF52" s="2">
        <f t="shared" si="225"/>
        <v>0</v>
      </c>
      <c r="DG52" s="2">
        <f t="shared" si="226"/>
        <v>0</v>
      </c>
      <c r="DH52" s="2">
        <f t="shared" si="227"/>
        <v>0</v>
      </c>
      <c r="DI52" s="2">
        <f t="shared" si="228"/>
        <v>0</v>
      </c>
      <c r="DJ52" s="2">
        <f t="shared" si="229"/>
        <v>0</v>
      </c>
      <c r="DK52" s="2">
        <f t="shared" si="230"/>
        <v>0</v>
      </c>
      <c r="DL52" s="2">
        <f t="shared" si="231"/>
        <v>0</v>
      </c>
      <c r="DM52" s="2">
        <f t="shared" si="232"/>
        <v>0</v>
      </c>
      <c r="DN52" s="187">
        <f>IFERROR(IF($F52="地位Ⅰ",INDEX(幹材積成長量!$AE$7:$AG$14,8,MATCH(【入力】吸収量・排出量算定シート!$G52,幹材積成長量!$AE$7:$AG$7,0)),IF($F52="地位Ⅲ",INDEX(幹材積成長量!$AK$7:$AM$14,8,MATCH(【入力】吸収量・排出量算定シート!$G52,幹材積成長量!$AK$7:$AM$7,0)),INDEX(幹材積成長量!$AH$7:$AJ$14,8,MATCH(【入力】吸収量・排出量算定シート!$G52,幹材積成長量!$AH$7:$AJ$7,0)))),0)</f>
        <v>0</v>
      </c>
      <c r="DO52" s="187">
        <f>IFERROR(IF($F52="地位Ⅰ",INDEX(幹材積成長量!$AE$7:$AG$14,8,MATCH(【入力】吸収量・排出量算定シート!$G52,幹材積成長量!$AE$7:$AG$7,0)),IF($F52="地位Ⅲ",INDEX(幹材積成長量!$AK$7:$AM$14,8,MATCH(【入力】吸収量・排出量算定シート!$G52,幹材積成長量!$AK$7:$AM$7,0)),INDEX(幹材積成長量!$AH$7:$AJ$14,8,MATCH(【入力】吸収量・排出量算定シート!$G52,幹材積成長量!$AH$7:$AJ$7,0)))),0)</f>
        <v>0</v>
      </c>
      <c r="DP52" s="187">
        <f>IFERROR(IF($F52="地位Ⅰ",INDEX(幹材積成長量!$AE$7:$AG$14,8,MATCH(【入力】吸収量・排出量算定シート!$G52,幹材積成長量!$AE$7:$AG$7,0)),IF($F52="地位Ⅲ",INDEX(幹材積成長量!$AK$7:$AM$14,8,MATCH(【入力】吸収量・排出量算定シート!$G52,幹材積成長量!$AK$7:$AM$7,0)),INDEX(幹材積成長量!$AH$7:$AJ$14,8,MATCH(【入力】吸収量・排出量算定シート!$G52,幹材積成長量!$AH$7:$AJ$7,0)))),0)</f>
        <v>0</v>
      </c>
      <c r="DQ52" s="187">
        <f>IFERROR(IF($F52="地位Ⅰ",INDEX(幹材積成長量!$AE$7:$AG$14,8,MATCH(【入力】吸収量・排出量算定シート!$G52,幹材積成長量!$AE$7:$AG$7,0)),IF($F52="地位Ⅲ",INDEX(幹材積成長量!$AK$7:$AM$14,8,MATCH(【入力】吸収量・排出量算定シート!$G52,幹材積成長量!$AK$7:$AM$7,0)),INDEX(幹材積成長量!$AH$7:$AJ$14,8,MATCH(【入力】吸収量・排出量算定シート!$G52,幹材積成長量!$AH$7:$AJ$7,0)))),0)</f>
        <v>0</v>
      </c>
      <c r="DR52" s="187">
        <f>IFERROR(IF($F52="地位Ⅰ",INDEX(幹材積成長量!$AE$7:$AG$14,8,MATCH(【入力】吸収量・排出量算定シート!$G52,幹材積成長量!$AE$7:$AG$7,0)),IF($F52="地位Ⅲ",INDEX(幹材積成長量!$AK$7:$AM$14,8,MATCH(【入力】吸収量・排出量算定シート!$G52,幹材積成長量!$AK$7:$AM$7,0)),INDEX(幹材積成長量!$AH$7:$AJ$14,8,MATCH(【入力】吸収量・排出量算定シート!$G52,幹材積成長量!$AH$7:$AJ$7,0)))),0)</f>
        <v>0</v>
      </c>
      <c r="DS52" s="187">
        <f>IFERROR(IF($F52="地位Ⅰ",INDEX(幹材積成長量!$AE$7:$AG$14,8,MATCH(【入力】吸収量・排出量算定シート!$G52,幹材積成長量!$AE$7:$AG$7,0)),IF($F52="地位Ⅲ",INDEX(幹材積成長量!$AK$7:$AM$14,8,MATCH(【入力】吸収量・排出量算定シート!$G52,幹材積成長量!$AK$7:$AM$7,0)),INDEX(幹材積成長量!$AH$7:$AJ$14,8,MATCH(【入力】吸収量・排出量算定シート!$G52,幹材積成長量!$AH$7:$AJ$7,0)))),0)</f>
        <v>0</v>
      </c>
      <c r="DT52" s="187">
        <f>IFERROR(IF($F52="地位Ⅰ",INDEX(幹材積成長量!$AE$7:$AG$14,8,MATCH(【入力】吸収量・排出量算定シート!$G52,幹材積成長量!$AE$7:$AG$7,0)),IF($F52="地位Ⅲ",INDEX(幹材積成長量!$AK$7:$AM$14,8,MATCH(【入力】吸収量・排出量算定シート!$G52,幹材積成長量!$AK$7:$AM$7,0)),INDEX(幹材積成長量!$AH$7:$AJ$14,8,MATCH(【入力】吸収量・排出量算定シート!$G52,幹材積成長量!$AH$7:$AJ$7,0)))),0)</f>
        <v>0</v>
      </c>
      <c r="DU52" s="187">
        <f>IFERROR(IF($F52="地位Ⅰ",INDEX(幹材積成長量!$AE$7:$AG$14,8,MATCH(【入力】吸収量・排出量算定シート!$G52,幹材積成長量!$AE$7:$AG$7,0)),IF($F52="地位Ⅲ",INDEX(幹材積成長量!$AK$7:$AM$14,8,MATCH(【入力】吸収量・排出量算定シート!$G52,幹材積成長量!$AK$7:$AM$7,0)),INDEX(幹材積成長量!$AH$7:$AJ$14,8,MATCH(【入力】吸収量・排出量算定シート!$G52,幹材積成長量!$AH$7:$AJ$7,0)))),0)</f>
        <v>0</v>
      </c>
      <c r="DV52" s="187">
        <f>IFERROR(IF($F52="地位Ⅰ",INDEX(幹材積成長量!$AE$7:$AG$14,8,MATCH(【入力】吸収量・排出量算定シート!$G52,幹材積成長量!$AE$7:$AG$7,0)),IF($F52="地位Ⅲ",INDEX(幹材積成長量!$AK$7:$AM$14,8,MATCH(【入力】吸収量・排出量算定シート!$G52,幹材積成長量!$AK$7:$AM$7,0)),INDEX(幹材積成長量!$AH$7:$AJ$14,8,MATCH(【入力】吸収量・排出量算定シート!$G52,幹材積成長量!$AH$7:$AJ$7,0)))),0)</f>
        <v>0</v>
      </c>
      <c r="DW52" s="187">
        <f>IFERROR(IF($F52="地位Ⅰ",INDEX(幹材積成長量!$AE$7:$AG$14,8,MATCH(【入力】吸収量・排出量算定シート!$G52,幹材積成長量!$AE$7:$AG$7,0)),IF($F52="地位Ⅲ",INDEX(幹材積成長量!$AK$7:$AM$14,8,MATCH(【入力】吸収量・排出量算定シート!$G52,幹材積成長量!$AK$7:$AM$7,0)),INDEX(幹材積成長量!$AH$7:$AJ$14,8,MATCH(【入力】吸収量・排出量算定シート!$G52,幹材積成長量!$AH$7:$AJ$7,0)))),0)</f>
        <v>0</v>
      </c>
      <c r="DX52" s="187">
        <f>IFERROR(IF($F52="地位Ⅰ",INDEX(幹材積成長量!$AE$7:$AG$14,8,MATCH(【入力】吸収量・排出量算定シート!$G52,幹材積成長量!$AE$7:$AG$7,0)),IF($F52="地位Ⅲ",INDEX(幹材積成長量!$AK$7:$AM$14,8,MATCH(【入力】吸収量・排出量算定シート!$G52,幹材積成長量!$AK$7:$AM$7,0)),INDEX(幹材積成長量!$AH$7:$AJ$14,8,MATCH(【入力】吸収量・排出量算定シート!$G52,幹材積成長量!$AH$7:$AJ$7,0)))),0)</f>
        <v>0</v>
      </c>
      <c r="DY52" s="187">
        <f>IFERROR(IF($F52="地位Ⅰ",INDEX(幹材積成長量!$AE$7:$AG$14,8,MATCH(【入力】吸収量・排出量算定シート!$G52,幹材積成長量!$AE$7:$AG$7,0)),IF($F52="地位Ⅲ",INDEX(幹材積成長量!$AK$7:$AM$14,8,MATCH(【入力】吸収量・排出量算定シート!$G52,幹材積成長量!$AK$7:$AM$7,0)),INDEX(幹材積成長量!$AH$7:$AJ$14,8,MATCH(【入力】吸収量・排出量算定シート!$G52,幹材積成長量!$AH$7:$AJ$7,0)))),0)</f>
        <v>0</v>
      </c>
      <c r="DZ52" s="187">
        <f>IFERROR(IF($F52="地位Ⅰ",INDEX(幹材積成長量!$AE$7:$AG$14,8,MATCH(【入力】吸収量・排出量算定シート!$G52,幹材積成長量!$AE$7:$AG$7,0)),IF($F52="地位Ⅲ",INDEX(幹材積成長量!$AK$7:$AM$14,8,MATCH(【入力】吸収量・排出量算定シート!$G52,幹材積成長量!$AK$7:$AM$7,0)),INDEX(幹材積成長量!$AH$7:$AJ$14,8,MATCH(【入力】吸収量・排出量算定シート!$G52,幹材積成長量!$AH$7:$AJ$7,0)))),0)</f>
        <v>0</v>
      </c>
      <c r="EA52" s="187">
        <f>IFERROR(IF($F52="地位Ⅰ",INDEX(幹材積成長量!$AE$7:$AG$14,8,MATCH(【入力】吸収量・排出量算定シート!$G52,幹材積成長量!$AE$7:$AG$7,0)),IF($F52="地位Ⅲ",INDEX(幹材積成長量!$AK$7:$AM$14,8,MATCH(【入力】吸収量・排出量算定シート!$G52,幹材積成長量!$AK$7:$AM$7,0)),INDEX(幹材積成長量!$AH$7:$AJ$14,8,MATCH(【入力】吸収量・排出量算定シート!$G52,幹材積成長量!$AH$7:$AJ$7,0)))),0)</f>
        <v>0</v>
      </c>
      <c r="EB52" s="187">
        <f>IFERROR(IF($F52="地位Ⅰ",INDEX(幹材積成長量!$AE$7:$AG$14,8,MATCH(【入力】吸収量・排出量算定シート!$G52,幹材積成長量!$AE$7:$AG$7,0)),IF($F52="地位Ⅲ",INDEX(幹材積成長量!$AK$7:$AM$14,8,MATCH(【入力】吸収量・排出量算定シート!$G52,幹材積成長量!$AK$7:$AM$7,0)),INDEX(幹材積成長量!$AH$7:$AJ$14,8,MATCH(【入力】吸収量・排出量算定シート!$G52,幹材積成長量!$AH$7:$AJ$7,0)))),0)</f>
        <v>0</v>
      </c>
      <c r="EC52" s="187">
        <f>IFERROR(IF($F52="地位Ⅰ",INDEX(幹材積成長量!$AE$7:$AG$14,8,MATCH(【入力】吸収量・排出量算定シート!$G52,幹材積成長量!$AE$7:$AG$7,0)),IF($F52="地位Ⅲ",INDEX(幹材積成長量!$AK$7:$AM$14,8,MATCH(【入力】吸収量・排出量算定シート!$G52,幹材積成長量!$AK$7:$AM$7,0)),INDEX(幹材積成長量!$AH$7:$AJ$14,8,MATCH(【入力】吸収量・排出量算定シート!$G52,幹材積成長量!$AH$7:$AJ$7,0)))),0)</f>
        <v>0</v>
      </c>
      <c r="ED52" s="186">
        <f t="shared" si="233"/>
        <v>0</v>
      </c>
      <c r="EE52" s="186">
        <f t="shared" si="234"/>
        <v>0</v>
      </c>
      <c r="EF52" s="186">
        <f t="shared" si="235"/>
        <v>0</v>
      </c>
      <c r="EG52" s="186">
        <f t="shared" si="236"/>
        <v>0</v>
      </c>
      <c r="EH52" s="186">
        <f t="shared" si="237"/>
        <v>0</v>
      </c>
      <c r="EI52" s="186">
        <f t="shared" si="238"/>
        <v>0</v>
      </c>
      <c r="EJ52" s="186">
        <f t="shared" si="239"/>
        <v>0</v>
      </c>
      <c r="EK52" s="186">
        <f t="shared" si="240"/>
        <v>0</v>
      </c>
      <c r="EL52" s="186">
        <f t="shared" si="241"/>
        <v>0</v>
      </c>
      <c r="EM52" s="186">
        <f t="shared" si="242"/>
        <v>0</v>
      </c>
      <c r="EN52" s="186">
        <f t="shared" si="243"/>
        <v>0</v>
      </c>
      <c r="EO52" s="186">
        <f t="shared" si="244"/>
        <v>0</v>
      </c>
      <c r="EP52" s="186">
        <f t="shared" si="245"/>
        <v>0</v>
      </c>
      <c r="EQ52" s="186">
        <f t="shared" si="246"/>
        <v>0</v>
      </c>
      <c r="ER52" s="186">
        <f t="shared" si="247"/>
        <v>0</v>
      </c>
      <c r="ES52" s="186">
        <f t="shared" si="248"/>
        <v>0</v>
      </c>
      <c r="ET52" s="186">
        <f t="shared" si="249"/>
        <v>0</v>
      </c>
    </row>
    <row r="53" spans="2:150" x14ac:dyDescent="0.3">
      <c r="B53" s="3"/>
      <c r="C53" s="3"/>
      <c r="D53" s="3"/>
      <c r="E53" s="3"/>
      <c r="G53" s="217"/>
      <c r="J53" s="3"/>
      <c r="M53" s="187">
        <f>IFERROR(IF($F53="地位Ⅰ",INDEX(幹材積成長量!$S$7:$U$148,MATCH(【入力】吸収量・排出量算定シート!$H53+(M$17-$M$17),幹材積成長量!$S$7:$S$148,0),MATCH($G53,幹材積成長量!$S$7:$U$7,0)),IF($F53="地位Ⅲ",INDEX(幹材積成長量!$Y$7:$AA$148,MATCH(【入力】吸収量・排出量算定シート!$H53+(M$17-$M$17),幹材積成長量!$Y$7:$Y$148,0),MATCH($G53,幹材積成長量!$Y$7:$AA$7,0)),INDEX(幹材積成長量!$V$7:$X$148,MATCH(【入力】吸収量・排出量算定シート!$H53+(M$17-$M$17),幹材積成長量!$V$7:$V$148,0),MATCH($G53,幹材積成長量!$V$7:$X$7,0)))),0)</f>
        <v>0</v>
      </c>
      <c r="N53" s="187">
        <f>IFERROR(IF($F53="地位Ⅰ",INDEX(幹材積成長量!$S$7:$U$148,MATCH(【入力】吸収量・排出量算定シート!$H53+(N$17-$M$17),幹材積成長量!$S$7:$S$148,0),MATCH($G53,幹材積成長量!$S$7:$U$7,0)),IF($F53="地位Ⅲ",INDEX(幹材積成長量!$Y$7:$AA$148,MATCH(【入力】吸収量・排出量算定シート!$H53+(N$17-$M$17),幹材積成長量!$Y$7:$Y$148,0),MATCH($G53,幹材積成長量!$Y$7:$AA$7,0)),INDEX(幹材積成長量!$V$7:$X$148,MATCH(【入力】吸収量・排出量算定シート!$H53+(N$17-$M$17),幹材積成長量!$V$7:$V$148,0),MATCH($G53,幹材積成長量!$V$7:$X$7,0)))),0)</f>
        <v>0</v>
      </c>
      <c r="O53" s="187">
        <f>IFERROR(IF($F53="地位Ⅰ",INDEX(幹材積成長量!$S$7:$U$148,MATCH(【入力】吸収量・排出量算定シート!$H53+(O$17-$M$17),幹材積成長量!$S$7:$S$148,0),MATCH($G53,幹材積成長量!$S$7:$U$7,0)),IF($F53="地位Ⅲ",INDEX(幹材積成長量!$Y$7:$AA$148,MATCH(【入力】吸収量・排出量算定シート!$H53+(O$17-$M$17),幹材積成長量!$Y$7:$Y$148,0),MATCH($G53,幹材積成長量!$Y$7:$AA$7,0)),INDEX(幹材積成長量!$V$7:$X$148,MATCH(【入力】吸収量・排出量算定シート!$H53+(O$17-$M$17),幹材積成長量!$V$7:$V$148,0),MATCH($G53,幹材積成長量!$V$7:$X$7,0)))),0)</f>
        <v>0</v>
      </c>
      <c r="P53" s="187">
        <f>IFERROR(IF($F53="地位Ⅰ",INDEX(幹材積成長量!$S$7:$U$148,MATCH(【入力】吸収量・排出量算定シート!$H53+(P$17-$M$17),幹材積成長量!$S$7:$S$148,0),MATCH($G53,幹材積成長量!$S$7:$U$7,0)),IF($F53="地位Ⅲ",INDEX(幹材積成長量!$Y$7:$AA$148,MATCH(【入力】吸収量・排出量算定シート!$H53+(P$17-$M$17),幹材積成長量!$Y$7:$Y$148,0),MATCH($G53,幹材積成長量!$Y$7:$AA$7,0)),INDEX(幹材積成長量!$V$7:$X$148,MATCH(【入力】吸収量・排出量算定シート!$H53+(P$17-$M$17),幹材積成長量!$V$7:$V$148,0),MATCH($G53,幹材積成長量!$V$7:$X$7,0)))),0)</f>
        <v>0</v>
      </c>
      <c r="Q53" s="187">
        <f>IFERROR(IF($F53="地位Ⅰ",INDEX(幹材積成長量!$S$7:$U$148,MATCH(【入力】吸収量・排出量算定シート!$H53+(Q$17-$M$17),幹材積成長量!$S$7:$S$148,0),MATCH($G53,幹材積成長量!$S$7:$U$7,0)),IF($F53="地位Ⅲ",INDEX(幹材積成長量!$Y$7:$AA$148,MATCH(【入力】吸収量・排出量算定シート!$H53+(Q$17-$M$17),幹材積成長量!$Y$7:$Y$148,0),MATCH($G53,幹材積成長量!$Y$7:$AA$7,0)),INDEX(幹材積成長量!$V$7:$X$148,MATCH(【入力】吸収量・排出量算定シート!$H53+(Q$17-$M$17),幹材積成長量!$V$7:$V$148,0),MATCH($G53,幹材積成長量!$V$7:$X$7,0)))),0)</f>
        <v>0</v>
      </c>
      <c r="R53" s="187">
        <f>IFERROR(IF($F53="地位Ⅰ",INDEX(幹材積成長量!$S$7:$U$148,MATCH(【入力】吸収量・排出量算定シート!$H53+(R$17-$M$17),幹材積成長量!$S$7:$S$148,0),MATCH($G53,幹材積成長量!$S$7:$U$7,0)),IF($F53="地位Ⅲ",INDEX(幹材積成長量!$Y$7:$AA$148,MATCH(【入力】吸収量・排出量算定シート!$H53+(R$17-$M$17),幹材積成長量!$Y$7:$Y$148,0),MATCH($G53,幹材積成長量!$Y$7:$AA$7,0)),INDEX(幹材積成長量!$V$7:$X$148,MATCH(【入力】吸収量・排出量算定シート!$H53+(R$17-$M$17),幹材積成長量!$V$7:$V$148,0),MATCH($G53,幹材積成長量!$V$7:$X$7,0)))),0)</f>
        <v>0</v>
      </c>
      <c r="S53" s="187">
        <f>IFERROR(IF($F53="地位Ⅰ",INDEX(幹材積成長量!$S$7:$U$148,MATCH(【入力】吸収量・排出量算定シート!$H53+(S$17-$M$17),幹材積成長量!$S$7:$S$148,0),MATCH($G53,幹材積成長量!$S$7:$U$7,0)),IF($F53="地位Ⅲ",INDEX(幹材積成長量!$Y$7:$AA$148,MATCH(【入力】吸収量・排出量算定シート!$H53+(S$17-$M$17),幹材積成長量!$Y$7:$Y$148,0),MATCH($G53,幹材積成長量!$Y$7:$AA$7,0)),INDEX(幹材積成長量!$V$7:$X$148,MATCH(【入力】吸収量・排出量算定シート!$H53+(S$17-$M$17),幹材積成長量!$V$7:$V$148,0),MATCH($G53,幹材積成長量!$V$7:$X$7,0)))),0)</f>
        <v>0</v>
      </c>
      <c r="T53" s="187">
        <f>IFERROR(IF($F53="地位Ⅰ",INDEX(幹材積成長量!$S$7:$U$148,MATCH(【入力】吸収量・排出量算定シート!$H53+(T$17-$M$17),幹材積成長量!$S$7:$S$148,0),MATCH($G53,幹材積成長量!$S$7:$U$7,0)),IF($F53="地位Ⅲ",INDEX(幹材積成長量!$Y$7:$AA$148,MATCH(【入力】吸収量・排出量算定シート!$H53+(T$17-$M$17),幹材積成長量!$Y$7:$Y$148,0),MATCH($G53,幹材積成長量!$Y$7:$AA$7,0)),INDEX(幹材積成長量!$V$7:$X$148,MATCH(【入力】吸収量・排出量算定シート!$H53+(T$17-$M$17),幹材積成長量!$V$7:$V$148,0),MATCH($G53,幹材積成長量!$V$7:$X$7,0)))),0)</f>
        <v>0</v>
      </c>
      <c r="U53" s="187">
        <f>IFERROR(IF($F53="地位Ⅰ",INDEX(幹材積成長量!$S$7:$U$148,MATCH(【入力】吸収量・排出量算定シート!$H53+(U$17-$M$17),幹材積成長量!$S$7:$S$148,0),MATCH($G53,幹材積成長量!$S$7:$U$7,0)),IF($F53="地位Ⅲ",INDEX(幹材積成長量!$Y$7:$AA$148,MATCH(【入力】吸収量・排出量算定シート!$H53+(U$17-$M$17),幹材積成長量!$Y$7:$Y$148,0),MATCH($G53,幹材積成長量!$Y$7:$AA$7,0)),INDEX(幹材積成長量!$V$7:$X$148,MATCH(【入力】吸収量・排出量算定シート!$H53+(U$17-$M$17),幹材積成長量!$V$7:$V$148,0),MATCH($G53,幹材積成長量!$V$7:$X$7,0)))),0)</f>
        <v>0</v>
      </c>
      <c r="V53" s="187">
        <f>IFERROR(IF($F53="地位Ⅰ",INDEX(幹材積成長量!$S$7:$U$148,MATCH(【入力】吸収量・排出量算定シート!$H53+(V$17-$M$17),幹材積成長量!$S$7:$S$148,0),MATCH($G53,幹材積成長量!$S$7:$U$7,0)),IF($F53="地位Ⅲ",INDEX(幹材積成長量!$Y$7:$AA$148,MATCH(【入力】吸収量・排出量算定シート!$H53+(V$17-$M$17),幹材積成長量!$Y$7:$Y$148,0),MATCH($G53,幹材積成長量!$Y$7:$AA$7,0)),INDEX(幹材積成長量!$V$7:$X$148,MATCH(【入力】吸収量・排出量算定シート!$H53+(V$17-$M$17),幹材積成長量!$V$7:$V$148,0),MATCH($G53,幹材積成長量!$V$7:$X$7,0)))),0)</f>
        <v>0</v>
      </c>
      <c r="W53" s="187">
        <f>IFERROR(IF($F53="地位Ⅰ",INDEX(幹材積成長量!$S$7:$U$148,MATCH(【入力】吸収量・排出量算定シート!$H53+(W$17-$M$17),幹材積成長量!$S$7:$S$148,0),MATCH($G53,幹材積成長量!$S$7:$U$7,0)),IF($F53="地位Ⅲ",INDEX(幹材積成長量!$Y$7:$AA$148,MATCH(【入力】吸収量・排出量算定シート!$H53+(W$17-$M$17),幹材積成長量!$Y$7:$Y$148,0),MATCH($G53,幹材積成長量!$Y$7:$AA$7,0)),INDEX(幹材積成長量!$V$7:$X$148,MATCH(【入力】吸収量・排出量算定シート!$H53+(W$17-$M$17),幹材積成長量!$V$7:$V$148,0),MATCH($G53,幹材積成長量!$V$7:$X$7,0)))),0)</f>
        <v>0</v>
      </c>
      <c r="X53" s="187">
        <f>IFERROR(IF($F53="地位Ⅰ",INDEX(幹材積成長量!$S$7:$U$148,MATCH(【入力】吸収量・排出量算定シート!$H53+(X$17-$M$17),幹材積成長量!$S$7:$S$148,0),MATCH($G53,幹材積成長量!$S$7:$U$7,0)),IF($F53="地位Ⅲ",INDEX(幹材積成長量!$Y$7:$AA$148,MATCH(【入力】吸収量・排出量算定シート!$H53+(X$17-$M$17),幹材積成長量!$Y$7:$Y$148,0),MATCH($G53,幹材積成長量!$Y$7:$AA$7,0)),INDEX(幹材積成長量!$V$7:$X$148,MATCH(【入力】吸収量・排出量算定シート!$H53+(X$17-$M$17),幹材積成長量!$V$7:$V$148,0),MATCH($G53,幹材積成長量!$V$7:$X$7,0)))),0)</f>
        <v>0</v>
      </c>
      <c r="Y53" s="187">
        <f>IFERROR(IF($F53="地位Ⅰ",INDEX(幹材積成長量!$S$7:$U$148,MATCH(【入力】吸収量・排出量算定シート!$H53+(Y$17-$M$17),幹材積成長量!$S$7:$S$148,0),MATCH($G53,幹材積成長量!$S$7:$U$7,0)),IF($F53="地位Ⅲ",INDEX(幹材積成長量!$Y$7:$AA$148,MATCH(【入力】吸収量・排出量算定シート!$H53+(Y$17-$M$17),幹材積成長量!$Y$7:$Y$148,0),MATCH($G53,幹材積成長量!$Y$7:$AA$7,0)),INDEX(幹材積成長量!$V$7:$X$148,MATCH(【入力】吸収量・排出量算定シート!$H53+(Y$17-$M$17),幹材積成長量!$V$7:$V$148,0),MATCH($G53,幹材積成長量!$V$7:$X$7,0)))),0)</f>
        <v>0</v>
      </c>
      <c r="Z53" s="187">
        <f>IFERROR(IF($F53="地位Ⅰ",INDEX(幹材積成長量!$S$7:$U$148,MATCH(【入力】吸収量・排出量算定シート!$H53+(Z$17-$M$17),幹材積成長量!$S$7:$S$148,0),MATCH($G53,幹材積成長量!$S$7:$U$7,0)),IF($F53="地位Ⅲ",INDEX(幹材積成長量!$Y$7:$AA$148,MATCH(【入力】吸収量・排出量算定シート!$H53+(Z$17-$M$17),幹材積成長量!$Y$7:$Y$148,0),MATCH($G53,幹材積成長量!$Y$7:$AA$7,0)),INDEX(幹材積成長量!$V$7:$X$148,MATCH(【入力】吸収量・排出量算定シート!$H53+(Z$17-$M$17),幹材積成長量!$V$7:$V$148,0),MATCH($G53,幹材積成長量!$V$7:$X$7,0)))),0)</f>
        <v>0</v>
      </c>
      <c r="AA53" s="187">
        <f>IFERROR(IF($F53="地位Ⅰ",INDEX(幹材積成長量!$S$7:$U$148,MATCH(【入力】吸収量・排出量算定シート!$H53+(AA$17-$M$17),幹材積成長量!$S$7:$S$148,0),MATCH($G53,幹材積成長量!$S$7:$U$7,0)),IF($F53="地位Ⅲ",INDEX(幹材積成長量!$Y$7:$AA$148,MATCH(【入力】吸収量・排出量算定シート!$H53+(AA$17-$M$17),幹材積成長量!$Y$7:$Y$148,0),MATCH($G53,幹材積成長量!$Y$7:$AA$7,0)),INDEX(幹材積成長量!$V$7:$X$148,MATCH(【入力】吸収量・排出量算定シート!$H53+(AA$17-$M$17),幹材積成長量!$V$7:$V$148,0),MATCH($G53,幹材積成長量!$V$7:$X$7,0)))),0)</f>
        <v>0</v>
      </c>
      <c r="AB53" s="187">
        <f>IFERROR(IF($F53="地位Ⅰ",INDEX(幹材積成長量!$S$7:$U$148,MATCH(【入力】吸収量・排出量算定シート!$H53+(AB$17-$M$17),幹材積成長量!$S$7:$S$148,0),MATCH($G53,幹材積成長量!$S$7:$U$7,0)),IF($F53="地位Ⅲ",INDEX(幹材積成長量!$Y$7:$AA$148,MATCH(【入力】吸収量・排出量算定シート!$H53+(AB$17-$M$17),幹材積成長量!$Y$7:$Y$148,0),MATCH($G53,幹材積成長量!$Y$7:$AA$7,0)),INDEX(幹材積成長量!$V$7:$X$148,MATCH(【入力】吸収量・排出量算定シート!$H53+(AB$17-$M$17),幹材積成長量!$V$7:$V$148,0),MATCH($G53,幹材積成長量!$V$7:$X$7,0)))),0)</f>
        <v>0</v>
      </c>
      <c r="AC53" s="187">
        <f>IFERROR(IF($F53="地位Ⅰ",INDEX(幹材積成長量!$S$7:$U$148,MATCH(【入力】吸収量・排出量算定シート!$H53+(AC$17-$M$17),幹材積成長量!$S$7:$S$148,0),MATCH($G53,幹材積成長量!$S$7:$U$7,0)),IF($F53="地位Ⅲ",INDEX(幹材積成長量!$Y$7:$AA$148,MATCH(【入力】吸収量・排出量算定シート!$H53+(AC$17-$M$17),幹材積成長量!$Y$7:$Y$148,0),MATCH($G53,幹材積成長量!$Y$7:$AA$7,0)),INDEX(幹材積成長量!$V$7:$X$148,MATCH(【入力】吸収量・排出量算定シート!$H53+(AC$17-$M$17),幹材積成長量!$V$7:$V$148,0),MATCH($G53,幹材積成長量!$V$7:$X$7,0)))),0)</f>
        <v>0</v>
      </c>
      <c r="AD53" s="2">
        <f>IFERROR(INDEX('BEF（拡大係数）'!$A$4:$AO$154,MATCH(【入力】吸収量・排出量算定シート!$H53,'BEF（拡大係数）'!$A$4:$A$154,0),MATCH($G53,'BEF（拡大係数）'!$A$4:$AO$4,0)),0)</f>
        <v>0</v>
      </c>
      <c r="AE53" s="2">
        <f>IFERROR(INDEX('BEF（拡大係数）'!$A$4:$AO$154,MATCH(【入力】吸収量・排出量算定シート!$H53,'BEF（拡大係数）'!$A$4:$A$154,0),MATCH($G53,'BEF（拡大係数）'!$A$4:$AO$4,0)),0)</f>
        <v>0</v>
      </c>
      <c r="AF53" s="2">
        <f>IFERROR(INDEX('BEF（拡大係数）'!$A$4:$AO$154,MATCH(【入力】吸収量・排出量算定シート!$H53,'BEF（拡大係数）'!$A$4:$A$154,0),MATCH($G53,'BEF（拡大係数）'!$A$4:$AO$4,0)),0)</f>
        <v>0</v>
      </c>
      <c r="AG53" s="2">
        <f>IFERROR(INDEX('BEF（拡大係数）'!$A$4:$AO$154,MATCH(【入力】吸収量・排出量算定シート!$H53,'BEF（拡大係数）'!$A$4:$A$154,0),MATCH($G53,'BEF（拡大係数）'!$A$4:$AO$4,0)),0)</f>
        <v>0</v>
      </c>
      <c r="AH53" s="2">
        <f>IFERROR(INDEX('BEF（拡大係数）'!$A$4:$AO$154,MATCH(【入力】吸収量・排出量算定シート!$H53,'BEF（拡大係数）'!$A$4:$A$154,0),MATCH($G53,'BEF（拡大係数）'!$A$4:$AO$4,0)),0)</f>
        <v>0</v>
      </c>
      <c r="AI53" s="2">
        <f>IFERROR(INDEX('BEF（拡大係数）'!$A$4:$AO$154,MATCH(【入力】吸収量・排出量算定シート!$H53,'BEF（拡大係数）'!$A$4:$A$154,0),MATCH($G53,'BEF（拡大係数）'!$A$4:$AO$4,0)),0)</f>
        <v>0</v>
      </c>
      <c r="AJ53" s="2">
        <f>IFERROR(INDEX('BEF（拡大係数）'!$A$4:$AO$154,MATCH(【入力】吸収量・排出量算定シート!$H53,'BEF（拡大係数）'!$A$4:$A$154,0),MATCH($G53,'BEF（拡大係数）'!$A$4:$AO$4,0)),0)</f>
        <v>0</v>
      </c>
      <c r="AK53" s="2">
        <f>IFERROR(INDEX('BEF（拡大係数）'!$A$4:$AO$154,MATCH(【入力】吸収量・排出量算定シート!$H53,'BEF（拡大係数）'!$A$4:$A$154,0),MATCH($G53,'BEF（拡大係数）'!$A$4:$AO$4,0)),0)</f>
        <v>0</v>
      </c>
      <c r="AL53" s="2">
        <f>IFERROR(INDEX('BEF（拡大係数）'!$A$4:$AO$154,MATCH(【入力】吸収量・排出量算定シート!$H53,'BEF（拡大係数）'!$A$4:$A$154,0),MATCH($G53,'BEF（拡大係数）'!$A$4:$AO$4,0)),0)</f>
        <v>0</v>
      </c>
      <c r="AM53" s="2">
        <f>IFERROR(INDEX('BEF（拡大係数）'!$A$4:$AO$154,MATCH(【入力】吸収量・排出量算定シート!$H53,'BEF（拡大係数）'!$A$4:$A$154,0),MATCH($G53,'BEF（拡大係数）'!$A$4:$AO$4,0)),0)</f>
        <v>0</v>
      </c>
      <c r="AN53" s="2">
        <f>IFERROR(INDEX('BEF（拡大係数）'!$A$4:$AO$154,MATCH(【入力】吸収量・排出量算定シート!$H53,'BEF（拡大係数）'!$A$4:$A$154,0),MATCH($G53,'BEF（拡大係数）'!$A$4:$AO$4,0)),0)</f>
        <v>0</v>
      </c>
      <c r="AO53" s="2">
        <f>IFERROR(INDEX('BEF（拡大係数）'!$A$4:$AO$154,MATCH(【入力】吸収量・排出量算定シート!$H53,'BEF（拡大係数）'!$A$4:$A$154,0),MATCH($G53,'BEF（拡大係数）'!$A$4:$AO$4,0)),0)</f>
        <v>0</v>
      </c>
      <c r="AP53" s="2">
        <f>IFERROR(INDEX('BEF（拡大係数）'!$A$4:$AO$154,MATCH(【入力】吸収量・排出量算定シート!$H53,'BEF（拡大係数）'!$A$4:$A$154,0),MATCH($G53,'BEF（拡大係数）'!$A$4:$AO$4,0)),0)</f>
        <v>0</v>
      </c>
      <c r="AQ53" s="2">
        <f>IFERROR(INDEX('BEF（拡大係数）'!$A$4:$AO$154,MATCH(【入力】吸収量・排出量算定シート!$H53,'BEF（拡大係数）'!$A$4:$A$154,0),MATCH($G53,'BEF（拡大係数）'!$A$4:$AO$4,0)),0)</f>
        <v>0</v>
      </c>
      <c r="AR53" s="2">
        <f>IFERROR(INDEX('BEF（拡大係数）'!$A$4:$AO$154,MATCH(【入力】吸収量・排出量算定シート!$H53,'BEF（拡大係数）'!$A$4:$A$154,0),MATCH($G53,'BEF（拡大係数）'!$A$4:$AO$4,0)),0)</f>
        <v>0</v>
      </c>
      <c r="AS53" s="2">
        <f>IFERROR(INDEX('BEF（拡大係数）'!$A$4:$AO$154,MATCH(【入力】吸収量・排出量算定シート!$H53,'BEF（拡大係数）'!$A$4:$A$154,0),MATCH($G53,'BEF（拡大係数）'!$A$4:$AO$4,0)),0)</f>
        <v>0</v>
      </c>
      <c r="AT53" s="2">
        <f>IFERROR(INDEX('BEF（拡大係数）'!$A$4:$AO$154,MATCH(【入力】吸収量・排出量算定シート!$H53,'BEF（拡大係数）'!$A$4:$A$154,0),MATCH($G53,'BEF（拡大係数）'!$A$4:$AO$4,0)),0)</f>
        <v>0</v>
      </c>
      <c r="AU53" s="2">
        <f>IFERROR(VLOOKUP($G53,パラメータ_オリジナル!$B$6:$G$45,4,FALSE),0)</f>
        <v>0</v>
      </c>
      <c r="AV53" s="2">
        <f>IFERROR(VLOOKUP($G53,パラメータ_オリジナル!$B$6:$G$45,5,FALSE),0)</f>
        <v>0</v>
      </c>
      <c r="AW53" s="2">
        <f>IFERROR(VLOOKUP($G53,パラメータ_オリジナル!$B$6:$G$45,6,FALSE),0)</f>
        <v>0</v>
      </c>
      <c r="AX53" s="125">
        <f t="shared" si="182"/>
        <v>0</v>
      </c>
      <c r="AY53" s="125">
        <f t="shared" si="183"/>
        <v>0</v>
      </c>
      <c r="AZ53" s="125">
        <f t="shared" si="184"/>
        <v>0</v>
      </c>
      <c r="BA53" s="125">
        <f t="shared" si="185"/>
        <v>0</v>
      </c>
      <c r="BB53" s="125">
        <f t="shared" si="186"/>
        <v>0</v>
      </c>
      <c r="BC53" s="125">
        <f t="shared" si="187"/>
        <v>0</v>
      </c>
      <c r="BD53" s="125">
        <f t="shared" si="188"/>
        <v>0</v>
      </c>
      <c r="BE53" s="125">
        <f t="shared" si="189"/>
        <v>0</v>
      </c>
      <c r="BF53" s="125">
        <f t="shared" si="190"/>
        <v>0</v>
      </c>
      <c r="BG53" s="125">
        <f t="shared" si="191"/>
        <v>0</v>
      </c>
      <c r="BH53" s="125">
        <f t="shared" si="192"/>
        <v>0</v>
      </c>
      <c r="BI53" s="125">
        <f t="shared" si="193"/>
        <v>0</v>
      </c>
      <c r="BJ53" s="125">
        <f t="shared" si="194"/>
        <v>0</v>
      </c>
      <c r="BK53" s="125">
        <f t="shared" si="195"/>
        <v>0</v>
      </c>
      <c r="BL53" s="125">
        <f t="shared" si="196"/>
        <v>0</v>
      </c>
      <c r="BM53" s="125">
        <f t="shared" si="197"/>
        <v>0</v>
      </c>
      <c r="BN53" s="125">
        <f t="shared" si="198"/>
        <v>0</v>
      </c>
      <c r="BO53" s="125">
        <f t="shared" si="199"/>
        <v>0</v>
      </c>
      <c r="BP53" s="125">
        <f t="shared" si="200"/>
        <v>0</v>
      </c>
      <c r="BQ53" s="125">
        <f t="shared" si="201"/>
        <v>0</v>
      </c>
      <c r="BR53" s="125">
        <f t="shared" si="202"/>
        <v>0</v>
      </c>
      <c r="BS53" s="125">
        <f t="shared" si="203"/>
        <v>0</v>
      </c>
      <c r="BT53" s="125">
        <f t="shared" si="204"/>
        <v>0</v>
      </c>
      <c r="BU53" s="125">
        <f t="shared" si="205"/>
        <v>0</v>
      </c>
      <c r="BV53" s="125">
        <f t="shared" si="206"/>
        <v>0</v>
      </c>
      <c r="BW53" s="125">
        <f t="shared" si="207"/>
        <v>0</v>
      </c>
      <c r="BX53" s="125">
        <f t="shared" si="208"/>
        <v>0</v>
      </c>
      <c r="BY53" s="125">
        <f t="shared" si="209"/>
        <v>0</v>
      </c>
      <c r="BZ53" s="125">
        <f t="shared" si="210"/>
        <v>0</v>
      </c>
      <c r="CA53" s="125">
        <f t="shared" si="211"/>
        <v>0</v>
      </c>
      <c r="CB53" s="125">
        <f t="shared" si="212"/>
        <v>0</v>
      </c>
      <c r="CC53" s="125">
        <f t="shared" si="213"/>
        <v>0</v>
      </c>
      <c r="CD53" s="125">
        <f t="shared" si="214"/>
        <v>0</v>
      </c>
      <c r="CE53" s="125">
        <f t="shared" si="215"/>
        <v>0</v>
      </c>
      <c r="CF53" s="2">
        <f>IFERROR(IF($F53="地位Ⅰ",INDEX(幹材積成長量!$I$7:$K$148,MATCH((【入力】吸収量・排出量算定シート!$H53+(【入力】吸収量・排出量算定シート!CF$17-【入力】吸収量・排出量算定シート!$CF$17)),幹材積成長量!$I$7:$I$148,0),MATCH(【入力】吸収量・排出量算定シート!$G53,幹材積成長量!$I$7:$K$7,0)),IF($F53="地位Ⅲ",INDEX(幹材積成長量!$O$7:$Q$148,MATCH((【入力】吸収量・排出量算定シート!$H53+(【入力】吸収量・排出量算定シート!CF$17-【入力】吸収量・排出量算定シート!$CF$17)),幹材積成長量!$O$7:$O$148,0),MATCH(【入力】吸収量・排出量算定シート!$G53,幹材積成長量!$O$7:$Q$7,0)),INDEX(幹材積成長量!$L$7:$N$148,MATCH((【入力】吸収量・排出量算定シート!$H53+(【入力】吸収量・排出量算定シート!CF$17-【入力】吸収量・排出量算定シート!$CF$17)),幹材積成長量!$L$7:$L$148,0),MATCH(【入力】吸収量・排出量算定シート!$G53,幹材積成長量!$L$7:$N$7,0)))),0)</f>
        <v>0</v>
      </c>
      <c r="CG53" s="2">
        <f>IFERROR(IF($F53="地位Ⅰ",INDEX(幹材積成長量!$I$7:$K$148,MATCH((【入力】吸収量・排出量算定シート!$H53+(【入力】吸収量・排出量算定シート!CG$17-【入力】吸収量・排出量算定シート!$CF$17)),幹材積成長量!$I$7:$I$148,0),MATCH(【入力】吸収量・排出量算定シート!$G53,幹材積成長量!$I$7:$K$7,0)),IF($F53="地位Ⅲ",INDEX(幹材積成長量!$O$7:$Q$148,MATCH((【入力】吸収量・排出量算定シート!$H53+(【入力】吸収量・排出量算定シート!CG$17-【入力】吸収量・排出量算定シート!$CF$17)),幹材積成長量!$O$7:$O$148,0),MATCH(【入力】吸収量・排出量算定シート!$G53,幹材積成長量!$O$7:$Q$7,0)),INDEX(幹材積成長量!$L$7:$N$148,MATCH((【入力】吸収量・排出量算定シート!$H53+(【入力】吸収量・排出量算定シート!CG$17-【入力】吸収量・排出量算定シート!$CF$17)),幹材積成長量!$L$7:$L$148,0),MATCH(【入力】吸収量・排出量算定シート!$G53,幹材積成長量!$L$7:$N$7,0)))),0)</f>
        <v>0</v>
      </c>
      <c r="CH53" s="2">
        <f>IFERROR(IF($F53="地位Ⅰ",INDEX(幹材積成長量!$I$7:$K$148,MATCH((【入力】吸収量・排出量算定シート!$H53+(【入力】吸収量・排出量算定シート!CH$17-【入力】吸収量・排出量算定シート!$CF$17)),幹材積成長量!$I$7:$I$148,0),MATCH(【入力】吸収量・排出量算定シート!$G53,幹材積成長量!$I$7:$K$7,0)),IF($F53="地位Ⅲ",INDEX(幹材積成長量!$O$7:$Q$148,MATCH((【入力】吸収量・排出量算定シート!$H53+(【入力】吸収量・排出量算定シート!CH$17-【入力】吸収量・排出量算定シート!$CF$17)),幹材積成長量!$O$7:$O$148,0),MATCH(【入力】吸収量・排出量算定シート!$G53,幹材積成長量!$O$7:$Q$7,0)),INDEX(幹材積成長量!$L$7:$N$148,MATCH((【入力】吸収量・排出量算定シート!$H53+(【入力】吸収量・排出量算定シート!CH$17-【入力】吸収量・排出量算定シート!$CF$17)),幹材積成長量!$L$7:$L$148,0),MATCH(【入力】吸収量・排出量算定シート!$G53,幹材積成長量!$L$7:$N$7,0)))),0)</f>
        <v>0</v>
      </c>
      <c r="CI53" s="2">
        <f>IFERROR(IF($F53="地位Ⅰ",INDEX(幹材積成長量!$I$7:$K$148,MATCH((【入力】吸収量・排出量算定シート!$H53+(【入力】吸収量・排出量算定シート!CI$17-【入力】吸収量・排出量算定シート!$CF$17)),幹材積成長量!$I$7:$I$148,0),MATCH(【入力】吸収量・排出量算定シート!$G53,幹材積成長量!$I$7:$K$7,0)),IF($F53="地位Ⅲ",INDEX(幹材積成長量!$O$7:$Q$148,MATCH((【入力】吸収量・排出量算定シート!$H53+(【入力】吸収量・排出量算定シート!CI$17-【入力】吸収量・排出量算定シート!$CF$17)),幹材積成長量!$O$7:$O$148,0),MATCH(【入力】吸収量・排出量算定シート!$G53,幹材積成長量!$O$7:$Q$7,0)),INDEX(幹材積成長量!$L$7:$N$148,MATCH((【入力】吸収量・排出量算定シート!$H53+(【入力】吸収量・排出量算定シート!CI$17-【入力】吸収量・排出量算定シート!$CF$17)),幹材積成長量!$L$7:$L$148,0),MATCH(【入力】吸収量・排出量算定シート!$G53,幹材積成長量!$L$7:$N$7,0)))),0)</f>
        <v>0</v>
      </c>
      <c r="CJ53" s="2">
        <f>IFERROR(IF($F53="地位Ⅰ",INDEX(幹材積成長量!$I$7:$K$148,MATCH((【入力】吸収量・排出量算定シート!$H53+(【入力】吸収量・排出量算定シート!CJ$17-【入力】吸収量・排出量算定シート!$CF$17)),幹材積成長量!$I$7:$I$148,0),MATCH(【入力】吸収量・排出量算定シート!$G53,幹材積成長量!$I$7:$K$7,0)),IF($F53="地位Ⅲ",INDEX(幹材積成長量!$O$7:$Q$148,MATCH((【入力】吸収量・排出量算定シート!$H53+(【入力】吸収量・排出量算定シート!CJ$17-【入力】吸収量・排出量算定シート!$CF$17)),幹材積成長量!$O$7:$O$148,0),MATCH(【入力】吸収量・排出量算定シート!$G53,幹材積成長量!$O$7:$Q$7,0)),INDEX(幹材積成長量!$L$7:$N$148,MATCH((【入力】吸収量・排出量算定シート!$H53+(【入力】吸収量・排出量算定シート!CJ$17-【入力】吸収量・排出量算定シート!$CF$17)),幹材積成長量!$L$7:$L$148,0),MATCH(【入力】吸収量・排出量算定シート!$G53,幹材積成長量!$L$7:$N$7,0)))),0)</f>
        <v>0</v>
      </c>
      <c r="CK53" s="2">
        <f>IFERROR(IF($F53="地位Ⅰ",INDEX(幹材積成長量!$I$7:$K$148,MATCH((【入力】吸収量・排出量算定シート!$H53+(【入力】吸収量・排出量算定シート!CK$17-【入力】吸収量・排出量算定シート!$CF$17)),幹材積成長量!$I$7:$I$148,0),MATCH(【入力】吸収量・排出量算定シート!$G53,幹材積成長量!$I$7:$K$7,0)),IF($F53="地位Ⅲ",INDEX(幹材積成長量!$O$7:$Q$148,MATCH((【入力】吸収量・排出量算定シート!$H53+(【入力】吸収量・排出量算定シート!CK$17-【入力】吸収量・排出量算定シート!$CF$17)),幹材積成長量!$O$7:$O$148,0),MATCH(【入力】吸収量・排出量算定シート!$G53,幹材積成長量!$O$7:$Q$7,0)),INDEX(幹材積成長量!$L$7:$N$148,MATCH((【入力】吸収量・排出量算定シート!$H53+(【入力】吸収量・排出量算定シート!CK$17-【入力】吸収量・排出量算定シート!$CF$17)),幹材積成長量!$L$7:$L$148,0),MATCH(【入力】吸収量・排出量算定シート!$G53,幹材積成長量!$L$7:$N$7,0)))),0)</f>
        <v>0</v>
      </c>
      <c r="CL53" s="2">
        <f>IFERROR(IF($F53="地位Ⅰ",INDEX(幹材積成長量!$I$7:$K$148,MATCH((【入力】吸収量・排出量算定シート!$H53+(【入力】吸収量・排出量算定シート!CL$17-【入力】吸収量・排出量算定シート!$CF$17)),幹材積成長量!$I$7:$I$148,0),MATCH(【入力】吸収量・排出量算定シート!$G53,幹材積成長量!$I$7:$K$7,0)),IF($F53="地位Ⅲ",INDEX(幹材積成長量!$O$7:$Q$148,MATCH((【入力】吸収量・排出量算定シート!$H53+(【入力】吸収量・排出量算定シート!CL$17-【入力】吸収量・排出量算定シート!$CF$17)),幹材積成長量!$O$7:$O$148,0),MATCH(【入力】吸収量・排出量算定シート!$G53,幹材積成長量!$O$7:$Q$7,0)),INDEX(幹材積成長量!$L$7:$N$148,MATCH((【入力】吸収量・排出量算定シート!$H53+(【入力】吸収量・排出量算定シート!CL$17-【入力】吸収量・排出量算定シート!$CF$17)),幹材積成長量!$L$7:$L$148,0),MATCH(【入力】吸収量・排出量算定シート!$G53,幹材積成長量!$L$7:$N$7,0)))),0)</f>
        <v>0</v>
      </c>
      <c r="CM53" s="2">
        <f>IFERROR(IF($F53="地位Ⅰ",INDEX(幹材積成長量!$I$7:$K$148,MATCH((【入力】吸収量・排出量算定シート!$H53+(【入力】吸収量・排出量算定シート!CM$17-【入力】吸収量・排出量算定シート!$CF$17)),幹材積成長量!$I$7:$I$148,0),MATCH(【入力】吸収量・排出量算定シート!$G53,幹材積成長量!$I$7:$K$7,0)),IF($F53="地位Ⅲ",INDEX(幹材積成長量!$O$7:$Q$148,MATCH((【入力】吸収量・排出量算定シート!$H53+(【入力】吸収量・排出量算定シート!CM$17-【入力】吸収量・排出量算定シート!$CF$17)),幹材積成長量!$O$7:$O$148,0),MATCH(【入力】吸収量・排出量算定シート!$G53,幹材積成長量!$O$7:$Q$7,0)),INDEX(幹材積成長量!$L$7:$N$148,MATCH((【入力】吸収量・排出量算定シート!$H53+(【入力】吸収量・排出量算定シート!CM$17-【入力】吸収量・排出量算定シート!$CF$17)),幹材積成長量!$L$7:$L$148,0),MATCH(【入力】吸収量・排出量算定シート!$G53,幹材積成長量!$L$7:$N$7,0)))),0)</f>
        <v>0</v>
      </c>
      <c r="CN53" s="2">
        <f>IFERROR(IF($F53="地位Ⅰ",INDEX(幹材積成長量!$I$7:$K$148,MATCH((【入力】吸収量・排出量算定シート!$H53+(【入力】吸収量・排出量算定シート!CN$17-【入力】吸収量・排出量算定シート!$CF$17)),幹材積成長量!$I$7:$I$148,0),MATCH(【入力】吸収量・排出量算定シート!$G53,幹材積成長量!$I$7:$K$7,0)),IF($F53="地位Ⅲ",INDEX(幹材積成長量!$O$7:$Q$148,MATCH((【入力】吸収量・排出量算定シート!$H53+(【入力】吸収量・排出量算定シート!CN$17-【入力】吸収量・排出量算定シート!$CF$17)),幹材積成長量!$O$7:$O$148,0),MATCH(【入力】吸収量・排出量算定シート!$G53,幹材積成長量!$O$7:$Q$7,0)),INDEX(幹材積成長量!$L$7:$N$148,MATCH((【入力】吸収量・排出量算定シート!$H53+(【入力】吸収量・排出量算定シート!CN$17-【入力】吸収量・排出量算定シート!$CF$17)),幹材積成長量!$L$7:$L$148,0),MATCH(【入力】吸収量・排出量算定シート!$G53,幹材積成長量!$L$7:$N$7,0)))),0)</f>
        <v>0</v>
      </c>
      <c r="CO53" s="2">
        <f>IFERROR(IF($F53="地位Ⅰ",INDEX(幹材積成長量!$I$7:$K$148,MATCH((【入力】吸収量・排出量算定シート!$H53+(【入力】吸収量・排出量算定シート!CO$17-【入力】吸収量・排出量算定シート!$CF$17)),幹材積成長量!$I$7:$I$148,0),MATCH(【入力】吸収量・排出量算定シート!$G53,幹材積成長量!$I$7:$K$7,0)),IF($F53="地位Ⅲ",INDEX(幹材積成長量!$O$7:$Q$148,MATCH((【入力】吸収量・排出量算定シート!$H53+(【入力】吸収量・排出量算定シート!CO$17-【入力】吸収量・排出量算定シート!$CF$17)),幹材積成長量!$O$7:$O$148,0),MATCH(【入力】吸収量・排出量算定シート!$G53,幹材積成長量!$O$7:$Q$7,0)),INDEX(幹材積成長量!$L$7:$N$148,MATCH((【入力】吸収量・排出量算定シート!$H53+(【入力】吸収量・排出量算定シート!CO$17-【入力】吸収量・排出量算定シート!$CF$17)),幹材積成長量!$L$7:$L$148,0),MATCH(【入力】吸収量・排出量算定シート!$G53,幹材積成長量!$L$7:$N$7,0)))),0)</f>
        <v>0</v>
      </c>
      <c r="CP53" s="2">
        <f>IFERROR(IF($F53="地位Ⅰ",INDEX(幹材積成長量!$I$7:$K$148,MATCH((【入力】吸収量・排出量算定シート!$H53+(【入力】吸収量・排出量算定シート!CP$17-【入力】吸収量・排出量算定シート!$CF$17)),幹材積成長量!$I$7:$I$148,0),MATCH(【入力】吸収量・排出量算定シート!$G53,幹材積成長量!$I$7:$K$7,0)),IF($F53="地位Ⅲ",INDEX(幹材積成長量!$O$7:$Q$148,MATCH((【入力】吸収量・排出量算定シート!$H53+(【入力】吸収量・排出量算定シート!CP$17-【入力】吸収量・排出量算定シート!$CF$17)),幹材積成長量!$O$7:$O$148,0),MATCH(【入力】吸収量・排出量算定シート!$G53,幹材積成長量!$O$7:$Q$7,0)),INDEX(幹材積成長量!$L$7:$N$148,MATCH((【入力】吸収量・排出量算定シート!$H53+(【入力】吸収量・排出量算定シート!CP$17-【入力】吸収量・排出量算定シート!$CF$17)),幹材積成長量!$L$7:$L$148,0),MATCH(【入力】吸収量・排出量算定シート!$G53,幹材積成長量!$L$7:$N$7,0)))),0)</f>
        <v>0</v>
      </c>
      <c r="CQ53" s="2">
        <f>IFERROR(IF($F53="地位Ⅰ",INDEX(幹材積成長量!$I$7:$K$148,MATCH((【入力】吸収量・排出量算定シート!$H53+(【入力】吸収量・排出量算定シート!CQ$17-【入力】吸収量・排出量算定シート!$CF$17)),幹材積成長量!$I$7:$I$148,0),MATCH(【入力】吸収量・排出量算定シート!$G53,幹材積成長量!$I$7:$K$7,0)),IF($F53="地位Ⅲ",INDEX(幹材積成長量!$O$7:$Q$148,MATCH((【入力】吸収量・排出量算定シート!$H53+(【入力】吸収量・排出量算定シート!CQ$17-【入力】吸収量・排出量算定シート!$CF$17)),幹材積成長量!$O$7:$O$148,0),MATCH(【入力】吸収量・排出量算定シート!$G53,幹材積成長量!$O$7:$Q$7,0)),INDEX(幹材積成長量!$L$7:$N$148,MATCH((【入力】吸収量・排出量算定シート!$H53+(【入力】吸収量・排出量算定シート!CQ$17-【入力】吸収量・排出量算定シート!$CF$17)),幹材積成長量!$L$7:$L$148,0),MATCH(【入力】吸収量・排出量算定シート!$G53,幹材積成長量!$L$7:$N$7,0)))),0)</f>
        <v>0</v>
      </c>
      <c r="CR53" s="2">
        <f>IFERROR(IF($F53="地位Ⅰ",INDEX(幹材積成長量!$I$7:$K$148,MATCH((【入力】吸収量・排出量算定シート!$H53+(【入力】吸収量・排出量算定シート!CR$17-【入力】吸収量・排出量算定シート!$CF$17)),幹材積成長量!$I$7:$I$148,0),MATCH(【入力】吸収量・排出量算定シート!$G53,幹材積成長量!$I$7:$K$7,0)),IF($F53="地位Ⅲ",INDEX(幹材積成長量!$O$7:$Q$148,MATCH((【入力】吸収量・排出量算定シート!$H53+(【入力】吸収量・排出量算定シート!CR$17-【入力】吸収量・排出量算定シート!$CF$17)),幹材積成長量!$O$7:$O$148,0),MATCH(【入力】吸収量・排出量算定シート!$G53,幹材積成長量!$O$7:$Q$7,0)),INDEX(幹材積成長量!$L$7:$N$148,MATCH((【入力】吸収量・排出量算定シート!$H53+(【入力】吸収量・排出量算定シート!CR$17-【入力】吸収量・排出量算定シート!$CF$17)),幹材積成長量!$L$7:$L$148,0),MATCH(【入力】吸収量・排出量算定シート!$G53,幹材積成長量!$L$7:$N$7,0)))),0)</f>
        <v>0</v>
      </c>
      <c r="CS53" s="2">
        <f>IFERROR(IF($F53="地位Ⅰ",INDEX(幹材積成長量!$I$7:$K$148,MATCH((【入力】吸収量・排出量算定シート!$H53+(【入力】吸収量・排出量算定シート!CS$17-【入力】吸収量・排出量算定シート!$CF$17)),幹材積成長量!$I$7:$I$148,0),MATCH(【入力】吸収量・排出量算定シート!$G53,幹材積成長量!$I$7:$K$7,0)),IF($F53="地位Ⅲ",INDEX(幹材積成長量!$O$7:$Q$148,MATCH((【入力】吸収量・排出量算定シート!$H53+(【入力】吸収量・排出量算定シート!CS$17-【入力】吸収量・排出量算定シート!$CF$17)),幹材積成長量!$O$7:$O$148,0),MATCH(【入力】吸収量・排出量算定シート!$G53,幹材積成長量!$O$7:$Q$7,0)),INDEX(幹材積成長量!$L$7:$N$148,MATCH((【入力】吸収量・排出量算定シート!$H53+(【入力】吸収量・排出量算定シート!CS$17-【入力】吸収量・排出量算定シート!$CF$17)),幹材積成長量!$L$7:$L$148,0),MATCH(【入力】吸収量・排出量算定シート!$G53,幹材積成長量!$L$7:$N$7,0)))),0)</f>
        <v>0</v>
      </c>
      <c r="CT53" s="2">
        <f>IFERROR(IF($F53="地位Ⅰ",INDEX(幹材積成長量!$I$7:$K$148,MATCH((【入力】吸収量・排出量算定シート!$H53+(【入力】吸収量・排出量算定シート!CT$17-【入力】吸収量・排出量算定シート!$CF$17)),幹材積成長量!$I$7:$I$148,0),MATCH(【入力】吸収量・排出量算定シート!$G53,幹材積成長量!$I$7:$K$7,0)),IF($F53="地位Ⅲ",INDEX(幹材積成長量!$O$7:$Q$148,MATCH((【入力】吸収量・排出量算定シート!$H53+(【入力】吸収量・排出量算定シート!CT$17-【入力】吸収量・排出量算定シート!$CF$17)),幹材積成長量!$O$7:$O$148,0),MATCH(【入力】吸収量・排出量算定シート!$G53,幹材積成長量!$O$7:$Q$7,0)),INDEX(幹材積成長量!$L$7:$N$148,MATCH((【入力】吸収量・排出量算定シート!$H53+(【入力】吸収量・排出量算定シート!CT$17-【入力】吸収量・排出量算定シート!$CF$17)),幹材積成長量!$L$7:$L$148,0),MATCH(【入力】吸収量・排出量算定シート!$G53,幹材積成長量!$L$7:$N$7,0)))),0)</f>
        <v>0</v>
      </c>
      <c r="CU53" s="2">
        <f>IFERROR(IF($F53="地位Ⅰ",INDEX(幹材積成長量!$I$7:$K$148,MATCH((【入力】吸収量・排出量算定シート!$H53+(【入力】吸収量・排出量算定シート!CU$17-【入力】吸収量・排出量算定シート!$CF$17)),幹材積成長量!$I$7:$I$148,0),MATCH(【入力】吸収量・排出量算定シート!$G53,幹材積成長量!$I$7:$K$7,0)),IF($F53="地位Ⅲ",INDEX(幹材積成長量!$O$7:$Q$148,MATCH((【入力】吸収量・排出量算定シート!$H53+(【入力】吸収量・排出量算定シート!CU$17-【入力】吸収量・排出量算定シート!$CF$17)),幹材積成長量!$O$7:$O$148,0),MATCH(【入力】吸収量・排出量算定シート!$G53,幹材積成長量!$O$7:$Q$7,0)),INDEX(幹材積成長量!$L$7:$N$148,MATCH((【入力】吸収量・排出量算定シート!$H53+(【入力】吸収量・排出量算定シート!CU$17-【入力】吸収量・排出量算定シート!$CF$17)),幹材積成長量!$L$7:$L$148,0),MATCH(【入力】吸収量・排出量算定シート!$G53,幹材積成長量!$L$7:$N$7,0)))),0)</f>
        <v>0</v>
      </c>
      <c r="CV53" s="2">
        <f>IFERROR(IF($F53="地位Ⅰ",INDEX(幹材積成長量!$I$7:$K$148,MATCH((【入力】吸収量・排出量算定シート!$H53+(【入力】吸収量・排出量算定シート!CV$17-【入力】吸収量・排出量算定シート!$CF$17)),幹材積成長量!$I$7:$I$148,0),MATCH(【入力】吸収量・排出量算定シート!$G53,幹材積成長量!$I$7:$K$7,0)),IF($F53="地位Ⅲ",INDEX(幹材積成長量!$O$7:$Q$148,MATCH((【入力】吸収量・排出量算定シート!$H53+(【入力】吸収量・排出量算定シート!CV$17-【入力】吸収量・排出量算定シート!$CF$17)),幹材積成長量!$O$7:$O$148,0),MATCH(【入力】吸収量・排出量算定シート!$G53,幹材積成長量!$O$7:$Q$7,0)),INDEX(幹材積成長量!$L$7:$N$148,MATCH((【入力】吸収量・排出量算定シート!$H53+(【入力】吸収量・排出量算定シート!CV$17-【入力】吸収量・排出量算定シート!$CF$17)),幹材積成長量!$L$7:$L$148,0),MATCH(【入力】吸収量・排出量算定シート!$G53,幹材積成長量!$L$7:$N$7,0)))),0)</f>
        <v>0</v>
      </c>
      <c r="CW53" s="2">
        <f t="shared" si="216"/>
        <v>0</v>
      </c>
      <c r="CX53" s="2">
        <f t="shared" si="217"/>
        <v>0</v>
      </c>
      <c r="CY53" s="2">
        <f t="shared" si="218"/>
        <v>0</v>
      </c>
      <c r="CZ53" s="2">
        <f t="shared" si="219"/>
        <v>0</v>
      </c>
      <c r="DA53" s="2">
        <f t="shared" si="220"/>
        <v>0</v>
      </c>
      <c r="DB53" s="2">
        <f t="shared" si="221"/>
        <v>0</v>
      </c>
      <c r="DC53" s="2">
        <f t="shared" si="222"/>
        <v>0</v>
      </c>
      <c r="DD53" s="2">
        <f t="shared" si="223"/>
        <v>0</v>
      </c>
      <c r="DE53" s="2">
        <f t="shared" si="224"/>
        <v>0</v>
      </c>
      <c r="DF53" s="2">
        <f t="shared" si="225"/>
        <v>0</v>
      </c>
      <c r="DG53" s="2">
        <f t="shared" si="226"/>
        <v>0</v>
      </c>
      <c r="DH53" s="2">
        <f t="shared" si="227"/>
        <v>0</v>
      </c>
      <c r="DI53" s="2">
        <f t="shared" si="228"/>
        <v>0</v>
      </c>
      <c r="DJ53" s="2">
        <f t="shared" si="229"/>
        <v>0</v>
      </c>
      <c r="DK53" s="2">
        <f t="shared" si="230"/>
        <v>0</v>
      </c>
      <c r="DL53" s="2">
        <f t="shared" si="231"/>
        <v>0</v>
      </c>
      <c r="DM53" s="2">
        <f t="shared" si="232"/>
        <v>0</v>
      </c>
      <c r="DN53" s="187">
        <f>IFERROR(IF($F53="地位Ⅰ",INDEX(幹材積成長量!$AE$7:$AG$14,8,MATCH(【入力】吸収量・排出量算定シート!$G53,幹材積成長量!$AE$7:$AG$7,0)),IF($F53="地位Ⅲ",INDEX(幹材積成長量!$AK$7:$AM$14,8,MATCH(【入力】吸収量・排出量算定シート!$G53,幹材積成長量!$AK$7:$AM$7,0)),INDEX(幹材積成長量!$AH$7:$AJ$14,8,MATCH(【入力】吸収量・排出量算定シート!$G53,幹材積成長量!$AH$7:$AJ$7,0)))),0)</f>
        <v>0</v>
      </c>
      <c r="DO53" s="187">
        <f>IFERROR(IF($F53="地位Ⅰ",INDEX(幹材積成長量!$AE$7:$AG$14,8,MATCH(【入力】吸収量・排出量算定シート!$G53,幹材積成長量!$AE$7:$AG$7,0)),IF($F53="地位Ⅲ",INDEX(幹材積成長量!$AK$7:$AM$14,8,MATCH(【入力】吸収量・排出量算定シート!$G53,幹材積成長量!$AK$7:$AM$7,0)),INDEX(幹材積成長量!$AH$7:$AJ$14,8,MATCH(【入力】吸収量・排出量算定シート!$G53,幹材積成長量!$AH$7:$AJ$7,0)))),0)</f>
        <v>0</v>
      </c>
      <c r="DP53" s="187">
        <f>IFERROR(IF($F53="地位Ⅰ",INDEX(幹材積成長量!$AE$7:$AG$14,8,MATCH(【入力】吸収量・排出量算定シート!$G53,幹材積成長量!$AE$7:$AG$7,0)),IF($F53="地位Ⅲ",INDEX(幹材積成長量!$AK$7:$AM$14,8,MATCH(【入力】吸収量・排出量算定シート!$G53,幹材積成長量!$AK$7:$AM$7,0)),INDEX(幹材積成長量!$AH$7:$AJ$14,8,MATCH(【入力】吸収量・排出量算定シート!$G53,幹材積成長量!$AH$7:$AJ$7,0)))),0)</f>
        <v>0</v>
      </c>
      <c r="DQ53" s="187">
        <f>IFERROR(IF($F53="地位Ⅰ",INDEX(幹材積成長量!$AE$7:$AG$14,8,MATCH(【入力】吸収量・排出量算定シート!$G53,幹材積成長量!$AE$7:$AG$7,0)),IF($F53="地位Ⅲ",INDEX(幹材積成長量!$AK$7:$AM$14,8,MATCH(【入力】吸収量・排出量算定シート!$G53,幹材積成長量!$AK$7:$AM$7,0)),INDEX(幹材積成長量!$AH$7:$AJ$14,8,MATCH(【入力】吸収量・排出量算定シート!$G53,幹材積成長量!$AH$7:$AJ$7,0)))),0)</f>
        <v>0</v>
      </c>
      <c r="DR53" s="187">
        <f>IFERROR(IF($F53="地位Ⅰ",INDEX(幹材積成長量!$AE$7:$AG$14,8,MATCH(【入力】吸収量・排出量算定シート!$G53,幹材積成長量!$AE$7:$AG$7,0)),IF($F53="地位Ⅲ",INDEX(幹材積成長量!$AK$7:$AM$14,8,MATCH(【入力】吸収量・排出量算定シート!$G53,幹材積成長量!$AK$7:$AM$7,0)),INDEX(幹材積成長量!$AH$7:$AJ$14,8,MATCH(【入力】吸収量・排出量算定シート!$G53,幹材積成長量!$AH$7:$AJ$7,0)))),0)</f>
        <v>0</v>
      </c>
      <c r="DS53" s="187">
        <f>IFERROR(IF($F53="地位Ⅰ",INDEX(幹材積成長量!$AE$7:$AG$14,8,MATCH(【入力】吸収量・排出量算定シート!$G53,幹材積成長量!$AE$7:$AG$7,0)),IF($F53="地位Ⅲ",INDEX(幹材積成長量!$AK$7:$AM$14,8,MATCH(【入力】吸収量・排出量算定シート!$G53,幹材積成長量!$AK$7:$AM$7,0)),INDEX(幹材積成長量!$AH$7:$AJ$14,8,MATCH(【入力】吸収量・排出量算定シート!$G53,幹材積成長量!$AH$7:$AJ$7,0)))),0)</f>
        <v>0</v>
      </c>
      <c r="DT53" s="187">
        <f>IFERROR(IF($F53="地位Ⅰ",INDEX(幹材積成長量!$AE$7:$AG$14,8,MATCH(【入力】吸収量・排出量算定シート!$G53,幹材積成長量!$AE$7:$AG$7,0)),IF($F53="地位Ⅲ",INDEX(幹材積成長量!$AK$7:$AM$14,8,MATCH(【入力】吸収量・排出量算定シート!$G53,幹材積成長量!$AK$7:$AM$7,0)),INDEX(幹材積成長量!$AH$7:$AJ$14,8,MATCH(【入力】吸収量・排出量算定シート!$G53,幹材積成長量!$AH$7:$AJ$7,0)))),0)</f>
        <v>0</v>
      </c>
      <c r="DU53" s="187">
        <f>IFERROR(IF($F53="地位Ⅰ",INDEX(幹材積成長量!$AE$7:$AG$14,8,MATCH(【入力】吸収量・排出量算定シート!$G53,幹材積成長量!$AE$7:$AG$7,0)),IF($F53="地位Ⅲ",INDEX(幹材積成長量!$AK$7:$AM$14,8,MATCH(【入力】吸収量・排出量算定シート!$G53,幹材積成長量!$AK$7:$AM$7,0)),INDEX(幹材積成長量!$AH$7:$AJ$14,8,MATCH(【入力】吸収量・排出量算定シート!$G53,幹材積成長量!$AH$7:$AJ$7,0)))),0)</f>
        <v>0</v>
      </c>
      <c r="DV53" s="187">
        <f>IFERROR(IF($F53="地位Ⅰ",INDEX(幹材積成長量!$AE$7:$AG$14,8,MATCH(【入力】吸収量・排出量算定シート!$G53,幹材積成長量!$AE$7:$AG$7,0)),IF($F53="地位Ⅲ",INDEX(幹材積成長量!$AK$7:$AM$14,8,MATCH(【入力】吸収量・排出量算定シート!$G53,幹材積成長量!$AK$7:$AM$7,0)),INDEX(幹材積成長量!$AH$7:$AJ$14,8,MATCH(【入力】吸収量・排出量算定シート!$G53,幹材積成長量!$AH$7:$AJ$7,0)))),0)</f>
        <v>0</v>
      </c>
      <c r="DW53" s="187">
        <f>IFERROR(IF($F53="地位Ⅰ",INDEX(幹材積成長量!$AE$7:$AG$14,8,MATCH(【入力】吸収量・排出量算定シート!$G53,幹材積成長量!$AE$7:$AG$7,0)),IF($F53="地位Ⅲ",INDEX(幹材積成長量!$AK$7:$AM$14,8,MATCH(【入力】吸収量・排出量算定シート!$G53,幹材積成長量!$AK$7:$AM$7,0)),INDEX(幹材積成長量!$AH$7:$AJ$14,8,MATCH(【入力】吸収量・排出量算定シート!$G53,幹材積成長量!$AH$7:$AJ$7,0)))),0)</f>
        <v>0</v>
      </c>
      <c r="DX53" s="187">
        <f>IFERROR(IF($F53="地位Ⅰ",INDEX(幹材積成長量!$AE$7:$AG$14,8,MATCH(【入力】吸収量・排出量算定シート!$G53,幹材積成長量!$AE$7:$AG$7,0)),IF($F53="地位Ⅲ",INDEX(幹材積成長量!$AK$7:$AM$14,8,MATCH(【入力】吸収量・排出量算定シート!$G53,幹材積成長量!$AK$7:$AM$7,0)),INDEX(幹材積成長量!$AH$7:$AJ$14,8,MATCH(【入力】吸収量・排出量算定シート!$G53,幹材積成長量!$AH$7:$AJ$7,0)))),0)</f>
        <v>0</v>
      </c>
      <c r="DY53" s="187">
        <f>IFERROR(IF($F53="地位Ⅰ",INDEX(幹材積成長量!$AE$7:$AG$14,8,MATCH(【入力】吸収量・排出量算定シート!$G53,幹材積成長量!$AE$7:$AG$7,0)),IF($F53="地位Ⅲ",INDEX(幹材積成長量!$AK$7:$AM$14,8,MATCH(【入力】吸収量・排出量算定シート!$G53,幹材積成長量!$AK$7:$AM$7,0)),INDEX(幹材積成長量!$AH$7:$AJ$14,8,MATCH(【入力】吸収量・排出量算定シート!$G53,幹材積成長量!$AH$7:$AJ$7,0)))),0)</f>
        <v>0</v>
      </c>
      <c r="DZ53" s="187">
        <f>IFERROR(IF($F53="地位Ⅰ",INDEX(幹材積成長量!$AE$7:$AG$14,8,MATCH(【入力】吸収量・排出量算定シート!$G53,幹材積成長量!$AE$7:$AG$7,0)),IF($F53="地位Ⅲ",INDEX(幹材積成長量!$AK$7:$AM$14,8,MATCH(【入力】吸収量・排出量算定シート!$G53,幹材積成長量!$AK$7:$AM$7,0)),INDEX(幹材積成長量!$AH$7:$AJ$14,8,MATCH(【入力】吸収量・排出量算定シート!$G53,幹材積成長量!$AH$7:$AJ$7,0)))),0)</f>
        <v>0</v>
      </c>
      <c r="EA53" s="187">
        <f>IFERROR(IF($F53="地位Ⅰ",INDEX(幹材積成長量!$AE$7:$AG$14,8,MATCH(【入力】吸収量・排出量算定シート!$G53,幹材積成長量!$AE$7:$AG$7,0)),IF($F53="地位Ⅲ",INDEX(幹材積成長量!$AK$7:$AM$14,8,MATCH(【入力】吸収量・排出量算定シート!$G53,幹材積成長量!$AK$7:$AM$7,0)),INDEX(幹材積成長量!$AH$7:$AJ$14,8,MATCH(【入力】吸収量・排出量算定シート!$G53,幹材積成長量!$AH$7:$AJ$7,0)))),0)</f>
        <v>0</v>
      </c>
      <c r="EB53" s="187">
        <f>IFERROR(IF($F53="地位Ⅰ",INDEX(幹材積成長量!$AE$7:$AG$14,8,MATCH(【入力】吸収量・排出量算定シート!$G53,幹材積成長量!$AE$7:$AG$7,0)),IF($F53="地位Ⅲ",INDEX(幹材積成長量!$AK$7:$AM$14,8,MATCH(【入力】吸収量・排出量算定シート!$G53,幹材積成長量!$AK$7:$AM$7,0)),INDEX(幹材積成長量!$AH$7:$AJ$14,8,MATCH(【入力】吸収量・排出量算定シート!$G53,幹材積成長量!$AH$7:$AJ$7,0)))),0)</f>
        <v>0</v>
      </c>
      <c r="EC53" s="187">
        <f>IFERROR(IF($F53="地位Ⅰ",INDEX(幹材積成長量!$AE$7:$AG$14,8,MATCH(【入力】吸収量・排出量算定シート!$G53,幹材積成長量!$AE$7:$AG$7,0)),IF($F53="地位Ⅲ",INDEX(幹材積成長量!$AK$7:$AM$14,8,MATCH(【入力】吸収量・排出量算定シート!$G53,幹材積成長量!$AK$7:$AM$7,0)),INDEX(幹材積成長量!$AH$7:$AJ$14,8,MATCH(【入力】吸収量・排出量算定シート!$G53,幹材積成長量!$AH$7:$AJ$7,0)))),0)</f>
        <v>0</v>
      </c>
      <c r="ED53" s="186">
        <f t="shared" si="233"/>
        <v>0</v>
      </c>
      <c r="EE53" s="186">
        <f t="shared" si="234"/>
        <v>0</v>
      </c>
      <c r="EF53" s="186">
        <f t="shared" si="235"/>
        <v>0</v>
      </c>
      <c r="EG53" s="186">
        <f t="shared" si="236"/>
        <v>0</v>
      </c>
      <c r="EH53" s="186">
        <f t="shared" si="237"/>
        <v>0</v>
      </c>
      <c r="EI53" s="186">
        <f t="shared" si="238"/>
        <v>0</v>
      </c>
      <c r="EJ53" s="186">
        <f t="shared" si="239"/>
        <v>0</v>
      </c>
      <c r="EK53" s="186">
        <f t="shared" si="240"/>
        <v>0</v>
      </c>
      <c r="EL53" s="186">
        <f t="shared" si="241"/>
        <v>0</v>
      </c>
      <c r="EM53" s="186">
        <f t="shared" si="242"/>
        <v>0</v>
      </c>
      <c r="EN53" s="186">
        <f t="shared" si="243"/>
        <v>0</v>
      </c>
      <c r="EO53" s="186">
        <f t="shared" si="244"/>
        <v>0</v>
      </c>
      <c r="EP53" s="186">
        <f t="shared" si="245"/>
        <v>0</v>
      </c>
      <c r="EQ53" s="186">
        <f t="shared" si="246"/>
        <v>0</v>
      </c>
      <c r="ER53" s="186">
        <f t="shared" si="247"/>
        <v>0</v>
      </c>
      <c r="ES53" s="186">
        <f t="shared" si="248"/>
        <v>0</v>
      </c>
      <c r="ET53" s="186">
        <f t="shared" si="249"/>
        <v>0</v>
      </c>
    </row>
    <row r="54" spans="2:150" x14ac:dyDescent="0.3">
      <c r="B54" s="3"/>
      <c r="C54" s="3"/>
      <c r="D54" s="3"/>
      <c r="E54" s="3"/>
      <c r="G54" s="217"/>
      <c r="J54" s="3"/>
      <c r="M54" s="187">
        <f>IFERROR(IF($F54="地位Ⅰ",INDEX(幹材積成長量!$S$7:$U$148,MATCH(【入力】吸収量・排出量算定シート!$H54+(M$17-$M$17),幹材積成長量!$S$7:$S$148,0),MATCH($G54,幹材積成長量!$S$7:$U$7,0)),IF($F54="地位Ⅲ",INDEX(幹材積成長量!$Y$7:$AA$148,MATCH(【入力】吸収量・排出量算定シート!$H54+(M$17-$M$17),幹材積成長量!$Y$7:$Y$148,0),MATCH($G54,幹材積成長量!$Y$7:$AA$7,0)),INDEX(幹材積成長量!$V$7:$X$148,MATCH(【入力】吸収量・排出量算定シート!$H54+(M$17-$M$17),幹材積成長量!$V$7:$V$148,0),MATCH($G54,幹材積成長量!$V$7:$X$7,0)))),0)</f>
        <v>0</v>
      </c>
      <c r="N54" s="187">
        <f>IFERROR(IF($F54="地位Ⅰ",INDEX(幹材積成長量!$S$7:$U$148,MATCH(【入力】吸収量・排出量算定シート!$H54+(N$17-$M$17),幹材積成長量!$S$7:$S$148,0),MATCH($G54,幹材積成長量!$S$7:$U$7,0)),IF($F54="地位Ⅲ",INDEX(幹材積成長量!$Y$7:$AA$148,MATCH(【入力】吸収量・排出量算定シート!$H54+(N$17-$M$17),幹材積成長量!$Y$7:$Y$148,0),MATCH($G54,幹材積成長量!$Y$7:$AA$7,0)),INDEX(幹材積成長量!$V$7:$X$148,MATCH(【入力】吸収量・排出量算定シート!$H54+(N$17-$M$17),幹材積成長量!$V$7:$V$148,0),MATCH($G54,幹材積成長量!$V$7:$X$7,0)))),0)</f>
        <v>0</v>
      </c>
      <c r="O54" s="187">
        <f>IFERROR(IF($F54="地位Ⅰ",INDEX(幹材積成長量!$S$7:$U$148,MATCH(【入力】吸収量・排出量算定シート!$H54+(O$17-$M$17),幹材積成長量!$S$7:$S$148,0),MATCH($G54,幹材積成長量!$S$7:$U$7,0)),IF($F54="地位Ⅲ",INDEX(幹材積成長量!$Y$7:$AA$148,MATCH(【入力】吸収量・排出量算定シート!$H54+(O$17-$M$17),幹材積成長量!$Y$7:$Y$148,0),MATCH($G54,幹材積成長量!$Y$7:$AA$7,0)),INDEX(幹材積成長量!$V$7:$X$148,MATCH(【入力】吸収量・排出量算定シート!$H54+(O$17-$M$17),幹材積成長量!$V$7:$V$148,0),MATCH($G54,幹材積成長量!$V$7:$X$7,0)))),0)</f>
        <v>0</v>
      </c>
      <c r="P54" s="187">
        <f>IFERROR(IF($F54="地位Ⅰ",INDEX(幹材積成長量!$S$7:$U$148,MATCH(【入力】吸収量・排出量算定シート!$H54+(P$17-$M$17),幹材積成長量!$S$7:$S$148,0),MATCH($G54,幹材積成長量!$S$7:$U$7,0)),IF($F54="地位Ⅲ",INDEX(幹材積成長量!$Y$7:$AA$148,MATCH(【入力】吸収量・排出量算定シート!$H54+(P$17-$M$17),幹材積成長量!$Y$7:$Y$148,0),MATCH($G54,幹材積成長量!$Y$7:$AA$7,0)),INDEX(幹材積成長量!$V$7:$X$148,MATCH(【入力】吸収量・排出量算定シート!$H54+(P$17-$M$17),幹材積成長量!$V$7:$V$148,0),MATCH($G54,幹材積成長量!$V$7:$X$7,0)))),0)</f>
        <v>0</v>
      </c>
      <c r="Q54" s="187">
        <f>IFERROR(IF($F54="地位Ⅰ",INDEX(幹材積成長量!$S$7:$U$148,MATCH(【入力】吸収量・排出量算定シート!$H54+(Q$17-$M$17),幹材積成長量!$S$7:$S$148,0),MATCH($G54,幹材積成長量!$S$7:$U$7,0)),IF($F54="地位Ⅲ",INDEX(幹材積成長量!$Y$7:$AA$148,MATCH(【入力】吸収量・排出量算定シート!$H54+(Q$17-$M$17),幹材積成長量!$Y$7:$Y$148,0),MATCH($G54,幹材積成長量!$Y$7:$AA$7,0)),INDEX(幹材積成長量!$V$7:$X$148,MATCH(【入力】吸収量・排出量算定シート!$H54+(Q$17-$M$17),幹材積成長量!$V$7:$V$148,0),MATCH($G54,幹材積成長量!$V$7:$X$7,0)))),0)</f>
        <v>0</v>
      </c>
      <c r="R54" s="187">
        <f>IFERROR(IF($F54="地位Ⅰ",INDEX(幹材積成長量!$S$7:$U$148,MATCH(【入力】吸収量・排出量算定シート!$H54+(R$17-$M$17),幹材積成長量!$S$7:$S$148,0),MATCH($G54,幹材積成長量!$S$7:$U$7,0)),IF($F54="地位Ⅲ",INDEX(幹材積成長量!$Y$7:$AA$148,MATCH(【入力】吸収量・排出量算定シート!$H54+(R$17-$M$17),幹材積成長量!$Y$7:$Y$148,0),MATCH($G54,幹材積成長量!$Y$7:$AA$7,0)),INDEX(幹材積成長量!$V$7:$X$148,MATCH(【入力】吸収量・排出量算定シート!$H54+(R$17-$M$17),幹材積成長量!$V$7:$V$148,0),MATCH($G54,幹材積成長量!$V$7:$X$7,0)))),0)</f>
        <v>0</v>
      </c>
      <c r="S54" s="187">
        <f>IFERROR(IF($F54="地位Ⅰ",INDEX(幹材積成長量!$S$7:$U$148,MATCH(【入力】吸収量・排出量算定シート!$H54+(S$17-$M$17),幹材積成長量!$S$7:$S$148,0),MATCH($G54,幹材積成長量!$S$7:$U$7,0)),IF($F54="地位Ⅲ",INDEX(幹材積成長量!$Y$7:$AA$148,MATCH(【入力】吸収量・排出量算定シート!$H54+(S$17-$M$17),幹材積成長量!$Y$7:$Y$148,0),MATCH($G54,幹材積成長量!$Y$7:$AA$7,0)),INDEX(幹材積成長量!$V$7:$X$148,MATCH(【入力】吸収量・排出量算定シート!$H54+(S$17-$M$17),幹材積成長量!$V$7:$V$148,0),MATCH($G54,幹材積成長量!$V$7:$X$7,0)))),0)</f>
        <v>0</v>
      </c>
      <c r="T54" s="187">
        <f>IFERROR(IF($F54="地位Ⅰ",INDEX(幹材積成長量!$S$7:$U$148,MATCH(【入力】吸収量・排出量算定シート!$H54+(T$17-$M$17),幹材積成長量!$S$7:$S$148,0),MATCH($G54,幹材積成長量!$S$7:$U$7,0)),IF($F54="地位Ⅲ",INDEX(幹材積成長量!$Y$7:$AA$148,MATCH(【入力】吸収量・排出量算定シート!$H54+(T$17-$M$17),幹材積成長量!$Y$7:$Y$148,0),MATCH($G54,幹材積成長量!$Y$7:$AA$7,0)),INDEX(幹材積成長量!$V$7:$X$148,MATCH(【入力】吸収量・排出量算定シート!$H54+(T$17-$M$17),幹材積成長量!$V$7:$V$148,0),MATCH($G54,幹材積成長量!$V$7:$X$7,0)))),0)</f>
        <v>0</v>
      </c>
      <c r="U54" s="187">
        <f>IFERROR(IF($F54="地位Ⅰ",INDEX(幹材積成長量!$S$7:$U$148,MATCH(【入力】吸収量・排出量算定シート!$H54+(U$17-$M$17),幹材積成長量!$S$7:$S$148,0),MATCH($G54,幹材積成長量!$S$7:$U$7,0)),IF($F54="地位Ⅲ",INDEX(幹材積成長量!$Y$7:$AA$148,MATCH(【入力】吸収量・排出量算定シート!$H54+(U$17-$M$17),幹材積成長量!$Y$7:$Y$148,0),MATCH($G54,幹材積成長量!$Y$7:$AA$7,0)),INDEX(幹材積成長量!$V$7:$X$148,MATCH(【入力】吸収量・排出量算定シート!$H54+(U$17-$M$17),幹材積成長量!$V$7:$V$148,0),MATCH($G54,幹材積成長量!$V$7:$X$7,0)))),0)</f>
        <v>0</v>
      </c>
      <c r="V54" s="187">
        <f>IFERROR(IF($F54="地位Ⅰ",INDEX(幹材積成長量!$S$7:$U$148,MATCH(【入力】吸収量・排出量算定シート!$H54+(V$17-$M$17),幹材積成長量!$S$7:$S$148,0),MATCH($G54,幹材積成長量!$S$7:$U$7,0)),IF($F54="地位Ⅲ",INDEX(幹材積成長量!$Y$7:$AA$148,MATCH(【入力】吸収量・排出量算定シート!$H54+(V$17-$M$17),幹材積成長量!$Y$7:$Y$148,0),MATCH($G54,幹材積成長量!$Y$7:$AA$7,0)),INDEX(幹材積成長量!$V$7:$X$148,MATCH(【入力】吸収量・排出量算定シート!$H54+(V$17-$M$17),幹材積成長量!$V$7:$V$148,0),MATCH($G54,幹材積成長量!$V$7:$X$7,0)))),0)</f>
        <v>0</v>
      </c>
      <c r="W54" s="187">
        <f>IFERROR(IF($F54="地位Ⅰ",INDEX(幹材積成長量!$S$7:$U$148,MATCH(【入力】吸収量・排出量算定シート!$H54+(W$17-$M$17),幹材積成長量!$S$7:$S$148,0),MATCH($G54,幹材積成長量!$S$7:$U$7,0)),IF($F54="地位Ⅲ",INDEX(幹材積成長量!$Y$7:$AA$148,MATCH(【入力】吸収量・排出量算定シート!$H54+(W$17-$M$17),幹材積成長量!$Y$7:$Y$148,0),MATCH($G54,幹材積成長量!$Y$7:$AA$7,0)),INDEX(幹材積成長量!$V$7:$X$148,MATCH(【入力】吸収量・排出量算定シート!$H54+(W$17-$M$17),幹材積成長量!$V$7:$V$148,0),MATCH($G54,幹材積成長量!$V$7:$X$7,0)))),0)</f>
        <v>0</v>
      </c>
      <c r="X54" s="187">
        <f>IFERROR(IF($F54="地位Ⅰ",INDEX(幹材積成長量!$S$7:$U$148,MATCH(【入力】吸収量・排出量算定シート!$H54+(X$17-$M$17),幹材積成長量!$S$7:$S$148,0),MATCH($G54,幹材積成長量!$S$7:$U$7,0)),IF($F54="地位Ⅲ",INDEX(幹材積成長量!$Y$7:$AA$148,MATCH(【入力】吸収量・排出量算定シート!$H54+(X$17-$M$17),幹材積成長量!$Y$7:$Y$148,0),MATCH($G54,幹材積成長量!$Y$7:$AA$7,0)),INDEX(幹材積成長量!$V$7:$X$148,MATCH(【入力】吸収量・排出量算定シート!$H54+(X$17-$M$17),幹材積成長量!$V$7:$V$148,0),MATCH($G54,幹材積成長量!$V$7:$X$7,0)))),0)</f>
        <v>0</v>
      </c>
      <c r="Y54" s="187">
        <f>IFERROR(IF($F54="地位Ⅰ",INDEX(幹材積成長量!$S$7:$U$148,MATCH(【入力】吸収量・排出量算定シート!$H54+(Y$17-$M$17),幹材積成長量!$S$7:$S$148,0),MATCH($G54,幹材積成長量!$S$7:$U$7,0)),IF($F54="地位Ⅲ",INDEX(幹材積成長量!$Y$7:$AA$148,MATCH(【入力】吸収量・排出量算定シート!$H54+(Y$17-$M$17),幹材積成長量!$Y$7:$Y$148,0),MATCH($G54,幹材積成長量!$Y$7:$AA$7,0)),INDEX(幹材積成長量!$V$7:$X$148,MATCH(【入力】吸収量・排出量算定シート!$H54+(Y$17-$M$17),幹材積成長量!$V$7:$V$148,0),MATCH($G54,幹材積成長量!$V$7:$X$7,0)))),0)</f>
        <v>0</v>
      </c>
      <c r="Z54" s="187">
        <f>IFERROR(IF($F54="地位Ⅰ",INDEX(幹材積成長量!$S$7:$U$148,MATCH(【入力】吸収量・排出量算定シート!$H54+(Z$17-$M$17),幹材積成長量!$S$7:$S$148,0),MATCH($G54,幹材積成長量!$S$7:$U$7,0)),IF($F54="地位Ⅲ",INDEX(幹材積成長量!$Y$7:$AA$148,MATCH(【入力】吸収量・排出量算定シート!$H54+(Z$17-$M$17),幹材積成長量!$Y$7:$Y$148,0),MATCH($G54,幹材積成長量!$Y$7:$AA$7,0)),INDEX(幹材積成長量!$V$7:$X$148,MATCH(【入力】吸収量・排出量算定シート!$H54+(Z$17-$M$17),幹材積成長量!$V$7:$V$148,0),MATCH($G54,幹材積成長量!$V$7:$X$7,0)))),0)</f>
        <v>0</v>
      </c>
      <c r="AA54" s="187">
        <f>IFERROR(IF($F54="地位Ⅰ",INDEX(幹材積成長量!$S$7:$U$148,MATCH(【入力】吸収量・排出量算定シート!$H54+(AA$17-$M$17),幹材積成長量!$S$7:$S$148,0),MATCH($G54,幹材積成長量!$S$7:$U$7,0)),IF($F54="地位Ⅲ",INDEX(幹材積成長量!$Y$7:$AA$148,MATCH(【入力】吸収量・排出量算定シート!$H54+(AA$17-$M$17),幹材積成長量!$Y$7:$Y$148,0),MATCH($G54,幹材積成長量!$Y$7:$AA$7,0)),INDEX(幹材積成長量!$V$7:$X$148,MATCH(【入力】吸収量・排出量算定シート!$H54+(AA$17-$M$17),幹材積成長量!$V$7:$V$148,0),MATCH($G54,幹材積成長量!$V$7:$X$7,0)))),0)</f>
        <v>0</v>
      </c>
      <c r="AB54" s="187">
        <f>IFERROR(IF($F54="地位Ⅰ",INDEX(幹材積成長量!$S$7:$U$148,MATCH(【入力】吸収量・排出量算定シート!$H54+(AB$17-$M$17),幹材積成長量!$S$7:$S$148,0),MATCH($G54,幹材積成長量!$S$7:$U$7,0)),IF($F54="地位Ⅲ",INDEX(幹材積成長量!$Y$7:$AA$148,MATCH(【入力】吸収量・排出量算定シート!$H54+(AB$17-$M$17),幹材積成長量!$Y$7:$Y$148,0),MATCH($G54,幹材積成長量!$Y$7:$AA$7,0)),INDEX(幹材積成長量!$V$7:$X$148,MATCH(【入力】吸収量・排出量算定シート!$H54+(AB$17-$M$17),幹材積成長量!$V$7:$V$148,0),MATCH($G54,幹材積成長量!$V$7:$X$7,0)))),0)</f>
        <v>0</v>
      </c>
      <c r="AC54" s="187">
        <f>IFERROR(IF($F54="地位Ⅰ",INDEX(幹材積成長量!$S$7:$U$148,MATCH(【入力】吸収量・排出量算定シート!$H54+(AC$17-$M$17),幹材積成長量!$S$7:$S$148,0),MATCH($G54,幹材積成長量!$S$7:$U$7,0)),IF($F54="地位Ⅲ",INDEX(幹材積成長量!$Y$7:$AA$148,MATCH(【入力】吸収量・排出量算定シート!$H54+(AC$17-$M$17),幹材積成長量!$Y$7:$Y$148,0),MATCH($G54,幹材積成長量!$Y$7:$AA$7,0)),INDEX(幹材積成長量!$V$7:$X$148,MATCH(【入力】吸収量・排出量算定シート!$H54+(AC$17-$M$17),幹材積成長量!$V$7:$V$148,0),MATCH($G54,幹材積成長量!$V$7:$X$7,0)))),0)</f>
        <v>0</v>
      </c>
      <c r="AD54" s="2">
        <f>IFERROR(INDEX('BEF（拡大係数）'!$A$4:$AO$154,MATCH(【入力】吸収量・排出量算定シート!$H54,'BEF（拡大係数）'!$A$4:$A$154,0),MATCH($G54,'BEF（拡大係数）'!$A$4:$AO$4,0)),0)</f>
        <v>0</v>
      </c>
      <c r="AE54" s="2">
        <f>IFERROR(INDEX('BEF（拡大係数）'!$A$4:$AO$154,MATCH(【入力】吸収量・排出量算定シート!$H54,'BEF（拡大係数）'!$A$4:$A$154,0),MATCH($G54,'BEF（拡大係数）'!$A$4:$AO$4,0)),0)</f>
        <v>0</v>
      </c>
      <c r="AF54" s="2">
        <f>IFERROR(INDEX('BEF（拡大係数）'!$A$4:$AO$154,MATCH(【入力】吸収量・排出量算定シート!$H54,'BEF（拡大係数）'!$A$4:$A$154,0),MATCH($G54,'BEF（拡大係数）'!$A$4:$AO$4,0)),0)</f>
        <v>0</v>
      </c>
      <c r="AG54" s="2">
        <f>IFERROR(INDEX('BEF（拡大係数）'!$A$4:$AO$154,MATCH(【入力】吸収量・排出量算定シート!$H54,'BEF（拡大係数）'!$A$4:$A$154,0),MATCH($G54,'BEF（拡大係数）'!$A$4:$AO$4,0)),0)</f>
        <v>0</v>
      </c>
      <c r="AH54" s="2">
        <f>IFERROR(INDEX('BEF（拡大係数）'!$A$4:$AO$154,MATCH(【入力】吸収量・排出量算定シート!$H54,'BEF（拡大係数）'!$A$4:$A$154,0),MATCH($G54,'BEF（拡大係数）'!$A$4:$AO$4,0)),0)</f>
        <v>0</v>
      </c>
      <c r="AI54" s="2">
        <f>IFERROR(INDEX('BEF（拡大係数）'!$A$4:$AO$154,MATCH(【入力】吸収量・排出量算定シート!$H54,'BEF（拡大係数）'!$A$4:$A$154,0),MATCH($G54,'BEF（拡大係数）'!$A$4:$AO$4,0)),0)</f>
        <v>0</v>
      </c>
      <c r="AJ54" s="2">
        <f>IFERROR(INDEX('BEF（拡大係数）'!$A$4:$AO$154,MATCH(【入力】吸収量・排出量算定シート!$H54,'BEF（拡大係数）'!$A$4:$A$154,0),MATCH($G54,'BEF（拡大係数）'!$A$4:$AO$4,0)),0)</f>
        <v>0</v>
      </c>
      <c r="AK54" s="2">
        <f>IFERROR(INDEX('BEF（拡大係数）'!$A$4:$AO$154,MATCH(【入力】吸収量・排出量算定シート!$H54,'BEF（拡大係数）'!$A$4:$A$154,0),MATCH($G54,'BEF（拡大係数）'!$A$4:$AO$4,0)),0)</f>
        <v>0</v>
      </c>
      <c r="AL54" s="2">
        <f>IFERROR(INDEX('BEF（拡大係数）'!$A$4:$AO$154,MATCH(【入力】吸収量・排出量算定シート!$H54,'BEF（拡大係数）'!$A$4:$A$154,0),MATCH($G54,'BEF（拡大係数）'!$A$4:$AO$4,0)),0)</f>
        <v>0</v>
      </c>
      <c r="AM54" s="2">
        <f>IFERROR(INDEX('BEF（拡大係数）'!$A$4:$AO$154,MATCH(【入力】吸収量・排出量算定シート!$H54,'BEF（拡大係数）'!$A$4:$A$154,0),MATCH($G54,'BEF（拡大係数）'!$A$4:$AO$4,0)),0)</f>
        <v>0</v>
      </c>
      <c r="AN54" s="2">
        <f>IFERROR(INDEX('BEF（拡大係数）'!$A$4:$AO$154,MATCH(【入力】吸収量・排出量算定シート!$H54,'BEF（拡大係数）'!$A$4:$A$154,0),MATCH($G54,'BEF（拡大係数）'!$A$4:$AO$4,0)),0)</f>
        <v>0</v>
      </c>
      <c r="AO54" s="2">
        <f>IFERROR(INDEX('BEF（拡大係数）'!$A$4:$AO$154,MATCH(【入力】吸収量・排出量算定シート!$H54,'BEF（拡大係数）'!$A$4:$A$154,0),MATCH($G54,'BEF（拡大係数）'!$A$4:$AO$4,0)),0)</f>
        <v>0</v>
      </c>
      <c r="AP54" s="2">
        <f>IFERROR(INDEX('BEF（拡大係数）'!$A$4:$AO$154,MATCH(【入力】吸収量・排出量算定シート!$H54,'BEF（拡大係数）'!$A$4:$A$154,0),MATCH($G54,'BEF（拡大係数）'!$A$4:$AO$4,0)),0)</f>
        <v>0</v>
      </c>
      <c r="AQ54" s="2">
        <f>IFERROR(INDEX('BEF（拡大係数）'!$A$4:$AO$154,MATCH(【入力】吸収量・排出量算定シート!$H54,'BEF（拡大係数）'!$A$4:$A$154,0),MATCH($G54,'BEF（拡大係数）'!$A$4:$AO$4,0)),0)</f>
        <v>0</v>
      </c>
      <c r="AR54" s="2">
        <f>IFERROR(INDEX('BEF（拡大係数）'!$A$4:$AO$154,MATCH(【入力】吸収量・排出量算定シート!$H54,'BEF（拡大係数）'!$A$4:$A$154,0),MATCH($G54,'BEF（拡大係数）'!$A$4:$AO$4,0)),0)</f>
        <v>0</v>
      </c>
      <c r="AS54" s="2">
        <f>IFERROR(INDEX('BEF（拡大係数）'!$A$4:$AO$154,MATCH(【入力】吸収量・排出量算定シート!$H54,'BEF（拡大係数）'!$A$4:$A$154,0),MATCH($G54,'BEF（拡大係数）'!$A$4:$AO$4,0)),0)</f>
        <v>0</v>
      </c>
      <c r="AT54" s="2">
        <f>IFERROR(INDEX('BEF（拡大係数）'!$A$4:$AO$154,MATCH(【入力】吸収量・排出量算定シート!$H54,'BEF（拡大係数）'!$A$4:$A$154,0),MATCH($G54,'BEF（拡大係数）'!$A$4:$AO$4,0)),0)</f>
        <v>0</v>
      </c>
      <c r="AU54" s="2">
        <f>IFERROR(VLOOKUP($G54,パラメータ_オリジナル!$B$6:$G$45,4,FALSE),0)</f>
        <v>0</v>
      </c>
      <c r="AV54" s="2">
        <f>IFERROR(VLOOKUP($G54,パラメータ_オリジナル!$B$6:$G$45,5,FALSE),0)</f>
        <v>0</v>
      </c>
      <c r="AW54" s="2">
        <f>IFERROR(VLOOKUP($G54,パラメータ_オリジナル!$B$6:$G$45,6,FALSE),0)</f>
        <v>0</v>
      </c>
      <c r="AX54" s="125">
        <f t="shared" si="182"/>
        <v>0</v>
      </c>
      <c r="AY54" s="125">
        <f t="shared" si="183"/>
        <v>0</v>
      </c>
      <c r="AZ54" s="125">
        <f t="shared" si="184"/>
        <v>0</v>
      </c>
      <c r="BA54" s="125">
        <f t="shared" si="185"/>
        <v>0</v>
      </c>
      <c r="BB54" s="125">
        <f t="shared" si="186"/>
        <v>0</v>
      </c>
      <c r="BC54" s="125">
        <f t="shared" si="187"/>
        <v>0</v>
      </c>
      <c r="BD54" s="125">
        <f t="shared" si="188"/>
        <v>0</v>
      </c>
      <c r="BE54" s="125">
        <f t="shared" si="189"/>
        <v>0</v>
      </c>
      <c r="BF54" s="125">
        <f t="shared" si="190"/>
        <v>0</v>
      </c>
      <c r="BG54" s="125">
        <f t="shared" si="191"/>
        <v>0</v>
      </c>
      <c r="BH54" s="125">
        <f t="shared" si="192"/>
        <v>0</v>
      </c>
      <c r="BI54" s="125">
        <f t="shared" si="193"/>
        <v>0</v>
      </c>
      <c r="BJ54" s="125">
        <f t="shared" si="194"/>
        <v>0</v>
      </c>
      <c r="BK54" s="125">
        <f t="shared" si="195"/>
        <v>0</v>
      </c>
      <c r="BL54" s="125">
        <f t="shared" si="196"/>
        <v>0</v>
      </c>
      <c r="BM54" s="125">
        <f t="shared" si="197"/>
        <v>0</v>
      </c>
      <c r="BN54" s="125">
        <f t="shared" si="198"/>
        <v>0</v>
      </c>
      <c r="BO54" s="125">
        <f t="shared" si="199"/>
        <v>0</v>
      </c>
      <c r="BP54" s="125">
        <f t="shared" si="200"/>
        <v>0</v>
      </c>
      <c r="BQ54" s="125">
        <f t="shared" si="201"/>
        <v>0</v>
      </c>
      <c r="BR54" s="125">
        <f t="shared" si="202"/>
        <v>0</v>
      </c>
      <c r="BS54" s="125">
        <f t="shared" si="203"/>
        <v>0</v>
      </c>
      <c r="BT54" s="125">
        <f t="shared" si="204"/>
        <v>0</v>
      </c>
      <c r="BU54" s="125">
        <f t="shared" si="205"/>
        <v>0</v>
      </c>
      <c r="BV54" s="125">
        <f t="shared" si="206"/>
        <v>0</v>
      </c>
      <c r="BW54" s="125">
        <f t="shared" si="207"/>
        <v>0</v>
      </c>
      <c r="BX54" s="125">
        <f t="shared" si="208"/>
        <v>0</v>
      </c>
      <c r="BY54" s="125">
        <f t="shared" si="209"/>
        <v>0</v>
      </c>
      <c r="BZ54" s="125">
        <f t="shared" si="210"/>
        <v>0</v>
      </c>
      <c r="CA54" s="125">
        <f t="shared" si="211"/>
        <v>0</v>
      </c>
      <c r="CB54" s="125">
        <f t="shared" si="212"/>
        <v>0</v>
      </c>
      <c r="CC54" s="125">
        <f t="shared" si="213"/>
        <v>0</v>
      </c>
      <c r="CD54" s="125">
        <f t="shared" si="214"/>
        <v>0</v>
      </c>
      <c r="CE54" s="125">
        <f t="shared" si="215"/>
        <v>0</v>
      </c>
      <c r="CF54" s="2">
        <f>IFERROR(IF($F54="地位Ⅰ",INDEX(幹材積成長量!$I$7:$K$148,MATCH((【入力】吸収量・排出量算定シート!$H54+(【入力】吸収量・排出量算定シート!CF$17-【入力】吸収量・排出量算定シート!$CF$17)),幹材積成長量!$I$7:$I$148,0),MATCH(【入力】吸収量・排出量算定シート!$G54,幹材積成長量!$I$7:$K$7,0)),IF($F54="地位Ⅲ",INDEX(幹材積成長量!$O$7:$Q$148,MATCH((【入力】吸収量・排出量算定シート!$H54+(【入力】吸収量・排出量算定シート!CF$17-【入力】吸収量・排出量算定シート!$CF$17)),幹材積成長量!$O$7:$O$148,0),MATCH(【入力】吸収量・排出量算定シート!$G54,幹材積成長量!$O$7:$Q$7,0)),INDEX(幹材積成長量!$L$7:$N$148,MATCH((【入力】吸収量・排出量算定シート!$H54+(【入力】吸収量・排出量算定シート!CF$17-【入力】吸収量・排出量算定シート!$CF$17)),幹材積成長量!$L$7:$L$148,0),MATCH(【入力】吸収量・排出量算定シート!$G54,幹材積成長量!$L$7:$N$7,0)))),0)</f>
        <v>0</v>
      </c>
      <c r="CG54" s="2">
        <f>IFERROR(IF($F54="地位Ⅰ",INDEX(幹材積成長量!$I$7:$K$148,MATCH((【入力】吸収量・排出量算定シート!$H54+(【入力】吸収量・排出量算定シート!CG$17-【入力】吸収量・排出量算定シート!$CF$17)),幹材積成長量!$I$7:$I$148,0),MATCH(【入力】吸収量・排出量算定シート!$G54,幹材積成長量!$I$7:$K$7,0)),IF($F54="地位Ⅲ",INDEX(幹材積成長量!$O$7:$Q$148,MATCH((【入力】吸収量・排出量算定シート!$H54+(【入力】吸収量・排出量算定シート!CG$17-【入力】吸収量・排出量算定シート!$CF$17)),幹材積成長量!$O$7:$O$148,0),MATCH(【入力】吸収量・排出量算定シート!$G54,幹材積成長量!$O$7:$Q$7,0)),INDEX(幹材積成長量!$L$7:$N$148,MATCH((【入力】吸収量・排出量算定シート!$H54+(【入力】吸収量・排出量算定シート!CG$17-【入力】吸収量・排出量算定シート!$CF$17)),幹材積成長量!$L$7:$L$148,0),MATCH(【入力】吸収量・排出量算定シート!$G54,幹材積成長量!$L$7:$N$7,0)))),0)</f>
        <v>0</v>
      </c>
      <c r="CH54" s="2">
        <f>IFERROR(IF($F54="地位Ⅰ",INDEX(幹材積成長量!$I$7:$K$148,MATCH((【入力】吸収量・排出量算定シート!$H54+(【入力】吸収量・排出量算定シート!CH$17-【入力】吸収量・排出量算定シート!$CF$17)),幹材積成長量!$I$7:$I$148,0),MATCH(【入力】吸収量・排出量算定シート!$G54,幹材積成長量!$I$7:$K$7,0)),IF($F54="地位Ⅲ",INDEX(幹材積成長量!$O$7:$Q$148,MATCH((【入力】吸収量・排出量算定シート!$H54+(【入力】吸収量・排出量算定シート!CH$17-【入力】吸収量・排出量算定シート!$CF$17)),幹材積成長量!$O$7:$O$148,0),MATCH(【入力】吸収量・排出量算定シート!$G54,幹材積成長量!$O$7:$Q$7,0)),INDEX(幹材積成長量!$L$7:$N$148,MATCH((【入力】吸収量・排出量算定シート!$H54+(【入力】吸収量・排出量算定シート!CH$17-【入力】吸収量・排出量算定シート!$CF$17)),幹材積成長量!$L$7:$L$148,0),MATCH(【入力】吸収量・排出量算定シート!$G54,幹材積成長量!$L$7:$N$7,0)))),0)</f>
        <v>0</v>
      </c>
      <c r="CI54" s="2">
        <f>IFERROR(IF($F54="地位Ⅰ",INDEX(幹材積成長量!$I$7:$K$148,MATCH((【入力】吸収量・排出量算定シート!$H54+(【入力】吸収量・排出量算定シート!CI$17-【入力】吸収量・排出量算定シート!$CF$17)),幹材積成長量!$I$7:$I$148,0),MATCH(【入力】吸収量・排出量算定シート!$G54,幹材積成長量!$I$7:$K$7,0)),IF($F54="地位Ⅲ",INDEX(幹材積成長量!$O$7:$Q$148,MATCH((【入力】吸収量・排出量算定シート!$H54+(【入力】吸収量・排出量算定シート!CI$17-【入力】吸収量・排出量算定シート!$CF$17)),幹材積成長量!$O$7:$O$148,0),MATCH(【入力】吸収量・排出量算定シート!$G54,幹材積成長量!$O$7:$Q$7,0)),INDEX(幹材積成長量!$L$7:$N$148,MATCH((【入力】吸収量・排出量算定シート!$H54+(【入力】吸収量・排出量算定シート!CI$17-【入力】吸収量・排出量算定シート!$CF$17)),幹材積成長量!$L$7:$L$148,0),MATCH(【入力】吸収量・排出量算定シート!$G54,幹材積成長量!$L$7:$N$7,0)))),0)</f>
        <v>0</v>
      </c>
      <c r="CJ54" s="2">
        <f>IFERROR(IF($F54="地位Ⅰ",INDEX(幹材積成長量!$I$7:$K$148,MATCH((【入力】吸収量・排出量算定シート!$H54+(【入力】吸収量・排出量算定シート!CJ$17-【入力】吸収量・排出量算定シート!$CF$17)),幹材積成長量!$I$7:$I$148,0),MATCH(【入力】吸収量・排出量算定シート!$G54,幹材積成長量!$I$7:$K$7,0)),IF($F54="地位Ⅲ",INDEX(幹材積成長量!$O$7:$Q$148,MATCH((【入力】吸収量・排出量算定シート!$H54+(【入力】吸収量・排出量算定シート!CJ$17-【入力】吸収量・排出量算定シート!$CF$17)),幹材積成長量!$O$7:$O$148,0),MATCH(【入力】吸収量・排出量算定シート!$G54,幹材積成長量!$O$7:$Q$7,0)),INDEX(幹材積成長量!$L$7:$N$148,MATCH((【入力】吸収量・排出量算定シート!$H54+(【入力】吸収量・排出量算定シート!CJ$17-【入力】吸収量・排出量算定シート!$CF$17)),幹材積成長量!$L$7:$L$148,0),MATCH(【入力】吸収量・排出量算定シート!$G54,幹材積成長量!$L$7:$N$7,0)))),0)</f>
        <v>0</v>
      </c>
      <c r="CK54" s="2">
        <f>IFERROR(IF($F54="地位Ⅰ",INDEX(幹材積成長量!$I$7:$K$148,MATCH((【入力】吸収量・排出量算定シート!$H54+(【入力】吸収量・排出量算定シート!CK$17-【入力】吸収量・排出量算定シート!$CF$17)),幹材積成長量!$I$7:$I$148,0),MATCH(【入力】吸収量・排出量算定シート!$G54,幹材積成長量!$I$7:$K$7,0)),IF($F54="地位Ⅲ",INDEX(幹材積成長量!$O$7:$Q$148,MATCH((【入力】吸収量・排出量算定シート!$H54+(【入力】吸収量・排出量算定シート!CK$17-【入力】吸収量・排出量算定シート!$CF$17)),幹材積成長量!$O$7:$O$148,0),MATCH(【入力】吸収量・排出量算定シート!$G54,幹材積成長量!$O$7:$Q$7,0)),INDEX(幹材積成長量!$L$7:$N$148,MATCH((【入力】吸収量・排出量算定シート!$H54+(【入力】吸収量・排出量算定シート!CK$17-【入力】吸収量・排出量算定シート!$CF$17)),幹材積成長量!$L$7:$L$148,0),MATCH(【入力】吸収量・排出量算定シート!$G54,幹材積成長量!$L$7:$N$7,0)))),0)</f>
        <v>0</v>
      </c>
      <c r="CL54" s="2">
        <f>IFERROR(IF($F54="地位Ⅰ",INDEX(幹材積成長量!$I$7:$K$148,MATCH((【入力】吸収量・排出量算定シート!$H54+(【入力】吸収量・排出量算定シート!CL$17-【入力】吸収量・排出量算定シート!$CF$17)),幹材積成長量!$I$7:$I$148,0),MATCH(【入力】吸収量・排出量算定シート!$G54,幹材積成長量!$I$7:$K$7,0)),IF($F54="地位Ⅲ",INDEX(幹材積成長量!$O$7:$Q$148,MATCH((【入力】吸収量・排出量算定シート!$H54+(【入力】吸収量・排出量算定シート!CL$17-【入力】吸収量・排出量算定シート!$CF$17)),幹材積成長量!$O$7:$O$148,0),MATCH(【入力】吸収量・排出量算定シート!$G54,幹材積成長量!$O$7:$Q$7,0)),INDEX(幹材積成長量!$L$7:$N$148,MATCH((【入力】吸収量・排出量算定シート!$H54+(【入力】吸収量・排出量算定シート!CL$17-【入力】吸収量・排出量算定シート!$CF$17)),幹材積成長量!$L$7:$L$148,0),MATCH(【入力】吸収量・排出量算定シート!$G54,幹材積成長量!$L$7:$N$7,0)))),0)</f>
        <v>0</v>
      </c>
      <c r="CM54" s="2">
        <f>IFERROR(IF($F54="地位Ⅰ",INDEX(幹材積成長量!$I$7:$K$148,MATCH((【入力】吸収量・排出量算定シート!$H54+(【入力】吸収量・排出量算定シート!CM$17-【入力】吸収量・排出量算定シート!$CF$17)),幹材積成長量!$I$7:$I$148,0),MATCH(【入力】吸収量・排出量算定シート!$G54,幹材積成長量!$I$7:$K$7,0)),IF($F54="地位Ⅲ",INDEX(幹材積成長量!$O$7:$Q$148,MATCH((【入力】吸収量・排出量算定シート!$H54+(【入力】吸収量・排出量算定シート!CM$17-【入力】吸収量・排出量算定シート!$CF$17)),幹材積成長量!$O$7:$O$148,0),MATCH(【入力】吸収量・排出量算定シート!$G54,幹材積成長量!$O$7:$Q$7,0)),INDEX(幹材積成長量!$L$7:$N$148,MATCH((【入力】吸収量・排出量算定シート!$H54+(【入力】吸収量・排出量算定シート!CM$17-【入力】吸収量・排出量算定シート!$CF$17)),幹材積成長量!$L$7:$L$148,0),MATCH(【入力】吸収量・排出量算定シート!$G54,幹材積成長量!$L$7:$N$7,0)))),0)</f>
        <v>0</v>
      </c>
      <c r="CN54" s="2">
        <f>IFERROR(IF($F54="地位Ⅰ",INDEX(幹材積成長量!$I$7:$K$148,MATCH((【入力】吸収量・排出量算定シート!$H54+(【入力】吸収量・排出量算定シート!CN$17-【入力】吸収量・排出量算定シート!$CF$17)),幹材積成長量!$I$7:$I$148,0),MATCH(【入力】吸収量・排出量算定シート!$G54,幹材積成長量!$I$7:$K$7,0)),IF($F54="地位Ⅲ",INDEX(幹材積成長量!$O$7:$Q$148,MATCH((【入力】吸収量・排出量算定シート!$H54+(【入力】吸収量・排出量算定シート!CN$17-【入力】吸収量・排出量算定シート!$CF$17)),幹材積成長量!$O$7:$O$148,0),MATCH(【入力】吸収量・排出量算定シート!$G54,幹材積成長量!$O$7:$Q$7,0)),INDEX(幹材積成長量!$L$7:$N$148,MATCH((【入力】吸収量・排出量算定シート!$H54+(【入力】吸収量・排出量算定シート!CN$17-【入力】吸収量・排出量算定シート!$CF$17)),幹材積成長量!$L$7:$L$148,0),MATCH(【入力】吸収量・排出量算定シート!$G54,幹材積成長量!$L$7:$N$7,0)))),0)</f>
        <v>0</v>
      </c>
      <c r="CO54" s="2">
        <f>IFERROR(IF($F54="地位Ⅰ",INDEX(幹材積成長量!$I$7:$K$148,MATCH((【入力】吸収量・排出量算定シート!$H54+(【入力】吸収量・排出量算定シート!CO$17-【入力】吸収量・排出量算定シート!$CF$17)),幹材積成長量!$I$7:$I$148,0),MATCH(【入力】吸収量・排出量算定シート!$G54,幹材積成長量!$I$7:$K$7,0)),IF($F54="地位Ⅲ",INDEX(幹材積成長量!$O$7:$Q$148,MATCH((【入力】吸収量・排出量算定シート!$H54+(【入力】吸収量・排出量算定シート!CO$17-【入力】吸収量・排出量算定シート!$CF$17)),幹材積成長量!$O$7:$O$148,0),MATCH(【入力】吸収量・排出量算定シート!$G54,幹材積成長量!$O$7:$Q$7,0)),INDEX(幹材積成長量!$L$7:$N$148,MATCH((【入力】吸収量・排出量算定シート!$H54+(【入力】吸収量・排出量算定シート!CO$17-【入力】吸収量・排出量算定シート!$CF$17)),幹材積成長量!$L$7:$L$148,0),MATCH(【入力】吸収量・排出量算定シート!$G54,幹材積成長量!$L$7:$N$7,0)))),0)</f>
        <v>0</v>
      </c>
      <c r="CP54" s="2">
        <f>IFERROR(IF($F54="地位Ⅰ",INDEX(幹材積成長量!$I$7:$K$148,MATCH((【入力】吸収量・排出量算定シート!$H54+(【入力】吸収量・排出量算定シート!CP$17-【入力】吸収量・排出量算定シート!$CF$17)),幹材積成長量!$I$7:$I$148,0),MATCH(【入力】吸収量・排出量算定シート!$G54,幹材積成長量!$I$7:$K$7,0)),IF($F54="地位Ⅲ",INDEX(幹材積成長量!$O$7:$Q$148,MATCH((【入力】吸収量・排出量算定シート!$H54+(【入力】吸収量・排出量算定シート!CP$17-【入力】吸収量・排出量算定シート!$CF$17)),幹材積成長量!$O$7:$O$148,0),MATCH(【入力】吸収量・排出量算定シート!$G54,幹材積成長量!$O$7:$Q$7,0)),INDEX(幹材積成長量!$L$7:$N$148,MATCH((【入力】吸収量・排出量算定シート!$H54+(【入力】吸収量・排出量算定シート!CP$17-【入力】吸収量・排出量算定シート!$CF$17)),幹材積成長量!$L$7:$L$148,0),MATCH(【入力】吸収量・排出量算定シート!$G54,幹材積成長量!$L$7:$N$7,0)))),0)</f>
        <v>0</v>
      </c>
      <c r="CQ54" s="2">
        <f>IFERROR(IF($F54="地位Ⅰ",INDEX(幹材積成長量!$I$7:$K$148,MATCH((【入力】吸収量・排出量算定シート!$H54+(【入力】吸収量・排出量算定シート!CQ$17-【入力】吸収量・排出量算定シート!$CF$17)),幹材積成長量!$I$7:$I$148,0),MATCH(【入力】吸収量・排出量算定シート!$G54,幹材積成長量!$I$7:$K$7,0)),IF($F54="地位Ⅲ",INDEX(幹材積成長量!$O$7:$Q$148,MATCH((【入力】吸収量・排出量算定シート!$H54+(【入力】吸収量・排出量算定シート!CQ$17-【入力】吸収量・排出量算定シート!$CF$17)),幹材積成長量!$O$7:$O$148,0),MATCH(【入力】吸収量・排出量算定シート!$G54,幹材積成長量!$O$7:$Q$7,0)),INDEX(幹材積成長量!$L$7:$N$148,MATCH((【入力】吸収量・排出量算定シート!$H54+(【入力】吸収量・排出量算定シート!CQ$17-【入力】吸収量・排出量算定シート!$CF$17)),幹材積成長量!$L$7:$L$148,0),MATCH(【入力】吸収量・排出量算定シート!$G54,幹材積成長量!$L$7:$N$7,0)))),0)</f>
        <v>0</v>
      </c>
      <c r="CR54" s="2">
        <f>IFERROR(IF($F54="地位Ⅰ",INDEX(幹材積成長量!$I$7:$K$148,MATCH((【入力】吸収量・排出量算定シート!$H54+(【入力】吸収量・排出量算定シート!CR$17-【入力】吸収量・排出量算定シート!$CF$17)),幹材積成長量!$I$7:$I$148,0),MATCH(【入力】吸収量・排出量算定シート!$G54,幹材積成長量!$I$7:$K$7,0)),IF($F54="地位Ⅲ",INDEX(幹材積成長量!$O$7:$Q$148,MATCH((【入力】吸収量・排出量算定シート!$H54+(【入力】吸収量・排出量算定シート!CR$17-【入力】吸収量・排出量算定シート!$CF$17)),幹材積成長量!$O$7:$O$148,0),MATCH(【入力】吸収量・排出量算定シート!$G54,幹材積成長量!$O$7:$Q$7,0)),INDEX(幹材積成長量!$L$7:$N$148,MATCH((【入力】吸収量・排出量算定シート!$H54+(【入力】吸収量・排出量算定シート!CR$17-【入力】吸収量・排出量算定シート!$CF$17)),幹材積成長量!$L$7:$L$148,0),MATCH(【入力】吸収量・排出量算定シート!$G54,幹材積成長量!$L$7:$N$7,0)))),0)</f>
        <v>0</v>
      </c>
      <c r="CS54" s="2">
        <f>IFERROR(IF($F54="地位Ⅰ",INDEX(幹材積成長量!$I$7:$K$148,MATCH((【入力】吸収量・排出量算定シート!$H54+(【入力】吸収量・排出量算定シート!CS$17-【入力】吸収量・排出量算定シート!$CF$17)),幹材積成長量!$I$7:$I$148,0),MATCH(【入力】吸収量・排出量算定シート!$G54,幹材積成長量!$I$7:$K$7,0)),IF($F54="地位Ⅲ",INDEX(幹材積成長量!$O$7:$Q$148,MATCH((【入力】吸収量・排出量算定シート!$H54+(【入力】吸収量・排出量算定シート!CS$17-【入力】吸収量・排出量算定シート!$CF$17)),幹材積成長量!$O$7:$O$148,0),MATCH(【入力】吸収量・排出量算定シート!$G54,幹材積成長量!$O$7:$Q$7,0)),INDEX(幹材積成長量!$L$7:$N$148,MATCH((【入力】吸収量・排出量算定シート!$H54+(【入力】吸収量・排出量算定シート!CS$17-【入力】吸収量・排出量算定シート!$CF$17)),幹材積成長量!$L$7:$L$148,0),MATCH(【入力】吸収量・排出量算定シート!$G54,幹材積成長量!$L$7:$N$7,0)))),0)</f>
        <v>0</v>
      </c>
      <c r="CT54" s="2">
        <f>IFERROR(IF($F54="地位Ⅰ",INDEX(幹材積成長量!$I$7:$K$148,MATCH((【入力】吸収量・排出量算定シート!$H54+(【入力】吸収量・排出量算定シート!CT$17-【入力】吸収量・排出量算定シート!$CF$17)),幹材積成長量!$I$7:$I$148,0),MATCH(【入力】吸収量・排出量算定シート!$G54,幹材積成長量!$I$7:$K$7,0)),IF($F54="地位Ⅲ",INDEX(幹材積成長量!$O$7:$Q$148,MATCH((【入力】吸収量・排出量算定シート!$H54+(【入力】吸収量・排出量算定シート!CT$17-【入力】吸収量・排出量算定シート!$CF$17)),幹材積成長量!$O$7:$O$148,0),MATCH(【入力】吸収量・排出量算定シート!$G54,幹材積成長量!$O$7:$Q$7,0)),INDEX(幹材積成長量!$L$7:$N$148,MATCH((【入力】吸収量・排出量算定シート!$H54+(【入力】吸収量・排出量算定シート!CT$17-【入力】吸収量・排出量算定シート!$CF$17)),幹材積成長量!$L$7:$L$148,0),MATCH(【入力】吸収量・排出量算定シート!$G54,幹材積成長量!$L$7:$N$7,0)))),0)</f>
        <v>0</v>
      </c>
      <c r="CU54" s="2">
        <f>IFERROR(IF($F54="地位Ⅰ",INDEX(幹材積成長量!$I$7:$K$148,MATCH((【入力】吸収量・排出量算定シート!$H54+(【入力】吸収量・排出量算定シート!CU$17-【入力】吸収量・排出量算定シート!$CF$17)),幹材積成長量!$I$7:$I$148,0),MATCH(【入力】吸収量・排出量算定シート!$G54,幹材積成長量!$I$7:$K$7,0)),IF($F54="地位Ⅲ",INDEX(幹材積成長量!$O$7:$Q$148,MATCH((【入力】吸収量・排出量算定シート!$H54+(【入力】吸収量・排出量算定シート!CU$17-【入力】吸収量・排出量算定シート!$CF$17)),幹材積成長量!$O$7:$O$148,0),MATCH(【入力】吸収量・排出量算定シート!$G54,幹材積成長量!$O$7:$Q$7,0)),INDEX(幹材積成長量!$L$7:$N$148,MATCH((【入力】吸収量・排出量算定シート!$H54+(【入力】吸収量・排出量算定シート!CU$17-【入力】吸収量・排出量算定シート!$CF$17)),幹材積成長量!$L$7:$L$148,0),MATCH(【入力】吸収量・排出量算定シート!$G54,幹材積成長量!$L$7:$N$7,0)))),0)</f>
        <v>0</v>
      </c>
      <c r="CV54" s="2">
        <f>IFERROR(IF($F54="地位Ⅰ",INDEX(幹材積成長量!$I$7:$K$148,MATCH((【入力】吸収量・排出量算定シート!$H54+(【入力】吸収量・排出量算定シート!CV$17-【入力】吸収量・排出量算定シート!$CF$17)),幹材積成長量!$I$7:$I$148,0),MATCH(【入力】吸収量・排出量算定シート!$G54,幹材積成長量!$I$7:$K$7,0)),IF($F54="地位Ⅲ",INDEX(幹材積成長量!$O$7:$Q$148,MATCH((【入力】吸収量・排出量算定シート!$H54+(【入力】吸収量・排出量算定シート!CV$17-【入力】吸収量・排出量算定シート!$CF$17)),幹材積成長量!$O$7:$O$148,0),MATCH(【入力】吸収量・排出量算定シート!$G54,幹材積成長量!$O$7:$Q$7,0)),INDEX(幹材積成長量!$L$7:$N$148,MATCH((【入力】吸収量・排出量算定シート!$H54+(【入力】吸収量・排出量算定シート!CV$17-【入力】吸収量・排出量算定シート!$CF$17)),幹材積成長量!$L$7:$L$148,0),MATCH(【入力】吸収量・排出量算定シート!$G54,幹材積成長量!$L$7:$N$7,0)))),0)</f>
        <v>0</v>
      </c>
      <c r="CW54" s="2">
        <f t="shared" si="216"/>
        <v>0</v>
      </c>
      <c r="CX54" s="2">
        <f t="shared" si="217"/>
        <v>0</v>
      </c>
      <c r="CY54" s="2">
        <f t="shared" si="218"/>
        <v>0</v>
      </c>
      <c r="CZ54" s="2">
        <f t="shared" si="219"/>
        <v>0</v>
      </c>
      <c r="DA54" s="2">
        <f t="shared" si="220"/>
        <v>0</v>
      </c>
      <c r="DB54" s="2">
        <f t="shared" si="221"/>
        <v>0</v>
      </c>
      <c r="DC54" s="2">
        <f t="shared" si="222"/>
        <v>0</v>
      </c>
      <c r="DD54" s="2">
        <f t="shared" si="223"/>
        <v>0</v>
      </c>
      <c r="DE54" s="2">
        <f t="shared" si="224"/>
        <v>0</v>
      </c>
      <c r="DF54" s="2">
        <f t="shared" si="225"/>
        <v>0</v>
      </c>
      <c r="DG54" s="2">
        <f t="shared" si="226"/>
        <v>0</v>
      </c>
      <c r="DH54" s="2">
        <f t="shared" si="227"/>
        <v>0</v>
      </c>
      <c r="DI54" s="2">
        <f t="shared" si="228"/>
        <v>0</v>
      </c>
      <c r="DJ54" s="2">
        <f t="shared" si="229"/>
        <v>0</v>
      </c>
      <c r="DK54" s="2">
        <f t="shared" si="230"/>
        <v>0</v>
      </c>
      <c r="DL54" s="2">
        <f t="shared" si="231"/>
        <v>0</v>
      </c>
      <c r="DM54" s="2">
        <f t="shared" si="232"/>
        <v>0</v>
      </c>
      <c r="DN54" s="187">
        <f>IFERROR(IF($F54="地位Ⅰ",INDEX(幹材積成長量!$AE$7:$AG$14,8,MATCH(【入力】吸収量・排出量算定シート!$G54,幹材積成長量!$AE$7:$AG$7,0)),IF($F54="地位Ⅲ",INDEX(幹材積成長量!$AK$7:$AM$14,8,MATCH(【入力】吸収量・排出量算定シート!$G54,幹材積成長量!$AK$7:$AM$7,0)),INDEX(幹材積成長量!$AH$7:$AJ$14,8,MATCH(【入力】吸収量・排出量算定シート!$G54,幹材積成長量!$AH$7:$AJ$7,0)))),0)</f>
        <v>0</v>
      </c>
      <c r="DO54" s="187">
        <f>IFERROR(IF($F54="地位Ⅰ",INDEX(幹材積成長量!$AE$7:$AG$14,8,MATCH(【入力】吸収量・排出量算定シート!$G54,幹材積成長量!$AE$7:$AG$7,0)),IF($F54="地位Ⅲ",INDEX(幹材積成長量!$AK$7:$AM$14,8,MATCH(【入力】吸収量・排出量算定シート!$G54,幹材積成長量!$AK$7:$AM$7,0)),INDEX(幹材積成長量!$AH$7:$AJ$14,8,MATCH(【入力】吸収量・排出量算定シート!$G54,幹材積成長量!$AH$7:$AJ$7,0)))),0)</f>
        <v>0</v>
      </c>
      <c r="DP54" s="187">
        <f>IFERROR(IF($F54="地位Ⅰ",INDEX(幹材積成長量!$AE$7:$AG$14,8,MATCH(【入力】吸収量・排出量算定シート!$G54,幹材積成長量!$AE$7:$AG$7,0)),IF($F54="地位Ⅲ",INDEX(幹材積成長量!$AK$7:$AM$14,8,MATCH(【入力】吸収量・排出量算定シート!$G54,幹材積成長量!$AK$7:$AM$7,0)),INDEX(幹材積成長量!$AH$7:$AJ$14,8,MATCH(【入力】吸収量・排出量算定シート!$G54,幹材積成長量!$AH$7:$AJ$7,0)))),0)</f>
        <v>0</v>
      </c>
      <c r="DQ54" s="187">
        <f>IFERROR(IF($F54="地位Ⅰ",INDEX(幹材積成長量!$AE$7:$AG$14,8,MATCH(【入力】吸収量・排出量算定シート!$G54,幹材積成長量!$AE$7:$AG$7,0)),IF($F54="地位Ⅲ",INDEX(幹材積成長量!$AK$7:$AM$14,8,MATCH(【入力】吸収量・排出量算定シート!$G54,幹材積成長量!$AK$7:$AM$7,0)),INDEX(幹材積成長量!$AH$7:$AJ$14,8,MATCH(【入力】吸収量・排出量算定シート!$G54,幹材積成長量!$AH$7:$AJ$7,0)))),0)</f>
        <v>0</v>
      </c>
      <c r="DR54" s="187">
        <f>IFERROR(IF($F54="地位Ⅰ",INDEX(幹材積成長量!$AE$7:$AG$14,8,MATCH(【入力】吸収量・排出量算定シート!$G54,幹材積成長量!$AE$7:$AG$7,0)),IF($F54="地位Ⅲ",INDEX(幹材積成長量!$AK$7:$AM$14,8,MATCH(【入力】吸収量・排出量算定シート!$G54,幹材積成長量!$AK$7:$AM$7,0)),INDEX(幹材積成長量!$AH$7:$AJ$14,8,MATCH(【入力】吸収量・排出量算定シート!$G54,幹材積成長量!$AH$7:$AJ$7,0)))),0)</f>
        <v>0</v>
      </c>
      <c r="DS54" s="187">
        <f>IFERROR(IF($F54="地位Ⅰ",INDEX(幹材積成長量!$AE$7:$AG$14,8,MATCH(【入力】吸収量・排出量算定シート!$G54,幹材積成長量!$AE$7:$AG$7,0)),IF($F54="地位Ⅲ",INDEX(幹材積成長量!$AK$7:$AM$14,8,MATCH(【入力】吸収量・排出量算定シート!$G54,幹材積成長量!$AK$7:$AM$7,0)),INDEX(幹材積成長量!$AH$7:$AJ$14,8,MATCH(【入力】吸収量・排出量算定シート!$G54,幹材積成長量!$AH$7:$AJ$7,0)))),0)</f>
        <v>0</v>
      </c>
      <c r="DT54" s="187">
        <f>IFERROR(IF($F54="地位Ⅰ",INDEX(幹材積成長量!$AE$7:$AG$14,8,MATCH(【入力】吸収量・排出量算定シート!$G54,幹材積成長量!$AE$7:$AG$7,0)),IF($F54="地位Ⅲ",INDEX(幹材積成長量!$AK$7:$AM$14,8,MATCH(【入力】吸収量・排出量算定シート!$G54,幹材積成長量!$AK$7:$AM$7,0)),INDEX(幹材積成長量!$AH$7:$AJ$14,8,MATCH(【入力】吸収量・排出量算定シート!$G54,幹材積成長量!$AH$7:$AJ$7,0)))),0)</f>
        <v>0</v>
      </c>
      <c r="DU54" s="187">
        <f>IFERROR(IF($F54="地位Ⅰ",INDEX(幹材積成長量!$AE$7:$AG$14,8,MATCH(【入力】吸収量・排出量算定シート!$G54,幹材積成長量!$AE$7:$AG$7,0)),IF($F54="地位Ⅲ",INDEX(幹材積成長量!$AK$7:$AM$14,8,MATCH(【入力】吸収量・排出量算定シート!$G54,幹材積成長量!$AK$7:$AM$7,0)),INDEX(幹材積成長量!$AH$7:$AJ$14,8,MATCH(【入力】吸収量・排出量算定シート!$G54,幹材積成長量!$AH$7:$AJ$7,0)))),0)</f>
        <v>0</v>
      </c>
      <c r="DV54" s="187">
        <f>IFERROR(IF($F54="地位Ⅰ",INDEX(幹材積成長量!$AE$7:$AG$14,8,MATCH(【入力】吸収量・排出量算定シート!$G54,幹材積成長量!$AE$7:$AG$7,0)),IF($F54="地位Ⅲ",INDEX(幹材積成長量!$AK$7:$AM$14,8,MATCH(【入力】吸収量・排出量算定シート!$G54,幹材積成長量!$AK$7:$AM$7,0)),INDEX(幹材積成長量!$AH$7:$AJ$14,8,MATCH(【入力】吸収量・排出量算定シート!$G54,幹材積成長量!$AH$7:$AJ$7,0)))),0)</f>
        <v>0</v>
      </c>
      <c r="DW54" s="187">
        <f>IFERROR(IF($F54="地位Ⅰ",INDEX(幹材積成長量!$AE$7:$AG$14,8,MATCH(【入力】吸収量・排出量算定シート!$G54,幹材積成長量!$AE$7:$AG$7,0)),IF($F54="地位Ⅲ",INDEX(幹材積成長量!$AK$7:$AM$14,8,MATCH(【入力】吸収量・排出量算定シート!$G54,幹材積成長量!$AK$7:$AM$7,0)),INDEX(幹材積成長量!$AH$7:$AJ$14,8,MATCH(【入力】吸収量・排出量算定シート!$G54,幹材積成長量!$AH$7:$AJ$7,0)))),0)</f>
        <v>0</v>
      </c>
      <c r="DX54" s="187">
        <f>IFERROR(IF($F54="地位Ⅰ",INDEX(幹材積成長量!$AE$7:$AG$14,8,MATCH(【入力】吸収量・排出量算定シート!$G54,幹材積成長量!$AE$7:$AG$7,0)),IF($F54="地位Ⅲ",INDEX(幹材積成長量!$AK$7:$AM$14,8,MATCH(【入力】吸収量・排出量算定シート!$G54,幹材積成長量!$AK$7:$AM$7,0)),INDEX(幹材積成長量!$AH$7:$AJ$14,8,MATCH(【入力】吸収量・排出量算定シート!$G54,幹材積成長量!$AH$7:$AJ$7,0)))),0)</f>
        <v>0</v>
      </c>
      <c r="DY54" s="187">
        <f>IFERROR(IF($F54="地位Ⅰ",INDEX(幹材積成長量!$AE$7:$AG$14,8,MATCH(【入力】吸収量・排出量算定シート!$G54,幹材積成長量!$AE$7:$AG$7,0)),IF($F54="地位Ⅲ",INDEX(幹材積成長量!$AK$7:$AM$14,8,MATCH(【入力】吸収量・排出量算定シート!$G54,幹材積成長量!$AK$7:$AM$7,0)),INDEX(幹材積成長量!$AH$7:$AJ$14,8,MATCH(【入力】吸収量・排出量算定シート!$G54,幹材積成長量!$AH$7:$AJ$7,0)))),0)</f>
        <v>0</v>
      </c>
      <c r="DZ54" s="187">
        <f>IFERROR(IF($F54="地位Ⅰ",INDEX(幹材積成長量!$AE$7:$AG$14,8,MATCH(【入力】吸収量・排出量算定シート!$G54,幹材積成長量!$AE$7:$AG$7,0)),IF($F54="地位Ⅲ",INDEX(幹材積成長量!$AK$7:$AM$14,8,MATCH(【入力】吸収量・排出量算定シート!$G54,幹材積成長量!$AK$7:$AM$7,0)),INDEX(幹材積成長量!$AH$7:$AJ$14,8,MATCH(【入力】吸収量・排出量算定シート!$G54,幹材積成長量!$AH$7:$AJ$7,0)))),0)</f>
        <v>0</v>
      </c>
      <c r="EA54" s="187">
        <f>IFERROR(IF($F54="地位Ⅰ",INDEX(幹材積成長量!$AE$7:$AG$14,8,MATCH(【入力】吸収量・排出量算定シート!$G54,幹材積成長量!$AE$7:$AG$7,0)),IF($F54="地位Ⅲ",INDEX(幹材積成長量!$AK$7:$AM$14,8,MATCH(【入力】吸収量・排出量算定シート!$G54,幹材積成長量!$AK$7:$AM$7,0)),INDEX(幹材積成長量!$AH$7:$AJ$14,8,MATCH(【入力】吸収量・排出量算定シート!$G54,幹材積成長量!$AH$7:$AJ$7,0)))),0)</f>
        <v>0</v>
      </c>
      <c r="EB54" s="187">
        <f>IFERROR(IF($F54="地位Ⅰ",INDEX(幹材積成長量!$AE$7:$AG$14,8,MATCH(【入力】吸収量・排出量算定シート!$G54,幹材積成長量!$AE$7:$AG$7,0)),IF($F54="地位Ⅲ",INDEX(幹材積成長量!$AK$7:$AM$14,8,MATCH(【入力】吸収量・排出量算定シート!$G54,幹材積成長量!$AK$7:$AM$7,0)),INDEX(幹材積成長量!$AH$7:$AJ$14,8,MATCH(【入力】吸収量・排出量算定シート!$G54,幹材積成長量!$AH$7:$AJ$7,0)))),0)</f>
        <v>0</v>
      </c>
      <c r="EC54" s="187">
        <f>IFERROR(IF($F54="地位Ⅰ",INDEX(幹材積成長量!$AE$7:$AG$14,8,MATCH(【入力】吸収量・排出量算定シート!$G54,幹材積成長量!$AE$7:$AG$7,0)),IF($F54="地位Ⅲ",INDEX(幹材積成長量!$AK$7:$AM$14,8,MATCH(【入力】吸収量・排出量算定シート!$G54,幹材積成長量!$AK$7:$AM$7,0)),INDEX(幹材積成長量!$AH$7:$AJ$14,8,MATCH(【入力】吸収量・排出量算定シート!$G54,幹材積成長量!$AH$7:$AJ$7,0)))),0)</f>
        <v>0</v>
      </c>
      <c r="ED54" s="186">
        <f t="shared" si="233"/>
        <v>0</v>
      </c>
      <c r="EE54" s="186">
        <f t="shared" si="234"/>
        <v>0</v>
      </c>
      <c r="EF54" s="186">
        <f t="shared" si="235"/>
        <v>0</v>
      </c>
      <c r="EG54" s="186">
        <f t="shared" si="236"/>
        <v>0</v>
      </c>
      <c r="EH54" s="186">
        <f t="shared" si="237"/>
        <v>0</v>
      </c>
      <c r="EI54" s="186">
        <f t="shared" si="238"/>
        <v>0</v>
      </c>
      <c r="EJ54" s="186">
        <f t="shared" si="239"/>
        <v>0</v>
      </c>
      <c r="EK54" s="186">
        <f t="shared" si="240"/>
        <v>0</v>
      </c>
      <c r="EL54" s="186">
        <f t="shared" si="241"/>
        <v>0</v>
      </c>
      <c r="EM54" s="186">
        <f t="shared" si="242"/>
        <v>0</v>
      </c>
      <c r="EN54" s="186">
        <f t="shared" si="243"/>
        <v>0</v>
      </c>
      <c r="EO54" s="186">
        <f t="shared" si="244"/>
        <v>0</v>
      </c>
      <c r="EP54" s="186">
        <f t="shared" si="245"/>
        <v>0</v>
      </c>
      <c r="EQ54" s="186">
        <f t="shared" si="246"/>
        <v>0</v>
      </c>
      <c r="ER54" s="186">
        <f t="shared" si="247"/>
        <v>0</v>
      </c>
      <c r="ES54" s="186">
        <f t="shared" si="248"/>
        <v>0</v>
      </c>
      <c r="ET54" s="186">
        <f t="shared" si="249"/>
        <v>0</v>
      </c>
    </row>
    <row r="55" spans="2:150" x14ac:dyDescent="0.3">
      <c r="B55" s="3"/>
      <c r="C55" s="3"/>
      <c r="D55" s="3"/>
      <c r="E55" s="3"/>
      <c r="G55" s="217"/>
      <c r="J55" s="3"/>
      <c r="M55" s="187">
        <f>IFERROR(IF($F55="地位Ⅰ",INDEX(幹材積成長量!$S$7:$U$148,MATCH(【入力】吸収量・排出量算定シート!$H55+(M$17-$M$17),幹材積成長量!$S$7:$S$148,0),MATCH($G55,幹材積成長量!$S$7:$U$7,0)),IF($F55="地位Ⅲ",INDEX(幹材積成長量!$Y$7:$AA$148,MATCH(【入力】吸収量・排出量算定シート!$H55+(M$17-$M$17),幹材積成長量!$Y$7:$Y$148,0),MATCH($G55,幹材積成長量!$Y$7:$AA$7,0)),INDEX(幹材積成長量!$V$7:$X$148,MATCH(【入力】吸収量・排出量算定シート!$H55+(M$17-$M$17),幹材積成長量!$V$7:$V$148,0),MATCH($G55,幹材積成長量!$V$7:$X$7,0)))),0)</f>
        <v>0</v>
      </c>
      <c r="N55" s="187">
        <f>IFERROR(IF($F55="地位Ⅰ",INDEX(幹材積成長量!$S$7:$U$148,MATCH(【入力】吸収量・排出量算定シート!$H55+(N$17-$M$17),幹材積成長量!$S$7:$S$148,0),MATCH($G55,幹材積成長量!$S$7:$U$7,0)),IF($F55="地位Ⅲ",INDEX(幹材積成長量!$Y$7:$AA$148,MATCH(【入力】吸収量・排出量算定シート!$H55+(N$17-$M$17),幹材積成長量!$Y$7:$Y$148,0),MATCH($G55,幹材積成長量!$Y$7:$AA$7,0)),INDEX(幹材積成長量!$V$7:$X$148,MATCH(【入力】吸収量・排出量算定シート!$H55+(N$17-$M$17),幹材積成長量!$V$7:$V$148,0),MATCH($G55,幹材積成長量!$V$7:$X$7,0)))),0)</f>
        <v>0</v>
      </c>
      <c r="O55" s="187">
        <f>IFERROR(IF($F55="地位Ⅰ",INDEX(幹材積成長量!$S$7:$U$148,MATCH(【入力】吸収量・排出量算定シート!$H55+(O$17-$M$17),幹材積成長量!$S$7:$S$148,0),MATCH($G55,幹材積成長量!$S$7:$U$7,0)),IF($F55="地位Ⅲ",INDEX(幹材積成長量!$Y$7:$AA$148,MATCH(【入力】吸収量・排出量算定シート!$H55+(O$17-$M$17),幹材積成長量!$Y$7:$Y$148,0),MATCH($G55,幹材積成長量!$Y$7:$AA$7,0)),INDEX(幹材積成長量!$V$7:$X$148,MATCH(【入力】吸収量・排出量算定シート!$H55+(O$17-$M$17),幹材積成長量!$V$7:$V$148,0),MATCH($G55,幹材積成長量!$V$7:$X$7,0)))),0)</f>
        <v>0</v>
      </c>
      <c r="P55" s="187">
        <f>IFERROR(IF($F55="地位Ⅰ",INDEX(幹材積成長量!$S$7:$U$148,MATCH(【入力】吸収量・排出量算定シート!$H55+(P$17-$M$17),幹材積成長量!$S$7:$S$148,0),MATCH($G55,幹材積成長量!$S$7:$U$7,0)),IF($F55="地位Ⅲ",INDEX(幹材積成長量!$Y$7:$AA$148,MATCH(【入力】吸収量・排出量算定シート!$H55+(P$17-$M$17),幹材積成長量!$Y$7:$Y$148,0),MATCH($G55,幹材積成長量!$Y$7:$AA$7,0)),INDEX(幹材積成長量!$V$7:$X$148,MATCH(【入力】吸収量・排出量算定シート!$H55+(P$17-$M$17),幹材積成長量!$V$7:$V$148,0),MATCH($G55,幹材積成長量!$V$7:$X$7,0)))),0)</f>
        <v>0</v>
      </c>
      <c r="Q55" s="187">
        <f>IFERROR(IF($F55="地位Ⅰ",INDEX(幹材積成長量!$S$7:$U$148,MATCH(【入力】吸収量・排出量算定シート!$H55+(Q$17-$M$17),幹材積成長量!$S$7:$S$148,0),MATCH($G55,幹材積成長量!$S$7:$U$7,0)),IF($F55="地位Ⅲ",INDEX(幹材積成長量!$Y$7:$AA$148,MATCH(【入力】吸収量・排出量算定シート!$H55+(Q$17-$M$17),幹材積成長量!$Y$7:$Y$148,0),MATCH($G55,幹材積成長量!$Y$7:$AA$7,0)),INDEX(幹材積成長量!$V$7:$X$148,MATCH(【入力】吸収量・排出量算定シート!$H55+(Q$17-$M$17),幹材積成長量!$V$7:$V$148,0),MATCH($G55,幹材積成長量!$V$7:$X$7,0)))),0)</f>
        <v>0</v>
      </c>
      <c r="R55" s="187">
        <f>IFERROR(IF($F55="地位Ⅰ",INDEX(幹材積成長量!$S$7:$U$148,MATCH(【入力】吸収量・排出量算定シート!$H55+(R$17-$M$17),幹材積成長量!$S$7:$S$148,0),MATCH($G55,幹材積成長量!$S$7:$U$7,0)),IF($F55="地位Ⅲ",INDEX(幹材積成長量!$Y$7:$AA$148,MATCH(【入力】吸収量・排出量算定シート!$H55+(R$17-$M$17),幹材積成長量!$Y$7:$Y$148,0),MATCH($G55,幹材積成長量!$Y$7:$AA$7,0)),INDEX(幹材積成長量!$V$7:$X$148,MATCH(【入力】吸収量・排出量算定シート!$H55+(R$17-$M$17),幹材積成長量!$V$7:$V$148,0),MATCH($G55,幹材積成長量!$V$7:$X$7,0)))),0)</f>
        <v>0</v>
      </c>
      <c r="S55" s="187">
        <f>IFERROR(IF($F55="地位Ⅰ",INDEX(幹材積成長量!$S$7:$U$148,MATCH(【入力】吸収量・排出量算定シート!$H55+(S$17-$M$17),幹材積成長量!$S$7:$S$148,0),MATCH($G55,幹材積成長量!$S$7:$U$7,0)),IF($F55="地位Ⅲ",INDEX(幹材積成長量!$Y$7:$AA$148,MATCH(【入力】吸収量・排出量算定シート!$H55+(S$17-$M$17),幹材積成長量!$Y$7:$Y$148,0),MATCH($G55,幹材積成長量!$Y$7:$AA$7,0)),INDEX(幹材積成長量!$V$7:$X$148,MATCH(【入力】吸収量・排出量算定シート!$H55+(S$17-$M$17),幹材積成長量!$V$7:$V$148,0),MATCH($G55,幹材積成長量!$V$7:$X$7,0)))),0)</f>
        <v>0</v>
      </c>
      <c r="T55" s="187">
        <f>IFERROR(IF($F55="地位Ⅰ",INDEX(幹材積成長量!$S$7:$U$148,MATCH(【入力】吸収量・排出量算定シート!$H55+(T$17-$M$17),幹材積成長量!$S$7:$S$148,0),MATCH($G55,幹材積成長量!$S$7:$U$7,0)),IF($F55="地位Ⅲ",INDEX(幹材積成長量!$Y$7:$AA$148,MATCH(【入力】吸収量・排出量算定シート!$H55+(T$17-$M$17),幹材積成長量!$Y$7:$Y$148,0),MATCH($G55,幹材積成長量!$Y$7:$AA$7,0)),INDEX(幹材積成長量!$V$7:$X$148,MATCH(【入力】吸収量・排出量算定シート!$H55+(T$17-$M$17),幹材積成長量!$V$7:$V$148,0),MATCH($G55,幹材積成長量!$V$7:$X$7,0)))),0)</f>
        <v>0</v>
      </c>
      <c r="U55" s="187">
        <f>IFERROR(IF($F55="地位Ⅰ",INDEX(幹材積成長量!$S$7:$U$148,MATCH(【入力】吸収量・排出量算定シート!$H55+(U$17-$M$17),幹材積成長量!$S$7:$S$148,0),MATCH($G55,幹材積成長量!$S$7:$U$7,0)),IF($F55="地位Ⅲ",INDEX(幹材積成長量!$Y$7:$AA$148,MATCH(【入力】吸収量・排出量算定シート!$H55+(U$17-$M$17),幹材積成長量!$Y$7:$Y$148,0),MATCH($G55,幹材積成長量!$Y$7:$AA$7,0)),INDEX(幹材積成長量!$V$7:$X$148,MATCH(【入力】吸収量・排出量算定シート!$H55+(U$17-$M$17),幹材積成長量!$V$7:$V$148,0),MATCH($G55,幹材積成長量!$V$7:$X$7,0)))),0)</f>
        <v>0</v>
      </c>
      <c r="V55" s="187">
        <f>IFERROR(IF($F55="地位Ⅰ",INDEX(幹材積成長量!$S$7:$U$148,MATCH(【入力】吸収量・排出量算定シート!$H55+(V$17-$M$17),幹材積成長量!$S$7:$S$148,0),MATCH($G55,幹材積成長量!$S$7:$U$7,0)),IF($F55="地位Ⅲ",INDEX(幹材積成長量!$Y$7:$AA$148,MATCH(【入力】吸収量・排出量算定シート!$H55+(V$17-$M$17),幹材積成長量!$Y$7:$Y$148,0),MATCH($G55,幹材積成長量!$Y$7:$AA$7,0)),INDEX(幹材積成長量!$V$7:$X$148,MATCH(【入力】吸収量・排出量算定シート!$H55+(V$17-$M$17),幹材積成長量!$V$7:$V$148,0),MATCH($G55,幹材積成長量!$V$7:$X$7,0)))),0)</f>
        <v>0</v>
      </c>
      <c r="W55" s="187">
        <f>IFERROR(IF($F55="地位Ⅰ",INDEX(幹材積成長量!$S$7:$U$148,MATCH(【入力】吸収量・排出量算定シート!$H55+(W$17-$M$17),幹材積成長量!$S$7:$S$148,0),MATCH($G55,幹材積成長量!$S$7:$U$7,0)),IF($F55="地位Ⅲ",INDEX(幹材積成長量!$Y$7:$AA$148,MATCH(【入力】吸収量・排出量算定シート!$H55+(W$17-$M$17),幹材積成長量!$Y$7:$Y$148,0),MATCH($G55,幹材積成長量!$Y$7:$AA$7,0)),INDEX(幹材積成長量!$V$7:$X$148,MATCH(【入力】吸収量・排出量算定シート!$H55+(W$17-$M$17),幹材積成長量!$V$7:$V$148,0),MATCH($G55,幹材積成長量!$V$7:$X$7,0)))),0)</f>
        <v>0</v>
      </c>
      <c r="X55" s="187">
        <f>IFERROR(IF($F55="地位Ⅰ",INDEX(幹材積成長量!$S$7:$U$148,MATCH(【入力】吸収量・排出量算定シート!$H55+(X$17-$M$17),幹材積成長量!$S$7:$S$148,0),MATCH($G55,幹材積成長量!$S$7:$U$7,0)),IF($F55="地位Ⅲ",INDEX(幹材積成長量!$Y$7:$AA$148,MATCH(【入力】吸収量・排出量算定シート!$H55+(X$17-$M$17),幹材積成長量!$Y$7:$Y$148,0),MATCH($G55,幹材積成長量!$Y$7:$AA$7,0)),INDEX(幹材積成長量!$V$7:$X$148,MATCH(【入力】吸収量・排出量算定シート!$H55+(X$17-$M$17),幹材積成長量!$V$7:$V$148,0),MATCH($G55,幹材積成長量!$V$7:$X$7,0)))),0)</f>
        <v>0</v>
      </c>
      <c r="Y55" s="187">
        <f>IFERROR(IF($F55="地位Ⅰ",INDEX(幹材積成長量!$S$7:$U$148,MATCH(【入力】吸収量・排出量算定シート!$H55+(Y$17-$M$17),幹材積成長量!$S$7:$S$148,0),MATCH($G55,幹材積成長量!$S$7:$U$7,0)),IF($F55="地位Ⅲ",INDEX(幹材積成長量!$Y$7:$AA$148,MATCH(【入力】吸収量・排出量算定シート!$H55+(Y$17-$M$17),幹材積成長量!$Y$7:$Y$148,0),MATCH($G55,幹材積成長量!$Y$7:$AA$7,0)),INDEX(幹材積成長量!$V$7:$X$148,MATCH(【入力】吸収量・排出量算定シート!$H55+(Y$17-$M$17),幹材積成長量!$V$7:$V$148,0),MATCH($G55,幹材積成長量!$V$7:$X$7,0)))),0)</f>
        <v>0</v>
      </c>
      <c r="Z55" s="187">
        <f>IFERROR(IF($F55="地位Ⅰ",INDEX(幹材積成長量!$S$7:$U$148,MATCH(【入力】吸収量・排出量算定シート!$H55+(Z$17-$M$17),幹材積成長量!$S$7:$S$148,0),MATCH($G55,幹材積成長量!$S$7:$U$7,0)),IF($F55="地位Ⅲ",INDEX(幹材積成長量!$Y$7:$AA$148,MATCH(【入力】吸収量・排出量算定シート!$H55+(Z$17-$M$17),幹材積成長量!$Y$7:$Y$148,0),MATCH($G55,幹材積成長量!$Y$7:$AA$7,0)),INDEX(幹材積成長量!$V$7:$X$148,MATCH(【入力】吸収量・排出量算定シート!$H55+(Z$17-$M$17),幹材積成長量!$V$7:$V$148,0),MATCH($G55,幹材積成長量!$V$7:$X$7,0)))),0)</f>
        <v>0</v>
      </c>
      <c r="AA55" s="187">
        <f>IFERROR(IF($F55="地位Ⅰ",INDEX(幹材積成長量!$S$7:$U$148,MATCH(【入力】吸収量・排出量算定シート!$H55+(AA$17-$M$17),幹材積成長量!$S$7:$S$148,0),MATCH($G55,幹材積成長量!$S$7:$U$7,0)),IF($F55="地位Ⅲ",INDEX(幹材積成長量!$Y$7:$AA$148,MATCH(【入力】吸収量・排出量算定シート!$H55+(AA$17-$M$17),幹材積成長量!$Y$7:$Y$148,0),MATCH($G55,幹材積成長量!$Y$7:$AA$7,0)),INDEX(幹材積成長量!$V$7:$X$148,MATCH(【入力】吸収量・排出量算定シート!$H55+(AA$17-$M$17),幹材積成長量!$V$7:$V$148,0),MATCH($G55,幹材積成長量!$V$7:$X$7,0)))),0)</f>
        <v>0</v>
      </c>
      <c r="AB55" s="187">
        <f>IFERROR(IF($F55="地位Ⅰ",INDEX(幹材積成長量!$S$7:$U$148,MATCH(【入力】吸収量・排出量算定シート!$H55+(AB$17-$M$17),幹材積成長量!$S$7:$S$148,0),MATCH($G55,幹材積成長量!$S$7:$U$7,0)),IF($F55="地位Ⅲ",INDEX(幹材積成長量!$Y$7:$AA$148,MATCH(【入力】吸収量・排出量算定シート!$H55+(AB$17-$M$17),幹材積成長量!$Y$7:$Y$148,0),MATCH($G55,幹材積成長量!$Y$7:$AA$7,0)),INDEX(幹材積成長量!$V$7:$X$148,MATCH(【入力】吸収量・排出量算定シート!$H55+(AB$17-$M$17),幹材積成長量!$V$7:$V$148,0),MATCH($G55,幹材積成長量!$V$7:$X$7,0)))),0)</f>
        <v>0</v>
      </c>
      <c r="AC55" s="187">
        <f>IFERROR(IF($F55="地位Ⅰ",INDEX(幹材積成長量!$S$7:$U$148,MATCH(【入力】吸収量・排出量算定シート!$H55+(AC$17-$M$17),幹材積成長量!$S$7:$S$148,0),MATCH($G55,幹材積成長量!$S$7:$U$7,0)),IF($F55="地位Ⅲ",INDEX(幹材積成長量!$Y$7:$AA$148,MATCH(【入力】吸収量・排出量算定シート!$H55+(AC$17-$M$17),幹材積成長量!$Y$7:$Y$148,0),MATCH($G55,幹材積成長量!$Y$7:$AA$7,0)),INDEX(幹材積成長量!$V$7:$X$148,MATCH(【入力】吸収量・排出量算定シート!$H55+(AC$17-$M$17),幹材積成長量!$V$7:$V$148,0),MATCH($G55,幹材積成長量!$V$7:$X$7,0)))),0)</f>
        <v>0</v>
      </c>
      <c r="AD55" s="2">
        <f>IFERROR(INDEX('BEF（拡大係数）'!$A$4:$AO$154,MATCH(【入力】吸収量・排出量算定シート!$H55,'BEF（拡大係数）'!$A$4:$A$154,0),MATCH($G55,'BEF（拡大係数）'!$A$4:$AO$4,0)),0)</f>
        <v>0</v>
      </c>
      <c r="AE55" s="2">
        <f>IFERROR(INDEX('BEF（拡大係数）'!$A$4:$AO$154,MATCH(【入力】吸収量・排出量算定シート!$H55,'BEF（拡大係数）'!$A$4:$A$154,0),MATCH($G55,'BEF（拡大係数）'!$A$4:$AO$4,0)),0)</f>
        <v>0</v>
      </c>
      <c r="AF55" s="2">
        <f>IFERROR(INDEX('BEF（拡大係数）'!$A$4:$AO$154,MATCH(【入力】吸収量・排出量算定シート!$H55,'BEF（拡大係数）'!$A$4:$A$154,0),MATCH($G55,'BEF（拡大係数）'!$A$4:$AO$4,0)),0)</f>
        <v>0</v>
      </c>
      <c r="AG55" s="2">
        <f>IFERROR(INDEX('BEF（拡大係数）'!$A$4:$AO$154,MATCH(【入力】吸収量・排出量算定シート!$H55,'BEF（拡大係数）'!$A$4:$A$154,0),MATCH($G55,'BEF（拡大係数）'!$A$4:$AO$4,0)),0)</f>
        <v>0</v>
      </c>
      <c r="AH55" s="2">
        <f>IFERROR(INDEX('BEF（拡大係数）'!$A$4:$AO$154,MATCH(【入力】吸収量・排出量算定シート!$H55,'BEF（拡大係数）'!$A$4:$A$154,0),MATCH($G55,'BEF（拡大係数）'!$A$4:$AO$4,0)),0)</f>
        <v>0</v>
      </c>
      <c r="AI55" s="2">
        <f>IFERROR(INDEX('BEF（拡大係数）'!$A$4:$AO$154,MATCH(【入力】吸収量・排出量算定シート!$H55,'BEF（拡大係数）'!$A$4:$A$154,0),MATCH($G55,'BEF（拡大係数）'!$A$4:$AO$4,0)),0)</f>
        <v>0</v>
      </c>
      <c r="AJ55" s="2">
        <f>IFERROR(INDEX('BEF（拡大係数）'!$A$4:$AO$154,MATCH(【入力】吸収量・排出量算定シート!$H55,'BEF（拡大係数）'!$A$4:$A$154,0),MATCH($G55,'BEF（拡大係数）'!$A$4:$AO$4,0)),0)</f>
        <v>0</v>
      </c>
      <c r="AK55" s="2">
        <f>IFERROR(INDEX('BEF（拡大係数）'!$A$4:$AO$154,MATCH(【入力】吸収量・排出量算定シート!$H55,'BEF（拡大係数）'!$A$4:$A$154,0),MATCH($G55,'BEF（拡大係数）'!$A$4:$AO$4,0)),0)</f>
        <v>0</v>
      </c>
      <c r="AL55" s="2">
        <f>IFERROR(INDEX('BEF（拡大係数）'!$A$4:$AO$154,MATCH(【入力】吸収量・排出量算定シート!$H55,'BEF（拡大係数）'!$A$4:$A$154,0),MATCH($G55,'BEF（拡大係数）'!$A$4:$AO$4,0)),0)</f>
        <v>0</v>
      </c>
      <c r="AM55" s="2">
        <f>IFERROR(INDEX('BEF（拡大係数）'!$A$4:$AO$154,MATCH(【入力】吸収量・排出量算定シート!$H55,'BEF（拡大係数）'!$A$4:$A$154,0),MATCH($G55,'BEF（拡大係数）'!$A$4:$AO$4,0)),0)</f>
        <v>0</v>
      </c>
      <c r="AN55" s="2">
        <f>IFERROR(INDEX('BEF（拡大係数）'!$A$4:$AO$154,MATCH(【入力】吸収量・排出量算定シート!$H55,'BEF（拡大係数）'!$A$4:$A$154,0),MATCH($G55,'BEF（拡大係数）'!$A$4:$AO$4,0)),0)</f>
        <v>0</v>
      </c>
      <c r="AO55" s="2">
        <f>IFERROR(INDEX('BEF（拡大係数）'!$A$4:$AO$154,MATCH(【入力】吸収量・排出量算定シート!$H55,'BEF（拡大係数）'!$A$4:$A$154,0),MATCH($G55,'BEF（拡大係数）'!$A$4:$AO$4,0)),0)</f>
        <v>0</v>
      </c>
      <c r="AP55" s="2">
        <f>IFERROR(INDEX('BEF（拡大係数）'!$A$4:$AO$154,MATCH(【入力】吸収量・排出量算定シート!$H55,'BEF（拡大係数）'!$A$4:$A$154,0),MATCH($G55,'BEF（拡大係数）'!$A$4:$AO$4,0)),0)</f>
        <v>0</v>
      </c>
      <c r="AQ55" s="2">
        <f>IFERROR(INDEX('BEF（拡大係数）'!$A$4:$AO$154,MATCH(【入力】吸収量・排出量算定シート!$H55,'BEF（拡大係数）'!$A$4:$A$154,0),MATCH($G55,'BEF（拡大係数）'!$A$4:$AO$4,0)),0)</f>
        <v>0</v>
      </c>
      <c r="AR55" s="2">
        <f>IFERROR(INDEX('BEF（拡大係数）'!$A$4:$AO$154,MATCH(【入力】吸収量・排出量算定シート!$H55,'BEF（拡大係数）'!$A$4:$A$154,0),MATCH($G55,'BEF（拡大係数）'!$A$4:$AO$4,0)),0)</f>
        <v>0</v>
      </c>
      <c r="AS55" s="2">
        <f>IFERROR(INDEX('BEF（拡大係数）'!$A$4:$AO$154,MATCH(【入力】吸収量・排出量算定シート!$H55,'BEF（拡大係数）'!$A$4:$A$154,0),MATCH($G55,'BEF（拡大係数）'!$A$4:$AO$4,0)),0)</f>
        <v>0</v>
      </c>
      <c r="AT55" s="2">
        <f>IFERROR(INDEX('BEF（拡大係数）'!$A$4:$AO$154,MATCH(【入力】吸収量・排出量算定シート!$H55,'BEF（拡大係数）'!$A$4:$A$154,0),MATCH($G55,'BEF（拡大係数）'!$A$4:$AO$4,0)),0)</f>
        <v>0</v>
      </c>
      <c r="AU55" s="2">
        <f>IFERROR(VLOOKUP($G55,パラメータ_オリジナル!$B$6:$G$45,4,FALSE),0)</f>
        <v>0</v>
      </c>
      <c r="AV55" s="2">
        <f>IFERROR(VLOOKUP($G55,パラメータ_オリジナル!$B$6:$G$45,5,FALSE),0)</f>
        <v>0</v>
      </c>
      <c r="AW55" s="2">
        <f>IFERROR(VLOOKUP($G55,パラメータ_オリジナル!$B$6:$G$45,6,FALSE),0)</f>
        <v>0</v>
      </c>
      <c r="AX55" s="125">
        <f t="shared" si="182"/>
        <v>0</v>
      </c>
      <c r="AY55" s="125">
        <f t="shared" si="183"/>
        <v>0</v>
      </c>
      <c r="AZ55" s="125">
        <f t="shared" si="184"/>
        <v>0</v>
      </c>
      <c r="BA55" s="125">
        <f t="shared" si="185"/>
        <v>0</v>
      </c>
      <c r="BB55" s="125">
        <f t="shared" si="186"/>
        <v>0</v>
      </c>
      <c r="BC55" s="125">
        <f t="shared" si="187"/>
        <v>0</v>
      </c>
      <c r="BD55" s="125">
        <f t="shared" si="188"/>
        <v>0</v>
      </c>
      <c r="BE55" s="125">
        <f t="shared" si="189"/>
        <v>0</v>
      </c>
      <c r="BF55" s="125">
        <f t="shared" si="190"/>
        <v>0</v>
      </c>
      <c r="BG55" s="125">
        <f t="shared" si="191"/>
        <v>0</v>
      </c>
      <c r="BH55" s="125">
        <f t="shared" si="192"/>
        <v>0</v>
      </c>
      <c r="BI55" s="125">
        <f t="shared" si="193"/>
        <v>0</v>
      </c>
      <c r="BJ55" s="125">
        <f t="shared" si="194"/>
        <v>0</v>
      </c>
      <c r="BK55" s="125">
        <f t="shared" si="195"/>
        <v>0</v>
      </c>
      <c r="BL55" s="125">
        <f t="shared" si="196"/>
        <v>0</v>
      </c>
      <c r="BM55" s="125">
        <f t="shared" si="197"/>
        <v>0</v>
      </c>
      <c r="BN55" s="125">
        <f t="shared" si="198"/>
        <v>0</v>
      </c>
      <c r="BO55" s="125">
        <f t="shared" si="199"/>
        <v>0</v>
      </c>
      <c r="BP55" s="125">
        <f t="shared" si="200"/>
        <v>0</v>
      </c>
      <c r="BQ55" s="125">
        <f t="shared" si="201"/>
        <v>0</v>
      </c>
      <c r="BR55" s="125">
        <f t="shared" si="202"/>
        <v>0</v>
      </c>
      <c r="BS55" s="125">
        <f t="shared" si="203"/>
        <v>0</v>
      </c>
      <c r="BT55" s="125">
        <f t="shared" si="204"/>
        <v>0</v>
      </c>
      <c r="BU55" s="125">
        <f t="shared" si="205"/>
        <v>0</v>
      </c>
      <c r="BV55" s="125">
        <f t="shared" si="206"/>
        <v>0</v>
      </c>
      <c r="BW55" s="125">
        <f t="shared" si="207"/>
        <v>0</v>
      </c>
      <c r="BX55" s="125">
        <f t="shared" si="208"/>
        <v>0</v>
      </c>
      <c r="BY55" s="125">
        <f t="shared" si="209"/>
        <v>0</v>
      </c>
      <c r="BZ55" s="125">
        <f t="shared" si="210"/>
        <v>0</v>
      </c>
      <c r="CA55" s="125">
        <f t="shared" si="211"/>
        <v>0</v>
      </c>
      <c r="CB55" s="125">
        <f t="shared" si="212"/>
        <v>0</v>
      </c>
      <c r="CC55" s="125">
        <f t="shared" si="213"/>
        <v>0</v>
      </c>
      <c r="CD55" s="125">
        <f t="shared" si="214"/>
        <v>0</v>
      </c>
      <c r="CE55" s="125">
        <f t="shared" si="215"/>
        <v>0</v>
      </c>
      <c r="CF55" s="2">
        <f>IFERROR(IF($F55="地位Ⅰ",INDEX(幹材積成長量!$I$7:$K$148,MATCH((【入力】吸収量・排出量算定シート!$H55+(【入力】吸収量・排出量算定シート!CF$17-【入力】吸収量・排出量算定シート!$CF$17)),幹材積成長量!$I$7:$I$148,0),MATCH(【入力】吸収量・排出量算定シート!$G55,幹材積成長量!$I$7:$K$7,0)),IF($F55="地位Ⅲ",INDEX(幹材積成長量!$O$7:$Q$148,MATCH((【入力】吸収量・排出量算定シート!$H55+(【入力】吸収量・排出量算定シート!CF$17-【入力】吸収量・排出量算定シート!$CF$17)),幹材積成長量!$O$7:$O$148,0),MATCH(【入力】吸収量・排出量算定シート!$G55,幹材積成長量!$O$7:$Q$7,0)),INDEX(幹材積成長量!$L$7:$N$148,MATCH((【入力】吸収量・排出量算定シート!$H55+(【入力】吸収量・排出量算定シート!CF$17-【入力】吸収量・排出量算定シート!$CF$17)),幹材積成長量!$L$7:$L$148,0),MATCH(【入力】吸収量・排出量算定シート!$G55,幹材積成長量!$L$7:$N$7,0)))),0)</f>
        <v>0</v>
      </c>
      <c r="CG55" s="2">
        <f>IFERROR(IF($F55="地位Ⅰ",INDEX(幹材積成長量!$I$7:$K$148,MATCH((【入力】吸収量・排出量算定シート!$H55+(【入力】吸収量・排出量算定シート!CG$17-【入力】吸収量・排出量算定シート!$CF$17)),幹材積成長量!$I$7:$I$148,0),MATCH(【入力】吸収量・排出量算定シート!$G55,幹材積成長量!$I$7:$K$7,0)),IF($F55="地位Ⅲ",INDEX(幹材積成長量!$O$7:$Q$148,MATCH((【入力】吸収量・排出量算定シート!$H55+(【入力】吸収量・排出量算定シート!CG$17-【入力】吸収量・排出量算定シート!$CF$17)),幹材積成長量!$O$7:$O$148,0),MATCH(【入力】吸収量・排出量算定シート!$G55,幹材積成長量!$O$7:$Q$7,0)),INDEX(幹材積成長量!$L$7:$N$148,MATCH((【入力】吸収量・排出量算定シート!$H55+(【入力】吸収量・排出量算定シート!CG$17-【入力】吸収量・排出量算定シート!$CF$17)),幹材積成長量!$L$7:$L$148,0),MATCH(【入力】吸収量・排出量算定シート!$G55,幹材積成長量!$L$7:$N$7,0)))),0)</f>
        <v>0</v>
      </c>
      <c r="CH55" s="2">
        <f>IFERROR(IF($F55="地位Ⅰ",INDEX(幹材積成長量!$I$7:$K$148,MATCH((【入力】吸収量・排出量算定シート!$H55+(【入力】吸収量・排出量算定シート!CH$17-【入力】吸収量・排出量算定シート!$CF$17)),幹材積成長量!$I$7:$I$148,0),MATCH(【入力】吸収量・排出量算定シート!$G55,幹材積成長量!$I$7:$K$7,0)),IF($F55="地位Ⅲ",INDEX(幹材積成長量!$O$7:$Q$148,MATCH((【入力】吸収量・排出量算定シート!$H55+(【入力】吸収量・排出量算定シート!CH$17-【入力】吸収量・排出量算定シート!$CF$17)),幹材積成長量!$O$7:$O$148,0),MATCH(【入力】吸収量・排出量算定シート!$G55,幹材積成長量!$O$7:$Q$7,0)),INDEX(幹材積成長量!$L$7:$N$148,MATCH((【入力】吸収量・排出量算定シート!$H55+(【入力】吸収量・排出量算定シート!CH$17-【入力】吸収量・排出量算定シート!$CF$17)),幹材積成長量!$L$7:$L$148,0),MATCH(【入力】吸収量・排出量算定シート!$G55,幹材積成長量!$L$7:$N$7,0)))),0)</f>
        <v>0</v>
      </c>
      <c r="CI55" s="2">
        <f>IFERROR(IF($F55="地位Ⅰ",INDEX(幹材積成長量!$I$7:$K$148,MATCH((【入力】吸収量・排出量算定シート!$H55+(【入力】吸収量・排出量算定シート!CI$17-【入力】吸収量・排出量算定シート!$CF$17)),幹材積成長量!$I$7:$I$148,0),MATCH(【入力】吸収量・排出量算定シート!$G55,幹材積成長量!$I$7:$K$7,0)),IF($F55="地位Ⅲ",INDEX(幹材積成長量!$O$7:$Q$148,MATCH((【入力】吸収量・排出量算定シート!$H55+(【入力】吸収量・排出量算定シート!CI$17-【入力】吸収量・排出量算定シート!$CF$17)),幹材積成長量!$O$7:$O$148,0),MATCH(【入力】吸収量・排出量算定シート!$G55,幹材積成長量!$O$7:$Q$7,0)),INDEX(幹材積成長量!$L$7:$N$148,MATCH((【入力】吸収量・排出量算定シート!$H55+(【入力】吸収量・排出量算定シート!CI$17-【入力】吸収量・排出量算定シート!$CF$17)),幹材積成長量!$L$7:$L$148,0),MATCH(【入力】吸収量・排出量算定シート!$G55,幹材積成長量!$L$7:$N$7,0)))),0)</f>
        <v>0</v>
      </c>
      <c r="CJ55" s="2">
        <f>IFERROR(IF($F55="地位Ⅰ",INDEX(幹材積成長量!$I$7:$K$148,MATCH((【入力】吸収量・排出量算定シート!$H55+(【入力】吸収量・排出量算定シート!CJ$17-【入力】吸収量・排出量算定シート!$CF$17)),幹材積成長量!$I$7:$I$148,0),MATCH(【入力】吸収量・排出量算定シート!$G55,幹材積成長量!$I$7:$K$7,0)),IF($F55="地位Ⅲ",INDEX(幹材積成長量!$O$7:$Q$148,MATCH((【入力】吸収量・排出量算定シート!$H55+(【入力】吸収量・排出量算定シート!CJ$17-【入力】吸収量・排出量算定シート!$CF$17)),幹材積成長量!$O$7:$O$148,0),MATCH(【入力】吸収量・排出量算定シート!$G55,幹材積成長量!$O$7:$Q$7,0)),INDEX(幹材積成長量!$L$7:$N$148,MATCH((【入力】吸収量・排出量算定シート!$H55+(【入力】吸収量・排出量算定シート!CJ$17-【入力】吸収量・排出量算定シート!$CF$17)),幹材積成長量!$L$7:$L$148,0),MATCH(【入力】吸収量・排出量算定シート!$G55,幹材積成長量!$L$7:$N$7,0)))),0)</f>
        <v>0</v>
      </c>
      <c r="CK55" s="2">
        <f>IFERROR(IF($F55="地位Ⅰ",INDEX(幹材積成長量!$I$7:$K$148,MATCH((【入力】吸収量・排出量算定シート!$H55+(【入力】吸収量・排出量算定シート!CK$17-【入力】吸収量・排出量算定シート!$CF$17)),幹材積成長量!$I$7:$I$148,0),MATCH(【入力】吸収量・排出量算定シート!$G55,幹材積成長量!$I$7:$K$7,0)),IF($F55="地位Ⅲ",INDEX(幹材積成長量!$O$7:$Q$148,MATCH((【入力】吸収量・排出量算定シート!$H55+(【入力】吸収量・排出量算定シート!CK$17-【入力】吸収量・排出量算定シート!$CF$17)),幹材積成長量!$O$7:$O$148,0),MATCH(【入力】吸収量・排出量算定シート!$G55,幹材積成長量!$O$7:$Q$7,0)),INDEX(幹材積成長量!$L$7:$N$148,MATCH((【入力】吸収量・排出量算定シート!$H55+(【入力】吸収量・排出量算定シート!CK$17-【入力】吸収量・排出量算定シート!$CF$17)),幹材積成長量!$L$7:$L$148,0),MATCH(【入力】吸収量・排出量算定シート!$G55,幹材積成長量!$L$7:$N$7,0)))),0)</f>
        <v>0</v>
      </c>
      <c r="CL55" s="2">
        <f>IFERROR(IF($F55="地位Ⅰ",INDEX(幹材積成長量!$I$7:$K$148,MATCH((【入力】吸収量・排出量算定シート!$H55+(【入力】吸収量・排出量算定シート!CL$17-【入力】吸収量・排出量算定シート!$CF$17)),幹材積成長量!$I$7:$I$148,0),MATCH(【入力】吸収量・排出量算定シート!$G55,幹材積成長量!$I$7:$K$7,0)),IF($F55="地位Ⅲ",INDEX(幹材積成長量!$O$7:$Q$148,MATCH((【入力】吸収量・排出量算定シート!$H55+(【入力】吸収量・排出量算定シート!CL$17-【入力】吸収量・排出量算定シート!$CF$17)),幹材積成長量!$O$7:$O$148,0),MATCH(【入力】吸収量・排出量算定シート!$G55,幹材積成長量!$O$7:$Q$7,0)),INDEX(幹材積成長量!$L$7:$N$148,MATCH((【入力】吸収量・排出量算定シート!$H55+(【入力】吸収量・排出量算定シート!CL$17-【入力】吸収量・排出量算定シート!$CF$17)),幹材積成長量!$L$7:$L$148,0),MATCH(【入力】吸収量・排出量算定シート!$G55,幹材積成長量!$L$7:$N$7,0)))),0)</f>
        <v>0</v>
      </c>
      <c r="CM55" s="2">
        <f>IFERROR(IF($F55="地位Ⅰ",INDEX(幹材積成長量!$I$7:$K$148,MATCH((【入力】吸収量・排出量算定シート!$H55+(【入力】吸収量・排出量算定シート!CM$17-【入力】吸収量・排出量算定シート!$CF$17)),幹材積成長量!$I$7:$I$148,0),MATCH(【入力】吸収量・排出量算定シート!$G55,幹材積成長量!$I$7:$K$7,0)),IF($F55="地位Ⅲ",INDEX(幹材積成長量!$O$7:$Q$148,MATCH((【入力】吸収量・排出量算定シート!$H55+(【入力】吸収量・排出量算定シート!CM$17-【入力】吸収量・排出量算定シート!$CF$17)),幹材積成長量!$O$7:$O$148,0),MATCH(【入力】吸収量・排出量算定シート!$G55,幹材積成長量!$O$7:$Q$7,0)),INDEX(幹材積成長量!$L$7:$N$148,MATCH((【入力】吸収量・排出量算定シート!$H55+(【入力】吸収量・排出量算定シート!CM$17-【入力】吸収量・排出量算定シート!$CF$17)),幹材積成長量!$L$7:$L$148,0),MATCH(【入力】吸収量・排出量算定シート!$G55,幹材積成長量!$L$7:$N$7,0)))),0)</f>
        <v>0</v>
      </c>
      <c r="CN55" s="2">
        <f>IFERROR(IF($F55="地位Ⅰ",INDEX(幹材積成長量!$I$7:$K$148,MATCH((【入力】吸収量・排出量算定シート!$H55+(【入力】吸収量・排出量算定シート!CN$17-【入力】吸収量・排出量算定シート!$CF$17)),幹材積成長量!$I$7:$I$148,0),MATCH(【入力】吸収量・排出量算定シート!$G55,幹材積成長量!$I$7:$K$7,0)),IF($F55="地位Ⅲ",INDEX(幹材積成長量!$O$7:$Q$148,MATCH((【入力】吸収量・排出量算定シート!$H55+(【入力】吸収量・排出量算定シート!CN$17-【入力】吸収量・排出量算定シート!$CF$17)),幹材積成長量!$O$7:$O$148,0),MATCH(【入力】吸収量・排出量算定シート!$G55,幹材積成長量!$O$7:$Q$7,0)),INDEX(幹材積成長量!$L$7:$N$148,MATCH((【入力】吸収量・排出量算定シート!$H55+(【入力】吸収量・排出量算定シート!CN$17-【入力】吸収量・排出量算定シート!$CF$17)),幹材積成長量!$L$7:$L$148,0),MATCH(【入力】吸収量・排出量算定シート!$G55,幹材積成長量!$L$7:$N$7,0)))),0)</f>
        <v>0</v>
      </c>
      <c r="CO55" s="2">
        <f>IFERROR(IF($F55="地位Ⅰ",INDEX(幹材積成長量!$I$7:$K$148,MATCH((【入力】吸収量・排出量算定シート!$H55+(【入力】吸収量・排出量算定シート!CO$17-【入力】吸収量・排出量算定シート!$CF$17)),幹材積成長量!$I$7:$I$148,0),MATCH(【入力】吸収量・排出量算定シート!$G55,幹材積成長量!$I$7:$K$7,0)),IF($F55="地位Ⅲ",INDEX(幹材積成長量!$O$7:$Q$148,MATCH((【入力】吸収量・排出量算定シート!$H55+(【入力】吸収量・排出量算定シート!CO$17-【入力】吸収量・排出量算定シート!$CF$17)),幹材積成長量!$O$7:$O$148,0),MATCH(【入力】吸収量・排出量算定シート!$G55,幹材積成長量!$O$7:$Q$7,0)),INDEX(幹材積成長量!$L$7:$N$148,MATCH((【入力】吸収量・排出量算定シート!$H55+(【入力】吸収量・排出量算定シート!CO$17-【入力】吸収量・排出量算定シート!$CF$17)),幹材積成長量!$L$7:$L$148,0),MATCH(【入力】吸収量・排出量算定シート!$G55,幹材積成長量!$L$7:$N$7,0)))),0)</f>
        <v>0</v>
      </c>
      <c r="CP55" s="2">
        <f>IFERROR(IF($F55="地位Ⅰ",INDEX(幹材積成長量!$I$7:$K$148,MATCH((【入力】吸収量・排出量算定シート!$H55+(【入力】吸収量・排出量算定シート!CP$17-【入力】吸収量・排出量算定シート!$CF$17)),幹材積成長量!$I$7:$I$148,0),MATCH(【入力】吸収量・排出量算定シート!$G55,幹材積成長量!$I$7:$K$7,0)),IF($F55="地位Ⅲ",INDEX(幹材積成長量!$O$7:$Q$148,MATCH((【入力】吸収量・排出量算定シート!$H55+(【入力】吸収量・排出量算定シート!CP$17-【入力】吸収量・排出量算定シート!$CF$17)),幹材積成長量!$O$7:$O$148,0),MATCH(【入力】吸収量・排出量算定シート!$G55,幹材積成長量!$O$7:$Q$7,0)),INDEX(幹材積成長量!$L$7:$N$148,MATCH((【入力】吸収量・排出量算定シート!$H55+(【入力】吸収量・排出量算定シート!CP$17-【入力】吸収量・排出量算定シート!$CF$17)),幹材積成長量!$L$7:$L$148,0),MATCH(【入力】吸収量・排出量算定シート!$G55,幹材積成長量!$L$7:$N$7,0)))),0)</f>
        <v>0</v>
      </c>
      <c r="CQ55" s="2">
        <f>IFERROR(IF($F55="地位Ⅰ",INDEX(幹材積成長量!$I$7:$K$148,MATCH((【入力】吸収量・排出量算定シート!$H55+(【入力】吸収量・排出量算定シート!CQ$17-【入力】吸収量・排出量算定シート!$CF$17)),幹材積成長量!$I$7:$I$148,0),MATCH(【入力】吸収量・排出量算定シート!$G55,幹材積成長量!$I$7:$K$7,0)),IF($F55="地位Ⅲ",INDEX(幹材積成長量!$O$7:$Q$148,MATCH((【入力】吸収量・排出量算定シート!$H55+(【入力】吸収量・排出量算定シート!CQ$17-【入力】吸収量・排出量算定シート!$CF$17)),幹材積成長量!$O$7:$O$148,0),MATCH(【入力】吸収量・排出量算定シート!$G55,幹材積成長量!$O$7:$Q$7,0)),INDEX(幹材積成長量!$L$7:$N$148,MATCH((【入力】吸収量・排出量算定シート!$H55+(【入力】吸収量・排出量算定シート!CQ$17-【入力】吸収量・排出量算定シート!$CF$17)),幹材積成長量!$L$7:$L$148,0),MATCH(【入力】吸収量・排出量算定シート!$G55,幹材積成長量!$L$7:$N$7,0)))),0)</f>
        <v>0</v>
      </c>
      <c r="CR55" s="2">
        <f>IFERROR(IF($F55="地位Ⅰ",INDEX(幹材積成長量!$I$7:$K$148,MATCH((【入力】吸収量・排出量算定シート!$H55+(【入力】吸収量・排出量算定シート!CR$17-【入力】吸収量・排出量算定シート!$CF$17)),幹材積成長量!$I$7:$I$148,0),MATCH(【入力】吸収量・排出量算定シート!$G55,幹材積成長量!$I$7:$K$7,0)),IF($F55="地位Ⅲ",INDEX(幹材積成長量!$O$7:$Q$148,MATCH((【入力】吸収量・排出量算定シート!$H55+(【入力】吸収量・排出量算定シート!CR$17-【入力】吸収量・排出量算定シート!$CF$17)),幹材積成長量!$O$7:$O$148,0),MATCH(【入力】吸収量・排出量算定シート!$G55,幹材積成長量!$O$7:$Q$7,0)),INDEX(幹材積成長量!$L$7:$N$148,MATCH((【入力】吸収量・排出量算定シート!$H55+(【入力】吸収量・排出量算定シート!CR$17-【入力】吸収量・排出量算定シート!$CF$17)),幹材積成長量!$L$7:$L$148,0),MATCH(【入力】吸収量・排出量算定シート!$G55,幹材積成長量!$L$7:$N$7,0)))),0)</f>
        <v>0</v>
      </c>
      <c r="CS55" s="2">
        <f>IFERROR(IF($F55="地位Ⅰ",INDEX(幹材積成長量!$I$7:$K$148,MATCH((【入力】吸収量・排出量算定シート!$H55+(【入力】吸収量・排出量算定シート!CS$17-【入力】吸収量・排出量算定シート!$CF$17)),幹材積成長量!$I$7:$I$148,0),MATCH(【入力】吸収量・排出量算定シート!$G55,幹材積成長量!$I$7:$K$7,0)),IF($F55="地位Ⅲ",INDEX(幹材積成長量!$O$7:$Q$148,MATCH((【入力】吸収量・排出量算定シート!$H55+(【入力】吸収量・排出量算定シート!CS$17-【入力】吸収量・排出量算定シート!$CF$17)),幹材積成長量!$O$7:$O$148,0),MATCH(【入力】吸収量・排出量算定シート!$G55,幹材積成長量!$O$7:$Q$7,0)),INDEX(幹材積成長量!$L$7:$N$148,MATCH((【入力】吸収量・排出量算定シート!$H55+(【入力】吸収量・排出量算定シート!CS$17-【入力】吸収量・排出量算定シート!$CF$17)),幹材積成長量!$L$7:$L$148,0),MATCH(【入力】吸収量・排出量算定シート!$G55,幹材積成長量!$L$7:$N$7,0)))),0)</f>
        <v>0</v>
      </c>
      <c r="CT55" s="2">
        <f>IFERROR(IF($F55="地位Ⅰ",INDEX(幹材積成長量!$I$7:$K$148,MATCH((【入力】吸収量・排出量算定シート!$H55+(【入力】吸収量・排出量算定シート!CT$17-【入力】吸収量・排出量算定シート!$CF$17)),幹材積成長量!$I$7:$I$148,0),MATCH(【入力】吸収量・排出量算定シート!$G55,幹材積成長量!$I$7:$K$7,0)),IF($F55="地位Ⅲ",INDEX(幹材積成長量!$O$7:$Q$148,MATCH((【入力】吸収量・排出量算定シート!$H55+(【入力】吸収量・排出量算定シート!CT$17-【入力】吸収量・排出量算定シート!$CF$17)),幹材積成長量!$O$7:$O$148,0),MATCH(【入力】吸収量・排出量算定シート!$G55,幹材積成長量!$O$7:$Q$7,0)),INDEX(幹材積成長量!$L$7:$N$148,MATCH((【入力】吸収量・排出量算定シート!$H55+(【入力】吸収量・排出量算定シート!CT$17-【入力】吸収量・排出量算定シート!$CF$17)),幹材積成長量!$L$7:$L$148,0),MATCH(【入力】吸収量・排出量算定シート!$G55,幹材積成長量!$L$7:$N$7,0)))),0)</f>
        <v>0</v>
      </c>
      <c r="CU55" s="2">
        <f>IFERROR(IF($F55="地位Ⅰ",INDEX(幹材積成長量!$I$7:$K$148,MATCH((【入力】吸収量・排出量算定シート!$H55+(【入力】吸収量・排出量算定シート!CU$17-【入力】吸収量・排出量算定シート!$CF$17)),幹材積成長量!$I$7:$I$148,0),MATCH(【入力】吸収量・排出量算定シート!$G55,幹材積成長量!$I$7:$K$7,0)),IF($F55="地位Ⅲ",INDEX(幹材積成長量!$O$7:$Q$148,MATCH((【入力】吸収量・排出量算定シート!$H55+(【入力】吸収量・排出量算定シート!CU$17-【入力】吸収量・排出量算定シート!$CF$17)),幹材積成長量!$O$7:$O$148,0),MATCH(【入力】吸収量・排出量算定シート!$G55,幹材積成長量!$O$7:$Q$7,0)),INDEX(幹材積成長量!$L$7:$N$148,MATCH((【入力】吸収量・排出量算定シート!$H55+(【入力】吸収量・排出量算定シート!CU$17-【入力】吸収量・排出量算定シート!$CF$17)),幹材積成長量!$L$7:$L$148,0),MATCH(【入力】吸収量・排出量算定シート!$G55,幹材積成長量!$L$7:$N$7,0)))),0)</f>
        <v>0</v>
      </c>
      <c r="CV55" s="2">
        <f>IFERROR(IF($F55="地位Ⅰ",INDEX(幹材積成長量!$I$7:$K$148,MATCH((【入力】吸収量・排出量算定シート!$H55+(【入力】吸収量・排出量算定シート!CV$17-【入力】吸収量・排出量算定シート!$CF$17)),幹材積成長量!$I$7:$I$148,0),MATCH(【入力】吸収量・排出量算定シート!$G55,幹材積成長量!$I$7:$K$7,0)),IF($F55="地位Ⅲ",INDEX(幹材積成長量!$O$7:$Q$148,MATCH((【入力】吸収量・排出量算定シート!$H55+(【入力】吸収量・排出量算定シート!CV$17-【入力】吸収量・排出量算定シート!$CF$17)),幹材積成長量!$O$7:$O$148,0),MATCH(【入力】吸収量・排出量算定シート!$G55,幹材積成長量!$O$7:$Q$7,0)),INDEX(幹材積成長量!$L$7:$N$148,MATCH((【入力】吸収量・排出量算定シート!$H55+(【入力】吸収量・排出量算定シート!CV$17-【入力】吸収量・排出量算定シート!$CF$17)),幹材積成長量!$L$7:$L$148,0),MATCH(【入力】吸収量・排出量算定シート!$G55,幹材積成長量!$L$7:$N$7,0)))),0)</f>
        <v>0</v>
      </c>
      <c r="CW55" s="2">
        <f t="shared" si="216"/>
        <v>0</v>
      </c>
      <c r="CX55" s="2">
        <f t="shared" si="217"/>
        <v>0</v>
      </c>
      <c r="CY55" s="2">
        <f t="shared" si="218"/>
        <v>0</v>
      </c>
      <c r="CZ55" s="2">
        <f t="shared" si="219"/>
        <v>0</v>
      </c>
      <c r="DA55" s="2">
        <f t="shared" si="220"/>
        <v>0</v>
      </c>
      <c r="DB55" s="2">
        <f t="shared" si="221"/>
        <v>0</v>
      </c>
      <c r="DC55" s="2">
        <f t="shared" si="222"/>
        <v>0</v>
      </c>
      <c r="DD55" s="2">
        <f t="shared" si="223"/>
        <v>0</v>
      </c>
      <c r="DE55" s="2">
        <f t="shared" si="224"/>
        <v>0</v>
      </c>
      <c r="DF55" s="2">
        <f t="shared" si="225"/>
        <v>0</v>
      </c>
      <c r="DG55" s="2">
        <f t="shared" si="226"/>
        <v>0</v>
      </c>
      <c r="DH55" s="2">
        <f t="shared" si="227"/>
        <v>0</v>
      </c>
      <c r="DI55" s="2">
        <f t="shared" si="228"/>
        <v>0</v>
      </c>
      <c r="DJ55" s="2">
        <f t="shared" si="229"/>
        <v>0</v>
      </c>
      <c r="DK55" s="2">
        <f t="shared" si="230"/>
        <v>0</v>
      </c>
      <c r="DL55" s="2">
        <f t="shared" si="231"/>
        <v>0</v>
      </c>
      <c r="DM55" s="2">
        <f t="shared" si="232"/>
        <v>0</v>
      </c>
      <c r="DN55" s="187">
        <f>IFERROR(IF($F55="地位Ⅰ",INDEX(幹材積成長量!$AE$7:$AG$14,8,MATCH(【入力】吸収量・排出量算定シート!$G55,幹材積成長量!$AE$7:$AG$7,0)),IF($F55="地位Ⅲ",INDEX(幹材積成長量!$AK$7:$AM$14,8,MATCH(【入力】吸収量・排出量算定シート!$G55,幹材積成長量!$AK$7:$AM$7,0)),INDEX(幹材積成長量!$AH$7:$AJ$14,8,MATCH(【入力】吸収量・排出量算定シート!$G55,幹材積成長量!$AH$7:$AJ$7,0)))),0)</f>
        <v>0</v>
      </c>
      <c r="DO55" s="187">
        <f>IFERROR(IF($F55="地位Ⅰ",INDEX(幹材積成長量!$AE$7:$AG$14,8,MATCH(【入力】吸収量・排出量算定シート!$G55,幹材積成長量!$AE$7:$AG$7,0)),IF($F55="地位Ⅲ",INDEX(幹材積成長量!$AK$7:$AM$14,8,MATCH(【入力】吸収量・排出量算定シート!$G55,幹材積成長量!$AK$7:$AM$7,0)),INDEX(幹材積成長量!$AH$7:$AJ$14,8,MATCH(【入力】吸収量・排出量算定シート!$G55,幹材積成長量!$AH$7:$AJ$7,0)))),0)</f>
        <v>0</v>
      </c>
      <c r="DP55" s="187">
        <f>IFERROR(IF($F55="地位Ⅰ",INDEX(幹材積成長量!$AE$7:$AG$14,8,MATCH(【入力】吸収量・排出量算定シート!$G55,幹材積成長量!$AE$7:$AG$7,0)),IF($F55="地位Ⅲ",INDEX(幹材積成長量!$AK$7:$AM$14,8,MATCH(【入力】吸収量・排出量算定シート!$G55,幹材積成長量!$AK$7:$AM$7,0)),INDEX(幹材積成長量!$AH$7:$AJ$14,8,MATCH(【入力】吸収量・排出量算定シート!$G55,幹材積成長量!$AH$7:$AJ$7,0)))),0)</f>
        <v>0</v>
      </c>
      <c r="DQ55" s="187">
        <f>IFERROR(IF($F55="地位Ⅰ",INDEX(幹材積成長量!$AE$7:$AG$14,8,MATCH(【入力】吸収量・排出量算定シート!$G55,幹材積成長量!$AE$7:$AG$7,0)),IF($F55="地位Ⅲ",INDEX(幹材積成長量!$AK$7:$AM$14,8,MATCH(【入力】吸収量・排出量算定シート!$G55,幹材積成長量!$AK$7:$AM$7,0)),INDEX(幹材積成長量!$AH$7:$AJ$14,8,MATCH(【入力】吸収量・排出量算定シート!$G55,幹材積成長量!$AH$7:$AJ$7,0)))),0)</f>
        <v>0</v>
      </c>
      <c r="DR55" s="187">
        <f>IFERROR(IF($F55="地位Ⅰ",INDEX(幹材積成長量!$AE$7:$AG$14,8,MATCH(【入力】吸収量・排出量算定シート!$G55,幹材積成長量!$AE$7:$AG$7,0)),IF($F55="地位Ⅲ",INDEX(幹材積成長量!$AK$7:$AM$14,8,MATCH(【入力】吸収量・排出量算定シート!$G55,幹材積成長量!$AK$7:$AM$7,0)),INDEX(幹材積成長量!$AH$7:$AJ$14,8,MATCH(【入力】吸収量・排出量算定シート!$G55,幹材積成長量!$AH$7:$AJ$7,0)))),0)</f>
        <v>0</v>
      </c>
      <c r="DS55" s="187">
        <f>IFERROR(IF($F55="地位Ⅰ",INDEX(幹材積成長量!$AE$7:$AG$14,8,MATCH(【入力】吸収量・排出量算定シート!$G55,幹材積成長量!$AE$7:$AG$7,0)),IF($F55="地位Ⅲ",INDEX(幹材積成長量!$AK$7:$AM$14,8,MATCH(【入力】吸収量・排出量算定シート!$G55,幹材積成長量!$AK$7:$AM$7,0)),INDEX(幹材積成長量!$AH$7:$AJ$14,8,MATCH(【入力】吸収量・排出量算定シート!$G55,幹材積成長量!$AH$7:$AJ$7,0)))),0)</f>
        <v>0</v>
      </c>
      <c r="DT55" s="187">
        <f>IFERROR(IF($F55="地位Ⅰ",INDEX(幹材積成長量!$AE$7:$AG$14,8,MATCH(【入力】吸収量・排出量算定シート!$G55,幹材積成長量!$AE$7:$AG$7,0)),IF($F55="地位Ⅲ",INDEX(幹材積成長量!$AK$7:$AM$14,8,MATCH(【入力】吸収量・排出量算定シート!$G55,幹材積成長量!$AK$7:$AM$7,0)),INDEX(幹材積成長量!$AH$7:$AJ$14,8,MATCH(【入力】吸収量・排出量算定シート!$G55,幹材積成長量!$AH$7:$AJ$7,0)))),0)</f>
        <v>0</v>
      </c>
      <c r="DU55" s="187">
        <f>IFERROR(IF($F55="地位Ⅰ",INDEX(幹材積成長量!$AE$7:$AG$14,8,MATCH(【入力】吸収量・排出量算定シート!$G55,幹材積成長量!$AE$7:$AG$7,0)),IF($F55="地位Ⅲ",INDEX(幹材積成長量!$AK$7:$AM$14,8,MATCH(【入力】吸収量・排出量算定シート!$G55,幹材積成長量!$AK$7:$AM$7,0)),INDEX(幹材積成長量!$AH$7:$AJ$14,8,MATCH(【入力】吸収量・排出量算定シート!$G55,幹材積成長量!$AH$7:$AJ$7,0)))),0)</f>
        <v>0</v>
      </c>
      <c r="DV55" s="187">
        <f>IFERROR(IF($F55="地位Ⅰ",INDEX(幹材積成長量!$AE$7:$AG$14,8,MATCH(【入力】吸収量・排出量算定シート!$G55,幹材積成長量!$AE$7:$AG$7,0)),IF($F55="地位Ⅲ",INDEX(幹材積成長量!$AK$7:$AM$14,8,MATCH(【入力】吸収量・排出量算定シート!$G55,幹材積成長量!$AK$7:$AM$7,0)),INDEX(幹材積成長量!$AH$7:$AJ$14,8,MATCH(【入力】吸収量・排出量算定シート!$G55,幹材積成長量!$AH$7:$AJ$7,0)))),0)</f>
        <v>0</v>
      </c>
      <c r="DW55" s="187">
        <f>IFERROR(IF($F55="地位Ⅰ",INDEX(幹材積成長量!$AE$7:$AG$14,8,MATCH(【入力】吸収量・排出量算定シート!$G55,幹材積成長量!$AE$7:$AG$7,0)),IF($F55="地位Ⅲ",INDEX(幹材積成長量!$AK$7:$AM$14,8,MATCH(【入力】吸収量・排出量算定シート!$G55,幹材積成長量!$AK$7:$AM$7,0)),INDEX(幹材積成長量!$AH$7:$AJ$14,8,MATCH(【入力】吸収量・排出量算定シート!$G55,幹材積成長量!$AH$7:$AJ$7,0)))),0)</f>
        <v>0</v>
      </c>
      <c r="DX55" s="187">
        <f>IFERROR(IF($F55="地位Ⅰ",INDEX(幹材積成長量!$AE$7:$AG$14,8,MATCH(【入力】吸収量・排出量算定シート!$G55,幹材積成長量!$AE$7:$AG$7,0)),IF($F55="地位Ⅲ",INDEX(幹材積成長量!$AK$7:$AM$14,8,MATCH(【入力】吸収量・排出量算定シート!$G55,幹材積成長量!$AK$7:$AM$7,0)),INDEX(幹材積成長量!$AH$7:$AJ$14,8,MATCH(【入力】吸収量・排出量算定シート!$G55,幹材積成長量!$AH$7:$AJ$7,0)))),0)</f>
        <v>0</v>
      </c>
      <c r="DY55" s="187">
        <f>IFERROR(IF($F55="地位Ⅰ",INDEX(幹材積成長量!$AE$7:$AG$14,8,MATCH(【入力】吸収量・排出量算定シート!$G55,幹材積成長量!$AE$7:$AG$7,0)),IF($F55="地位Ⅲ",INDEX(幹材積成長量!$AK$7:$AM$14,8,MATCH(【入力】吸収量・排出量算定シート!$G55,幹材積成長量!$AK$7:$AM$7,0)),INDEX(幹材積成長量!$AH$7:$AJ$14,8,MATCH(【入力】吸収量・排出量算定シート!$G55,幹材積成長量!$AH$7:$AJ$7,0)))),0)</f>
        <v>0</v>
      </c>
      <c r="DZ55" s="187">
        <f>IFERROR(IF($F55="地位Ⅰ",INDEX(幹材積成長量!$AE$7:$AG$14,8,MATCH(【入力】吸収量・排出量算定シート!$G55,幹材積成長量!$AE$7:$AG$7,0)),IF($F55="地位Ⅲ",INDEX(幹材積成長量!$AK$7:$AM$14,8,MATCH(【入力】吸収量・排出量算定シート!$G55,幹材積成長量!$AK$7:$AM$7,0)),INDEX(幹材積成長量!$AH$7:$AJ$14,8,MATCH(【入力】吸収量・排出量算定シート!$G55,幹材積成長量!$AH$7:$AJ$7,0)))),0)</f>
        <v>0</v>
      </c>
      <c r="EA55" s="187">
        <f>IFERROR(IF($F55="地位Ⅰ",INDEX(幹材積成長量!$AE$7:$AG$14,8,MATCH(【入力】吸収量・排出量算定シート!$G55,幹材積成長量!$AE$7:$AG$7,0)),IF($F55="地位Ⅲ",INDEX(幹材積成長量!$AK$7:$AM$14,8,MATCH(【入力】吸収量・排出量算定シート!$G55,幹材積成長量!$AK$7:$AM$7,0)),INDEX(幹材積成長量!$AH$7:$AJ$14,8,MATCH(【入力】吸収量・排出量算定シート!$G55,幹材積成長量!$AH$7:$AJ$7,0)))),0)</f>
        <v>0</v>
      </c>
      <c r="EB55" s="187">
        <f>IFERROR(IF($F55="地位Ⅰ",INDEX(幹材積成長量!$AE$7:$AG$14,8,MATCH(【入力】吸収量・排出量算定シート!$G55,幹材積成長量!$AE$7:$AG$7,0)),IF($F55="地位Ⅲ",INDEX(幹材積成長量!$AK$7:$AM$14,8,MATCH(【入力】吸収量・排出量算定シート!$G55,幹材積成長量!$AK$7:$AM$7,0)),INDEX(幹材積成長量!$AH$7:$AJ$14,8,MATCH(【入力】吸収量・排出量算定シート!$G55,幹材積成長量!$AH$7:$AJ$7,0)))),0)</f>
        <v>0</v>
      </c>
      <c r="EC55" s="187">
        <f>IFERROR(IF($F55="地位Ⅰ",INDEX(幹材積成長量!$AE$7:$AG$14,8,MATCH(【入力】吸収量・排出量算定シート!$G55,幹材積成長量!$AE$7:$AG$7,0)),IF($F55="地位Ⅲ",INDEX(幹材積成長量!$AK$7:$AM$14,8,MATCH(【入力】吸収量・排出量算定シート!$G55,幹材積成長量!$AK$7:$AM$7,0)),INDEX(幹材積成長量!$AH$7:$AJ$14,8,MATCH(【入力】吸収量・排出量算定シート!$G55,幹材積成長量!$AH$7:$AJ$7,0)))),0)</f>
        <v>0</v>
      </c>
      <c r="ED55" s="186">
        <f t="shared" si="233"/>
        <v>0</v>
      </c>
      <c r="EE55" s="186">
        <f t="shared" si="234"/>
        <v>0</v>
      </c>
      <c r="EF55" s="186">
        <f t="shared" si="235"/>
        <v>0</v>
      </c>
      <c r="EG55" s="186">
        <f t="shared" si="236"/>
        <v>0</v>
      </c>
      <c r="EH55" s="186">
        <f t="shared" si="237"/>
        <v>0</v>
      </c>
      <c r="EI55" s="186">
        <f t="shared" si="238"/>
        <v>0</v>
      </c>
      <c r="EJ55" s="186">
        <f t="shared" si="239"/>
        <v>0</v>
      </c>
      <c r="EK55" s="186">
        <f t="shared" si="240"/>
        <v>0</v>
      </c>
      <c r="EL55" s="186">
        <f t="shared" si="241"/>
        <v>0</v>
      </c>
      <c r="EM55" s="186">
        <f t="shared" si="242"/>
        <v>0</v>
      </c>
      <c r="EN55" s="186">
        <f t="shared" si="243"/>
        <v>0</v>
      </c>
      <c r="EO55" s="186">
        <f t="shared" si="244"/>
        <v>0</v>
      </c>
      <c r="EP55" s="186">
        <f t="shared" si="245"/>
        <v>0</v>
      </c>
      <c r="EQ55" s="186">
        <f t="shared" si="246"/>
        <v>0</v>
      </c>
      <c r="ER55" s="186">
        <f t="shared" si="247"/>
        <v>0</v>
      </c>
      <c r="ES55" s="186">
        <f t="shared" si="248"/>
        <v>0</v>
      </c>
      <c r="ET55" s="186">
        <f t="shared" si="249"/>
        <v>0</v>
      </c>
    </row>
    <row r="56" spans="2:150" x14ac:dyDescent="0.3">
      <c r="B56" s="3"/>
      <c r="C56" s="3"/>
      <c r="D56" s="3"/>
      <c r="E56" s="3"/>
      <c r="G56" s="217"/>
      <c r="J56" s="3"/>
      <c r="M56" s="187">
        <f>IFERROR(IF($F56="地位Ⅰ",INDEX(幹材積成長量!$S$7:$U$148,MATCH(【入力】吸収量・排出量算定シート!$H56+(M$17-$M$17),幹材積成長量!$S$7:$S$148,0),MATCH($G56,幹材積成長量!$S$7:$U$7,0)),IF($F56="地位Ⅲ",INDEX(幹材積成長量!$Y$7:$AA$148,MATCH(【入力】吸収量・排出量算定シート!$H56+(M$17-$M$17),幹材積成長量!$Y$7:$Y$148,0),MATCH($G56,幹材積成長量!$Y$7:$AA$7,0)),INDEX(幹材積成長量!$V$7:$X$148,MATCH(【入力】吸収量・排出量算定シート!$H56+(M$17-$M$17),幹材積成長量!$V$7:$V$148,0),MATCH($G56,幹材積成長量!$V$7:$X$7,0)))),0)</f>
        <v>0</v>
      </c>
      <c r="N56" s="187">
        <f>IFERROR(IF($F56="地位Ⅰ",INDEX(幹材積成長量!$S$7:$U$148,MATCH(【入力】吸収量・排出量算定シート!$H56+(N$17-$M$17),幹材積成長量!$S$7:$S$148,0),MATCH($G56,幹材積成長量!$S$7:$U$7,0)),IF($F56="地位Ⅲ",INDEX(幹材積成長量!$Y$7:$AA$148,MATCH(【入力】吸収量・排出量算定シート!$H56+(N$17-$M$17),幹材積成長量!$Y$7:$Y$148,0),MATCH($G56,幹材積成長量!$Y$7:$AA$7,0)),INDEX(幹材積成長量!$V$7:$X$148,MATCH(【入力】吸収量・排出量算定シート!$H56+(N$17-$M$17),幹材積成長量!$V$7:$V$148,0),MATCH($G56,幹材積成長量!$V$7:$X$7,0)))),0)</f>
        <v>0</v>
      </c>
      <c r="O56" s="187">
        <f>IFERROR(IF($F56="地位Ⅰ",INDEX(幹材積成長量!$S$7:$U$148,MATCH(【入力】吸収量・排出量算定シート!$H56+(O$17-$M$17),幹材積成長量!$S$7:$S$148,0),MATCH($G56,幹材積成長量!$S$7:$U$7,0)),IF($F56="地位Ⅲ",INDEX(幹材積成長量!$Y$7:$AA$148,MATCH(【入力】吸収量・排出量算定シート!$H56+(O$17-$M$17),幹材積成長量!$Y$7:$Y$148,0),MATCH($G56,幹材積成長量!$Y$7:$AA$7,0)),INDEX(幹材積成長量!$V$7:$X$148,MATCH(【入力】吸収量・排出量算定シート!$H56+(O$17-$M$17),幹材積成長量!$V$7:$V$148,0),MATCH($G56,幹材積成長量!$V$7:$X$7,0)))),0)</f>
        <v>0</v>
      </c>
      <c r="P56" s="187">
        <f>IFERROR(IF($F56="地位Ⅰ",INDEX(幹材積成長量!$S$7:$U$148,MATCH(【入力】吸収量・排出量算定シート!$H56+(P$17-$M$17),幹材積成長量!$S$7:$S$148,0),MATCH($G56,幹材積成長量!$S$7:$U$7,0)),IF($F56="地位Ⅲ",INDEX(幹材積成長量!$Y$7:$AA$148,MATCH(【入力】吸収量・排出量算定シート!$H56+(P$17-$M$17),幹材積成長量!$Y$7:$Y$148,0),MATCH($G56,幹材積成長量!$Y$7:$AA$7,0)),INDEX(幹材積成長量!$V$7:$X$148,MATCH(【入力】吸収量・排出量算定シート!$H56+(P$17-$M$17),幹材積成長量!$V$7:$V$148,0),MATCH($G56,幹材積成長量!$V$7:$X$7,0)))),0)</f>
        <v>0</v>
      </c>
      <c r="Q56" s="187">
        <f>IFERROR(IF($F56="地位Ⅰ",INDEX(幹材積成長量!$S$7:$U$148,MATCH(【入力】吸収量・排出量算定シート!$H56+(Q$17-$M$17),幹材積成長量!$S$7:$S$148,0),MATCH($G56,幹材積成長量!$S$7:$U$7,0)),IF($F56="地位Ⅲ",INDEX(幹材積成長量!$Y$7:$AA$148,MATCH(【入力】吸収量・排出量算定シート!$H56+(Q$17-$M$17),幹材積成長量!$Y$7:$Y$148,0),MATCH($G56,幹材積成長量!$Y$7:$AA$7,0)),INDEX(幹材積成長量!$V$7:$X$148,MATCH(【入力】吸収量・排出量算定シート!$H56+(Q$17-$M$17),幹材積成長量!$V$7:$V$148,0),MATCH($G56,幹材積成長量!$V$7:$X$7,0)))),0)</f>
        <v>0</v>
      </c>
      <c r="R56" s="187">
        <f>IFERROR(IF($F56="地位Ⅰ",INDEX(幹材積成長量!$S$7:$U$148,MATCH(【入力】吸収量・排出量算定シート!$H56+(R$17-$M$17),幹材積成長量!$S$7:$S$148,0),MATCH($G56,幹材積成長量!$S$7:$U$7,0)),IF($F56="地位Ⅲ",INDEX(幹材積成長量!$Y$7:$AA$148,MATCH(【入力】吸収量・排出量算定シート!$H56+(R$17-$M$17),幹材積成長量!$Y$7:$Y$148,0),MATCH($G56,幹材積成長量!$Y$7:$AA$7,0)),INDEX(幹材積成長量!$V$7:$X$148,MATCH(【入力】吸収量・排出量算定シート!$H56+(R$17-$M$17),幹材積成長量!$V$7:$V$148,0),MATCH($G56,幹材積成長量!$V$7:$X$7,0)))),0)</f>
        <v>0</v>
      </c>
      <c r="S56" s="187">
        <f>IFERROR(IF($F56="地位Ⅰ",INDEX(幹材積成長量!$S$7:$U$148,MATCH(【入力】吸収量・排出量算定シート!$H56+(S$17-$M$17),幹材積成長量!$S$7:$S$148,0),MATCH($G56,幹材積成長量!$S$7:$U$7,0)),IF($F56="地位Ⅲ",INDEX(幹材積成長量!$Y$7:$AA$148,MATCH(【入力】吸収量・排出量算定シート!$H56+(S$17-$M$17),幹材積成長量!$Y$7:$Y$148,0),MATCH($G56,幹材積成長量!$Y$7:$AA$7,0)),INDEX(幹材積成長量!$V$7:$X$148,MATCH(【入力】吸収量・排出量算定シート!$H56+(S$17-$M$17),幹材積成長量!$V$7:$V$148,0),MATCH($G56,幹材積成長量!$V$7:$X$7,0)))),0)</f>
        <v>0</v>
      </c>
      <c r="T56" s="187">
        <f>IFERROR(IF($F56="地位Ⅰ",INDEX(幹材積成長量!$S$7:$U$148,MATCH(【入力】吸収量・排出量算定シート!$H56+(T$17-$M$17),幹材積成長量!$S$7:$S$148,0),MATCH($G56,幹材積成長量!$S$7:$U$7,0)),IF($F56="地位Ⅲ",INDEX(幹材積成長量!$Y$7:$AA$148,MATCH(【入力】吸収量・排出量算定シート!$H56+(T$17-$M$17),幹材積成長量!$Y$7:$Y$148,0),MATCH($G56,幹材積成長量!$Y$7:$AA$7,0)),INDEX(幹材積成長量!$V$7:$X$148,MATCH(【入力】吸収量・排出量算定シート!$H56+(T$17-$M$17),幹材積成長量!$V$7:$V$148,0),MATCH($G56,幹材積成長量!$V$7:$X$7,0)))),0)</f>
        <v>0</v>
      </c>
      <c r="U56" s="187">
        <f>IFERROR(IF($F56="地位Ⅰ",INDEX(幹材積成長量!$S$7:$U$148,MATCH(【入力】吸収量・排出量算定シート!$H56+(U$17-$M$17),幹材積成長量!$S$7:$S$148,0),MATCH($G56,幹材積成長量!$S$7:$U$7,0)),IF($F56="地位Ⅲ",INDEX(幹材積成長量!$Y$7:$AA$148,MATCH(【入力】吸収量・排出量算定シート!$H56+(U$17-$M$17),幹材積成長量!$Y$7:$Y$148,0),MATCH($G56,幹材積成長量!$Y$7:$AA$7,0)),INDEX(幹材積成長量!$V$7:$X$148,MATCH(【入力】吸収量・排出量算定シート!$H56+(U$17-$M$17),幹材積成長量!$V$7:$V$148,0),MATCH($G56,幹材積成長量!$V$7:$X$7,0)))),0)</f>
        <v>0</v>
      </c>
      <c r="V56" s="187">
        <f>IFERROR(IF($F56="地位Ⅰ",INDEX(幹材積成長量!$S$7:$U$148,MATCH(【入力】吸収量・排出量算定シート!$H56+(V$17-$M$17),幹材積成長量!$S$7:$S$148,0),MATCH($G56,幹材積成長量!$S$7:$U$7,0)),IF($F56="地位Ⅲ",INDEX(幹材積成長量!$Y$7:$AA$148,MATCH(【入力】吸収量・排出量算定シート!$H56+(V$17-$M$17),幹材積成長量!$Y$7:$Y$148,0),MATCH($G56,幹材積成長量!$Y$7:$AA$7,0)),INDEX(幹材積成長量!$V$7:$X$148,MATCH(【入力】吸収量・排出量算定シート!$H56+(V$17-$M$17),幹材積成長量!$V$7:$V$148,0),MATCH($G56,幹材積成長量!$V$7:$X$7,0)))),0)</f>
        <v>0</v>
      </c>
      <c r="W56" s="187">
        <f>IFERROR(IF($F56="地位Ⅰ",INDEX(幹材積成長量!$S$7:$U$148,MATCH(【入力】吸収量・排出量算定シート!$H56+(W$17-$M$17),幹材積成長量!$S$7:$S$148,0),MATCH($G56,幹材積成長量!$S$7:$U$7,0)),IF($F56="地位Ⅲ",INDEX(幹材積成長量!$Y$7:$AA$148,MATCH(【入力】吸収量・排出量算定シート!$H56+(W$17-$M$17),幹材積成長量!$Y$7:$Y$148,0),MATCH($G56,幹材積成長量!$Y$7:$AA$7,0)),INDEX(幹材積成長量!$V$7:$X$148,MATCH(【入力】吸収量・排出量算定シート!$H56+(W$17-$M$17),幹材積成長量!$V$7:$V$148,0),MATCH($G56,幹材積成長量!$V$7:$X$7,0)))),0)</f>
        <v>0</v>
      </c>
      <c r="X56" s="187">
        <f>IFERROR(IF($F56="地位Ⅰ",INDEX(幹材積成長量!$S$7:$U$148,MATCH(【入力】吸収量・排出量算定シート!$H56+(X$17-$M$17),幹材積成長量!$S$7:$S$148,0),MATCH($G56,幹材積成長量!$S$7:$U$7,0)),IF($F56="地位Ⅲ",INDEX(幹材積成長量!$Y$7:$AA$148,MATCH(【入力】吸収量・排出量算定シート!$H56+(X$17-$M$17),幹材積成長量!$Y$7:$Y$148,0),MATCH($G56,幹材積成長量!$Y$7:$AA$7,0)),INDEX(幹材積成長量!$V$7:$X$148,MATCH(【入力】吸収量・排出量算定シート!$H56+(X$17-$M$17),幹材積成長量!$V$7:$V$148,0),MATCH($G56,幹材積成長量!$V$7:$X$7,0)))),0)</f>
        <v>0</v>
      </c>
      <c r="Y56" s="187">
        <f>IFERROR(IF($F56="地位Ⅰ",INDEX(幹材積成長量!$S$7:$U$148,MATCH(【入力】吸収量・排出量算定シート!$H56+(Y$17-$M$17),幹材積成長量!$S$7:$S$148,0),MATCH($G56,幹材積成長量!$S$7:$U$7,0)),IF($F56="地位Ⅲ",INDEX(幹材積成長量!$Y$7:$AA$148,MATCH(【入力】吸収量・排出量算定シート!$H56+(Y$17-$M$17),幹材積成長量!$Y$7:$Y$148,0),MATCH($G56,幹材積成長量!$Y$7:$AA$7,0)),INDEX(幹材積成長量!$V$7:$X$148,MATCH(【入力】吸収量・排出量算定シート!$H56+(Y$17-$M$17),幹材積成長量!$V$7:$V$148,0),MATCH($G56,幹材積成長量!$V$7:$X$7,0)))),0)</f>
        <v>0</v>
      </c>
      <c r="Z56" s="187">
        <f>IFERROR(IF($F56="地位Ⅰ",INDEX(幹材積成長量!$S$7:$U$148,MATCH(【入力】吸収量・排出量算定シート!$H56+(Z$17-$M$17),幹材積成長量!$S$7:$S$148,0),MATCH($G56,幹材積成長量!$S$7:$U$7,0)),IF($F56="地位Ⅲ",INDEX(幹材積成長量!$Y$7:$AA$148,MATCH(【入力】吸収量・排出量算定シート!$H56+(Z$17-$M$17),幹材積成長量!$Y$7:$Y$148,0),MATCH($G56,幹材積成長量!$Y$7:$AA$7,0)),INDEX(幹材積成長量!$V$7:$X$148,MATCH(【入力】吸収量・排出量算定シート!$H56+(Z$17-$M$17),幹材積成長量!$V$7:$V$148,0),MATCH($G56,幹材積成長量!$V$7:$X$7,0)))),0)</f>
        <v>0</v>
      </c>
      <c r="AA56" s="187">
        <f>IFERROR(IF($F56="地位Ⅰ",INDEX(幹材積成長量!$S$7:$U$148,MATCH(【入力】吸収量・排出量算定シート!$H56+(AA$17-$M$17),幹材積成長量!$S$7:$S$148,0),MATCH($G56,幹材積成長量!$S$7:$U$7,0)),IF($F56="地位Ⅲ",INDEX(幹材積成長量!$Y$7:$AA$148,MATCH(【入力】吸収量・排出量算定シート!$H56+(AA$17-$M$17),幹材積成長量!$Y$7:$Y$148,0),MATCH($G56,幹材積成長量!$Y$7:$AA$7,0)),INDEX(幹材積成長量!$V$7:$X$148,MATCH(【入力】吸収量・排出量算定シート!$H56+(AA$17-$M$17),幹材積成長量!$V$7:$V$148,0),MATCH($G56,幹材積成長量!$V$7:$X$7,0)))),0)</f>
        <v>0</v>
      </c>
      <c r="AB56" s="187">
        <f>IFERROR(IF($F56="地位Ⅰ",INDEX(幹材積成長量!$S$7:$U$148,MATCH(【入力】吸収量・排出量算定シート!$H56+(AB$17-$M$17),幹材積成長量!$S$7:$S$148,0),MATCH($G56,幹材積成長量!$S$7:$U$7,0)),IF($F56="地位Ⅲ",INDEX(幹材積成長量!$Y$7:$AA$148,MATCH(【入力】吸収量・排出量算定シート!$H56+(AB$17-$M$17),幹材積成長量!$Y$7:$Y$148,0),MATCH($G56,幹材積成長量!$Y$7:$AA$7,0)),INDEX(幹材積成長量!$V$7:$X$148,MATCH(【入力】吸収量・排出量算定シート!$H56+(AB$17-$M$17),幹材積成長量!$V$7:$V$148,0),MATCH($G56,幹材積成長量!$V$7:$X$7,0)))),0)</f>
        <v>0</v>
      </c>
      <c r="AC56" s="187">
        <f>IFERROR(IF($F56="地位Ⅰ",INDEX(幹材積成長量!$S$7:$U$148,MATCH(【入力】吸収量・排出量算定シート!$H56+(AC$17-$M$17),幹材積成長量!$S$7:$S$148,0),MATCH($G56,幹材積成長量!$S$7:$U$7,0)),IF($F56="地位Ⅲ",INDEX(幹材積成長量!$Y$7:$AA$148,MATCH(【入力】吸収量・排出量算定シート!$H56+(AC$17-$M$17),幹材積成長量!$Y$7:$Y$148,0),MATCH($G56,幹材積成長量!$Y$7:$AA$7,0)),INDEX(幹材積成長量!$V$7:$X$148,MATCH(【入力】吸収量・排出量算定シート!$H56+(AC$17-$M$17),幹材積成長量!$V$7:$V$148,0),MATCH($G56,幹材積成長量!$V$7:$X$7,0)))),0)</f>
        <v>0</v>
      </c>
      <c r="AD56" s="2">
        <f>IFERROR(INDEX('BEF（拡大係数）'!$A$4:$AO$154,MATCH(【入力】吸収量・排出量算定シート!$H56,'BEF（拡大係数）'!$A$4:$A$154,0),MATCH($G56,'BEF（拡大係数）'!$A$4:$AO$4,0)),0)</f>
        <v>0</v>
      </c>
      <c r="AE56" s="2">
        <f>IFERROR(INDEX('BEF（拡大係数）'!$A$4:$AO$154,MATCH(【入力】吸収量・排出量算定シート!$H56,'BEF（拡大係数）'!$A$4:$A$154,0),MATCH($G56,'BEF（拡大係数）'!$A$4:$AO$4,0)),0)</f>
        <v>0</v>
      </c>
      <c r="AF56" s="2">
        <f>IFERROR(INDEX('BEF（拡大係数）'!$A$4:$AO$154,MATCH(【入力】吸収量・排出量算定シート!$H56,'BEF（拡大係数）'!$A$4:$A$154,0),MATCH($G56,'BEF（拡大係数）'!$A$4:$AO$4,0)),0)</f>
        <v>0</v>
      </c>
      <c r="AG56" s="2">
        <f>IFERROR(INDEX('BEF（拡大係数）'!$A$4:$AO$154,MATCH(【入力】吸収量・排出量算定シート!$H56,'BEF（拡大係数）'!$A$4:$A$154,0),MATCH($G56,'BEF（拡大係数）'!$A$4:$AO$4,0)),0)</f>
        <v>0</v>
      </c>
      <c r="AH56" s="2">
        <f>IFERROR(INDEX('BEF（拡大係数）'!$A$4:$AO$154,MATCH(【入力】吸収量・排出量算定シート!$H56,'BEF（拡大係数）'!$A$4:$A$154,0),MATCH($G56,'BEF（拡大係数）'!$A$4:$AO$4,0)),0)</f>
        <v>0</v>
      </c>
      <c r="AI56" s="2">
        <f>IFERROR(INDEX('BEF（拡大係数）'!$A$4:$AO$154,MATCH(【入力】吸収量・排出量算定シート!$H56,'BEF（拡大係数）'!$A$4:$A$154,0),MATCH($G56,'BEF（拡大係数）'!$A$4:$AO$4,0)),0)</f>
        <v>0</v>
      </c>
      <c r="AJ56" s="2">
        <f>IFERROR(INDEX('BEF（拡大係数）'!$A$4:$AO$154,MATCH(【入力】吸収量・排出量算定シート!$H56,'BEF（拡大係数）'!$A$4:$A$154,0),MATCH($G56,'BEF（拡大係数）'!$A$4:$AO$4,0)),0)</f>
        <v>0</v>
      </c>
      <c r="AK56" s="2">
        <f>IFERROR(INDEX('BEF（拡大係数）'!$A$4:$AO$154,MATCH(【入力】吸収量・排出量算定シート!$H56,'BEF（拡大係数）'!$A$4:$A$154,0),MATCH($G56,'BEF（拡大係数）'!$A$4:$AO$4,0)),0)</f>
        <v>0</v>
      </c>
      <c r="AL56" s="2">
        <f>IFERROR(INDEX('BEF（拡大係数）'!$A$4:$AO$154,MATCH(【入力】吸収量・排出量算定シート!$H56,'BEF（拡大係数）'!$A$4:$A$154,0),MATCH($G56,'BEF（拡大係数）'!$A$4:$AO$4,0)),0)</f>
        <v>0</v>
      </c>
      <c r="AM56" s="2">
        <f>IFERROR(INDEX('BEF（拡大係数）'!$A$4:$AO$154,MATCH(【入力】吸収量・排出量算定シート!$H56,'BEF（拡大係数）'!$A$4:$A$154,0),MATCH($G56,'BEF（拡大係数）'!$A$4:$AO$4,0)),0)</f>
        <v>0</v>
      </c>
      <c r="AN56" s="2">
        <f>IFERROR(INDEX('BEF（拡大係数）'!$A$4:$AO$154,MATCH(【入力】吸収量・排出量算定シート!$H56,'BEF（拡大係数）'!$A$4:$A$154,0),MATCH($G56,'BEF（拡大係数）'!$A$4:$AO$4,0)),0)</f>
        <v>0</v>
      </c>
      <c r="AO56" s="2">
        <f>IFERROR(INDEX('BEF（拡大係数）'!$A$4:$AO$154,MATCH(【入力】吸収量・排出量算定シート!$H56,'BEF（拡大係数）'!$A$4:$A$154,0),MATCH($G56,'BEF（拡大係数）'!$A$4:$AO$4,0)),0)</f>
        <v>0</v>
      </c>
      <c r="AP56" s="2">
        <f>IFERROR(INDEX('BEF（拡大係数）'!$A$4:$AO$154,MATCH(【入力】吸収量・排出量算定シート!$H56,'BEF（拡大係数）'!$A$4:$A$154,0),MATCH($G56,'BEF（拡大係数）'!$A$4:$AO$4,0)),0)</f>
        <v>0</v>
      </c>
      <c r="AQ56" s="2">
        <f>IFERROR(INDEX('BEF（拡大係数）'!$A$4:$AO$154,MATCH(【入力】吸収量・排出量算定シート!$H56,'BEF（拡大係数）'!$A$4:$A$154,0),MATCH($G56,'BEF（拡大係数）'!$A$4:$AO$4,0)),0)</f>
        <v>0</v>
      </c>
      <c r="AR56" s="2">
        <f>IFERROR(INDEX('BEF（拡大係数）'!$A$4:$AO$154,MATCH(【入力】吸収量・排出量算定シート!$H56,'BEF（拡大係数）'!$A$4:$A$154,0),MATCH($G56,'BEF（拡大係数）'!$A$4:$AO$4,0)),0)</f>
        <v>0</v>
      </c>
      <c r="AS56" s="2">
        <f>IFERROR(INDEX('BEF（拡大係数）'!$A$4:$AO$154,MATCH(【入力】吸収量・排出量算定シート!$H56,'BEF（拡大係数）'!$A$4:$A$154,0),MATCH($G56,'BEF（拡大係数）'!$A$4:$AO$4,0)),0)</f>
        <v>0</v>
      </c>
      <c r="AT56" s="2">
        <f>IFERROR(INDEX('BEF（拡大係数）'!$A$4:$AO$154,MATCH(【入力】吸収量・排出量算定シート!$H56,'BEF（拡大係数）'!$A$4:$A$154,0),MATCH($G56,'BEF（拡大係数）'!$A$4:$AO$4,0)),0)</f>
        <v>0</v>
      </c>
      <c r="AU56" s="2">
        <f>IFERROR(VLOOKUP($G56,パラメータ_オリジナル!$B$6:$G$45,4,FALSE),0)</f>
        <v>0</v>
      </c>
      <c r="AV56" s="2">
        <f>IFERROR(VLOOKUP($G56,パラメータ_オリジナル!$B$6:$G$45,5,FALSE),0)</f>
        <v>0</v>
      </c>
      <c r="AW56" s="2">
        <f>IFERROR(VLOOKUP($G56,パラメータ_オリジナル!$B$6:$G$45,6,FALSE),0)</f>
        <v>0</v>
      </c>
      <c r="AX56" s="125">
        <f t="shared" si="182"/>
        <v>0</v>
      </c>
      <c r="AY56" s="125">
        <f t="shared" si="183"/>
        <v>0</v>
      </c>
      <c r="AZ56" s="125">
        <f t="shared" si="184"/>
        <v>0</v>
      </c>
      <c r="BA56" s="125">
        <f t="shared" si="185"/>
        <v>0</v>
      </c>
      <c r="BB56" s="125">
        <f t="shared" si="186"/>
        <v>0</v>
      </c>
      <c r="BC56" s="125">
        <f t="shared" si="187"/>
        <v>0</v>
      </c>
      <c r="BD56" s="125">
        <f t="shared" si="188"/>
        <v>0</v>
      </c>
      <c r="BE56" s="125">
        <f t="shared" si="189"/>
        <v>0</v>
      </c>
      <c r="BF56" s="125">
        <f t="shared" si="190"/>
        <v>0</v>
      </c>
      <c r="BG56" s="125">
        <f t="shared" si="191"/>
        <v>0</v>
      </c>
      <c r="BH56" s="125">
        <f t="shared" si="192"/>
        <v>0</v>
      </c>
      <c r="BI56" s="125">
        <f t="shared" si="193"/>
        <v>0</v>
      </c>
      <c r="BJ56" s="125">
        <f t="shared" si="194"/>
        <v>0</v>
      </c>
      <c r="BK56" s="125">
        <f t="shared" si="195"/>
        <v>0</v>
      </c>
      <c r="BL56" s="125">
        <f t="shared" si="196"/>
        <v>0</v>
      </c>
      <c r="BM56" s="125">
        <f t="shared" si="197"/>
        <v>0</v>
      </c>
      <c r="BN56" s="125">
        <f t="shared" si="198"/>
        <v>0</v>
      </c>
      <c r="BO56" s="125">
        <f t="shared" si="199"/>
        <v>0</v>
      </c>
      <c r="BP56" s="125">
        <f t="shared" si="200"/>
        <v>0</v>
      </c>
      <c r="BQ56" s="125">
        <f t="shared" si="201"/>
        <v>0</v>
      </c>
      <c r="BR56" s="125">
        <f t="shared" si="202"/>
        <v>0</v>
      </c>
      <c r="BS56" s="125">
        <f t="shared" si="203"/>
        <v>0</v>
      </c>
      <c r="BT56" s="125">
        <f t="shared" si="204"/>
        <v>0</v>
      </c>
      <c r="BU56" s="125">
        <f t="shared" si="205"/>
        <v>0</v>
      </c>
      <c r="BV56" s="125">
        <f t="shared" si="206"/>
        <v>0</v>
      </c>
      <c r="BW56" s="125">
        <f t="shared" si="207"/>
        <v>0</v>
      </c>
      <c r="BX56" s="125">
        <f t="shared" si="208"/>
        <v>0</v>
      </c>
      <c r="BY56" s="125">
        <f t="shared" si="209"/>
        <v>0</v>
      </c>
      <c r="BZ56" s="125">
        <f t="shared" si="210"/>
        <v>0</v>
      </c>
      <c r="CA56" s="125">
        <f t="shared" si="211"/>
        <v>0</v>
      </c>
      <c r="CB56" s="125">
        <f t="shared" si="212"/>
        <v>0</v>
      </c>
      <c r="CC56" s="125">
        <f t="shared" si="213"/>
        <v>0</v>
      </c>
      <c r="CD56" s="125">
        <f t="shared" si="214"/>
        <v>0</v>
      </c>
      <c r="CE56" s="125">
        <f t="shared" si="215"/>
        <v>0</v>
      </c>
      <c r="CF56" s="2">
        <f>IFERROR(IF($F56="地位Ⅰ",INDEX(幹材積成長量!$I$7:$K$148,MATCH((【入力】吸収量・排出量算定シート!$H56+(【入力】吸収量・排出量算定シート!CF$17-【入力】吸収量・排出量算定シート!$CF$17)),幹材積成長量!$I$7:$I$148,0),MATCH(【入力】吸収量・排出量算定シート!$G56,幹材積成長量!$I$7:$K$7,0)),IF($F56="地位Ⅲ",INDEX(幹材積成長量!$O$7:$Q$148,MATCH((【入力】吸収量・排出量算定シート!$H56+(【入力】吸収量・排出量算定シート!CF$17-【入力】吸収量・排出量算定シート!$CF$17)),幹材積成長量!$O$7:$O$148,0),MATCH(【入力】吸収量・排出量算定シート!$G56,幹材積成長量!$O$7:$Q$7,0)),INDEX(幹材積成長量!$L$7:$N$148,MATCH((【入力】吸収量・排出量算定シート!$H56+(【入力】吸収量・排出量算定シート!CF$17-【入力】吸収量・排出量算定シート!$CF$17)),幹材積成長量!$L$7:$L$148,0),MATCH(【入力】吸収量・排出量算定シート!$G56,幹材積成長量!$L$7:$N$7,0)))),0)</f>
        <v>0</v>
      </c>
      <c r="CG56" s="2">
        <f>IFERROR(IF($F56="地位Ⅰ",INDEX(幹材積成長量!$I$7:$K$148,MATCH((【入力】吸収量・排出量算定シート!$H56+(【入力】吸収量・排出量算定シート!CG$17-【入力】吸収量・排出量算定シート!$CF$17)),幹材積成長量!$I$7:$I$148,0),MATCH(【入力】吸収量・排出量算定シート!$G56,幹材積成長量!$I$7:$K$7,0)),IF($F56="地位Ⅲ",INDEX(幹材積成長量!$O$7:$Q$148,MATCH((【入力】吸収量・排出量算定シート!$H56+(【入力】吸収量・排出量算定シート!CG$17-【入力】吸収量・排出量算定シート!$CF$17)),幹材積成長量!$O$7:$O$148,0),MATCH(【入力】吸収量・排出量算定シート!$G56,幹材積成長量!$O$7:$Q$7,0)),INDEX(幹材積成長量!$L$7:$N$148,MATCH((【入力】吸収量・排出量算定シート!$H56+(【入力】吸収量・排出量算定シート!CG$17-【入力】吸収量・排出量算定シート!$CF$17)),幹材積成長量!$L$7:$L$148,0),MATCH(【入力】吸収量・排出量算定シート!$G56,幹材積成長量!$L$7:$N$7,0)))),0)</f>
        <v>0</v>
      </c>
      <c r="CH56" s="2">
        <f>IFERROR(IF($F56="地位Ⅰ",INDEX(幹材積成長量!$I$7:$K$148,MATCH((【入力】吸収量・排出量算定シート!$H56+(【入力】吸収量・排出量算定シート!CH$17-【入力】吸収量・排出量算定シート!$CF$17)),幹材積成長量!$I$7:$I$148,0),MATCH(【入力】吸収量・排出量算定シート!$G56,幹材積成長量!$I$7:$K$7,0)),IF($F56="地位Ⅲ",INDEX(幹材積成長量!$O$7:$Q$148,MATCH((【入力】吸収量・排出量算定シート!$H56+(【入力】吸収量・排出量算定シート!CH$17-【入力】吸収量・排出量算定シート!$CF$17)),幹材積成長量!$O$7:$O$148,0),MATCH(【入力】吸収量・排出量算定シート!$G56,幹材積成長量!$O$7:$Q$7,0)),INDEX(幹材積成長量!$L$7:$N$148,MATCH((【入力】吸収量・排出量算定シート!$H56+(【入力】吸収量・排出量算定シート!CH$17-【入力】吸収量・排出量算定シート!$CF$17)),幹材積成長量!$L$7:$L$148,0),MATCH(【入力】吸収量・排出量算定シート!$G56,幹材積成長量!$L$7:$N$7,0)))),0)</f>
        <v>0</v>
      </c>
      <c r="CI56" s="2">
        <f>IFERROR(IF($F56="地位Ⅰ",INDEX(幹材積成長量!$I$7:$K$148,MATCH((【入力】吸収量・排出量算定シート!$H56+(【入力】吸収量・排出量算定シート!CI$17-【入力】吸収量・排出量算定シート!$CF$17)),幹材積成長量!$I$7:$I$148,0),MATCH(【入力】吸収量・排出量算定シート!$G56,幹材積成長量!$I$7:$K$7,0)),IF($F56="地位Ⅲ",INDEX(幹材積成長量!$O$7:$Q$148,MATCH((【入力】吸収量・排出量算定シート!$H56+(【入力】吸収量・排出量算定シート!CI$17-【入力】吸収量・排出量算定シート!$CF$17)),幹材積成長量!$O$7:$O$148,0),MATCH(【入力】吸収量・排出量算定シート!$G56,幹材積成長量!$O$7:$Q$7,0)),INDEX(幹材積成長量!$L$7:$N$148,MATCH((【入力】吸収量・排出量算定シート!$H56+(【入力】吸収量・排出量算定シート!CI$17-【入力】吸収量・排出量算定シート!$CF$17)),幹材積成長量!$L$7:$L$148,0),MATCH(【入力】吸収量・排出量算定シート!$G56,幹材積成長量!$L$7:$N$7,0)))),0)</f>
        <v>0</v>
      </c>
      <c r="CJ56" s="2">
        <f>IFERROR(IF($F56="地位Ⅰ",INDEX(幹材積成長量!$I$7:$K$148,MATCH((【入力】吸収量・排出量算定シート!$H56+(【入力】吸収量・排出量算定シート!CJ$17-【入力】吸収量・排出量算定シート!$CF$17)),幹材積成長量!$I$7:$I$148,0),MATCH(【入力】吸収量・排出量算定シート!$G56,幹材積成長量!$I$7:$K$7,0)),IF($F56="地位Ⅲ",INDEX(幹材積成長量!$O$7:$Q$148,MATCH((【入力】吸収量・排出量算定シート!$H56+(【入力】吸収量・排出量算定シート!CJ$17-【入力】吸収量・排出量算定シート!$CF$17)),幹材積成長量!$O$7:$O$148,0),MATCH(【入力】吸収量・排出量算定シート!$G56,幹材積成長量!$O$7:$Q$7,0)),INDEX(幹材積成長量!$L$7:$N$148,MATCH((【入力】吸収量・排出量算定シート!$H56+(【入力】吸収量・排出量算定シート!CJ$17-【入力】吸収量・排出量算定シート!$CF$17)),幹材積成長量!$L$7:$L$148,0),MATCH(【入力】吸収量・排出量算定シート!$G56,幹材積成長量!$L$7:$N$7,0)))),0)</f>
        <v>0</v>
      </c>
      <c r="CK56" s="2">
        <f>IFERROR(IF($F56="地位Ⅰ",INDEX(幹材積成長量!$I$7:$K$148,MATCH((【入力】吸収量・排出量算定シート!$H56+(【入力】吸収量・排出量算定シート!CK$17-【入力】吸収量・排出量算定シート!$CF$17)),幹材積成長量!$I$7:$I$148,0),MATCH(【入力】吸収量・排出量算定シート!$G56,幹材積成長量!$I$7:$K$7,0)),IF($F56="地位Ⅲ",INDEX(幹材積成長量!$O$7:$Q$148,MATCH((【入力】吸収量・排出量算定シート!$H56+(【入力】吸収量・排出量算定シート!CK$17-【入力】吸収量・排出量算定シート!$CF$17)),幹材積成長量!$O$7:$O$148,0),MATCH(【入力】吸収量・排出量算定シート!$G56,幹材積成長量!$O$7:$Q$7,0)),INDEX(幹材積成長量!$L$7:$N$148,MATCH((【入力】吸収量・排出量算定シート!$H56+(【入力】吸収量・排出量算定シート!CK$17-【入力】吸収量・排出量算定シート!$CF$17)),幹材積成長量!$L$7:$L$148,0),MATCH(【入力】吸収量・排出量算定シート!$G56,幹材積成長量!$L$7:$N$7,0)))),0)</f>
        <v>0</v>
      </c>
      <c r="CL56" s="2">
        <f>IFERROR(IF($F56="地位Ⅰ",INDEX(幹材積成長量!$I$7:$K$148,MATCH((【入力】吸収量・排出量算定シート!$H56+(【入力】吸収量・排出量算定シート!CL$17-【入力】吸収量・排出量算定シート!$CF$17)),幹材積成長量!$I$7:$I$148,0),MATCH(【入力】吸収量・排出量算定シート!$G56,幹材積成長量!$I$7:$K$7,0)),IF($F56="地位Ⅲ",INDEX(幹材積成長量!$O$7:$Q$148,MATCH((【入力】吸収量・排出量算定シート!$H56+(【入力】吸収量・排出量算定シート!CL$17-【入力】吸収量・排出量算定シート!$CF$17)),幹材積成長量!$O$7:$O$148,0),MATCH(【入力】吸収量・排出量算定シート!$G56,幹材積成長量!$O$7:$Q$7,0)),INDEX(幹材積成長量!$L$7:$N$148,MATCH((【入力】吸収量・排出量算定シート!$H56+(【入力】吸収量・排出量算定シート!CL$17-【入力】吸収量・排出量算定シート!$CF$17)),幹材積成長量!$L$7:$L$148,0),MATCH(【入力】吸収量・排出量算定シート!$G56,幹材積成長量!$L$7:$N$7,0)))),0)</f>
        <v>0</v>
      </c>
      <c r="CM56" s="2">
        <f>IFERROR(IF($F56="地位Ⅰ",INDEX(幹材積成長量!$I$7:$K$148,MATCH((【入力】吸収量・排出量算定シート!$H56+(【入力】吸収量・排出量算定シート!CM$17-【入力】吸収量・排出量算定シート!$CF$17)),幹材積成長量!$I$7:$I$148,0),MATCH(【入力】吸収量・排出量算定シート!$G56,幹材積成長量!$I$7:$K$7,0)),IF($F56="地位Ⅲ",INDEX(幹材積成長量!$O$7:$Q$148,MATCH((【入力】吸収量・排出量算定シート!$H56+(【入力】吸収量・排出量算定シート!CM$17-【入力】吸収量・排出量算定シート!$CF$17)),幹材積成長量!$O$7:$O$148,0),MATCH(【入力】吸収量・排出量算定シート!$G56,幹材積成長量!$O$7:$Q$7,0)),INDEX(幹材積成長量!$L$7:$N$148,MATCH((【入力】吸収量・排出量算定シート!$H56+(【入力】吸収量・排出量算定シート!CM$17-【入力】吸収量・排出量算定シート!$CF$17)),幹材積成長量!$L$7:$L$148,0),MATCH(【入力】吸収量・排出量算定シート!$G56,幹材積成長量!$L$7:$N$7,0)))),0)</f>
        <v>0</v>
      </c>
      <c r="CN56" s="2">
        <f>IFERROR(IF($F56="地位Ⅰ",INDEX(幹材積成長量!$I$7:$K$148,MATCH((【入力】吸収量・排出量算定シート!$H56+(【入力】吸収量・排出量算定シート!CN$17-【入力】吸収量・排出量算定シート!$CF$17)),幹材積成長量!$I$7:$I$148,0),MATCH(【入力】吸収量・排出量算定シート!$G56,幹材積成長量!$I$7:$K$7,0)),IF($F56="地位Ⅲ",INDEX(幹材積成長量!$O$7:$Q$148,MATCH((【入力】吸収量・排出量算定シート!$H56+(【入力】吸収量・排出量算定シート!CN$17-【入力】吸収量・排出量算定シート!$CF$17)),幹材積成長量!$O$7:$O$148,0),MATCH(【入力】吸収量・排出量算定シート!$G56,幹材積成長量!$O$7:$Q$7,0)),INDEX(幹材積成長量!$L$7:$N$148,MATCH((【入力】吸収量・排出量算定シート!$H56+(【入力】吸収量・排出量算定シート!CN$17-【入力】吸収量・排出量算定シート!$CF$17)),幹材積成長量!$L$7:$L$148,0),MATCH(【入力】吸収量・排出量算定シート!$G56,幹材積成長量!$L$7:$N$7,0)))),0)</f>
        <v>0</v>
      </c>
      <c r="CO56" s="2">
        <f>IFERROR(IF($F56="地位Ⅰ",INDEX(幹材積成長量!$I$7:$K$148,MATCH((【入力】吸収量・排出量算定シート!$H56+(【入力】吸収量・排出量算定シート!CO$17-【入力】吸収量・排出量算定シート!$CF$17)),幹材積成長量!$I$7:$I$148,0),MATCH(【入力】吸収量・排出量算定シート!$G56,幹材積成長量!$I$7:$K$7,0)),IF($F56="地位Ⅲ",INDEX(幹材積成長量!$O$7:$Q$148,MATCH((【入力】吸収量・排出量算定シート!$H56+(【入力】吸収量・排出量算定シート!CO$17-【入力】吸収量・排出量算定シート!$CF$17)),幹材積成長量!$O$7:$O$148,0),MATCH(【入力】吸収量・排出量算定シート!$G56,幹材積成長量!$O$7:$Q$7,0)),INDEX(幹材積成長量!$L$7:$N$148,MATCH((【入力】吸収量・排出量算定シート!$H56+(【入力】吸収量・排出量算定シート!CO$17-【入力】吸収量・排出量算定シート!$CF$17)),幹材積成長量!$L$7:$L$148,0),MATCH(【入力】吸収量・排出量算定シート!$G56,幹材積成長量!$L$7:$N$7,0)))),0)</f>
        <v>0</v>
      </c>
      <c r="CP56" s="2">
        <f>IFERROR(IF($F56="地位Ⅰ",INDEX(幹材積成長量!$I$7:$K$148,MATCH((【入力】吸収量・排出量算定シート!$H56+(【入力】吸収量・排出量算定シート!CP$17-【入力】吸収量・排出量算定シート!$CF$17)),幹材積成長量!$I$7:$I$148,0),MATCH(【入力】吸収量・排出量算定シート!$G56,幹材積成長量!$I$7:$K$7,0)),IF($F56="地位Ⅲ",INDEX(幹材積成長量!$O$7:$Q$148,MATCH((【入力】吸収量・排出量算定シート!$H56+(【入力】吸収量・排出量算定シート!CP$17-【入力】吸収量・排出量算定シート!$CF$17)),幹材積成長量!$O$7:$O$148,0),MATCH(【入力】吸収量・排出量算定シート!$G56,幹材積成長量!$O$7:$Q$7,0)),INDEX(幹材積成長量!$L$7:$N$148,MATCH((【入力】吸収量・排出量算定シート!$H56+(【入力】吸収量・排出量算定シート!CP$17-【入力】吸収量・排出量算定シート!$CF$17)),幹材積成長量!$L$7:$L$148,0),MATCH(【入力】吸収量・排出量算定シート!$G56,幹材積成長量!$L$7:$N$7,0)))),0)</f>
        <v>0</v>
      </c>
      <c r="CQ56" s="2">
        <f>IFERROR(IF($F56="地位Ⅰ",INDEX(幹材積成長量!$I$7:$K$148,MATCH((【入力】吸収量・排出量算定シート!$H56+(【入力】吸収量・排出量算定シート!CQ$17-【入力】吸収量・排出量算定シート!$CF$17)),幹材積成長量!$I$7:$I$148,0),MATCH(【入力】吸収量・排出量算定シート!$G56,幹材積成長量!$I$7:$K$7,0)),IF($F56="地位Ⅲ",INDEX(幹材積成長量!$O$7:$Q$148,MATCH((【入力】吸収量・排出量算定シート!$H56+(【入力】吸収量・排出量算定シート!CQ$17-【入力】吸収量・排出量算定シート!$CF$17)),幹材積成長量!$O$7:$O$148,0),MATCH(【入力】吸収量・排出量算定シート!$G56,幹材積成長量!$O$7:$Q$7,0)),INDEX(幹材積成長量!$L$7:$N$148,MATCH((【入力】吸収量・排出量算定シート!$H56+(【入力】吸収量・排出量算定シート!CQ$17-【入力】吸収量・排出量算定シート!$CF$17)),幹材積成長量!$L$7:$L$148,0),MATCH(【入力】吸収量・排出量算定シート!$G56,幹材積成長量!$L$7:$N$7,0)))),0)</f>
        <v>0</v>
      </c>
      <c r="CR56" s="2">
        <f>IFERROR(IF($F56="地位Ⅰ",INDEX(幹材積成長量!$I$7:$K$148,MATCH((【入力】吸収量・排出量算定シート!$H56+(【入力】吸収量・排出量算定シート!CR$17-【入力】吸収量・排出量算定シート!$CF$17)),幹材積成長量!$I$7:$I$148,0),MATCH(【入力】吸収量・排出量算定シート!$G56,幹材積成長量!$I$7:$K$7,0)),IF($F56="地位Ⅲ",INDEX(幹材積成長量!$O$7:$Q$148,MATCH((【入力】吸収量・排出量算定シート!$H56+(【入力】吸収量・排出量算定シート!CR$17-【入力】吸収量・排出量算定シート!$CF$17)),幹材積成長量!$O$7:$O$148,0),MATCH(【入力】吸収量・排出量算定シート!$G56,幹材積成長量!$O$7:$Q$7,0)),INDEX(幹材積成長量!$L$7:$N$148,MATCH((【入力】吸収量・排出量算定シート!$H56+(【入力】吸収量・排出量算定シート!CR$17-【入力】吸収量・排出量算定シート!$CF$17)),幹材積成長量!$L$7:$L$148,0),MATCH(【入力】吸収量・排出量算定シート!$G56,幹材積成長量!$L$7:$N$7,0)))),0)</f>
        <v>0</v>
      </c>
      <c r="CS56" s="2">
        <f>IFERROR(IF($F56="地位Ⅰ",INDEX(幹材積成長量!$I$7:$K$148,MATCH((【入力】吸収量・排出量算定シート!$H56+(【入力】吸収量・排出量算定シート!CS$17-【入力】吸収量・排出量算定シート!$CF$17)),幹材積成長量!$I$7:$I$148,0),MATCH(【入力】吸収量・排出量算定シート!$G56,幹材積成長量!$I$7:$K$7,0)),IF($F56="地位Ⅲ",INDEX(幹材積成長量!$O$7:$Q$148,MATCH((【入力】吸収量・排出量算定シート!$H56+(【入力】吸収量・排出量算定シート!CS$17-【入力】吸収量・排出量算定シート!$CF$17)),幹材積成長量!$O$7:$O$148,0),MATCH(【入力】吸収量・排出量算定シート!$G56,幹材積成長量!$O$7:$Q$7,0)),INDEX(幹材積成長量!$L$7:$N$148,MATCH((【入力】吸収量・排出量算定シート!$H56+(【入力】吸収量・排出量算定シート!CS$17-【入力】吸収量・排出量算定シート!$CF$17)),幹材積成長量!$L$7:$L$148,0),MATCH(【入力】吸収量・排出量算定シート!$G56,幹材積成長量!$L$7:$N$7,0)))),0)</f>
        <v>0</v>
      </c>
      <c r="CT56" s="2">
        <f>IFERROR(IF($F56="地位Ⅰ",INDEX(幹材積成長量!$I$7:$K$148,MATCH((【入力】吸収量・排出量算定シート!$H56+(【入力】吸収量・排出量算定シート!CT$17-【入力】吸収量・排出量算定シート!$CF$17)),幹材積成長量!$I$7:$I$148,0),MATCH(【入力】吸収量・排出量算定シート!$G56,幹材積成長量!$I$7:$K$7,0)),IF($F56="地位Ⅲ",INDEX(幹材積成長量!$O$7:$Q$148,MATCH((【入力】吸収量・排出量算定シート!$H56+(【入力】吸収量・排出量算定シート!CT$17-【入力】吸収量・排出量算定シート!$CF$17)),幹材積成長量!$O$7:$O$148,0),MATCH(【入力】吸収量・排出量算定シート!$G56,幹材積成長量!$O$7:$Q$7,0)),INDEX(幹材積成長量!$L$7:$N$148,MATCH((【入力】吸収量・排出量算定シート!$H56+(【入力】吸収量・排出量算定シート!CT$17-【入力】吸収量・排出量算定シート!$CF$17)),幹材積成長量!$L$7:$L$148,0),MATCH(【入力】吸収量・排出量算定シート!$G56,幹材積成長量!$L$7:$N$7,0)))),0)</f>
        <v>0</v>
      </c>
      <c r="CU56" s="2">
        <f>IFERROR(IF($F56="地位Ⅰ",INDEX(幹材積成長量!$I$7:$K$148,MATCH((【入力】吸収量・排出量算定シート!$H56+(【入力】吸収量・排出量算定シート!CU$17-【入力】吸収量・排出量算定シート!$CF$17)),幹材積成長量!$I$7:$I$148,0),MATCH(【入力】吸収量・排出量算定シート!$G56,幹材積成長量!$I$7:$K$7,0)),IF($F56="地位Ⅲ",INDEX(幹材積成長量!$O$7:$Q$148,MATCH((【入力】吸収量・排出量算定シート!$H56+(【入力】吸収量・排出量算定シート!CU$17-【入力】吸収量・排出量算定シート!$CF$17)),幹材積成長量!$O$7:$O$148,0),MATCH(【入力】吸収量・排出量算定シート!$G56,幹材積成長量!$O$7:$Q$7,0)),INDEX(幹材積成長量!$L$7:$N$148,MATCH((【入力】吸収量・排出量算定シート!$H56+(【入力】吸収量・排出量算定シート!CU$17-【入力】吸収量・排出量算定シート!$CF$17)),幹材積成長量!$L$7:$L$148,0),MATCH(【入力】吸収量・排出量算定シート!$G56,幹材積成長量!$L$7:$N$7,0)))),0)</f>
        <v>0</v>
      </c>
      <c r="CV56" s="2">
        <f>IFERROR(IF($F56="地位Ⅰ",INDEX(幹材積成長量!$I$7:$K$148,MATCH((【入力】吸収量・排出量算定シート!$H56+(【入力】吸収量・排出量算定シート!CV$17-【入力】吸収量・排出量算定シート!$CF$17)),幹材積成長量!$I$7:$I$148,0),MATCH(【入力】吸収量・排出量算定シート!$G56,幹材積成長量!$I$7:$K$7,0)),IF($F56="地位Ⅲ",INDEX(幹材積成長量!$O$7:$Q$148,MATCH((【入力】吸収量・排出量算定シート!$H56+(【入力】吸収量・排出量算定シート!CV$17-【入力】吸収量・排出量算定シート!$CF$17)),幹材積成長量!$O$7:$O$148,0),MATCH(【入力】吸収量・排出量算定シート!$G56,幹材積成長量!$O$7:$Q$7,0)),INDEX(幹材積成長量!$L$7:$N$148,MATCH((【入力】吸収量・排出量算定シート!$H56+(【入力】吸収量・排出量算定シート!CV$17-【入力】吸収量・排出量算定シート!$CF$17)),幹材積成長量!$L$7:$L$148,0),MATCH(【入力】吸収量・排出量算定シート!$G56,幹材積成長量!$L$7:$N$7,0)))),0)</f>
        <v>0</v>
      </c>
      <c r="CW56" s="2">
        <f t="shared" si="216"/>
        <v>0</v>
      </c>
      <c r="CX56" s="2">
        <f t="shared" si="217"/>
        <v>0</v>
      </c>
      <c r="CY56" s="2">
        <f t="shared" si="218"/>
        <v>0</v>
      </c>
      <c r="CZ56" s="2">
        <f t="shared" si="219"/>
        <v>0</v>
      </c>
      <c r="DA56" s="2">
        <f t="shared" si="220"/>
        <v>0</v>
      </c>
      <c r="DB56" s="2">
        <f t="shared" si="221"/>
        <v>0</v>
      </c>
      <c r="DC56" s="2">
        <f t="shared" si="222"/>
        <v>0</v>
      </c>
      <c r="DD56" s="2">
        <f t="shared" si="223"/>
        <v>0</v>
      </c>
      <c r="DE56" s="2">
        <f t="shared" si="224"/>
        <v>0</v>
      </c>
      <c r="DF56" s="2">
        <f t="shared" si="225"/>
        <v>0</v>
      </c>
      <c r="DG56" s="2">
        <f t="shared" si="226"/>
        <v>0</v>
      </c>
      <c r="DH56" s="2">
        <f t="shared" si="227"/>
        <v>0</v>
      </c>
      <c r="DI56" s="2">
        <f t="shared" si="228"/>
        <v>0</v>
      </c>
      <c r="DJ56" s="2">
        <f t="shared" si="229"/>
        <v>0</v>
      </c>
      <c r="DK56" s="2">
        <f t="shared" si="230"/>
        <v>0</v>
      </c>
      <c r="DL56" s="2">
        <f t="shared" si="231"/>
        <v>0</v>
      </c>
      <c r="DM56" s="2">
        <f t="shared" si="232"/>
        <v>0</v>
      </c>
      <c r="DN56" s="187">
        <f>IFERROR(IF($F56="地位Ⅰ",INDEX(幹材積成長量!$AE$7:$AG$14,8,MATCH(【入力】吸収量・排出量算定シート!$G56,幹材積成長量!$AE$7:$AG$7,0)),IF($F56="地位Ⅲ",INDEX(幹材積成長量!$AK$7:$AM$14,8,MATCH(【入力】吸収量・排出量算定シート!$G56,幹材積成長量!$AK$7:$AM$7,0)),INDEX(幹材積成長量!$AH$7:$AJ$14,8,MATCH(【入力】吸収量・排出量算定シート!$G56,幹材積成長量!$AH$7:$AJ$7,0)))),0)</f>
        <v>0</v>
      </c>
      <c r="DO56" s="187">
        <f>IFERROR(IF($F56="地位Ⅰ",INDEX(幹材積成長量!$AE$7:$AG$14,8,MATCH(【入力】吸収量・排出量算定シート!$G56,幹材積成長量!$AE$7:$AG$7,0)),IF($F56="地位Ⅲ",INDEX(幹材積成長量!$AK$7:$AM$14,8,MATCH(【入力】吸収量・排出量算定シート!$G56,幹材積成長量!$AK$7:$AM$7,0)),INDEX(幹材積成長量!$AH$7:$AJ$14,8,MATCH(【入力】吸収量・排出量算定シート!$G56,幹材積成長量!$AH$7:$AJ$7,0)))),0)</f>
        <v>0</v>
      </c>
      <c r="DP56" s="187">
        <f>IFERROR(IF($F56="地位Ⅰ",INDEX(幹材積成長量!$AE$7:$AG$14,8,MATCH(【入力】吸収量・排出量算定シート!$G56,幹材積成長量!$AE$7:$AG$7,0)),IF($F56="地位Ⅲ",INDEX(幹材積成長量!$AK$7:$AM$14,8,MATCH(【入力】吸収量・排出量算定シート!$G56,幹材積成長量!$AK$7:$AM$7,0)),INDEX(幹材積成長量!$AH$7:$AJ$14,8,MATCH(【入力】吸収量・排出量算定シート!$G56,幹材積成長量!$AH$7:$AJ$7,0)))),0)</f>
        <v>0</v>
      </c>
      <c r="DQ56" s="187">
        <f>IFERROR(IF($F56="地位Ⅰ",INDEX(幹材積成長量!$AE$7:$AG$14,8,MATCH(【入力】吸収量・排出量算定シート!$G56,幹材積成長量!$AE$7:$AG$7,0)),IF($F56="地位Ⅲ",INDEX(幹材積成長量!$AK$7:$AM$14,8,MATCH(【入力】吸収量・排出量算定シート!$G56,幹材積成長量!$AK$7:$AM$7,0)),INDEX(幹材積成長量!$AH$7:$AJ$14,8,MATCH(【入力】吸収量・排出量算定シート!$G56,幹材積成長量!$AH$7:$AJ$7,0)))),0)</f>
        <v>0</v>
      </c>
      <c r="DR56" s="187">
        <f>IFERROR(IF($F56="地位Ⅰ",INDEX(幹材積成長量!$AE$7:$AG$14,8,MATCH(【入力】吸収量・排出量算定シート!$G56,幹材積成長量!$AE$7:$AG$7,0)),IF($F56="地位Ⅲ",INDEX(幹材積成長量!$AK$7:$AM$14,8,MATCH(【入力】吸収量・排出量算定シート!$G56,幹材積成長量!$AK$7:$AM$7,0)),INDEX(幹材積成長量!$AH$7:$AJ$14,8,MATCH(【入力】吸収量・排出量算定シート!$G56,幹材積成長量!$AH$7:$AJ$7,0)))),0)</f>
        <v>0</v>
      </c>
      <c r="DS56" s="187">
        <f>IFERROR(IF($F56="地位Ⅰ",INDEX(幹材積成長量!$AE$7:$AG$14,8,MATCH(【入力】吸収量・排出量算定シート!$G56,幹材積成長量!$AE$7:$AG$7,0)),IF($F56="地位Ⅲ",INDEX(幹材積成長量!$AK$7:$AM$14,8,MATCH(【入力】吸収量・排出量算定シート!$G56,幹材積成長量!$AK$7:$AM$7,0)),INDEX(幹材積成長量!$AH$7:$AJ$14,8,MATCH(【入力】吸収量・排出量算定シート!$G56,幹材積成長量!$AH$7:$AJ$7,0)))),0)</f>
        <v>0</v>
      </c>
      <c r="DT56" s="187">
        <f>IFERROR(IF($F56="地位Ⅰ",INDEX(幹材積成長量!$AE$7:$AG$14,8,MATCH(【入力】吸収量・排出量算定シート!$G56,幹材積成長量!$AE$7:$AG$7,0)),IF($F56="地位Ⅲ",INDEX(幹材積成長量!$AK$7:$AM$14,8,MATCH(【入力】吸収量・排出量算定シート!$G56,幹材積成長量!$AK$7:$AM$7,0)),INDEX(幹材積成長量!$AH$7:$AJ$14,8,MATCH(【入力】吸収量・排出量算定シート!$G56,幹材積成長量!$AH$7:$AJ$7,0)))),0)</f>
        <v>0</v>
      </c>
      <c r="DU56" s="187">
        <f>IFERROR(IF($F56="地位Ⅰ",INDEX(幹材積成長量!$AE$7:$AG$14,8,MATCH(【入力】吸収量・排出量算定シート!$G56,幹材積成長量!$AE$7:$AG$7,0)),IF($F56="地位Ⅲ",INDEX(幹材積成長量!$AK$7:$AM$14,8,MATCH(【入力】吸収量・排出量算定シート!$G56,幹材積成長量!$AK$7:$AM$7,0)),INDEX(幹材積成長量!$AH$7:$AJ$14,8,MATCH(【入力】吸収量・排出量算定シート!$G56,幹材積成長量!$AH$7:$AJ$7,0)))),0)</f>
        <v>0</v>
      </c>
      <c r="DV56" s="187">
        <f>IFERROR(IF($F56="地位Ⅰ",INDEX(幹材積成長量!$AE$7:$AG$14,8,MATCH(【入力】吸収量・排出量算定シート!$G56,幹材積成長量!$AE$7:$AG$7,0)),IF($F56="地位Ⅲ",INDEX(幹材積成長量!$AK$7:$AM$14,8,MATCH(【入力】吸収量・排出量算定シート!$G56,幹材積成長量!$AK$7:$AM$7,0)),INDEX(幹材積成長量!$AH$7:$AJ$14,8,MATCH(【入力】吸収量・排出量算定シート!$G56,幹材積成長量!$AH$7:$AJ$7,0)))),0)</f>
        <v>0</v>
      </c>
      <c r="DW56" s="187">
        <f>IFERROR(IF($F56="地位Ⅰ",INDEX(幹材積成長量!$AE$7:$AG$14,8,MATCH(【入力】吸収量・排出量算定シート!$G56,幹材積成長量!$AE$7:$AG$7,0)),IF($F56="地位Ⅲ",INDEX(幹材積成長量!$AK$7:$AM$14,8,MATCH(【入力】吸収量・排出量算定シート!$G56,幹材積成長量!$AK$7:$AM$7,0)),INDEX(幹材積成長量!$AH$7:$AJ$14,8,MATCH(【入力】吸収量・排出量算定シート!$G56,幹材積成長量!$AH$7:$AJ$7,0)))),0)</f>
        <v>0</v>
      </c>
      <c r="DX56" s="187">
        <f>IFERROR(IF($F56="地位Ⅰ",INDEX(幹材積成長量!$AE$7:$AG$14,8,MATCH(【入力】吸収量・排出量算定シート!$G56,幹材積成長量!$AE$7:$AG$7,0)),IF($F56="地位Ⅲ",INDEX(幹材積成長量!$AK$7:$AM$14,8,MATCH(【入力】吸収量・排出量算定シート!$G56,幹材積成長量!$AK$7:$AM$7,0)),INDEX(幹材積成長量!$AH$7:$AJ$14,8,MATCH(【入力】吸収量・排出量算定シート!$G56,幹材積成長量!$AH$7:$AJ$7,0)))),0)</f>
        <v>0</v>
      </c>
      <c r="DY56" s="187">
        <f>IFERROR(IF($F56="地位Ⅰ",INDEX(幹材積成長量!$AE$7:$AG$14,8,MATCH(【入力】吸収量・排出量算定シート!$G56,幹材積成長量!$AE$7:$AG$7,0)),IF($F56="地位Ⅲ",INDEX(幹材積成長量!$AK$7:$AM$14,8,MATCH(【入力】吸収量・排出量算定シート!$G56,幹材積成長量!$AK$7:$AM$7,0)),INDEX(幹材積成長量!$AH$7:$AJ$14,8,MATCH(【入力】吸収量・排出量算定シート!$G56,幹材積成長量!$AH$7:$AJ$7,0)))),0)</f>
        <v>0</v>
      </c>
      <c r="DZ56" s="187">
        <f>IFERROR(IF($F56="地位Ⅰ",INDEX(幹材積成長量!$AE$7:$AG$14,8,MATCH(【入力】吸収量・排出量算定シート!$G56,幹材積成長量!$AE$7:$AG$7,0)),IF($F56="地位Ⅲ",INDEX(幹材積成長量!$AK$7:$AM$14,8,MATCH(【入力】吸収量・排出量算定シート!$G56,幹材積成長量!$AK$7:$AM$7,0)),INDEX(幹材積成長量!$AH$7:$AJ$14,8,MATCH(【入力】吸収量・排出量算定シート!$G56,幹材積成長量!$AH$7:$AJ$7,0)))),0)</f>
        <v>0</v>
      </c>
      <c r="EA56" s="187">
        <f>IFERROR(IF($F56="地位Ⅰ",INDEX(幹材積成長量!$AE$7:$AG$14,8,MATCH(【入力】吸収量・排出量算定シート!$G56,幹材積成長量!$AE$7:$AG$7,0)),IF($F56="地位Ⅲ",INDEX(幹材積成長量!$AK$7:$AM$14,8,MATCH(【入力】吸収量・排出量算定シート!$G56,幹材積成長量!$AK$7:$AM$7,0)),INDEX(幹材積成長量!$AH$7:$AJ$14,8,MATCH(【入力】吸収量・排出量算定シート!$G56,幹材積成長量!$AH$7:$AJ$7,0)))),0)</f>
        <v>0</v>
      </c>
      <c r="EB56" s="187">
        <f>IFERROR(IF($F56="地位Ⅰ",INDEX(幹材積成長量!$AE$7:$AG$14,8,MATCH(【入力】吸収量・排出量算定シート!$G56,幹材積成長量!$AE$7:$AG$7,0)),IF($F56="地位Ⅲ",INDEX(幹材積成長量!$AK$7:$AM$14,8,MATCH(【入力】吸収量・排出量算定シート!$G56,幹材積成長量!$AK$7:$AM$7,0)),INDEX(幹材積成長量!$AH$7:$AJ$14,8,MATCH(【入力】吸収量・排出量算定シート!$G56,幹材積成長量!$AH$7:$AJ$7,0)))),0)</f>
        <v>0</v>
      </c>
      <c r="EC56" s="187">
        <f>IFERROR(IF($F56="地位Ⅰ",INDEX(幹材積成長量!$AE$7:$AG$14,8,MATCH(【入力】吸収量・排出量算定シート!$G56,幹材積成長量!$AE$7:$AG$7,0)),IF($F56="地位Ⅲ",INDEX(幹材積成長量!$AK$7:$AM$14,8,MATCH(【入力】吸収量・排出量算定シート!$G56,幹材積成長量!$AK$7:$AM$7,0)),INDEX(幹材積成長量!$AH$7:$AJ$14,8,MATCH(【入力】吸収量・排出量算定シート!$G56,幹材積成長量!$AH$7:$AJ$7,0)))),0)</f>
        <v>0</v>
      </c>
      <c r="ED56" s="186">
        <f t="shared" si="233"/>
        <v>0</v>
      </c>
      <c r="EE56" s="186">
        <f t="shared" si="234"/>
        <v>0</v>
      </c>
      <c r="EF56" s="186">
        <f t="shared" si="235"/>
        <v>0</v>
      </c>
      <c r="EG56" s="186">
        <f t="shared" si="236"/>
        <v>0</v>
      </c>
      <c r="EH56" s="186">
        <f t="shared" si="237"/>
        <v>0</v>
      </c>
      <c r="EI56" s="186">
        <f t="shared" si="238"/>
        <v>0</v>
      </c>
      <c r="EJ56" s="186">
        <f t="shared" si="239"/>
        <v>0</v>
      </c>
      <c r="EK56" s="186">
        <f t="shared" si="240"/>
        <v>0</v>
      </c>
      <c r="EL56" s="186">
        <f t="shared" si="241"/>
        <v>0</v>
      </c>
      <c r="EM56" s="186">
        <f t="shared" si="242"/>
        <v>0</v>
      </c>
      <c r="EN56" s="186">
        <f t="shared" si="243"/>
        <v>0</v>
      </c>
      <c r="EO56" s="186">
        <f t="shared" si="244"/>
        <v>0</v>
      </c>
      <c r="EP56" s="186">
        <f t="shared" si="245"/>
        <v>0</v>
      </c>
      <c r="EQ56" s="186">
        <f t="shared" si="246"/>
        <v>0</v>
      </c>
      <c r="ER56" s="186">
        <f t="shared" si="247"/>
        <v>0</v>
      </c>
      <c r="ES56" s="186">
        <f t="shared" si="248"/>
        <v>0</v>
      </c>
      <c r="ET56" s="186">
        <f t="shared" si="249"/>
        <v>0</v>
      </c>
    </row>
    <row r="57" spans="2:150" x14ac:dyDescent="0.3">
      <c r="B57" s="3"/>
      <c r="C57" s="3"/>
      <c r="D57" s="3"/>
      <c r="E57" s="3"/>
      <c r="G57" s="217"/>
      <c r="J57" s="3"/>
      <c r="M57" s="187">
        <f>IFERROR(IF($F57="地位Ⅰ",INDEX(幹材積成長量!$S$7:$U$148,MATCH(【入力】吸収量・排出量算定シート!$H57+(M$17-$M$17),幹材積成長量!$S$7:$S$148,0),MATCH($G57,幹材積成長量!$S$7:$U$7,0)),IF($F57="地位Ⅲ",INDEX(幹材積成長量!$Y$7:$AA$148,MATCH(【入力】吸収量・排出量算定シート!$H57+(M$17-$M$17),幹材積成長量!$Y$7:$Y$148,0),MATCH($G57,幹材積成長量!$Y$7:$AA$7,0)),INDEX(幹材積成長量!$V$7:$X$148,MATCH(【入力】吸収量・排出量算定シート!$H57+(M$17-$M$17),幹材積成長量!$V$7:$V$148,0),MATCH($G57,幹材積成長量!$V$7:$X$7,0)))),0)</f>
        <v>0</v>
      </c>
      <c r="N57" s="187">
        <f>IFERROR(IF($F57="地位Ⅰ",INDEX(幹材積成長量!$S$7:$U$148,MATCH(【入力】吸収量・排出量算定シート!$H57+(N$17-$M$17),幹材積成長量!$S$7:$S$148,0),MATCH($G57,幹材積成長量!$S$7:$U$7,0)),IF($F57="地位Ⅲ",INDEX(幹材積成長量!$Y$7:$AA$148,MATCH(【入力】吸収量・排出量算定シート!$H57+(N$17-$M$17),幹材積成長量!$Y$7:$Y$148,0),MATCH($G57,幹材積成長量!$Y$7:$AA$7,0)),INDEX(幹材積成長量!$V$7:$X$148,MATCH(【入力】吸収量・排出量算定シート!$H57+(N$17-$M$17),幹材積成長量!$V$7:$V$148,0),MATCH($G57,幹材積成長量!$V$7:$X$7,0)))),0)</f>
        <v>0</v>
      </c>
      <c r="O57" s="187">
        <f>IFERROR(IF($F57="地位Ⅰ",INDEX(幹材積成長量!$S$7:$U$148,MATCH(【入力】吸収量・排出量算定シート!$H57+(O$17-$M$17),幹材積成長量!$S$7:$S$148,0),MATCH($G57,幹材積成長量!$S$7:$U$7,0)),IF($F57="地位Ⅲ",INDEX(幹材積成長量!$Y$7:$AA$148,MATCH(【入力】吸収量・排出量算定シート!$H57+(O$17-$M$17),幹材積成長量!$Y$7:$Y$148,0),MATCH($G57,幹材積成長量!$Y$7:$AA$7,0)),INDEX(幹材積成長量!$V$7:$X$148,MATCH(【入力】吸収量・排出量算定シート!$H57+(O$17-$M$17),幹材積成長量!$V$7:$V$148,0),MATCH($G57,幹材積成長量!$V$7:$X$7,0)))),0)</f>
        <v>0</v>
      </c>
      <c r="P57" s="187">
        <f>IFERROR(IF($F57="地位Ⅰ",INDEX(幹材積成長量!$S$7:$U$148,MATCH(【入力】吸収量・排出量算定シート!$H57+(P$17-$M$17),幹材積成長量!$S$7:$S$148,0),MATCH($G57,幹材積成長量!$S$7:$U$7,0)),IF($F57="地位Ⅲ",INDEX(幹材積成長量!$Y$7:$AA$148,MATCH(【入力】吸収量・排出量算定シート!$H57+(P$17-$M$17),幹材積成長量!$Y$7:$Y$148,0),MATCH($G57,幹材積成長量!$Y$7:$AA$7,0)),INDEX(幹材積成長量!$V$7:$X$148,MATCH(【入力】吸収量・排出量算定シート!$H57+(P$17-$M$17),幹材積成長量!$V$7:$V$148,0),MATCH($G57,幹材積成長量!$V$7:$X$7,0)))),0)</f>
        <v>0</v>
      </c>
      <c r="Q57" s="187">
        <f>IFERROR(IF($F57="地位Ⅰ",INDEX(幹材積成長量!$S$7:$U$148,MATCH(【入力】吸収量・排出量算定シート!$H57+(Q$17-$M$17),幹材積成長量!$S$7:$S$148,0),MATCH($G57,幹材積成長量!$S$7:$U$7,0)),IF($F57="地位Ⅲ",INDEX(幹材積成長量!$Y$7:$AA$148,MATCH(【入力】吸収量・排出量算定シート!$H57+(Q$17-$M$17),幹材積成長量!$Y$7:$Y$148,0),MATCH($G57,幹材積成長量!$Y$7:$AA$7,0)),INDEX(幹材積成長量!$V$7:$X$148,MATCH(【入力】吸収量・排出量算定シート!$H57+(Q$17-$M$17),幹材積成長量!$V$7:$V$148,0),MATCH($G57,幹材積成長量!$V$7:$X$7,0)))),0)</f>
        <v>0</v>
      </c>
      <c r="R57" s="187">
        <f>IFERROR(IF($F57="地位Ⅰ",INDEX(幹材積成長量!$S$7:$U$148,MATCH(【入力】吸収量・排出量算定シート!$H57+(R$17-$M$17),幹材積成長量!$S$7:$S$148,0),MATCH($G57,幹材積成長量!$S$7:$U$7,0)),IF($F57="地位Ⅲ",INDEX(幹材積成長量!$Y$7:$AA$148,MATCH(【入力】吸収量・排出量算定シート!$H57+(R$17-$M$17),幹材積成長量!$Y$7:$Y$148,0),MATCH($G57,幹材積成長量!$Y$7:$AA$7,0)),INDEX(幹材積成長量!$V$7:$X$148,MATCH(【入力】吸収量・排出量算定シート!$H57+(R$17-$M$17),幹材積成長量!$V$7:$V$148,0),MATCH($G57,幹材積成長量!$V$7:$X$7,0)))),0)</f>
        <v>0</v>
      </c>
      <c r="S57" s="187">
        <f>IFERROR(IF($F57="地位Ⅰ",INDEX(幹材積成長量!$S$7:$U$148,MATCH(【入力】吸収量・排出量算定シート!$H57+(S$17-$M$17),幹材積成長量!$S$7:$S$148,0),MATCH($G57,幹材積成長量!$S$7:$U$7,0)),IF($F57="地位Ⅲ",INDEX(幹材積成長量!$Y$7:$AA$148,MATCH(【入力】吸収量・排出量算定シート!$H57+(S$17-$M$17),幹材積成長量!$Y$7:$Y$148,0),MATCH($G57,幹材積成長量!$Y$7:$AA$7,0)),INDEX(幹材積成長量!$V$7:$X$148,MATCH(【入力】吸収量・排出量算定シート!$H57+(S$17-$M$17),幹材積成長量!$V$7:$V$148,0),MATCH($G57,幹材積成長量!$V$7:$X$7,0)))),0)</f>
        <v>0</v>
      </c>
      <c r="T57" s="187">
        <f>IFERROR(IF($F57="地位Ⅰ",INDEX(幹材積成長量!$S$7:$U$148,MATCH(【入力】吸収量・排出量算定シート!$H57+(T$17-$M$17),幹材積成長量!$S$7:$S$148,0),MATCH($G57,幹材積成長量!$S$7:$U$7,0)),IF($F57="地位Ⅲ",INDEX(幹材積成長量!$Y$7:$AA$148,MATCH(【入力】吸収量・排出量算定シート!$H57+(T$17-$M$17),幹材積成長量!$Y$7:$Y$148,0),MATCH($G57,幹材積成長量!$Y$7:$AA$7,0)),INDEX(幹材積成長量!$V$7:$X$148,MATCH(【入力】吸収量・排出量算定シート!$H57+(T$17-$M$17),幹材積成長量!$V$7:$V$148,0),MATCH($G57,幹材積成長量!$V$7:$X$7,0)))),0)</f>
        <v>0</v>
      </c>
      <c r="U57" s="187">
        <f>IFERROR(IF($F57="地位Ⅰ",INDEX(幹材積成長量!$S$7:$U$148,MATCH(【入力】吸収量・排出量算定シート!$H57+(U$17-$M$17),幹材積成長量!$S$7:$S$148,0),MATCH($G57,幹材積成長量!$S$7:$U$7,0)),IF($F57="地位Ⅲ",INDEX(幹材積成長量!$Y$7:$AA$148,MATCH(【入力】吸収量・排出量算定シート!$H57+(U$17-$M$17),幹材積成長量!$Y$7:$Y$148,0),MATCH($G57,幹材積成長量!$Y$7:$AA$7,0)),INDEX(幹材積成長量!$V$7:$X$148,MATCH(【入力】吸収量・排出量算定シート!$H57+(U$17-$M$17),幹材積成長量!$V$7:$V$148,0),MATCH($G57,幹材積成長量!$V$7:$X$7,0)))),0)</f>
        <v>0</v>
      </c>
      <c r="V57" s="187">
        <f>IFERROR(IF($F57="地位Ⅰ",INDEX(幹材積成長量!$S$7:$U$148,MATCH(【入力】吸収量・排出量算定シート!$H57+(V$17-$M$17),幹材積成長量!$S$7:$S$148,0),MATCH($G57,幹材積成長量!$S$7:$U$7,0)),IF($F57="地位Ⅲ",INDEX(幹材積成長量!$Y$7:$AA$148,MATCH(【入力】吸収量・排出量算定シート!$H57+(V$17-$M$17),幹材積成長量!$Y$7:$Y$148,0),MATCH($G57,幹材積成長量!$Y$7:$AA$7,0)),INDEX(幹材積成長量!$V$7:$X$148,MATCH(【入力】吸収量・排出量算定シート!$H57+(V$17-$M$17),幹材積成長量!$V$7:$V$148,0),MATCH($G57,幹材積成長量!$V$7:$X$7,0)))),0)</f>
        <v>0</v>
      </c>
      <c r="W57" s="187">
        <f>IFERROR(IF($F57="地位Ⅰ",INDEX(幹材積成長量!$S$7:$U$148,MATCH(【入力】吸収量・排出量算定シート!$H57+(W$17-$M$17),幹材積成長量!$S$7:$S$148,0),MATCH($G57,幹材積成長量!$S$7:$U$7,0)),IF($F57="地位Ⅲ",INDEX(幹材積成長量!$Y$7:$AA$148,MATCH(【入力】吸収量・排出量算定シート!$H57+(W$17-$M$17),幹材積成長量!$Y$7:$Y$148,0),MATCH($G57,幹材積成長量!$Y$7:$AA$7,0)),INDEX(幹材積成長量!$V$7:$X$148,MATCH(【入力】吸収量・排出量算定シート!$H57+(W$17-$M$17),幹材積成長量!$V$7:$V$148,0),MATCH($G57,幹材積成長量!$V$7:$X$7,0)))),0)</f>
        <v>0</v>
      </c>
      <c r="X57" s="187">
        <f>IFERROR(IF($F57="地位Ⅰ",INDEX(幹材積成長量!$S$7:$U$148,MATCH(【入力】吸収量・排出量算定シート!$H57+(X$17-$M$17),幹材積成長量!$S$7:$S$148,0),MATCH($G57,幹材積成長量!$S$7:$U$7,0)),IF($F57="地位Ⅲ",INDEX(幹材積成長量!$Y$7:$AA$148,MATCH(【入力】吸収量・排出量算定シート!$H57+(X$17-$M$17),幹材積成長量!$Y$7:$Y$148,0),MATCH($G57,幹材積成長量!$Y$7:$AA$7,0)),INDEX(幹材積成長量!$V$7:$X$148,MATCH(【入力】吸収量・排出量算定シート!$H57+(X$17-$M$17),幹材積成長量!$V$7:$V$148,0),MATCH($G57,幹材積成長量!$V$7:$X$7,0)))),0)</f>
        <v>0</v>
      </c>
      <c r="Y57" s="187">
        <f>IFERROR(IF($F57="地位Ⅰ",INDEX(幹材積成長量!$S$7:$U$148,MATCH(【入力】吸収量・排出量算定シート!$H57+(Y$17-$M$17),幹材積成長量!$S$7:$S$148,0),MATCH($G57,幹材積成長量!$S$7:$U$7,0)),IF($F57="地位Ⅲ",INDEX(幹材積成長量!$Y$7:$AA$148,MATCH(【入力】吸収量・排出量算定シート!$H57+(Y$17-$M$17),幹材積成長量!$Y$7:$Y$148,0),MATCH($G57,幹材積成長量!$Y$7:$AA$7,0)),INDEX(幹材積成長量!$V$7:$X$148,MATCH(【入力】吸収量・排出量算定シート!$H57+(Y$17-$M$17),幹材積成長量!$V$7:$V$148,0),MATCH($G57,幹材積成長量!$V$7:$X$7,0)))),0)</f>
        <v>0</v>
      </c>
      <c r="Z57" s="187">
        <f>IFERROR(IF($F57="地位Ⅰ",INDEX(幹材積成長量!$S$7:$U$148,MATCH(【入力】吸収量・排出量算定シート!$H57+(Z$17-$M$17),幹材積成長量!$S$7:$S$148,0),MATCH($G57,幹材積成長量!$S$7:$U$7,0)),IF($F57="地位Ⅲ",INDEX(幹材積成長量!$Y$7:$AA$148,MATCH(【入力】吸収量・排出量算定シート!$H57+(Z$17-$M$17),幹材積成長量!$Y$7:$Y$148,0),MATCH($G57,幹材積成長量!$Y$7:$AA$7,0)),INDEX(幹材積成長量!$V$7:$X$148,MATCH(【入力】吸収量・排出量算定シート!$H57+(Z$17-$M$17),幹材積成長量!$V$7:$V$148,0),MATCH($G57,幹材積成長量!$V$7:$X$7,0)))),0)</f>
        <v>0</v>
      </c>
      <c r="AA57" s="187">
        <f>IFERROR(IF($F57="地位Ⅰ",INDEX(幹材積成長量!$S$7:$U$148,MATCH(【入力】吸収量・排出量算定シート!$H57+(AA$17-$M$17),幹材積成長量!$S$7:$S$148,0),MATCH($G57,幹材積成長量!$S$7:$U$7,0)),IF($F57="地位Ⅲ",INDEX(幹材積成長量!$Y$7:$AA$148,MATCH(【入力】吸収量・排出量算定シート!$H57+(AA$17-$M$17),幹材積成長量!$Y$7:$Y$148,0),MATCH($G57,幹材積成長量!$Y$7:$AA$7,0)),INDEX(幹材積成長量!$V$7:$X$148,MATCH(【入力】吸収量・排出量算定シート!$H57+(AA$17-$M$17),幹材積成長量!$V$7:$V$148,0),MATCH($G57,幹材積成長量!$V$7:$X$7,0)))),0)</f>
        <v>0</v>
      </c>
      <c r="AB57" s="187">
        <f>IFERROR(IF($F57="地位Ⅰ",INDEX(幹材積成長量!$S$7:$U$148,MATCH(【入力】吸収量・排出量算定シート!$H57+(AB$17-$M$17),幹材積成長量!$S$7:$S$148,0),MATCH($G57,幹材積成長量!$S$7:$U$7,0)),IF($F57="地位Ⅲ",INDEX(幹材積成長量!$Y$7:$AA$148,MATCH(【入力】吸収量・排出量算定シート!$H57+(AB$17-$M$17),幹材積成長量!$Y$7:$Y$148,0),MATCH($G57,幹材積成長量!$Y$7:$AA$7,0)),INDEX(幹材積成長量!$V$7:$X$148,MATCH(【入力】吸収量・排出量算定シート!$H57+(AB$17-$M$17),幹材積成長量!$V$7:$V$148,0),MATCH($G57,幹材積成長量!$V$7:$X$7,0)))),0)</f>
        <v>0</v>
      </c>
      <c r="AC57" s="187">
        <f>IFERROR(IF($F57="地位Ⅰ",INDEX(幹材積成長量!$S$7:$U$148,MATCH(【入力】吸収量・排出量算定シート!$H57+(AC$17-$M$17),幹材積成長量!$S$7:$S$148,0),MATCH($G57,幹材積成長量!$S$7:$U$7,0)),IF($F57="地位Ⅲ",INDEX(幹材積成長量!$Y$7:$AA$148,MATCH(【入力】吸収量・排出量算定シート!$H57+(AC$17-$M$17),幹材積成長量!$Y$7:$Y$148,0),MATCH($G57,幹材積成長量!$Y$7:$AA$7,0)),INDEX(幹材積成長量!$V$7:$X$148,MATCH(【入力】吸収量・排出量算定シート!$H57+(AC$17-$M$17),幹材積成長量!$V$7:$V$148,0),MATCH($G57,幹材積成長量!$V$7:$X$7,0)))),0)</f>
        <v>0</v>
      </c>
      <c r="AD57" s="2">
        <f>IFERROR(INDEX('BEF（拡大係数）'!$A$4:$AO$154,MATCH(【入力】吸収量・排出量算定シート!$H57,'BEF（拡大係数）'!$A$4:$A$154,0),MATCH($G57,'BEF（拡大係数）'!$A$4:$AO$4,0)),0)</f>
        <v>0</v>
      </c>
      <c r="AE57" s="2">
        <f>IFERROR(INDEX('BEF（拡大係数）'!$A$4:$AO$154,MATCH(【入力】吸収量・排出量算定シート!$H57,'BEF（拡大係数）'!$A$4:$A$154,0),MATCH($G57,'BEF（拡大係数）'!$A$4:$AO$4,0)),0)</f>
        <v>0</v>
      </c>
      <c r="AF57" s="2">
        <f>IFERROR(INDEX('BEF（拡大係数）'!$A$4:$AO$154,MATCH(【入力】吸収量・排出量算定シート!$H57,'BEF（拡大係数）'!$A$4:$A$154,0),MATCH($G57,'BEF（拡大係数）'!$A$4:$AO$4,0)),0)</f>
        <v>0</v>
      </c>
      <c r="AG57" s="2">
        <f>IFERROR(INDEX('BEF（拡大係数）'!$A$4:$AO$154,MATCH(【入力】吸収量・排出量算定シート!$H57,'BEF（拡大係数）'!$A$4:$A$154,0),MATCH($G57,'BEF（拡大係数）'!$A$4:$AO$4,0)),0)</f>
        <v>0</v>
      </c>
      <c r="AH57" s="2">
        <f>IFERROR(INDEX('BEF（拡大係数）'!$A$4:$AO$154,MATCH(【入力】吸収量・排出量算定シート!$H57,'BEF（拡大係数）'!$A$4:$A$154,0),MATCH($G57,'BEF（拡大係数）'!$A$4:$AO$4,0)),0)</f>
        <v>0</v>
      </c>
      <c r="AI57" s="2">
        <f>IFERROR(INDEX('BEF（拡大係数）'!$A$4:$AO$154,MATCH(【入力】吸収量・排出量算定シート!$H57,'BEF（拡大係数）'!$A$4:$A$154,0),MATCH($G57,'BEF（拡大係数）'!$A$4:$AO$4,0)),0)</f>
        <v>0</v>
      </c>
      <c r="AJ57" s="2">
        <f>IFERROR(INDEX('BEF（拡大係数）'!$A$4:$AO$154,MATCH(【入力】吸収量・排出量算定シート!$H57,'BEF（拡大係数）'!$A$4:$A$154,0),MATCH($G57,'BEF（拡大係数）'!$A$4:$AO$4,0)),0)</f>
        <v>0</v>
      </c>
      <c r="AK57" s="2">
        <f>IFERROR(INDEX('BEF（拡大係数）'!$A$4:$AO$154,MATCH(【入力】吸収量・排出量算定シート!$H57,'BEF（拡大係数）'!$A$4:$A$154,0),MATCH($G57,'BEF（拡大係数）'!$A$4:$AO$4,0)),0)</f>
        <v>0</v>
      </c>
      <c r="AL57" s="2">
        <f>IFERROR(INDEX('BEF（拡大係数）'!$A$4:$AO$154,MATCH(【入力】吸収量・排出量算定シート!$H57,'BEF（拡大係数）'!$A$4:$A$154,0),MATCH($G57,'BEF（拡大係数）'!$A$4:$AO$4,0)),0)</f>
        <v>0</v>
      </c>
      <c r="AM57" s="2">
        <f>IFERROR(INDEX('BEF（拡大係数）'!$A$4:$AO$154,MATCH(【入力】吸収量・排出量算定シート!$H57,'BEF（拡大係数）'!$A$4:$A$154,0),MATCH($G57,'BEF（拡大係数）'!$A$4:$AO$4,0)),0)</f>
        <v>0</v>
      </c>
      <c r="AN57" s="2">
        <f>IFERROR(INDEX('BEF（拡大係数）'!$A$4:$AO$154,MATCH(【入力】吸収量・排出量算定シート!$H57,'BEF（拡大係数）'!$A$4:$A$154,0),MATCH($G57,'BEF（拡大係数）'!$A$4:$AO$4,0)),0)</f>
        <v>0</v>
      </c>
      <c r="AO57" s="2">
        <f>IFERROR(INDEX('BEF（拡大係数）'!$A$4:$AO$154,MATCH(【入力】吸収量・排出量算定シート!$H57,'BEF（拡大係数）'!$A$4:$A$154,0),MATCH($G57,'BEF（拡大係数）'!$A$4:$AO$4,0)),0)</f>
        <v>0</v>
      </c>
      <c r="AP57" s="2">
        <f>IFERROR(INDEX('BEF（拡大係数）'!$A$4:$AO$154,MATCH(【入力】吸収量・排出量算定シート!$H57,'BEF（拡大係数）'!$A$4:$A$154,0),MATCH($G57,'BEF（拡大係数）'!$A$4:$AO$4,0)),0)</f>
        <v>0</v>
      </c>
      <c r="AQ57" s="2">
        <f>IFERROR(INDEX('BEF（拡大係数）'!$A$4:$AO$154,MATCH(【入力】吸収量・排出量算定シート!$H57,'BEF（拡大係数）'!$A$4:$A$154,0),MATCH($G57,'BEF（拡大係数）'!$A$4:$AO$4,0)),0)</f>
        <v>0</v>
      </c>
      <c r="AR57" s="2">
        <f>IFERROR(INDEX('BEF（拡大係数）'!$A$4:$AO$154,MATCH(【入力】吸収量・排出量算定シート!$H57,'BEF（拡大係数）'!$A$4:$A$154,0),MATCH($G57,'BEF（拡大係数）'!$A$4:$AO$4,0)),0)</f>
        <v>0</v>
      </c>
      <c r="AS57" s="2">
        <f>IFERROR(INDEX('BEF（拡大係数）'!$A$4:$AO$154,MATCH(【入力】吸収量・排出量算定シート!$H57,'BEF（拡大係数）'!$A$4:$A$154,0),MATCH($G57,'BEF（拡大係数）'!$A$4:$AO$4,0)),0)</f>
        <v>0</v>
      </c>
      <c r="AT57" s="2">
        <f>IFERROR(INDEX('BEF（拡大係数）'!$A$4:$AO$154,MATCH(【入力】吸収量・排出量算定シート!$H57,'BEF（拡大係数）'!$A$4:$A$154,0),MATCH($G57,'BEF（拡大係数）'!$A$4:$AO$4,0)),0)</f>
        <v>0</v>
      </c>
      <c r="AU57" s="2">
        <f>IFERROR(VLOOKUP($G57,パラメータ_オリジナル!$B$6:$G$45,4,FALSE),0)</f>
        <v>0</v>
      </c>
      <c r="AV57" s="2">
        <f>IFERROR(VLOOKUP($G57,パラメータ_オリジナル!$B$6:$G$45,5,FALSE),0)</f>
        <v>0</v>
      </c>
      <c r="AW57" s="2">
        <f>IFERROR(VLOOKUP($G57,パラメータ_オリジナル!$B$6:$G$45,6,FALSE),0)</f>
        <v>0</v>
      </c>
      <c r="AX57" s="125">
        <f t="shared" si="182"/>
        <v>0</v>
      </c>
      <c r="AY57" s="125">
        <f t="shared" si="183"/>
        <v>0</v>
      </c>
      <c r="AZ57" s="125">
        <f t="shared" si="184"/>
        <v>0</v>
      </c>
      <c r="BA57" s="125">
        <f t="shared" si="185"/>
        <v>0</v>
      </c>
      <c r="BB57" s="125">
        <f t="shared" si="186"/>
        <v>0</v>
      </c>
      <c r="BC57" s="125">
        <f t="shared" si="187"/>
        <v>0</v>
      </c>
      <c r="BD57" s="125">
        <f t="shared" si="188"/>
        <v>0</v>
      </c>
      <c r="BE57" s="125">
        <f t="shared" si="189"/>
        <v>0</v>
      </c>
      <c r="BF57" s="125">
        <f t="shared" si="190"/>
        <v>0</v>
      </c>
      <c r="BG57" s="125">
        <f t="shared" si="191"/>
        <v>0</v>
      </c>
      <c r="BH57" s="125">
        <f t="shared" si="192"/>
        <v>0</v>
      </c>
      <c r="BI57" s="125">
        <f t="shared" si="193"/>
        <v>0</v>
      </c>
      <c r="BJ57" s="125">
        <f t="shared" si="194"/>
        <v>0</v>
      </c>
      <c r="BK57" s="125">
        <f t="shared" si="195"/>
        <v>0</v>
      </c>
      <c r="BL57" s="125">
        <f t="shared" si="196"/>
        <v>0</v>
      </c>
      <c r="BM57" s="125">
        <f t="shared" si="197"/>
        <v>0</v>
      </c>
      <c r="BN57" s="125">
        <f t="shared" si="198"/>
        <v>0</v>
      </c>
      <c r="BO57" s="125">
        <f t="shared" si="199"/>
        <v>0</v>
      </c>
      <c r="BP57" s="125">
        <f t="shared" si="200"/>
        <v>0</v>
      </c>
      <c r="BQ57" s="125">
        <f t="shared" si="201"/>
        <v>0</v>
      </c>
      <c r="BR57" s="125">
        <f t="shared" si="202"/>
        <v>0</v>
      </c>
      <c r="BS57" s="125">
        <f t="shared" si="203"/>
        <v>0</v>
      </c>
      <c r="BT57" s="125">
        <f t="shared" si="204"/>
        <v>0</v>
      </c>
      <c r="BU57" s="125">
        <f t="shared" si="205"/>
        <v>0</v>
      </c>
      <c r="BV57" s="125">
        <f t="shared" si="206"/>
        <v>0</v>
      </c>
      <c r="BW57" s="125">
        <f t="shared" si="207"/>
        <v>0</v>
      </c>
      <c r="BX57" s="125">
        <f t="shared" si="208"/>
        <v>0</v>
      </c>
      <c r="BY57" s="125">
        <f t="shared" si="209"/>
        <v>0</v>
      </c>
      <c r="BZ57" s="125">
        <f t="shared" si="210"/>
        <v>0</v>
      </c>
      <c r="CA57" s="125">
        <f t="shared" si="211"/>
        <v>0</v>
      </c>
      <c r="CB57" s="125">
        <f t="shared" si="212"/>
        <v>0</v>
      </c>
      <c r="CC57" s="125">
        <f t="shared" si="213"/>
        <v>0</v>
      </c>
      <c r="CD57" s="125">
        <f t="shared" si="214"/>
        <v>0</v>
      </c>
      <c r="CE57" s="125">
        <f t="shared" si="215"/>
        <v>0</v>
      </c>
      <c r="CF57" s="2">
        <f>IFERROR(IF($F57="地位Ⅰ",INDEX(幹材積成長量!$I$7:$K$148,MATCH((【入力】吸収量・排出量算定シート!$H57+(【入力】吸収量・排出量算定シート!CF$17-【入力】吸収量・排出量算定シート!$CF$17)),幹材積成長量!$I$7:$I$148,0),MATCH(【入力】吸収量・排出量算定シート!$G57,幹材積成長量!$I$7:$K$7,0)),IF($F57="地位Ⅲ",INDEX(幹材積成長量!$O$7:$Q$148,MATCH((【入力】吸収量・排出量算定シート!$H57+(【入力】吸収量・排出量算定シート!CF$17-【入力】吸収量・排出量算定シート!$CF$17)),幹材積成長量!$O$7:$O$148,0),MATCH(【入力】吸収量・排出量算定シート!$G57,幹材積成長量!$O$7:$Q$7,0)),INDEX(幹材積成長量!$L$7:$N$148,MATCH((【入力】吸収量・排出量算定シート!$H57+(【入力】吸収量・排出量算定シート!CF$17-【入力】吸収量・排出量算定シート!$CF$17)),幹材積成長量!$L$7:$L$148,0),MATCH(【入力】吸収量・排出量算定シート!$G57,幹材積成長量!$L$7:$N$7,0)))),0)</f>
        <v>0</v>
      </c>
      <c r="CG57" s="2">
        <f>IFERROR(IF($F57="地位Ⅰ",INDEX(幹材積成長量!$I$7:$K$148,MATCH((【入力】吸収量・排出量算定シート!$H57+(【入力】吸収量・排出量算定シート!CG$17-【入力】吸収量・排出量算定シート!$CF$17)),幹材積成長量!$I$7:$I$148,0),MATCH(【入力】吸収量・排出量算定シート!$G57,幹材積成長量!$I$7:$K$7,0)),IF($F57="地位Ⅲ",INDEX(幹材積成長量!$O$7:$Q$148,MATCH((【入力】吸収量・排出量算定シート!$H57+(【入力】吸収量・排出量算定シート!CG$17-【入力】吸収量・排出量算定シート!$CF$17)),幹材積成長量!$O$7:$O$148,0),MATCH(【入力】吸収量・排出量算定シート!$G57,幹材積成長量!$O$7:$Q$7,0)),INDEX(幹材積成長量!$L$7:$N$148,MATCH((【入力】吸収量・排出量算定シート!$H57+(【入力】吸収量・排出量算定シート!CG$17-【入力】吸収量・排出量算定シート!$CF$17)),幹材積成長量!$L$7:$L$148,0),MATCH(【入力】吸収量・排出量算定シート!$G57,幹材積成長量!$L$7:$N$7,0)))),0)</f>
        <v>0</v>
      </c>
      <c r="CH57" s="2">
        <f>IFERROR(IF($F57="地位Ⅰ",INDEX(幹材積成長量!$I$7:$K$148,MATCH((【入力】吸収量・排出量算定シート!$H57+(【入力】吸収量・排出量算定シート!CH$17-【入力】吸収量・排出量算定シート!$CF$17)),幹材積成長量!$I$7:$I$148,0),MATCH(【入力】吸収量・排出量算定シート!$G57,幹材積成長量!$I$7:$K$7,0)),IF($F57="地位Ⅲ",INDEX(幹材積成長量!$O$7:$Q$148,MATCH((【入力】吸収量・排出量算定シート!$H57+(【入力】吸収量・排出量算定シート!CH$17-【入力】吸収量・排出量算定シート!$CF$17)),幹材積成長量!$O$7:$O$148,0),MATCH(【入力】吸収量・排出量算定シート!$G57,幹材積成長量!$O$7:$Q$7,0)),INDEX(幹材積成長量!$L$7:$N$148,MATCH((【入力】吸収量・排出量算定シート!$H57+(【入力】吸収量・排出量算定シート!CH$17-【入力】吸収量・排出量算定シート!$CF$17)),幹材積成長量!$L$7:$L$148,0),MATCH(【入力】吸収量・排出量算定シート!$G57,幹材積成長量!$L$7:$N$7,0)))),0)</f>
        <v>0</v>
      </c>
      <c r="CI57" s="2">
        <f>IFERROR(IF($F57="地位Ⅰ",INDEX(幹材積成長量!$I$7:$K$148,MATCH((【入力】吸収量・排出量算定シート!$H57+(【入力】吸収量・排出量算定シート!CI$17-【入力】吸収量・排出量算定シート!$CF$17)),幹材積成長量!$I$7:$I$148,0),MATCH(【入力】吸収量・排出量算定シート!$G57,幹材積成長量!$I$7:$K$7,0)),IF($F57="地位Ⅲ",INDEX(幹材積成長量!$O$7:$Q$148,MATCH((【入力】吸収量・排出量算定シート!$H57+(【入力】吸収量・排出量算定シート!CI$17-【入力】吸収量・排出量算定シート!$CF$17)),幹材積成長量!$O$7:$O$148,0),MATCH(【入力】吸収量・排出量算定シート!$G57,幹材積成長量!$O$7:$Q$7,0)),INDEX(幹材積成長量!$L$7:$N$148,MATCH((【入力】吸収量・排出量算定シート!$H57+(【入力】吸収量・排出量算定シート!CI$17-【入力】吸収量・排出量算定シート!$CF$17)),幹材積成長量!$L$7:$L$148,0),MATCH(【入力】吸収量・排出量算定シート!$G57,幹材積成長量!$L$7:$N$7,0)))),0)</f>
        <v>0</v>
      </c>
      <c r="CJ57" s="2">
        <f>IFERROR(IF($F57="地位Ⅰ",INDEX(幹材積成長量!$I$7:$K$148,MATCH((【入力】吸収量・排出量算定シート!$H57+(【入力】吸収量・排出量算定シート!CJ$17-【入力】吸収量・排出量算定シート!$CF$17)),幹材積成長量!$I$7:$I$148,0),MATCH(【入力】吸収量・排出量算定シート!$G57,幹材積成長量!$I$7:$K$7,0)),IF($F57="地位Ⅲ",INDEX(幹材積成長量!$O$7:$Q$148,MATCH((【入力】吸収量・排出量算定シート!$H57+(【入力】吸収量・排出量算定シート!CJ$17-【入力】吸収量・排出量算定シート!$CF$17)),幹材積成長量!$O$7:$O$148,0),MATCH(【入力】吸収量・排出量算定シート!$G57,幹材積成長量!$O$7:$Q$7,0)),INDEX(幹材積成長量!$L$7:$N$148,MATCH((【入力】吸収量・排出量算定シート!$H57+(【入力】吸収量・排出量算定シート!CJ$17-【入力】吸収量・排出量算定シート!$CF$17)),幹材積成長量!$L$7:$L$148,0),MATCH(【入力】吸収量・排出量算定シート!$G57,幹材積成長量!$L$7:$N$7,0)))),0)</f>
        <v>0</v>
      </c>
      <c r="CK57" s="2">
        <f>IFERROR(IF($F57="地位Ⅰ",INDEX(幹材積成長量!$I$7:$K$148,MATCH((【入力】吸収量・排出量算定シート!$H57+(【入力】吸収量・排出量算定シート!CK$17-【入力】吸収量・排出量算定シート!$CF$17)),幹材積成長量!$I$7:$I$148,0),MATCH(【入力】吸収量・排出量算定シート!$G57,幹材積成長量!$I$7:$K$7,0)),IF($F57="地位Ⅲ",INDEX(幹材積成長量!$O$7:$Q$148,MATCH((【入力】吸収量・排出量算定シート!$H57+(【入力】吸収量・排出量算定シート!CK$17-【入力】吸収量・排出量算定シート!$CF$17)),幹材積成長量!$O$7:$O$148,0),MATCH(【入力】吸収量・排出量算定シート!$G57,幹材積成長量!$O$7:$Q$7,0)),INDEX(幹材積成長量!$L$7:$N$148,MATCH((【入力】吸収量・排出量算定シート!$H57+(【入力】吸収量・排出量算定シート!CK$17-【入力】吸収量・排出量算定シート!$CF$17)),幹材積成長量!$L$7:$L$148,0),MATCH(【入力】吸収量・排出量算定シート!$G57,幹材積成長量!$L$7:$N$7,0)))),0)</f>
        <v>0</v>
      </c>
      <c r="CL57" s="2">
        <f>IFERROR(IF($F57="地位Ⅰ",INDEX(幹材積成長量!$I$7:$K$148,MATCH((【入力】吸収量・排出量算定シート!$H57+(【入力】吸収量・排出量算定シート!CL$17-【入力】吸収量・排出量算定シート!$CF$17)),幹材積成長量!$I$7:$I$148,0),MATCH(【入力】吸収量・排出量算定シート!$G57,幹材積成長量!$I$7:$K$7,0)),IF($F57="地位Ⅲ",INDEX(幹材積成長量!$O$7:$Q$148,MATCH((【入力】吸収量・排出量算定シート!$H57+(【入力】吸収量・排出量算定シート!CL$17-【入力】吸収量・排出量算定シート!$CF$17)),幹材積成長量!$O$7:$O$148,0),MATCH(【入力】吸収量・排出量算定シート!$G57,幹材積成長量!$O$7:$Q$7,0)),INDEX(幹材積成長量!$L$7:$N$148,MATCH((【入力】吸収量・排出量算定シート!$H57+(【入力】吸収量・排出量算定シート!CL$17-【入力】吸収量・排出量算定シート!$CF$17)),幹材積成長量!$L$7:$L$148,0),MATCH(【入力】吸収量・排出量算定シート!$G57,幹材積成長量!$L$7:$N$7,0)))),0)</f>
        <v>0</v>
      </c>
      <c r="CM57" s="2">
        <f>IFERROR(IF($F57="地位Ⅰ",INDEX(幹材積成長量!$I$7:$K$148,MATCH((【入力】吸収量・排出量算定シート!$H57+(【入力】吸収量・排出量算定シート!CM$17-【入力】吸収量・排出量算定シート!$CF$17)),幹材積成長量!$I$7:$I$148,0),MATCH(【入力】吸収量・排出量算定シート!$G57,幹材積成長量!$I$7:$K$7,0)),IF($F57="地位Ⅲ",INDEX(幹材積成長量!$O$7:$Q$148,MATCH((【入力】吸収量・排出量算定シート!$H57+(【入力】吸収量・排出量算定シート!CM$17-【入力】吸収量・排出量算定シート!$CF$17)),幹材積成長量!$O$7:$O$148,0),MATCH(【入力】吸収量・排出量算定シート!$G57,幹材積成長量!$O$7:$Q$7,0)),INDEX(幹材積成長量!$L$7:$N$148,MATCH((【入力】吸収量・排出量算定シート!$H57+(【入力】吸収量・排出量算定シート!CM$17-【入力】吸収量・排出量算定シート!$CF$17)),幹材積成長量!$L$7:$L$148,0),MATCH(【入力】吸収量・排出量算定シート!$G57,幹材積成長量!$L$7:$N$7,0)))),0)</f>
        <v>0</v>
      </c>
      <c r="CN57" s="2">
        <f>IFERROR(IF($F57="地位Ⅰ",INDEX(幹材積成長量!$I$7:$K$148,MATCH((【入力】吸収量・排出量算定シート!$H57+(【入力】吸収量・排出量算定シート!CN$17-【入力】吸収量・排出量算定シート!$CF$17)),幹材積成長量!$I$7:$I$148,0),MATCH(【入力】吸収量・排出量算定シート!$G57,幹材積成長量!$I$7:$K$7,0)),IF($F57="地位Ⅲ",INDEX(幹材積成長量!$O$7:$Q$148,MATCH((【入力】吸収量・排出量算定シート!$H57+(【入力】吸収量・排出量算定シート!CN$17-【入力】吸収量・排出量算定シート!$CF$17)),幹材積成長量!$O$7:$O$148,0),MATCH(【入力】吸収量・排出量算定シート!$G57,幹材積成長量!$O$7:$Q$7,0)),INDEX(幹材積成長量!$L$7:$N$148,MATCH((【入力】吸収量・排出量算定シート!$H57+(【入力】吸収量・排出量算定シート!CN$17-【入力】吸収量・排出量算定シート!$CF$17)),幹材積成長量!$L$7:$L$148,0),MATCH(【入力】吸収量・排出量算定シート!$G57,幹材積成長量!$L$7:$N$7,0)))),0)</f>
        <v>0</v>
      </c>
      <c r="CO57" s="2">
        <f>IFERROR(IF($F57="地位Ⅰ",INDEX(幹材積成長量!$I$7:$K$148,MATCH((【入力】吸収量・排出量算定シート!$H57+(【入力】吸収量・排出量算定シート!CO$17-【入力】吸収量・排出量算定シート!$CF$17)),幹材積成長量!$I$7:$I$148,0),MATCH(【入力】吸収量・排出量算定シート!$G57,幹材積成長量!$I$7:$K$7,0)),IF($F57="地位Ⅲ",INDEX(幹材積成長量!$O$7:$Q$148,MATCH((【入力】吸収量・排出量算定シート!$H57+(【入力】吸収量・排出量算定シート!CO$17-【入力】吸収量・排出量算定シート!$CF$17)),幹材積成長量!$O$7:$O$148,0),MATCH(【入力】吸収量・排出量算定シート!$G57,幹材積成長量!$O$7:$Q$7,0)),INDEX(幹材積成長量!$L$7:$N$148,MATCH((【入力】吸収量・排出量算定シート!$H57+(【入力】吸収量・排出量算定シート!CO$17-【入力】吸収量・排出量算定シート!$CF$17)),幹材積成長量!$L$7:$L$148,0),MATCH(【入力】吸収量・排出量算定シート!$G57,幹材積成長量!$L$7:$N$7,0)))),0)</f>
        <v>0</v>
      </c>
      <c r="CP57" s="2">
        <f>IFERROR(IF($F57="地位Ⅰ",INDEX(幹材積成長量!$I$7:$K$148,MATCH((【入力】吸収量・排出量算定シート!$H57+(【入力】吸収量・排出量算定シート!CP$17-【入力】吸収量・排出量算定シート!$CF$17)),幹材積成長量!$I$7:$I$148,0),MATCH(【入力】吸収量・排出量算定シート!$G57,幹材積成長量!$I$7:$K$7,0)),IF($F57="地位Ⅲ",INDEX(幹材積成長量!$O$7:$Q$148,MATCH((【入力】吸収量・排出量算定シート!$H57+(【入力】吸収量・排出量算定シート!CP$17-【入力】吸収量・排出量算定シート!$CF$17)),幹材積成長量!$O$7:$O$148,0),MATCH(【入力】吸収量・排出量算定シート!$G57,幹材積成長量!$O$7:$Q$7,0)),INDEX(幹材積成長量!$L$7:$N$148,MATCH((【入力】吸収量・排出量算定シート!$H57+(【入力】吸収量・排出量算定シート!CP$17-【入力】吸収量・排出量算定シート!$CF$17)),幹材積成長量!$L$7:$L$148,0),MATCH(【入力】吸収量・排出量算定シート!$G57,幹材積成長量!$L$7:$N$7,0)))),0)</f>
        <v>0</v>
      </c>
      <c r="CQ57" s="2">
        <f>IFERROR(IF($F57="地位Ⅰ",INDEX(幹材積成長量!$I$7:$K$148,MATCH((【入力】吸収量・排出量算定シート!$H57+(【入力】吸収量・排出量算定シート!CQ$17-【入力】吸収量・排出量算定シート!$CF$17)),幹材積成長量!$I$7:$I$148,0),MATCH(【入力】吸収量・排出量算定シート!$G57,幹材積成長量!$I$7:$K$7,0)),IF($F57="地位Ⅲ",INDEX(幹材積成長量!$O$7:$Q$148,MATCH((【入力】吸収量・排出量算定シート!$H57+(【入力】吸収量・排出量算定シート!CQ$17-【入力】吸収量・排出量算定シート!$CF$17)),幹材積成長量!$O$7:$O$148,0),MATCH(【入力】吸収量・排出量算定シート!$G57,幹材積成長量!$O$7:$Q$7,0)),INDEX(幹材積成長量!$L$7:$N$148,MATCH((【入力】吸収量・排出量算定シート!$H57+(【入力】吸収量・排出量算定シート!CQ$17-【入力】吸収量・排出量算定シート!$CF$17)),幹材積成長量!$L$7:$L$148,0),MATCH(【入力】吸収量・排出量算定シート!$G57,幹材積成長量!$L$7:$N$7,0)))),0)</f>
        <v>0</v>
      </c>
      <c r="CR57" s="2">
        <f>IFERROR(IF($F57="地位Ⅰ",INDEX(幹材積成長量!$I$7:$K$148,MATCH((【入力】吸収量・排出量算定シート!$H57+(【入力】吸収量・排出量算定シート!CR$17-【入力】吸収量・排出量算定シート!$CF$17)),幹材積成長量!$I$7:$I$148,0),MATCH(【入力】吸収量・排出量算定シート!$G57,幹材積成長量!$I$7:$K$7,0)),IF($F57="地位Ⅲ",INDEX(幹材積成長量!$O$7:$Q$148,MATCH((【入力】吸収量・排出量算定シート!$H57+(【入力】吸収量・排出量算定シート!CR$17-【入力】吸収量・排出量算定シート!$CF$17)),幹材積成長量!$O$7:$O$148,0),MATCH(【入力】吸収量・排出量算定シート!$G57,幹材積成長量!$O$7:$Q$7,0)),INDEX(幹材積成長量!$L$7:$N$148,MATCH((【入力】吸収量・排出量算定シート!$H57+(【入力】吸収量・排出量算定シート!CR$17-【入力】吸収量・排出量算定シート!$CF$17)),幹材積成長量!$L$7:$L$148,0),MATCH(【入力】吸収量・排出量算定シート!$G57,幹材積成長量!$L$7:$N$7,0)))),0)</f>
        <v>0</v>
      </c>
      <c r="CS57" s="2">
        <f>IFERROR(IF($F57="地位Ⅰ",INDEX(幹材積成長量!$I$7:$K$148,MATCH((【入力】吸収量・排出量算定シート!$H57+(【入力】吸収量・排出量算定シート!CS$17-【入力】吸収量・排出量算定シート!$CF$17)),幹材積成長量!$I$7:$I$148,0),MATCH(【入力】吸収量・排出量算定シート!$G57,幹材積成長量!$I$7:$K$7,0)),IF($F57="地位Ⅲ",INDEX(幹材積成長量!$O$7:$Q$148,MATCH((【入力】吸収量・排出量算定シート!$H57+(【入力】吸収量・排出量算定シート!CS$17-【入力】吸収量・排出量算定シート!$CF$17)),幹材積成長量!$O$7:$O$148,0),MATCH(【入力】吸収量・排出量算定シート!$G57,幹材積成長量!$O$7:$Q$7,0)),INDEX(幹材積成長量!$L$7:$N$148,MATCH((【入力】吸収量・排出量算定シート!$H57+(【入力】吸収量・排出量算定シート!CS$17-【入力】吸収量・排出量算定シート!$CF$17)),幹材積成長量!$L$7:$L$148,0),MATCH(【入力】吸収量・排出量算定シート!$G57,幹材積成長量!$L$7:$N$7,0)))),0)</f>
        <v>0</v>
      </c>
      <c r="CT57" s="2">
        <f>IFERROR(IF($F57="地位Ⅰ",INDEX(幹材積成長量!$I$7:$K$148,MATCH((【入力】吸収量・排出量算定シート!$H57+(【入力】吸収量・排出量算定シート!CT$17-【入力】吸収量・排出量算定シート!$CF$17)),幹材積成長量!$I$7:$I$148,0),MATCH(【入力】吸収量・排出量算定シート!$G57,幹材積成長量!$I$7:$K$7,0)),IF($F57="地位Ⅲ",INDEX(幹材積成長量!$O$7:$Q$148,MATCH((【入力】吸収量・排出量算定シート!$H57+(【入力】吸収量・排出量算定シート!CT$17-【入力】吸収量・排出量算定シート!$CF$17)),幹材積成長量!$O$7:$O$148,0),MATCH(【入力】吸収量・排出量算定シート!$G57,幹材積成長量!$O$7:$Q$7,0)),INDEX(幹材積成長量!$L$7:$N$148,MATCH((【入力】吸収量・排出量算定シート!$H57+(【入力】吸収量・排出量算定シート!CT$17-【入力】吸収量・排出量算定シート!$CF$17)),幹材積成長量!$L$7:$L$148,0),MATCH(【入力】吸収量・排出量算定シート!$G57,幹材積成長量!$L$7:$N$7,0)))),0)</f>
        <v>0</v>
      </c>
      <c r="CU57" s="2">
        <f>IFERROR(IF($F57="地位Ⅰ",INDEX(幹材積成長量!$I$7:$K$148,MATCH((【入力】吸収量・排出量算定シート!$H57+(【入力】吸収量・排出量算定シート!CU$17-【入力】吸収量・排出量算定シート!$CF$17)),幹材積成長量!$I$7:$I$148,0),MATCH(【入力】吸収量・排出量算定シート!$G57,幹材積成長量!$I$7:$K$7,0)),IF($F57="地位Ⅲ",INDEX(幹材積成長量!$O$7:$Q$148,MATCH((【入力】吸収量・排出量算定シート!$H57+(【入力】吸収量・排出量算定シート!CU$17-【入力】吸収量・排出量算定シート!$CF$17)),幹材積成長量!$O$7:$O$148,0),MATCH(【入力】吸収量・排出量算定シート!$G57,幹材積成長量!$O$7:$Q$7,0)),INDEX(幹材積成長量!$L$7:$N$148,MATCH((【入力】吸収量・排出量算定シート!$H57+(【入力】吸収量・排出量算定シート!CU$17-【入力】吸収量・排出量算定シート!$CF$17)),幹材積成長量!$L$7:$L$148,0),MATCH(【入力】吸収量・排出量算定シート!$G57,幹材積成長量!$L$7:$N$7,0)))),0)</f>
        <v>0</v>
      </c>
      <c r="CV57" s="2">
        <f>IFERROR(IF($F57="地位Ⅰ",INDEX(幹材積成長量!$I$7:$K$148,MATCH((【入力】吸収量・排出量算定シート!$H57+(【入力】吸収量・排出量算定シート!CV$17-【入力】吸収量・排出量算定シート!$CF$17)),幹材積成長量!$I$7:$I$148,0),MATCH(【入力】吸収量・排出量算定シート!$G57,幹材積成長量!$I$7:$K$7,0)),IF($F57="地位Ⅲ",INDEX(幹材積成長量!$O$7:$Q$148,MATCH((【入力】吸収量・排出量算定シート!$H57+(【入力】吸収量・排出量算定シート!CV$17-【入力】吸収量・排出量算定シート!$CF$17)),幹材積成長量!$O$7:$O$148,0),MATCH(【入力】吸収量・排出量算定シート!$G57,幹材積成長量!$O$7:$Q$7,0)),INDEX(幹材積成長量!$L$7:$N$148,MATCH((【入力】吸収量・排出量算定シート!$H57+(【入力】吸収量・排出量算定シート!CV$17-【入力】吸収量・排出量算定シート!$CF$17)),幹材積成長量!$L$7:$L$148,0),MATCH(【入力】吸収量・排出量算定シート!$G57,幹材積成長量!$L$7:$N$7,0)))),0)</f>
        <v>0</v>
      </c>
      <c r="CW57" s="2">
        <f t="shared" si="216"/>
        <v>0</v>
      </c>
      <c r="CX57" s="2">
        <f t="shared" si="217"/>
        <v>0</v>
      </c>
      <c r="CY57" s="2">
        <f t="shared" si="218"/>
        <v>0</v>
      </c>
      <c r="CZ57" s="2">
        <f t="shared" si="219"/>
        <v>0</v>
      </c>
      <c r="DA57" s="2">
        <f t="shared" si="220"/>
        <v>0</v>
      </c>
      <c r="DB57" s="2">
        <f t="shared" si="221"/>
        <v>0</v>
      </c>
      <c r="DC57" s="2">
        <f t="shared" si="222"/>
        <v>0</v>
      </c>
      <c r="DD57" s="2">
        <f t="shared" si="223"/>
        <v>0</v>
      </c>
      <c r="DE57" s="2">
        <f t="shared" si="224"/>
        <v>0</v>
      </c>
      <c r="DF57" s="2">
        <f t="shared" si="225"/>
        <v>0</v>
      </c>
      <c r="DG57" s="2">
        <f t="shared" si="226"/>
        <v>0</v>
      </c>
      <c r="DH57" s="2">
        <f t="shared" si="227"/>
        <v>0</v>
      </c>
      <c r="DI57" s="2">
        <f t="shared" si="228"/>
        <v>0</v>
      </c>
      <c r="DJ57" s="2">
        <f t="shared" si="229"/>
        <v>0</v>
      </c>
      <c r="DK57" s="2">
        <f t="shared" si="230"/>
        <v>0</v>
      </c>
      <c r="DL57" s="2">
        <f t="shared" si="231"/>
        <v>0</v>
      </c>
      <c r="DM57" s="2">
        <f t="shared" si="232"/>
        <v>0</v>
      </c>
      <c r="DN57" s="187">
        <f>IFERROR(IF($F57="地位Ⅰ",INDEX(幹材積成長量!$AE$7:$AG$14,8,MATCH(【入力】吸収量・排出量算定シート!$G57,幹材積成長量!$AE$7:$AG$7,0)),IF($F57="地位Ⅲ",INDEX(幹材積成長量!$AK$7:$AM$14,8,MATCH(【入力】吸収量・排出量算定シート!$G57,幹材積成長量!$AK$7:$AM$7,0)),INDEX(幹材積成長量!$AH$7:$AJ$14,8,MATCH(【入力】吸収量・排出量算定シート!$G57,幹材積成長量!$AH$7:$AJ$7,0)))),0)</f>
        <v>0</v>
      </c>
      <c r="DO57" s="187">
        <f>IFERROR(IF($F57="地位Ⅰ",INDEX(幹材積成長量!$AE$7:$AG$14,8,MATCH(【入力】吸収量・排出量算定シート!$G57,幹材積成長量!$AE$7:$AG$7,0)),IF($F57="地位Ⅲ",INDEX(幹材積成長量!$AK$7:$AM$14,8,MATCH(【入力】吸収量・排出量算定シート!$G57,幹材積成長量!$AK$7:$AM$7,0)),INDEX(幹材積成長量!$AH$7:$AJ$14,8,MATCH(【入力】吸収量・排出量算定シート!$G57,幹材積成長量!$AH$7:$AJ$7,0)))),0)</f>
        <v>0</v>
      </c>
      <c r="DP57" s="187">
        <f>IFERROR(IF($F57="地位Ⅰ",INDEX(幹材積成長量!$AE$7:$AG$14,8,MATCH(【入力】吸収量・排出量算定シート!$G57,幹材積成長量!$AE$7:$AG$7,0)),IF($F57="地位Ⅲ",INDEX(幹材積成長量!$AK$7:$AM$14,8,MATCH(【入力】吸収量・排出量算定シート!$G57,幹材積成長量!$AK$7:$AM$7,0)),INDEX(幹材積成長量!$AH$7:$AJ$14,8,MATCH(【入力】吸収量・排出量算定シート!$G57,幹材積成長量!$AH$7:$AJ$7,0)))),0)</f>
        <v>0</v>
      </c>
      <c r="DQ57" s="187">
        <f>IFERROR(IF($F57="地位Ⅰ",INDEX(幹材積成長量!$AE$7:$AG$14,8,MATCH(【入力】吸収量・排出量算定シート!$G57,幹材積成長量!$AE$7:$AG$7,0)),IF($F57="地位Ⅲ",INDEX(幹材積成長量!$AK$7:$AM$14,8,MATCH(【入力】吸収量・排出量算定シート!$G57,幹材積成長量!$AK$7:$AM$7,0)),INDEX(幹材積成長量!$AH$7:$AJ$14,8,MATCH(【入力】吸収量・排出量算定シート!$G57,幹材積成長量!$AH$7:$AJ$7,0)))),0)</f>
        <v>0</v>
      </c>
      <c r="DR57" s="187">
        <f>IFERROR(IF($F57="地位Ⅰ",INDEX(幹材積成長量!$AE$7:$AG$14,8,MATCH(【入力】吸収量・排出量算定シート!$G57,幹材積成長量!$AE$7:$AG$7,0)),IF($F57="地位Ⅲ",INDEX(幹材積成長量!$AK$7:$AM$14,8,MATCH(【入力】吸収量・排出量算定シート!$G57,幹材積成長量!$AK$7:$AM$7,0)),INDEX(幹材積成長量!$AH$7:$AJ$14,8,MATCH(【入力】吸収量・排出量算定シート!$G57,幹材積成長量!$AH$7:$AJ$7,0)))),0)</f>
        <v>0</v>
      </c>
      <c r="DS57" s="187">
        <f>IFERROR(IF($F57="地位Ⅰ",INDEX(幹材積成長量!$AE$7:$AG$14,8,MATCH(【入力】吸収量・排出量算定シート!$G57,幹材積成長量!$AE$7:$AG$7,0)),IF($F57="地位Ⅲ",INDEX(幹材積成長量!$AK$7:$AM$14,8,MATCH(【入力】吸収量・排出量算定シート!$G57,幹材積成長量!$AK$7:$AM$7,0)),INDEX(幹材積成長量!$AH$7:$AJ$14,8,MATCH(【入力】吸収量・排出量算定シート!$G57,幹材積成長量!$AH$7:$AJ$7,0)))),0)</f>
        <v>0</v>
      </c>
      <c r="DT57" s="187">
        <f>IFERROR(IF($F57="地位Ⅰ",INDEX(幹材積成長量!$AE$7:$AG$14,8,MATCH(【入力】吸収量・排出量算定シート!$G57,幹材積成長量!$AE$7:$AG$7,0)),IF($F57="地位Ⅲ",INDEX(幹材積成長量!$AK$7:$AM$14,8,MATCH(【入力】吸収量・排出量算定シート!$G57,幹材積成長量!$AK$7:$AM$7,0)),INDEX(幹材積成長量!$AH$7:$AJ$14,8,MATCH(【入力】吸収量・排出量算定シート!$G57,幹材積成長量!$AH$7:$AJ$7,0)))),0)</f>
        <v>0</v>
      </c>
      <c r="DU57" s="187">
        <f>IFERROR(IF($F57="地位Ⅰ",INDEX(幹材積成長量!$AE$7:$AG$14,8,MATCH(【入力】吸収量・排出量算定シート!$G57,幹材積成長量!$AE$7:$AG$7,0)),IF($F57="地位Ⅲ",INDEX(幹材積成長量!$AK$7:$AM$14,8,MATCH(【入力】吸収量・排出量算定シート!$G57,幹材積成長量!$AK$7:$AM$7,0)),INDEX(幹材積成長量!$AH$7:$AJ$14,8,MATCH(【入力】吸収量・排出量算定シート!$G57,幹材積成長量!$AH$7:$AJ$7,0)))),0)</f>
        <v>0</v>
      </c>
      <c r="DV57" s="187">
        <f>IFERROR(IF($F57="地位Ⅰ",INDEX(幹材積成長量!$AE$7:$AG$14,8,MATCH(【入力】吸収量・排出量算定シート!$G57,幹材積成長量!$AE$7:$AG$7,0)),IF($F57="地位Ⅲ",INDEX(幹材積成長量!$AK$7:$AM$14,8,MATCH(【入力】吸収量・排出量算定シート!$G57,幹材積成長量!$AK$7:$AM$7,0)),INDEX(幹材積成長量!$AH$7:$AJ$14,8,MATCH(【入力】吸収量・排出量算定シート!$G57,幹材積成長量!$AH$7:$AJ$7,0)))),0)</f>
        <v>0</v>
      </c>
      <c r="DW57" s="187">
        <f>IFERROR(IF($F57="地位Ⅰ",INDEX(幹材積成長量!$AE$7:$AG$14,8,MATCH(【入力】吸収量・排出量算定シート!$G57,幹材積成長量!$AE$7:$AG$7,0)),IF($F57="地位Ⅲ",INDEX(幹材積成長量!$AK$7:$AM$14,8,MATCH(【入力】吸収量・排出量算定シート!$G57,幹材積成長量!$AK$7:$AM$7,0)),INDEX(幹材積成長量!$AH$7:$AJ$14,8,MATCH(【入力】吸収量・排出量算定シート!$G57,幹材積成長量!$AH$7:$AJ$7,0)))),0)</f>
        <v>0</v>
      </c>
      <c r="DX57" s="187">
        <f>IFERROR(IF($F57="地位Ⅰ",INDEX(幹材積成長量!$AE$7:$AG$14,8,MATCH(【入力】吸収量・排出量算定シート!$G57,幹材積成長量!$AE$7:$AG$7,0)),IF($F57="地位Ⅲ",INDEX(幹材積成長量!$AK$7:$AM$14,8,MATCH(【入力】吸収量・排出量算定シート!$G57,幹材積成長量!$AK$7:$AM$7,0)),INDEX(幹材積成長量!$AH$7:$AJ$14,8,MATCH(【入力】吸収量・排出量算定シート!$G57,幹材積成長量!$AH$7:$AJ$7,0)))),0)</f>
        <v>0</v>
      </c>
      <c r="DY57" s="187">
        <f>IFERROR(IF($F57="地位Ⅰ",INDEX(幹材積成長量!$AE$7:$AG$14,8,MATCH(【入力】吸収量・排出量算定シート!$G57,幹材積成長量!$AE$7:$AG$7,0)),IF($F57="地位Ⅲ",INDEX(幹材積成長量!$AK$7:$AM$14,8,MATCH(【入力】吸収量・排出量算定シート!$G57,幹材積成長量!$AK$7:$AM$7,0)),INDEX(幹材積成長量!$AH$7:$AJ$14,8,MATCH(【入力】吸収量・排出量算定シート!$G57,幹材積成長量!$AH$7:$AJ$7,0)))),0)</f>
        <v>0</v>
      </c>
      <c r="DZ57" s="187">
        <f>IFERROR(IF($F57="地位Ⅰ",INDEX(幹材積成長量!$AE$7:$AG$14,8,MATCH(【入力】吸収量・排出量算定シート!$G57,幹材積成長量!$AE$7:$AG$7,0)),IF($F57="地位Ⅲ",INDEX(幹材積成長量!$AK$7:$AM$14,8,MATCH(【入力】吸収量・排出量算定シート!$G57,幹材積成長量!$AK$7:$AM$7,0)),INDEX(幹材積成長量!$AH$7:$AJ$14,8,MATCH(【入力】吸収量・排出量算定シート!$G57,幹材積成長量!$AH$7:$AJ$7,0)))),0)</f>
        <v>0</v>
      </c>
      <c r="EA57" s="187">
        <f>IFERROR(IF($F57="地位Ⅰ",INDEX(幹材積成長量!$AE$7:$AG$14,8,MATCH(【入力】吸収量・排出量算定シート!$G57,幹材積成長量!$AE$7:$AG$7,0)),IF($F57="地位Ⅲ",INDEX(幹材積成長量!$AK$7:$AM$14,8,MATCH(【入力】吸収量・排出量算定シート!$G57,幹材積成長量!$AK$7:$AM$7,0)),INDEX(幹材積成長量!$AH$7:$AJ$14,8,MATCH(【入力】吸収量・排出量算定シート!$G57,幹材積成長量!$AH$7:$AJ$7,0)))),0)</f>
        <v>0</v>
      </c>
      <c r="EB57" s="187">
        <f>IFERROR(IF($F57="地位Ⅰ",INDEX(幹材積成長量!$AE$7:$AG$14,8,MATCH(【入力】吸収量・排出量算定シート!$G57,幹材積成長量!$AE$7:$AG$7,0)),IF($F57="地位Ⅲ",INDEX(幹材積成長量!$AK$7:$AM$14,8,MATCH(【入力】吸収量・排出量算定シート!$G57,幹材積成長量!$AK$7:$AM$7,0)),INDEX(幹材積成長量!$AH$7:$AJ$14,8,MATCH(【入力】吸収量・排出量算定シート!$G57,幹材積成長量!$AH$7:$AJ$7,0)))),0)</f>
        <v>0</v>
      </c>
      <c r="EC57" s="187">
        <f>IFERROR(IF($F57="地位Ⅰ",INDEX(幹材積成長量!$AE$7:$AG$14,8,MATCH(【入力】吸収量・排出量算定シート!$G57,幹材積成長量!$AE$7:$AG$7,0)),IF($F57="地位Ⅲ",INDEX(幹材積成長量!$AK$7:$AM$14,8,MATCH(【入力】吸収量・排出量算定シート!$G57,幹材積成長量!$AK$7:$AM$7,0)),INDEX(幹材積成長量!$AH$7:$AJ$14,8,MATCH(【入力】吸収量・排出量算定シート!$G57,幹材積成長量!$AH$7:$AJ$7,0)))),0)</f>
        <v>0</v>
      </c>
      <c r="ED57" s="186">
        <f t="shared" si="233"/>
        <v>0</v>
      </c>
      <c r="EE57" s="186">
        <f t="shared" si="234"/>
        <v>0</v>
      </c>
      <c r="EF57" s="186">
        <f t="shared" si="235"/>
        <v>0</v>
      </c>
      <c r="EG57" s="186">
        <f t="shared" si="236"/>
        <v>0</v>
      </c>
      <c r="EH57" s="186">
        <f t="shared" si="237"/>
        <v>0</v>
      </c>
      <c r="EI57" s="186">
        <f t="shared" si="238"/>
        <v>0</v>
      </c>
      <c r="EJ57" s="186">
        <f t="shared" si="239"/>
        <v>0</v>
      </c>
      <c r="EK57" s="186">
        <f t="shared" si="240"/>
        <v>0</v>
      </c>
      <c r="EL57" s="186">
        <f t="shared" si="241"/>
        <v>0</v>
      </c>
      <c r="EM57" s="186">
        <f t="shared" si="242"/>
        <v>0</v>
      </c>
      <c r="EN57" s="186">
        <f t="shared" si="243"/>
        <v>0</v>
      </c>
      <c r="EO57" s="186">
        <f t="shared" si="244"/>
        <v>0</v>
      </c>
      <c r="EP57" s="186">
        <f t="shared" si="245"/>
        <v>0</v>
      </c>
      <c r="EQ57" s="186">
        <f t="shared" si="246"/>
        <v>0</v>
      </c>
      <c r="ER57" s="186">
        <f t="shared" si="247"/>
        <v>0</v>
      </c>
      <c r="ES57" s="186">
        <f t="shared" si="248"/>
        <v>0</v>
      </c>
      <c r="ET57" s="186">
        <f t="shared" si="249"/>
        <v>0</v>
      </c>
    </row>
    <row r="58" spans="2:150" x14ac:dyDescent="0.3">
      <c r="B58" s="3"/>
      <c r="C58" s="3"/>
      <c r="D58" s="3"/>
      <c r="E58" s="3"/>
      <c r="G58" s="217"/>
      <c r="J58" s="3"/>
      <c r="M58" s="187">
        <f>IFERROR(IF($F58="地位Ⅰ",INDEX(幹材積成長量!$S$7:$U$148,MATCH(【入力】吸収量・排出量算定シート!$H58+(M$17-$M$17),幹材積成長量!$S$7:$S$148,0),MATCH($G58,幹材積成長量!$S$7:$U$7,0)),IF($F58="地位Ⅲ",INDEX(幹材積成長量!$Y$7:$AA$148,MATCH(【入力】吸収量・排出量算定シート!$H58+(M$17-$M$17),幹材積成長量!$Y$7:$Y$148,0),MATCH($G58,幹材積成長量!$Y$7:$AA$7,0)),INDEX(幹材積成長量!$V$7:$X$148,MATCH(【入力】吸収量・排出量算定シート!$H58+(M$17-$M$17),幹材積成長量!$V$7:$V$148,0),MATCH($G58,幹材積成長量!$V$7:$X$7,0)))),0)</f>
        <v>0</v>
      </c>
      <c r="N58" s="187">
        <f>IFERROR(IF($F58="地位Ⅰ",INDEX(幹材積成長量!$S$7:$U$148,MATCH(【入力】吸収量・排出量算定シート!$H58+(N$17-$M$17),幹材積成長量!$S$7:$S$148,0),MATCH($G58,幹材積成長量!$S$7:$U$7,0)),IF($F58="地位Ⅲ",INDEX(幹材積成長量!$Y$7:$AA$148,MATCH(【入力】吸収量・排出量算定シート!$H58+(N$17-$M$17),幹材積成長量!$Y$7:$Y$148,0),MATCH($G58,幹材積成長量!$Y$7:$AA$7,0)),INDEX(幹材積成長量!$V$7:$X$148,MATCH(【入力】吸収量・排出量算定シート!$H58+(N$17-$M$17),幹材積成長量!$V$7:$V$148,0),MATCH($G58,幹材積成長量!$V$7:$X$7,0)))),0)</f>
        <v>0</v>
      </c>
      <c r="O58" s="187">
        <f>IFERROR(IF($F58="地位Ⅰ",INDEX(幹材積成長量!$S$7:$U$148,MATCH(【入力】吸収量・排出量算定シート!$H58+(O$17-$M$17),幹材積成長量!$S$7:$S$148,0),MATCH($G58,幹材積成長量!$S$7:$U$7,0)),IF($F58="地位Ⅲ",INDEX(幹材積成長量!$Y$7:$AA$148,MATCH(【入力】吸収量・排出量算定シート!$H58+(O$17-$M$17),幹材積成長量!$Y$7:$Y$148,0),MATCH($G58,幹材積成長量!$Y$7:$AA$7,0)),INDEX(幹材積成長量!$V$7:$X$148,MATCH(【入力】吸収量・排出量算定シート!$H58+(O$17-$M$17),幹材積成長量!$V$7:$V$148,0),MATCH($G58,幹材積成長量!$V$7:$X$7,0)))),0)</f>
        <v>0</v>
      </c>
      <c r="P58" s="187">
        <f>IFERROR(IF($F58="地位Ⅰ",INDEX(幹材積成長量!$S$7:$U$148,MATCH(【入力】吸収量・排出量算定シート!$H58+(P$17-$M$17),幹材積成長量!$S$7:$S$148,0),MATCH($G58,幹材積成長量!$S$7:$U$7,0)),IF($F58="地位Ⅲ",INDEX(幹材積成長量!$Y$7:$AA$148,MATCH(【入力】吸収量・排出量算定シート!$H58+(P$17-$M$17),幹材積成長量!$Y$7:$Y$148,0),MATCH($G58,幹材積成長量!$Y$7:$AA$7,0)),INDEX(幹材積成長量!$V$7:$X$148,MATCH(【入力】吸収量・排出量算定シート!$H58+(P$17-$M$17),幹材積成長量!$V$7:$V$148,0),MATCH($G58,幹材積成長量!$V$7:$X$7,0)))),0)</f>
        <v>0</v>
      </c>
      <c r="Q58" s="187">
        <f>IFERROR(IF($F58="地位Ⅰ",INDEX(幹材積成長量!$S$7:$U$148,MATCH(【入力】吸収量・排出量算定シート!$H58+(Q$17-$M$17),幹材積成長量!$S$7:$S$148,0),MATCH($G58,幹材積成長量!$S$7:$U$7,0)),IF($F58="地位Ⅲ",INDEX(幹材積成長量!$Y$7:$AA$148,MATCH(【入力】吸収量・排出量算定シート!$H58+(Q$17-$M$17),幹材積成長量!$Y$7:$Y$148,0),MATCH($G58,幹材積成長量!$Y$7:$AA$7,0)),INDEX(幹材積成長量!$V$7:$X$148,MATCH(【入力】吸収量・排出量算定シート!$H58+(Q$17-$M$17),幹材積成長量!$V$7:$V$148,0),MATCH($G58,幹材積成長量!$V$7:$X$7,0)))),0)</f>
        <v>0</v>
      </c>
      <c r="R58" s="187">
        <f>IFERROR(IF($F58="地位Ⅰ",INDEX(幹材積成長量!$S$7:$U$148,MATCH(【入力】吸収量・排出量算定シート!$H58+(R$17-$M$17),幹材積成長量!$S$7:$S$148,0),MATCH($G58,幹材積成長量!$S$7:$U$7,0)),IF($F58="地位Ⅲ",INDEX(幹材積成長量!$Y$7:$AA$148,MATCH(【入力】吸収量・排出量算定シート!$H58+(R$17-$M$17),幹材積成長量!$Y$7:$Y$148,0),MATCH($G58,幹材積成長量!$Y$7:$AA$7,0)),INDEX(幹材積成長量!$V$7:$X$148,MATCH(【入力】吸収量・排出量算定シート!$H58+(R$17-$M$17),幹材積成長量!$V$7:$V$148,0),MATCH($G58,幹材積成長量!$V$7:$X$7,0)))),0)</f>
        <v>0</v>
      </c>
      <c r="S58" s="187">
        <f>IFERROR(IF($F58="地位Ⅰ",INDEX(幹材積成長量!$S$7:$U$148,MATCH(【入力】吸収量・排出量算定シート!$H58+(S$17-$M$17),幹材積成長量!$S$7:$S$148,0),MATCH($G58,幹材積成長量!$S$7:$U$7,0)),IF($F58="地位Ⅲ",INDEX(幹材積成長量!$Y$7:$AA$148,MATCH(【入力】吸収量・排出量算定シート!$H58+(S$17-$M$17),幹材積成長量!$Y$7:$Y$148,0),MATCH($G58,幹材積成長量!$Y$7:$AA$7,0)),INDEX(幹材積成長量!$V$7:$X$148,MATCH(【入力】吸収量・排出量算定シート!$H58+(S$17-$M$17),幹材積成長量!$V$7:$V$148,0),MATCH($G58,幹材積成長量!$V$7:$X$7,0)))),0)</f>
        <v>0</v>
      </c>
      <c r="T58" s="187">
        <f>IFERROR(IF($F58="地位Ⅰ",INDEX(幹材積成長量!$S$7:$U$148,MATCH(【入力】吸収量・排出量算定シート!$H58+(T$17-$M$17),幹材積成長量!$S$7:$S$148,0),MATCH($G58,幹材積成長量!$S$7:$U$7,0)),IF($F58="地位Ⅲ",INDEX(幹材積成長量!$Y$7:$AA$148,MATCH(【入力】吸収量・排出量算定シート!$H58+(T$17-$M$17),幹材積成長量!$Y$7:$Y$148,0),MATCH($G58,幹材積成長量!$Y$7:$AA$7,0)),INDEX(幹材積成長量!$V$7:$X$148,MATCH(【入力】吸収量・排出量算定シート!$H58+(T$17-$M$17),幹材積成長量!$V$7:$V$148,0),MATCH($G58,幹材積成長量!$V$7:$X$7,0)))),0)</f>
        <v>0</v>
      </c>
      <c r="U58" s="187">
        <f>IFERROR(IF($F58="地位Ⅰ",INDEX(幹材積成長量!$S$7:$U$148,MATCH(【入力】吸収量・排出量算定シート!$H58+(U$17-$M$17),幹材積成長量!$S$7:$S$148,0),MATCH($G58,幹材積成長量!$S$7:$U$7,0)),IF($F58="地位Ⅲ",INDEX(幹材積成長量!$Y$7:$AA$148,MATCH(【入力】吸収量・排出量算定シート!$H58+(U$17-$M$17),幹材積成長量!$Y$7:$Y$148,0),MATCH($G58,幹材積成長量!$Y$7:$AA$7,0)),INDEX(幹材積成長量!$V$7:$X$148,MATCH(【入力】吸収量・排出量算定シート!$H58+(U$17-$M$17),幹材積成長量!$V$7:$V$148,0),MATCH($G58,幹材積成長量!$V$7:$X$7,0)))),0)</f>
        <v>0</v>
      </c>
      <c r="V58" s="187">
        <f>IFERROR(IF($F58="地位Ⅰ",INDEX(幹材積成長量!$S$7:$U$148,MATCH(【入力】吸収量・排出量算定シート!$H58+(V$17-$M$17),幹材積成長量!$S$7:$S$148,0),MATCH($G58,幹材積成長量!$S$7:$U$7,0)),IF($F58="地位Ⅲ",INDEX(幹材積成長量!$Y$7:$AA$148,MATCH(【入力】吸収量・排出量算定シート!$H58+(V$17-$M$17),幹材積成長量!$Y$7:$Y$148,0),MATCH($G58,幹材積成長量!$Y$7:$AA$7,0)),INDEX(幹材積成長量!$V$7:$X$148,MATCH(【入力】吸収量・排出量算定シート!$H58+(V$17-$M$17),幹材積成長量!$V$7:$V$148,0),MATCH($G58,幹材積成長量!$V$7:$X$7,0)))),0)</f>
        <v>0</v>
      </c>
      <c r="W58" s="187">
        <f>IFERROR(IF($F58="地位Ⅰ",INDEX(幹材積成長量!$S$7:$U$148,MATCH(【入力】吸収量・排出量算定シート!$H58+(W$17-$M$17),幹材積成長量!$S$7:$S$148,0),MATCH($G58,幹材積成長量!$S$7:$U$7,0)),IF($F58="地位Ⅲ",INDEX(幹材積成長量!$Y$7:$AA$148,MATCH(【入力】吸収量・排出量算定シート!$H58+(W$17-$M$17),幹材積成長量!$Y$7:$Y$148,0),MATCH($G58,幹材積成長量!$Y$7:$AA$7,0)),INDEX(幹材積成長量!$V$7:$X$148,MATCH(【入力】吸収量・排出量算定シート!$H58+(W$17-$M$17),幹材積成長量!$V$7:$V$148,0),MATCH($G58,幹材積成長量!$V$7:$X$7,0)))),0)</f>
        <v>0</v>
      </c>
      <c r="X58" s="187">
        <f>IFERROR(IF($F58="地位Ⅰ",INDEX(幹材積成長量!$S$7:$U$148,MATCH(【入力】吸収量・排出量算定シート!$H58+(X$17-$M$17),幹材積成長量!$S$7:$S$148,0),MATCH($G58,幹材積成長量!$S$7:$U$7,0)),IF($F58="地位Ⅲ",INDEX(幹材積成長量!$Y$7:$AA$148,MATCH(【入力】吸収量・排出量算定シート!$H58+(X$17-$M$17),幹材積成長量!$Y$7:$Y$148,0),MATCH($G58,幹材積成長量!$Y$7:$AA$7,0)),INDEX(幹材積成長量!$V$7:$X$148,MATCH(【入力】吸収量・排出量算定シート!$H58+(X$17-$M$17),幹材積成長量!$V$7:$V$148,0),MATCH($G58,幹材積成長量!$V$7:$X$7,0)))),0)</f>
        <v>0</v>
      </c>
      <c r="Y58" s="187">
        <f>IFERROR(IF($F58="地位Ⅰ",INDEX(幹材積成長量!$S$7:$U$148,MATCH(【入力】吸収量・排出量算定シート!$H58+(Y$17-$M$17),幹材積成長量!$S$7:$S$148,0),MATCH($G58,幹材積成長量!$S$7:$U$7,0)),IF($F58="地位Ⅲ",INDEX(幹材積成長量!$Y$7:$AA$148,MATCH(【入力】吸収量・排出量算定シート!$H58+(Y$17-$M$17),幹材積成長量!$Y$7:$Y$148,0),MATCH($G58,幹材積成長量!$Y$7:$AA$7,0)),INDEX(幹材積成長量!$V$7:$X$148,MATCH(【入力】吸収量・排出量算定シート!$H58+(Y$17-$M$17),幹材積成長量!$V$7:$V$148,0),MATCH($G58,幹材積成長量!$V$7:$X$7,0)))),0)</f>
        <v>0</v>
      </c>
      <c r="Z58" s="187">
        <f>IFERROR(IF($F58="地位Ⅰ",INDEX(幹材積成長量!$S$7:$U$148,MATCH(【入力】吸収量・排出量算定シート!$H58+(Z$17-$M$17),幹材積成長量!$S$7:$S$148,0),MATCH($G58,幹材積成長量!$S$7:$U$7,0)),IF($F58="地位Ⅲ",INDEX(幹材積成長量!$Y$7:$AA$148,MATCH(【入力】吸収量・排出量算定シート!$H58+(Z$17-$M$17),幹材積成長量!$Y$7:$Y$148,0),MATCH($G58,幹材積成長量!$Y$7:$AA$7,0)),INDEX(幹材積成長量!$V$7:$X$148,MATCH(【入力】吸収量・排出量算定シート!$H58+(Z$17-$M$17),幹材積成長量!$V$7:$V$148,0),MATCH($G58,幹材積成長量!$V$7:$X$7,0)))),0)</f>
        <v>0</v>
      </c>
      <c r="AA58" s="187">
        <f>IFERROR(IF($F58="地位Ⅰ",INDEX(幹材積成長量!$S$7:$U$148,MATCH(【入力】吸収量・排出量算定シート!$H58+(AA$17-$M$17),幹材積成長量!$S$7:$S$148,0),MATCH($G58,幹材積成長量!$S$7:$U$7,0)),IF($F58="地位Ⅲ",INDEX(幹材積成長量!$Y$7:$AA$148,MATCH(【入力】吸収量・排出量算定シート!$H58+(AA$17-$M$17),幹材積成長量!$Y$7:$Y$148,0),MATCH($G58,幹材積成長量!$Y$7:$AA$7,0)),INDEX(幹材積成長量!$V$7:$X$148,MATCH(【入力】吸収量・排出量算定シート!$H58+(AA$17-$M$17),幹材積成長量!$V$7:$V$148,0),MATCH($G58,幹材積成長量!$V$7:$X$7,0)))),0)</f>
        <v>0</v>
      </c>
      <c r="AB58" s="187">
        <f>IFERROR(IF($F58="地位Ⅰ",INDEX(幹材積成長量!$S$7:$U$148,MATCH(【入力】吸収量・排出量算定シート!$H58+(AB$17-$M$17),幹材積成長量!$S$7:$S$148,0),MATCH($G58,幹材積成長量!$S$7:$U$7,0)),IF($F58="地位Ⅲ",INDEX(幹材積成長量!$Y$7:$AA$148,MATCH(【入力】吸収量・排出量算定シート!$H58+(AB$17-$M$17),幹材積成長量!$Y$7:$Y$148,0),MATCH($G58,幹材積成長量!$Y$7:$AA$7,0)),INDEX(幹材積成長量!$V$7:$X$148,MATCH(【入力】吸収量・排出量算定シート!$H58+(AB$17-$M$17),幹材積成長量!$V$7:$V$148,0),MATCH($G58,幹材積成長量!$V$7:$X$7,0)))),0)</f>
        <v>0</v>
      </c>
      <c r="AC58" s="187">
        <f>IFERROR(IF($F58="地位Ⅰ",INDEX(幹材積成長量!$S$7:$U$148,MATCH(【入力】吸収量・排出量算定シート!$H58+(AC$17-$M$17),幹材積成長量!$S$7:$S$148,0),MATCH($G58,幹材積成長量!$S$7:$U$7,0)),IF($F58="地位Ⅲ",INDEX(幹材積成長量!$Y$7:$AA$148,MATCH(【入力】吸収量・排出量算定シート!$H58+(AC$17-$M$17),幹材積成長量!$Y$7:$Y$148,0),MATCH($G58,幹材積成長量!$Y$7:$AA$7,0)),INDEX(幹材積成長量!$V$7:$X$148,MATCH(【入力】吸収量・排出量算定シート!$H58+(AC$17-$M$17),幹材積成長量!$V$7:$V$148,0),MATCH($G58,幹材積成長量!$V$7:$X$7,0)))),0)</f>
        <v>0</v>
      </c>
      <c r="AD58" s="2">
        <f>IFERROR(INDEX('BEF（拡大係数）'!$A$4:$AO$154,MATCH(【入力】吸収量・排出量算定シート!$H58,'BEF（拡大係数）'!$A$4:$A$154,0),MATCH($G58,'BEF（拡大係数）'!$A$4:$AO$4,0)),0)</f>
        <v>0</v>
      </c>
      <c r="AE58" s="2">
        <f>IFERROR(INDEX('BEF（拡大係数）'!$A$4:$AO$154,MATCH(【入力】吸収量・排出量算定シート!$H58,'BEF（拡大係数）'!$A$4:$A$154,0),MATCH($G58,'BEF（拡大係数）'!$A$4:$AO$4,0)),0)</f>
        <v>0</v>
      </c>
      <c r="AF58" s="2">
        <f>IFERROR(INDEX('BEF（拡大係数）'!$A$4:$AO$154,MATCH(【入力】吸収量・排出量算定シート!$H58,'BEF（拡大係数）'!$A$4:$A$154,0),MATCH($G58,'BEF（拡大係数）'!$A$4:$AO$4,0)),0)</f>
        <v>0</v>
      </c>
      <c r="AG58" s="2">
        <f>IFERROR(INDEX('BEF（拡大係数）'!$A$4:$AO$154,MATCH(【入力】吸収量・排出量算定シート!$H58,'BEF（拡大係数）'!$A$4:$A$154,0),MATCH($G58,'BEF（拡大係数）'!$A$4:$AO$4,0)),0)</f>
        <v>0</v>
      </c>
      <c r="AH58" s="2">
        <f>IFERROR(INDEX('BEF（拡大係数）'!$A$4:$AO$154,MATCH(【入力】吸収量・排出量算定シート!$H58,'BEF（拡大係数）'!$A$4:$A$154,0),MATCH($G58,'BEF（拡大係数）'!$A$4:$AO$4,0)),0)</f>
        <v>0</v>
      </c>
      <c r="AI58" s="2">
        <f>IFERROR(INDEX('BEF（拡大係数）'!$A$4:$AO$154,MATCH(【入力】吸収量・排出量算定シート!$H58,'BEF（拡大係数）'!$A$4:$A$154,0),MATCH($G58,'BEF（拡大係数）'!$A$4:$AO$4,0)),0)</f>
        <v>0</v>
      </c>
      <c r="AJ58" s="2">
        <f>IFERROR(INDEX('BEF（拡大係数）'!$A$4:$AO$154,MATCH(【入力】吸収量・排出量算定シート!$H58,'BEF（拡大係数）'!$A$4:$A$154,0),MATCH($G58,'BEF（拡大係数）'!$A$4:$AO$4,0)),0)</f>
        <v>0</v>
      </c>
      <c r="AK58" s="2">
        <f>IFERROR(INDEX('BEF（拡大係数）'!$A$4:$AO$154,MATCH(【入力】吸収量・排出量算定シート!$H58,'BEF（拡大係数）'!$A$4:$A$154,0),MATCH($G58,'BEF（拡大係数）'!$A$4:$AO$4,0)),0)</f>
        <v>0</v>
      </c>
      <c r="AL58" s="2">
        <f>IFERROR(INDEX('BEF（拡大係数）'!$A$4:$AO$154,MATCH(【入力】吸収量・排出量算定シート!$H58,'BEF（拡大係数）'!$A$4:$A$154,0),MATCH($G58,'BEF（拡大係数）'!$A$4:$AO$4,0)),0)</f>
        <v>0</v>
      </c>
      <c r="AM58" s="2">
        <f>IFERROR(INDEX('BEF（拡大係数）'!$A$4:$AO$154,MATCH(【入力】吸収量・排出量算定シート!$H58,'BEF（拡大係数）'!$A$4:$A$154,0),MATCH($G58,'BEF（拡大係数）'!$A$4:$AO$4,0)),0)</f>
        <v>0</v>
      </c>
      <c r="AN58" s="2">
        <f>IFERROR(INDEX('BEF（拡大係数）'!$A$4:$AO$154,MATCH(【入力】吸収量・排出量算定シート!$H58,'BEF（拡大係数）'!$A$4:$A$154,0),MATCH($G58,'BEF（拡大係数）'!$A$4:$AO$4,0)),0)</f>
        <v>0</v>
      </c>
      <c r="AO58" s="2">
        <f>IFERROR(INDEX('BEF（拡大係数）'!$A$4:$AO$154,MATCH(【入力】吸収量・排出量算定シート!$H58,'BEF（拡大係数）'!$A$4:$A$154,0),MATCH($G58,'BEF（拡大係数）'!$A$4:$AO$4,0)),0)</f>
        <v>0</v>
      </c>
      <c r="AP58" s="2">
        <f>IFERROR(INDEX('BEF（拡大係数）'!$A$4:$AO$154,MATCH(【入力】吸収量・排出量算定シート!$H58,'BEF（拡大係数）'!$A$4:$A$154,0),MATCH($G58,'BEF（拡大係数）'!$A$4:$AO$4,0)),0)</f>
        <v>0</v>
      </c>
      <c r="AQ58" s="2">
        <f>IFERROR(INDEX('BEF（拡大係数）'!$A$4:$AO$154,MATCH(【入力】吸収量・排出量算定シート!$H58,'BEF（拡大係数）'!$A$4:$A$154,0),MATCH($G58,'BEF（拡大係数）'!$A$4:$AO$4,0)),0)</f>
        <v>0</v>
      </c>
      <c r="AR58" s="2">
        <f>IFERROR(INDEX('BEF（拡大係数）'!$A$4:$AO$154,MATCH(【入力】吸収量・排出量算定シート!$H58,'BEF（拡大係数）'!$A$4:$A$154,0),MATCH($G58,'BEF（拡大係数）'!$A$4:$AO$4,0)),0)</f>
        <v>0</v>
      </c>
      <c r="AS58" s="2">
        <f>IFERROR(INDEX('BEF（拡大係数）'!$A$4:$AO$154,MATCH(【入力】吸収量・排出量算定シート!$H58,'BEF（拡大係数）'!$A$4:$A$154,0),MATCH($G58,'BEF（拡大係数）'!$A$4:$AO$4,0)),0)</f>
        <v>0</v>
      </c>
      <c r="AT58" s="2">
        <f>IFERROR(INDEX('BEF（拡大係数）'!$A$4:$AO$154,MATCH(【入力】吸収量・排出量算定シート!$H58,'BEF（拡大係数）'!$A$4:$A$154,0),MATCH($G58,'BEF（拡大係数）'!$A$4:$AO$4,0)),0)</f>
        <v>0</v>
      </c>
      <c r="AU58" s="2">
        <f>IFERROR(VLOOKUP($G58,パラメータ_オリジナル!$B$6:$G$45,4,FALSE),0)</f>
        <v>0</v>
      </c>
      <c r="AV58" s="2">
        <f>IFERROR(VLOOKUP($G58,パラメータ_オリジナル!$B$6:$G$45,5,FALSE),0)</f>
        <v>0</v>
      </c>
      <c r="AW58" s="2">
        <f>IFERROR(VLOOKUP($G58,パラメータ_オリジナル!$B$6:$G$45,6,FALSE),0)</f>
        <v>0</v>
      </c>
      <c r="AX58" s="125">
        <f t="shared" si="182"/>
        <v>0</v>
      </c>
      <c r="AY58" s="125">
        <f t="shared" si="183"/>
        <v>0</v>
      </c>
      <c r="AZ58" s="125">
        <f t="shared" si="184"/>
        <v>0</v>
      </c>
      <c r="BA58" s="125">
        <f t="shared" si="185"/>
        <v>0</v>
      </c>
      <c r="BB58" s="125">
        <f t="shared" si="186"/>
        <v>0</v>
      </c>
      <c r="BC58" s="125">
        <f t="shared" si="187"/>
        <v>0</v>
      </c>
      <c r="BD58" s="125">
        <f t="shared" si="188"/>
        <v>0</v>
      </c>
      <c r="BE58" s="125">
        <f t="shared" si="189"/>
        <v>0</v>
      </c>
      <c r="BF58" s="125">
        <f t="shared" si="190"/>
        <v>0</v>
      </c>
      <c r="BG58" s="125">
        <f t="shared" si="191"/>
        <v>0</v>
      </c>
      <c r="BH58" s="125">
        <f t="shared" si="192"/>
        <v>0</v>
      </c>
      <c r="BI58" s="125">
        <f t="shared" si="193"/>
        <v>0</v>
      </c>
      <c r="BJ58" s="125">
        <f t="shared" si="194"/>
        <v>0</v>
      </c>
      <c r="BK58" s="125">
        <f t="shared" si="195"/>
        <v>0</v>
      </c>
      <c r="BL58" s="125">
        <f t="shared" si="196"/>
        <v>0</v>
      </c>
      <c r="BM58" s="125">
        <f t="shared" si="197"/>
        <v>0</v>
      </c>
      <c r="BN58" s="125">
        <f t="shared" si="198"/>
        <v>0</v>
      </c>
      <c r="BO58" s="125">
        <f t="shared" si="199"/>
        <v>0</v>
      </c>
      <c r="BP58" s="125">
        <f t="shared" si="200"/>
        <v>0</v>
      </c>
      <c r="BQ58" s="125">
        <f t="shared" si="201"/>
        <v>0</v>
      </c>
      <c r="BR58" s="125">
        <f t="shared" si="202"/>
        <v>0</v>
      </c>
      <c r="BS58" s="125">
        <f t="shared" si="203"/>
        <v>0</v>
      </c>
      <c r="BT58" s="125">
        <f t="shared" si="204"/>
        <v>0</v>
      </c>
      <c r="BU58" s="125">
        <f t="shared" si="205"/>
        <v>0</v>
      </c>
      <c r="BV58" s="125">
        <f t="shared" si="206"/>
        <v>0</v>
      </c>
      <c r="BW58" s="125">
        <f t="shared" si="207"/>
        <v>0</v>
      </c>
      <c r="BX58" s="125">
        <f t="shared" si="208"/>
        <v>0</v>
      </c>
      <c r="BY58" s="125">
        <f t="shared" si="209"/>
        <v>0</v>
      </c>
      <c r="BZ58" s="125">
        <f t="shared" si="210"/>
        <v>0</v>
      </c>
      <c r="CA58" s="125">
        <f t="shared" si="211"/>
        <v>0</v>
      </c>
      <c r="CB58" s="125">
        <f t="shared" si="212"/>
        <v>0</v>
      </c>
      <c r="CC58" s="125">
        <f t="shared" si="213"/>
        <v>0</v>
      </c>
      <c r="CD58" s="125">
        <f t="shared" si="214"/>
        <v>0</v>
      </c>
      <c r="CE58" s="125">
        <f t="shared" si="215"/>
        <v>0</v>
      </c>
      <c r="CF58" s="2">
        <f>IFERROR(IF($F58="地位Ⅰ",INDEX(幹材積成長量!$I$7:$K$148,MATCH((【入力】吸収量・排出量算定シート!$H58+(【入力】吸収量・排出量算定シート!CF$17-【入力】吸収量・排出量算定シート!$CF$17)),幹材積成長量!$I$7:$I$148,0),MATCH(【入力】吸収量・排出量算定シート!$G58,幹材積成長量!$I$7:$K$7,0)),IF($F58="地位Ⅲ",INDEX(幹材積成長量!$O$7:$Q$148,MATCH((【入力】吸収量・排出量算定シート!$H58+(【入力】吸収量・排出量算定シート!CF$17-【入力】吸収量・排出量算定シート!$CF$17)),幹材積成長量!$O$7:$O$148,0),MATCH(【入力】吸収量・排出量算定シート!$G58,幹材積成長量!$O$7:$Q$7,0)),INDEX(幹材積成長量!$L$7:$N$148,MATCH((【入力】吸収量・排出量算定シート!$H58+(【入力】吸収量・排出量算定シート!CF$17-【入力】吸収量・排出量算定シート!$CF$17)),幹材積成長量!$L$7:$L$148,0),MATCH(【入力】吸収量・排出量算定シート!$G58,幹材積成長量!$L$7:$N$7,0)))),0)</f>
        <v>0</v>
      </c>
      <c r="CG58" s="2">
        <f>IFERROR(IF($F58="地位Ⅰ",INDEX(幹材積成長量!$I$7:$K$148,MATCH((【入力】吸収量・排出量算定シート!$H58+(【入力】吸収量・排出量算定シート!CG$17-【入力】吸収量・排出量算定シート!$CF$17)),幹材積成長量!$I$7:$I$148,0),MATCH(【入力】吸収量・排出量算定シート!$G58,幹材積成長量!$I$7:$K$7,0)),IF($F58="地位Ⅲ",INDEX(幹材積成長量!$O$7:$Q$148,MATCH((【入力】吸収量・排出量算定シート!$H58+(【入力】吸収量・排出量算定シート!CG$17-【入力】吸収量・排出量算定シート!$CF$17)),幹材積成長量!$O$7:$O$148,0),MATCH(【入力】吸収量・排出量算定シート!$G58,幹材積成長量!$O$7:$Q$7,0)),INDEX(幹材積成長量!$L$7:$N$148,MATCH((【入力】吸収量・排出量算定シート!$H58+(【入力】吸収量・排出量算定シート!CG$17-【入力】吸収量・排出量算定シート!$CF$17)),幹材積成長量!$L$7:$L$148,0),MATCH(【入力】吸収量・排出量算定シート!$G58,幹材積成長量!$L$7:$N$7,0)))),0)</f>
        <v>0</v>
      </c>
      <c r="CH58" s="2">
        <f>IFERROR(IF($F58="地位Ⅰ",INDEX(幹材積成長量!$I$7:$K$148,MATCH((【入力】吸収量・排出量算定シート!$H58+(【入力】吸収量・排出量算定シート!CH$17-【入力】吸収量・排出量算定シート!$CF$17)),幹材積成長量!$I$7:$I$148,0),MATCH(【入力】吸収量・排出量算定シート!$G58,幹材積成長量!$I$7:$K$7,0)),IF($F58="地位Ⅲ",INDEX(幹材積成長量!$O$7:$Q$148,MATCH((【入力】吸収量・排出量算定シート!$H58+(【入力】吸収量・排出量算定シート!CH$17-【入力】吸収量・排出量算定シート!$CF$17)),幹材積成長量!$O$7:$O$148,0),MATCH(【入力】吸収量・排出量算定シート!$G58,幹材積成長量!$O$7:$Q$7,0)),INDEX(幹材積成長量!$L$7:$N$148,MATCH((【入力】吸収量・排出量算定シート!$H58+(【入力】吸収量・排出量算定シート!CH$17-【入力】吸収量・排出量算定シート!$CF$17)),幹材積成長量!$L$7:$L$148,0),MATCH(【入力】吸収量・排出量算定シート!$G58,幹材積成長量!$L$7:$N$7,0)))),0)</f>
        <v>0</v>
      </c>
      <c r="CI58" s="2">
        <f>IFERROR(IF($F58="地位Ⅰ",INDEX(幹材積成長量!$I$7:$K$148,MATCH((【入力】吸収量・排出量算定シート!$H58+(【入力】吸収量・排出量算定シート!CI$17-【入力】吸収量・排出量算定シート!$CF$17)),幹材積成長量!$I$7:$I$148,0),MATCH(【入力】吸収量・排出量算定シート!$G58,幹材積成長量!$I$7:$K$7,0)),IF($F58="地位Ⅲ",INDEX(幹材積成長量!$O$7:$Q$148,MATCH((【入力】吸収量・排出量算定シート!$H58+(【入力】吸収量・排出量算定シート!CI$17-【入力】吸収量・排出量算定シート!$CF$17)),幹材積成長量!$O$7:$O$148,0),MATCH(【入力】吸収量・排出量算定シート!$G58,幹材積成長量!$O$7:$Q$7,0)),INDEX(幹材積成長量!$L$7:$N$148,MATCH((【入力】吸収量・排出量算定シート!$H58+(【入力】吸収量・排出量算定シート!CI$17-【入力】吸収量・排出量算定シート!$CF$17)),幹材積成長量!$L$7:$L$148,0),MATCH(【入力】吸収量・排出量算定シート!$G58,幹材積成長量!$L$7:$N$7,0)))),0)</f>
        <v>0</v>
      </c>
      <c r="CJ58" s="2">
        <f>IFERROR(IF($F58="地位Ⅰ",INDEX(幹材積成長量!$I$7:$K$148,MATCH((【入力】吸収量・排出量算定シート!$H58+(【入力】吸収量・排出量算定シート!CJ$17-【入力】吸収量・排出量算定シート!$CF$17)),幹材積成長量!$I$7:$I$148,0),MATCH(【入力】吸収量・排出量算定シート!$G58,幹材積成長量!$I$7:$K$7,0)),IF($F58="地位Ⅲ",INDEX(幹材積成長量!$O$7:$Q$148,MATCH((【入力】吸収量・排出量算定シート!$H58+(【入力】吸収量・排出量算定シート!CJ$17-【入力】吸収量・排出量算定シート!$CF$17)),幹材積成長量!$O$7:$O$148,0),MATCH(【入力】吸収量・排出量算定シート!$G58,幹材積成長量!$O$7:$Q$7,0)),INDEX(幹材積成長量!$L$7:$N$148,MATCH((【入力】吸収量・排出量算定シート!$H58+(【入力】吸収量・排出量算定シート!CJ$17-【入力】吸収量・排出量算定シート!$CF$17)),幹材積成長量!$L$7:$L$148,0),MATCH(【入力】吸収量・排出量算定シート!$G58,幹材積成長量!$L$7:$N$7,0)))),0)</f>
        <v>0</v>
      </c>
      <c r="CK58" s="2">
        <f>IFERROR(IF($F58="地位Ⅰ",INDEX(幹材積成長量!$I$7:$K$148,MATCH((【入力】吸収量・排出量算定シート!$H58+(【入力】吸収量・排出量算定シート!CK$17-【入力】吸収量・排出量算定シート!$CF$17)),幹材積成長量!$I$7:$I$148,0),MATCH(【入力】吸収量・排出量算定シート!$G58,幹材積成長量!$I$7:$K$7,0)),IF($F58="地位Ⅲ",INDEX(幹材積成長量!$O$7:$Q$148,MATCH((【入力】吸収量・排出量算定シート!$H58+(【入力】吸収量・排出量算定シート!CK$17-【入力】吸収量・排出量算定シート!$CF$17)),幹材積成長量!$O$7:$O$148,0),MATCH(【入力】吸収量・排出量算定シート!$G58,幹材積成長量!$O$7:$Q$7,0)),INDEX(幹材積成長量!$L$7:$N$148,MATCH((【入力】吸収量・排出量算定シート!$H58+(【入力】吸収量・排出量算定シート!CK$17-【入力】吸収量・排出量算定シート!$CF$17)),幹材積成長量!$L$7:$L$148,0),MATCH(【入力】吸収量・排出量算定シート!$G58,幹材積成長量!$L$7:$N$7,0)))),0)</f>
        <v>0</v>
      </c>
      <c r="CL58" s="2">
        <f>IFERROR(IF($F58="地位Ⅰ",INDEX(幹材積成長量!$I$7:$K$148,MATCH((【入力】吸収量・排出量算定シート!$H58+(【入力】吸収量・排出量算定シート!CL$17-【入力】吸収量・排出量算定シート!$CF$17)),幹材積成長量!$I$7:$I$148,0),MATCH(【入力】吸収量・排出量算定シート!$G58,幹材積成長量!$I$7:$K$7,0)),IF($F58="地位Ⅲ",INDEX(幹材積成長量!$O$7:$Q$148,MATCH((【入力】吸収量・排出量算定シート!$H58+(【入力】吸収量・排出量算定シート!CL$17-【入力】吸収量・排出量算定シート!$CF$17)),幹材積成長量!$O$7:$O$148,0),MATCH(【入力】吸収量・排出量算定シート!$G58,幹材積成長量!$O$7:$Q$7,0)),INDEX(幹材積成長量!$L$7:$N$148,MATCH((【入力】吸収量・排出量算定シート!$H58+(【入力】吸収量・排出量算定シート!CL$17-【入力】吸収量・排出量算定シート!$CF$17)),幹材積成長量!$L$7:$L$148,0),MATCH(【入力】吸収量・排出量算定シート!$G58,幹材積成長量!$L$7:$N$7,0)))),0)</f>
        <v>0</v>
      </c>
      <c r="CM58" s="2">
        <f>IFERROR(IF($F58="地位Ⅰ",INDEX(幹材積成長量!$I$7:$K$148,MATCH((【入力】吸収量・排出量算定シート!$H58+(【入力】吸収量・排出量算定シート!CM$17-【入力】吸収量・排出量算定シート!$CF$17)),幹材積成長量!$I$7:$I$148,0),MATCH(【入力】吸収量・排出量算定シート!$G58,幹材積成長量!$I$7:$K$7,0)),IF($F58="地位Ⅲ",INDEX(幹材積成長量!$O$7:$Q$148,MATCH((【入力】吸収量・排出量算定シート!$H58+(【入力】吸収量・排出量算定シート!CM$17-【入力】吸収量・排出量算定シート!$CF$17)),幹材積成長量!$O$7:$O$148,0),MATCH(【入力】吸収量・排出量算定シート!$G58,幹材積成長量!$O$7:$Q$7,0)),INDEX(幹材積成長量!$L$7:$N$148,MATCH((【入力】吸収量・排出量算定シート!$H58+(【入力】吸収量・排出量算定シート!CM$17-【入力】吸収量・排出量算定シート!$CF$17)),幹材積成長量!$L$7:$L$148,0),MATCH(【入力】吸収量・排出量算定シート!$G58,幹材積成長量!$L$7:$N$7,0)))),0)</f>
        <v>0</v>
      </c>
      <c r="CN58" s="2">
        <f>IFERROR(IF($F58="地位Ⅰ",INDEX(幹材積成長量!$I$7:$K$148,MATCH((【入力】吸収量・排出量算定シート!$H58+(【入力】吸収量・排出量算定シート!CN$17-【入力】吸収量・排出量算定シート!$CF$17)),幹材積成長量!$I$7:$I$148,0),MATCH(【入力】吸収量・排出量算定シート!$G58,幹材積成長量!$I$7:$K$7,0)),IF($F58="地位Ⅲ",INDEX(幹材積成長量!$O$7:$Q$148,MATCH((【入力】吸収量・排出量算定シート!$H58+(【入力】吸収量・排出量算定シート!CN$17-【入力】吸収量・排出量算定シート!$CF$17)),幹材積成長量!$O$7:$O$148,0),MATCH(【入力】吸収量・排出量算定シート!$G58,幹材積成長量!$O$7:$Q$7,0)),INDEX(幹材積成長量!$L$7:$N$148,MATCH((【入力】吸収量・排出量算定シート!$H58+(【入力】吸収量・排出量算定シート!CN$17-【入力】吸収量・排出量算定シート!$CF$17)),幹材積成長量!$L$7:$L$148,0),MATCH(【入力】吸収量・排出量算定シート!$G58,幹材積成長量!$L$7:$N$7,0)))),0)</f>
        <v>0</v>
      </c>
      <c r="CO58" s="2">
        <f>IFERROR(IF($F58="地位Ⅰ",INDEX(幹材積成長量!$I$7:$K$148,MATCH((【入力】吸収量・排出量算定シート!$H58+(【入力】吸収量・排出量算定シート!CO$17-【入力】吸収量・排出量算定シート!$CF$17)),幹材積成長量!$I$7:$I$148,0),MATCH(【入力】吸収量・排出量算定シート!$G58,幹材積成長量!$I$7:$K$7,0)),IF($F58="地位Ⅲ",INDEX(幹材積成長量!$O$7:$Q$148,MATCH((【入力】吸収量・排出量算定シート!$H58+(【入力】吸収量・排出量算定シート!CO$17-【入力】吸収量・排出量算定シート!$CF$17)),幹材積成長量!$O$7:$O$148,0),MATCH(【入力】吸収量・排出量算定シート!$G58,幹材積成長量!$O$7:$Q$7,0)),INDEX(幹材積成長量!$L$7:$N$148,MATCH((【入力】吸収量・排出量算定シート!$H58+(【入力】吸収量・排出量算定シート!CO$17-【入力】吸収量・排出量算定シート!$CF$17)),幹材積成長量!$L$7:$L$148,0),MATCH(【入力】吸収量・排出量算定シート!$G58,幹材積成長量!$L$7:$N$7,0)))),0)</f>
        <v>0</v>
      </c>
      <c r="CP58" s="2">
        <f>IFERROR(IF($F58="地位Ⅰ",INDEX(幹材積成長量!$I$7:$K$148,MATCH((【入力】吸収量・排出量算定シート!$H58+(【入力】吸収量・排出量算定シート!CP$17-【入力】吸収量・排出量算定シート!$CF$17)),幹材積成長量!$I$7:$I$148,0),MATCH(【入力】吸収量・排出量算定シート!$G58,幹材積成長量!$I$7:$K$7,0)),IF($F58="地位Ⅲ",INDEX(幹材積成長量!$O$7:$Q$148,MATCH((【入力】吸収量・排出量算定シート!$H58+(【入力】吸収量・排出量算定シート!CP$17-【入力】吸収量・排出量算定シート!$CF$17)),幹材積成長量!$O$7:$O$148,0),MATCH(【入力】吸収量・排出量算定シート!$G58,幹材積成長量!$O$7:$Q$7,0)),INDEX(幹材積成長量!$L$7:$N$148,MATCH((【入力】吸収量・排出量算定シート!$H58+(【入力】吸収量・排出量算定シート!CP$17-【入力】吸収量・排出量算定シート!$CF$17)),幹材積成長量!$L$7:$L$148,0),MATCH(【入力】吸収量・排出量算定シート!$G58,幹材積成長量!$L$7:$N$7,0)))),0)</f>
        <v>0</v>
      </c>
      <c r="CQ58" s="2">
        <f>IFERROR(IF($F58="地位Ⅰ",INDEX(幹材積成長量!$I$7:$K$148,MATCH((【入力】吸収量・排出量算定シート!$H58+(【入力】吸収量・排出量算定シート!CQ$17-【入力】吸収量・排出量算定シート!$CF$17)),幹材積成長量!$I$7:$I$148,0),MATCH(【入力】吸収量・排出量算定シート!$G58,幹材積成長量!$I$7:$K$7,0)),IF($F58="地位Ⅲ",INDEX(幹材積成長量!$O$7:$Q$148,MATCH((【入力】吸収量・排出量算定シート!$H58+(【入力】吸収量・排出量算定シート!CQ$17-【入力】吸収量・排出量算定シート!$CF$17)),幹材積成長量!$O$7:$O$148,0),MATCH(【入力】吸収量・排出量算定シート!$G58,幹材積成長量!$O$7:$Q$7,0)),INDEX(幹材積成長量!$L$7:$N$148,MATCH((【入力】吸収量・排出量算定シート!$H58+(【入力】吸収量・排出量算定シート!CQ$17-【入力】吸収量・排出量算定シート!$CF$17)),幹材積成長量!$L$7:$L$148,0),MATCH(【入力】吸収量・排出量算定シート!$G58,幹材積成長量!$L$7:$N$7,0)))),0)</f>
        <v>0</v>
      </c>
      <c r="CR58" s="2">
        <f>IFERROR(IF($F58="地位Ⅰ",INDEX(幹材積成長量!$I$7:$K$148,MATCH((【入力】吸収量・排出量算定シート!$H58+(【入力】吸収量・排出量算定シート!CR$17-【入力】吸収量・排出量算定シート!$CF$17)),幹材積成長量!$I$7:$I$148,0),MATCH(【入力】吸収量・排出量算定シート!$G58,幹材積成長量!$I$7:$K$7,0)),IF($F58="地位Ⅲ",INDEX(幹材積成長量!$O$7:$Q$148,MATCH((【入力】吸収量・排出量算定シート!$H58+(【入力】吸収量・排出量算定シート!CR$17-【入力】吸収量・排出量算定シート!$CF$17)),幹材積成長量!$O$7:$O$148,0),MATCH(【入力】吸収量・排出量算定シート!$G58,幹材積成長量!$O$7:$Q$7,0)),INDEX(幹材積成長量!$L$7:$N$148,MATCH((【入力】吸収量・排出量算定シート!$H58+(【入力】吸収量・排出量算定シート!CR$17-【入力】吸収量・排出量算定シート!$CF$17)),幹材積成長量!$L$7:$L$148,0),MATCH(【入力】吸収量・排出量算定シート!$G58,幹材積成長量!$L$7:$N$7,0)))),0)</f>
        <v>0</v>
      </c>
      <c r="CS58" s="2">
        <f>IFERROR(IF($F58="地位Ⅰ",INDEX(幹材積成長量!$I$7:$K$148,MATCH((【入力】吸収量・排出量算定シート!$H58+(【入力】吸収量・排出量算定シート!CS$17-【入力】吸収量・排出量算定シート!$CF$17)),幹材積成長量!$I$7:$I$148,0),MATCH(【入力】吸収量・排出量算定シート!$G58,幹材積成長量!$I$7:$K$7,0)),IF($F58="地位Ⅲ",INDEX(幹材積成長量!$O$7:$Q$148,MATCH((【入力】吸収量・排出量算定シート!$H58+(【入力】吸収量・排出量算定シート!CS$17-【入力】吸収量・排出量算定シート!$CF$17)),幹材積成長量!$O$7:$O$148,0),MATCH(【入力】吸収量・排出量算定シート!$G58,幹材積成長量!$O$7:$Q$7,0)),INDEX(幹材積成長量!$L$7:$N$148,MATCH((【入力】吸収量・排出量算定シート!$H58+(【入力】吸収量・排出量算定シート!CS$17-【入力】吸収量・排出量算定シート!$CF$17)),幹材積成長量!$L$7:$L$148,0),MATCH(【入力】吸収量・排出量算定シート!$G58,幹材積成長量!$L$7:$N$7,0)))),0)</f>
        <v>0</v>
      </c>
      <c r="CT58" s="2">
        <f>IFERROR(IF($F58="地位Ⅰ",INDEX(幹材積成長量!$I$7:$K$148,MATCH((【入力】吸収量・排出量算定シート!$H58+(【入力】吸収量・排出量算定シート!CT$17-【入力】吸収量・排出量算定シート!$CF$17)),幹材積成長量!$I$7:$I$148,0),MATCH(【入力】吸収量・排出量算定シート!$G58,幹材積成長量!$I$7:$K$7,0)),IF($F58="地位Ⅲ",INDEX(幹材積成長量!$O$7:$Q$148,MATCH((【入力】吸収量・排出量算定シート!$H58+(【入力】吸収量・排出量算定シート!CT$17-【入力】吸収量・排出量算定シート!$CF$17)),幹材積成長量!$O$7:$O$148,0),MATCH(【入力】吸収量・排出量算定シート!$G58,幹材積成長量!$O$7:$Q$7,0)),INDEX(幹材積成長量!$L$7:$N$148,MATCH((【入力】吸収量・排出量算定シート!$H58+(【入力】吸収量・排出量算定シート!CT$17-【入力】吸収量・排出量算定シート!$CF$17)),幹材積成長量!$L$7:$L$148,0),MATCH(【入力】吸収量・排出量算定シート!$G58,幹材積成長量!$L$7:$N$7,0)))),0)</f>
        <v>0</v>
      </c>
      <c r="CU58" s="2">
        <f>IFERROR(IF($F58="地位Ⅰ",INDEX(幹材積成長量!$I$7:$K$148,MATCH((【入力】吸収量・排出量算定シート!$H58+(【入力】吸収量・排出量算定シート!CU$17-【入力】吸収量・排出量算定シート!$CF$17)),幹材積成長量!$I$7:$I$148,0),MATCH(【入力】吸収量・排出量算定シート!$G58,幹材積成長量!$I$7:$K$7,0)),IF($F58="地位Ⅲ",INDEX(幹材積成長量!$O$7:$Q$148,MATCH((【入力】吸収量・排出量算定シート!$H58+(【入力】吸収量・排出量算定シート!CU$17-【入力】吸収量・排出量算定シート!$CF$17)),幹材積成長量!$O$7:$O$148,0),MATCH(【入力】吸収量・排出量算定シート!$G58,幹材積成長量!$O$7:$Q$7,0)),INDEX(幹材積成長量!$L$7:$N$148,MATCH((【入力】吸収量・排出量算定シート!$H58+(【入力】吸収量・排出量算定シート!CU$17-【入力】吸収量・排出量算定シート!$CF$17)),幹材積成長量!$L$7:$L$148,0),MATCH(【入力】吸収量・排出量算定シート!$G58,幹材積成長量!$L$7:$N$7,0)))),0)</f>
        <v>0</v>
      </c>
      <c r="CV58" s="2">
        <f>IFERROR(IF($F58="地位Ⅰ",INDEX(幹材積成長量!$I$7:$K$148,MATCH((【入力】吸収量・排出量算定シート!$H58+(【入力】吸収量・排出量算定シート!CV$17-【入力】吸収量・排出量算定シート!$CF$17)),幹材積成長量!$I$7:$I$148,0),MATCH(【入力】吸収量・排出量算定シート!$G58,幹材積成長量!$I$7:$K$7,0)),IF($F58="地位Ⅲ",INDEX(幹材積成長量!$O$7:$Q$148,MATCH((【入力】吸収量・排出量算定シート!$H58+(【入力】吸収量・排出量算定シート!CV$17-【入力】吸収量・排出量算定シート!$CF$17)),幹材積成長量!$O$7:$O$148,0),MATCH(【入力】吸収量・排出量算定シート!$G58,幹材積成長量!$O$7:$Q$7,0)),INDEX(幹材積成長量!$L$7:$N$148,MATCH((【入力】吸収量・排出量算定シート!$H58+(【入力】吸収量・排出量算定シート!CV$17-【入力】吸収量・排出量算定シート!$CF$17)),幹材積成長量!$L$7:$L$148,0),MATCH(【入力】吸収量・排出量算定シート!$G58,幹材積成長量!$L$7:$N$7,0)))),0)</f>
        <v>0</v>
      </c>
      <c r="CW58" s="2">
        <f t="shared" si="216"/>
        <v>0</v>
      </c>
      <c r="CX58" s="2">
        <f t="shared" si="217"/>
        <v>0</v>
      </c>
      <c r="CY58" s="2">
        <f t="shared" si="218"/>
        <v>0</v>
      </c>
      <c r="CZ58" s="2">
        <f t="shared" si="219"/>
        <v>0</v>
      </c>
      <c r="DA58" s="2">
        <f t="shared" si="220"/>
        <v>0</v>
      </c>
      <c r="DB58" s="2">
        <f t="shared" si="221"/>
        <v>0</v>
      </c>
      <c r="DC58" s="2">
        <f t="shared" si="222"/>
        <v>0</v>
      </c>
      <c r="DD58" s="2">
        <f t="shared" si="223"/>
        <v>0</v>
      </c>
      <c r="DE58" s="2">
        <f t="shared" si="224"/>
        <v>0</v>
      </c>
      <c r="DF58" s="2">
        <f t="shared" si="225"/>
        <v>0</v>
      </c>
      <c r="DG58" s="2">
        <f t="shared" si="226"/>
        <v>0</v>
      </c>
      <c r="DH58" s="2">
        <f t="shared" si="227"/>
        <v>0</v>
      </c>
      <c r="DI58" s="2">
        <f t="shared" si="228"/>
        <v>0</v>
      </c>
      <c r="DJ58" s="2">
        <f t="shared" si="229"/>
        <v>0</v>
      </c>
      <c r="DK58" s="2">
        <f t="shared" si="230"/>
        <v>0</v>
      </c>
      <c r="DL58" s="2">
        <f t="shared" si="231"/>
        <v>0</v>
      </c>
      <c r="DM58" s="2">
        <f t="shared" si="232"/>
        <v>0</v>
      </c>
      <c r="DN58" s="187">
        <f>IFERROR(IF($F58="地位Ⅰ",INDEX(幹材積成長量!$AE$7:$AG$14,8,MATCH(【入力】吸収量・排出量算定シート!$G58,幹材積成長量!$AE$7:$AG$7,0)),IF($F58="地位Ⅲ",INDEX(幹材積成長量!$AK$7:$AM$14,8,MATCH(【入力】吸収量・排出量算定シート!$G58,幹材積成長量!$AK$7:$AM$7,0)),INDEX(幹材積成長量!$AH$7:$AJ$14,8,MATCH(【入力】吸収量・排出量算定シート!$G58,幹材積成長量!$AH$7:$AJ$7,0)))),0)</f>
        <v>0</v>
      </c>
      <c r="DO58" s="187">
        <f>IFERROR(IF($F58="地位Ⅰ",INDEX(幹材積成長量!$AE$7:$AG$14,8,MATCH(【入力】吸収量・排出量算定シート!$G58,幹材積成長量!$AE$7:$AG$7,0)),IF($F58="地位Ⅲ",INDEX(幹材積成長量!$AK$7:$AM$14,8,MATCH(【入力】吸収量・排出量算定シート!$G58,幹材積成長量!$AK$7:$AM$7,0)),INDEX(幹材積成長量!$AH$7:$AJ$14,8,MATCH(【入力】吸収量・排出量算定シート!$G58,幹材積成長量!$AH$7:$AJ$7,0)))),0)</f>
        <v>0</v>
      </c>
      <c r="DP58" s="187">
        <f>IFERROR(IF($F58="地位Ⅰ",INDEX(幹材積成長量!$AE$7:$AG$14,8,MATCH(【入力】吸収量・排出量算定シート!$G58,幹材積成長量!$AE$7:$AG$7,0)),IF($F58="地位Ⅲ",INDEX(幹材積成長量!$AK$7:$AM$14,8,MATCH(【入力】吸収量・排出量算定シート!$G58,幹材積成長量!$AK$7:$AM$7,0)),INDEX(幹材積成長量!$AH$7:$AJ$14,8,MATCH(【入力】吸収量・排出量算定シート!$G58,幹材積成長量!$AH$7:$AJ$7,0)))),0)</f>
        <v>0</v>
      </c>
      <c r="DQ58" s="187">
        <f>IFERROR(IF($F58="地位Ⅰ",INDEX(幹材積成長量!$AE$7:$AG$14,8,MATCH(【入力】吸収量・排出量算定シート!$G58,幹材積成長量!$AE$7:$AG$7,0)),IF($F58="地位Ⅲ",INDEX(幹材積成長量!$AK$7:$AM$14,8,MATCH(【入力】吸収量・排出量算定シート!$G58,幹材積成長量!$AK$7:$AM$7,0)),INDEX(幹材積成長量!$AH$7:$AJ$14,8,MATCH(【入力】吸収量・排出量算定シート!$G58,幹材積成長量!$AH$7:$AJ$7,0)))),0)</f>
        <v>0</v>
      </c>
      <c r="DR58" s="187">
        <f>IFERROR(IF($F58="地位Ⅰ",INDEX(幹材積成長量!$AE$7:$AG$14,8,MATCH(【入力】吸収量・排出量算定シート!$G58,幹材積成長量!$AE$7:$AG$7,0)),IF($F58="地位Ⅲ",INDEX(幹材積成長量!$AK$7:$AM$14,8,MATCH(【入力】吸収量・排出量算定シート!$G58,幹材積成長量!$AK$7:$AM$7,0)),INDEX(幹材積成長量!$AH$7:$AJ$14,8,MATCH(【入力】吸収量・排出量算定シート!$G58,幹材積成長量!$AH$7:$AJ$7,0)))),0)</f>
        <v>0</v>
      </c>
      <c r="DS58" s="187">
        <f>IFERROR(IF($F58="地位Ⅰ",INDEX(幹材積成長量!$AE$7:$AG$14,8,MATCH(【入力】吸収量・排出量算定シート!$G58,幹材積成長量!$AE$7:$AG$7,0)),IF($F58="地位Ⅲ",INDEX(幹材積成長量!$AK$7:$AM$14,8,MATCH(【入力】吸収量・排出量算定シート!$G58,幹材積成長量!$AK$7:$AM$7,0)),INDEX(幹材積成長量!$AH$7:$AJ$14,8,MATCH(【入力】吸収量・排出量算定シート!$G58,幹材積成長量!$AH$7:$AJ$7,0)))),0)</f>
        <v>0</v>
      </c>
      <c r="DT58" s="187">
        <f>IFERROR(IF($F58="地位Ⅰ",INDEX(幹材積成長量!$AE$7:$AG$14,8,MATCH(【入力】吸収量・排出量算定シート!$G58,幹材積成長量!$AE$7:$AG$7,0)),IF($F58="地位Ⅲ",INDEX(幹材積成長量!$AK$7:$AM$14,8,MATCH(【入力】吸収量・排出量算定シート!$G58,幹材積成長量!$AK$7:$AM$7,0)),INDEX(幹材積成長量!$AH$7:$AJ$14,8,MATCH(【入力】吸収量・排出量算定シート!$G58,幹材積成長量!$AH$7:$AJ$7,0)))),0)</f>
        <v>0</v>
      </c>
      <c r="DU58" s="187">
        <f>IFERROR(IF($F58="地位Ⅰ",INDEX(幹材積成長量!$AE$7:$AG$14,8,MATCH(【入力】吸収量・排出量算定シート!$G58,幹材積成長量!$AE$7:$AG$7,0)),IF($F58="地位Ⅲ",INDEX(幹材積成長量!$AK$7:$AM$14,8,MATCH(【入力】吸収量・排出量算定シート!$G58,幹材積成長量!$AK$7:$AM$7,0)),INDEX(幹材積成長量!$AH$7:$AJ$14,8,MATCH(【入力】吸収量・排出量算定シート!$G58,幹材積成長量!$AH$7:$AJ$7,0)))),0)</f>
        <v>0</v>
      </c>
      <c r="DV58" s="187">
        <f>IFERROR(IF($F58="地位Ⅰ",INDEX(幹材積成長量!$AE$7:$AG$14,8,MATCH(【入力】吸収量・排出量算定シート!$G58,幹材積成長量!$AE$7:$AG$7,0)),IF($F58="地位Ⅲ",INDEX(幹材積成長量!$AK$7:$AM$14,8,MATCH(【入力】吸収量・排出量算定シート!$G58,幹材積成長量!$AK$7:$AM$7,0)),INDEX(幹材積成長量!$AH$7:$AJ$14,8,MATCH(【入力】吸収量・排出量算定シート!$G58,幹材積成長量!$AH$7:$AJ$7,0)))),0)</f>
        <v>0</v>
      </c>
      <c r="DW58" s="187">
        <f>IFERROR(IF($F58="地位Ⅰ",INDEX(幹材積成長量!$AE$7:$AG$14,8,MATCH(【入力】吸収量・排出量算定シート!$G58,幹材積成長量!$AE$7:$AG$7,0)),IF($F58="地位Ⅲ",INDEX(幹材積成長量!$AK$7:$AM$14,8,MATCH(【入力】吸収量・排出量算定シート!$G58,幹材積成長量!$AK$7:$AM$7,0)),INDEX(幹材積成長量!$AH$7:$AJ$14,8,MATCH(【入力】吸収量・排出量算定シート!$G58,幹材積成長量!$AH$7:$AJ$7,0)))),0)</f>
        <v>0</v>
      </c>
      <c r="DX58" s="187">
        <f>IFERROR(IF($F58="地位Ⅰ",INDEX(幹材積成長量!$AE$7:$AG$14,8,MATCH(【入力】吸収量・排出量算定シート!$G58,幹材積成長量!$AE$7:$AG$7,0)),IF($F58="地位Ⅲ",INDEX(幹材積成長量!$AK$7:$AM$14,8,MATCH(【入力】吸収量・排出量算定シート!$G58,幹材積成長量!$AK$7:$AM$7,0)),INDEX(幹材積成長量!$AH$7:$AJ$14,8,MATCH(【入力】吸収量・排出量算定シート!$G58,幹材積成長量!$AH$7:$AJ$7,0)))),0)</f>
        <v>0</v>
      </c>
      <c r="DY58" s="187">
        <f>IFERROR(IF($F58="地位Ⅰ",INDEX(幹材積成長量!$AE$7:$AG$14,8,MATCH(【入力】吸収量・排出量算定シート!$G58,幹材積成長量!$AE$7:$AG$7,0)),IF($F58="地位Ⅲ",INDEX(幹材積成長量!$AK$7:$AM$14,8,MATCH(【入力】吸収量・排出量算定シート!$G58,幹材積成長量!$AK$7:$AM$7,0)),INDEX(幹材積成長量!$AH$7:$AJ$14,8,MATCH(【入力】吸収量・排出量算定シート!$G58,幹材積成長量!$AH$7:$AJ$7,0)))),0)</f>
        <v>0</v>
      </c>
      <c r="DZ58" s="187">
        <f>IFERROR(IF($F58="地位Ⅰ",INDEX(幹材積成長量!$AE$7:$AG$14,8,MATCH(【入力】吸収量・排出量算定シート!$G58,幹材積成長量!$AE$7:$AG$7,0)),IF($F58="地位Ⅲ",INDEX(幹材積成長量!$AK$7:$AM$14,8,MATCH(【入力】吸収量・排出量算定シート!$G58,幹材積成長量!$AK$7:$AM$7,0)),INDEX(幹材積成長量!$AH$7:$AJ$14,8,MATCH(【入力】吸収量・排出量算定シート!$G58,幹材積成長量!$AH$7:$AJ$7,0)))),0)</f>
        <v>0</v>
      </c>
      <c r="EA58" s="187">
        <f>IFERROR(IF($F58="地位Ⅰ",INDEX(幹材積成長量!$AE$7:$AG$14,8,MATCH(【入力】吸収量・排出量算定シート!$G58,幹材積成長量!$AE$7:$AG$7,0)),IF($F58="地位Ⅲ",INDEX(幹材積成長量!$AK$7:$AM$14,8,MATCH(【入力】吸収量・排出量算定シート!$G58,幹材積成長量!$AK$7:$AM$7,0)),INDEX(幹材積成長量!$AH$7:$AJ$14,8,MATCH(【入力】吸収量・排出量算定シート!$G58,幹材積成長量!$AH$7:$AJ$7,0)))),0)</f>
        <v>0</v>
      </c>
      <c r="EB58" s="187">
        <f>IFERROR(IF($F58="地位Ⅰ",INDEX(幹材積成長量!$AE$7:$AG$14,8,MATCH(【入力】吸収量・排出量算定シート!$G58,幹材積成長量!$AE$7:$AG$7,0)),IF($F58="地位Ⅲ",INDEX(幹材積成長量!$AK$7:$AM$14,8,MATCH(【入力】吸収量・排出量算定シート!$G58,幹材積成長量!$AK$7:$AM$7,0)),INDEX(幹材積成長量!$AH$7:$AJ$14,8,MATCH(【入力】吸収量・排出量算定シート!$G58,幹材積成長量!$AH$7:$AJ$7,0)))),0)</f>
        <v>0</v>
      </c>
      <c r="EC58" s="187">
        <f>IFERROR(IF($F58="地位Ⅰ",INDEX(幹材積成長量!$AE$7:$AG$14,8,MATCH(【入力】吸収量・排出量算定シート!$G58,幹材積成長量!$AE$7:$AG$7,0)),IF($F58="地位Ⅲ",INDEX(幹材積成長量!$AK$7:$AM$14,8,MATCH(【入力】吸収量・排出量算定シート!$G58,幹材積成長量!$AK$7:$AM$7,0)),INDEX(幹材積成長量!$AH$7:$AJ$14,8,MATCH(【入力】吸収量・排出量算定シート!$G58,幹材積成長量!$AH$7:$AJ$7,0)))),0)</f>
        <v>0</v>
      </c>
      <c r="ED58" s="186">
        <f t="shared" si="233"/>
        <v>0</v>
      </c>
      <c r="EE58" s="186">
        <f t="shared" si="234"/>
        <v>0</v>
      </c>
      <c r="EF58" s="186">
        <f t="shared" si="235"/>
        <v>0</v>
      </c>
      <c r="EG58" s="186">
        <f t="shared" si="236"/>
        <v>0</v>
      </c>
      <c r="EH58" s="186">
        <f t="shared" si="237"/>
        <v>0</v>
      </c>
      <c r="EI58" s="186">
        <f t="shared" si="238"/>
        <v>0</v>
      </c>
      <c r="EJ58" s="186">
        <f t="shared" si="239"/>
        <v>0</v>
      </c>
      <c r="EK58" s="186">
        <f t="shared" si="240"/>
        <v>0</v>
      </c>
      <c r="EL58" s="186">
        <f t="shared" si="241"/>
        <v>0</v>
      </c>
      <c r="EM58" s="186">
        <f t="shared" si="242"/>
        <v>0</v>
      </c>
      <c r="EN58" s="186">
        <f t="shared" si="243"/>
        <v>0</v>
      </c>
      <c r="EO58" s="186">
        <f t="shared" si="244"/>
        <v>0</v>
      </c>
      <c r="EP58" s="186">
        <f t="shared" si="245"/>
        <v>0</v>
      </c>
      <c r="EQ58" s="186">
        <f t="shared" si="246"/>
        <v>0</v>
      </c>
      <c r="ER58" s="186">
        <f t="shared" si="247"/>
        <v>0</v>
      </c>
      <c r="ES58" s="186">
        <f t="shared" si="248"/>
        <v>0</v>
      </c>
      <c r="ET58" s="186">
        <f t="shared" si="249"/>
        <v>0</v>
      </c>
    </row>
    <row r="59" spans="2:150" x14ac:dyDescent="0.3">
      <c r="B59" s="3"/>
      <c r="C59" s="3"/>
      <c r="D59" s="3"/>
      <c r="E59" s="3"/>
      <c r="G59" s="217"/>
      <c r="J59" s="3"/>
      <c r="M59" s="187">
        <f>IFERROR(IF($F59="地位Ⅰ",INDEX(幹材積成長量!$S$7:$U$148,MATCH(【入力】吸収量・排出量算定シート!$H59+(M$17-$M$17),幹材積成長量!$S$7:$S$148,0),MATCH($G59,幹材積成長量!$S$7:$U$7,0)),IF($F59="地位Ⅲ",INDEX(幹材積成長量!$Y$7:$AA$148,MATCH(【入力】吸収量・排出量算定シート!$H59+(M$17-$M$17),幹材積成長量!$Y$7:$Y$148,0),MATCH($G59,幹材積成長量!$Y$7:$AA$7,0)),INDEX(幹材積成長量!$V$7:$X$148,MATCH(【入力】吸収量・排出量算定シート!$H59+(M$17-$M$17),幹材積成長量!$V$7:$V$148,0),MATCH($G59,幹材積成長量!$V$7:$X$7,0)))),0)</f>
        <v>0</v>
      </c>
      <c r="N59" s="187">
        <f>IFERROR(IF($F59="地位Ⅰ",INDEX(幹材積成長量!$S$7:$U$148,MATCH(【入力】吸収量・排出量算定シート!$H59+(N$17-$M$17),幹材積成長量!$S$7:$S$148,0),MATCH($G59,幹材積成長量!$S$7:$U$7,0)),IF($F59="地位Ⅲ",INDEX(幹材積成長量!$Y$7:$AA$148,MATCH(【入力】吸収量・排出量算定シート!$H59+(N$17-$M$17),幹材積成長量!$Y$7:$Y$148,0),MATCH($G59,幹材積成長量!$Y$7:$AA$7,0)),INDEX(幹材積成長量!$V$7:$X$148,MATCH(【入力】吸収量・排出量算定シート!$H59+(N$17-$M$17),幹材積成長量!$V$7:$V$148,0),MATCH($G59,幹材積成長量!$V$7:$X$7,0)))),0)</f>
        <v>0</v>
      </c>
      <c r="O59" s="187">
        <f>IFERROR(IF($F59="地位Ⅰ",INDEX(幹材積成長量!$S$7:$U$148,MATCH(【入力】吸収量・排出量算定シート!$H59+(O$17-$M$17),幹材積成長量!$S$7:$S$148,0),MATCH($G59,幹材積成長量!$S$7:$U$7,0)),IF($F59="地位Ⅲ",INDEX(幹材積成長量!$Y$7:$AA$148,MATCH(【入力】吸収量・排出量算定シート!$H59+(O$17-$M$17),幹材積成長量!$Y$7:$Y$148,0),MATCH($G59,幹材積成長量!$Y$7:$AA$7,0)),INDEX(幹材積成長量!$V$7:$X$148,MATCH(【入力】吸収量・排出量算定シート!$H59+(O$17-$M$17),幹材積成長量!$V$7:$V$148,0),MATCH($G59,幹材積成長量!$V$7:$X$7,0)))),0)</f>
        <v>0</v>
      </c>
      <c r="P59" s="187">
        <f>IFERROR(IF($F59="地位Ⅰ",INDEX(幹材積成長量!$S$7:$U$148,MATCH(【入力】吸収量・排出量算定シート!$H59+(P$17-$M$17),幹材積成長量!$S$7:$S$148,0),MATCH($G59,幹材積成長量!$S$7:$U$7,0)),IF($F59="地位Ⅲ",INDEX(幹材積成長量!$Y$7:$AA$148,MATCH(【入力】吸収量・排出量算定シート!$H59+(P$17-$M$17),幹材積成長量!$Y$7:$Y$148,0),MATCH($G59,幹材積成長量!$Y$7:$AA$7,0)),INDEX(幹材積成長量!$V$7:$X$148,MATCH(【入力】吸収量・排出量算定シート!$H59+(P$17-$M$17),幹材積成長量!$V$7:$V$148,0),MATCH($G59,幹材積成長量!$V$7:$X$7,0)))),0)</f>
        <v>0</v>
      </c>
      <c r="Q59" s="187">
        <f>IFERROR(IF($F59="地位Ⅰ",INDEX(幹材積成長量!$S$7:$U$148,MATCH(【入力】吸収量・排出量算定シート!$H59+(Q$17-$M$17),幹材積成長量!$S$7:$S$148,0),MATCH($G59,幹材積成長量!$S$7:$U$7,0)),IF($F59="地位Ⅲ",INDEX(幹材積成長量!$Y$7:$AA$148,MATCH(【入力】吸収量・排出量算定シート!$H59+(Q$17-$M$17),幹材積成長量!$Y$7:$Y$148,0),MATCH($G59,幹材積成長量!$Y$7:$AA$7,0)),INDEX(幹材積成長量!$V$7:$X$148,MATCH(【入力】吸収量・排出量算定シート!$H59+(Q$17-$M$17),幹材積成長量!$V$7:$V$148,0),MATCH($G59,幹材積成長量!$V$7:$X$7,0)))),0)</f>
        <v>0</v>
      </c>
      <c r="R59" s="187">
        <f>IFERROR(IF($F59="地位Ⅰ",INDEX(幹材積成長量!$S$7:$U$148,MATCH(【入力】吸収量・排出量算定シート!$H59+(R$17-$M$17),幹材積成長量!$S$7:$S$148,0),MATCH($G59,幹材積成長量!$S$7:$U$7,0)),IF($F59="地位Ⅲ",INDEX(幹材積成長量!$Y$7:$AA$148,MATCH(【入力】吸収量・排出量算定シート!$H59+(R$17-$M$17),幹材積成長量!$Y$7:$Y$148,0),MATCH($G59,幹材積成長量!$Y$7:$AA$7,0)),INDEX(幹材積成長量!$V$7:$X$148,MATCH(【入力】吸収量・排出量算定シート!$H59+(R$17-$M$17),幹材積成長量!$V$7:$V$148,0),MATCH($G59,幹材積成長量!$V$7:$X$7,0)))),0)</f>
        <v>0</v>
      </c>
      <c r="S59" s="187">
        <f>IFERROR(IF($F59="地位Ⅰ",INDEX(幹材積成長量!$S$7:$U$148,MATCH(【入力】吸収量・排出量算定シート!$H59+(S$17-$M$17),幹材積成長量!$S$7:$S$148,0),MATCH($G59,幹材積成長量!$S$7:$U$7,0)),IF($F59="地位Ⅲ",INDEX(幹材積成長量!$Y$7:$AA$148,MATCH(【入力】吸収量・排出量算定シート!$H59+(S$17-$M$17),幹材積成長量!$Y$7:$Y$148,0),MATCH($G59,幹材積成長量!$Y$7:$AA$7,0)),INDEX(幹材積成長量!$V$7:$X$148,MATCH(【入力】吸収量・排出量算定シート!$H59+(S$17-$M$17),幹材積成長量!$V$7:$V$148,0),MATCH($G59,幹材積成長量!$V$7:$X$7,0)))),0)</f>
        <v>0</v>
      </c>
      <c r="T59" s="187">
        <f>IFERROR(IF($F59="地位Ⅰ",INDEX(幹材積成長量!$S$7:$U$148,MATCH(【入力】吸収量・排出量算定シート!$H59+(T$17-$M$17),幹材積成長量!$S$7:$S$148,0),MATCH($G59,幹材積成長量!$S$7:$U$7,0)),IF($F59="地位Ⅲ",INDEX(幹材積成長量!$Y$7:$AA$148,MATCH(【入力】吸収量・排出量算定シート!$H59+(T$17-$M$17),幹材積成長量!$Y$7:$Y$148,0),MATCH($G59,幹材積成長量!$Y$7:$AA$7,0)),INDEX(幹材積成長量!$V$7:$X$148,MATCH(【入力】吸収量・排出量算定シート!$H59+(T$17-$M$17),幹材積成長量!$V$7:$V$148,0),MATCH($G59,幹材積成長量!$V$7:$X$7,0)))),0)</f>
        <v>0</v>
      </c>
      <c r="U59" s="187">
        <f>IFERROR(IF($F59="地位Ⅰ",INDEX(幹材積成長量!$S$7:$U$148,MATCH(【入力】吸収量・排出量算定シート!$H59+(U$17-$M$17),幹材積成長量!$S$7:$S$148,0),MATCH($G59,幹材積成長量!$S$7:$U$7,0)),IF($F59="地位Ⅲ",INDEX(幹材積成長量!$Y$7:$AA$148,MATCH(【入力】吸収量・排出量算定シート!$H59+(U$17-$M$17),幹材積成長量!$Y$7:$Y$148,0),MATCH($G59,幹材積成長量!$Y$7:$AA$7,0)),INDEX(幹材積成長量!$V$7:$X$148,MATCH(【入力】吸収量・排出量算定シート!$H59+(U$17-$M$17),幹材積成長量!$V$7:$V$148,0),MATCH($G59,幹材積成長量!$V$7:$X$7,0)))),0)</f>
        <v>0</v>
      </c>
      <c r="V59" s="187">
        <f>IFERROR(IF($F59="地位Ⅰ",INDEX(幹材積成長量!$S$7:$U$148,MATCH(【入力】吸収量・排出量算定シート!$H59+(V$17-$M$17),幹材積成長量!$S$7:$S$148,0),MATCH($G59,幹材積成長量!$S$7:$U$7,0)),IF($F59="地位Ⅲ",INDEX(幹材積成長量!$Y$7:$AA$148,MATCH(【入力】吸収量・排出量算定シート!$H59+(V$17-$M$17),幹材積成長量!$Y$7:$Y$148,0),MATCH($G59,幹材積成長量!$Y$7:$AA$7,0)),INDEX(幹材積成長量!$V$7:$X$148,MATCH(【入力】吸収量・排出量算定シート!$H59+(V$17-$M$17),幹材積成長量!$V$7:$V$148,0),MATCH($G59,幹材積成長量!$V$7:$X$7,0)))),0)</f>
        <v>0</v>
      </c>
      <c r="W59" s="187">
        <f>IFERROR(IF($F59="地位Ⅰ",INDEX(幹材積成長量!$S$7:$U$148,MATCH(【入力】吸収量・排出量算定シート!$H59+(W$17-$M$17),幹材積成長量!$S$7:$S$148,0),MATCH($G59,幹材積成長量!$S$7:$U$7,0)),IF($F59="地位Ⅲ",INDEX(幹材積成長量!$Y$7:$AA$148,MATCH(【入力】吸収量・排出量算定シート!$H59+(W$17-$M$17),幹材積成長量!$Y$7:$Y$148,0),MATCH($G59,幹材積成長量!$Y$7:$AA$7,0)),INDEX(幹材積成長量!$V$7:$X$148,MATCH(【入力】吸収量・排出量算定シート!$H59+(W$17-$M$17),幹材積成長量!$V$7:$V$148,0),MATCH($G59,幹材積成長量!$V$7:$X$7,0)))),0)</f>
        <v>0</v>
      </c>
      <c r="X59" s="187">
        <f>IFERROR(IF($F59="地位Ⅰ",INDEX(幹材積成長量!$S$7:$U$148,MATCH(【入力】吸収量・排出量算定シート!$H59+(X$17-$M$17),幹材積成長量!$S$7:$S$148,0),MATCH($G59,幹材積成長量!$S$7:$U$7,0)),IF($F59="地位Ⅲ",INDEX(幹材積成長量!$Y$7:$AA$148,MATCH(【入力】吸収量・排出量算定シート!$H59+(X$17-$M$17),幹材積成長量!$Y$7:$Y$148,0),MATCH($G59,幹材積成長量!$Y$7:$AA$7,0)),INDEX(幹材積成長量!$V$7:$X$148,MATCH(【入力】吸収量・排出量算定シート!$H59+(X$17-$M$17),幹材積成長量!$V$7:$V$148,0),MATCH($G59,幹材積成長量!$V$7:$X$7,0)))),0)</f>
        <v>0</v>
      </c>
      <c r="Y59" s="187">
        <f>IFERROR(IF($F59="地位Ⅰ",INDEX(幹材積成長量!$S$7:$U$148,MATCH(【入力】吸収量・排出量算定シート!$H59+(Y$17-$M$17),幹材積成長量!$S$7:$S$148,0),MATCH($G59,幹材積成長量!$S$7:$U$7,0)),IF($F59="地位Ⅲ",INDEX(幹材積成長量!$Y$7:$AA$148,MATCH(【入力】吸収量・排出量算定シート!$H59+(Y$17-$M$17),幹材積成長量!$Y$7:$Y$148,0),MATCH($G59,幹材積成長量!$Y$7:$AA$7,0)),INDEX(幹材積成長量!$V$7:$X$148,MATCH(【入力】吸収量・排出量算定シート!$H59+(Y$17-$M$17),幹材積成長量!$V$7:$V$148,0),MATCH($G59,幹材積成長量!$V$7:$X$7,0)))),0)</f>
        <v>0</v>
      </c>
      <c r="Z59" s="187">
        <f>IFERROR(IF($F59="地位Ⅰ",INDEX(幹材積成長量!$S$7:$U$148,MATCH(【入力】吸収量・排出量算定シート!$H59+(Z$17-$M$17),幹材積成長量!$S$7:$S$148,0),MATCH($G59,幹材積成長量!$S$7:$U$7,0)),IF($F59="地位Ⅲ",INDEX(幹材積成長量!$Y$7:$AA$148,MATCH(【入力】吸収量・排出量算定シート!$H59+(Z$17-$M$17),幹材積成長量!$Y$7:$Y$148,0),MATCH($G59,幹材積成長量!$Y$7:$AA$7,0)),INDEX(幹材積成長量!$V$7:$X$148,MATCH(【入力】吸収量・排出量算定シート!$H59+(Z$17-$M$17),幹材積成長量!$V$7:$V$148,0),MATCH($G59,幹材積成長量!$V$7:$X$7,0)))),0)</f>
        <v>0</v>
      </c>
      <c r="AA59" s="187">
        <f>IFERROR(IF($F59="地位Ⅰ",INDEX(幹材積成長量!$S$7:$U$148,MATCH(【入力】吸収量・排出量算定シート!$H59+(AA$17-$M$17),幹材積成長量!$S$7:$S$148,0),MATCH($G59,幹材積成長量!$S$7:$U$7,0)),IF($F59="地位Ⅲ",INDEX(幹材積成長量!$Y$7:$AA$148,MATCH(【入力】吸収量・排出量算定シート!$H59+(AA$17-$M$17),幹材積成長量!$Y$7:$Y$148,0),MATCH($G59,幹材積成長量!$Y$7:$AA$7,0)),INDEX(幹材積成長量!$V$7:$X$148,MATCH(【入力】吸収量・排出量算定シート!$H59+(AA$17-$M$17),幹材積成長量!$V$7:$V$148,0),MATCH($G59,幹材積成長量!$V$7:$X$7,0)))),0)</f>
        <v>0</v>
      </c>
      <c r="AB59" s="187">
        <f>IFERROR(IF($F59="地位Ⅰ",INDEX(幹材積成長量!$S$7:$U$148,MATCH(【入力】吸収量・排出量算定シート!$H59+(AB$17-$M$17),幹材積成長量!$S$7:$S$148,0),MATCH($G59,幹材積成長量!$S$7:$U$7,0)),IF($F59="地位Ⅲ",INDEX(幹材積成長量!$Y$7:$AA$148,MATCH(【入力】吸収量・排出量算定シート!$H59+(AB$17-$M$17),幹材積成長量!$Y$7:$Y$148,0),MATCH($G59,幹材積成長量!$Y$7:$AA$7,0)),INDEX(幹材積成長量!$V$7:$X$148,MATCH(【入力】吸収量・排出量算定シート!$H59+(AB$17-$M$17),幹材積成長量!$V$7:$V$148,0),MATCH($G59,幹材積成長量!$V$7:$X$7,0)))),0)</f>
        <v>0</v>
      </c>
      <c r="AC59" s="187">
        <f>IFERROR(IF($F59="地位Ⅰ",INDEX(幹材積成長量!$S$7:$U$148,MATCH(【入力】吸収量・排出量算定シート!$H59+(AC$17-$M$17),幹材積成長量!$S$7:$S$148,0),MATCH($G59,幹材積成長量!$S$7:$U$7,0)),IF($F59="地位Ⅲ",INDEX(幹材積成長量!$Y$7:$AA$148,MATCH(【入力】吸収量・排出量算定シート!$H59+(AC$17-$M$17),幹材積成長量!$Y$7:$Y$148,0),MATCH($G59,幹材積成長量!$Y$7:$AA$7,0)),INDEX(幹材積成長量!$V$7:$X$148,MATCH(【入力】吸収量・排出量算定シート!$H59+(AC$17-$M$17),幹材積成長量!$V$7:$V$148,0),MATCH($G59,幹材積成長量!$V$7:$X$7,0)))),0)</f>
        <v>0</v>
      </c>
      <c r="AD59" s="2">
        <f>IFERROR(INDEX('BEF（拡大係数）'!$A$4:$AO$154,MATCH(【入力】吸収量・排出量算定シート!$H59,'BEF（拡大係数）'!$A$4:$A$154,0),MATCH($G59,'BEF（拡大係数）'!$A$4:$AO$4,0)),0)</f>
        <v>0</v>
      </c>
      <c r="AE59" s="2">
        <f>IFERROR(INDEX('BEF（拡大係数）'!$A$4:$AO$154,MATCH(【入力】吸収量・排出量算定シート!$H59,'BEF（拡大係数）'!$A$4:$A$154,0),MATCH($G59,'BEF（拡大係数）'!$A$4:$AO$4,0)),0)</f>
        <v>0</v>
      </c>
      <c r="AF59" s="2">
        <f>IFERROR(INDEX('BEF（拡大係数）'!$A$4:$AO$154,MATCH(【入力】吸収量・排出量算定シート!$H59,'BEF（拡大係数）'!$A$4:$A$154,0),MATCH($G59,'BEF（拡大係数）'!$A$4:$AO$4,0)),0)</f>
        <v>0</v>
      </c>
      <c r="AG59" s="2">
        <f>IFERROR(INDEX('BEF（拡大係数）'!$A$4:$AO$154,MATCH(【入力】吸収量・排出量算定シート!$H59,'BEF（拡大係数）'!$A$4:$A$154,0),MATCH($G59,'BEF（拡大係数）'!$A$4:$AO$4,0)),0)</f>
        <v>0</v>
      </c>
      <c r="AH59" s="2">
        <f>IFERROR(INDEX('BEF（拡大係数）'!$A$4:$AO$154,MATCH(【入力】吸収量・排出量算定シート!$H59,'BEF（拡大係数）'!$A$4:$A$154,0),MATCH($G59,'BEF（拡大係数）'!$A$4:$AO$4,0)),0)</f>
        <v>0</v>
      </c>
      <c r="AI59" s="2">
        <f>IFERROR(INDEX('BEF（拡大係数）'!$A$4:$AO$154,MATCH(【入力】吸収量・排出量算定シート!$H59,'BEF（拡大係数）'!$A$4:$A$154,0),MATCH($G59,'BEF（拡大係数）'!$A$4:$AO$4,0)),0)</f>
        <v>0</v>
      </c>
      <c r="AJ59" s="2">
        <f>IFERROR(INDEX('BEF（拡大係数）'!$A$4:$AO$154,MATCH(【入力】吸収量・排出量算定シート!$H59,'BEF（拡大係数）'!$A$4:$A$154,0),MATCH($G59,'BEF（拡大係数）'!$A$4:$AO$4,0)),0)</f>
        <v>0</v>
      </c>
      <c r="AK59" s="2">
        <f>IFERROR(INDEX('BEF（拡大係数）'!$A$4:$AO$154,MATCH(【入力】吸収量・排出量算定シート!$H59,'BEF（拡大係数）'!$A$4:$A$154,0),MATCH($G59,'BEF（拡大係数）'!$A$4:$AO$4,0)),0)</f>
        <v>0</v>
      </c>
      <c r="AL59" s="2">
        <f>IFERROR(INDEX('BEF（拡大係数）'!$A$4:$AO$154,MATCH(【入力】吸収量・排出量算定シート!$H59,'BEF（拡大係数）'!$A$4:$A$154,0),MATCH($G59,'BEF（拡大係数）'!$A$4:$AO$4,0)),0)</f>
        <v>0</v>
      </c>
      <c r="AM59" s="2">
        <f>IFERROR(INDEX('BEF（拡大係数）'!$A$4:$AO$154,MATCH(【入力】吸収量・排出量算定シート!$H59,'BEF（拡大係数）'!$A$4:$A$154,0),MATCH($G59,'BEF（拡大係数）'!$A$4:$AO$4,0)),0)</f>
        <v>0</v>
      </c>
      <c r="AN59" s="2">
        <f>IFERROR(INDEX('BEF（拡大係数）'!$A$4:$AO$154,MATCH(【入力】吸収量・排出量算定シート!$H59,'BEF（拡大係数）'!$A$4:$A$154,0),MATCH($G59,'BEF（拡大係数）'!$A$4:$AO$4,0)),0)</f>
        <v>0</v>
      </c>
      <c r="AO59" s="2">
        <f>IFERROR(INDEX('BEF（拡大係数）'!$A$4:$AO$154,MATCH(【入力】吸収量・排出量算定シート!$H59,'BEF（拡大係数）'!$A$4:$A$154,0),MATCH($G59,'BEF（拡大係数）'!$A$4:$AO$4,0)),0)</f>
        <v>0</v>
      </c>
      <c r="AP59" s="2">
        <f>IFERROR(INDEX('BEF（拡大係数）'!$A$4:$AO$154,MATCH(【入力】吸収量・排出量算定シート!$H59,'BEF（拡大係数）'!$A$4:$A$154,0),MATCH($G59,'BEF（拡大係数）'!$A$4:$AO$4,0)),0)</f>
        <v>0</v>
      </c>
      <c r="AQ59" s="2">
        <f>IFERROR(INDEX('BEF（拡大係数）'!$A$4:$AO$154,MATCH(【入力】吸収量・排出量算定シート!$H59,'BEF（拡大係数）'!$A$4:$A$154,0),MATCH($G59,'BEF（拡大係数）'!$A$4:$AO$4,0)),0)</f>
        <v>0</v>
      </c>
      <c r="AR59" s="2">
        <f>IFERROR(INDEX('BEF（拡大係数）'!$A$4:$AO$154,MATCH(【入力】吸収量・排出量算定シート!$H59,'BEF（拡大係数）'!$A$4:$A$154,0),MATCH($G59,'BEF（拡大係数）'!$A$4:$AO$4,0)),0)</f>
        <v>0</v>
      </c>
      <c r="AS59" s="2">
        <f>IFERROR(INDEX('BEF（拡大係数）'!$A$4:$AO$154,MATCH(【入力】吸収量・排出量算定シート!$H59,'BEF（拡大係数）'!$A$4:$A$154,0),MATCH($G59,'BEF（拡大係数）'!$A$4:$AO$4,0)),0)</f>
        <v>0</v>
      </c>
      <c r="AT59" s="2">
        <f>IFERROR(INDEX('BEF（拡大係数）'!$A$4:$AO$154,MATCH(【入力】吸収量・排出量算定シート!$H59,'BEF（拡大係数）'!$A$4:$A$154,0),MATCH($G59,'BEF（拡大係数）'!$A$4:$AO$4,0)),0)</f>
        <v>0</v>
      </c>
      <c r="AU59" s="2">
        <f>IFERROR(VLOOKUP($G59,パラメータ_オリジナル!$B$6:$G$45,4,FALSE),0)</f>
        <v>0</v>
      </c>
      <c r="AV59" s="2">
        <f>IFERROR(VLOOKUP($G59,パラメータ_オリジナル!$B$6:$G$45,5,FALSE),0)</f>
        <v>0</v>
      </c>
      <c r="AW59" s="2">
        <f>IFERROR(VLOOKUP($G59,パラメータ_オリジナル!$B$6:$G$45,6,FALSE),0)</f>
        <v>0</v>
      </c>
      <c r="AX59" s="125">
        <f t="shared" si="182"/>
        <v>0</v>
      </c>
      <c r="AY59" s="125">
        <f t="shared" si="183"/>
        <v>0</v>
      </c>
      <c r="AZ59" s="125">
        <f t="shared" si="184"/>
        <v>0</v>
      </c>
      <c r="BA59" s="125">
        <f t="shared" si="185"/>
        <v>0</v>
      </c>
      <c r="BB59" s="125">
        <f t="shared" si="186"/>
        <v>0</v>
      </c>
      <c r="BC59" s="125">
        <f t="shared" si="187"/>
        <v>0</v>
      </c>
      <c r="BD59" s="125">
        <f t="shared" si="188"/>
        <v>0</v>
      </c>
      <c r="BE59" s="125">
        <f t="shared" si="189"/>
        <v>0</v>
      </c>
      <c r="BF59" s="125">
        <f t="shared" si="190"/>
        <v>0</v>
      </c>
      <c r="BG59" s="125">
        <f t="shared" si="191"/>
        <v>0</v>
      </c>
      <c r="BH59" s="125">
        <f t="shared" si="192"/>
        <v>0</v>
      </c>
      <c r="BI59" s="125">
        <f t="shared" si="193"/>
        <v>0</v>
      </c>
      <c r="BJ59" s="125">
        <f t="shared" si="194"/>
        <v>0</v>
      </c>
      <c r="BK59" s="125">
        <f t="shared" si="195"/>
        <v>0</v>
      </c>
      <c r="BL59" s="125">
        <f t="shared" si="196"/>
        <v>0</v>
      </c>
      <c r="BM59" s="125">
        <f t="shared" si="197"/>
        <v>0</v>
      </c>
      <c r="BN59" s="125">
        <f t="shared" si="198"/>
        <v>0</v>
      </c>
      <c r="BO59" s="125">
        <f t="shared" si="199"/>
        <v>0</v>
      </c>
      <c r="BP59" s="125">
        <f t="shared" si="200"/>
        <v>0</v>
      </c>
      <c r="BQ59" s="125">
        <f t="shared" si="201"/>
        <v>0</v>
      </c>
      <c r="BR59" s="125">
        <f t="shared" si="202"/>
        <v>0</v>
      </c>
      <c r="BS59" s="125">
        <f t="shared" si="203"/>
        <v>0</v>
      </c>
      <c r="BT59" s="125">
        <f t="shared" si="204"/>
        <v>0</v>
      </c>
      <c r="BU59" s="125">
        <f t="shared" si="205"/>
        <v>0</v>
      </c>
      <c r="BV59" s="125">
        <f t="shared" si="206"/>
        <v>0</v>
      </c>
      <c r="BW59" s="125">
        <f t="shared" si="207"/>
        <v>0</v>
      </c>
      <c r="BX59" s="125">
        <f t="shared" si="208"/>
        <v>0</v>
      </c>
      <c r="BY59" s="125">
        <f t="shared" si="209"/>
        <v>0</v>
      </c>
      <c r="BZ59" s="125">
        <f t="shared" si="210"/>
        <v>0</v>
      </c>
      <c r="CA59" s="125">
        <f t="shared" si="211"/>
        <v>0</v>
      </c>
      <c r="CB59" s="125">
        <f t="shared" si="212"/>
        <v>0</v>
      </c>
      <c r="CC59" s="125">
        <f t="shared" si="213"/>
        <v>0</v>
      </c>
      <c r="CD59" s="125">
        <f t="shared" si="214"/>
        <v>0</v>
      </c>
      <c r="CE59" s="125">
        <f t="shared" si="215"/>
        <v>0</v>
      </c>
      <c r="CF59" s="2">
        <f>IFERROR(IF($F59="地位Ⅰ",INDEX(幹材積成長量!$I$7:$K$148,MATCH((【入力】吸収量・排出量算定シート!$H59+(【入力】吸収量・排出量算定シート!CF$17-【入力】吸収量・排出量算定シート!$CF$17)),幹材積成長量!$I$7:$I$148,0),MATCH(【入力】吸収量・排出量算定シート!$G59,幹材積成長量!$I$7:$K$7,0)),IF($F59="地位Ⅲ",INDEX(幹材積成長量!$O$7:$Q$148,MATCH((【入力】吸収量・排出量算定シート!$H59+(【入力】吸収量・排出量算定シート!CF$17-【入力】吸収量・排出量算定シート!$CF$17)),幹材積成長量!$O$7:$O$148,0),MATCH(【入力】吸収量・排出量算定シート!$G59,幹材積成長量!$O$7:$Q$7,0)),INDEX(幹材積成長量!$L$7:$N$148,MATCH((【入力】吸収量・排出量算定シート!$H59+(【入力】吸収量・排出量算定シート!CF$17-【入力】吸収量・排出量算定シート!$CF$17)),幹材積成長量!$L$7:$L$148,0),MATCH(【入力】吸収量・排出量算定シート!$G59,幹材積成長量!$L$7:$N$7,0)))),0)</f>
        <v>0</v>
      </c>
      <c r="CG59" s="2">
        <f>IFERROR(IF($F59="地位Ⅰ",INDEX(幹材積成長量!$I$7:$K$148,MATCH((【入力】吸収量・排出量算定シート!$H59+(【入力】吸収量・排出量算定シート!CG$17-【入力】吸収量・排出量算定シート!$CF$17)),幹材積成長量!$I$7:$I$148,0),MATCH(【入力】吸収量・排出量算定シート!$G59,幹材積成長量!$I$7:$K$7,0)),IF($F59="地位Ⅲ",INDEX(幹材積成長量!$O$7:$Q$148,MATCH((【入力】吸収量・排出量算定シート!$H59+(【入力】吸収量・排出量算定シート!CG$17-【入力】吸収量・排出量算定シート!$CF$17)),幹材積成長量!$O$7:$O$148,0),MATCH(【入力】吸収量・排出量算定シート!$G59,幹材積成長量!$O$7:$Q$7,0)),INDEX(幹材積成長量!$L$7:$N$148,MATCH((【入力】吸収量・排出量算定シート!$H59+(【入力】吸収量・排出量算定シート!CG$17-【入力】吸収量・排出量算定シート!$CF$17)),幹材積成長量!$L$7:$L$148,0),MATCH(【入力】吸収量・排出量算定シート!$G59,幹材積成長量!$L$7:$N$7,0)))),0)</f>
        <v>0</v>
      </c>
      <c r="CH59" s="2">
        <f>IFERROR(IF($F59="地位Ⅰ",INDEX(幹材積成長量!$I$7:$K$148,MATCH((【入力】吸収量・排出量算定シート!$H59+(【入力】吸収量・排出量算定シート!CH$17-【入力】吸収量・排出量算定シート!$CF$17)),幹材積成長量!$I$7:$I$148,0),MATCH(【入力】吸収量・排出量算定シート!$G59,幹材積成長量!$I$7:$K$7,0)),IF($F59="地位Ⅲ",INDEX(幹材積成長量!$O$7:$Q$148,MATCH((【入力】吸収量・排出量算定シート!$H59+(【入力】吸収量・排出量算定シート!CH$17-【入力】吸収量・排出量算定シート!$CF$17)),幹材積成長量!$O$7:$O$148,0),MATCH(【入力】吸収量・排出量算定シート!$G59,幹材積成長量!$O$7:$Q$7,0)),INDEX(幹材積成長量!$L$7:$N$148,MATCH((【入力】吸収量・排出量算定シート!$H59+(【入力】吸収量・排出量算定シート!CH$17-【入力】吸収量・排出量算定シート!$CF$17)),幹材積成長量!$L$7:$L$148,0),MATCH(【入力】吸収量・排出量算定シート!$G59,幹材積成長量!$L$7:$N$7,0)))),0)</f>
        <v>0</v>
      </c>
      <c r="CI59" s="2">
        <f>IFERROR(IF($F59="地位Ⅰ",INDEX(幹材積成長量!$I$7:$K$148,MATCH((【入力】吸収量・排出量算定シート!$H59+(【入力】吸収量・排出量算定シート!CI$17-【入力】吸収量・排出量算定シート!$CF$17)),幹材積成長量!$I$7:$I$148,0),MATCH(【入力】吸収量・排出量算定シート!$G59,幹材積成長量!$I$7:$K$7,0)),IF($F59="地位Ⅲ",INDEX(幹材積成長量!$O$7:$Q$148,MATCH((【入力】吸収量・排出量算定シート!$H59+(【入力】吸収量・排出量算定シート!CI$17-【入力】吸収量・排出量算定シート!$CF$17)),幹材積成長量!$O$7:$O$148,0),MATCH(【入力】吸収量・排出量算定シート!$G59,幹材積成長量!$O$7:$Q$7,0)),INDEX(幹材積成長量!$L$7:$N$148,MATCH((【入力】吸収量・排出量算定シート!$H59+(【入力】吸収量・排出量算定シート!CI$17-【入力】吸収量・排出量算定シート!$CF$17)),幹材積成長量!$L$7:$L$148,0),MATCH(【入力】吸収量・排出量算定シート!$G59,幹材積成長量!$L$7:$N$7,0)))),0)</f>
        <v>0</v>
      </c>
      <c r="CJ59" s="2">
        <f>IFERROR(IF($F59="地位Ⅰ",INDEX(幹材積成長量!$I$7:$K$148,MATCH((【入力】吸収量・排出量算定シート!$H59+(【入力】吸収量・排出量算定シート!CJ$17-【入力】吸収量・排出量算定シート!$CF$17)),幹材積成長量!$I$7:$I$148,0),MATCH(【入力】吸収量・排出量算定シート!$G59,幹材積成長量!$I$7:$K$7,0)),IF($F59="地位Ⅲ",INDEX(幹材積成長量!$O$7:$Q$148,MATCH((【入力】吸収量・排出量算定シート!$H59+(【入力】吸収量・排出量算定シート!CJ$17-【入力】吸収量・排出量算定シート!$CF$17)),幹材積成長量!$O$7:$O$148,0),MATCH(【入力】吸収量・排出量算定シート!$G59,幹材積成長量!$O$7:$Q$7,0)),INDEX(幹材積成長量!$L$7:$N$148,MATCH((【入力】吸収量・排出量算定シート!$H59+(【入力】吸収量・排出量算定シート!CJ$17-【入力】吸収量・排出量算定シート!$CF$17)),幹材積成長量!$L$7:$L$148,0),MATCH(【入力】吸収量・排出量算定シート!$G59,幹材積成長量!$L$7:$N$7,0)))),0)</f>
        <v>0</v>
      </c>
      <c r="CK59" s="2">
        <f>IFERROR(IF($F59="地位Ⅰ",INDEX(幹材積成長量!$I$7:$K$148,MATCH((【入力】吸収量・排出量算定シート!$H59+(【入力】吸収量・排出量算定シート!CK$17-【入力】吸収量・排出量算定シート!$CF$17)),幹材積成長量!$I$7:$I$148,0),MATCH(【入力】吸収量・排出量算定シート!$G59,幹材積成長量!$I$7:$K$7,0)),IF($F59="地位Ⅲ",INDEX(幹材積成長量!$O$7:$Q$148,MATCH((【入力】吸収量・排出量算定シート!$H59+(【入力】吸収量・排出量算定シート!CK$17-【入力】吸収量・排出量算定シート!$CF$17)),幹材積成長量!$O$7:$O$148,0),MATCH(【入力】吸収量・排出量算定シート!$G59,幹材積成長量!$O$7:$Q$7,0)),INDEX(幹材積成長量!$L$7:$N$148,MATCH((【入力】吸収量・排出量算定シート!$H59+(【入力】吸収量・排出量算定シート!CK$17-【入力】吸収量・排出量算定シート!$CF$17)),幹材積成長量!$L$7:$L$148,0),MATCH(【入力】吸収量・排出量算定シート!$G59,幹材積成長量!$L$7:$N$7,0)))),0)</f>
        <v>0</v>
      </c>
      <c r="CL59" s="2">
        <f>IFERROR(IF($F59="地位Ⅰ",INDEX(幹材積成長量!$I$7:$K$148,MATCH((【入力】吸収量・排出量算定シート!$H59+(【入力】吸収量・排出量算定シート!CL$17-【入力】吸収量・排出量算定シート!$CF$17)),幹材積成長量!$I$7:$I$148,0),MATCH(【入力】吸収量・排出量算定シート!$G59,幹材積成長量!$I$7:$K$7,0)),IF($F59="地位Ⅲ",INDEX(幹材積成長量!$O$7:$Q$148,MATCH((【入力】吸収量・排出量算定シート!$H59+(【入力】吸収量・排出量算定シート!CL$17-【入力】吸収量・排出量算定シート!$CF$17)),幹材積成長量!$O$7:$O$148,0),MATCH(【入力】吸収量・排出量算定シート!$G59,幹材積成長量!$O$7:$Q$7,0)),INDEX(幹材積成長量!$L$7:$N$148,MATCH((【入力】吸収量・排出量算定シート!$H59+(【入力】吸収量・排出量算定シート!CL$17-【入力】吸収量・排出量算定シート!$CF$17)),幹材積成長量!$L$7:$L$148,0),MATCH(【入力】吸収量・排出量算定シート!$G59,幹材積成長量!$L$7:$N$7,0)))),0)</f>
        <v>0</v>
      </c>
      <c r="CM59" s="2">
        <f>IFERROR(IF($F59="地位Ⅰ",INDEX(幹材積成長量!$I$7:$K$148,MATCH((【入力】吸収量・排出量算定シート!$H59+(【入力】吸収量・排出量算定シート!CM$17-【入力】吸収量・排出量算定シート!$CF$17)),幹材積成長量!$I$7:$I$148,0),MATCH(【入力】吸収量・排出量算定シート!$G59,幹材積成長量!$I$7:$K$7,0)),IF($F59="地位Ⅲ",INDEX(幹材積成長量!$O$7:$Q$148,MATCH((【入力】吸収量・排出量算定シート!$H59+(【入力】吸収量・排出量算定シート!CM$17-【入力】吸収量・排出量算定シート!$CF$17)),幹材積成長量!$O$7:$O$148,0),MATCH(【入力】吸収量・排出量算定シート!$G59,幹材積成長量!$O$7:$Q$7,0)),INDEX(幹材積成長量!$L$7:$N$148,MATCH((【入力】吸収量・排出量算定シート!$H59+(【入力】吸収量・排出量算定シート!CM$17-【入力】吸収量・排出量算定シート!$CF$17)),幹材積成長量!$L$7:$L$148,0),MATCH(【入力】吸収量・排出量算定シート!$G59,幹材積成長量!$L$7:$N$7,0)))),0)</f>
        <v>0</v>
      </c>
      <c r="CN59" s="2">
        <f>IFERROR(IF($F59="地位Ⅰ",INDEX(幹材積成長量!$I$7:$K$148,MATCH((【入力】吸収量・排出量算定シート!$H59+(【入力】吸収量・排出量算定シート!CN$17-【入力】吸収量・排出量算定シート!$CF$17)),幹材積成長量!$I$7:$I$148,0),MATCH(【入力】吸収量・排出量算定シート!$G59,幹材積成長量!$I$7:$K$7,0)),IF($F59="地位Ⅲ",INDEX(幹材積成長量!$O$7:$Q$148,MATCH((【入力】吸収量・排出量算定シート!$H59+(【入力】吸収量・排出量算定シート!CN$17-【入力】吸収量・排出量算定シート!$CF$17)),幹材積成長量!$O$7:$O$148,0),MATCH(【入力】吸収量・排出量算定シート!$G59,幹材積成長量!$O$7:$Q$7,0)),INDEX(幹材積成長量!$L$7:$N$148,MATCH((【入力】吸収量・排出量算定シート!$H59+(【入力】吸収量・排出量算定シート!CN$17-【入力】吸収量・排出量算定シート!$CF$17)),幹材積成長量!$L$7:$L$148,0),MATCH(【入力】吸収量・排出量算定シート!$G59,幹材積成長量!$L$7:$N$7,0)))),0)</f>
        <v>0</v>
      </c>
      <c r="CO59" s="2">
        <f>IFERROR(IF($F59="地位Ⅰ",INDEX(幹材積成長量!$I$7:$K$148,MATCH((【入力】吸収量・排出量算定シート!$H59+(【入力】吸収量・排出量算定シート!CO$17-【入力】吸収量・排出量算定シート!$CF$17)),幹材積成長量!$I$7:$I$148,0),MATCH(【入力】吸収量・排出量算定シート!$G59,幹材積成長量!$I$7:$K$7,0)),IF($F59="地位Ⅲ",INDEX(幹材積成長量!$O$7:$Q$148,MATCH((【入力】吸収量・排出量算定シート!$H59+(【入力】吸収量・排出量算定シート!CO$17-【入力】吸収量・排出量算定シート!$CF$17)),幹材積成長量!$O$7:$O$148,0),MATCH(【入力】吸収量・排出量算定シート!$G59,幹材積成長量!$O$7:$Q$7,0)),INDEX(幹材積成長量!$L$7:$N$148,MATCH((【入力】吸収量・排出量算定シート!$H59+(【入力】吸収量・排出量算定シート!CO$17-【入力】吸収量・排出量算定シート!$CF$17)),幹材積成長量!$L$7:$L$148,0),MATCH(【入力】吸収量・排出量算定シート!$G59,幹材積成長量!$L$7:$N$7,0)))),0)</f>
        <v>0</v>
      </c>
      <c r="CP59" s="2">
        <f>IFERROR(IF($F59="地位Ⅰ",INDEX(幹材積成長量!$I$7:$K$148,MATCH((【入力】吸収量・排出量算定シート!$H59+(【入力】吸収量・排出量算定シート!CP$17-【入力】吸収量・排出量算定シート!$CF$17)),幹材積成長量!$I$7:$I$148,0),MATCH(【入力】吸収量・排出量算定シート!$G59,幹材積成長量!$I$7:$K$7,0)),IF($F59="地位Ⅲ",INDEX(幹材積成長量!$O$7:$Q$148,MATCH((【入力】吸収量・排出量算定シート!$H59+(【入力】吸収量・排出量算定シート!CP$17-【入力】吸収量・排出量算定シート!$CF$17)),幹材積成長量!$O$7:$O$148,0),MATCH(【入力】吸収量・排出量算定シート!$G59,幹材積成長量!$O$7:$Q$7,0)),INDEX(幹材積成長量!$L$7:$N$148,MATCH((【入力】吸収量・排出量算定シート!$H59+(【入力】吸収量・排出量算定シート!CP$17-【入力】吸収量・排出量算定シート!$CF$17)),幹材積成長量!$L$7:$L$148,0),MATCH(【入力】吸収量・排出量算定シート!$G59,幹材積成長量!$L$7:$N$7,0)))),0)</f>
        <v>0</v>
      </c>
      <c r="CQ59" s="2">
        <f>IFERROR(IF($F59="地位Ⅰ",INDEX(幹材積成長量!$I$7:$K$148,MATCH((【入力】吸収量・排出量算定シート!$H59+(【入力】吸収量・排出量算定シート!CQ$17-【入力】吸収量・排出量算定シート!$CF$17)),幹材積成長量!$I$7:$I$148,0),MATCH(【入力】吸収量・排出量算定シート!$G59,幹材積成長量!$I$7:$K$7,0)),IF($F59="地位Ⅲ",INDEX(幹材積成長量!$O$7:$Q$148,MATCH((【入力】吸収量・排出量算定シート!$H59+(【入力】吸収量・排出量算定シート!CQ$17-【入力】吸収量・排出量算定シート!$CF$17)),幹材積成長量!$O$7:$O$148,0),MATCH(【入力】吸収量・排出量算定シート!$G59,幹材積成長量!$O$7:$Q$7,0)),INDEX(幹材積成長量!$L$7:$N$148,MATCH((【入力】吸収量・排出量算定シート!$H59+(【入力】吸収量・排出量算定シート!CQ$17-【入力】吸収量・排出量算定シート!$CF$17)),幹材積成長量!$L$7:$L$148,0),MATCH(【入力】吸収量・排出量算定シート!$G59,幹材積成長量!$L$7:$N$7,0)))),0)</f>
        <v>0</v>
      </c>
      <c r="CR59" s="2">
        <f>IFERROR(IF($F59="地位Ⅰ",INDEX(幹材積成長量!$I$7:$K$148,MATCH((【入力】吸収量・排出量算定シート!$H59+(【入力】吸収量・排出量算定シート!CR$17-【入力】吸収量・排出量算定シート!$CF$17)),幹材積成長量!$I$7:$I$148,0),MATCH(【入力】吸収量・排出量算定シート!$G59,幹材積成長量!$I$7:$K$7,0)),IF($F59="地位Ⅲ",INDEX(幹材積成長量!$O$7:$Q$148,MATCH((【入力】吸収量・排出量算定シート!$H59+(【入力】吸収量・排出量算定シート!CR$17-【入力】吸収量・排出量算定シート!$CF$17)),幹材積成長量!$O$7:$O$148,0),MATCH(【入力】吸収量・排出量算定シート!$G59,幹材積成長量!$O$7:$Q$7,0)),INDEX(幹材積成長量!$L$7:$N$148,MATCH((【入力】吸収量・排出量算定シート!$H59+(【入力】吸収量・排出量算定シート!CR$17-【入力】吸収量・排出量算定シート!$CF$17)),幹材積成長量!$L$7:$L$148,0),MATCH(【入力】吸収量・排出量算定シート!$G59,幹材積成長量!$L$7:$N$7,0)))),0)</f>
        <v>0</v>
      </c>
      <c r="CS59" s="2">
        <f>IFERROR(IF($F59="地位Ⅰ",INDEX(幹材積成長量!$I$7:$K$148,MATCH((【入力】吸収量・排出量算定シート!$H59+(【入力】吸収量・排出量算定シート!CS$17-【入力】吸収量・排出量算定シート!$CF$17)),幹材積成長量!$I$7:$I$148,0),MATCH(【入力】吸収量・排出量算定シート!$G59,幹材積成長量!$I$7:$K$7,0)),IF($F59="地位Ⅲ",INDEX(幹材積成長量!$O$7:$Q$148,MATCH((【入力】吸収量・排出量算定シート!$H59+(【入力】吸収量・排出量算定シート!CS$17-【入力】吸収量・排出量算定シート!$CF$17)),幹材積成長量!$O$7:$O$148,0),MATCH(【入力】吸収量・排出量算定シート!$G59,幹材積成長量!$O$7:$Q$7,0)),INDEX(幹材積成長量!$L$7:$N$148,MATCH((【入力】吸収量・排出量算定シート!$H59+(【入力】吸収量・排出量算定シート!CS$17-【入力】吸収量・排出量算定シート!$CF$17)),幹材積成長量!$L$7:$L$148,0),MATCH(【入力】吸収量・排出量算定シート!$G59,幹材積成長量!$L$7:$N$7,0)))),0)</f>
        <v>0</v>
      </c>
      <c r="CT59" s="2">
        <f>IFERROR(IF($F59="地位Ⅰ",INDEX(幹材積成長量!$I$7:$K$148,MATCH((【入力】吸収量・排出量算定シート!$H59+(【入力】吸収量・排出量算定シート!CT$17-【入力】吸収量・排出量算定シート!$CF$17)),幹材積成長量!$I$7:$I$148,0),MATCH(【入力】吸収量・排出量算定シート!$G59,幹材積成長量!$I$7:$K$7,0)),IF($F59="地位Ⅲ",INDEX(幹材積成長量!$O$7:$Q$148,MATCH((【入力】吸収量・排出量算定シート!$H59+(【入力】吸収量・排出量算定シート!CT$17-【入力】吸収量・排出量算定シート!$CF$17)),幹材積成長量!$O$7:$O$148,0),MATCH(【入力】吸収量・排出量算定シート!$G59,幹材積成長量!$O$7:$Q$7,0)),INDEX(幹材積成長量!$L$7:$N$148,MATCH((【入力】吸収量・排出量算定シート!$H59+(【入力】吸収量・排出量算定シート!CT$17-【入力】吸収量・排出量算定シート!$CF$17)),幹材積成長量!$L$7:$L$148,0),MATCH(【入力】吸収量・排出量算定シート!$G59,幹材積成長量!$L$7:$N$7,0)))),0)</f>
        <v>0</v>
      </c>
      <c r="CU59" s="2">
        <f>IFERROR(IF($F59="地位Ⅰ",INDEX(幹材積成長量!$I$7:$K$148,MATCH((【入力】吸収量・排出量算定シート!$H59+(【入力】吸収量・排出量算定シート!CU$17-【入力】吸収量・排出量算定シート!$CF$17)),幹材積成長量!$I$7:$I$148,0),MATCH(【入力】吸収量・排出量算定シート!$G59,幹材積成長量!$I$7:$K$7,0)),IF($F59="地位Ⅲ",INDEX(幹材積成長量!$O$7:$Q$148,MATCH((【入力】吸収量・排出量算定シート!$H59+(【入力】吸収量・排出量算定シート!CU$17-【入力】吸収量・排出量算定シート!$CF$17)),幹材積成長量!$O$7:$O$148,0),MATCH(【入力】吸収量・排出量算定シート!$G59,幹材積成長量!$O$7:$Q$7,0)),INDEX(幹材積成長量!$L$7:$N$148,MATCH((【入力】吸収量・排出量算定シート!$H59+(【入力】吸収量・排出量算定シート!CU$17-【入力】吸収量・排出量算定シート!$CF$17)),幹材積成長量!$L$7:$L$148,0),MATCH(【入力】吸収量・排出量算定シート!$G59,幹材積成長量!$L$7:$N$7,0)))),0)</f>
        <v>0</v>
      </c>
      <c r="CV59" s="2">
        <f>IFERROR(IF($F59="地位Ⅰ",INDEX(幹材積成長量!$I$7:$K$148,MATCH((【入力】吸収量・排出量算定シート!$H59+(【入力】吸収量・排出量算定シート!CV$17-【入力】吸収量・排出量算定シート!$CF$17)),幹材積成長量!$I$7:$I$148,0),MATCH(【入力】吸収量・排出量算定シート!$G59,幹材積成長量!$I$7:$K$7,0)),IF($F59="地位Ⅲ",INDEX(幹材積成長量!$O$7:$Q$148,MATCH((【入力】吸収量・排出量算定シート!$H59+(【入力】吸収量・排出量算定シート!CV$17-【入力】吸収量・排出量算定シート!$CF$17)),幹材積成長量!$O$7:$O$148,0),MATCH(【入力】吸収量・排出量算定シート!$G59,幹材積成長量!$O$7:$Q$7,0)),INDEX(幹材積成長量!$L$7:$N$148,MATCH((【入力】吸収量・排出量算定シート!$H59+(【入力】吸収量・排出量算定シート!CV$17-【入力】吸収量・排出量算定シート!$CF$17)),幹材積成長量!$L$7:$L$148,0),MATCH(【入力】吸収量・排出量算定シート!$G59,幹材積成長量!$L$7:$N$7,0)))),0)</f>
        <v>0</v>
      </c>
      <c r="CW59" s="2">
        <f t="shared" si="216"/>
        <v>0</v>
      </c>
      <c r="CX59" s="2">
        <f t="shared" si="217"/>
        <v>0</v>
      </c>
      <c r="CY59" s="2">
        <f t="shared" si="218"/>
        <v>0</v>
      </c>
      <c r="CZ59" s="2">
        <f t="shared" si="219"/>
        <v>0</v>
      </c>
      <c r="DA59" s="2">
        <f t="shared" si="220"/>
        <v>0</v>
      </c>
      <c r="DB59" s="2">
        <f t="shared" si="221"/>
        <v>0</v>
      </c>
      <c r="DC59" s="2">
        <f t="shared" si="222"/>
        <v>0</v>
      </c>
      <c r="DD59" s="2">
        <f t="shared" si="223"/>
        <v>0</v>
      </c>
      <c r="DE59" s="2">
        <f t="shared" si="224"/>
        <v>0</v>
      </c>
      <c r="DF59" s="2">
        <f t="shared" si="225"/>
        <v>0</v>
      </c>
      <c r="DG59" s="2">
        <f t="shared" si="226"/>
        <v>0</v>
      </c>
      <c r="DH59" s="2">
        <f t="shared" si="227"/>
        <v>0</v>
      </c>
      <c r="DI59" s="2">
        <f t="shared" si="228"/>
        <v>0</v>
      </c>
      <c r="DJ59" s="2">
        <f t="shared" si="229"/>
        <v>0</v>
      </c>
      <c r="DK59" s="2">
        <f t="shared" si="230"/>
        <v>0</v>
      </c>
      <c r="DL59" s="2">
        <f t="shared" si="231"/>
        <v>0</v>
      </c>
      <c r="DM59" s="2">
        <f t="shared" si="232"/>
        <v>0</v>
      </c>
      <c r="DN59" s="187">
        <f>IFERROR(IF($F59="地位Ⅰ",INDEX(幹材積成長量!$AE$7:$AG$14,8,MATCH(【入力】吸収量・排出量算定シート!$G59,幹材積成長量!$AE$7:$AG$7,0)),IF($F59="地位Ⅲ",INDEX(幹材積成長量!$AK$7:$AM$14,8,MATCH(【入力】吸収量・排出量算定シート!$G59,幹材積成長量!$AK$7:$AM$7,0)),INDEX(幹材積成長量!$AH$7:$AJ$14,8,MATCH(【入力】吸収量・排出量算定シート!$G59,幹材積成長量!$AH$7:$AJ$7,0)))),0)</f>
        <v>0</v>
      </c>
      <c r="DO59" s="187">
        <f>IFERROR(IF($F59="地位Ⅰ",INDEX(幹材積成長量!$AE$7:$AG$14,8,MATCH(【入力】吸収量・排出量算定シート!$G59,幹材積成長量!$AE$7:$AG$7,0)),IF($F59="地位Ⅲ",INDEX(幹材積成長量!$AK$7:$AM$14,8,MATCH(【入力】吸収量・排出量算定シート!$G59,幹材積成長量!$AK$7:$AM$7,0)),INDEX(幹材積成長量!$AH$7:$AJ$14,8,MATCH(【入力】吸収量・排出量算定シート!$G59,幹材積成長量!$AH$7:$AJ$7,0)))),0)</f>
        <v>0</v>
      </c>
      <c r="DP59" s="187">
        <f>IFERROR(IF($F59="地位Ⅰ",INDEX(幹材積成長量!$AE$7:$AG$14,8,MATCH(【入力】吸収量・排出量算定シート!$G59,幹材積成長量!$AE$7:$AG$7,0)),IF($F59="地位Ⅲ",INDEX(幹材積成長量!$AK$7:$AM$14,8,MATCH(【入力】吸収量・排出量算定シート!$G59,幹材積成長量!$AK$7:$AM$7,0)),INDEX(幹材積成長量!$AH$7:$AJ$14,8,MATCH(【入力】吸収量・排出量算定シート!$G59,幹材積成長量!$AH$7:$AJ$7,0)))),0)</f>
        <v>0</v>
      </c>
      <c r="DQ59" s="187">
        <f>IFERROR(IF($F59="地位Ⅰ",INDEX(幹材積成長量!$AE$7:$AG$14,8,MATCH(【入力】吸収量・排出量算定シート!$G59,幹材積成長量!$AE$7:$AG$7,0)),IF($F59="地位Ⅲ",INDEX(幹材積成長量!$AK$7:$AM$14,8,MATCH(【入力】吸収量・排出量算定シート!$G59,幹材積成長量!$AK$7:$AM$7,0)),INDEX(幹材積成長量!$AH$7:$AJ$14,8,MATCH(【入力】吸収量・排出量算定シート!$G59,幹材積成長量!$AH$7:$AJ$7,0)))),0)</f>
        <v>0</v>
      </c>
      <c r="DR59" s="187">
        <f>IFERROR(IF($F59="地位Ⅰ",INDEX(幹材積成長量!$AE$7:$AG$14,8,MATCH(【入力】吸収量・排出量算定シート!$G59,幹材積成長量!$AE$7:$AG$7,0)),IF($F59="地位Ⅲ",INDEX(幹材積成長量!$AK$7:$AM$14,8,MATCH(【入力】吸収量・排出量算定シート!$G59,幹材積成長量!$AK$7:$AM$7,0)),INDEX(幹材積成長量!$AH$7:$AJ$14,8,MATCH(【入力】吸収量・排出量算定シート!$G59,幹材積成長量!$AH$7:$AJ$7,0)))),0)</f>
        <v>0</v>
      </c>
      <c r="DS59" s="187">
        <f>IFERROR(IF($F59="地位Ⅰ",INDEX(幹材積成長量!$AE$7:$AG$14,8,MATCH(【入力】吸収量・排出量算定シート!$G59,幹材積成長量!$AE$7:$AG$7,0)),IF($F59="地位Ⅲ",INDEX(幹材積成長量!$AK$7:$AM$14,8,MATCH(【入力】吸収量・排出量算定シート!$G59,幹材積成長量!$AK$7:$AM$7,0)),INDEX(幹材積成長量!$AH$7:$AJ$14,8,MATCH(【入力】吸収量・排出量算定シート!$G59,幹材積成長量!$AH$7:$AJ$7,0)))),0)</f>
        <v>0</v>
      </c>
      <c r="DT59" s="187">
        <f>IFERROR(IF($F59="地位Ⅰ",INDEX(幹材積成長量!$AE$7:$AG$14,8,MATCH(【入力】吸収量・排出量算定シート!$G59,幹材積成長量!$AE$7:$AG$7,0)),IF($F59="地位Ⅲ",INDEX(幹材積成長量!$AK$7:$AM$14,8,MATCH(【入力】吸収量・排出量算定シート!$G59,幹材積成長量!$AK$7:$AM$7,0)),INDEX(幹材積成長量!$AH$7:$AJ$14,8,MATCH(【入力】吸収量・排出量算定シート!$G59,幹材積成長量!$AH$7:$AJ$7,0)))),0)</f>
        <v>0</v>
      </c>
      <c r="DU59" s="187">
        <f>IFERROR(IF($F59="地位Ⅰ",INDEX(幹材積成長量!$AE$7:$AG$14,8,MATCH(【入力】吸収量・排出量算定シート!$G59,幹材積成長量!$AE$7:$AG$7,0)),IF($F59="地位Ⅲ",INDEX(幹材積成長量!$AK$7:$AM$14,8,MATCH(【入力】吸収量・排出量算定シート!$G59,幹材積成長量!$AK$7:$AM$7,0)),INDEX(幹材積成長量!$AH$7:$AJ$14,8,MATCH(【入力】吸収量・排出量算定シート!$G59,幹材積成長量!$AH$7:$AJ$7,0)))),0)</f>
        <v>0</v>
      </c>
      <c r="DV59" s="187">
        <f>IFERROR(IF($F59="地位Ⅰ",INDEX(幹材積成長量!$AE$7:$AG$14,8,MATCH(【入力】吸収量・排出量算定シート!$G59,幹材積成長量!$AE$7:$AG$7,0)),IF($F59="地位Ⅲ",INDEX(幹材積成長量!$AK$7:$AM$14,8,MATCH(【入力】吸収量・排出量算定シート!$G59,幹材積成長量!$AK$7:$AM$7,0)),INDEX(幹材積成長量!$AH$7:$AJ$14,8,MATCH(【入力】吸収量・排出量算定シート!$G59,幹材積成長量!$AH$7:$AJ$7,0)))),0)</f>
        <v>0</v>
      </c>
      <c r="DW59" s="187">
        <f>IFERROR(IF($F59="地位Ⅰ",INDEX(幹材積成長量!$AE$7:$AG$14,8,MATCH(【入力】吸収量・排出量算定シート!$G59,幹材積成長量!$AE$7:$AG$7,0)),IF($F59="地位Ⅲ",INDEX(幹材積成長量!$AK$7:$AM$14,8,MATCH(【入力】吸収量・排出量算定シート!$G59,幹材積成長量!$AK$7:$AM$7,0)),INDEX(幹材積成長量!$AH$7:$AJ$14,8,MATCH(【入力】吸収量・排出量算定シート!$G59,幹材積成長量!$AH$7:$AJ$7,0)))),0)</f>
        <v>0</v>
      </c>
      <c r="DX59" s="187">
        <f>IFERROR(IF($F59="地位Ⅰ",INDEX(幹材積成長量!$AE$7:$AG$14,8,MATCH(【入力】吸収量・排出量算定シート!$G59,幹材積成長量!$AE$7:$AG$7,0)),IF($F59="地位Ⅲ",INDEX(幹材積成長量!$AK$7:$AM$14,8,MATCH(【入力】吸収量・排出量算定シート!$G59,幹材積成長量!$AK$7:$AM$7,0)),INDEX(幹材積成長量!$AH$7:$AJ$14,8,MATCH(【入力】吸収量・排出量算定シート!$G59,幹材積成長量!$AH$7:$AJ$7,0)))),0)</f>
        <v>0</v>
      </c>
      <c r="DY59" s="187">
        <f>IFERROR(IF($F59="地位Ⅰ",INDEX(幹材積成長量!$AE$7:$AG$14,8,MATCH(【入力】吸収量・排出量算定シート!$G59,幹材積成長量!$AE$7:$AG$7,0)),IF($F59="地位Ⅲ",INDEX(幹材積成長量!$AK$7:$AM$14,8,MATCH(【入力】吸収量・排出量算定シート!$G59,幹材積成長量!$AK$7:$AM$7,0)),INDEX(幹材積成長量!$AH$7:$AJ$14,8,MATCH(【入力】吸収量・排出量算定シート!$G59,幹材積成長量!$AH$7:$AJ$7,0)))),0)</f>
        <v>0</v>
      </c>
      <c r="DZ59" s="187">
        <f>IFERROR(IF($F59="地位Ⅰ",INDEX(幹材積成長量!$AE$7:$AG$14,8,MATCH(【入力】吸収量・排出量算定シート!$G59,幹材積成長量!$AE$7:$AG$7,0)),IF($F59="地位Ⅲ",INDEX(幹材積成長量!$AK$7:$AM$14,8,MATCH(【入力】吸収量・排出量算定シート!$G59,幹材積成長量!$AK$7:$AM$7,0)),INDEX(幹材積成長量!$AH$7:$AJ$14,8,MATCH(【入力】吸収量・排出量算定シート!$G59,幹材積成長量!$AH$7:$AJ$7,0)))),0)</f>
        <v>0</v>
      </c>
      <c r="EA59" s="187">
        <f>IFERROR(IF($F59="地位Ⅰ",INDEX(幹材積成長量!$AE$7:$AG$14,8,MATCH(【入力】吸収量・排出量算定シート!$G59,幹材積成長量!$AE$7:$AG$7,0)),IF($F59="地位Ⅲ",INDEX(幹材積成長量!$AK$7:$AM$14,8,MATCH(【入力】吸収量・排出量算定シート!$G59,幹材積成長量!$AK$7:$AM$7,0)),INDEX(幹材積成長量!$AH$7:$AJ$14,8,MATCH(【入力】吸収量・排出量算定シート!$G59,幹材積成長量!$AH$7:$AJ$7,0)))),0)</f>
        <v>0</v>
      </c>
      <c r="EB59" s="187">
        <f>IFERROR(IF($F59="地位Ⅰ",INDEX(幹材積成長量!$AE$7:$AG$14,8,MATCH(【入力】吸収量・排出量算定シート!$G59,幹材積成長量!$AE$7:$AG$7,0)),IF($F59="地位Ⅲ",INDEX(幹材積成長量!$AK$7:$AM$14,8,MATCH(【入力】吸収量・排出量算定シート!$G59,幹材積成長量!$AK$7:$AM$7,0)),INDEX(幹材積成長量!$AH$7:$AJ$14,8,MATCH(【入力】吸収量・排出量算定シート!$G59,幹材積成長量!$AH$7:$AJ$7,0)))),0)</f>
        <v>0</v>
      </c>
      <c r="EC59" s="187">
        <f>IFERROR(IF($F59="地位Ⅰ",INDEX(幹材積成長量!$AE$7:$AG$14,8,MATCH(【入力】吸収量・排出量算定シート!$G59,幹材積成長量!$AE$7:$AG$7,0)),IF($F59="地位Ⅲ",INDEX(幹材積成長量!$AK$7:$AM$14,8,MATCH(【入力】吸収量・排出量算定シート!$G59,幹材積成長量!$AK$7:$AM$7,0)),INDEX(幹材積成長量!$AH$7:$AJ$14,8,MATCH(【入力】吸収量・排出量算定シート!$G59,幹材積成長量!$AH$7:$AJ$7,0)))),0)</f>
        <v>0</v>
      </c>
      <c r="ED59" s="186">
        <f t="shared" si="233"/>
        <v>0</v>
      </c>
      <c r="EE59" s="186">
        <f t="shared" si="234"/>
        <v>0</v>
      </c>
      <c r="EF59" s="186">
        <f t="shared" si="235"/>
        <v>0</v>
      </c>
      <c r="EG59" s="186">
        <f t="shared" si="236"/>
        <v>0</v>
      </c>
      <c r="EH59" s="186">
        <f t="shared" si="237"/>
        <v>0</v>
      </c>
      <c r="EI59" s="186">
        <f t="shared" si="238"/>
        <v>0</v>
      </c>
      <c r="EJ59" s="186">
        <f t="shared" si="239"/>
        <v>0</v>
      </c>
      <c r="EK59" s="186">
        <f t="shared" si="240"/>
        <v>0</v>
      </c>
      <c r="EL59" s="186">
        <f t="shared" si="241"/>
        <v>0</v>
      </c>
      <c r="EM59" s="186">
        <f t="shared" si="242"/>
        <v>0</v>
      </c>
      <c r="EN59" s="186">
        <f t="shared" si="243"/>
        <v>0</v>
      </c>
      <c r="EO59" s="186">
        <f t="shared" si="244"/>
        <v>0</v>
      </c>
      <c r="EP59" s="186">
        <f t="shared" si="245"/>
        <v>0</v>
      </c>
      <c r="EQ59" s="186">
        <f t="shared" si="246"/>
        <v>0</v>
      </c>
      <c r="ER59" s="186">
        <f t="shared" si="247"/>
        <v>0</v>
      </c>
      <c r="ES59" s="186">
        <f t="shared" si="248"/>
        <v>0</v>
      </c>
      <c r="ET59" s="186">
        <f t="shared" si="249"/>
        <v>0</v>
      </c>
    </row>
    <row r="60" spans="2:150" x14ac:dyDescent="0.3">
      <c r="B60" s="3"/>
      <c r="C60" s="3"/>
      <c r="D60" s="3"/>
      <c r="E60" s="3"/>
      <c r="G60" s="217"/>
      <c r="J60" s="3"/>
      <c r="M60" s="187">
        <f>IFERROR(IF($F60="地位Ⅰ",INDEX(幹材積成長量!$S$7:$U$148,MATCH(【入力】吸収量・排出量算定シート!$H60+(M$17-$M$17),幹材積成長量!$S$7:$S$148,0),MATCH($G60,幹材積成長量!$S$7:$U$7,0)),IF($F60="地位Ⅲ",INDEX(幹材積成長量!$Y$7:$AA$148,MATCH(【入力】吸収量・排出量算定シート!$H60+(M$17-$M$17),幹材積成長量!$Y$7:$Y$148,0),MATCH($G60,幹材積成長量!$Y$7:$AA$7,0)),INDEX(幹材積成長量!$V$7:$X$148,MATCH(【入力】吸収量・排出量算定シート!$H60+(M$17-$M$17),幹材積成長量!$V$7:$V$148,0),MATCH($G60,幹材積成長量!$V$7:$X$7,0)))),0)</f>
        <v>0</v>
      </c>
      <c r="N60" s="187">
        <f>IFERROR(IF($F60="地位Ⅰ",INDEX(幹材積成長量!$S$7:$U$148,MATCH(【入力】吸収量・排出量算定シート!$H60+(N$17-$M$17),幹材積成長量!$S$7:$S$148,0),MATCH($G60,幹材積成長量!$S$7:$U$7,0)),IF($F60="地位Ⅲ",INDEX(幹材積成長量!$Y$7:$AA$148,MATCH(【入力】吸収量・排出量算定シート!$H60+(N$17-$M$17),幹材積成長量!$Y$7:$Y$148,0),MATCH($G60,幹材積成長量!$Y$7:$AA$7,0)),INDEX(幹材積成長量!$V$7:$X$148,MATCH(【入力】吸収量・排出量算定シート!$H60+(N$17-$M$17),幹材積成長量!$V$7:$V$148,0),MATCH($G60,幹材積成長量!$V$7:$X$7,0)))),0)</f>
        <v>0</v>
      </c>
      <c r="O60" s="187">
        <f>IFERROR(IF($F60="地位Ⅰ",INDEX(幹材積成長量!$S$7:$U$148,MATCH(【入力】吸収量・排出量算定シート!$H60+(O$17-$M$17),幹材積成長量!$S$7:$S$148,0),MATCH($G60,幹材積成長量!$S$7:$U$7,0)),IF($F60="地位Ⅲ",INDEX(幹材積成長量!$Y$7:$AA$148,MATCH(【入力】吸収量・排出量算定シート!$H60+(O$17-$M$17),幹材積成長量!$Y$7:$Y$148,0),MATCH($G60,幹材積成長量!$Y$7:$AA$7,0)),INDEX(幹材積成長量!$V$7:$X$148,MATCH(【入力】吸収量・排出量算定シート!$H60+(O$17-$M$17),幹材積成長量!$V$7:$V$148,0),MATCH($G60,幹材積成長量!$V$7:$X$7,0)))),0)</f>
        <v>0</v>
      </c>
      <c r="P60" s="187">
        <f>IFERROR(IF($F60="地位Ⅰ",INDEX(幹材積成長量!$S$7:$U$148,MATCH(【入力】吸収量・排出量算定シート!$H60+(P$17-$M$17),幹材積成長量!$S$7:$S$148,0),MATCH($G60,幹材積成長量!$S$7:$U$7,0)),IF($F60="地位Ⅲ",INDEX(幹材積成長量!$Y$7:$AA$148,MATCH(【入力】吸収量・排出量算定シート!$H60+(P$17-$M$17),幹材積成長量!$Y$7:$Y$148,0),MATCH($G60,幹材積成長量!$Y$7:$AA$7,0)),INDEX(幹材積成長量!$V$7:$X$148,MATCH(【入力】吸収量・排出量算定シート!$H60+(P$17-$M$17),幹材積成長量!$V$7:$V$148,0),MATCH($G60,幹材積成長量!$V$7:$X$7,0)))),0)</f>
        <v>0</v>
      </c>
      <c r="Q60" s="187">
        <f>IFERROR(IF($F60="地位Ⅰ",INDEX(幹材積成長量!$S$7:$U$148,MATCH(【入力】吸収量・排出量算定シート!$H60+(Q$17-$M$17),幹材積成長量!$S$7:$S$148,0),MATCH($G60,幹材積成長量!$S$7:$U$7,0)),IF($F60="地位Ⅲ",INDEX(幹材積成長量!$Y$7:$AA$148,MATCH(【入力】吸収量・排出量算定シート!$H60+(Q$17-$M$17),幹材積成長量!$Y$7:$Y$148,0),MATCH($G60,幹材積成長量!$Y$7:$AA$7,0)),INDEX(幹材積成長量!$V$7:$X$148,MATCH(【入力】吸収量・排出量算定シート!$H60+(Q$17-$M$17),幹材積成長量!$V$7:$V$148,0),MATCH($G60,幹材積成長量!$V$7:$X$7,0)))),0)</f>
        <v>0</v>
      </c>
      <c r="R60" s="187">
        <f>IFERROR(IF($F60="地位Ⅰ",INDEX(幹材積成長量!$S$7:$U$148,MATCH(【入力】吸収量・排出量算定シート!$H60+(R$17-$M$17),幹材積成長量!$S$7:$S$148,0),MATCH($G60,幹材積成長量!$S$7:$U$7,0)),IF($F60="地位Ⅲ",INDEX(幹材積成長量!$Y$7:$AA$148,MATCH(【入力】吸収量・排出量算定シート!$H60+(R$17-$M$17),幹材積成長量!$Y$7:$Y$148,0),MATCH($G60,幹材積成長量!$Y$7:$AA$7,0)),INDEX(幹材積成長量!$V$7:$X$148,MATCH(【入力】吸収量・排出量算定シート!$H60+(R$17-$M$17),幹材積成長量!$V$7:$V$148,0),MATCH($G60,幹材積成長量!$V$7:$X$7,0)))),0)</f>
        <v>0</v>
      </c>
      <c r="S60" s="187">
        <f>IFERROR(IF($F60="地位Ⅰ",INDEX(幹材積成長量!$S$7:$U$148,MATCH(【入力】吸収量・排出量算定シート!$H60+(S$17-$M$17),幹材積成長量!$S$7:$S$148,0),MATCH($G60,幹材積成長量!$S$7:$U$7,0)),IF($F60="地位Ⅲ",INDEX(幹材積成長量!$Y$7:$AA$148,MATCH(【入力】吸収量・排出量算定シート!$H60+(S$17-$M$17),幹材積成長量!$Y$7:$Y$148,0),MATCH($G60,幹材積成長量!$Y$7:$AA$7,0)),INDEX(幹材積成長量!$V$7:$X$148,MATCH(【入力】吸収量・排出量算定シート!$H60+(S$17-$M$17),幹材積成長量!$V$7:$V$148,0),MATCH($G60,幹材積成長量!$V$7:$X$7,0)))),0)</f>
        <v>0</v>
      </c>
      <c r="T60" s="187">
        <f>IFERROR(IF($F60="地位Ⅰ",INDEX(幹材積成長量!$S$7:$U$148,MATCH(【入力】吸収量・排出量算定シート!$H60+(T$17-$M$17),幹材積成長量!$S$7:$S$148,0),MATCH($G60,幹材積成長量!$S$7:$U$7,0)),IF($F60="地位Ⅲ",INDEX(幹材積成長量!$Y$7:$AA$148,MATCH(【入力】吸収量・排出量算定シート!$H60+(T$17-$M$17),幹材積成長量!$Y$7:$Y$148,0),MATCH($G60,幹材積成長量!$Y$7:$AA$7,0)),INDEX(幹材積成長量!$V$7:$X$148,MATCH(【入力】吸収量・排出量算定シート!$H60+(T$17-$M$17),幹材積成長量!$V$7:$V$148,0),MATCH($G60,幹材積成長量!$V$7:$X$7,0)))),0)</f>
        <v>0</v>
      </c>
      <c r="U60" s="187">
        <f>IFERROR(IF($F60="地位Ⅰ",INDEX(幹材積成長量!$S$7:$U$148,MATCH(【入力】吸収量・排出量算定シート!$H60+(U$17-$M$17),幹材積成長量!$S$7:$S$148,0),MATCH($G60,幹材積成長量!$S$7:$U$7,0)),IF($F60="地位Ⅲ",INDEX(幹材積成長量!$Y$7:$AA$148,MATCH(【入力】吸収量・排出量算定シート!$H60+(U$17-$M$17),幹材積成長量!$Y$7:$Y$148,0),MATCH($G60,幹材積成長量!$Y$7:$AA$7,0)),INDEX(幹材積成長量!$V$7:$X$148,MATCH(【入力】吸収量・排出量算定シート!$H60+(U$17-$M$17),幹材積成長量!$V$7:$V$148,0),MATCH($G60,幹材積成長量!$V$7:$X$7,0)))),0)</f>
        <v>0</v>
      </c>
      <c r="V60" s="187">
        <f>IFERROR(IF($F60="地位Ⅰ",INDEX(幹材積成長量!$S$7:$U$148,MATCH(【入力】吸収量・排出量算定シート!$H60+(V$17-$M$17),幹材積成長量!$S$7:$S$148,0),MATCH($G60,幹材積成長量!$S$7:$U$7,0)),IF($F60="地位Ⅲ",INDEX(幹材積成長量!$Y$7:$AA$148,MATCH(【入力】吸収量・排出量算定シート!$H60+(V$17-$M$17),幹材積成長量!$Y$7:$Y$148,0),MATCH($G60,幹材積成長量!$Y$7:$AA$7,0)),INDEX(幹材積成長量!$V$7:$X$148,MATCH(【入力】吸収量・排出量算定シート!$H60+(V$17-$M$17),幹材積成長量!$V$7:$V$148,0),MATCH($G60,幹材積成長量!$V$7:$X$7,0)))),0)</f>
        <v>0</v>
      </c>
      <c r="W60" s="187">
        <f>IFERROR(IF($F60="地位Ⅰ",INDEX(幹材積成長量!$S$7:$U$148,MATCH(【入力】吸収量・排出量算定シート!$H60+(W$17-$M$17),幹材積成長量!$S$7:$S$148,0),MATCH($G60,幹材積成長量!$S$7:$U$7,0)),IF($F60="地位Ⅲ",INDEX(幹材積成長量!$Y$7:$AA$148,MATCH(【入力】吸収量・排出量算定シート!$H60+(W$17-$M$17),幹材積成長量!$Y$7:$Y$148,0),MATCH($G60,幹材積成長量!$Y$7:$AA$7,0)),INDEX(幹材積成長量!$V$7:$X$148,MATCH(【入力】吸収量・排出量算定シート!$H60+(W$17-$M$17),幹材積成長量!$V$7:$V$148,0),MATCH($G60,幹材積成長量!$V$7:$X$7,0)))),0)</f>
        <v>0</v>
      </c>
      <c r="X60" s="187">
        <f>IFERROR(IF($F60="地位Ⅰ",INDEX(幹材積成長量!$S$7:$U$148,MATCH(【入力】吸収量・排出量算定シート!$H60+(X$17-$M$17),幹材積成長量!$S$7:$S$148,0),MATCH($G60,幹材積成長量!$S$7:$U$7,0)),IF($F60="地位Ⅲ",INDEX(幹材積成長量!$Y$7:$AA$148,MATCH(【入力】吸収量・排出量算定シート!$H60+(X$17-$M$17),幹材積成長量!$Y$7:$Y$148,0),MATCH($G60,幹材積成長量!$Y$7:$AA$7,0)),INDEX(幹材積成長量!$V$7:$X$148,MATCH(【入力】吸収量・排出量算定シート!$H60+(X$17-$M$17),幹材積成長量!$V$7:$V$148,0),MATCH($G60,幹材積成長量!$V$7:$X$7,0)))),0)</f>
        <v>0</v>
      </c>
      <c r="Y60" s="187">
        <f>IFERROR(IF($F60="地位Ⅰ",INDEX(幹材積成長量!$S$7:$U$148,MATCH(【入力】吸収量・排出量算定シート!$H60+(Y$17-$M$17),幹材積成長量!$S$7:$S$148,0),MATCH($G60,幹材積成長量!$S$7:$U$7,0)),IF($F60="地位Ⅲ",INDEX(幹材積成長量!$Y$7:$AA$148,MATCH(【入力】吸収量・排出量算定シート!$H60+(Y$17-$M$17),幹材積成長量!$Y$7:$Y$148,0),MATCH($G60,幹材積成長量!$Y$7:$AA$7,0)),INDEX(幹材積成長量!$V$7:$X$148,MATCH(【入力】吸収量・排出量算定シート!$H60+(Y$17-$M$17),幹材積成長量!$V$7:$V$148,0),MATCH($G60,幹材積成長量!$V$7:$X$7,0)))),0)</f>
        <v>0</v>
      </c>
      <c r="Z60" s="187">
        <f>IFERROR(IF($F60="地位Ⅰ",INDEX(幹材積成長量!$S$7:$U$148,MATCH(【入力】吸収量・排出量算定シート!$H60+(Z$17-$M$17),幹材積成長量!$S$7:$S$148,0),MATCH($G60,幹材積成長量!$S$7:$U$7,0)),IF($F60="地位Ⅲ",INDEX(幹材積成長量!$Y$7:$AA$148,MATCH(【入力】吸収量・排出量算定シート!$H60+(Z$17-$M$17),幹材積成長量!$Y$7:$Y$148,0),MATCH($G60,幹材積成長量!$Y$7:$AA$7,0)),INDEX(幹材積成長量!$V$7:$X$148,MATCH(【入力】吸収量・排出量算定シート!$H60+(Z$17-$M$17),幹材積成長量!$V$7:$V$148,0),MATCH($G60,幹材積成長量!$V$7:$X$7,0)))),0)</f>
        <v>0</v>
      </c>
      <c r="AA60" s="187">
        <f>IFERROR(IF($F60="地位Ⅰ",INDEX(幹材積成長量!$S$7:$U$148,MATCH(【入力】吸収量・排出量算定シート!$H60+(AA$17-$M$17),幹材積成長量!$S$7:$S$148,0),MATCH($G60,幹材積成長量!$S$7:$U$7,0)),IF($F60="地位Ⅲ",INDEX(幹材積成長量!$Y$7:$AA$148,MATCH(【入力】吸収量・排出量算定シート!$H60+(AA$17-$M$17),幹材積成長量!$Y$7:$Y$148,0),MATCH($G60,幹材積成長量!$Y$7:$AA$7,0)),INDEX(幹材積成長量!$V$7:$X$148,MATCH(【入力】吸収量・排出量算定シート!$H60+(AA$17-$M$17),幹材積成長量!$V$7:$V$148,0),MATCH($G60,幹材積成長量!$V$7:$X$7,0)))),0)</f>
        <v>0</v>
      </c>
      <c r="AB60" s="187">
        <f>IFERROR(IF($F60="地位Ⅰ",INDEX(幹材積成長量!$S$7:$U$148,MATCH(【入力】吸収量・排出量算定シート!$H60+(AB$17-$M$17),幹材積成長量!$S$7:$S$148,0),MATCH($G60,幹材積成長量!$S$7:$U$7,0)),IF($F60="地位Ⅲ",INDEX(幹材積成長量!$Y$7:$AA$148,MATCH(【入力】吸収量・排出量算定シート!$H60+(AB$17-$M$17),幹材積成長量!$Y$7:$Y$148,0),MATCH($G60,幹材積成長量!$Y$7:$AA$7,0)),INDEX(幹材積成長量!$V$7:$X$148,MATCH(【入力】吸収量・排出量算定シート!$H60+(AB$17-$M$17),幹材積成長量!$V$7:$V$148,0),MATCH($G60,幹材積成長量!$V$7:$X$7,0)))),0)</f>
        <v>0</v>
      </c>
      <c r="AC60" s="187">
        <f>IFERROR(IF($F60="地位Ⅰ",INDEX(幹材積成長量!$S$7:$U$148,MATCH(【入力】吸収量・排出量算定シート!$H60+(AC$17-$M$17),幹材積成長量!$S$7:$S$148,0),MATCH($G60,幹材積成長量!$S$7:$U$7,0)),IF($F60="地位Ⅲ",INDEX(幹材積成長量!$Y$7:$AA$148,MATCH(【入力】吸収量・排出量算定シート!$H60+(AC$17-$M$17),幹材積成長量!$Y$7:$Y$148,0),MATCH($G60,幹材積成長量!$Y$7:$AA$7,0)),INDEX(幹材積成長量!$V$7:$X$148,MATCH(【入力】吸収量・排出量算定シート!$H60+(AC$17-$M$17),幹材積成長量!$V$7:$V$148,0),MATCH($G60,幹材積成長量!$V$7:$X$7,0)))),0)</f>
        <v>0</v>
      </c>
      <c r="AD60" s="2">
        <f>IFERROR(INDEX('BEF（拡大係数）'!$A$4:$AO$154,MATCH(【入力】吸収量・排出量算定シート!$H60,'BEF（拡大係数）'!$A$4:$A$154,0),MATCH($G60,'BEF（拡大係数）'!$A$4:$AO$4,0)),0)</f>
        <v>0</v>
      </c>
      <c r="AE60" s="2">
        <f>IFERROR(INDEX('BEF（拡大係数）'!$A$4:$AO$154,MATCH(【入力】吸収量・排出量算定シート!$H60,'BEF（拡大係数）'!$A$4:$A$154,0),MATCH($G60,'BEF（拡大係数）'!$A$4:$AO$4,0)),0)</f>
        <v>0</v>
      </c>
      <c r="AF60" s="2">
        <f>IFERROR(INDEX('BEF（拡大係数）'!$A$4:$AO$154,MATCH(【入力】吸収量・排出量算定シート!$H60,'BEF（拡大係数）'!$A$4:$A$154,0),MATCH($G60,'BEF（拡大係数）'!$A$4:$AO$4,0)),0)</f>
        <v>0</v>
      </c>
      <c r="AG60" s="2">
        <f>IFERROR(INDEX('BEF（拡大係数）'!$A$4:$AO$154,MATCH(【入力】吸収量・排出量算定シート!$H60,'BEF（拡大係数）'!$A$4:$A$154,0),MATCH($G60,'BEF（拡大係数）'!$A$4:$AO$4,0)),0)</f>
        <v>0</v>
      </c>
      <c r="AH60" s="2">
        <f>IFERROR(INDEX('BEF（拡大係数）'!$A$4:$AO$154,MATCH(【入力】吸収量・排出量算定シート!$H60,'BEF（拡大係数）'!$A$4:$A$154,0),MATCH($G60,'BEF（拡大係数）'!$A$4:$AO$4,0)),0)</f>
        <v>0</v>
      </c>
      <c r="AI60" s="2">
        <f>IFERROR(INDEX('BEF（拡大係数）'!$A$4:$AO$154,MATCH(【入力】吸収量・排出量算定シート!$H60,'BEF（拡大係数）'!$A$4:$A$154,0),MATCH($G60,'BEF（拡大係数）'!$A$4:$AO$4,0)),0)</f>
        <v>0</v>
      </c>
      <c r="AJ60" s="2">
        <f>IFERROR(INDEX('BEF（拡大係数）'!$A$4:$AO$154,MATCH(【入力】吸収量・排出量算定シート!$H60,'BEF（拡大係数）'!$A$4:$A$154,0),MATCH($G60,'BEF（拡大係数）'!$A$4:$AO$4,0)),0)</f>
        <v>0</v>
      </c>
      <c r="AK60" s="2">
        <f>IFERROR(INDEX('BEF（拡大係数）'!$A$4:$AO$154,MATCH(【入力】吸収量・排出量算定シート!$H60,'BEF（拡大係数）'!$A$4:$A$154,0),MATCH($G60,'BEF（拡大係数）'!$A$4:$AO$4,0)),0)</f>
        <v>0</v>
      </c>
      <c r="AL60" s="2">
        <f>IFERROR(INDEX('BEF（拡大係数）'!$A$4:$AO$154,MATCH(【入力】吸収量・排出量算定シート!$H60,'BEF（拡大係数）'!$A$4:$A$154,0),MATCH($G60,'BEF（拡大係数）'!$A$4:$AO$4,0)),0)</f>
        <v>0</v>
      </c>
      <c r="AM60" s="2">
        <f>IFERROR(INDEX('BEF（拡大係数）'!$A$4:$AO$154,MATCH(【入力】吸収量・排出量算定シート!$H60,'BEF（拡大係数）'!$A$4:$A$154,0),MATCH($G60,'BEF（拡大係数）'!$A$4:$AO$4,0)),0)</f>
        <v>0</v>
      </c>
      <c r="AN60" s="2">
        <f>IFERROR(INDEX('BEF（拡大係数）'!$A$4:$AO$154,MATCH(【入力】吸収量・排出量算定シート!$H60,'BEF（拡大係数）'!$A$4:$A$154,0),MATCH($G60,'BEF（拡大係数）'!$A$4:$AO$4,0)),0)</f>
        <v>0</v>
      </c>
      <c r="AO60" s="2">
        <f>IFERROR(INDEX('BEF（拡大係数）'!$A$4:$AO$154,MATCH(【入力】吸収量・排出量算定シート!$H60,'BEF（拡大係数）'!$A$4:$A$154,0),MATCH($G60,'BEF（拡大係数）'!$A$4:$AO$4,0)),0)</f>
        <v>0</v>
      </c>
      <c r="AP60" s="2">
        <f>IFERROR(INDEX('BEF（拡大係数）'!$A$4:$AO$154,MATCH(【入力】吸収量・排出量算定シート!$H60,'BEF（拡大係数）'!$A$4:$A$154,0),MATCH($G60,'BEF（拡大係数）'!$A$4:$AO$4,0)),0)</f>
        <v>0</v>
      </c>
      <c r="AQ60" s="2">
        <f>IFERROR(INDEX('BEF（拡大係数）'!$A$4:$AO$154,MATCH(【入力】吸収量・排出量算定シート!$H60,'BEF（拡大係数）'!$A$4:$A$154,0),MATCH($G60,'BEF（拡大係数）'!$A$4:$AO$4,0)),0)</f>
        <v>0</v>
      </c>
      <c r="AR60" s="2">
        <f>IFERROR(INDEX('BEF（拡大係数）'!$A$4:$AO$154,MATCH(【入力】吸収量・排出量算定シート!$H60,'BEF（拡大係数）'!$A$4:$A$154,0),MATCH($G60,'BEF（拡大係数）'!$A$4:$AO$4,0)),0)</f>
        <v>0</v>
      </c>
      <c r="AS60" s="2">
        <f>IFERROR(INDEX('BEF（拡大係数）'!$A$4:$AO$154,MATCH(【入力】吸収量・排出量算定シート!$H60,'BEF（拡大係数）'!$A$4:$A$154,0),MATCH($G60,'BEF（拡大係数）'!$A$4:$AO$4,0)),0)</f>
        <v>0</v>
      </c>
      <c r="AT60" s="2">
        <f>IFERROR(INDEX('BEF（拡大係数）'!$A$4:$AO$154,MATCH(【入力】吸収量・排出量算定シート!$H60,'BEF（拡大係数）'!$A$4:$A$154,0),MATCH($G60,'BEF（拡大係数）'!$A$4:$AO$4,0)),0)</f>
        <v>0</v>
      </c>
      <c r="AU60" s="2">
        <f>IFERROR(VLOOKUP($G60,パラメータ_オリジナル!$B$6:$G$45,4,FALSE),0)</f>
        <v>0</v>
      </c>
      <c r="AV60" s="2">
        <f>IFERROR(VLOOKUP($G60,パラメータ_オリジナル!$B$6:$G$45,5,FALSE),0)</f>
        <v>0</v>
      </c>
      <c r="AW60" s="2">
        <f>IFERROR(VLOOKUP($G60,パラメータ_オリジナル!$B$6:$G$45,6,FALSE),0)</f>
        <v>0</v>
      </c>
      <c r="AX60" s="125">
        <f t="shared" si="182"/>
        <v>0</v>
      </c>
      <c r="AY60" s="125">
        <f t="shared" si="183"/>
        <v>0</v>
      </c>
      <c r="AZ60" s="125">
        <f t="shared" si="184"/>
        <v>0</v>
      </c>
      <c r="BA60" s="125">
        <f t="shared" si="185"/>
        <v>0</v>
      </c>
      <c r="BB60" s="125">
        <f t="shared" si="186"/>
        <v>0</v>
      </c>
      <c r="BC60" s="125">
        <f t="shared" si="187"/>
        <v>0</v>
      </c>
      <c r="BD60" s="125">
        <f t="shared" si="188"/>
        <v>0</v>
      </c>
      <c r="BE60" s="125">
        <f t="shared" si="189"/>
        <v>0</v>
      </c>
      <c r="BF60" s="125">
        <f t="shared" si="190"/>
        <v>0</v>
      </c>
      <c r="BG60" s="125">
        <f t="shared" si="191"/>
        <v>0</v>
      </c>
      <c r="BH60" s="125">
        <f t="shared" si="192"/>
        <v>0</v>
      </c>
      <c r="BI60" s="125">
        <f t="shared" si="193"/>
        <v>0</v>
      </c>
      <c r="BJ60" s="125">
        <f t="shared" si="194"/>
        <v>0</v>
      </c>
      <c r="BK60" s="125">
        <f t="shared" si="195"/>
        <v>0</v>
      </c>
      <c r="BL60" s="125">
        <f t="shared" si="196"/>
        <v>0</v>
      </c>
      <c r="BM60" s="125">
        <f t="shared" si="197"/>
        <v>0</v>
      </c>
      <c r="BN60" s="125">
        <f t="shared" si="198"/>
        <v>0</v>
      </c>
      <c r="BO60" s="125">
        <f t="shared" si="199"/>
        <v>0</v>
      </c>
      <c r="BP60" s="125">
        <f t="shared" si="200"/>
        <v>0</v>
      </c>
      <c r="BQ60" s="125">
        <f t="shared" si="201"/>
        <v>0</v>
      </c>
      <c r="BR60" s="125">
        <f t="shared" si="202"/>
        <v>0</v>
      </c>
      <c r="BS60" s="125">
        <f t="shared" si="203"/>
        <v>0</v>
      </c>
      <c r="BT60" s="125">
        <f t="shared" si="204"/>
        <v>0</v>
      </c>
      <c r="BU60" s="125">
        <f t="shared" si="205"/>
        <v>0</v>
      </c>
      <c r="BV60" s="125">
        <f t="shared" si="206"/>
        <v>0</v>
      </c>
      <c r="BW60" s="125">
        <f t="shared" si="207"/>
        <v>0</v>
      </c>
      <c r="BX60" s="125">
        <f t="shared" si="208"/>
        <v>0</v>
      </c>
      <c r="BY60" s="125">
        <f t="shared" si="209"/>
        <v>0</v>
      </c>
      <c r="BZ60" s="125">
        <f t="shared" si="210"/>
        <v>0</v>
      </c>
      <c r="CA60" s="125">
        <f t="shared" si="211"/>
        <v>0</v>
      </c>
      <c r="CB60" s="125">
        <f t="shared" si="212"/>
        <v>0</v>
      </c>
      <c r="CC60" s="125">
        <f t="shared" si="213"/>
        <v>0</v>
      </c>
      <c r="CD60" s="125">
        <f t="shared" si="214"/>
        <v>0</v>
      </c>
      <c r="CE60" s="125">
        <f t="shared" si="215"/>
        <v>0</v>
      </c>
      <c r="CF60" s="2">
        <f>IFERROR(IF($F60="地位Ⅰ",INDEX(幹材積成長量!$I$7:$K$148,MATCH((【入力】吸収量・排出量算定シート!$H60+(【入力】吸収量・排出量算定シート!CF$17-【入力】吸収量・排出量算定シート!$CF$17)),幹材積成長量!$I$7:$I$148,0),MATCH(【入力】吸収量・排出量算定シート!$G60,幹材積成長量!$I$7:$K$7,0)),IF($F60="地位Ⅲ",INDEX(幹材積成長量!$O$7:$Q$148,MATCH((【入力】吸収量・排出量算定シート!$H60+(【入力】吸収量・排出量算定シート!CF$17-【入力】吸収量・排出量算定シート!$CF$17)),幹材積成長量!$O$7:$O$148,0),MATCH(【入力】吸収量・排出量算定シート!$G60,幹材積成長量!$O$7:$Q$7,0)),INDEX(幹材積成長量!$L$7:$N$148,MATCH((【入力】吸収量・排出量算定シート!$H60+(【入力】吸収量・排出量算定シート!CF$17-【入力】吸収量・排出量算定シート!$CF$17)),幹材積成長量!$L$7:$L$148,0),MATCH(【入力】吸収量・排出量算定シート!$G60,幹材積成長量!$L$7:$N$7,0)))),0)</f>
        <v>0</v>
      </c>
      <c r="CG60" s="2">
        <f>IFERROR(IF($F60="地位Ⅰ",INDEX(幹材積成長量!$I$7:$K$148,MATCH((【入力】吸収量・排出量算定シート!$H60+(【入力】吸収量・排出量算定シート!CG$17-【入力】吸収量・排出量算定シート!$CF$17)),幹材積成長量!$I$7:$I$148,0),MATCH(【入力】吸収量・排出量算定シート!$G60,幹材積成長量!$I$7:$K$7,0)),IF($F60="地位Ⅲ",INDEX(幹材積成長量!$O$7:$Q$148,MATCH((【入力】吸収量・排出量算定シート!$H60+(【入力】吸収量・排出量算定シート!CG$17-【入力】吸収量・排出量算定シート!$CF$17)),幹材積成長量!$O$7:$O$148,0),MATCH(【入力】吸収量・排出量算定シート!$G60,幹材積成長量!$O$7:$Q$7,0)),INDEX(幹材積成長量!$L$7:$N$148,MATCH((【入力】吸収量・排出量算定シート!$H60+(【入力】吸収量・排出量算定シート!CG$17-【入力】吸収量・排出量算定シート!$CF$17)),幹材積成長量!$L$7:$L$148,0),MATCH(【入力】吸収量・排出量算定シート!$G60,幹材積成長量!$L$7:$N$7,0)))),0)</f>
        <v>0</v>
      </c>
      <c r="CH60" s="2">
        <f>IFERROR(IF($F60="地位Ⅰ",INDEX(幹材積成長量!$I$7:$K$148,MATCH((【入力】吸収量・排出量算定シート!$H60+(【入力】吸収量・排出量算定シート!CH$17-【入力】吸収量・排出量算定シート!$CF$17)),幹材積成長量!$I$7:$I$148,0),MATCH(【入力】吸収量・排出量算定シート!$G60,幹材積成長量!$I$7:$K$7,0)),IF($F60="地位Ⅲ",INDEX(幹材積成長量!$O$7:$Q$148,MATCH((【入力】吸収量・排出量算定シート!$H60+(【入力】吸収量・排出量算定シート!CH$17-【入力】吸収量・排出量算定シート!$CF$17)),幹材積成長量!$O$7:$O$148,0),MATCH(【入力】吸収量・排出量算定シート!$G60,幹材積成長量!$O$7:$Q$7,0)),INDEX(幹材積成長量!$L$7:$N$148,MATCH((【入力】吸収量・排出量算定シート!$H60+(【入力】吸収量・排出量算定シート!CH$17-【入力】吸収量・排出量算定シート!$CF$17)),幹材積成長量!$L$7:$L$148,0),MATCH(【入力】吸収量・排出量算定シート!$G60,幹材積成長量!$L$7:$N$7,0)))),0)</f>
        <v>0</v>
      </c>
      <c r="CI60" s="2">
        <f>IFERROR(IF($F60="地位Ⅰ",INDEX(幹材積成長量!$I$7:$K$148,MATCH((【入力】吸収量・排出量算定シート!$H60+(【入力】吸収量・排出量算定シート!CI$17-【入力】吸収量・排出量算定シート!$CF$17)),幹材積成長量!$I$7:$I$148,0),MATCH(【入力】吸収量・排出量算定シート!$G60,幹材積成長量!$I$7:$K$7,0)),IF($F60="地位Ⅲ",INDEX(幹材積成長量!$O$7:$Q$148,MATCH((【入力】吸収量・排出量算定シート!$H60+(【入力】吸収量・排出量算定シート!CI$17-【入力】吸収量・排出量算定シート!$CF$17)),幹材積成長量!$O$7:$O$148,0),MATCH(【入力】吸収量・排出量算定シート!$G60,幹材積成長量!$O$7:$Q$7,0)),INDEX(幹材積成長量!$L$7:$N$148,MATCH((【入力】吸収量・排出量算定シート!$H60+(【入力】吸収量・排出量算定シート!CI$17-【入力】吸収量・排出量算定シート!$CF$17)),幹材積成長量!$L$7:$L$148,0),MATCH(【入力】吸収量・排出量算定シート!$G60,幹材積成長量!$L$7:$N$7,0)))),0)</f>
        <v>0</v>
      </c>
      <c r="CJ60" s="2">
        <f>IFERROR(IF($F60="地位Ⅰ",INDEX(幹材積成長量!$I$7:$K$148,MATCH((【入力】吸収量・排出量算定シート!$H60+(【入力】吸収量・排出量算定シート!CJ$17-【入力】吸収量・排出量算定シート!$CF$17)),幹材積成長量!$I$7:$I$148,0),MATCH(【入力】吸収量・排出量算定シート!$G60,幹材積成長量!$I$7:$K$7,0)),IF($F60="地位Ⅲ",INDEX(幹材積成長量!$O$7:$Q$148,MATCH((【入力】吸収量・排出量算定シート!$H60+(【入力】吸収量・排出量算定シート!CJ$17-【入力】吸収量・排出量算定シート!$CF$17)),幹材積成長量!$O$7:$O$148,0),MATCH(【入力】吸収量・排出量算定シート!$G60,幹材積成長量!$O$7:$Q$7,0)),INDEX(幹材積成長量!$L$7:$N$148,MATCH((【入力】吸収量・排出量算定シート!$H60+(【入力】吸収量・排出量算定シート!CJ$17-【入力】吸収量・排出量算定シート!$CF$17)),幹材積成長量!$L$7:$L$148,0),MATCH(【入力】吸収量・排出量算定シート!$G60,幹材積成長量!$L$7:$N$7,0)))),0)</f>
        <v>0</v>
      </c>
      <c r="CK60" s="2">
        <f>IFERROR(IF($F60="地位Ⅰ",INDEX(幹材積成長量!$I$7:$K$148,MATCH((【入力】吸収量・排出量算定シート!$H60+(【入力】吸収量・排出量算定シート!CK$17-【入力】吸収量・排出量算定シート!$CF$17)),幹材積成長量!$I$7:$I$148,0),MATCH(【入力】吸収量・排出量算定シート!$G60,幹材積成長量!$I$7:$K$7,0)),IF($F60="地位Ⅲ",INDEX(幹材積成長量!$O$7:$Q$148,MATCH((【入力】吸収量・排出量算定シート!$H60+(【入力】吸収量・排出量算定シート!CK$17-【入力】吸収量・排出量算定シート!$CF$17)),幹材積成長量!$O$7:$O$148,0),MATCH(【入力】吸収量・排出量算定シート!$G60,幹材積成長量!$O$7:$Q$7,0)),INDEX(幹材積成長量!$L$7:$N$148,MATCH((【入力】吸収量・排出量算定シート!$H60+(【入力】吸収量・排出量算定シート!CK$17-【入力】吸収量・排出量算定シート!$CF$17)),幹材積成長量!$L$7:$L$148,0),MATCH(【入力】吸収量・排出量算定シート!$G60,幹材積成長量!$L$7:$N$7,0)))),0)</f>
        <v>0</v>
      </c>
      <c r="CL60" s="2">
        <f>IFERROR(IF($F60="地位Ⅰ",INDEX(幹材積成長量!$I$7:$K$148,MATCH((【入力】吸収量・排出量算定シート!$H60+(【入力】吸収量・排出量算定シート!CL$17-【入力】吸収量・排出量算定シート!$CF$17)),幹材積成長量!$I$7:$I$148,0),MATCH(【入力】吸収量・排出量算定シート!$G60,幹材積成長量!$I$7:$K$7,0)),IF($F60="地位Ⅲ",INDEX(幹材積成長量!$O$7:$Q$148,MATCH((【入力】吸収量・排出量算定シート!$H60+(【入力】吸収量・排出量算定シート!CL$17-【入力】吸収量・排出量算定シート!$CF$17)),幹材積成長量!$O$7:$O$148,0),MATCH(【入力】吸収量・排出量算定シート!$G60,幹材積成長量!$O$7:$Q$7,0)),INDEX(幹材積成長量!$L$7:$N$148,MATCH((【入力】吸収量・排出量算定シート!$H60+(【入力】吸収量・排出量算定シート!CL$17-【入力】吸収量・排出量算定シート!$CF$17)),幹材積成長量!$L$7:$L$148,0),MATCH(【入力】吸収量・排出量算定シート!$G60,幹材積成長量!$L$7:$N$7,0)))),0)</f>
        <v>0</v>
      </c>
      <c r="CM60" s="2">
        <f>IFERROR(IF($F60="地位Ⅰ",INDEX(幹材積成長量!$I$7:$K$148,MATCH((【入力】吸収量・排出量算定シート!$H60+(【入力】吸収量・排出量算定シート!CM$17-【入力】吸収量・排出量算定シート!$CF$17)),幹材積成長量!$I$7:$I$148,0),MATCH(【入力】吸収量・排出量算定シート!$G60,幹材積成長量!$I$7:$K$7,0)),IF($F60="地位Ⅲ",INDEX(幹材積成長量!$O$7:$Q$148,MATCH((【入力】吸収量・排出量算定シート!$H60+(【入力】吸収量・排出量算定シート!CM$17-【入力】吸収量・排出量算定シート!$CF$17)),幹材積成長量!$O$7:$O$148,0),MATCH(【入力】吸収量・排出量算定シート!$G60,幹材積成長量!$O$7:$Q$7,0)),INDEX(幹材積成長量!$L$7:$N$148,MATCH((【入力】吸収量・排出量算定シート!$H60+(【入力】吸収量・排出量算定シート!CM$17-【入力】吸収量・排出量算定シート!$CF$17)),幹材積成長量!$L$7:$L$148,0),MATCH(【入力】吸収量・排出量算定シート!$G60,幹材積成長量!$L$7:$N$7,0)))),0)</f>
        <v>0</v>
      </c>
      <c r="CN60" s="2">
        <f>IFERROR(IF($F60="地位Ⅰ",INDEX(幹材積成長量!$I$7:$K$148,MATCH((【入力】吸収量・排出量算定シート!$H60+(【入力】吸収量・排出量算定シート!CN$17-【入力】吸収量・排出量算定シート!$CF$17)),幹材積成長量!$I$7:$I$148,0),MATCH(【入力】吸収量・排出量算定シート!$G60,幹材積成長量!$I$7:$K$7,0)),IF($F60="地位Ⅲ",INDEX(幹材積成長量!$O$7:$Q$148,MATCH((【入力】吸収量・排出量算定シート!$H60+(【入力】吸収量・排出量算定シート!CN$17-【入力】吸収量・排出量算定シート!$CF$17)),幹材積成長量!$O$7:$O$148,0),MATCH(【入力】吸収量・排出量算定シート!$G60,幹材積成長量!$O$7:$Q$7,0)),INDEX(幹材積成長量!$L$7:$N$148,MATCH((【入力】吸収量・排出量算定シート!$H60+(【入力】吸収量・排出量算定シート!CN$17-【入力】吸収量・排出量算定シート!$CF$17)),幹材積成長量!$L$7:$L$148,0),MATCH(【入力】吸収量・排出量算定シート!$G60,幹材積成長量!$L$7:$N$7,0)))),0)</f>
        <v>0</v>
      </c>
      <c r="CO60" s="2">
        <f>IFERROR(IF($F60="地位Ⅰ",INDEX(幹材積成長量!$I$7:$K$148,MATCH((【入力】吸収量・排出量算定シート!$H60+(【入力】吸収量・排出量算定シート!CO$17-【入力】吸収量・排出量算定シート!$CF$17)),幹材積成長量!$I$7:$I$148,0),MATCH(【入力】吸収量・排出量算定シート!$G60,幹材積成長量!$I$7:$K$7,0)),IF($F60="地位Ⅲ",INDEX(幹材積成長量!$O$7:$Q$148,MATCH((【入力】吸収量・排出量算定シート!$H60+(【入力】吸収量・排出量算定シート!CO$17-【入力】吸収量・排出量算定シート!$CF$17)),幹材積成長量!$O$7:$O$148,0),MATCH(【入力】吸収量・排出量算定シート!$G60,幹材積成長量!$O$7:$Q$7,0)),INDEX(幹材積成長量!$L$7:$N$148,MATCH((【入力】吸収量・排出量算定シート!$H60+(【入力】吸収量・排出量算定シート!CO$17-【入力】吸収量・排出量算定シート!$CF$17)),幹材積成長量!$L$7:$L$148,0),MATCH(【入力】吸収量・排出量算定シート!$G60,幹材積成長量!$L$7:$N$7,0)))),0)</f>
        <v>0</v>
      </c>
      <c r="CP60" s="2">
        <f>IFERROR(IF($F60="地位Ⅰ",INDEX(幹材積成長量!$I$7:$K$148,MATCH((【入力】吸収量・排出量算定シート!$H60+(【入力】吸収量・排出量算定シート!CP$17-【入力】吸収量・排出量算定シート!$CF$17)),幹材積成長量!$I$7:$I$148,0),MATCH(【入力】吸収量・排出量算定シート!$G60,幹材積成長量!$I$7:$K$7,0)),IF($F60="地位Ⅲ",INDEX(幹材積成長量!$O$7:$Q$148,MATCH((【入力】吸収量・排出量算定シート!$H60+(【入力】吸収量・排出量算定シート!CP$17-【入力】吸収量・排出量算定シート!$CF$17)),幹材積成長量!$O$7:$O$148,0),MATCH(【入力】吸収量・排出量算定シート!$G60,幹材積成長量!$O$7:$Q$7,0)),INDEX(幹材積成長量!$L$7:$N$148,MATCH((【入力】吸収量・排出量算定シート!$H60+(【入力】吸収量・排出量算定シート!CP$17-【入力】吸収量・排出量算定シート!$CF$17)),幹材積成長量!$L$7:$L$148,0),MATCH(【入力】吸収量・排出量算定シート!$G60,幹材積成長量!$L$7:$N$7,0)))),0)</f>
        <v>0</v>
      </c>
      <c r="CQ60" s="2">
        <f>IFERROR(IF($F60="地位Ⅰ",INDEX(幹材積成長量!$I$7:$K$148,MATCH((【入力】吸収量・排出量算定シート!$H60+(【入力】吸収量・排出量算定シート!CQ$17-【入力】吸収量・排出量算定シート!$CF$17)),幹材積成長量!$I$7:$I$148,0),MATCH(【入力】吸収量・排出量算定シート!$G60,幹材積成長量!$I$7:$K$7,0)),IF($F60="地位Ⅲ",INDEX(幹材積成長量!$O$7:$Q$148,MATCH((【入力】吸収量・排出量算定シート!$H60+(【入力】吸収量・排出量算定シート!CQ$17-【入力】吸収量・排出量算定シート!$CF$17)),幹材積成長量!$O$7:$O$148,0),MATCH(【入力】吸収量・排出量算定シート!$G60,幹材積成長量!$O$7:$Q$7,0)),INDEX(幹材積成長量!$L$7:$N$148,MATCH((【入力】吸収量・排出量算定シート!$H60+(【入力】吸収量・排出量算定シート!CQ$17-【入力】吸収量・排出量算定シート!$CF$17)),幹材積成長量!$L$7:$L$148,0),MATCH(【入力】吸収量・排出量算定シート!$G60,幹材積成長量!$L$7:$N$7,0)))),0)</f>
        <v>0</v>
      </c>
      <c r="CR60" s="2">
        <f>IFERROR(IF($F60="地位Ⅰ",INDEX(幹材積成長量!$I$7:$K$148,MATCH((【入力】吸収量・排出量算定シート!$H60+(【入力】吸収量・排出量算定シート!CR$17-【入力】吸収量・排出量算定シート!$CF$17)),幹材積成長量!$I$7:$I$148,0),MATCH(【入力】吸収量・排出量算定シート!$G60,幹材積成長量!$I$7:$K$7,0)),IF($F60="地位Ⅲ",INDEX(幹材積成長量!$O$7:$Q$148,MATCH((【入力】吸収量・排出量算定シート!$H60+(【入力】吸収量・排出量算定シート!CR$17-【入力】吸収量・排出量算定シート!$CF$17)),幹材積成長量!$O$7:$O$148,0),MATCH(【入力】吸収量・排出量算定シート!$G60,幹材積成長量!$O$7:$Q$7,0)),INDEX(幹材積成長量!$L$7:$N$148,MATCH((【入力】吸収量・排出量算定シート!$H60+(【入力】吸収量・排出量算定シート!CR$17-【入力】吸収量・排出量算定シート!$CF$17)),幹材積成長量!$L$7:$L$148,0),MATCH(【入力】吸収量・排出量算定シート!$G60,幹材積成長量!$L$7:$N$7,0)))),0)</f>
        <v>0</v>
      </c>
      <c r="CS60" s="2">
        <f>IFERROR(IF($F60="地位Ⅰ",INDEX(幹材積成長量!$I$7:$K$148,MATCH((【入力】吸収量・排出量算定シート!$H60+(【入力】吸収量・排出量算定シート!CS$17-【入力】吸収量・排出量算定シート!$CF$17)),幹材積成長量!$I$7:$I$148,0),MATCH(【入力】吸収量・排出量算定シート!$G60,幹材積成長量!$I$7:$K$7,0)),IF($F60="地位Ⅲ",INDEX(幹材積成長量!$O$7:$Q$148,MATCH((【入力】吸収量・排出量算定シート!$H60+(【入力】吸収量・排出量算定シート!CS$17-【入力】吸収量・排出量算定シート!$CF$17)),幹材積成長量!$O$7:$O$148,0),MATCH(【入力】吸収量・排出量算定シート!$G60,幹材積成長量!$O$7:$Q$7,0)),INDEX(幹材積成長量!$L$7:$N$148,MATCH((【入力】吸収量・排出量算定シート!$H60+(【入力】吸収量・排出量算定シート!CS$17-【入力】吸収量・排出量算定シート!$CF$17)),幹材積成長量!$L$7:$L$148,0),MATCH(【入力】吸収量・排出量算定シート!$G60,幹材積成長量!$L$7:$N$7,0)))),0)</f>
        <v>0</v>
      </c>
      <c r="CT60" s="2">
        <f>IFERROR(IF($F60="地位Ⅰ",INDEX(幹材積成長量!$I$7:$K$148,MATCH((【入力】吸収量・排出量算定シート!$H60+(【入力】吸収量・排出量算定シート!CT$17-【入力】吸収量・排出量算定シート!$CF$17)),幹材積成長量!$I$7:$I$148,0),MATCH(【入力】吸収量・排出量算定シート!$G60,幹材積成長量!$I$7:$K$7,0)),IF($F60="地位Ⅲ",INDEX(幹材積成長量!$O$7:$Q$148,MATCH((【入力】吸収量・排出量算定シート!$H60+(【入力】吸収量・排出量算定シート!CT$17-【入力】吸収量・排出量算定シート!$CF$17)),幹材積成長量!$O$7:$O$148,0),MATCH(【入力】吸収量・排出量算定シート!$G60,幹材積成長量!$O$7:$Q$7,0)),INDEX(幹材積成長量!$L$7:$N$148,MATCH((【入力】吸収量・排出量算定シート!$H60+(【入力】吸収量・排出量算定シート!CT$17-【入力】吸収量・排出量算定シート!$CF$17)),幹材積成長量!$L$7:$L$148,0),MATCH(【入力】吸収量・排出量算定シート!$G60,幹材積成長量!$L$7:$N$7,0)))),0)</f>
        <v>0</v>
      </c>
      <c r="CU60" s="2">
        <f>IFERROR(IF($F60="地位Ⅰ",INDEX(幹材積成長量!$I$7:$K$148,MATCH((【入力】吸収量・排出量算定シート!$H60+(【入力】吸収量・排出量算定シート!CU$17-【入力】吸収量・排出量算定シート!$CF$17)),幹材積成長量!$I$7:$I$148,0),MATCH(【入力】吸収量・排出量算定シート!$G60,幹材積成長量!$I$7:$K$7,0)),IF($F60="地位Ⅲ",INDEX(幹材積成長量!$O$7:$Q$148,MATCH((【入力】吸収量・排出量算定シート!$H60+(【入力】吸収量・排出量算定シート!CU$17-【入力】吸収量・排出量算定シート!$CF$17)),幹材積成長量!$O$7:$O$148,0),MATCH(【入力】吸収量・排出量算定シート!$G60,幹材積成長量!$O$7:$Q$7,0)),INDEX(幹材積成長量!$L$7:$N$148,MATCH((【入力】吸収量・排出量算定シート!$H60+(【入力】吸収量・排出量算定シート!CU$17-【入力】吸収量・排出量算定シート!$CF$17)),幹材積成長量!$L$7:$L$148,0),MATCH(【入力】吸収量・排出量算定シート!$G60,幹材積成長量!$L$7:$N$7,0)))),0)</f>
        <v>0</v>
      </c>
      <c r="CV60" s="2">
        <f>IFERROR(IF($F60="地位Ⅰ",INDEX(幹材積成長量!$I$7:$K$148,MATCH((【入力】吸収量・排出量算定シート!$H60+(【入力】吸収量・排出量算定シート!CV$17-【入力】吸収量・排出量算定シート!$CF$17)),幹材積成長量!$I$7:$I$148,0),MATCH(【入力】吸収量・排出量算定シート!$G60,幹材積成長量!$I$7:$K$7,0)),IF($F60="地位Ⅲ",INDEX(幹材積成長量!$O$7:$Q$148,MATCH((【入力】吸収量・排出量算定シート!$H60+(【入力】吸収量・排出量算定シート!CV$17-【入力】吸収量・排出量算定シート!$CF$17)),幹材積成長量!$O$7:$O$148,0),MATCH(【入力】吸収量・排出量算定シート!$G60,幹材積成長量!$O$7:$Q$7,0)),INDEX(幹材積成長量!$L$7:$N$148,MATCH((【入力】吸収量・排出量算定シート!$H60+(【入力】吸収量・排出量算定シート!CV$17-【入力】吸収量・排出量算定シート!$CF$17)),幹材積成長量!$L$7:$L$148,0),MATCH(【入力】吸収量・排出量算定シート!$G60,幹材積成長量!$L$7:$N$7,0)))),0)</f>
        <v>0</v>
      </c>
      <c r="CW60" s="2">
        <f t="shared" si="216"/>
        <v>0</v>
      </c>
      <c r="CX60" s="2">
        <f t="shared" si="217"/>
        <v>0</v>
      </c>
      <c r="CY60" s="2">
        <f t="shared" si="218"/>
        <v>0</v>
      </c>
      <c r="CZ60" s="2">
        <f t="shared" si="219"/>
        <v>0</v>
      </c>
      <c r="DA60" s="2">
        <f t="shared" si="220"/>
        <v>0</v>
      </c>
      <c r="DB60" s="2">
        <f t="shared" si="221"/>
        <v>0</v>
      </c>
      <c r="DC60" s="2">
        <f t="shared" si="222"/>
        <v>0</v>
      </c>
      <c r="DD60" s="2">
        <f t="shared" si="223"/>
        <v>0</v>
      </c>
      <c r="DE60" s="2">
        <f t="shared" si="224"/>
        <v>0</v>
      </c>
      <c r="DF60" s="2">
        <f t="shared" si="225"/>
        <v>0</v>
      </c>
      <c r="DG60" s="2">
        <f t="shared" si="226"/>
        <v>0</v>
      </c>
      <c r="DH60" s="2">
        <f t="shared" si="227"/>
        <v>0</v>
      </c>
      <c r="DI60" s="2">
        <f t="shared" si="228"/>
        <v>0</v>
      </c>
      <c r="DJ60" s="2">
        <f t="shared" si="229"/>
        <v>0</v>
      </c>
      <c r="DK60" s="2">
        <f t="shared" si="230"/>
        <v>0</v>
      </c>
      <c r="DL60" s="2">
        <f t="shared" si="231"/>
        <v>0</v>
      </c>
      <c r="DM60" s="2">
        <f t="shared" si="232"/>
        <v>0</v>
      </c>
      <c r="DN60" s="187">
        <f>IFERROR(IF($F60="地位Ⅰ",INDEX(幹材積成長量!$AE$7:$AG$14,8,MATCH(【入力】吸収量・排出量算定シート!$G60,幹材積成長量!$AE$7:$AG$7,0)),IF($F60="地位Ⅲ",INDEX(幹材積成長量!$AK$7:$AM$14,8,MATCH(【入力】吸収量・排出量算定シート!$G60,幹材積成長量!$AK$7:$AM$7,0)),INDEX(幹材積成長量!$AH$7:$AJ$14,8,MATCH(【入力】吸収量・排出量算定シート!$G60,幹材積成長量!$AH$7:$AJ$7,0)))),0)</f>
        <v>0</v>
      </c>
      <c r="DO60" s="187">
        <f>IFERROR(IF($F60="地位Ⅰ",INDEX(幹材積成長量!$AE$7:$AG$14,8,MATCH(【入力】吸収量・排出量算定シート!$G60,幹材積成長量!$AE$7:$AG$7,0)),IF($F60="地位Ⅲ",INDEX(幹材積成長量!$AK$7:$AM$14,8,MATCH(【入力】吸収量・排出量算定シート!$G60,幹材積成長量!$AK$7:$AM$7,0)),INDEX(幹材積成長量!$AH$7:$AJ$14,8,MATCH(【入力】吸収量・排出量算定シート!$G60,幹材積成長量!$AH$7:$AJ$7,0)))),0)</f>
        <v>0</v>
      </c>
      <c r="DP60" s="187">
        <f>IFERROR(IF($F60="地位Ⅰ",INDEX(幹材積成長量!$AE$7:$AG$14,8,MATCH(【入力】吸収量・排出量算定シート!$G60,幹材積成長量!$AE$7:$AG$7,0)),IF($F60="地位Ⅲ",INDEX(幹材積成長量!$AK$7:$AM$14,8,MATCH(【入力】吸収量・排出量算定シート!$G60,幹材積成長量!$AK$7:$AM$7,0)),INDEX(幹材積成長量!$AH$7:$AJ$14,8,MATCH(【入力】吸収量・排出量算定シート!$G60,幹材積成長量!$AH$7:$AJ$7,0)))),0)</f>
        <v>0</v>
      </c>
      <c r="DQ60" s="187">
        <f>IFERROR(IF($F60="地位Ⅰ",INDEX(幹材積成長量!$AE$7:$AG$14,8,MATCH(【入力】吸収量・排出量算定シート!$G60,幹材積成長量!$AE$7:$AG$7,0)),IF($F60="地位Ⅲ",INDEX(幹材積成長量!$AK$7:$AM$14,8,MATCH(【入力】吸収量・排出量算定シート!$G60,幹材積成長量!$AK$7:$AM$7,0)),INDEX(幹材積成長量!$AH$7:$AJ$14,8,MATCH(【入力】吸収量・排出量算定シート!$G60,幹材積成長量!$AH$7:$AJ$7,0)))),0)</f>
        <v>0</v>
      </c>
      <c r="DR60" s="187">
        <f>IFERROR(IF($F60="地位Ⅰ",INDEX(幹材積成長量!$AE$7:$AG$14,8,MATCH(【入力】吸収量・排出量算定シート!$G60,幹材積成長量!$AE$7:$AG$7,0)),IF($F60="地位Ⅲ",INDEX(幹材積成長量!$AK$7:$AM$14,8,MATCH(【入力】吸収量・排出量算定シート!$G60,幹材積成長量!$AK$7:$AM$7,0)),INDEX(幹材積成長量!$AH$7:$AJ$14,8,MATCH(【入力】吸収量・排出量算定シート!$G60,幹材積成長量!$AH$7:$AJ$7,0)))),0)</f>
        <v>0</v>
      </c>
      <c r="DS60" s="187">
        <f>IFERROR(IF($F60="地位Ⅰ",INDEX(幹材積成長量!$AE$7:$AG$14,8,MATCH(【入力】吸収量・排出量算定シート!$G60,幹材積成長量!$AE$7:$AG$7,0)),IF($F60="地位Ⅲ",INDEX(幹材積成長量!$AK$7:$AM$14,8,MATCH(【入力】吸収量・排出量算定シート!$G60,幹材積成長量!$AK$7:$AM$7,0)),INDEX(幹材積成長量!$AH$7:$AJ$14,8,MATCH(【入力】吸収量・排出量算定シート!$G60,幹材積成長量!$AH$7:$AJ$7,0)))),0)</f>
        <v>0</v>
      </c>
      <c r="DT60" s="187">
        <f>IFERROR(IF($F60="地位Ⅰ",INDEX(幹材積成長量!$AE$7:$AG$14,8,MATCH(【入力】吸収量・排出量算定シート!$G60,幹材積成長量!$AE$7:$AG$7,0)),IF($F60="地位Ⅲ",INDEX(幹材積成長量!$AK$7:$AM$14,8,MATCH(【入力】吸収量・排出量算定シート!$G60,幹材積成長量!$AK$7:$AM$7,0)),INDEX(幹材積成長量!$AH$7:$AJ$14,8,MATCH(【入力】吸収量・排出量算定シート!$G60,幹材積成長量!$AH$7:$AJ$7,0)))),0)</f>
        <v>0</v>
      </c>
      <c r="DU60" s="187">
        <f>IFERROR(IF($F60="地位Ⅰ",INDEX(幹材積成長量!$AE$7:$AG$14,8,MATCH(【入力】吸収量・排出量算定シート!$G60,幹材積成長量!$AE$7:$AG$7,0)),IF($F60="地位Ⅲ",INDEX(幹材積成長量!$AK$7:$AM$14,8,MATCH(【入力】吸収量・排出量算定シート!$G60,幹材積成長量!$AK$7:$AM$7,0)),INDEX(幹材積成長量!$AH$7:$AJ$14,8,MATCH(【入力】吸収量・排出量算定シート!$G60,幹材積成長量!$AH$7:$AJ$7,0)))),0)</f>
        <v>0</v>
      </c>
      <c r="DV60" s="187">
        <f>IFERROR(IF($F60="地位Ⅰ",INDEX(幹材積成長量!$AE$7:$AG$14,8,MATCH(【入力】吸収量・排出量算定シート!$G60,幹材積成長量!$AE$7:$AG$7,0)),IF($F60="地位Ⅲ",INDEX(幹材積成長量!$AK$7:$AM$14,8,MATCH(【入力】吸収量・排出量算定シート!$G60,幹材積成長量!$AK$7:$AM$7,0)),INDEX(幹材積成長量!$AH$7:$AJ$14,8,MATCH(【入力】吸収量・排出量算定シート!$G60,幹材積成長量!$AH$7:$AJ$7,0)))),0)</f>
        <v>0</v>
      </c>
      <c r="DW60" s="187">
        <f>IFERROR(IF($F60="地位Ⅰ",INDEX(幹材積成長量!$AE$7:$AG$14,8,MATCH(【入力】吸収量・排出量算定シート!$G60,幹材積成長量!$AE$7:$AG$7,0)),IF($F60="地位Ⅲ",INDEX(幹材積成長量!$AK$7:$AM$14,8,MATCH(【入力】吸収量・排出量算定シート!$G60,幹材積成長量!$AK$7:$AM$7,0)),INDEX(幹材積成長量!$AH$7:$AJ$14,8,MATCH(【入力】吸収量・排出量算定シート!$G60,幹材積成長量!$AH$7:$AJ$7,0)))),0)</f>
        <v>0</v>
      </c>
      <c r="DX60" s="187">
        <f>IFERROR(IF($F60="地位Ⅰ",INDEX(幹材積成長量!$AE$7:$AG$14,8,MATCH(【入力】吸収量・排出量算定シート!$G60,幹材積成長量!$AE$7:$AG$7,0)),IF($F60="地位Ⅲ",INDEX(幹材積成長量!$AK$7:$AM$14,8,MATCH(【入力】吸収量・排出量算定シート!$G60,幹材積成長量!$AK$7:$AM$7,0)),INDEX(幹材積成長量!$AH$7:$AJ$14,8,MATCH(【入力】吸収量・排出量算定シート!$G60,幹材積成長量!$AH$7:$AJ$7,0)))),0)</f>
        <v>0</v>
      </c>
      <c r="DY60" s="187">
        <f>IFERROR(IF($F60="地位Ⅰ",INDEX(幹材積成長量!$AE$7:$AG$14,8,MATCH(【入力】吸収量・排出量算定シート!$G60,幹材積成長量!$AE$7:$AG$7,0)),IF($F60="地位Ⅲ",INDEX(幹材積成長量!$AK$7:$AM$14,8,MATCH(【入力】吸収量・排出量算定シート!$G60,幹材積成長量!$AK$7:$AM$7,0)),INDEX(幹材積成長量!$AH$7:$AJ$14,8,MATCH(【入力】吸収量・排出量算定シート!$G60,幹材積成長量!$AH$7:$AJ$7,0)))),0)</f>
        <v>0</v>
      </c>
      <c r="DZ60" s="187">
        <f>IFERROR(IF($F60="地位Ⅰ",INDEX(幹材積成長量!$AE$7:$AG$14,8,MATCH(【入力】吸収量・排出量算定シート!$G60,幹材積成長量!$AE$7:$AG$7,0)),IF($F60="地位Ⅲ",INDEX(幹材積成長量!$AK$7:$AM$14,8,MATCH(【入力】吸収量・排出量算定シート!$G60,幹材積成長量!$AK$7:$AM$7,0)),INDEX(幹材積成長量!$AH$7:$AJ$14,8,MATCH(【入力】吸収量・排出量算定シート!$G60,幹材積成長量!$AH$7:$AJ$7,0)))),0)</f>
        <v>0</v>
      </c>
      <c r="EA60" s="187">
        <f>IFERROR(IF($F60="地位Ⅰ",INDEX(幹材積成長量!$AE$7:$AG$14,8,MATCH(【入力】吸収量・排出量算定シート!$G60,幹材積成長量!$AE$7:$AG$7,0)),IF($F60="地位Ⅲ",INDEX(幹材積成長量!$AK$7:$AM$14,8,MATCH(【入力】吸収量・排出量算定シート!$G60,幹材積成長量!$AK$7:$AM$7,0)),INDEX(幹材積成長量!$AH$7:$AJ$14,8,MATCH(【入力】吸収量・排出量算定シート!$G60,幹材積成長量!$AH$7:$AJ$7,0)))),0)</f>
        <v>0</v>
      </c>
      <c r="EB60" s="187">
        <f>IFERROR(IF($F60="地位Ⅰ",INDEX(幹材積成長量!$AE$7:$AG$14,8,MATCH(【入力】吸収量・排出量算定シート!$G60,幹材積成長量!$AE$7:$AG$7,0)),IF($F60="地位Ⅲ",INDEX(幹材積成長量!$AK$7:$AM$14,8,MATCH(【入力】吸収量・排出量算定シート!$G60,幹材積成長量!$AK$7:$AM$7,0)),INDEX(幹材積成長量!$AH$7:$AJ$14,8,MATCH(【入力】吸収量・排出量算定シート!$G60,幹材積成長量!$AH$7:$AJ$7,0)))),0)</f>
        <v>0</v>
      </c>
      <c r="EC60" s="187">
        <f>IFERROR(IF($F60="地位Ⅰ",INDEX(幹材積成長量!$AE$7:$AG$14,8,MATCH(【入力】吸収量・排出量算定シート!$G60,幹材積成長量!$AE$7:$AG$7,0)),IF($F60="地位Ⅲ",INDEX(幹材積成長量!$AK$7:$AM$14,8,MATCH(【入力】吸収量・排出量算定シート!$G60,幹材積成長量!$AK$7:$AM$7,0)),INDEX(幹材積成長量!$AH$7:$AJ$14,8,MATCH(【入力】吸収量・排出量算定シート!$G60,幹材積成長量!$AH$7:$AJ$7,0)))),0)</f>
        <v>0</v>
      </c>
      <c r="ED60" s="186">
        <f t="shared" si="233"/>
        <v>0</v>
      </c>
      <c r="EE60" s="186">
        <f t="shared" si="234"/>
        <v>0</v>
      </c>
      <c r="EF60" s="186">
        <f t="shared" si="235"/>
        <v>0</v>
      </c>
      <c r="EG60" s="186">
        <f t="shared" si="236"/>
        <v>0</v>
      </c>
      <c r="EH60" s="186">
        <f t="shared" si="237"/>
        <v>0</v>
      </c>
      <c r="EI60" s="186">
        <f t="shared" si="238"/>
        <v>0</v>
      </c>
      <c r="EJ60" s="186">
        <f t="shared" si="239"/>
        <v>0</v>
      </c>
      <c r="EK60" s="186">
        <f t="shared" si="240"/>
        <v>0</v>
      </c>
      <c r="EL60" s="186">
        <f t="shared" si="241"/>
        <v>0</v>
      </c>
      <c r="EM60" s="186">
        <f t="shared" si="242"/>
        <v>0</v>
      </c>
      <c r="EN60" s="186">
        <f t="shared" si="243"/>
        <v>0</v>
      </c>
      <c r="EO60" s="186">
        <f t="shared" si="244"/>
        <v>0</v>
      </c>
      <c r="EP60" s="186">
        <f t="shared" si="245"/>
        <v>0</v>
      </c>
      <c r="EQ60" s="186">
        <f t="shared" si="246"/>
        <v>0</v>
      </c>
      <c r="ER60" s="186">
        <f t="shared" si="247"/>
        <v>0</v>
      </c>
      <c r="ES60" s="186">
        <f t="shared" si="248"/>
        <v>0</v>
      </c>
      <c r="ET60" s="186">
        <f t="shared" si="249"/>
        <v>0</v>
      </c>
    </row>
    <row r="61" spans="2:150" x14ac:dyDescent="0.3">
      <c r="B61" s="3"/>
      <c r="C61" s="3"/>
      <c r="D61" s="3"/>
      <c r="E61" s="3"/>
      <c r="G61" s="217"/>
      <c r="J61" s="3"/>
      <c r="M61" s="187">
        <f>IFERROR(IF($F61="地位Ⅰ",INDEX(幹材積成長量!$S$7:$U$148,MATCH(【入力】吸収量・排出量算定シート!$H61+(M$17-$M$17),幹材積成長量!$S$7:$S$148,0),MATCH($G61,幹材積成長量!$S$7:$U$7,0)),IF($F61="地位Ⅲ",INDEX(幹材積成長量!$Y$7:$AA$148,MATCH(【入力】吸収量・排出量算定シート!$H61+(M$17-$M$17),幹材積成長量!$Y$7:$Y$148,0),MATCH($G61,幹材積成長量!$Y$7:$AA$7,0)),INDEX(幹材積成長量!$V$7:$X$148,MATCH(【入力】吸収量・排出量算定シート!$H61+(M$17-$M$17),幹材積成長量!$V$7:$V$148,0),MATCH($G61,幹材積成長量!$V$7:$X$7,0)))),0)</f>
        <v>0</v>
      </c>
      <c r="N61" s="187">
        <f>IFERROR(IF($F61="地位Ⅰ",INDEX(幹材積成長量!$S$7:$U$148,MATCH(【入力】吸収量・排出量算定シート!$H61+(N$17-$M$17),幹材積成長量!$S$7:$S$148,0),MATCH($G61,幹材積成長量!$S$7:$U$7,0)),IF($F61="地位Ⅲ",INDEX(幹材積成長量!$Y$7:$AA$148,MATCH(【入力】吸収量・排出量算定シート!$H61+(N$17-$M$17),幹材積成長量!$Y$7:$Y$148,0),MATCH($G61,幹材積成長量!$Y$7:$AA$7,0)),INDEX(幹材積成長量!$V$7:$X$148,MATCH(【入力】吸収量・排出量算定シート!$H61+(N$17-$M$17),幹材積成長量!$V$7:$V$148,0),MATCH($G61,幹材積成長量!$V$7:$X$7,0)))),0)</f>
        <v>0</v>
      </c>
      <c r="O61" s="187">
        <f>IFERROR(IF($F61="地位Ⅰ",INDEX(幹材積成長量!$S$7:$U$148,MATCH(【入力】吸収量・排出量算定シート!$H61+(O$17-$M$17),幹材積成長量!$S$7:$S$148,0),MATCH($G61,幹材積成長量!$S$7:$U$7,0)),IF($F61="地位Ⅲ",INDEX(幹材積成長量!$Y$7:$AA$148,MATCH(【入力】吸収量・排出量算定シート!$H61+(O$17-$M$17),幹材積成長量!$Y$7:$Y$148,0),MATCH($G61,幹材積成長量!$Y$7:$AA$7,0)),INDEX(幹材積成長量!$V$7:$X$148,MATCH(【入力】吸収量・排出量算定シート!$H61+(O$17-$M$17),幹材積成長量!$V$7:$V$148,0),MATCH($G61,幹材積成長量!$V$7:$X$7,0)))),0)</f>
        <v>0</v>
      </c>
      <c r="P61" s="187">
        <f>IFERROR(IF($F61="地位Ⅰ",INDEX(幹材積成長量!$S$7:$U$148,MATCH(【入力】吸収量・排出量算定シート!$H61+(P$17-$M$17),幹材積成長量!$S$7:$S$148,0),MATCH($G61,幹材積成長量!$S$7:$U$7,0)),IF($F61="地位Ⅲ",INDEX(幹材積成長量!$Y$7:$AA$148,MATCH(【入力】吸収量・排出量算定シート!$H61+(P$17-$M$17),幹材積成長量!$Y$7:$Y$148,0),MATCH($G61,幹材積成長量!$Y$7:$AA$7,0)),INDEX(幹材積成長量!$V$7:$X$148,MATCH(【入力】吸収量・排出量算定シート!$H61+(P$17-$M$17),幹材積成長量!$V$7:$V$148,0),MATCH($G61,幹材積成長量!$V$7:$X$7,0)))),0)</f>
        <v>0</v>
      </c>
      <c r="Q61" s="187">
        <f>IFERROR(IF($F61="地位Ⅰ",INDEX(幹材積成長量!$S$7:$U$148,MATCH(【入力】吸収量・排出量算定シート!$H61+(Q$17-$M$17),幹材積成長量!$S$7:$S$148,0),MATCH($G61,幹材積成長量!$S$7:$U$7,0)),IF($F61="地位Ⅲ",INDEX(幹材積成長量!$Y$7:$AA$148,MATCH(【入力】吸収量・排出量算定シート!$H61+(Q$17-$M$17),幹材積成長量!$Y$7:$Y$148,0),MATCH($G61,幹材積成長量!$Y$7:$AA$7,0)),INDEX(幹材積成長量!$V$7:$X$148,MATCH(【入力】吸収量・排出量算定シート!$H61+(Q$17-$M$17),幹材積成長量!$V$7:$V$148,0),MATCH($G61,幹材積成長量!$V$7:$X$7,0)))),0)</f>
        <v>0</v>
      </c>
      <c r="R61" s="187">
        <f>IFERROR(IF($F61="地位Ⅰ",INDEX(幹材積成長量!$S$7:$U$148,MATCH(【入力】吸収量・排出量算定シート!$H61+(R$17-$M$17),幹材積成長量!$S$7:$S$148,0),MATCH($G61,幹材積成長量!$S$7:$U$7,0)),IF($F61="地位Ⅲ",INDEX(幹材積成長量!$Y$7:$AA$148,MATCH(【入力】吸収量・排出量算定シート!$H61+(R$17-$M$17),幹材積成長量!$Y$7:$Y$148,0),MATCH($G61,幹材積成長量!$Y$7:$AA$7,0)),INDEX(幹材積成長量!$V$7:$X$148,MATCH(【入力】吸収量・排出量算定シート!$H61+(R$17-$M$17),幹材積成長量!$V$7:$V$148,0),MATCH($G61,幹材積成長量!$V$7:$X$7,0)))),0)</f>
        <v>0</v>
      </c>
      <c r="S61" s="187">
        <f>IFERROR(IF($F61="地位Ⅰ",INDEX(幹材積成長量!$S$7:$U$148,MATCH(【入力】吸収量・排出量算定シート!$H61+(S$17-$M$17),幹材積成長量!$S$7:$S$148,0),MATCH($G61,幹材積成長量!$S$7:$U$7,0)),IF($F61="地位Ⅲ",INDEX(幹材積成長量!$Y$7:$AA$148,MATCH(【入力】吸収量・排出量算定シート!$H61+(S$17-$M$17),幹材積成長量!$Y$7:$Y$148,0),MATCH($G61,幹材積成長量!$Y$7:$AA$7,0)),INDEX(幹材積成長量!$V$7:$X$148,MATCH(【入力】吸収量・排出量算定シート!$H61+(S$17-$M$17),幹材積成長量!$V$7:$V$148,0),MATCH($G61,幹材積成長量!$V$7:$X$7,0)))),0)</f>
        <v>0</v>
      </c>
      <c r="T61" s="187">
        <f>IFERROR(IF($F61="地位Ⅰ",INDEX(幹材積成長量!$S$7:$U$148,MATCH(【入力】吸収量・排出量算定シート!$H61+(T$17-$M$17),幹材積成長量!$S$7:$S$148,0),MATCH($G61,幹材積成長量!$S$7:$U$7,0)),IF($F61="地位Ⅲ",INDEX(幹材積成長量!$Y$7:$AA$148,MATCH(【入力】吸収量・排出量算定シート!$H61+(T$17-$M$17),幹材積成長量!$Y$7:$Y$148,0),MATCH($G61,幹材積成長量!$Y$7:$AA$7,0)),INDEX(幹材積成長量!$V$7:$X$148,MATCH(【入力】吸収量・排出量算定シート!$H61+(T$17-$M$17),幹材積成長量!$V$7:$V$148,0),MATCH($G61,幹材積成長量!$V$7:$X$7,0)))),0)</f>
        <v>0</v>
      </c>
      <c r="U61" s="187">
        <f>IFERROR(IF($F61="地位Ⅰ",INDEX(幹材積成長量!$S$7:$U$148,MATCH(【入力】吸収量・排出量算定シート!$H61+(U$17-$M$17),幹材積成長量!$S$7:$S$148,0),MATCH($G61,幹材積成長量!$S$7:$U$7,0)),IF($F61="地位Ⅲ",INDEX(幹材積成長量!$Y$7:$AA$148,MATCH(【入力】吸収量・排出量算定シート!$H61+(U$17-$M$17),幹材積成長量!$Y$7:$Y$148,0),MATCH($G61,幹材積成長量!$Y$7:$AA$7,0)),INDEX(幹材積成長量!$V$7:$X$148,MATCH(【入力】吸収量・排出量算定シート!$H61+(U$17-$M$17),幹材積成長量!$V$7:$V$148,0),MATCH($G61,幹材積成長量!$V$7:$X$7,0)))),0)</f>
        <v>0</v>
      </c>
      <c r="V61" s="187">
        <f>IFERROR(IF($F61="地位Ⅰ",INDEX(幹材積成長量!$S$7:$U$148,MATCH(【入力】吸収量・排出量算定シート!$H61+(V$17-$M$17),幹材積成長量!$S$7:$S$148,0),MATCH($G61,幹材積成長量!$S$7:$U$7,0)),IF($F61="地位Ⅲ",INDEX(幹材積成長量!$Y$7:$AA$148,MATCH(【入力】吸収量・排出量算定シート!$H61+(V$17-$M$17),幹材積成長量!$Y$7:$Y$148,0),MATCH($G61,幹材積成長量!$Y$7:$AA$7,0)),INDEX(幹材積成長量!$V$7:$X$148,MATCH(【入力】吸収量・排出量算定シート!$H61+(V$17-$M$17),幹材積成長量!$V$7:$V$148,0),MATCH($G61,幹材積成長量!$V$7:$X$7,0)))),0)</f>
        <v>0</v>
      </c>
      <c r="W61" s="187">
        <f>IFERROR(IF($F61="地位Ⅰ",INDEX(幹材積成長量!$S$7:$U$148,MATCH(【入力】吸収量・排出量算定シート!$H61+(W$17-$M$17),幹材積成長量!$S$7:$S$148,0),MATCH($G61,幹材積成長量!$S$7:$U$7,0)),IF($F61="地位Ⅲ",INDEX(幹材積成長量!$Y$7:$AA$148,MATCH(【入力】吸収量・排出量算定シート!$H61+(W$17-$M$17),幹材積成長量!$Y$7:$Y$148,0),MATCH($G61,幹材積成長量!$Y$7:$AA$7,0)),INDEX(幹材積成長量!$V$7:$X$148,MATCH(【入力】吸収量・排出量算定シート!$H61+(W$17-$M$17),幹材積成長量!$V$7:$V$148,0),MATCH($G61,幹材積成長量!$V$7:$X$7,0)))),0)</f>
        <v>0</v>
      </c>
      <c r="X61" s="187">
        <f>IFERROR(IF($F61="地位Ⅰ",INDEX(幹材積成長量!$S$7:$U$148,MATCH(【入力】吸収量・排出量算定シート!$H61+(X$17-$M$17),幹材積成長量!$S$7:$S$148,0),MATCH($G61,幹材積成長量!$S$7:$U$7,0)),IF($F61="地位Ⅲ",INDEX(幹材積成長量!$Y$7:$AA$148,MATCH(【入力】吸収量・排出量算定シート!$H61+(X$17-$M$17),幹材積成長量!$Y$7:$Y$148,0),MATCH($G61,幹材積成長量!$Y$7:$AA$7,0)),INDEX(幹材積成長量!$V$7:$X$148,MATCH(【入力】吸収量・排出量算定シート!$H61+(X$17-$M$17),幹材積成長量!$V$7:$V$148,0),MATCH($G61,幹材積成長量!$V$7:$X$7,0)))),0)</f>
        <v>0</v>
      </c>
      <c r="Y61" s="187">
        <f>IFERROR(IF($F61="地位Ⅰ",INDEX(幹材積成長量!$S$7:$U$148,MATCH(【入力】吸収量・排出量算定シート!$H61+(Y$17-$M$17),幹材積成長量!$S$7:$S$148,0),MATCH($G61,幹材積成長量!$S$7:$U$7,0)),IF($F61="地位Ⅲ",INDEX(幹材積成長量!$Y$7:$AA$148,MATCH(【入力】吸収量・排出量算定シート!$H61+(Y$17-$M$17),幹材積成長量!$Y$7:$Y$148,0),MATCH($G61,幹材積成長量!$Y$7:$AA$7,0)),INDEX(幹材積成長量!$V$7:$X$148,MATCH(【入力】吸収量・排出量算定シート!$H61+(Y$17-$M$17),幹材積成長量!$V$7:$V$148,0),MATCH($G61,幹材積成長量!$V$7:$X$7,0)))),0)</f>
        <v>0</v>
      </c>
      <c r="Z61" s="187">
        <f>IFERROR(IF($F61="地位Ⅰ",INDEX(幹材積成長量!$S$7:$U$148,MATCH(【入力】吸収量・排出量算定シート!$H61+(Z$17-$M$17),幹材積成長量!$S$7:$S$148,0),MATCH($G61,幹材積成長量!$S$7:$U$7,0)),IF($F61="地位Ⅲ",INDEX(幹材積成長量!$Y$7:$AA$148,MATCH(【入力】吸収量・排出量算定シート!$H61+(Z$17-$M$17),幹材積成長量!$Y$7:$Y$148,0),MATCH($G61,幹材積成長量!$Y$7:$AA$7,0)),INDEX(幹材積成長量!$V$7:$X$148,MATCH(【入力】吸収量・排出量算定シート!$H61+(Z$17-$M$17),幹材積成長量!$V$7:$V$148,0),MATCH($G61,幹材積成長量!$V$7:$X$7,0)))),0)</f>
        <v>0</v>
      </c>
      <c r="AA61" s="187">
        <f>IFERROR(IF($F61="地位Ⅰ",INDEX(幹材積成長量!$S$7:$U$148,MATCH(【入力】吸収量・排出量算定シート!$H61+(AA$17-$M$17),幹材積成長量!$S$7:$S$148,0),MATCH($G61,幹材積成長量!$S$7:$U$7,0)),IF($F61="地位Ⅲ",INDEX(幹材積成長量!$Y$7:$AA$148,MATCH(【入力】吸収量・排出量算定シート!$H61+(AA$17-$M$17),幹材積成長量!$Y$7:$Y$148,0),MATCH($G61,幹材積成長量!$Y$7:$AA$7,0)),INDEX(幹材積成長量!$V$7:$X$148,MATCH(【入力】吸収量・排出量算定シート!$H61+(AA$17-$M$17),幹材積成長量!$V$7:$V$148,0),MATCH($G61,幹材積成長量!$V$7:$X$7,0)))),0)</f>
        <v>0</v>
      </c>
      <c r="AB61" s="187">
        <f>IFERROR(IF($F61="地位Ⅰ",INDEX(幹材積成長量!$S$7:$U$148,MATCH(【入力】吸収量・排出量算定シート!$H61+(AB$17-$M$17),幹材積成長量!$S$7:$S$148,0),MATCH($G61,幹材積成長量!$S$7:$U$7,0)),IF($F61="地位Ⅲ",INDEX(幹材積成長量!$Y$7:$AA$148,MATCH(【入力】吸収量・排出量算定シート!$H61+(AB$17-$M$17),幹材積成長量!$Y$7:$Y$148,0),MATCH($G61,幹材積成長量!$Y$7:$AA$7,0)),INDEX(幹材積成長量!$V$7:$X$148,MATCH(【入力】吸収量・排出量算定シート!$H61+(AB$17-$M$17),幹材積成長量!$V$7:$V$148,0),MATCH($G61,幹材積成長量!$V$7:$X$7,0)))),0)</f>
        <v>0</v>
      </c>
      <c r="AC61" s="187">
        <f>IFERROR(IF($F61="地位Ⅰ",INDEX(幹材積成長量!$S$7:$U$148,MATCH(【入力】吸収量・排出量算定シート!$H61+(AC$17-$M$17),幹材積成長量!$S$7:$S$148,0),MATCH($G61,幹材積成長量!$S$7:$U$7,0)),IF($F61="地位Ⅲ",INDEX(幹材積成長量!$Y$7:$AA$148,MATCH(【入力】吸収量・排出量算定シート!$H61+(AC$17-$M$17),幹材積成長量!$Y$7:$Y$148,0),MATCH($G61,幹材積成長量!$Y$7:$AA$7,0)),INDEX(幹材積成長量!$V$7:$X$148,MATCH(【入力】吸収量・排出量算定シート!$H61+(AC$17-$M$17),幹材積成長量!$V$7:$V$148,0),MATCH($G61,幹材積成長量!$V$7:$X$7,0)))),0)</f>
        <v>0</v>
      </c>
      <c r="AD61" s="2">
        <f>IFERROR(INDEX('BEF（拡大係数）'!$A$4:$AO$154,MATCH(【入力】吸収量・排出量算定シート!$H61,'BEF（拡大係数）'!$A$4:$A$154,0),MATCH($G61,'BEF（拡大係数）'!$A$4:$AO$4,0)),0)</f>
        <v>0</v>
      </c>
      <c r="AE61" s="2">
        <f>IFERROR(INDEX('BEF（拡大係数）'!$A$4:$AO$154,MATCH(【入力】吸収量・排出量算定シート!$H61,'BEF（拡大係数）'!$A$4:$A$154,0),MATCH($G61,'BEF（拡大係数）'!$A$4:$AO$4,0)),0)</f>
        <v>0</v>
      </c>
      <c r="AF61" s="2">
        <f>IFERROR(INDEX('BEF（拡大係数）'!$A$4:$AO$154,MATCH(【入力】吸収量・排出量算定シート!$H61,'BEF（拡大係数）'!$A$4:$A$154,0),MATCH($G61,'BEF（拡大係数）'!$A$4:$AO$4,0)),0)</f>
        <v>0</v>
      </c>
      <c r="AG61" s="2">
        <f>IFERROR(INDEX('BEF（拡大係数）'!$A$4:$AO$154,MATCH(【入力】吸収量・排出量算定シート!$H61,'BEF（拡大係数）'!$A$4:$A$154,0),MATCH($G61,'BEF（拡大係数）'!$A$4:$AO$4,0)),0)</f>
        <v>0</v>
      </c>
      <c r="AH61" s="2">
        <f>IFERROR(INDEX('BEF（拡大係数）'!$A$4:$AO$154,MATCH(【入力】吸収量・排出量算定シート!$H61,'BEF（拡大係数）'!$A$4:$A$154,0),MATCH($G61,'BEF（拡大係数）'!$A$4:$AO$4,0)),0)</f>
        <v>0</v>
      </c>
      <c r="AI61" s="2">
        <f>IFERROR(INDEX('BEF（拡大係数）'!$A$4:$AO$154,MATCH(【入力】吸収量・排出量算定シート!$H61,'BEF（拡大係数）'!$A$4:$A$154,0),MATCH($G61,'BEF（拡大係数）'!$A$4:$AO$4,0)),0)</f>
        <v>0</v>
      </c>
      <c r="AJ61" s="2">
        <f>IFERROR(INDEX('BEF（拡大係数）'!$A$4:$AO$154,MATCH(【入力】吸収量・排出量算定シート!$H61,'BEF（拡大係数）'!$A$4:$A$154,0),MATCH($G61,'BEF（拡大係数）'!$A$4:$AO$4,0)),0)</f>
        <v>0</v>
      </c>
      <c r="AK61" s="2">
        <f>IFERROR(INDEX('BEF（拡大係数）'!$A$4:$AO$154,MATCH(【入力】吸収量・排出量算定シート!$H61,'BEF（拡大係数）'!$A$4:$A$154,0),MATCH($G61,'BEF（拡大係数）'!$A$4:$AO$4,0)),0)</f>
        <v>0</v>
      </c>
      <c r="AL61" s="2">
        <f>IFERROR(INDEX('BEF（拡大係数）'!$A$4:$AO$154,MATCH(【入力】吸収量・排出量算定シート!$H61,'BEF（拡大係数）'!$A$4:$A$154,0),MATCH($G61,'BEF（拡大係数）'!$A$4:$AO$4,0)),0)</f>
        <v>0</v>
      </c>
      <c r="AM61" s="2">
        <f>IFERROR(INDEX('BEF（拡大係数）'!$A$4:$AO$154,MATCH(【入力】吸収量・排出量算定シート!$H61,'BEF（拡大係数）'!$A$4:$A$154,0),MATCH($G61,'BEF（拡大係数）'!$A$4:$AO$4,0)),0)</f>
        <v>0</v>
      </c>
      <c r="AN61" s="2">
        <f>IFERROR(INDEX('BEF（拡大係数）'!$A$4:$AO$154,MATCH(【入力】吸収量・排出量算定シート!$H61,'BEF（拡大係数）'!$A$4:$A$154,0),MATCH($G61,'BEF（拡大係数）'!$A$4:$AO$4,0)),0)</f>
        <v>0</v>
      </c>
      <c r="AO61" s="2">
        <f>IFERROR(INDEX('BEF（拡大係数）'!$A$4:$AO$154,MATCH(【入力】吸収量・排出量算定シート!$H61,'BEF（拡大係数）'!$A$4:$A$154,0),MATCH($G61,'BEF（拡大係数）'!$A$4:$AO$4,0)),0)</f>
        <v>0</v>
      </c>
      <c r="AP61" s="2">
        <f>IFERROR(INDEX('BEF（拡大係数）'!$A$4:$AO$154,MATCH(【入力】吸収量・排出量算定シート!$H61,'BEF（拡大係数）'!$A$4:$A$154,0),MATCH($G61,'BEF（拡大係数）'!$A$4:$AO$4,0)),0)</f>
        <v>0</v>
      </c>
      <c r="AQ61" s="2">
        <f>IFERROR(INDEX('BEF（拡大係数）'!$A$4:$AO$154,MATCH(【入力】吸収量・排出量算定シート!$H61,'BEF（拡大係数）'!$A$4:$A$154,0),MATCH($G61,'BEF（拡大係数）'!$A$4:$AO$4,0)),0)</f>
        <v>0</v>
      </c>
      <c r="AR61" s="2">
        <f>IFERROR(INDEX('BEF（拡大係数）'!$A$4:$AO$154,MATCH(【入力】吸収量・排出量算定シート!$H61,'BEF（拡大係数）'!$A$4:$A$154,0),MATCH($G61,'BEF（拡大係数）'!$A$4:$AO$4,0)),0)</f>
        <v>0</v>
      </c>
      <c r="AS61" s="2">
        <f>IFERROR(INDEX('BEF（拡大係数）'!$A$4:$AO$154,MATCH(【入力】吸収量・排出量算定シート!$H61,'BEF（拡大係数）'!$A$4:$A$154,0),MATCH($G61,'BEF（拡大係数）'!$A$4:$AO$4,0)),0)</f>
        <v>0</v>
      </c>
      <c r="AT61" s="2">
        <f>IFERROR(INDEX('BEF（拡大係数）'!$A$4:$AO$154,MATCH(【入力】吸収量・排出量算定シート!$H61,'BEF（拡大係数）'!$A$4:$A$154,0),MATCH($G61,'BEF（拡大係数）'!$A$4:$AO$4,0)),0)</f>
        <v>0</v>
      </c>
      <c r="AU61" s="2">
        <f>IFERROR(VLOOKUP($G61,パラメータ_オリジナル!$B$6:$G$45,4,FALSE),0)</f>
        <v>0</v>
      </c>
      <c r="AV61" s="2">
        <f>IFERROR(VLOOKUP($G61,パラメータ_オリジナル!$B$6:$G$45,5,FALSE),0)</f>
        <v>0</v>
      </c>
      <c r="AW61" s="2">
        <f>IFERROR(VLOOKUP($G61,パラメータ_オリジナル!$B$6:$G$45,6,FALSE),0)</f>
        <v>0</v>
      </c>
      <c r="AX61" s="125">
        <f t="shared" si="182"/>
        <v>0</v>
      </c>
      <c r="AY61" s="125">
        <f t="shared" si="183"/>
        <v>0</v>
      </c>
      <c r="AZ61" s="125">
        <f t="shared" si="184"/>
        <v>0</v>
      </c>
      <c r="BA61" s="125">
        <f t="shared" si="185"/>
        <v>0</v>
      </c>
      <c r="BB61" s="125">
        <f t="shared" si="186"/>
        <v>0</v>
      </c>
      <c r="BC61" s="125">
        <f t="shared" si="187"/>
        <v>0</v>
      </c>
      <c r="BD61" s="125">
        <f t="shared" si="188"/>
        <v>0</v>
      </c>
      <c r="BE61" s="125">
        <f t="shared" si="189"/>
        <v>0</v>
      </c>
      <c r="BF61" s="125">
        <f t="shared" si="190"/>
        <v>0</v>
      </c>
      <c r="BG61" s="125">
        <f t="shared" si="191"/>
        <v>0</v>
      </c>
      <c r="BH61" s="125">
        <f t="shared" si="192"/>
        <v>0</v>
      </c>
      <c r="BI61" s="125">
        <f t="shared" si="193"/>
        <v>0</v>
      </c>
      <c r="BJ61" s="125">
        <f t="shared" si="194"/>
        <v>0</v>
      </c>
      <c r="BK61" s="125">
        <f t="shared" si="195"/>
        <v>0</v>
      </c>
      <c r="BL61" s="125">
        <f t="shared" si="196"/>
        <v>0</v>
      </c>
      <c r="BM61" s="125">
        <f t="shared" si="197"/>
        <v>0</v>
      </c>
      <c r="BN61" s="125">
        <f t="shared" si="198"/>
        <v>0</v>
      </c>
      <c r="BO61" s="125">
        <f t="shared" si="199"/>
        <v>0</v>
      </c>
      <c r="BP61" s="125">
        <f t="shared" si="200"/>
        <v>0</v>
      </c>
      <c r="BQ61" s="125">
        <f t="shared" si="201"/>
        <v>0</v>
      </c>
      <c r="BR61" s="125">
        <f t="shared" si="202"/>
        <v>0</v>
      </c>
      <c r="BS61" s="125">
        <f t="shared" si="203"/>
        <v>0</v>
      </c>
      <c r="BT61" s="125">
        <f t="shared" si="204"/>
        <v>0</v>
      </c>
      <c r="BU61" s="125">
        <f t="shared" si="205"/>
        <v>0</v>
      </c>
      <c r="BV61" s="125">
        <f t="shared" si="206"/>
        <v>0</v>
      </c>
      <c r="BW61" s="125">
        <f t="shared" si="207"/>
        <v>0</v>
      </c>
      <c r="BX61" s="125">
        <f t="shared" si="208"/>
        <v>0</v>
      </c>
      <c r="BY61" s="125">
        <f t="shared" si="209"/>
        <v>0</v>
      </c>
      <c r="BZ61" s="125">
        <f t="shared" si="210"/>
        <v>0</v>
      </c>
      <c r="CA61" s="125">
        <f t="shared" si="211"/>
        <v>0</v>
      </c>
      <c r="CB61" s="125">
        <f t="shared" si="212"/>
        <v>0</v>
      </c>
      <c r="CC61" s="125">
        <f t="shared" si="213"/>
        <v>0</v>
      </c>
      <c r="CD61" s="125">
        <f t="shared" si="214"/>
        <v>0</v>
      </c>
      <c r="CE61" s="125">
        <f t="shared" si="215"/>
        <v>0</v>
      </c>
      <c r="CF61" s="2">
        <f>IFERROR(IF($F61="地位Ⅰ",INDEX(幹材積成長量!$I$7:$K$148,MATCH((【入力】吸収量・排出量算定シート!$H61+(【入力】吸収量・排出量算定シート!CF$17-【入力】吸収量・排出量算定シート!$CF$17)),幹材積成長量!$I$7:$I$148,0),MATCH(【入力】吸収量・排出量算定シート!$G61,幹材積成長量!$I$7:$K$7,0)),IF($F61="地位Ⅲ",INDEX(幹材積成長量!$O$7:$Q$148,MATCH((【入力】吸収量・排出量算定シート!$H61+(【入力】吸収量・排出量算定シート!CF$17-【入力】吸収量・排出量算定シート!$CF$17)),幹材積成長量!$O$7:$O$148,0),MATCH(【入力】吸収量・排出量算定シート!$G61,幹材積成長量!$O$7:$Q$7,0)),INDEX(幹材積成長量!$L$7:$N$148,MATCH((【入力】吸収量・排出量算定シート!$H61+(【入力】吸収量・排出量算定シート!CF$17-【入力】吸収量・排出量算定シート!$CF$17)),幹材積成長量!$L$7:$L$148,0),MATCH(【入力】吸収量・排出量算定シート!$G61,幹材積成長量!$L$7:$N$7,0)))),0)</f>
        <v>0</v>
      </c>
      <c r="CG61" s="2">
        <f>IFERROR(IF($F61="地位Ⅰ",INDEX(幹材積成長量!$I$7:$K$148,MATCH((【入力】吸収量・排出量算定シート!$H61+(【入力】吸収量・排出量算定シート!CG$17-【入力】吸収量・排出量算定シート!$CF$17)),幹材積成長量!$I$7:$I$148,0),MATCH(【入力】吸収量・排出量算定シート!$G61,幹材積成長量!$I$7:$K$7,0)),IF($F61="地位Ⅲ",INDEX(幹材積成長量!$O$7:$Q$148,MATCH((【入力】吸収量・排出量算定シート!$H61+(【入力】吸収量・排出量算定シート!CG$17-【入力】吸収量・排出量算定シート!$CF$17)),幹材積成長量!$O$7:$O$148,0),MATCH(【入力】吸収量・排出量算定シート!$G61,幹材積成長量!$O$7:$Q$7,0)),INDEX(幹材積成長量!$L$7:$N$148,MATCH((【入力】吸収量・排出量算定シート!$H61+(【入力】吸収量・排出量算定シート!CG$17-【入力】吸収量・排出量算定シート!$CF$17)),幹材積成長量!$L$7:$L$148,0),MATCH(【入力】吸収量・排出量算定シート!$G61,幹材積成長量!$L$7:$N$7,0)))),0)</f>
        <v>0</v>
      </c>
      <c r="CH61" s="2">
        <f>IFERROR(IF($F61="地位Ⅰ",INDEX(幹材積成長量!$I$7:$K$148,MATCH((【入力】吸収量・排出量算定シート!$H61+(【入力】吸収量・排出量算定シート!CH$17-【入力】吸収量・排出量算定シート!$CF$17)),幹材積成長量!$I$7:$I$148,0),MATCH(【入力】吸収量・排出量算定シート!$G61,幹材積成長量!$I$7:$K$7,0)),IF($F61="地位Ⅲ",INDEX(幹材積成長量!$O$7:$Q$148,MATCH((【入力】吸収量・排出量算定シート!$H61+(【入力】吸収量・排出量算定シート!CH$17-【入力】吸収量・排出量算定シート!$CF$17)),幹材積成長量!$O$7:$O$148,0),MATCH(【入力】吸収量・排出量算定シート!$G61,幹材積成長量!$O$7:$Q$7,0)),INDEX(幹材積成長量!$L$7:$N$148,MATCH((【入力】吸収量・排出量算定シート!$H61+(【入力】吸収量・排出量算定シート!CH$17-【入力】吸収量・排出量算定シート!$CF$17)),幹材積成長量!$L$7:$L$148,0),MATCH(【入力】吸収量・排出量算定シート!$G61,幹材積成長量!$L$7:$N$7,0)))),0)</f>
        <v>0</v>
      </c>
      <c r="CI61" s="2">
        <f>IFERROR(IF($F61="地位Ⅰ",INDEX(幹材積成長量!$I$7:$K$148,MATCH((【入力】吸収量・排出量算定シート!$H61+(【入力】吸収量・排出量算定シート!CI$17-【入力】吸収量・排出量算定シート!$CF$17)),幹材積成長量!$I$7:$I$148,0),MATCH(【入力】吸収量・排出量算定シート!$G61,幹材積成長量!$I$7:$K$7,0)),IF($F61="地位Ⅲ",INDEX(幹材積成長量!$O$7:$Q$148,MATCH((【入力】吸収量・排出量算定シート!$H61+(【入力】吸収量・排出量算定シート!CI$17-【入力】吸収量・排出量算定シート!$CF$17)),幹材積成長量!$O$7:$O$148,0),MATCH(【入力】吸収量・排出量算定シート!$G61,幹材積成長量!$O$7:$Q$7,0)),INDEX(幹材積成長量!$L$7:$N$148,MATCH((【入力】吸収量・排出量算定シート!$H61+(【入力】吸収量・排出量算定シート!CI$17-【入力】吸収量・排出量算定シート!$CF$17)),幹材積成長量!$L$7:$L$148,0),MATCH(【入力】吸収量・排出量算定シート!$G61,幹材積成長量!$L$7:$N$7,0)))),0)</f>
        <v>0</v>
      </c>
      <c r="CJ61" s="2">
        <f>IFERROR(IF($F61="地位Ⅰ",INDEX(幹材積成長量!$I$7:$K$148,MATCH((【入力】吸収量・排出量算定シート!$H61+(【入力】吸収量・排出量算定シート!CJ$17-【入力】吸収量・排出量算定シート!$CF$17)),幹材積成長量!$I$7:$I$148,0),MATCH(【入力】吸収量・排出量算定シート!$G61,幹材積成長量!$I$7:$K$7,0)),IF($F61="地位Ⅲ",INDEX(幹材積成長量!$O$7:$Q$148,MATCH((【入力】吸収量・排出量算定シート!$H61+(【入力】吸収量・排出量算定シート!CJ$17-【入力】吸収量・排出量算定シート!$CF$17)),幹材積成長量!$O$7:$O$148,0),MATCH(【入力】吸収量・排出量算定シート!$G61,幹材積成長量!$O$7:$Q$7,0)),INDEX(幹材積成長量!$L$7:$N$148,MATCH((【入力】吸収量・排出量算定シート!$H61+(【入力】吸収量・排出量算定シート!CJ$17-【入力】吸収量・排出量算定シート!$CF$17)),幹材積成長量!$L$7:$L$148,0),MATCH(【入力】吸収量・排出量算定シート!$G61,幹材積成長量!$L$7:$N$7,0)))),0)</f>
        <v>0</v>
      </c>
      <c r="CK61" s="2">
        <f>IFERROR(IF($F61="地位Ⅰ",INDEX(幹材積成長量!$I$7:$K$148,MATCH((【入力】吸収量・排出量算定シート!$H61+(【入力】吸収量・排出量算定シート!CK$17-【入力】吸収量・排出量算定シート!$CF$17)),幹材積成長量!$I$7:$I$148,0),MATCH(【入力】吸収量・排出量算定シート!$G61,幹材積成長量!$I$7:$K$7,0)),IF($F61="地位Ⅲ",INDEX(幹材積成長量!$O$7:$Q$148,MATCH((【入力】吸収量・排出量算定シート!$H61+(【入力】吸収量・排出量算定シート!CK$17-【入力】吸収量・排出量算定シート!$CF$17)),幹材積成長量!$O$7:$O$148,0),MATCH(【入力】吸収量・排出量算定シート!$G61,幹材積成長量!$O$7:$Q$7,0)),INDEX(幹材積成長量!$L$7:$N$148,MATCH((【入力】吸収量・排出量算定シート!$H61+(【入力】吸収量・排出量算定シート!CK$17-【入力】吸収量・排出量算定シート!$CF$17)),幹材積成長量!$L$7:$L$148,0),MATCH(【入力】吸収量・排出量算定シート!$G61,幹材積成長量!$L$7:$N$7,0)))),0)</f>
        <v>0</v>
      </c>
      <c r="CL61" s="2">
        <f>IFERROR(IF($F61="地位Ⅰ",INDEX(幹材積成長量!$I$7:$K$148,MATCH((【入力】吸収量・排出量算定シート!$H61+(【入力】吸収量・排出量算定シート!CL$17-【入力】吸収量・排出量算定シート!$CF$17)),幹材積成長量!$I$7:$I$148,0),MATCH(【入力】吸収量・排出量算定シート!$G61,幹材積成長量!$I$7:$K$7,0)),IF($F61="地位Ⅲ",INDEX(幹材積成長量!$O$7:$Q$148,MATCH((【入力】吸収量・排出量算定シート!$H61+(【入力】吸収量・排出量算定シート!CL$17-【入力】吸収量・排出量算定シート!$CF$17)),幹材積成長量!$O$7:$O$148,0),MATCH(【入力】吸収量・排出量算定シート!$G61,幹材積成長量!$O$7:$Q$7,0)),INDEX(幹材積成長量!$L$7:$N$148,MATCH((【入力】吸収量・排出量算定シート!$H61+(【入力】吸収量・排出量算定シート!CL$17-【入力】吸収量・排出量算定シート!$CF$17)),幹材積成長量!$L$7:$L$148,0),MATCH(【入力】吸収量・排出量算定シート!$G61,幹材積成長量!$L$7:$N$7,0)))),0)</f>
        <v>0</v>
      </c>
      <c r="CM61" s="2">
        <f>IFERROR(IF($F61="地位Ⅰ",INDEX(幹材積成長量!$I$7:$K$148,MATCH((【入力】吸収量・排出量算定シート!$H61+(【入力】吸収量・排出量算定シート!CM$17-【入力】吸収量・排出量算定シート!$CF$17)),幹材積成長量!$I$7:$I$148,0),MATCH(【入力】吸収量・排出量算定シート!$G61,幹材積成長量!$I$7:$K$7,0)),IF($F61="地位Ⅲ",INDEX(幹材積成長量!$O$7:$Q$148,MATCH((【入力】吸収量・排出量算定シート!$H61+(【入力】吸収量・排出量算定シート!CM$17-【入力】吸収量・排出量算定シート!$CF$17)),幹材積成長量!$O$7:$O$148,0),MATCH(【入力】吸収量・排出量算定シート!$G61,幹材積成長量!$O$7:$Q$7,0)),INDEX(幹材積成長量!$L$7:$N$148,MATCH((【入力】吸収量・排出量算定シート!$H61+(【入力】吸収量・排出量算定シート!CM$17-【入力】吸収量・排出量算定シート!$CF$17)),幹材積成長量!$L$7:$L$148,0),MATCH(【入力】吸収量・排出量算定シート!$G61,幹材積成長量!$L$7:$N$7,0)))),0)</f>
        <v>0</v>
      </c>
      <c r="CN61" s="2">
        <f>IFERROR(IF($F61="地位Ⅰ",INDEX(幹材積成長量!$I$7:$K$148,MATCH((【入力】吸収量・排出量算定シート!$H61+(【入力】吸収量・排出量算定シート!CN$17-【入力】吸収量・排出量算定シート!$CF$17)),幹材積成長量!$I$7:$I$148,0),MATCH(【入力】吸収量・排出量算定シート!$G61,幹材積成長量!$I$7:$K$7,0)),IF($F61="地位Ⅲ",INDEX(幹材積成長量!$O$7:$Q$148,MATCH((【入力】吸収量・排出量算定シート!$H61+(【入力】吸収量・排出量算定シート!CN$17-【入力】吸収量・排出量算定シート!$CF$17)),幹材積成長量!$O$7:$O$148,0),MATCH(【入力】吸収量・排出量算定シート!$G61,幹材積成長量!$O$7:$Q$7,0)),INDEX(幹材積成長量!$L$7:$N$148,MATCH((【入力】吸収量・排出量算定シート!$H61+(【入力】吸収量・排出量算定シート!CN$17-【入力】吸収量・排出量算定シート!$CF$17)),幹材積成長量!$L$7:$L$148,0),MATCH(【入力】吸収量・排出量算定シート!$G61,幹材積成長量!$L$7:$N$7,0)))),0)</f>
        <v>0</v>
      </c>
      <c r="CO61" s="2">
        <f>IFERROR(IF($F61="地位Ⅰ",INDEX(幹材積成長量!$I$7:$K$148,MATCH((【入力】吸収量・排出量算定シート!$H61+(【入力】吸収量・排出量算定シート!CO$17-【入力】吸収量・排出量算定シート!$CF$17)),幹材積成長量!$I$7:$I$148,0),MATCH(【入力】吸収量・排出量算定シート!$G61,幹材積成長量!$I$7:$K$7,0)),IF($F61="地位Ⅲ",INDEX(幹材積成長量!$O$7:$Q$148,MATCH((【入力】吸収量・排出量算定シート!$H61+(【入力】吸収量・排出量算定シート!CO$17-【入力】吸収量・排出量算定シート!$CF$17)),幹材積成長量!$O$7:$O$148,0),MATCH(【入力】吸収量・排出量算定シート!$G61,幹材積成長量!$O$7:$Q$7,0)),INDEX(幹材積成長量!$L$7:$N$148,MATCH((【入力】吸収量・排出量算定シート!$H61+(【入力】吸収量・排出量算定シート!CO$17-【入力】吸収量・排出量算定シート!$CF$17)),幹材積成長量!$L$7:$L$148,0),MATCH(【入力】吸収量・排出量算定シート!$G61,幹材積成長量!$L$7:$N$7,0)))),0)</f>
        <v>0</v>
      </c>
      <c r="CP61" s="2">
        <f>IFERROR(IF($F61="地位Ⅰ",INDEX(幹材積成長量!$I$7:$K$148,MATCH((【入力】吸収量・排出量算定シート!$H61+(【入力】吸収量・排出量算定シート!CP$17-【入力】吸収量・排出量算定シート!$CF$17)),幹材積成長量!$I$7:$I$148,0),MATCH(【入力】吸収量・排出量算定シート!$G61,幹材積成長量!$I$7:$K$7,0)),IF($F61="地位Ⅲ",INDEX(幹材積成長量!$O$7:$Q$148,MATCH((【入力】吸収量・排出量算定シート!$H61+(【入力】吸収量・排出量算定シート!CP$17-【入力】吸収量・排出量算定シート!$CF$17)),幹材積成長量!$O$7:$O$148,0),MATCH(【入力】吸収量・排出量算定シート!$G61,幹材積成長量!$O$7:$Q$7,0)),INDEX(幹材積成長量!$L$7:$N$148,MATCH((【入力】吸収量・排出量算定シート!$H61+(【入力】吸収量・排出量算定シート!CP$17-【入力】吸収量・排出量算定シート!$CF$17)),幹材積成長量!$L$7:$L$148,0),MATCH(【入力】吸収量・排出量算定シート!$G61,幹材積成長量!$L$7:$N$7,0)))),0)</f>
        <v>0</v>
      </c>
      <c r="CQ61" s="2">
        <f>IFERROR(IF($F61="地位Ⅰ",INDEX(幹材積成長量!$I$7:$K$148,MATCH((【入力】吸収量・排出量算定シート!$H61+(【入力】吸収量・排出量算定シート!CQ$17-【入力】吸収量・排出量算定シート!$CF$17)),幹材積成長量!$I$7:$I$148,0),MATCH(【入力】吸収量・排出量算定シート!$G61,幹材積成長量!$I$7:$K$7,0)),IF($F61="地位Ⅲ",INDEX(幹材積成長量!$O$7:$Q$148,MATCH((【入力】吸収量・排出量算定シート!$H61+(【入力】吸収量・排出量算定シート!CQ$17-【入力】吸収量・排出量算定シート!$CF$17)),幹材積成長量!$O$7:$O$148,0),MATCH(【入力】吸収量・排出量算定シート!$G61,幹材積成長量!$O$7:$Q$7,0)),INDEX(幹材積成長量!$L$7:$N$148,MATCH((【入力】吸収量・排出量算定シート!$H61+(【入力】吸収量・排出量算定シート!CQ$17-【入力】吸収量・排出量算定シート!$CF$17)),幹材積成長量!$L$7:$L$148,0),MATCH(【入力】吸収量・排出量算定シート!$G61,幹材積成長量!$L$7:$N$7,0)))),0)</f>
        <v>0</v>
      </c>
      <c r="CR61" s="2">
        <f>IFERROR(IF($F61="地位Ⅰ",INDEX(幹材積成長量!$I$7:$K$148,MATCH((【入力】吸収量・排出量算定シート!$H61+(【入力】吸収量・排出量算定シート!CR$17-【入力】吸収量・排出量算定シート!$CF$17)),幹材積成長量!$I$7:$I$148,0),MATCH(【入力】吸収量・排出量算定シート!$G61,幹材積成長量!$I$7:$K$7,0)),IF($F61="地位Ⅲ",INDEX(幹材積成長量!$O$7:$Q$148,MATCH((【入力】吸収量・排出量算定シート!$H61+(【入力】吸収量・排出量算定シート!CR$17-【入力】吸収量・排出量算定シート!$CF$17)),幹材積成長量!$O$7:$O$148,0),MATCH(【入力】吸収量・排出量算定シート!$G61,幹材積成長量!$O$7:$Q$7,0)),INDEX(幹材積成長量!$L$7:$N$148,MATCH((【入力】吸収量・排出量算定シート!$H61+(【入力】吸収量・排出量算定シート!CR$17-【入力】吸収量・排出量算定シート!$CF$17)),幹材積成長量!$L$7:$L$148,0),MATCH(【入力】吸収量・排出量算定シート!$G61,幹材積成長量!$L$7:$N$7,0)))),0)</f>
        <v>0</v>
      </c>
      <c r="CS61" s="2">
        <f>IFERROR(IF($F61="地位Ⅰ",INDEX(幹材積成長量!$I$7:$K$148,MATCH((【入力】吸収量・排出量算定シート!$H61+(【入力】吸収量・排出量算定シート!CS$17-【入力】吸収量・排出量算定シート!$CF$17)),幹材積成長量!$I$7:$I$148,0),MATCH(【入力】吸収量・排出量算定シート!$G61,幹材積成長量!$I$7:$K$7,0)),IF($F61="地位Ⅲ",INDEX(幹材積成長量!$O$7:$Q$148,MATCH((【入力】吸収量・排出量算定シート!$H61+(【入力】吸収量・排出量算定シート!CS$17-【入力】吸収量・排出量算定シート!$CF$17)),幹材積成長量!$O$7:$O$148,0),MATCH(【入力】吸収量・排出量算定シート!$G61,幹材積成長量!$O$7:$Q$7,0)),INDEX(幹材積成長量!$L$7:$N$148,MATCH((【入力】吸収量・排出量算定シート!$H61+(【入力】吸収量・排出量算定シート!CS$17-【入力】吸収量・排出量算定シート!$CF$17)),幹材積成長量!$L$7:$L$148,0),MATCH(【入力】吸収量・排出量算定シート!$G61,幹材積成長量!$L$7:$N$7,0)))),0)</f>
        <v>0</v>
      </c>
      <c r="CT61" s="2">
        <f>IFERROR(IF($F61="地位Ⅰ",INDEX(幹材積成長量!$I$7:$K$148,MATCH((【入力】吸収量・排出量算定シート!$H61+(【入力】吸収量・排出量算定シート!CT$17-【入力】吸収量・排出量算定シート!$CF$17)),幹材積成長量!$I$7:$I$148,0),MATCH(【入力】吸収量・排出量算定シート!$G61,幹材積成長量!$I$7:$K$7,0)),IF($F61="地位Ⅲ",INDEX(幹材積成長量!$O$7:$Q$148,MATCH((【入力】吸収量・排出量算定シート!$H61+(【入力】吸収量・排出量算定シート!CT$17-【入力】吸収量・排出量算定シート!$CF$17)),幹材積成長量!$O$7:$O$148,0),MATCH(【入力】吸収量・排出量算定シート!$G61,幹材積成長量!$O$7:$Q$7,0)),INDEX(幹材積成長量!$L$7:$N$148,MATCH((【入力】吸収量・排出量算定シート!$H61+(【入力】吸収量・排出量算定シート!CT$17-【入力】吸収量・排出量算定シート!$CF$17)),幹材積成長量!$L$7:$L$148,0),MATCH(【入力】吸収量・排出量算定シート!$G61,幹材積成長量!$L$7:$N$7,0)))),0)</f>
        <v>0</v>
      </c>
      <c r="CU61" s="2">
        <f>IFERROR(IF($F61="地位Ⅰ",INDEX(幹材積成長量!$I$7:$K$148,MATCH((【入力】吸収量・排出量算定シート!$H61+(【入力】吸収量・排出量算定シート!CU$17-【入力】吸収量・排出量算定シート!$CF$17)),幹材積成長量!$I$7:$I$148,0),MATCH(【入力】吸収量・排出量算定シート!$G61,幹材積成長量!$I$7:$K$7,0)),IF($F61="地位Ⅲ",INDEX(幹材積成長量!$O$7:$Q$148,MATCH((【入力】吸収量・排出量算定シート!$H61+(【入力】吸収量・排出量算定シート!CU$17-【入力】吸収量・排出量算定シート!$CF$17)),幹材積成長量!$O$7:$O$148,0),MATCH(【入力】吸収量・排出量算定シート!$G61,幹材積成長量!$O$7:$Q$7,0)),INDEX(幹材積成長量!$L$7:$N$148,MATCH((【入力】吸収量・排出量算定シート!$H61+(【入力】吸収量・排出量算定シート!CU$17-【入力】吸収量・排出量算定シート!$CF$17)),幹材積成長量!$L$7:$L$148,0),MATCH(【入力】吸収量・排出量算定シート!$G61,幹材積成長量!$L$7:$N$7,0)))),0)</f>
        <v>0</v>
      </c>
      <c r="CV61" s="2">
        <f>IFERROR(IF($F61="地位Ⅰ",INDEX(幹材積成長量!$I$7:$K$148,MATCH((【入力】吸収量・排出量算定シート!$H61+(【入力】吸収量・排出量算定シート!CV$17-【入力】吸収量・排出量算定シート!$CF$17)),幹材積成長量!$I$7:$I$148,0),MATCH(【入力】吸収量・排出量算定シート!$G61,幹材積成長量!$I$7:$K$7,0)),IF($F61="地位Ⅲ",INDEX(幹材積成長量!$O$7:$Q$148,MATCH((【入力】吸収量・排出量算定シート!$H61+(【入力】吸収量・排出量算定シート!CV$17-【入力】吸収量・排出量算定シート!$CF$17)),幹材積成長量!$O$7:$O$148,0),MATCH(【入力】吸収量・排出量算定シート!$G61,幹材積成長量!$O$7:$Q$7,0)),INDEX(幹材積成長量!$L$7:$N$148,MATCH((【入力】吸収量・排出量算定シート!$H61+(【入力】吸収量・排出量算定シート!CV$17-【入力】吸収量・排出量算定シート!$CF$17)),幹材積成長量!$L$7:$L$148,0),MATCH(【入力】吸収量・排出量算定シート!$G61,幹材積成長量!$L$7:$N$7,0)))),0)</f>
        <v>0</v>
      </c>
      <c r="CW61" s="2">
        <f t="shared" si="216"/>
        <v>0</v>
      </c>
      <c r="CX61" s="2">
        <f t="shared" si="217"/>
        <v>0</v>
      </c>
      <c r="CY61" s="2">
        <f t="shared" si="218"/>
        <v>0</v>
      </c>
      <c r="CZ61" s="2">
        <f t="shared" si="219"/>
        <v>0</v>
      </c>
      <c r="DA61" s="2">
        <f t="shared" si="220"/>
        <v>0</v>
      </c>
      <c r="DB61" s="2">
        <f t="shared" si="221"/>
        <v>0</v>
      </c>
      <c r="DC61" s="2">
        <f t="shared" si="222"/>
        <v>0</v>
      </c>
      <c r="DD61" s="2">
        <f t="shared" si="223"/>
        <v>0</v>
      </c>
      <c r="DE61" s="2">
        <f t="shared" si="224"/>
        <v>0</v>
      </c>
      <c r="DF61" s="2">
        <f t="shared" si="225"/>
        <v>0</v>
      </c>
      <c r="DG61" s="2">
        <f t="shared" si="226"/>
        <v>0</v>
      </c>
      <c r="DH61" s="2">
        <f t="shared" si="227"/>
        <v>0</v>
      </c>
      <c r="DI61" s="2">
        <f t="shared" si="228"/>
        <v>0</v>
      </c>
      <c r="DJ61" s="2">
        <f t="shared" si="229"/>
        <v>0</v>
      </c>
      <c r="DK61" s="2">
        <f t="shared" si="230"/>
        <v>0</v>
      </c>
      <c r="DL61" s="2">
        <f t="shared" si="231"/>
        <v>0</v>
      </c>
      <c r="DM61" s="2">
        <f t="shared" si="232"/>
        <v>0</v>
      </c>
      <c r="DN61" s="187">
        <f>IFERROR(IF($F61="地位Ⅰ",INDEX(幹材積成長量!$AE$7:$AG$14,8,MATCH(【入力】吸収量・排出量算定シート!$G61,幹材積成長量!$AE$7:$AG$7,0)),IF($F61="地位Ⅲ",INDEX(幹材積成長量!$AK$7:$AM$14,8,MATCH(【入力】吸収量・排出量算定シート!$G61,幹材積成長量!$AK$7:$AM$7,0)),INDEX(幹材積成長量!$AH$7:$AJ$14,8,MATCH(【入力】吸収量・排出量算定シート!$G61,幹材積成長量!$AH$7:$AJ$7,0)))),0)</f>
        <v>0</v>
      </c>
      <c r="DO61" s="187">
        <f>IFERROR(IF($F61="地位Ⅰ",INDEX(幹材積成長量!$AE$7:$AG$14,8,MATCH(【入力】吸収量・排出量算定シート!$G61,幹材積成長量!$AE$7:$AG$7,0)),IF($F61="地位Ⅲ",INDEX(幹材積成長量!$AK$7:$AM$14,8,MATCH(【入力】吸収量・排出量算定シート!$G61,幹材積成長量!$AK$7:$AM$7,0)),INDEX(幹材積成長量!$AH$7:$AJ$14,8,MATCH(【入力】吸収量・排出量算定シート!$G61,幹材積成長量!$AH$7:$AJ$7,0)))),0)</f>
        <v>0</v>
      </c>
      <c r="DP61" s="187">
        <f>IFERROR(IF($F61="地位Ⅰ",INDEX(幹材積成長量!$AE$7:$AG$14,8,MATCH(【入力】吸収量・排出量算定シート!$G61,幹材積成長量!$AE$7:$AG$7,0)),IF($F61="地位Ⅲ",INDEX(幹材積成長量!$AK$7:$AM$14,8,MATCH(【入力】吸収量・排出量算定シート!$G61,幹材積成長量!$AK$7:$AM$7,0)),INDEX(幹材積成長量!$AH$7:$AJ$14,8,MATCH(【入力】吸収量・排出量算定シート!$G61,幹材積成長量!$AH$7:$AJ$7,0)))),0)</f>
        <v>0</v>
      </c>
      <c r="DQ61" s="187">
        <f>IFERROR(IF($F61="地位Ⅰ",INDEX(幹材積成長量!$AE$7:$AG$14,8,MATCH(【入力】吸収量・排出量算定シート!$G61,幹材積成長量!$AE$7:$AG$7,0)),IF($F61="地位Ⅲ",INDEX(幹材積成長量!$AK$7:$AM$14,8,MATCH(【入力】吸収量・排出量算定シート!$G61,幹材積成長量!$AK$7:$AM$7,0)),INDEX(幹材積成長量!$AH$7:$AJ$14,8,MATCH(【入力】吸収量・排出量算定シート!$G61,幹材積成長量!$AH$7:$AJ$7,0)))),0)</f>
        <v>0</v>
      </c>
      <c r="DR61" s="187">
        <f>IFERROR(IF($F61="地位Ⅰ",INDEX(幹材積成長量!$AE$7:$AG$14,8,MATCH(【入力】吸収量・排出量算定シート!$G61,幹材積成長量!$AE$7:$AG$7,0)),IF($F61="地位Ⅲ",INDEX(幹材積成長量!$AK$7:$AM$14,8,MATCH(【入力】吸収量・排出量算定シート!$G61,幹材積成長量!$AK$7:$AM$7,0)),INDEX(幹材積成長量!$AH$7:$AJ$14,8,MATCH(【入力】吸収量・排出量算定シート!$G61,幹材積成長量!$AH$7:$AJ$7,0)))),0)</f>
        <v>0</v>
      </c>
      <c r="DS61" s="187">
        <f>IFERROR(IF($F61="地位Ⅰ",INDEX(幹材積成長量!$AE$7:$AG$14,8,MATCH(【入力】吸収量・排出量算定シート!$G61,幹材積成長量!$AE$7:$AG$7,0)),IF($F61="地位Ⅲ",INDEX(幹材積成長量!$AK$7:$AM$14,8,MATCH(【入力】吸収量・排出量算定シート!$G61,幹材積成長量!$AK$7:$AM$7,0)),INDEX(幹材積成長量!$AH$7:$AJ$14,8,MATCH(【入力】吸収量・排出量算定シート!$G61,幹材積成長量!$AH$7:$AJ$7,0)))),0)</f>
        <v>0</v>
      </c>
      <c r="DT61" s="187">
        <f>IFERROR(IF($F61="地位Ⅰ",INDEX(幹材積成長量!$AE$7:$AG$14,8,MATCH(【入力】吸収量・排出量算定シート!$G61,幹材積成長量!$AE$7:$AG$7,0)),IF($F61="地位Ⅲ",INDEX(幹材積成長量!$AK$7:$AM$14,8,MATCH(【入力】吸収量・排出量算定シート!$G61,幹材積成長量!$AK$7:$AM$7,0)),INDEX(幹材積成長量!$AH$7:$AJ$14,8,MATCH(【入力】吸収量・排出量算定シート!$G61,幹材積成長量!$AH$7:$AJ$7,0)))),0)</f>
        <v>0</v>
      </c>
      <c r="DU61" s="187">
        <f>IFERROR(IF($F61="地位Ⅰ",INDEX(幹材積成長量!$AE$7:$AG$14,8,MATCH(【入力】吸収量・排出量算定シート!$G61,幹材積成長量!$AE$7:$AG$7,0)),IF($F61="地位Ⅲ",INDEX(幹材積成長量!$AK$7:$AM$14,8,MATCH(【入力】吸収量・排出量算定シート!$G61,幹材積成長量!$AK$7:$AM$7,0)),INDEX(幹材積成長量!$AH$7:$AJ$14,8,MATCH(【入力】吸収量・排出量算定シート!$G61,幹材積成長量!$AH$7:$AJ$7,0)))),0)</f>
        <v>0</v>
      </c>
      <c r="DV61" s="187">
        <f>IFERROR(IF($F61="地位Ⅰ",INDEX(幹材積成長量!$AE$7:$AG$14,8,MATCH(【入力】吸収量・排出量算定シート!$G61,幹材積成長量!$AE$7:$AG$7,0)),IF($F61="地位Ⅲ",INDEX(幹材積成長量!$AK$7:$AM$14,8,MATCH(【入力】吸収量・排出量算定シート!$G61,幹材積成長量!$AK$7:$AM$7,0)),INDEX(幹材積成長量!$AH$7:$AJ$14,8,MATCH(【入力】吸収量・排出量算定シート!$G61,幹材積成長量!$AH$7:$AJ$7,0)))),0)</f>
        <v>0</v>
      </c>
      <c r="DW61" s="187">
        <f>IFERROR(IF($F61="地位Ⅰ",INDEX(幹材積成長量!$AE$7:$AG$14,8,MATCH(【入力】吸収量・排出量算定シート!$G61,幹材積成長量!$AE$7:$AG$7,0)),IF($F61="地位Ⅲ",INDEX(幹材積成長量!$AK$7:$AM$14,8,MATCH(【入力】吸収量・排出量算定シート!$G61,幹材積成長量!$AK$7:$AM$7,0)),INDEX(幹材積成長量!$AH$7:$AJ$14,8,MATCH(【入力】吸収量・排出量算定シート!$G61,幹材積成長量!$AH$7:$AJ$7,0)))),0)</f>
        <v>0</v>
      </c>
      <c r="DX61" s="187">
        <f>IFERROR(IF($F61="地位Ⅰ",INDEX(幹材積成長量!$AE$7:$AG$14,8,MATCH(【入力】吸収量・排出量算定シート!$G61,幹材積成長量!$AE$7:$AG$7,0)),IF($F61="地位Ⅲ",INDEX(幹材積成長量!$AK$7:$AM$14,8,MATCH(【入力】吸収量・排出量算定シート!$G61,幹材積成長量!$AK$7:$AM$7,0)),INDEX(幹材積成長量!$AH$7:$AJ$14,8,MATCH(【入力】吸収量・排出量算定シート!$G61,幹材積成長量!$AH$7:$AJ$7,0)))),0)</f>
        <v>0</v>
      </c>
      <c r="DY61" s="187">
        <f>IFERROR(IF($F61="地位Ⅰ",INDEX(幹材積成長量!$AE$7:$AG$14,8,MATCH(【入力】吸収量・排出量算定シート!$G61,幹材積成長量!$AE$7:$AG$7,0)),IF($F61="地位Ⅲ",INDEX(幹材積成長量!$AK$7:$AM$14,8,MATCH(【入力】吸収量・排出量算定シート!$G61,幹材積成長量!$AK$7:$AM$7,0)),INDEX(幹材積成長量!$AH$7:$AJ$14,8,MATCH(【入力】吸収量・排出量算定シート!$G61,幹材積成長量!$AH$7:$AJ$7,0)))),0)</f>
        <v>0</v>
      </c>
      <c r="DZ61" s="187">
        <f>IFERROR(IF($F61="地位Ⅰ",INDEX(幹材積成長量!$AE$7:$AG$14,8,MATCH(【入力】吸収量・排出量算定シート!$G61,幹材積成長量!$AE$7:$AG$7,0)),IF($F61="地位Ⅲ",INDEX(幹材積成長量!$AK$7:$AM$14,8,MATCH(【入力】吸収量・排出量算定シート!$G61,幹材積成長量!$AK$7:$AM$7,0)),INDEX(幹材積成長量!$AH$7:$AJ$14,8,MATCH(【入力】吸収量・排出量算定シート!$G61,幹材積成長量!$AH$7:$AJ$7,0)))),0)</f>
        <v>0</v>
      </c>
      <c r="EA61" s="187">
        <f>IFERROR(IF($F61="地位Ⅰ",INDEX(幹材積成長量!$AE$7:$AG$14,8,MATCH(【入力】吸収量・排出量算定シート!$G61,幹材積成長量!$AE$7:$AG$7,0)),IF($F61="地位Ⅲ",INDEX(幹材積成長量!$AK$7:$AM$14,8,MATCH(【入力】吸収量・排出量算定シート!$G61,幹材積成長量!$AK$7:$AM$7,0)),INDEX(幹材積成長量!$AH$7:$AJ$14,8,MATCH(【入力】吸収量・排出量算定シート!$G61,幹材積成長量!$AH$7:$AJ$7,0)))),0)</f>
        <v>0</v>
      </c>
      <c r="EB61" s="187">
        <f>IFERROR(IF($F61="地位Ⅰ",INDEX(幹材積成長量!$AE$7:$AG$14,8,MATCH(【入力】吸収量・排出量算定シート!$G61,幹材積成長量!$AE$7:$AG$7,0)),IF($F61="地位Ⅲ",INDEX(幹材積成長量!$AK$7:$AM$14,8,MATCH(【入力】吸収量・排出量算定シート!$G61,幹材積成長量!$AK$7:$AM$7,0)),INDEX(幹材積成長量!$AH$7:$AJ$14,8,MATCH(【入力】吸収量・排出量算定シート!$G61,幹材積成長量!$AH$7:$AJ$7,0)))),0)</f>
        <v>0</v>
      </c>
      <c r="EC61" s="187">
        <f>IFERROR(IF($F61="地位Ⅰ",INDEX(幹材積成長量!$AE$7:$AG$14,8,MATCH(【入力】吸収量・排出量算定シート!$G61,幹材積成長量!$AE$7:$AG$7,0)),IF($F61="地位Ⅲ",INDEX(幹材積成長量!$AK$7:$AM$14,8,MATCH(【入力】吸収量・排出量算定シート!$G61,幹材積成長量!$AK$7:$AM$7,0)),INDEX(幹材積成長量!$AH$7:$AJ$14,8,MATCH(【入力】吸収量・排出量算定シート!$G61,幹材積成長量!$AH$7:$AJ$7,0)))),0)</f>
        <v>0</v>
      </c>
      <c r="ED61" s="186">
        <f t="shared" si="233"/>
        <v>0</v>
      </c>
      <c r="EE61" s="186">
        <f t="shared" si="234"/>
        <v>0</v>
      </c>
      <c r="EF61" s="186">
        <f t="shared" si="235"/>
        <v>0</v>
      </c>
      <c r="EG61" s="186">
        <f t="shared" si="236"/>
        <v>0</v>
      </c>
      <c r="EH61" s="186">
        <f t="shared" si="237"/>
        <v>0</v>
      </c>
      <c r="EI61" s="186">
        <f t="shared" si="238"/>
        <v>0</v>
      </c>
      <c r="EJ61" s="186">
        <f t="shared" si="239"/>
        <v>0</v>
      </c>
      <c r="EK61" s="186">
        <f t="shared" si="240"/>
        <v>0</v>
      </c>
      <c r="EL61" s="186">
        <f t="shared" si="241"/>
        <v>0</v>
      </c>
      <c r="EM61" s="186">
        <f t="shared" si="242"/>
        <v>0</v>
      </c>
      <c r="EN61" s="186">
        <f t="shared" si="243"/>
        <v>0</v>
      </c>
      <c r="EO61" s="186">
        <f t="shared" si="244"/>
        <v>0</v>
      </c>
      <c r="EP61" s="186">
        <f t="shared" si="245"/>
        <v>0</v>
      </c>
      <c r="EQ61" s="186">
        <f t="shared" si="246"/>
        <v>0</v>
      </c>
      <c r="ER61" s="186">
        <f t="shared" si="247"/>
        <v>0</v>
      </c>
      <c r="ES61" s="186">
        <f t="shared" si="248"/>
        <v>0</v>
      </c>
      <c r="ET61" s="186">
        <f t="shared" si="249"/>
        <v>0</v>
      </c>
    </row>
    <row r="62" spans="2:150" x14ac:dyDescent="0.3">
      <c r="B62" s="3"/>
      <c r="C62" s="3"/>
      <c r="D62" s="3"/>
      <c r="E62" s="3"/>
      <c r="G62" s="217"/>
      <c r="J62" s="3"/>
      <c r="M62" s="187">
        <f>IFERROR(IF($F62="地位Ⅰ",INDEX(幹材積成長量!$S$7:$U$148,MATCH(【入力】吸収量・排出量算定シート!$H62+(M$17-$M$17),幹材積成長量!$S$7:$S$148,0),MATCH($G62,幹材積成長量!$S$7:$U$7,0)),IF($F62="地位Ⅲ",INDEX(幹材積成長量!$Y$7:$AA$148,MATCH(【入力】吸収量・排出量算定シート!$H62+(M$17-$M$17),幹材積成長量!$Y$7:$Y$148,0),MATCH($G62,幹材積成長量!$Y$7:$AA$7,0)),INDEX(幹材積成長量!$V$7:$X$148,MATCH(【入力】吸収量・排出量算定シート!$H62+(M$17-$M$17),幹材積成長量!$V$7:$V$148,0),MATCH($G62,幹材積成長量!$V$7:$X$7,0)))),0)</f>
        <v>0</v>
      </c>
      <c r="N62" s="187">
        <f>IFERROR(IF($F62="地位Ⅰ",INDEX(幹材積成長量!$S$7:$U$148,MATCH(【入力】吸収量・排出量算定シート!$H62+(N$17-$M$17),幹材積成長量!$S$7:$S$148,0),MATCH($G62,幹材積成長量!$S$7:$U$7,0)),IF($F62="地位Ⅲ",INDEX(幹材積成長量!$Y$7:$AA$148,MATCH(【入力】吸収量・排出量算定シート!$H62+(N$17-$M$17),幹材積成長量!$Y$7:$Y$148,0),MATCH($G62,幹材積成長量!$Y$7:$AA$7,0)),INDEX(幹材積成長量!$V$7:$X$148,MATCH(【入力】吸収量・排出量算定シート!$H62+(N$17-$M$17),幹材積成長量!$V$7:$V$148,0),MATCH($G62,幹材積成長量!$V$7:$X$7,0)))),0)</f>
        <v>0</v>
      </c>
      <c r="O62" s="187">
        <f>IFERROR(IF($F62="地位Ⅰ",INDEX(幹材積成長量!$S$7:$U$148,MATCH(【入力】吸収量・排出量算定シート!$H62+(O$17-$M$17),幹材積成長量!$S$7:$S$148,0),MATCH($G62,幹材積成長量!$S$7:$U$7,0)),IF($F62="地位Ⅲ",INDEX(幹材積成長量!$Y$7:$AA$148,MATCH(【入力】吸収量・排出量算定シート!$H62+(O$17-$M$17),幹材積成長量!$Y$7:$Y$148,0),MATCH($G62,幹材積成長量!$Y$7:$AA$7,0)),INDEX(幹材積成長量!$V$7:$X$148,MATCH(【入力】吸収量・排出量算定シート!$H62+(O$17-$M$17),幹材積成長量!$V$7:$V$148,0),MATCH($G62,幹材積成長量!$V$7:$X$7,0)))),0)</f>
        <v>0</v>
      </c>
      <c r="P62" s="187">
        <f>IFERROR(IF($F62="地位Ⅰ",INDEX(幹材積成長量!$S$7:$U$148,MATCH(【入力】吸収量・排出量算定シート!$H62+(P$17-$M$17),幹材積成長量!$S$7:$S$148,0),MATCH($G62,幹材積成長量!$S$7:$U$7,0)),IF($F62="地位Ⅲ",INDEX(幹材積成長量!$Y$7:$AA$148,MATCH(【入力】吸収量・排出量算定シート!$H62+(P$17-$M$17),幹材積成長量!$Y$7:$Y$148,0),MATCH($G62,幹材積成長量!$Y$7:$AA$7,0)),INDEX(幹材積成長量!$V$7:$X$148,MATCH(【入力】吸収量・排出量算定シート!$H62+(P$17-$M$17),幹材積成長量!$V$7:$V$148,0),MATCH($G62,幹材積成長量!$V$7:$X$7,0)))),0)</f>
        <v>0</v>
      </c>
      <c r="Q62" s="187">
        <f>IFERROR(IF($F62="地位Ⅰ",INDEX(幹材積成長量!$S$7:$U$148,MATCH(【入力】吸収量・排出量算定シート!$H62+(Q$17-$M$17),幹材積成長量!$S$7:$S$148,0),MATCH($G62,幹材積成長量!$S$7:$U$7,0)),IF($F62="地位Ⅲ",INDEX(幹材積成長量!$Y$7:$AA$148,MATCH(【入力】吸収量・排出量算定シート!$H62+(Q$17-$M$17),幹材積成長量!$Y$7:$Y$148,0),MATCH($G62,幹材積成長量!$Y$7:$AA$7,0)),INDEX(幹材積成長量!$V$7:$X$148,MATCH(【入力】吸収量・排出量算定シート!$H62+(Q$17-$M$17),幹材積成長量!$V$7:$V$148,0),MATCH($G62,幹材積成長量!$V$7:$X$7,0)))),0)</f>
        <v>0</v>
      </c>
      <c r="R62" s="187">
        <f>IFERROR(IF($F62="地位Ⅰ",INDEX(幹材積成長量!$S$7:$U$148,MATCH(【入力】吸収量・排出量算定シート!$H62+(R$17-$M$17),幹材積成長量!$S$7:$S$148,0),MATCH($G62,幹材積成長量!$S$7:$U$7,0)),IF($F62="地位Ⅲ",INDEX(幹材積成長量!$Y$7:$AA$148,MATCH(【入力】吸収量・排出量算定シート!$H62+(R$17-$M$17),幹材積成長量!$Y$7:$Y$148,0),MATCH($G62,幹材積成長量!$Y$7:$AA$7,0)),INDEX(幹材積成長量!$V$7:$X$148,MATCH(【入力】吸収量・排出量算定シート!$H62+(R$17-$M$17),幹材積成長量!$V$7:$V$148,0),MATCH($G62,幹材積成長量!$V$7:$X$7,0)))),0)</f>
        <v>0</v>
      </c>
      <c r="S62" s="187">
        <f>IFERROR(IF($F62="地位Ⅰ",INDEX(幹材積成長量!$S$7:$U$148,MATCH(【入力】吸収量・排出量算定シート!$H62+(S$17-$M$17),幹材積成長量!$S$7:$S$148,0),MATCH($G62,幹材積成長量!$S$7:$U$7,0)),IF($F62="地位Ⅲ",INDEX(幹材積成長量!$Y$7:$AA$148,MATCH(【入力】吸収量・排出量算定シート!$H62+(S$17-$M$17),幹材積成長量!$Y$7:$Y$148,0),MATCH($G62,幹材積成長量!$Y$7:$AA$7,0)),INDEX(幹材積成長量!$V$7:$X$148,MATCH(【入力】吸収量・排出量算定シート!$H62+(S$17-$M$17),幹材積成長量!$V$7:$V$148,0),MATCH($G62,幹材積成長量!$V$7:$X$7,0)))),0)</f>
        <v>0</v>
      </c>
      <c r="T62" s="187">
        <f>IFERROR(IF($F62="地位Ⅰ",INDEX(幹材積成長量!$S$7:$U$148,MATCH(【入力】吸収量・排出量算定シート!$H62+(T$17-$M$17),幹材積成長量!$S$7:$S$148,0),MATCH($G62,幹材積成長量!$S$7:$U$7,0)),IF($F62="地位Ⅲ",INDEX(幹材積成長量!$Y$7:$AA$148,MATCH(【入力】吸収量・排出量算定シート!$H62+(T$17-$M$17),幹材積成長量!$Y$7:$Y$148,0),MATCH($G62,幹材積成長量!$Y$7:$AA$7,0)),INDEX(幹材積成長量!$V$7:$X$148,MATCH(【入力】吸収量・排出量算定シート!$H62+(T$17-$M$17),幹材積成長量!$V$7:$V$148,0),MATCH($G62,幹材積成長量!$V$7:$X$7,0)))),0)</f>
        <v>0</v>
      </c>
      <c r="U62" s="187">
        <f>IFERROR(IF($F62="地位Ⅰ",INDEX(幹材積成長量!$S$7:$U$148,MATCH(【入力】吸収量・排出量算定シート!$H62+(U$17-$M$17),幹材積成長量!$S$7:$S$148,0),MATCH($G62,幹材積成長量!$S$7:$U$7,0)),IF($F62="地位Ⅲ",INDEX(幹材積成長量!$Y$7:$AA$148,MATCH(【入力】吸収量・排出量算定シート!$H62+(U$17-$M$17),幹材積成長量!$Y$7:$Y$148,0),MATCH($G62,幹材積成長量!$Y$7:$AA$7,0)),INDEX(幹材積成長量!$V$7:$X$148,MATCH(【入力】吸収量・排出量算定シート!$H62+(U$17-$M$17),幹材積成長量!$V$7:$V$148,0),MATCH($G62,幹材積成長量!$V$7:$X$7,0)))),0)</f>
        <v>0</v>
      </c>
      <c r="V62" s="187">
        <f>IFERROR(IF($F62="地位Ⅰ",INDEX(幹材積成長量!$S$7:$U$148,MATCH(【入力】吸収量・排出量算定シート!$H62+(V$17-$M$17),幹材積成長量!$S$7:$S$148,0),MATCH($G62,幹材積成長量!$S$7:$U$7,0)),IF($F62="地位Ⅲ",INDEX(幹材積成長量!$Y$7:$AA$148,MATCH(【入力】吸収量・排出量算定シート!$H62+(V$17-$M$17),幹材積成長量!$Y$7:$Y$148,0),MATCH($G62,幹材積成長量!$Y$7:$AA$7,0)),INDEX(幹材積成長量!$V$7:$X$148,MATCH(【入力】吸収量・排出量算定シート!$H62+(V$17-$M$17),幹材積成長量!$V$7:$V$148,0),MATCH($G62,幹材積成長量!$V$7:$X$7,0)))),0)</f>
        <v>0</v>
      </c>
      <c r="W62" s="187">
        <f>IFERROR(IF($F62="地位Ⅰ",INDEX(幹材積成長量!$S$7:$U$148,MATCH(【入力】吸収量・排出量算定シート!$H62+(W$17-$M$17),幹材積成長量!$S$7:$S$148,0),MATCH($G62,幹材積成長量!$S$7:$U$7,0)),IF($F62="地位Ⅲ",INDEX(幹材積成長量!$Y$7:$AA$148,MATCH(【入力】吸収量・排出量算定シート!$H62+(W$17-$M$17),幹材積成長量!$Y$7:$Y$148,0),MATCH($G62,幹材積成長量!$Y$7:$AA$7,0)),INDEX(幹材積成長量!$V$7:$X$148,MATCH(【入力】吸収量・排出量算定シート!$H62+(W$17-$M$17),幹材積成長量!$V$7:$V$148,0),MATCH($G62,幹材積成長量!$V$7:$X$7,0)))),0)</f>
        <v>0</v>
      </c>
      <c r="X62" s="187">
        <f>IFERROR(IF($F62="地位Ⅰ",INDEX(幹材積成長量!$S$7:$U$148,MATCH(【入力】吸収量・排出量算定シート!$H62+(X$17-$M$17),幹材積成長量!$S$7:$S$148,0),MATCH($G62,幹材積成長量!$S$7:$U$7,0)),IF($F62="地位Ⅲ",INDEX(幹材積成長量!$Y$7:$AA$148,MATCH(【入力】吸収量・排出量算定シート!$H62+(X$17-$M$17),幹材積成長量!$Y$7:$Y$148,0),MATCH($G62,幹材積成長量!$Y$7:$AA$7,0)),INDEX(幹材積成長量!$V$7:$X$148,MATCH(【入力】吸収量・排出量算定シート!$H62+(X$17-$M$17),幹材積成長量!$V$7:$V$148,0),MATCH($G62,幹材積成長量!$V$7:$X$7,0)))),0)</f>
        <v>0</v>
      </c>
      <c r="Y62" s="187">
        <f>IFERROR(IF($F62="地位Ⅰ",INDEX(幹材積成長量!$S$7:$U$148,MATCH(【入力】吸収量・排出量算定シート!$H62+(Y$17-$M$17),幹材積成長量!$S$7:$S$148,0),MATCH($G62,幹材積成長量!$S$7:$U$7,0)),IF($F62="地位Ⅲ",INDEX(幹材積成長量!$Y$7:$AA$148,MATCH(【入力】吸収量・排出量算定シート!$H62+(Y$17-$M$17),幹材積成長量!$Y$7:$Y$148,0),MATCH($G62,幹材積成長量!$Y$7:$AA$7,0)),INDEX(幹材積成長量!$V$7:$X$148,MATCH(【入力】吸収量・排出量算定シート!$H62+(Y$17-$M$17),幹材積成長量!$V$7:$V$148,0),MATCH($G62,幹材積成長量!$V$7:$X$7,0)))),0)</f>
        <v>0</v>
      </c>
      <c r="Z62" s="187">
        <f>IFERROR(IF($F62="地位Ⅰ",INDEX(幹材積成長量!$S$7:$U$148,MATCH(【入力】吸収量・排出量算定シート!$H62+(Z$17-$M$17),幹材積成長量!$S$7:$S$148,0),MATCH($G62,幹材積成長量!$S$7:$U$7,0)),IF($F62="地位Ⅲ",INDEX(幹材積成長量!$Y$7:$AA$148,MATCH(【入力】吸収量・排出量算定シート!$H62+(Z$17-$M$17),幹材積成長量!$Y$7:$Y$148,0),MATCH($G62,幹材積成長量!$Y$7:$AA$7,0)),INDEX(幹材積成長量!$V$7:$X$148,MATCH(【入力】吸収量・排出量算定シート!$H62+(Z$17-$M$17),幹材積成長量!$V$7:$V$148,0),MATCH($G62,幹材積成長量!$V$7:$X$7,0)))),0)</f>
        <v>0</v>
      </c>
      <c r="AA62" s="187">
        <f>IFERROR(IF($F62="地位Ⅰ",INDEX(幹材積成長量!$S$7:$U$148,MATCH(【入力】吸収量・排出量算定シート!$H62+(AA$17-$M$17),幹材積成長量!$S$7:$S$148,0),MATCH($G62,幹材積成長量!$S$7:$U$7,0)),IF($F62="地位Ⅲ",INDEX(幹材積成長量!$Y$7:$AA$148,MATCH(【入力】吸収量・排出量算定シート!$H62+(AA$17-$M$17),幹材積成長量!$Y$7:$Y$148,0),MATCH($G62,幹材積成長量!$Y$7:$AA$7,0)),INDEX(幹材積成長量!$V$7:$X$148,MATCH(【入力】吸収量・排出量算定シート!$H62+(AA$17-$M$17),幹材積成長量!$V$7:$V$148,0),MATCH($G62,幹材積成長量!$V$7:$X$7,0)))),0)</f>
        <v>0</v>
      </c>
      <c r="AB62" s="187">
        <f>IFERROR(IF($F62="地位Ⅰ",INDEX(幹材積成長量!$S$7:$U$148,MATCH(【入力】吸収量・排出量算定シート!$H62+(AB$17-$M$17),幹材積成長量!$S$7:$S$148,0),MATCH($G62,幹材積成長量!$S$7:$U$7,0)),IF($F62="地位Ⅲ",INDEX(幹材積成長量!$Y$7:$AA$148,MATCH(【入力】吸収量・排出量算定シート!$H62+(AB$17-$M$17),幹材積成長量!$Y$7:$Y$148,0),MATCH($G62,幹材積成長量!$Y$7:$AA$7,0)),INDEX(幹材積成長量!$V$7:$X$148,MATCH(【入力】吸収量・排出量算定シート!$H62+(AB$17-$M$17),幹材積成長量!$V$7:$V$148,0),MATCH($G62,幹材積成長量!$V$7:$X$7,0)))),0)</f>
        <v>0</v>
      </c>
      <c r="AC62" s="187">
        <f>IFERROR(IF($F62="地位Ⅰ",INDEX(幹材積成長量!$S$7:$U$148,MATCH(【入力】吸収量・排出量算定シート!$H62+(AC$17-$M$17),幹材積成長量!$S$7:$S$148,0),MATCH($G62,幹材積成長量!$S$7:$U$7,0)),IF($F62="地位Ⅲ",INDEX(幹材積成長量!$Y$7:$AA$148,MATCH(【入力】吸収量・排出量算定シート!$H62+(AC$17-$M$17),幹材積成長量!$Y$7:$Y$148,0),MATCH($G62,幹材積成長量!$Y$7:$AA$7,0)),INDEX(幹材積成長量!$V$7:$X$148,MATCH(【入力】吸収量・排出量算定シート!$H62+(AC$17-$M$17),幹材積成長量!$V$7:$V$148,0),MATCH($G62,幹材積成長量!$V$7:$X$7,0)))),0)</f>
        <v>0</v>
      </c>
      <c r="AD62" s="2">
        <f>IFERROR(INDEX('BEF（拡大係数）'!$A$4:$AO$154,MATCH(【入力】吸収量・排出量算定シート!$H62,'BEF（拡大係数）'!$A$4:$A$154,0),MATCH($G62,'BEF（拡大係数）'!$A$4:$AO$4,0)),0)</f>
        <v>0</v>
      </c>
      <c r="AE62" s="2">
        <f>IFERROR(INDEX('BEF（拡大係数）'!$A$4:$AO$154,MATCH(【入力】吸収量・排出量算定シート!$H62,'BEF（拡大係数）'!$A$4:$A$154,0),MATCH($G62,'BEF（拡大係数）'!$A$4:$AO$4,0)),0)</f>
        <v>0</v>
      </c>
      <c r="AF62" s="2">
        <f>IFERROR(INDEX('BEF（拡大係数）'!$A$4:$AO$154,MATCH(【入力】吸収量・排出量算定シート!$H62,'BEF（拡大係数）'!$A$4:$A$154,0),MATCH($G62,'BEF（拡大係数）'!$A$4:$AO$4,0)),0)</f>
        <v>0</v>
      </c>
      <c r="AG62" s="2">
        <f>IFERROR(INDEX('BEF（拡大係数）'!$A$4:$AO$154,MATCH(【入力】吸収量・排出量算定シート!$H62,'BEF（拡大係数）'!$A$4:$A$154,0),MATCH($G62,'BEF（拡大係数）'!$A$4:$AO$4,0)),0)</f>
        <v>0</v>
      </c>
      <c r="AH62" s="2">
        <f>IFERROR(INDEX('BEF（拡大係数）'!$A$4:$AO$154,MATCH(【入力】吸収量・排出量算定シート!$H62,'BEF（拡大係数）'!$A$4:$A$154,0),MATCH($G62,'BEF（拡大係数）'!$A$4:$AO$4,0)),0)</f>
        <v>0</v>
      </c>
      <c r="AI62" s="2">
        <f>IFERROR(INDEX('BEF（拡大係数）'!$A$4:$AO$154,MATCH(【入力】吸収量・排出量算定シート!$H62,'BEF（拡大係数）'!$A$4:$A$154,0),MATCH($G62,'BEF（拡大係数）'!$A$4:$AO$4,0)),0)</f>
        <v>0</v>
      </c>
      <c r="AJ62" s="2">
        <f>IFERROR(INDEX('BEF（拡大係数）'!$A$4:$AO$154,MATCH(【入力】吸収量・排出量算定シート!$H62,'BEF（拡大係数）'!$A$4:$A$154,0),MATCH($G62,'BEF（拡大係数）'!$A$4:$AO$4,0)),0)</f>
        <v>0</v>
      </c>
      <c r="AK62" s="2">
        <f>IFERROR(INDEX('BEF（拡大係数）'!$A$4:$AO$154,MATCH(【入力】吸収量・排出量算定シート!$H62,'BEF（拡大係数）'!$A$4:$A$154,0),MATCH($G62,'BEF（拡大係数）'!$A$4:$AO$4,0)),0)</f>
        <v>0</v>
      </c>
      <c r="AL62" s="2">
        <f>IFERROR(INDEX('BEF（拡大係数）'!$A$4:$AO$154,MATCH(【入力】吸収量・排出量算定シート!$H62,'BEF（拡大係数）'!$A$4:$A$154,0),MATCH($G62,'BEF（拡大係数）'!$A$4:$AO$4,0)),0)</f>
        <v>0</v>
      </c>
      <c r="AM62" s="2">
        <f>IFERROR(INDEX('BEF（拡大係数）'!$A$4:$AO$154,MATCH(【入力】吸収量・排出量算定シート!$H62,'BEF（拡大係数）'!$A$4:$A$154,0),MATCH($G62,'BEF（拡大係数）'!$A$4:$AO$4,0)),0)</f>
        <v>0</v>
      </c>
      <c r="AN62" s="2">
        <f>IFERROR(INDEX('BEF（拡大係数）'!$A$4:$AO$154,MATCH(【入力】吸収量・排出量算定シート!$H62,'BEF（拡大係数）'!$A$4:$A$154,0),MATCH($G62,'BEF（拡大係数）'!$A$4:$AO$4,0)),0)</f>
        <v>0</v>
      </c>
      <c r="AO62" s="2">
        <f>IFERROR(INDEX('BEF（拡大係数）'!$A$4:$AO$154,MATCH(【入力】吸収量・排出量算定シート!$H62,'BEF（拡大係数）'!$A$4:$A$154,0),MATCH($G62,'BEF（拡大係数）'!$A$4:$AO$4,0)),0)</f>
        <v>0</v>
      </c>
      <c r="AP62" s="2">
        <f>IFERROR(INDEX('BEF（拡大係数）'!$A$4:$AO$154,MATCH(【入力】吸収量・排出量算定シート!$H62,'BEF（拡大係数）'!$A$4:$A$154,0),MATCH($G62,'BEF（拡大係数）'!$A$4:$AO$4,0)),0)</f>
        <v>0</v>
      </c>
      <c r="AQ62" s="2">
        <f>IFERROR(INDEX('BEF（拡大係数）'!$A$4:$AO$154,MATCH(【入力】吸収量・排出量算定シート!$H62,'BEF（拡大係数）'!$A$4:$A$154,0),MATCH($G62,'BEF（拡大係数）'!$A$4:$AO$4,0)),0)</f>
        <v>0</v>
      </c>
      <c r="AR62" s="2">
        <f>IFERROR(INDEX('BEF（拡大係数）'!$A$4:$AO$154,MATCH(【入力】吸収量・排出量算定シート!$H62,'BEF（拡大係数）'!$A$4:$A$154,0),MATCH($G62,'BEF（拡大係数）'!$A$4:$AO$4,0)),0)</f>
        <v>0</v>
      </c>
      <c r="AS62" s="2">
        <f>IFERROR(INDEX('BEF（拡大係数）'!$A$4:$AO$154,MATCH(【入力】吸収量・排出量算定シート!$H62,'BEF（拡大係数）'!$A$4:$A$154,0),MATCH($G62,'BEF（拡大係数）'!$A$4:$AO$4,0)),0)</f>
        <v>0</v>
      </c>
      <c r="AT62" s="2">
        <f>IFERROR(INDEX('BEF（拡大係数）'!$A$4:$AO$154,MATCH(【入力】吸収量・排出量算定シート!$H62,'BEF（拡大係数）'!$A$4:$A$154,0),MATCH($G62,'BEF（拡大係数）'!$A$4:$AO$4,0)),0)</f>
        <v>0</v>
      </c>
      <c r="AU62" s="2">
        <f>IFERROR(VLOOKUP($G62,パラメータ_オリジナル!$B$6:$G$45,4,FALSE),0)</f>
        <v>0</v>
      </c>
      <c r="AV62" s="2">
        <f>IFERROR(VLOOKUP($G62,パラメータ_オリジナル!$B$6:$G$45,5,FALSE),0)</f>
        <v>0</v>
      </c>
      <c r="AW62" s="2">
        <f>IFERROR(VLOOKUP($G62,パラメータ_オリジナル!$B$6:$G$45,6,FALSE),0)</f>
        <v>0</v>
      </c>
      <c r="AX62" s="125">
        <f t="shared" si="182"/>
        <v>0</v>
      </c>
      <c r="AY62" s="125">
        <f t="shared" si="183"/>
        <v>0</v>
      </c>
      <c r="AZ62" s="125">
        <f t="shared" si="184"/>
        <v>0</v>
      </c>
      <c r="BA62" s="125">
        <f t="shared" si="185"/>
        <v>0</v>
      </c>
      <c r="BB62" s="125">
        <f t="shared" si="186"/>
        <v>0</v>
      </c>
      <c r="BC62" s="125">
        <f t="shared" si="187"/>
        <v>0</v>
      </c>
      <c r="BD62" s="125">
        <f t="shared" si="188"/>
        <v>0</v>
      </c>
      <c r="BE62" s="125">
        <f t="shared" si="189"/>
        <v>0</v>
      </c>
      <c r="BF62" s="125">
        <f t="shared" si="190"/>
        <v>0</v>
      </c>
      <c r="BG62" s="125">
        <f t="shared" si="191"/>
        <v>0</v>
      </c>
      <c r="BH62" s="125">
        <f t="shared" si="192"/>
        <v>0</v>
      </c>
      <c r="BI62" s="125">
        <f t="shared" si="193"/>
        <v>0</v>
      </c>
      <c r="BJ62" s="125">
        <f t="shared" si="194"/>
        <v>0</v>
      </c>
      <c r="BK62" s="125">
        <f t="shared" si="195"/>
        <v>0</v>
      </c>
      <c r="BL62" s="125">
        <f t="shared" si="196"/>
        <v>0</v>
      </c>
      <c r="BM62" s="125">
        <f t="shared" si="197"/>
        <v>0</v>
      </c>
      <c r="BN62" s="125">
        <f t="shared" si="198"/>
        <v>0</v>
      </c>
      <c r="BO62" s="125">
        <f t="shared" si="199"/>
        <v>0</v>
      </c>
      <c r="BP62" s="125">
        <f t="shared" si="200"/>
        <v>0</v>
      </c>
      <c r="BQ62" s="125">
        <f t="shared" si="201"/>
        <v>0</v>
      </c>
      <c r="BR62" s="125">
        <f t="shared" si="202"/>
        <v>0</v>
      </c>
      <c r="BS62" s="125">
        <f t="shared" si="203"/>
        <v>0</v>
      </c>
      <c r="BT62" s="125">
        <f t="shared" si="204"/>
        <v>0</v>
      </c>
      <c r="BU62" s="125">
        <f t="shared" si="205"/>
        <v>0</v>
      </c>
      <c r="BV62" s="125">
        <f t="shared" si="206"/>
        <v>0</v>
      </c>
      <c r="BW62" s="125">
        <f t="shared" si="207"/>
        <v>0</v>
      </c>
      <c r="BX62" s="125">
        <f t="shared" si="208"/>
        <v>0</v>
      </c>
      <c r="BY62" s="125">
        <f t="shared" si="209"/>
        <v>0</v>
      </c>
      <c r="BZ62" s="125">
        <f t="shared" si="210"/>
        <v>0</v>
      </c>
      <c r="CA62" s="125">
        <f t="shared" si="211"/>
        <v>0</v>
      </c>
      <c r="CB62" s="125">
        <f t="shared" si="212"/>
        <v>0</v>
      </c>
      <c r="CC62" s="125">
        <f t="shared" si="213"/>
        <v>0</v>
      </c>
      <c r="CD62" s="125">
        <f t="shared" si="214"/>
        <v>0</v>
      </c>
      <c r="CE62" s="125">
        <f t="shared" si="215"/>
        <v>0</v>
      </c>
      <c r="CF62" s="2">
        <f>IFERROR(IF($F62="地位Ⅰ",INDEX(幹材積成長量!$I$7:$K$148,MATCH((【入力】吸収量・排出量算定シート!$H62+(【入力】吸収量・排出量算定シート!CF$17-【入力】吸収量・排出量算定シート!$CF$17)),幹材積成長量!$I$7:$I$148,0),MATCH(【入力】吸収量・排出量算定シート!$G62,幹材積成長量!$I$7:$K$7,0)),IF($F62="地位Ⅲ",INDEX(幹材積成長量!$O$7:$Q$148,MATCH((【入力】吸収量・排出量算定シート!$H62+(【入力】吸収量・排出量算定シート!CF$17-【入力】吸収量・排出量算定シート!$CF$17)),幹材積成長量!$O$7:$O$148,0),MATCH(【入力】吸収量・排出量算定シート!$G62,幹材積成長量!$O$7:$Q$7,0)),INDEX(幹材積成長量!$L$7:$N$148,MATCH((【入力】吸収量・排出量算定シート!$H62+(【入力】吸収量・排出量算定シート!CF$17-【入力】吸収量・排出量算定シート!$CF$17)),幹材積成長量!$L$7:$L$148,0),MATCH(【入力】吸収量・排出量算定シート!$G62,幹材積成長量!$L$7:$N$7,0)))),0)</f>
        <v>0</v>
      </c>
      <c r="CG62" s="2">
        <f>IFERROR(IF($F62="地位Ⅰ",INDEX(幹材積成長量!$I$7:$K$148,MATCH((【入力】吸収量・排出量算定シート!$H62+(【入力】吸収量・排出量算定シート!CG$17-【入力】吸収量・排出量算定シート!$CF$17)),幹材積成長量!$I$7:$I$148,0),MATCH(【入力】吸収量・排出量算定シート!$G62,幹材積成長量!$I$7:$K$7,0)),IF($F62="地位Ⅲ",INDEX(幹材積成長量!$O$7:$Q$148,MATCH((【入力】吸収量・排出量算定シート!$H62+(【入力】吸収量・排出量算定シート!CG$17-【入力】吸収量・排出量算定シート!$CF$17)),幹材積成長量!$O$7:$O$148,0),MATCH(【入力】吸収量・排出量算定シート!$G62,幹材積成長量!$O$7:$Q$7,0)),INDEX(幹材積成長量!$L$7:$N$148,MATCH((【入力】吸収量・排出量算定シート!$H62+(【入力】吸収量・排出量算定シート!CG$17-【入力】吸収量・排出量算定シート!$CF$17)),幹材積成長量!$L$7:$L$148,0),MATCH(【入力】吸収量・排出量算定シート!$G62,幹材積成長量!$L$7:$N$7,0)))),0)</f>
        <v>0</v>
      </c>
      <c r="CH62" s="2">
        <f>IFERROR(IF($F62="地位Ⅰ",INDEX(幹材積成長量!$I$7:$K$148,MATCH((【入力】吸収量・排出量算定シート!$H62+(【入力】吸収量・排出量算定シート!CH$17-【入力】吸収量・排出量算定シート!$CF$17)),幹材積成長量!$I$7:$I$148,0),MATCH(【入力】吸収量・排出量算定シート!$G62,幹材積成長量!$I$7:$K$7,0)),IF($F62="地位Ⅲ",INDEX(幹材積成長量!$O$7:$Q$148,MATCH((【入力】吸収量・排出量算定シート!$H62+(【入力】吸収量・排出量算定シート!CH$17-【入力】吸収量・排出量算定シート!$CF$17)),幹材積成長量!$O$7:$O$148,0),MATCH(【入力】吸収量・排出量算定シート!$G62,幹材積成長量!$O$7:$Q$7,0)),INDEX(幹材積成長量!$L$7:$N$148,MATCH((【入力】吸収量・排出量算定シート!$H62+(【入力】吸収量・排出量算定シート!CH$17-【入力】吸収量・排出量算定シート!$CF$17)),幹材積成長量!$L$7:$L$148,0),MATCH(【入力】吸収量・排出量算定シート!$G62,幹材積成長量!$L$7:$N$7,0)))),0)</f>
        <v>0</v>
      </c>
      <c r="CI62" s="2">
        <f>IFERROR(IF($F62="地位Ⅰ",INDEX(幹材積成長量!$I$7:$K$148,MATCH((【入力】吸収量・排出量算定シート!$H62+(【入力】吸収量・排出量算定シート!CI$17-【入力】吸収量・排出量算定シート!$CF$17)),幹材積成長量!$I$7:$I$148,0),MATCH(【入力】吸収量・排出量算定シート!$G62,幹材積成長量!$I$7:$K$7,0)),IF($F62="地位Ⅲ",INDEX(幹材積成長量!$O$7:$Q$148,MATCH((【入力】吸収量・排出量算定シート!$H62+(【入力】吸収量・排出量算定シート!CI$17-【入力】吸収量・排出量算定シート!$CF$17)),幹材積成長量!$O$7:$O$148,0),MATCH(【入力】吸収量・排出量算定シート!$G62,幹材積成長量!$O$7:$Q$7,0)),INDEX(幹材積成長量!$L$7:$N$148,MATCH((【入力】吸収量・排出量算定シート!$H62+(【入力】吸収量・排出量算定シート!CI$17-【入力】吸収量・排出量算定シート!$CF$17)),幹材積成長量!$L$7:$L$148,0),MATCH(【入力】吸収量・排出量算定シート!$G62,幹材積成長量!$L$7:$N$7,0)))),0)</f>
        <v>0</v>
      </c>
      <c r="CJ62" s="2">
        <f>IFERROR(IF($F62="地位Ⅰ",INDEX(幹材積成長量!$I$7:$K$148,MATCH((【入力】吸収量・排出量算定シート!$H62+(【入力】吸収量・排出量算定シート!CJ$17-【入力】吸収量・排出量算定シート!$CF$17)),幹材積成長量!$I$7:$I$148,0),MATCH(【入力】吸収量・排出量算定シート!$G62,幹材積成長量!$I$7:$K$7,0)),IF($F62="地位Ⅲ",INDEX(幹材積成長量!$O$7:$Q$148,MATCH((【入力】吸収量・排出量算定シート!$H62+(【入力】吸収量・排出量算定シート!CJ$17-【入力】吸収量・排出量算定シート!$CF$17)),幹材積成長量!$O$7:$O$148,0),MATCH(【入力】吸収量・排出量算定シート!$G62,幹材積成長量!$O$7:$Q$7,0)),INDEX(幹材積成長量!$L$7:$N$148,MATCH((【入力】吸収量・排出量算定シート!$H62+(【入力】吸収量・排出量算定シート!CJ$17-【入力】吸収量・排出量算定シート!$CF$17)),幹材積成長量!$L$7:$L$148,0),MATCH(【入力】吸収量・排出量算定シート!$G62,幹材積成長量!$L$7:$N$7,0)))),0)</f>
        <v>0</v>
      </c>
      <c r="CK62" s="2">
        <f>IFERROR(IF($F62="地位Ⅰ",INDEX(幹材積成長量!$I$7:$K$148,MATCH((【入力】吸収量・排出量算定シート!$H62+(【入力】吸収量・排出量算定シート!CK$17-【入力】吸収量・排出量算定シート!$CF$17)),幹材積成長量!$I$7:$I$148,0),MATCH(【入力】吸収量・排出量算定シート!$G62,幹材積成長量!$I$7:$K$7,0)),IF($F62="地位Ⅲ",INDEX(幹材積成長量!$O$7:$Q$148,MATCH((【入力】吸収量・排出量算定シート!$H62+(【入力】吸収量・排出量算定シート!CK$17-【入力】吸収量・排出量算定シート!$CF$17)),幹材積成長量!$O$7:$O$148,0),MATCH(【入力】吸収量・排出量算定シート!$G62,幹材積成長量!$O$7:$Q$7,0)),INDEX(幹材積成長量!$L$7:$N$148,MATCH((【入力】吸収量・排出量算定シート!$H62+(【入力】吸収量・排出量算定シート!CK$17-【入力】吸収量・排出量算定シート!$CF$17)),幹材積成長量!$L$7:$L$148,0),MATCH(【入力】吸収量・排出量算定シート!$G62,幹材積成長量!$L$7:$N$7,0)))),0)</f>
        <v>0</v>
      </c>
      <c r="CL62" s="2">
        <f>IFERROR(IF($F62="地位Ⅰ",INDEX(幹材積成長量!$I$7:$K$148,MATCH((【入力】吸収量・排出量算定シート!$H62+(【入力】吸収量・排出量算定シート!CL$17-【入力】吸収量・排出量算定シート!$CF$17)),幹材積成長量!$I$7:$I$148,0),MATCH(【入力】吸収量・排出量算定シート!$G62,幹材積成長量!$I$7:$K$7,0)),IF($F62="地位Ⅲ",INDEX(幹材積成長量!$O$7:$Q$148,MATCH((【入力】吸収量・排出量算定シート!$H62+(【入力】吸収量・排出量算定シート!CL$17-【入力】吸収量・排出量算定シート!$CF$17)),幹材積成長量!$O$7:$O$148,0),MATCH(【入力】吸収量・排出量算定シート!$G62,幹材積成長量!$O$7:$Q$7,0)),INDEX(幹材積成長量!$L$7:$N$148,MATCH((【入力】吸収量・排出量算定シート!$H62+(【入力】吸収量・排出量算定シート!CL$17-【入力】吸収量・排出量算定シート!$CF$17)),幹材積成長量!$L$7:$L$148,0),MATCH(【入力】吸収量・排出量算定シート!$G62,幹材積成長量!$L$7:$N$7,0)))),0)</f>
        <v>0</v>
      </c>
      <c r="CM62" s="2">
        <f>IFERROR(IF($F62="地位Ⅰ",INDEX(幹材積成長量!$I$7:$K$148,MATCH((【入力】吸収量・排出量算定シート!$H62+(【入力】吸収量・排出量算定シート!CM$17-【入力】吸収量・排出量算定シート!$CF$17)),幹材積成長量!$I$7:$I$148,0),MATCH(【入力】吸収量・排出量算定シート!$G62,幹材積成長量!$I$7:$K$7,0)),IF($F62="地位Ⅲ",INDEX(幹材積成長量!$O$7:$Q$148,MATCH((【入力】吸収量・排出量算定シート!$H62+(【入力】吸収量・排出量算定シート!CM$17-【入力】吸収量・排出量算定シート!$CF$17)),幹材積成長量!$O$7:$O$148,0),MATCH(【入力】吸収量・排出量算定シート!$G62,幹材積成長量!$O$7:$Q$7,0)),INDEX(幹材積成長量!$L$7:$N$148,MATCH((【入力】吸収量・排出量算定シート!$H62+(【入力】吸収量・排出量算定シート!CM$17-【入力】吸収量・排出量算定シート!$CF$17)),幹材積成長量!$L$7:$L$148,0),MATCH(【入力】吸収量・排出量算定シート!$G62,幹材積成長量!$L$7:$N$7,0)))),0)</f>
        <v>0</v>
      </c>
      <c r="CN62" s="2">
        <f>IFERROR(IF($F62="地位Ⅰ",INDEX(幹材積成長量!$I$7:$K$148,MATCH((【入力】吸収量・排出量算定シート!$H62+(【入力】吸収量・排出量算定シート!CN$17-【入力】吸収量・排出量算定シート!$CF$17)),幹材積成長量!$I$7:$I$148,0),MATCH(【入力】吸収量・排出量算定シート!$G62,幹材積成長量!$I$7:$K$7,0)),IF($F62="地位Ⅲ",INDEX(幹材積成長量!$O$7:$Q$148,MATCH((【入力】吸収量・排出量算定シート!$H62+(【入力】吸収量・排出量算定シート!CN$17-【入力】吸収量・排出量算定シート!$CF$17)),幹材積成長量!$O$7:$O$148,0),MATCH(【入力】吸収量・排出量算定シート!$G62,幹材積成長量!$O$7:$Q$7,0)),INDEX(幹材積成長量!$L$7:$N$148,MATCH((【入力】吸収量・排出量算定シート!$H62+(【入力】吸収量・排出量算定シート!CN$17-【入力】吸収量・排出量算定シート!$CF$17)),幹材積成長量!$L$7:$L$148,0),MATCH(【入力】吸収量・排出量算定シート!$G62,幹材積成長量!$L$7:$N$7,0)))),0)</f>
        <v>0</v>
      </c>
      <c r="CO62" s="2">
        <f>IFERROR(IF($F62="地位Ⅰ",INDEX(幹材積成長量!$I$7:$K$148,MATCH((【入力】吸収量・排出量算定シート!$H62+(【入力】吸収量・排出量算定シート!CO$17-【入力】吸収量・排出量算定シート!$CF$17)),幹材積成長量!$I$7:$I$148,0),MATCH(【入力】吸収量・排出量算定シート!$G62,幹材積成長量!$I$7:$K$7,0)),IF($F62="地位Ⅲ",INDEX(幹材積成長量!$O$7:$Q$148,MATCH((【入力】吸収量・排出量算定シート!$H62+(【入力】吸収量・排出量算定シート!CO$17-【入力】吸収量・排出量算定シート!$CF$17)),幹材積成長量!$O$7:$O$148,0),MATCH(【入力】吸収量・排出量算定シート!$G62,幹材積成長量!$O$7:$Q$7,0)),INDEX(幹材積成長量!$L$7:$N$148,MATCH((【入力】吸収量・排出量算定シート!$H62+(【入力】吸収量・排出量算定シート!CO$17-【入力】吸収量・排出量算定シート!$CF$17)),幹材積成長量!$L$7:$L$148,0),MATCH(【入力】吸収量・排出量算定シート!$G62,幹材積成長量!$L$7:$N$7,0)))),0)</f>
        <v>0</v>
      </c>
      <c r="CP62" s="2">
        <f>IFERROR(IF($F62="地位Ⅰ",INDEX(幹材積成長量!$I$7:$K$148,MATCH((【入力】吸収量・排出量算定シート!$H62+(【入力】吸収量・排出量算定シート!CP$17-【入力】吸収量・排出量算定シート!$CF$17)),幹材積成長量!$I$7:$I$148,0),MATCH(【入力】吸収量・排出量算定シート!$G62,幹材積成長量!$I$7:$K$7,0)),IF($F62="地位Ⅲ",INDEX(幹材積成長量!$O$7:$Q$148,MATCH((【入力】吸収量・排出量算定シート!$H62+(【入力】吸収量・排出量算定シート!CP$17-【入力】吸収量・排出量算定シート!$CF$17)),幹材積成長量!$O$7:$O$148,0),MATCH(【入力】吸収量・排出量算定シート!$G62,幹材積成長量!$O$7:$Q$7,0)),INDEX(幹材積成長量!$L$7:$N$148,MATCH((【入力】吸収量・排出量算定シート!$H62+(【入力】吸収量・排出量算定シート!CP$17-【入力】吸収量・排出量算定シート!$CF$17)),幹材積成長量!$L$7:$L$148,0),MATCH(【入力】吸収量・排出量算定シート!$G62,幹材積成長量!$L$7:$N$7,0)))),0)</f>
        <v>0</v>
      </c>
      <c r="CQ62" s="2">
        <f>IFERROR(IF($F62="地位Ⅰ",INDEX(幹材積成長量!$I$7:$K$148,MATCH((【入力】吸収量・排出量算定シート!$H62+(【入力】吸収量・排出量算定シート!CQ$17-【入力】吸収量・排出量算定シート!$CF$17)),幹材積成長量!$I$7:$I$148,0),MATCH(【入力】吸収量・排出量算定シート!$G62,幹材積成長量!$I$7:$K$7,0)),IF($F62="地位Ⅲ",INDEX(幹材積成長量!$O$7:$Q$148,MATCH((【入力】吸収量・排出量算定シート!$H62+(【入力】吸収量・排出量算定シート!CQ$17-【入力】吸収量・排出量算定シート!$CF$17)),幹材積成長量!$O$7:$O$148,0),MATCH(【入力】吸収量・排出量算定シート!$G62,幹材積成長量!$O$7:$Q$7,0)),INDEX(幹材積成長量!$L$7:$N$148,MATCH((【入力】吸収量・排出量算定シート!$H62+(【入力】吸収量・排出量算定シート!CQ$17-【入力】吸収量・排出量算定シート!$CF$17)),幹材積成長量!$L$7:$L$148,0),MATCH(【入力】吸収量・排出量算定シート!$G62,幹材積成長量!$L$7:$N$7,0)))),0)</f>
        <v>0</v>
      </c>
      <c r="CR62" s="2">
        <f>IFERROR(IF($F62="地位Ⅰ",INDEX(幹材積成長量!$I$7:$K$148,MATCH((【入力】吸収量・排出量算定シート!$H62+(【入力】吸収量・排出量算定シート!CR$17-【入力】吸収量・排出量算定シート!$CF$17)),幹材積成長量!$I$7:$I$148,0),MATCH(【入力】吸収量・排出量算定シート!$G62,幹材積成長量!$I$7:$K$7,0)),IF($F62="地位Ⅲ",INDEX(幹材積成長量!$O$7:$Q$148,MATCH((【入力】吸収量・排出量算定シート!$H62+(【入力】吸収量・排出量算定シート!CR$17-【入力】吸収量・排出量算定シート!$CF$17)),幹材積成長量!$O$7:$O$148,0),MATCH(【入力】吸収量・排出量算定シート!$G62,幹材積成長量!$O$7:$Q$7,0)),INDEX(幹材積成長量!$L$7:$N$148,MATCH((【入力】吸収量・排出量算定シート!$H62+(【入力】吸収量・排出量算定シート!CR$17-【入力】吸収量・排出量算定シート!$CF$17)),幹材積成長量!$L$7:$L$148,0),MATCH(【入力】吸収量・排出量算定シート!$G62,幹材積成長量!$L$7:$N$7,0)))),0)</f>
        <v>0</v>
      </c>
      <c r="CS62" s="2">
        <f>IFERROR(IF($F62="地位Ⅰ",INDEX(幹材積成長量!$I$7:$K$148,MATCH((【入力】吸収量・排出量算定シート!$H62+(【入力】吸収量・排出量算定シート!CS$17-【入力】吸収量・排出量算定シート!$CF$17)),幹材積成長量!$I$7:$I$148,0),MATCH(【入力】吸収量・排出量算定シート!$G62,幹材積成長量!$I$7:$K$7,0)),IF($F62="地位Ⅲ",INDEX(幹材積成長量!$O$7:$Q$148,MATCH((【入力】吸収量・排出量算定シート!$H62+(【入力】吸収量・排出量算定シート!CS$17-【入力】吸収量・排出量算定シート!$CF$17)),幹材積成長量!$O$7:$O$148,0),MATCH(【入力】吸収量・排出量算定シート!$G62,幹材積成長量!$O$7:$Q$7,0)),INDEX(幹材積成長量!$L$7:$N$148,MATCH((【入力】吸収量・排出量算定シート!$H62+(【入力】吸収量・排出量算定シート!CS$17-【入力】吸収量・排出量算定シート!$CF$17)),幹材積成長量!$L$7:$L$148,0),MATCH(【入力】吸収量・排出量算定シート!$G62,幹材積成長量!$L$7:$N$7,0)))),0)</f>
        <v>0</v>
      </c>
      <c r="CT62" s="2">
        <f>IFERROR(IF($F62="地位Ⅰ",INDEX(幹材積成長量!$I$7:$K$148,MATCH((【入力】吸収量・排出量算定シート!$H62+(【入力】吸収量・排出量算定シート!CT$17-【入力】吸収量・排出量算定シート!$CF$17)),幹材積成長量!$I$7:$I$148,0),MATCH(【入力】吸収量・排出量算定シート!$G62,幹材積成長量!$I$7:$K$7,0)),IF($F62="地位Ⅲ",INDEX(幹材積成長量!$O$7:$Q$148,MATCH((【入力】吸収量・排出量算定シート!$H62+(【入力】吸収量・排出量算定シート!CT$17-【入力】吸収量・排出量算定シート!$CF$17)),幹材積成長量!$O$7:$O$148,0),MATCH(【入力】吸収量・排出量算定シート!$G62,幹材積成長量!$O$7:$Q$7,0)),INDEX(幹材積成長量!$L$7:$N$148,MATCH((【入力】吸収量・排出量算定シート!$H62+(【入力】吸収量・排出量算定シート!CT$17-【入力】吸収量・排出量算定シート!$CF$17)),幹材積成長量!$L$7:$L$148,0),MATCH(【入力】吸収量・排出量算定シート!$G62,幹材積成長量!$L$7:$N$7,0)))),0)</f>
        <v>0</v>
      </c>
      <c r="CU62" s="2">
        <f>IFERROR(IF($F62="地位Ⅰ",INDEX(幹材積成長量!$I$7:$K$148,MATCH((【入力】吸収量・排出量算定シート!$H62+(【入力】吸収量・排出量算定シート!CU$17-【入力】吸収量・排出量算定シート!$CF$17)),幹材積成長量!$I$7:$I$148,0),MATCH(【入力】吸収量・排出量算定シート!$G62,幹材積成長量!$I$7:$K$7,0)),IF($F62="地位Ⅲ",INDEX(幹材積成長量!$O$7:$Q$148,MATCH((【入力】吸収量・排出量算定シート!$H62+(【入力】吸収量・排出量算定シート!CU$17-【入力】吸収量・排出量算定シート!$CF$17)),幹材積成長量!$O$7:$O$148,0),MATCH(【入力】吸収量・排出量算定シート!$G62,幹材積成長量!$O$7:$Q$7,0)),INDEX(幹材積成長量!$L$7:$N$148,MATCH((【入力】吸収量・排出量算定シート!$H62+(【入力】吸収量・排出量算定シート!CU$17-【入力】吸収量・排出量算定シート!$CF$17)),幹材積成長量!$L$7:$L$148,0),MATCH(【入力】吸収量・排出量算定シート!$G62,幹材積成長量!$L$7:$N$7,0)))),0)</f>
        <v>0</v>
      </c>
      <c r="CV62" s="2">
        <f>IFERROR(IF($F62="地位Ⅰ",INDEX(幹材積成長量!$I$7:$K$148,MATCH((【入力】吸収量・排出量算定シート!$H62+(【入力】吸収量・排出量算定シート!CV$17-【入力】吸収量・排出量算定シート!$CF$17)),幹材積成長量!$I$7:$I$148,0),MATCH(【入力】吸収量・排出量算定シート!$G62,幹材積成長量!$I$7:$K$7,0)),IF($F62="地位Ⅲ",INDEX(幹材積成長量!$O$7:$Q$148,MATCH((【入力】吸収量・排出量算定シート!$H62+(【入力】吸収量・排出量算定シート!CV$17-【入力】吸収量・排出量算定シート!$CF$17)),幹材積成長量!$O$7:$O$148,0),MATCH(【入力】吸収量・排出量算定シート!$G62,幹材積成長量!$O$7:$Q$7,0)),INDEX(幹材積成長量!$L$7:$N$148,MATCH((【入力】吸収量・排出量算定シート!$H62+(【入力】吸収量・排出量算定シート!CV$17-【入力】吸収量・排出量算定シート!$CF$17)),幹材積成長量!$L$7:$L$148,0),MATCH(【入力】吸収量・排出量算定シート!$G62,幹材積成長量!$L$7:$N$7,0)))),0)</f>
        <v>0</v>
      </c>
      <c r="CW62" s="2">
        <f t="shared" si="216"/>
        <v>0</v>
      </c>
      <c r="CX62" s="2">
        <f t="shared" si="217"/>
        <v>0</v>
      </c>
      <c r="CY62" s="2">
        <f t="shared" si="218"/>
        <v>0</v>
      </c>
      <c r="CZ62" s="2">
        <f t="shared" si="219"/>
        <v>0</v>
      </c>
      <c r="DA62" s="2">
        <f t="shared" si="220"/>
        <v>0</v>
      </c>
      <c r="DB62" s="2">
        <f t="shared" si="221"/>
        <v>0</v>
      </c>
      <c r="DC62" s="2">
        <f t="shared" si="222"/>
        <v>0</v>
      </c>
      <c r="DD62" s="2">
        <f t="shared" si="223"/>
        <v>0</v>
      </c>
      <c r="DE62" s="2">
        <f t="shared" si="224"/>
        <v>0</v>
      </c>
      <c r="DF62" s="2">
        <f t="shared" si="225"/>
        <v>0</v>
      </c>
      <c r="DG62" s="2">
        <f t="shared" si="226"/>
        <v>0</v>
      </c>
      <c r="DH62" s="2">
        <f t="shared" si="227"/>
        <v>0</v>
      </c>
      <c r="DI62" s="2">
        <f t="shared" si="228"/>
        <v>0</v>
      </c>
      <c r="DJ62" s="2">
        <f t="shared" si="229"/>
        <v>0</v>
      </c>
      <c r="DK62" s="2">
        <f t="shared" si="230"/>
        <v>0</v>
      </c>
      <c r="DL62" s="2">
        <f t="shared" si="231"/>
        <v>0</v>
      </c>
      <c r="DM62" s="2">
        <f t="shared" si="232"/>
        <v>0</v>
      </c>
      <c r="DN62" s="187">
        <f>IFERROR(IF($F62="地位Ⅰ",INDEX(幹材積成長量!$AE$7:$AG$14,8,MATCH(【入力】吸収量・排出量算定シート!$G62,幹材積成長量!$AE$7:$AG$7,0)),IF($F62="地位Ⅲ",INDEX(幹材積成長量!$AK$7:$AM$14,8,MATCH(【入力】吸収量・排出量算定シート!$G62,幹材積成長量!$AK$7:$AM$7,0)),INDEX(幹材積成長量!$AH$7:$AJ$14,8,MATCH(【入力】吸収量・排出量算定シート!$G62,幹材積成長量!$AH$7:$AJ$7,0)))),0)</f>
        <v>0</v>
      </c>
      <c r="DO62" s="187">
        <f>IFERROR(IF($F62="地位Ⅰ",INDEX(幹材積成長量!$AE$7:$AG$14,8,MATCH(【入力】吸収量・排出量算定シート!$G62,幹材積成長量!$AE$7:$AG$7,0)),IF($F62="地位Ⅲ",INDEX(幹材積成長量!$AK$7:$AM$14,8,MATCH(【入力】吸収量・排出量算定シート!$G62,幹材積成長量!$AK$7:$AM$7,0)),INDEX(幹材積成長量!$AH$7:$AJ$14,8,MATCH(【入力】吸収量・排出量算定シート!$G62,幹材積成長量!$AH$7:$AJ$7,0)))),0)</f>
        <v>0</v>
      </c>
      <c r="DP62" s="187">
        <f>IFERROR(IF($F62="地位Ⅰ",INDEX(幹材積成長量!$AE$7:$AG$14,8,MATCH(【入力】吸収量・排出量算定シート!$G62,幹材積成長量!$AE$7:$AG$7,0)),IF($F62="地位Ⅲ",INDEX(幹材積成長量!$AK$7:$AM$14,8,MATCH(【入力】吸収量・排出量算定シート!$G62,幹材積成長量!$AK$7:$AM$7,0)),INDEX(幹材積成長量!$AH$7:$AJ$14,8,MATCH(【入力】吸収量・排出量算定シート!$G62,幹材積成長量!$AH$7:$AJ$7,0)))),0)</f>
        <v>0</v>
      </c>
      <c r="DQ62" s="187">
        <f>IFERROR(IF($F62="地位Ⅰ",INDEX(幹材積成長量!$AE$7:$AG$14,8,MATCH(【入力】吸収量・排出量算定シート!$G62,幹材積成長量!$AE$7:$AG$7,0)),IF($F62="地位Ⅲ",INDEX(幹材積成長量!$AK$7:$AM$14,8,MATCH(【入力】吸収量・排出量算定シート!$G62,幹材積成長量!$AK$7:$AM$7,0)),INDEX(幹材積成長量!$AH$7:$AJ$14,8,MATCH(【入力】吸収量・排出量算定シート!$G62,幹材積成長量!$AH$7:$AJ$7,0)))),0)</f>
        <v>0</v>
      </c>
      <c r="DR62" s="187">
        <f>IFERROR(IF($F62="地位Ⅰ",INDEX(幹材積成長量!$AE$7:$AG$14,8,MATCH(【入力】吸収量・排出量算定シート!$G62,幹材積成長量!$AE$7:$AG$7,0)),IF($F62="地位Ⅲ",INDEX(幹材積成長量!$AK$7:$AM$14,8,MATCH(【入力】吸収量・排出量算定シート!$G62,幹材積成長量!$AK$7:$AM$7,0)),INDEX(幹材積成長量!$AH$7:$AJ$14,8,MATCH(【入力】吸収量・排出量算定シート!$G62,幹材積成長量!$AH$7:$AJ$7,0)))),0)</f>
        <v>0</v>
      </c>
      <c r="DS62" s="187">
        <f>IFERROR(IF($F62="地位Ⅰ",INDEX(幹材積成長量!$AE$7:$AG$14,8,MATCH(【入力】吸収量・排出量算定シート!$G62,幹材積成長量!$AE$7:$AG$7,0)),IF($F62="地位Ⅲ",INDEX(幹材積成長量!$AK$7:$AM$14,8,MATCH(【入力】吸収量・排出量算定シート!$G62,幹材積成長量!$AK$7:$AM$7,0)),INDEX(幹材積成長量!$AH$7:$AJ$14,8,MATCH(【入力】吸収量・排出量算定シート!$G62,幹材積成長量!$AH$7:$AJ$7,0)))),0)</f>
        <v>0</v>
      </c>
      <c r="DT62" s="187">
        <f>IFERROR(IF($F62="地位Ⅰ",INDEX(幹材積成長量!$AE$7:$AG$14,8,MATCH(【入力】吸収量・排出量算定シート!$G62,幹材積成長量!$AE$7:$AG$7,0)),IF($F62="地位Ⅲ",INDEX(幹材積成長量!$AK$7:$AM$14,8,MATCH(【入力】吸収量・排出量算定シート!$G62,幹材積成長量!$AK$7:$AM$7,0)),INDEX(幹材積成長量!$AH$7:$AJ$14,8,MATCH(【入力】吸収量・排出量算定シート!$G62,幹材積成長量!$AH$7:$AJ$7,0)))),0)</f>
        <v>0</v>
      </c>
      <c r="DU62" s="187">
        <f>IFERROR(IF($F62="地位Ⅰ",INDEX(幹材積成長量!$AE$7:$AG$14,8,MATCH(【入力】吸収量・排出量算定シート!$G62,幹材積成長量!$AE$7:$AG$7,0)),IF($F62="地位Ⅲ",INDEX(幹材積成長量!$AK$7:$AM$14,8,MATCH(【入力】吸収量・排出量算定シート!$G62,幹材積成長量!$AK$7:$AM$7,0)),INDEX(幹材積成長量!$AH$7:$AJ$14,8,MATCH(【入力】吸収量・排出量算定シート!$G62,幹材積成長量!$AH$7:$AJ$7,0)))),0)</f>
        <v>0</v>
      </c>
      <c r="DV62" s="187">
        <f>IFERROR(IF($F62="地位Ⅰ",INDEX(幹材積成長量!$AE$7:$AG$14,8,MATCH(【入力】吸収量・排出量算定シート!$G62,幹材積成長量!$AE$7:$AG$7,0)),IF($F62="地位Ⅲ",INDEX(幹材積成長量!$AK$7:$AM$14,8,MATCH(【入力】吸収量・排出量算定シート!$G62,幹材積成長量!$AK$7:$AM$7,0)),INDEX(幹材積成長量!$AH$7:$AJ$14,8,MATCH(【入力】吸収量・排出量算定シート!$G62,幹材積成長量!$AH$7:$AJ$7,0)))),0)</f>
        <v>0</v>
      </c>
      <c r="DW62" s="187">
        <f>IFERROR(IF($F62="地位Ⅰ",INDEX(幹材積成長量!$AE$7:$AG$14,8,MATCH(【入力】吸収量・排出量算定シート!$G62,幹材積成長量!$AE$7:$AG$7,0)),IF($F62="地位Ⅲ",INDEX(幹材積成長量!$AK$7:$AM$14,8,MATCH(【入力】吸収量・排出量算定シート!$G62,幹材積成長量!$AK$7:$AM$7,0)),INDEX(幹材積成長量!$AH$7:$AJ$14,8,MATCH(【入力】吸収量・排出量算定シート!$G62,幹材積成長量!$AH$7:$AJ$7,0)))),0)</f>
        <v>0</v>
      </c>
      <c r="DX62" s="187">
        <f>IFERROR(IF($F62="地位Ⅰ",INDEX(幹材積成長量!$AE$7:$AG$14,8,MATCH(【入力】吸収量・排出量算定シート!$G62,幹材積成長量!$AE$7:$AG$7,0)),IF($F62="地位Ⅲ",INDEX(幹材積成長量!$AK$7:$AM$14,8,MATCH(【入力】吸収量・排出量算定シート!$G62,幹材積成長量!$AK$7:$AM$7,0)),INDEX(幹材積成長量!$AH$7:$AJ$14,8,MATCH(【入力】吸収量・排出量算定シート!$G62,幹材積成長量!$AH$7:$AJ$7,0)))),0)</f>
        <v>0</v>
      </c>
      <c r="DY62" s="187">
        <f>IFERROR(IF($F62="地位Ⅰ",INDEX(幹材積成長量!$AE$7:$AG$14,8,MATCH(【入力】吸収量・排出量算定シート!$G62,幹材積成長量!$AE$7:$AG$7,0)),IF($F62="地位Ⅲ",INDEX(幹材積成長量!$AK$7:$AM$14,8,MATCH(【入力】吸収量・排出量算定シート!$G62,幹材積成長量!$AK$7:$AM$7,0)),INDEX(幹材積成長量!$AH$7:$AJ$14,8,MATCH(【入力】吸収量・排出量算定シート!$G62,幹材積成長量!$AH$7:$AJ$7,0)))),0)</f>
        <v>0</v>
      </c>
      <c r="DZ62" s="187">
        <f>IFERROR(IF($F62="地位Ⅰ",INDEX(幹材積成長量!$AE$7:$AG$14,8,MATCH(【入力】吸収量・排出量算定シート!$G62,幹材積成長量!$AE$7:$AG$7,0)),IF($F62="地位Ⅲ",INDEX(幹材積成長量!$AK$7:$AM$14,8,MATCH(【入力】吸収量・排出量算定シート!$G62,幹材積成長量!$AK$7:$AM$7,0)),INDEX(幹材積成長量!$AH$7:$AJ$14,8,MATCH(【入力】吸収量・排出量算定シート!$G62,幹材積成長量!$AH$7:$AJ$7,0)))),0)</f>
        <v>0</v>
      </c>
      <c r="EA62" s="187">
        <f>IFERROR(IF($F62="地位Ⅰ",INDEX(幹材積成長量!$AE$7:$AG$14,8,MATCH(【入力】吸収量・排出量算定シート!$G62,幹材積成長量!$AE$7:$AG$7,0)),IF($F62="地位Ⅲ",INDEX(幹材積成長量!$AK$7:$AM$14,8,MATCH(【入力】吸収量・排出量算定シート!$G62,幹材積成長量!$AK$7:$AM$7,0)),INDEX(幹材積成長量!$AH$7:$AJ$14,8,MATCH(【入力】吸収量・排出量算定シート!$G62,幹材積成長量!$AH$7:$AJ$7,0)))),0)</f>
        <v>0</v>
      </c>
      <c r="EB62" s="187">
        <f>IFERROR(IF($F62="地位Ⅰ",INDEX(幹材積成長量!$AE$7:$AG$14,8,MATCH(【入力】吸収量・排出量算定シート!$G62,幹材積成長量!$AE$7:$AG$7,0)),IF($F62="地位Ⅲ",INDEX(幹材積成長量!$AK$7:$AM$14,8,MATCH(【入力】吸収量・排出量算定シート!$G62,幹材積成長量!$AK$7:$AM$7,0)),INDEX(幹材積成長量!$AH$7:$AJ$14,8,MATCH(【入力】吸収量・排出量算定シート!$G62,幹材積成長量!$AH$7:$AJ$7,0)))),0)</f>
        <v>0</v>
      </c>
      <c r="EC62" s="187">
        <f>IFERROR(IF($F62="地位Ⅰ",INDEX(幹材積成長量!$AE$7:$AG$14,8,MATCH(【入力】吸収量・排出量算定シート!$G62,幹材積成長量!$AE$7:$AG$7,0)),IF($F62="地位Ⅲ",INDEX(幹材積成長量!$AK$7:$AM$14,8,MATCH(【入力】吸収量・排出量算定シート!$G62,幹材積成長量!$AK$7:$AM$7,0)),INDEX(幹材積成長量!$AH$7:$AJ$14,8,MATCH(【入力】吸収量・排出量算定シート!$G62,幹材積成長量!$AH$7:$AJ$7,0)))),0)</f>
        <v>0</v>
      </c>
      <c r="ED62" s="186">
        <f t="shared" si="233"/>
        <v>0</v>
      </c>
      <c r="EE62" s="186">
        <f t="shared" si="234"/>
        <v>0</v>
      </c>
      <c r="EF62" s="186">
        <f t="shared" si="235"/>
        <v>0</v>
      </c>
      <c r="EG62" s="186">
        <f t="shared" si="236"/>
        <v>0</v>
      </c>
      <c r="EH62" s="186">
        <f t="shared" si="237"/>
        <v>0</v>
      </c>
      <c r="EI62" s="186">
        <f t="shared" si="238"/>
        <v>0</v>
      </c>
      <c r="EJ62" s="186">
        <f t="shared" si="239"/>
        <v>0</v>
      </c>
      <c r="EK62" s="186">
        <f t="shared" si="240"/>
        <v>0</v>
      </c>
      <c r="EL62" s="186">
        <f t="shared" si="241"/>
        <v>0</v>
      </c>
      <c r="EM62" s="186">
        <f t="shared" si="242"/>
        <v>0</v>
      </c>
      <c r="EN62" s="186">
        <f t="shared" si="243"/>
        <v>0</v>
      </c>
      <c r="EO62" s="186">
        <f t="shared" si="244"/>
        <v>0</v>
      </c>
      <c r="EP62" s="186">
        <f t="shared" si="245"/>
        <v>0</v>
      </c>
      <c r="EQ62" s="186">
        <f t="shared" si="246"/>
        <v>0</v>
      </c>
      <c r="ER62" s="186">
        <f t="shared" si="247"/>
        <v>0</v>
      </c>
      <c r="ES62" s="186">
        <f t="shared" si="248"/>
        <v>0</v>
      </c>
      <c r="ET62" s="186">
        <f t="shared" si="249"/>
        <v>0</v>
      </c>
    </row>
    <row r="63" spans="2:150" x14ac:dyDescent="0.3">
      <c r="B63" s="3"/>
      <c r="C63" s="3"/>
      <c r="D63" s="3"/>
      <c r="E63" s="3"/>
      <c r="G63" s="217"/>
      <c r="J63" s="3"/>
      <c r="M63" s="187">
        <f>IFERROR(IF($F63="地位Ⅰ",INDEX(幹材積成長量!$S$7:$U$148,MATCH(【入力】吸収量・排出量算定シート!$H63+(M$17-$M$17),幹材積成長量!$S$7:$S$148,0),MATCH($G63,幹材積成長量!$S$7:$U$7,0)),IF($F63="地位Ⅲ",INDEX(幹材積成長量!$Y$7:$AA$148,MATCH(【入力】吸収量・排出量算定シート!$H63+(M$17-$M$17),幹材積成長量!$Y$7:$Y$148,0),MATCH($G63,幹材積成長量!$Y$7:$AA$7,0)),INDEX(幹材積成長量!$V$7:$X$148,MATCH(【入力】吸収量・排出量算定シート!$H63+(M$17-$M$17),幹材積成長量!$V$7:$V$148,0),MATCH($G63,幹材積成長量!$V$7:$X$7,0)))),0)</f>
        <v>0</v>
      </c>
      <c r="N63" s="187">
        <f>IFERROR(IF($F63="地位Ⅰ",INDEX(幹材積成長量!$S$7:$U$148,MATCH(【入力】吸収量・排出量算定シート!$H63+(N$17-$M$17),幹材積成長量!$S$7:$S$148,0),MATCH($G63,幹材積成長量!$S$7:$U$7,0)),IF($F63="地位Ⅲ",INDEX(幹材積成長量!$Y$7:$AA$148,MATCH(【入力】吸収量・排出量算定シート!$H63+(N$17-$M$17),幹材積成長量!$Y$7:$Y$148,0),MATCH($G63,幹材積成長量!$Y$7:$AA$7,0)),INDEX(幹材積成長量!$V$7:$X$148,MATCH(【入力】吸収量・排出量算定シート!$H63+(N$17-$M$17),幹材積成長量!$V$7:$V$148,0),MATCH($G63,幹材積成長量!$V$7:$X$7,0)))),0)</f>
        <v>0</v>
      </c>
      <c r="O63" s="187">
        <f>IFERROR(IF($F63="地位Ⅰ",INDEX(幹材積成長量!$S$7:$U$148,MATCH(【入力】吸収量・排出量算定シート!$H63+(O$17-$M$17),幹材積成長量!$S$7:$S$148,0),MATCH($G63,幹材積成長量!$S$7:$U$7,0)),IF($F63="地位Ⅲ",INDEX(幹材積成長量!$Y$7:$AA$148,MATCH(【入力】吸収量・排出量算定シート!$H63+(O$17-$M$17),幹材積成長量!$Y$7:$Y$148,0),MATCH($G63,幹材積成長量!$Y$7:$AA$7,0)),INDEX(幹材積成長量!$V$7:$X$148,MATCH(【入力】吸収量・排出量算定シート!$H63+(O$17-$M$17),幹材積成長量!$V$7:$V$148,0),MATCH($G63,幹材積成長量!$V$7:$X$7,0)))),0)</f>
        <v>0</v>
      </c>
      <c r="P63" s="187">
        <f>IFERROR(IF($F63="地位Ⅰ",INDEX(幹材積成長量!$S$7:$U$148,MATCH(【入力】吸収量・排出量算定シート!$H63+(P$17-$M$17),幹材積成長量!$S$7:$S$148,0),MATCH($G63,幹材積成長量!$S$7:$U$7,0)),IF($F63="地位Ⅲ",INDEX(幹材積成長量!$Y$7:$AA$148,MATCH(【入力】吸収量・排出量算定シート!$H63+(P$17-$M$17),幹材積成長量!$Y$7:$Y$148,0),MATCH($G63,幹材積成長量!$Y$7:$AA$7,0)),INDEX(幹材積成長量!$V$7:$X$148,MATCH(【入力】吸収量・排出量算定シート!$H63+(P$17-$M$17),幹材積成長量!$V$7:$V$148,0),MATCH($G63,幹材積成長量!$V$7:$X$7,0)))),0)</f>
        <v>0</v>
      </c>
      <c r="Q63" s="187">
        <f>IFERROR(IF($F63="地位Ⅰ",INDEX(幹材積成長量!$S$7:$U$148,MATCH(【入力】吸収量・排出量算定シート!$H63+(Q$17-$M$17),幹材積成長量!$S$7:$S$148,0),MATCH($G63,幹材積成長量!$S$7:$U$7,0)),IF($F63="地位Ⅲ",INDEX(幹材積成長量!$Y$7:$AA$148,MATCH(【入力】吸収量・排出量算定シート!$H63+(Q$17-$M$17),幹材積成長量!$Y$7:$Y$148,0),MATCH($G63,幹材積成長量!$Y$7:$AA$7,0)),INDEX(幹材積成長量!$V$7:$X$148,MATCH(【入力】吸収量・排出量算定シート!$H63+(Q$17-$M$17),幹材積成長量!$V$7:$V$148,0),MATCH($G63,幹材積成長量!$V$7:$X$7,0)))),0)</f>
        <v>0</v>
      </c>
      <c r="R63" s="187">
        <f>IFERROR(IF($F63="地位Ⅰ",INDEX(幹材積成長量!$S$7:$U$148,MATCH(【入力】吸収量・排出量算定シート!$H63+(R$17-$M$17),幹材積成長量!$S$7:$S$148,0),MATCH($G63,幹材積成長量!$S$7:$U$7,0)),IF($F63="地位Ⅲ",INDEX(幹材積成長量!$Y$7:$AA$148,MATCH(【入力】吸収量・排出量算定シート!$H63+(R$17-$M$17),幹材積成長量!$Y$7:$Y$148,0),MATCH($G63,幹材積成長量!$Y$7:$AA$7,0)),INDEX(幹材積成長量!$V$7:$X$148,MATCH(【入力】吸収量・排出量算定シート!$H63+(R$17-$M$17),幹材積成長量!$V$7:$V$148,0),MATCH($G63,幹材積成長量!$V$7:$X$7,0)))),0)</f>
        <v>0</v>
      </c>
      <c r="S63" s="187">
        <f>IFERROR(IF($F63="地位Ⅰ",INDEX(幹材積成長量!$S$7:$U$148,MATCH(【入力】吸収量・排出量算定シート!$H63+(S$17-$M$17),幹材積成長量!$S$7:$S$148,0),MATCH($G63,幹材積成長量!$S$7:$U$7,0)),IF($F63="地位Ⅲ",INDEX(幹材積成長量!$Y$7:$AA$148,MATCH(【入力】吸収量・排出量算定シート!$H63+(S$17-$M$17),幹材積成長量!$Y$7:$Y$148,0),MATCH($G63,幹材積成長量!$Y$7:$AA$7,0)),INDEX(幹材積成長量!$V$7:$X$148,MATCH(【入力】吸収量・排出量算定シート!$H63+(S$17-$M$17),幹材積成長量!$V$7:$V$148,0),MATCH($G63,幹材積成長量!$V$7:$X$7,0)))),0)</f>
        <v>0</v>
      </c>
      <c r="T63" s="187">
        <f>IFERROR(IF($F63="地位Ⅰ",INDEX(幹材積成長量!$S$7:$U$148,MATCH(【入力】吸収量・排出量算定シート!$H63+(T$17-$M$17),幹材積成長量!$S$7:$S$148,0),MATCH($G63,幹材積成長量!$S$7:$U$7,0)),IF($F63="地位Ⅲ",INDEX(幹材積成長量!$Y$7:$AA$148,MATCH(【入力】吸収量・排出量算定シート!$H63+(T$17-$M$17),幹材積成長量!$Y$7:$Y$148,0),MATCH($G63,幹材積成長量!$Y$7:$AA$7,0)),INDEX(幹材積成長量!$V$7:$X$148,MATCH(【入力】吸収量・排出量算定シート!$H63+(T$17-$M$17),幹材積成長量!$V$7:$V$148,0),MATCH($G63,幹材積成長量!$V$7:$X$7,0)))),0)</f>
        <v>0</v>
      </c>
      <c r="U63" s="187">
        <f>IFERROR(IF($F63="地位Ⅰ",INDEX(幹材積成長量!$S$7:$U$148,MATCH(【入力】吸収量・排出量算定シート!$H63+(U$17-$M$17),幹材積成長量!$S$7:$S$148,0),MATCH($G63,幹材積成長量!$S$7:$U$7,0)),IF($F63="地位Ⅲ",INDEX(幹材積成長量!$Y$7:$AA$148,MATCH(【入力】吸収量・排出量算定シート!$H63+(U$17-$M$17),幹材積成長量!$Y$7:$Y$148,0),MATCH($G63,幹材積成長量!$Y$7:$AA$7,0)),INDEX(幹材積成長量!$V$7:$X$148,MATCH(【入力】吸収量・排出量算定シート!$H63+(U$17-$M$17),幹材積成長量!$V$7:$V$148,0),MATCH($G63,幹材積成長量!$V$7:$X$7,0)))),0)</f>
        <v>0</v>
      </c>
      <c r="V63" s="187">
        <f>IFERROR(IF($F63="地位Ⅰ",INDEX(幹材積成長量!$S$7:$U$148,MATCH(【入力】吸収量・排出量算定シート!$H63+(V$17-$M$17),幹材積成長量!$S$7:$S$148,0),MATCH($G63,幹材積成長量!$S$7:$U$7,0)),IF($F63="地位Ⅲ",INDEX(幹材積成長量!$Y$7:$AA$148,MATCH(【入力】吸収量・排出量算定シート!$H63+(V$17-$M$17),幹材積成長量!$Y$7:$Y$148,0),MATCH($G63,幹材積成長量!$Y$7:$AA$7,0)),INDEX(幹材積成長量!$V$7:$X$148,MATCH(【入力】吸収量・排出量算定シート!$H63+(V$17-$M$17),幹材積成長量!$V$7:$V$148,0),MATCH($G63,幹材積成長量!$V$7:$X$7,0)))),0)</f>
        <v>0</v>
      </c>
      <c r="W63" s="187">
        <f>IFERROR(IF($F63="地位Ⅰ",INDEX(幹材積成長量!$S$7:$U$148,MATCH(【入力】吸収量・排出量算定シート!$H63+(W$17-$M$17),幹材積成長量!$S$7:$S$148,0),MATCH($G63,幹材積成長量!$S$7:$U$7,0)),IF($F63="地位Ⅲ",INDEX(幹材積成長量!$Y$7:$AA$148,MATCH(【入力】吸収量・排出量算定シート!$H63+(W$17-$M$17),幹材積成長量!$Y$7:$Y$148,0),MATCH($G63,幹材積成長量!$Y$7:$AA$7,0)),INDEX(幹材積成長量!$V$7:$X$148,MATCH(【入力】吸収量・排出量算定シート!$H63+(W$17-$M$17),幹材積成長量!$V$7:$V$148,0),MATCH($G63,幹材積成長量!$V$7:$X$7,0)))),0)</f>
        <v>0</v>
      </c>
      <c r="X63" s="187">
        <f>IFERROR(IF($F63="地位Ⅰ",INDEX(幹材積成長量!$S$7:$U$148,MATCH(【入力】吸収量・排出量算定シート!$H63+(X$17-$M$17),幹材積成長量!$S$7:$S$148,0),MATCH($G63,幹材積成長量!$S$7:$U$7,0)),IF($F63="地位Ⅲ",INDEX(幹材積成長量!$Y$7:$AA$148,MATCH(【入力】吸収量・排出量算定シート!$H63+(X$17-$M$17),幹材積成長量!$Y$7:$Y$148,0),MATCH($G63,幹材積成長量!$Y$7:$AA$7,0)),INDEX(幹材積成長量!$V$7:$X$148,MATCH(【入力】吸収量・排出量算定シート!$H63+(X$17-$M$17),幹材積成長量!$V$7:$V$148,0),MATCH($G63,幹材積成長量!$V$7:$X$7,0)))),0)</f>
        <v>0</v>
      </c>
      <c r="Y63" s="187">
        <f>IFERROR(IF($F63="地位Ⅰ",INDEX(幹材積成長量!$S$7:$U$148,MATCH(【入力】吸収量・排出量算定シート!$H63+(Y$17-$M$17),幹材積成長量!$S$7:$S$148,0),MATCH($G63,幹材積成長量!$S$7:$U$7,0)),IF($F63="地位Ⅲ",INDEX(幹材積成長量!$Y$7:$AA$148,MATCH(【入力】吸収量・排出量算定シート!$H63+(Y$17-$M$17),幹材積成長量!$Y$7:$Y$148,0),MATCH($G63,幹材積成長量!$Y$7:$AA$7,0)),INDEX(幹材積成長量!$V$7:$X$148,MATCH(【入力】吸収量・排出量算定シート!$H63+(Y$17-$M$17),幹材積成長量!$V$7:$V$148,0),MATCH($G63,幹材積成長量!$V$7:$X$7,0)))),0)</f>
        <v>0</v>
      </c>
      <c r="Z63" s="187">
        <f>IFERROR(IF($F63="地位Ⅰ",INDEX(幹材積成長量!$S$7:$U$148,MATCH(【入力】吸収量・排出量算定シート!$H63+(Z$17-$M$17),幹材積成長量!$S$7:$S$148,0),MATCH($G63,幹材積成長量!$S$7:$U$7,0)),IF($F63="地位Ⅲ",INDEX(幹材積成長量!$Y$7:$AA$148,MATCH(【入力】吸収量・排出量算定シート!$H63+(Z$17-$M$17),幹材積成長量!$Y$7:$Y$148,0),MATCH($G63,幹材積成長量!$Y$7:$AA$7,0)),INDEX(幹材積成長量!$V$7:$X$148,MATCH(【入力】吸収量・排出量算定シート!$H63+(Z$17-$M$17),幹材積成長量!$V$7:$V$148,0),MATCH($G63,幹材積成長量!$V$7:$X$7,0)))),0)</f>
        <v>0</v>
      </c>
      <c r="AA63" s="187">
        <f>IFERROR(IF($F63="地位Ⅰ",INDEX(幹材積成長量!$S$7:$U$148,MATCH(【入力】吸収量・排出量算定シート!$H63+(AA$17-$M$17),幹材積成長量!$S$7:$S$148,0),MATCH($G63,幹材積成長量!$S$7:$U$7,0)),IF($F63="地位Ⅲ",INDEX(幹材積成長量!$Y$7:$AA$148,MATCH(【入力】吸収量・排出量算定シート!$H63+(AA$17-$M$17),幹材積成長量!$Y$7:$Y$148,0),MATCH($G63,幹材積成長量!$Y$7:$AA$7,0)),INDEX(幹材積成長量!$V$7:$X$148,MATCH(【入力】吸収量・排出量算定シート!$H63+(AA$17-$M$17),幹材積成長量!$V$7:$V$148,0),MATCH($G63,幹材積成長量!$V$7:$X$7,0)))),0)</f>
        <v>0</v>
      </c>
      <c r="AB63" s="187">
        <f>IFERROR(IF($F63="地位Ⅰ",INDEX(幹材積成長量!$S$7:$U$148,MATCH(【入力】吸収量・排出量算定シート!$H63+(AB$17-$M$17),幹材積成長量!$S$7:$S$148,0),MATCH($G63,幹材積成長量!$S$7:$U$7,0)),IF($F63="地位Ⅲ",INDEX(幹材積成長量!$Y$7:$AA$148,MATCH(【入力】吸収量・排出量算定シート!$H63+(AB$17-$M$17),幹材積成長量!$Y$7:$Y$148,0),MATCH($G63,幹材積成長量!$Y$7:$AA$7,0)),INDEX(幹材積成長量!$V$7:$X$148,MATCH(【入力】吸収量・排出量算定シート!$H63+(AB$17-$M$17),幹材積成長量!$V$7:$V$148,0),MATCH($G63,幹材積成長量!$V$7:$X$7,0)))),0)</f>
        <v>0</v>
      </c>
      <c r="AC63" s="187">
        <f>IFERROR(IF($F63="地位Ⅰ",INDEX(幹材積成長量!$S$7:$U$148,MATCH(【入力】吸収量・排出量算定シート!$H63+(AC$17-$M$17),幹材積成長量!$S$7:$S$148,0),MATCH($G63,幹材積成長量!$S$7:$U$7,0)),IF($F63="地位Ⅲ",INDEX(幹材積成長量!$Y$7:$AA$148,MATCH(【入力】吸収量・排出量算定シート!$H63+(AC$17-$M$17),幹材積成長量!$Y$7:$Y$148,0),MATCH($G63,幹材積成長量!$Y$7:$AA$7,0)),INDEX(幹材積成長量!$V$7:$X$148,MATCH(【入力】吸収量・排出量算定シート!$H63+(AC$17-$M$17),幹材積成長量!$V$7:$V$148,0),MATCH($G63,幹材積成長量!$V$7:$X$7,0)))),0)</f>
        <v>0</v>
      </c>
      <c r="AD63" s="2">
        <f>IFERROR(INDEX('BEF（拡大係数）'!$A$4:$AO$154,MATCH(【入力】吸収量・排出量算定シート!$H63,'BEF（拡大係数）'!$A$4:$A$154,0),MATCH($G63,'BEF（拡大係数）'!$A$4:$AO$4,0)),0)</f>
        <v>0</v>
      </c>
      <c r="AE63" s="2">
        <f>IFERROR(INDEX('BEF（拡大係数）'!$A$4:$AO$154,MATCH(【入力】吸収量・排出量算定シート!$H63,'BEF（拡大係数）'!$A$4:$A$154,0),MATCH($G63,'BEF（拡大係数）'!$A$4:$AO$4,0)),0)</f>
        <v>0</v>
      </c>
      <c r="AF63" s="2">
        <f>IFERROR(INDEX('BEF（拡大係数）'!$A$4:$AO$154,MATCH(【入力】吸収量・排出量算定シート!$H63,'BEF（拡大係数）'!$A$4:$A$154,0),MATCH($G63,'BEF（拡大係数）'!$A$4:$AO$4,0)),0)</f>
        <v>0</v>
      </c>
      <c r="AG63" s="2">
        <f>IFERROR(INDEX('BEF（拡大係数）'!$A$4:$AO$154,MATCH(【入力】吸収量・排出量算定シート!$H63,'BEF（拡大係数）'!$A$4:$A$154,0),MATCH($G63,'BEF（拡大係数）'!$A$4:$AO$4,0)),0)</f>
        <v>0</v>
      </c>
      <c r="AH63" s="2">
        <f>IFERROR(INDEX('BEF（拡大係数）'!$A$4:$AO$154,MATCH(【入力】吸収量・排出量算定シート!$H63,'BEF（拡大係数）'!$A$4:$A$154,0),MATCH($G63,'BEF（拡大係数）'!$A$4:$AO$4,0)),0)</f>
        <v>0</v>
      </c>
      <c r="AI63" s="2">
        <f>IFERROR(INDEX('BEF（拡大係数）'!$A$4:$AO$154,MATCH(【入力】吸収量・排出量算定シート!$H63,'BEF（拡大係数）'!$A$4:$A$154,0),MATCH($G63,'BEF（拡大係数）'!$A$4:$AO$4,0)),0)</f>
        <v>0</v>
      </c>
      <c r="AJ63" s="2">
        <f>IFERROR(INDEX('BEF（拡大係数）'!$A$4:$AO$154,MATCH(【入力】吸収量・排出量算定シート!$H63,'BEF（拡大係数）'!$A$4:$A$154,0),MATCH($G63,'BEF（拡大係数）'!$A$4:$AO$4,0)),0)</f>
        <v>0</v>
      </c>
      <c r="AK63" s="2">
        <f>IFERROR(INDEX('BEF（拡大係数）'!$A$4:$AO$154,MATCH(【入力】吸収量・排出量算定シート!$H63,'BEF（拡大係数）'!$A$4:$A$154,0),MATCH($G63,'BEF（拡大係数）'!$A$4:$AO$4,0)),0)</f>
        <v>0</v>
      </c>
      <c r="AL63" s="2">
        <f>IFERROR(INDEX('BEF（拡大係数）'!$A$4:$AO$154,MATCH(【入力】吸収量・排出量算定シート!$H63,'BEF（拡大係数）'!$A$4:$A$154,0),MATCH($G63,'BEF（拡大係数）'!$A$4:$AO$4,0)),0)</f>
        <v>0</v>
      </c>
      <c r="AM63" s="2">
        <f>IFERROR(INDEX('BEF（拡大係数）'!$A$4:$AO$154,MATCH(【入力】吸収量・排出量算定シート!$H63,'BEF（拡大係数）'!$A$4:$A$154,0),MATCH($G63,'BEF（拡大係数）'!$A$4:$AO$4,0)),0)</f>
        <v>0</v>
      </c>
      <c r="AN63" s="2">
        <f>IFERROR(INDEX('BEF（拡大係数）'!$A$4:$AO$154,MATCH(【入力】吸収量・排出量算定シート!$H63,'BEF（拡大係数）'!$A$4:$A$154,0),MATCH($G63,'BEF（拡大係数）'!$A$4:$AO$4,0)),0)</f>
        <v>0</v>
      </c>
      <c r="AO63" s="2">
        <f>IFERROR(INDEX('BEF（拡大係数）'!$A$4:$AO$154,MATCH(【入力】吸収量・排出量算定シート!$H63,'BEF（拡大係数）'!$A$4:$A$154,0),MATCH($G63,'BEF（拡大係数）'!$A$4:$AO$4,0)),0)</f>
        <v>0</v>
      </c>
      <c r="AP63" s="2">
        <f>IFERROR(INDEX('BEF（拡大係数）'!$A$4:$AO$154,MATCH(【入力】吸収量・排出量算定シート!$H63,'BEF（拡大係数）'!$A$4:$A$154,0),MATCH($G63,'BEF（拡大係数）'!$A$4:$AO$4,0)),0)</f>
        <v>0</v>
      </c>
      <c r="AQ63" s="2">
        <f>IFERROR(INDEX('BEF（拡大係数）'!$A$4:$AO$154,MATCH(【入力】吸収量・排出量算定シート!$H63,'BEF（拡大係数）'!$A$4:$A$154,0),MATCH($G63,'BEF（拡大係数）'!$A$4:$AO$4,0)),0)</f>
        <v>0</v>
      </c>
      <c r="AR63" s="2">
        <f>IFERROR(INDEX('BEF（拡大係数）'!$A$4:$AO$154,MATCH(【入力】吸収量・排出量算定シート!$H63,'BEF（拡大係数）'!$A$4:$A$154,0),MATCH($G63,'BEF（拡大係数）'!$A$4:$AO$4,0)),0)</f>
        <v>0</v>
      </c>
      <c r="AS63" s="2">
        <f>IFERROR(INDEX('BEF（拡大係数）'!$A$4:$AO$154,MATCH(【入力】吸収量・排出量算定シート!$H63,'BEF（拡大係数）'!$A$4:$A$154,0),MATCH($G63,'BEF（拡大係数）'!$A$4:$AO$4,0)),0)</f>
        <v>0</v>
      </c>
      <c r="AT63" s="2">
        <f>IFERROR(INDEX('BEF（拡大係数）'!$A$4:$AO$154,MATCH(【入力】吸収量・排出量算定シート!$H63,'BEF（拡大係数）'!$A$4:$A$154,0),MATCH($G63,'BEF（拡大係数）'!$A$4:$AO$4,0)),0)</f>
        <v>0</v>
      </c>
      <c r="AU63" s="2">
        <f>IFERROR(VLOOKUP($G63,パラメータ_オリジナル!$B$6:$G$45,4,FALSE),0)</f>
        <v>0</v>
      </c>
      <c r="AV63" s="2">
        <f>IFERROR(VLOOKUP($G63,パラメータ_オリジナル!$B$6:$G$45,5,FALSE),0)</f>
        <v>0</v>
      </c>
      <c r="AW63" s="2">
        <f>IFERROR(VLOOKUP($G63,パラメータ_オリジナル!$B$6:$G$45,6,FALSE),0)</f>
        <v>0</v>
      </c>
      <c r="AX63" s="125">
        <f t="shared" si="182"/>
        <v>0</v>
      </c>
      <c r="AY63" s="125">
        <f t="shared" si="183"/>
        <v>0</v>
      </c>
      <c r="AZ63" s="125">
        <f t="shared" si="184"/>
        <v>0</v>
      </c>
      <c r="BA63" s="125">
        <f t="shared" si="185"/>
        <v>0</v>
      </c>
      <c r="BB63" s="125">
        <f t="shared" si="186"/>
        <v>0</v>
      </c>
      <c r="BC63" s="125">
        <f t="shared" si="187"/>
        <v>0</v>
      </c>
      <c r="BD63" s="125">
        <f t="shared" si="188"/>
        <v>0</v>
      </c>
      <c r="BE63" s="125">
        <f t="shared" si="189"/>
        <v>0</v>
      </c>
      <c r="BF63" s="125">
        <f t="shared" si="190"/>
        <v>0</v>
      </c>
      <c r="BG63" s="125">
        <f t="shared" si="191"/>
        <v>0</v>
      </c>
      <c r="BH63" s="125">
        <f t="shared" si="192"/>
        <v>0</v>
      </c>
      <c r="BI63" s="125">
        <f t="shared" si="193"/>
        <v>0</v>
      </c>
      <c r="BJ63" s="125">
        <f t="shared" si="194"/>
        <v>0</v>
      </c>
      <c r="BK63" s="125">
        <f t="shared" si="195"/>
        <v>0</v>
      </c>
      <c r="BL63" s="125">
        <f t="shared" si="196"/>
        <v>0</v>
      </c>
      <c r="BM63" s="125">
        <f t="shared" si="197"/>
        <v>0</v>
      </c>
      <c r="BN63" s="125">
        <f t="shared" si="198"/>
        <v>0</v>
      </c>
      <c r="BO63" s="125">
        <f t="shared" si="199"/>
        <v>0</v>
      </c>
      <c r="BP63" s="125">
        <f t="shared" si="200"/>
        <v>0</v>
      </c>
      <c r="BQ63" s="125">
        <f t="shared" si="201"/>
        <v>0</v>
      </c>
      <c r="BR63" s="125">
        <f t="shared" si="202"/>
        <v>0</v>
      </c>
      <c r="BS63" s="125">
        <f t="shared" si="203"/>
        <v>0</v>
      </c>
      <c r="BT63" s="125">
        <f t="shared" si="204"/>
        <v>0</v>
      </c>
      <c r="BU63" s="125">
        <f t="shared" si="205"/>
        <v>0</v>
      </c>
      <c r="BV63" s="125">
        <f t="shared" si="206"/>
        <v>0</v>
      </c>
      <c r="BW63" s="125">
        <f t="shared" si="207"/>
        <v>0</v>
      </c>
      <c r="BX63" s="125">
        <f t="shared" si="208"/>
        <v>0</v>
      </c>
      <c r="BY63" s="125">
        <f t="shared" si="209"/>
        <v>0</v>
      </c>
      <c r="BZ63" s="125">
        <f t="shared" si="210"/>
        <v>0</v>
      </c>
      <c r="CA63" s="125">
        <f t="shared" si="211"/>
        <v>0</v>
      </c>
      <c r="CB63" s="125">
        <f t="shared" si="212"/>
        <v>0</v>
      </c>
      <c r="CC63" s="125">
        <f t="shared" si="213"/>
        <v>0</v>
      </c>
      <c r="CD63" s="125">
        <f t="shared" si="214"/>
        <v>0</v>
      </c>
      <c r="CE63" s="125">
        <f t="shared" si="215"/>
        <v>0</v>
      </c>
      <c r="CF63" s="2">
        <f>IFERROR(IF($F63="地位Ⅰ",INDEX(幹材積成長量!$I$7:$K$148,MATCH((【入力】吸収量・排出量算定シート!$H63+(【入力】吸収量・排出量算定シート!CF$17-【入力】吸収量・排出量算定シート!$CF$17)),幹材積成長量!$I$7:$I$148,0),MATCH(【入力】吸収量・排出量算定シート!$G63,幹材積成長量!$I$7:$K$7,0)),IF($F63="地位Ⅲ",INDEX(幹材積成長量!$O$7:$Q$148,MATCH((【入力】吸収量・排出量算定シート!$H63+(【入力】吸収量・排出量算定シート!CF$17-【入力】吸収量・排出量算定シート!$CF$17)),幹材積成長量!$O$7:$O$148,0),MATCH(【入力】吸収量・排出量算定シート!$G63,幹材積成長量!$O$7:$Q$7,0)),INDEX(幹材積成長量!$L$7:$N$148,MATCH((【入力】吸収量・排出量算定シート!$H63+(【入力】吸収量・排出量算定シート!CF$17-【入力】吸収量・排出量算定シート!$CF$17)),幹材積成長量!$L$7:$L$148,0),MATCH(【入力】吸収量・排出量算定シート!$G63,幹材積成長量!$L$7:$N$7,0)))),0)</f>
        <v>0</v>
      </c>
      <c r="CG63" s="2">
        <f>IFERROR(IF($F63="地位Ⅰ",INDEX(幹材積成長量!$I$7:$K$148,MATCH((【入力】吸収量・排出量算定シート!$H63+(【入力】吸収量・排出量算定シート!CG$17-【入力】吸収量・排出量算定シート!$CF$17)),幹材積成長量!$I$7:$I$148,0),MATCH(【入力】吸収量・排出量算定シート!$G63,幹材積成長量!$I$7:$K$7,0)),IF($F63="地位Ⅲ",INDEX(幹材積成長量!$O$7:$Q$148,MATCH((【入力】吸収量・排出量算定シート!$H63+(【入力】吸収量・排出量算定シート!CG$17-【入力】吸収量・排出量算定シート!$CF$17)),幹材積成長量!$O$7:$O$148,0),MATCH(【入力】吸収量・排出量算定シート!$G63,幹材積成長量!$O$7:$Q$7,0)),INDEX(幹材積成長量!$L$7:$N$148,MATCH((【入力】吸収量・排出量算定シート!$H63+(【入力】吸収量・排出量算定シート!CG$17-【入力】吸収量・排出量算定シート!$CF$17)),幹材積成長量!$L$7:$L$148,0),MATCH(【入力】吸収量・排出量算定シート!$G63,幹材積成長量!$L$7:$N$7,0)))),0)</f>
        <v>0</v>
      </c>
      <c r="CH63" s="2">
        <f>IFERROR(IF($F63="地位Ⅰ",INDEX(幹材積成長量!$I$7:$K$148,MATCH((【入力】吸収量・排出量算定シート!$H63+(【入力】吸収量・排出量算定シート!CH$17-【入力】吸収量・排出量算定シート!$CF$17)),幹材積成長量!$I$7:$I$148,0),MATCH(【入力】吸収量・排出量算定シート!$G63,幹材積成長量!$I$7:$K$7,0)),IF($F63="地位Ⅲ",INDEX(幹材積成長量!$O$7:$Q$148,MATCH((【入力】吸収量・排出量算定シート!$H63+(【入力】吸収量・排出量算定シート!CH$17-【入力】吸収量・排出量算定シート!$CF$17)),幹材積成長量!$O$7:$O$148,0),MATCH(【入力】吸収量・排出量算定シート!$G63,幹材積成長量!$O$7:$Q$7,0)),INDEX(幹材積成長量!$L$7:$N$148,MATCH((【入力】吸収量・排出量算定シート!$H63+(【入力】吸収量・排出量算定シート!CH$17-【入力】吸収量・排出量算定シート!$CF$17)),幹材積成長量!$L$7:$L$148,0),MATCH(【入力】吸収量・排出量算定シート!$G63,幹材積成長量!$L$7:$N$7,0)))),0)</f>
        <v>0</v>
      </c>
      <c r="CI63" s="2">
        <f>IFERROR(IF($F63="地位Ⅰ",INDEX(幹材積成長量!$I$7:$K$148,MATCH((【入力】吸収量・排出量算定シート!$H63+(【入力】吸収量・排出量算定シート!CI$17-【入力】吸収量・排出量算定シート!$CF$17)),幹材積成長量!$I$7:$I$148,0),MATCH(【入力】吸収量・排出量算定シート!$G63,幹材積成長量!$I$7:$K$7,0)),IF($F63="地位Ⅲ",INDEX(幹材積成長量!$O$7:$Q$148,MATCH((【入力】吸収量・排出量算定シート!$H63+(【入力】吸収量・排出量算定シート!CI$17-【入力】吸収量・排出量算定シート!$CF$17)),幹材積成長量!$O$7:$O$148,0),MATCH(【入力】吸収量・排出量算定シート!$G63,幹材積成長量!$O$7:$Q$7,0)),INDEX(幹材積成長量!$L$7:$N$148,MATCH((【入力】吸収量・排出量算定シート!$H63+(【入力】吸収量・排出量算定シート!CI$17-【入力】吸収量・排出量算定シート!$CF$17)),幹材積成長量!$L$7:$L$148,0),MATCH(【入力】吸収量・排出量算定シート!$G63,幹材積成長量!$L$7:$N$7,0)))),0)</f>
        <v>0</v>
      </c>
      <c r="CJ63" s="2">
        <f>IFERROR(IF($F63="地位Ⅰ",INDEX(幹材積成長量!$I$7:$K$148,MATCH((【入力】吸収量・排出量算定シート!$H63+(【入力】吸収量・排出量算定シート!CJ$17-【入力】吸収量・排出量算定シート!$CF$17)),幹材積成長量!$I$7:$I$148,0),MATCH(【入力】吸収量・排出量算定シート!$G63,幹材積成長量!$I$7:$K$7,0)),IF($F63="地位Ⅲ",INDEX(幹材積成長量!$O$7:$Q$148,MATCH((【入力】吸収量・排出量算定シート!$H63+(【入力】吸収量・排出量算定シート!CJ$17-【入力】吸収量・排出量算定シート!$CF$17)),幹材積成長量!$O$7:$O$148,0),MATCH(【入力】吸収量・排出量算定シート!$G63,幹材積成長量!$O$7:$Q$7,0)),INDEX(幹材積成長量!$L$7:$N$148,MATCH((【入力】吸収量・排出量算定シート!$H63+(【入力】吸収量・排出量算定シート!CJ$17-【入力】吸収量・排出量算定シート!$CF$17)),幹材積成長量!$L$7:$L$148,0),MATCH(【入力】吸収量・排出量算定シート!$G63,幹材積成長量!$L$7:$N$7,0)))),0)</f>
        <v>0</v>
      </c>
      <c r="CK63" s="2">
        <f>IFERROR(IF($F63="地位Ⅰ",INDEX(幹材積成長量!$I$7:$K$148,MATCH((【入力】吸収量・排出量算定シート!$H63+(【入力】吸収量・排出量算定シート!CK$17-【入力】吸収量・排出量算定シート!$CF$17)),幹材積成長量!$I$7:$I$148,0),MATCH(【入力】吸収量・排出量算定シート!$G63,幹材積成長量!$I$7:$K$7,0)),IF($F63="地位Ⅲ",INDEX(幹材積成長量!$O$7:$Q$148,MATCH((【入力】吸収量・排出量算定シート!$H63+(【入力】吸収量・排出量算定シート!CK$17-【入力】吸収量・排出量算定シート!$CF$17)),幹材積成長量!$O$7:$O$148,0),MATCH(【入力】吸収量・排出量算定シート!$G63,幹材積成長量!$O$7:$Q$7,0)),INDEX(幹材積成長量!$L$7:$N$148,MATCH((【入力】吸収量・排出量算定シート!$H63+(【入力】吸収量・排出量算定シート!CK$17-【入力】吸収量・排出量算定シート!$CF$17)),幹材積成長量!$L$7:$L$148,0),MATCH(【入力】吸収量・排出量算定シート!$G63,幹材積成長量!$L$7:$N$7,0)))),0)</f>
        <v>0</v>
      </c>
      <c r="CL63" s="2">
        <f>IFERROR(IF($F63="地位Ⅰ",INDEX(幹材積成長量!$I$7:$K$148,MATCH((【入力】吸収量・排出量算定シート!$H63+(【入力】吸収量・排出量算定シート!CL$17-【入力】吸収量・排出量算定シート!$CF$17)),幹材積成長量!$I$7:$I$148,0),MATCH(【入力】吸収量・排出量算定シート!$G63,幹材積成長量!$I$7:$K$7,0)),IF($F63="地位Ⅲ",INDEX(幹材積成長量!$O$7:$Q$148,MATCH((【入力】吸収量・排出量算定シート!$H63+(【入力】吸収量・排出量算定シート!CL$17-【入力】吸収量・排出量算定シート!$CF$17)),幹材積成長量!$O$7:$O$148,0),MATCH(【入力】吸収量・排出量算定シート!$G63,幹材積成長量!$O$7:$Q$7,0)),INDEX(幹材積成長量!$L$7:$N$148,MATCH((【入力】吸収量・排出量算定シート!$H63+(【入力】吸収量・排出量算定シート!CL$17-【入力】吸収量・排出量算定シート!$CF$17)),幹材積成長量!$L$7:$L$148,0),MATCH(【入力】吸収量・排出量算定シート!$G63,幹材積成長量!$L$7:$N$7,0)))),0)</f>
        <v>0</v>
      </c>
      <c r="CM63" s="2">
        <f>IFERROR(IF($F63="地位Ⅰ",INDEX(幹材積成長量!$I$7:$K$148,MATCH((【入力】吸収量・排出量算定シート!$H63+(【入力】吸収量・排出量算定シート!CM$17-【入力】吸収量・排出量算定シート!$CF$17)),幹材積成長量!$I$7:$I$148,0),MATCH(【入力】吸収量・排出量算定シート!$G63,幹材積成長量!$I$7:$K$7,0)),IF($F63="地位Ⅲ",INDEX(幹材積成長量!$O$7:$Q$148,MATCH((【入力】吸収量・排出量算定シート!$H63+(【入力】吸収量・排出量算定シート!CM$17-【入力】吸収量・排出量算定シート!$CF$17)),幹材積成長量!$O$7:$O$148,0),MATCH(【入力】吸収量・排出量算定シート!$G63,幹材積成長量!$O$7:$Q$7,0)),INDEX(幹材積成長量!$L$7:$N$148,MATCH((【入力】吸収量・排出量算定シート!$H63+(【入力】吸収量・排出量算定シート!CM$17-【入力】吸収量・排出量算定シート!$CF$17)),幹材積成長量!$L$7:$L$148,0),MATCH(【入力】吸収量・排出量算定シート!$G63,幹材積成長量!$L$7:$N$7,0)))),0)</f>
        <v>0</v>
      </c>
      <c r="CN63" s="2">
        <f>IFERROR(IF($F63="地位Ⅰ",INDEX(幹材積成長量!$I$7:$K$148,MATCH((【入力】吸収量・排出量算定シート!$H63+(【入力】吸収量・排出量算定シート!CN$17-【入力】吸収量・排出量算定シート!$CF$17)),幹材積成長量!$I$7:$I$148,0),MATCH(【入力】吸収量・排出量算定シート!$G63,幹材積成長量!$I$7:$K$7,0)),IF($F63="地位Ⅲ",INDEX(幹材積成長量!$O$7:$Q$148,MATCH((【入力】吸収量・排出量算定シート!$H63+(【入力】吸収量・排出量算定シート!CN$17-【入力】吸収量・排出量算定シート!$CF$17)),幹材積成長量!$O$7:$O$148,0),MATCH(【入力】吸収量・排出量算定シート!$G63,幹材積成長量!$O$7:$Q$7,0)),INDEX(幹材積成長量!$L$7:$N$148,MATCH((【入力】吸収量・排出量算定シート!$H63+(【入力】吸収量・排出量算定シート!CN$17-【入力】吸収量・排出量算定シート!$CF$17)),幹材積成長量!$L$7:$L$148,0),MATCH(【入力】吸収量・排出量算定シート!$G63,幹材積成長量!$L$7:$N$7,0)))),0)</f>
        <v>0</v>
      </c>
      <c r="CO63" s="2">
        <f>IFERROR(IF($F63="地位Ⅰ",INDEX(幹材積成長量!$I$7:$K$148,MATCH((【入力】吸収量・排出量算定シート!$H63+(【入力】吸収量・排出量算定シート!CO$17-【入力】吸収量・排出量算定シート!$CF$17)),幹材積成長量!$I$7:$I$148,0),MATCH(【入力】吸収量・排出量算定シート!$G63,幹材積成長量!$I$7:$K$7,0)),IF($F63="地位Ⅲ",INDEX(幹材積成長量!$O$7:$Q$148,MATCH((【入力】吸収量・排出量算定シート!$H63+(【入力】吸収量・排出量算定シート!CO$17-【入力】吸収量・排出量算定シート!$CF$17)),幹材積成長量!$O$7:$O$148,0),MATCH(【入力】吸収量・排出量算定シート!$G63,幹材積成長量!$O$7:$Q$7,0)),INDEX(幹材積成長量!$L$7:$N$148,MATCH((【入力】吸収量・排出量算定シート!$H63+(【入力】吸収量・排出量算定シート!CO$17-【入力】吸収量・排出量算定シート!$CF$17)),幹材積成長量!$L$7:$L$148,0),MATCH(【入力】吸収量・排出量算定シート!$G63,幹材積成長量!$L$7:$N$7,0)))),0)</f>
        <v>0</v>
      </c>
      <c r="CP63" s="2">
        <f>IFERROR(IF($F63="地位Ⅰ",INDEX(幹材積成長量!$I$7:$K$148,MATCH((【入力】吸収量・排出量算定シート!$H63+(【入力】吸収量・排出量算定シート!CP$17-【入力】吸収量・排出量算定シート!$CF$17)),幹材積成長量!$I$7:$I$148,0),MATCH(【入力】吸収量・排出量算定シート!$G63,幹材積成長量!$I$7:$K$7,0)),IF($F63="地位Ⅲ",INDEX(幹材積成長量!$O$7:$Q$148,MATCH((【入力】吸収量・排出量算定シート!$H63+(【入力】吸収量・排出量算定シート!CP$17-【入力】吸収量・排出量算定シート!$CF$17)),幹材積成長量!$O$7:$O$148,0),MATCH(【入力】吸収量・排出量算定シート!$G63,幹材積成長量!$O$7:$Q$7,0)),INDEX(幹材積成長量!$L$7:$N$148,MATCH((【入力】吸収量・排出量算定シート!$H63+(【入力】吸収量・排出量算定シート!CP$17-【入力】吸収量・排出量算定シート!$CF$17)),幹材積成長量!$L$7:$L$148,0),MATCH(【入力】吸収量・排出量算定シート!$G63,幹材積成長量!$L$7:$N$7,0)))),0)</f>
        <v>0</v>
      </c>
      <c r="CQ63" s="2">
        <f>IFERROR(IF($F63="地位Ⅰ",INDEX(幹材積成長量!$I$7:$K$148,MATCH((【入力】吸収量・排出量算定シート!$H63+(【入力】吸収量・排出量算定シート!CQ$17-【入力】吸収量・排出量算定シート!$CF$17)),幹材積成長量!$I$7:$I$148,0),MATCH(【入力】吸収量・排出量算定シート!$G63,幹材積成長量!$I$7:$K$7,0)),IF($F63="地位Ⅲ",INDEX(幹材積成長量!$O$7:$Q$148,MATCH((【入力】吸収量・排出量算定シート!$H63+(【入力】吸収量・排出量算定シート!CQ$17-【入力】吸収量・排出量算定シート!$CF$17)),幹材積成長量!$O$7:$O$148,0),MATCH(【入力】吸収量・排出量算定シート!$G63,幹材積成長量!$O$7:$Q$7,0)),INDEX(幹材積成長量!$L$7:$N$148,MATCH((【入力】吸収量・排出量算定シート!$H63+(【入力】吸収量・排出量算定シート!CQ$17-【入力】吸収量・排出量算定シート!$CF$17)),幹材積成長量!$L$7:$L$148,0),MATCH(【入力】吸収量・排出量算定シート!$G63,幹材積成長量!$L$7:$N$7,0)))),0)</f>
        <v>0</v>
      </c>
      <c r="CR63" s="2">
        <f>IFERROR(IF($F63="地位Ⅰ",INDEX(幹材積成長量!$I$7:$K$148,MATCH((【入力】吸収量・排出量算定シート!$H63+(【入力】吸収量・排出量算定シート!CR$17-【入力】吸収量・排出量算定シート!$CF$17)),幹材積成長量!$I$7:$I$148,0),MATCH(【入力】吸収量・排出量算定シート!$G63,幹材積成長量!$I$7:$K$7,0)),IF($F63="地位Ⅲ",INDEX(幹材積成長量!$O$7:$Q$148,MATCH((【入力】吸収量・排出量算定シート!$H63+(【入力】吸収量・排出量算定シート!CR$17-【入力】吸収量・排出量算定シート!$CF$17)),幹材積成長量!$O$7:$O$148,0),MATCH(【入力】吸収量・排出量算定シート!$G63,幹材積成長量!$O$7:$Q$7,0)),INDEX(幹材積成長量!$L$7:$N$148,MATCH((【入力】吸収量・排出量算定シート!$H63+(【入力】吸収量・排出量算定シート!CR$17-【入力】吸収量・排出量算定シート!$CF$17)),幹材積成長量!$L$7:$L$148,0),MATCH(【入力】吸収量・排出量算定シート!$G63,幹材積成長量!$L$7:$N$7,0)))),0)</f>
        <v>0</v>
      </c>
      <c r="CS63" s="2">
        <f>IFERROR(IF($F63="地位Ⅰ",INDEX(幹材積成長量!$I$7:$K$148,MATCH((【入力】吸収量・排出量算定シート!$H63+(【入力】吸収量・排出量算定シート!CS$17-【入力】吸収量・排出量算定シート!$CF$17)),幹材積成長量!$I$7:$I$148,0),MATCH(【入力】吸収量・排出量算定シート!$G63,幹材積成長量!$I$7:$K$7,0)),IF($F63="地位Ⅲ",INDEX(幹材積成長量!$O$7:$Q$148,MATCH((【入力】吸収量・排出量算定シート!$H63+(【入力】吸収量・排出量算定シート!CS$17-【入力】吸収量・排出量算定シート!$CF$17)),幹材積成長量!$O$7:$O$148,0),MATCH(【入力】吸収量・排出量算定シート!$G63,幹材積成長量!$O$7:$Q$7,0)),INDEX(幹材積成長量!$L$7:$N$148,MATCH((【入力】吸収量・排出量算定シート!$H63+(【入力】吸収量・排出量算定シート!CS$17-【入力】吸収量・排出量算定シート!$CF$17)),幹材積成長量!$L$7:$L$148,0),MATCH(【入力】吸収量・排出量算定シート!$G63,幹材積成長量!$L$7:$N$7,0)))),0)</f>
        <v>0</v>
      </c>
      <c r="CT63" s="2">
        <f>IFERROR(IF($F63="地位Ⅰ",INDEX(幹材積成長量!$I$7:$K$148,MATCH((【入力】吸収量・排出量算定シート!$H63+(【入力】吸収量・排出量算定シート!CT$17-【入力】吸収量・排出量算定シート!$CF$17)),幹材積成長量!$I$7:$I$148,0),MATCH(【入力】吸収量・排出量算定シート!$G63,幹材積成長量!$I$7:$K$7,0)),IF($F63="地位Ⅲ",INDEX(幹材積成長量!$O$7:$Q$148,MATCH((【入力】吸収量・排出量算定シート!$H63+(【入力】吸収量・排出量算定シート!CT$17-【入力】吸収量・排出量算定シート!$CF$17)),幹材積成長量!$O$7:$O$148,0),MATCH(【入力】吸収量・排出量算定シート!$G63,幹材積成長量!$O$7:$Q$7,0)),INDEX(幹材積成長量!$L$7:$N$148,MATCH((【入力】吸収量・排出量算定シート!$H63+(【入力】吸収量・排出量算定シート!CT$17-【入力】吸収量・排出量算定シート!$CF$17)),幹材積成長量!$L$7:$L$148,0),MATCH(【入力】吸収量・排出量算定シート!$G63,幹材積成長量!$L$7:$N$7,0)))),0)</f>
        <v>0</v>
      </c>
      <c r="CU63" s="2">
        <f>IFERROR(IF($F63="地位Ⅰ",INDEX(幹材積成長量!$I$7:$K$148,MATCH((【入力】吸収量・排出量算定シート!$H63+(【入力】吸収量・排出量算定シート!CU$17-【入力】吸収量・排出量算定シート!$CF$17)),幹材積成長量!$I$7:$I$148,0),MATCH(【入力】吸収量・排出量算定シート!$G63,幹材積成長量!$I$7:$K$7,0)),IF($F63="地位Ⅲ",INDEX(幹材積成長量!$O$7:$Q$148,MATCH((【入力】吸収量・排出量算定シート!$H63+(【入力】吸収量・排出量算定シート!CU$17-【入力】吸収量・排出量算定シート!$CF$17)),幹材積成長量!$O$7:$O$148,0),MATCH(【入力】吸収量・排出量算定シート!$G63,幹材積成長量!$O$7:$Q$7,0)),INDEX(幹材積成長量!$L$7:$N$148,MATCH((【入力】吸収量・排出量算定シート!$H63+(【入力】吸収量・排出量算定シート!CU$17-【入力】吸収量・排出量算定シート!$CF$17)),幹材積成長量!$L$7:$L$148,0),MATCH(【入力】吸収量・排出量算定シート!$G63,幹材積成長量!$L$7:$N$7,0)))),0)</f>
        <v>0</v>
      </c>
      <c r="CV63" s="2">
        <f>IFERROR(IF($F63="地位Ⅰ",INDEX(幹材積成長量!$I$7:$K$148,MATCH((【入力】吸収量・排出量算定シート!$H63+(【入力】吸収量・排出量算定シート!CV$17-【入力】吸収量・排出量算定シート!$CF$17)),幹材積成長量!$I$7:$I$148,0),MATCH(【入力】吸収量・排出量算定シート!$G63,幹材積成長量!$I$7:$K$7,0)),IF($F63="地位Ⅲ",INDEX(幹材積成長量!$O$7:$Q$148,MATCH((【入力】吸収量・排出量算定シート!$H63+(【入力】吸収量・排出量算定シート!CV$17-【入力】吸収量・排出量算定シート!$CF$17)),幹材積成長量!$O$7:$O$148,0),MATCH(【入力】吸収量・排出量算定シート!$G63,幹材積成長量!$O$7:$Q$7,0)),INDEX(幹材積成長量!$L$7:$N$148,MATCH((【入力】吸収量・排出量算定シート!$H63+(【入力】吸収量・排出量算定シート!CV$17-【入力】吸収量・排出量算定シート!$CF$17)),幹材積成長量!$L$7:$L$148,0),MATCH(【入力】吸収量・排出量算定シート!$G63,幹材積成長量!$L$7:$N$7,0)))),0)</f>
        <v>0</v>
      </c>
      <c r="CW63" s="2">
        <f t="shared" si="216"/>
        <v>0</v>
      </c>
      <c r="CX63" s="2">
        <f t="shared" si="217"/>
        <v>0</v>
      </c>
      <c r="CY63" s="2">
        <f t="shared" si="218"/>
        <v>0</v>
      </c>
      <c r="CZ63" s="2">
        <f t="shared" si="219"/>
        <v>0</v>
      </c>
      <c r="DA63" s="2">
        <f t="shared" si="220"/>
        <v>0</v>
      </c>
      <c r="DB63" s="2">
        <f t="shared" si="221"/>
        <v>0</v>
      </c>
      <c r="DC63" s="2">
        <f t="shared" si="222"/>
        <v>0</v>
      </c>
      <c r="DD63" s="2">
        <f t="shared" si="223"/>
        <v>0</v>
      </c>
      <c r="DE63" s="2">
        <f t="shared" si="224"/>
        <v>0</v>
      </c>
      <c r="DF63" s="2">
        <f t="shared" si="225"/>
        <v>0</v>
      </c>
      <c r="DG63" s="2">
        <f t="shared" si="226"/>
        <v>0</v>
      </c>
      <c r="DH63" s="2">
        <f t="shared" si="227"/>
        <v>0</v>
      </c>
      <c r="DI63" s="2">
        <f t="shared" si="228"/>
        <v>0</v>
      </c>
      <c r="DJ63" s="2">
        <f t="shared" si="229"/>
        <v>0</v>
      </c>
      <c r="DK63" s="2">
        <f t="shared" si="230"/>
        <v>0</v>
      </c>
      <c r="DL63" s="2">
        <f t="shared" si="231"/>
        <v>0</v>
      </c>
      <c r="DM63" s="2">
        <f t="shared" si="232"/>
        <v>0</v>
      </c>
      <c r="DN63" s="187">
        <f>IFERROR(IF($F63="地位Ⅰ",INDEX(幹材積成長量!$AE$7:$AG$14,8,MATCH(【入力】吸収量・排出量算定シート!$G63,幹材積成長量!$AE$7:$AG$7,0)),IF($F63="地位Ⅲ",INDEX(幹材積成長量!$AK$7:$AM$14,8,MATCH(【入力】吸収量・排出量算定シート!$G63,幹材積成長量!$AK$7:$AM$7,0)),INDEX(幹材積成長量!$AH$7:$AJ$14,8,MATCH(【入力】吸収量・排出量算定シート!$G63,幹材積成長量!$AH$7:$AJ$7,0)))),0)</f>
        <v>0</v>
      </c>
      <c r="DO63" s="187">
        <f>IFERROR(IF($F63="地位Ⅰ",INDEX(幹材積成長量!$AE$7:$AG$14,8,MATCH(【入力】吸収量・排出量算定シート!$G63,幹材積成長量!$AE$7:$AG$7,0)),IF($F63="地位Ⅲ",INDEX(幹材積成長量!$AK$7:$AM$14,8,MATCH(【入力】吸収量・排出量算定シート!$G63,幹材積成長量!$AK$7:$AM$7,0)),INDEX(幹材積成長量!$AH$7:$AJ$14,8,MATCH(【入力】吸収量・排出量算定シート!$G63,幹材積成長量!$AH$7:$AJ$7,0)))),0)</f>
        <v>0</v>
      </c>
      <c r="DP63" s="187">
        <f>IFERROR(IF($F63="地位Ⅰ",INDEX(幹材積成長量!$AE$7:$AG$14,8,MATCH(【入力】吸収量・排出量算定シート!$G63,幹材積成長量!$AE$7:$AG$7,0)),IF($F63="地位Ⅲ",INDEX(幹材積成長量!$AK$7:$AM$14,8,MATCH(【入力】吸収量・排出量算定シート!$G63,幹材積成長量!$AK$7:$AM$7,0)),INDEX(幹材積成長量!$AH$7:$AJ$14,8,MATCH(【入力】吸収量・排出量算定シート!$G63,幹材積成長量!$AH$7:$AJ$7,0)))),0)</f>
        <v>0</v>
      </c>
      <c r="DQ63" s="187">
        <f>IFERROR(IF($F63="地位Ⅰ",INDEX(幹材積成長量!$AE$7:$AG$14,8,MATCH(【入力】吸収量・排出量算定シート!$G63,幹材積成長量!$AE$7:$AG$7,0)),IF($F63="地位Ⅲ",INDEX(幹材積成長量!$AK$7:$AM$14,8,MATCH(【入力】吸収量・排出量算定シート!$G63,幹材積成長量!$AK$7:$AM$7,0)),INDEX(幹材積成長量!$AH$7:$AJ$14,8,MATCH(【入力】吸収量・排出量算定シート!$G63,幹材積成長量!$AH$7:$AJ$7,0)))),0)</f>
        <v>0</v>
      </c>
      <c r="DR63" s="187">
        <f>IFERROR(IF($F63="地位Ⅰ",INDEX(幹材積成長量!$AE$7:$AG$14,8,MATCH(【入力】吸収量・排出量算定シート!$G63,幹材積成長量!$AE$7:$AG$7,0)),IF($F63="地位Ⅲ",INDEX(幹材積成長量!$AK$7:$AM$14,8,MATCH(【入力】吸収量・排出量算定シート!$G63,幹材積成長量!$AK$7:$AM$7,0)),INDEX(幹材積成長量!$AH$7:$AJ$14,8,MATCH(【入力】吸収量・排出量算定シート!$G63,幹材積成長量!$AH$7:$AJ$7,0)))),0)</f>
        <v>0</v>
      </c>
      <c r="DS63" s="187">
        <f>IFERROR(IF($F63="地位Ⅰ",INDEX(幹材積成長量!$AE$7:$AG$14,8,MATCH(【入力】吸収量・排出量算定シート!$G63,幹材積成長量!$AE$7:$AG$7,0)),IF($F63="地位Ⅲ",INDEX(幹材積成長量!$AK$7:$AM$14,8,MATCH(【入力】吸収量・排出量算定シート!$G63,幹材積成長量!$AK$7:$AM$7,0)),INDEX(幹材積成長量!$AH$7:$AJ$14,8,MATCH(【入力】吸収量・排出量算定シート!$G63,幹材積成長量!$AH$7:$AJ$7,0)))),0)</f>
        <v>0</v>
      </c>
      <c r="DT63" s="187">
        <f>IFERROR(IF($F63="地位Ⅰ",INDEX(幹材積成長量!$AE$7:$AG$14,8,MATCH(【入力】吸収量・排出量算定シート!$G63,幹材積成長量!$AE$7:$AG$7,0)),IF($F63="地位Ⅲ",INDEX(幹材積成長量!$AK$7:$AM$14,8,MATCH(【入力】吸収量・排出量算定シート!$G63,幹材積成長量!$AK$7:$AM$7,0)),INDEX(幹材積成長量!$AH$7:$AJ$14,8,MATCH(【入力】吸収量・排出量算定シート!$G63,幹材積成長量!$AH$7:$AJ$7,0)))),0)</f>
        <v>0</v>
      </c>
      <c r="DU63" s="187">
        <f>IFERROR(IF($F63="地位Ⅰ",INDEX(幹材積成長量!$AE$7:$AG$14,8,MATCH(【入力】吸収量・排出量算定シート!$G63,幹材積成長量!$AE$7:$AG$7,0)),IF($F63="地位Ⅲ",INDEX(幹材積成長量!$AK$7:$AM$14,8,MATCH(【入力】吸収量・排出量算定シート!$G63,幹材積成長量!$AK$7:$AM$7,0)),INDEX(幹材積成長量!$AH$7:$AJ$14,8,MATCH(【入力】吸収量・排出量算定シート!$G63,幹材積成長量!$AH$7:$AJ$7,0)))),0)</f>
        <v>0</v>
      </c>
      <c r="DV63" s="187">
        <f>IFERROR(IF($F63="地位Ⅰ",INDEX(幹材積成長量!$AE$7:$AG$14,8,MATCH(【入力】吸収量・排出量算定シート!$G63,幹材積成長量!$AE$7:$AG$7,0)),IF($F63="地位Ⅲ",INDEX(幹材積成長量!$AK$7:$AM$14,8,MATCH(【入力】吸収量・排出量算定シート!$G63,幹材積成長量!$AK$7:$AM$7,0)),INDEX(幹材積成長量!$AH$7:$AJ$14,8,MATCH(【入力】吸収量・排出量算定シート!$G63,幹材積成長量!$AH$7:$AJ$7,0)))),0)</f>
        <v>0</v>
      </c>
      <c r="DW63" s="187">
        <f>IFERROR(IF($F63="地位Ⅰ",INDEX(幹材積成長量!$AE$7:$AG$14,8,MATCH(【入力】吸収量・排出量算定シート!$G63,幹材積成長量!$AE$7:$AG$7,0)),IF($F63="地位Ⅲ",INDEX(幹材積成長量!$AK$7:$AM$14,8,MATCH(【入力】吸収量・排出量算定シート!$G63,幹材積成長量!$AK$7:$AM$7,0)),INDEX(幹材積成長量!$AH$7:$AJ$14,8,MATCH(【入力】吸収量・排出量算定シート!$G63,幹材積成長量!$AH$7:$AJ$7,0)))),0)</f>
        <v>0</v>
      </c>
      <c r="DX63" s="187">
        <f>IFERROR(IF($F63="地位Ⅰ",INDEX(幹材積成長量!$AE$7:$AG$14,8,MATCH(【入力】吸収量・排出量算定シート!$G63,幹材積成長量!$AE$7:$AG$7,0)),IF($F63="地位Ⅲ",INDEX(幹材積成長量!$AK$7:$AM$14,8,MATCH(【入力】吸収量・排出量算定シート!$G63,幹材積成長量!$AK$7:$AM$7,0)),INDEX(幹材積成長量!$AH$7:$AJ$14,8,MATCH(【入力】吸収量・排出量算定シート!$G63,幹材積成長量!$AH$7:$AJ$7,0)))),0)</f>
        <v>0</v>
      </c>
      <c r="DY63" s="187">
        <f>IFERROR(IF($F63="地位Ⅰ",INDEX(幹材積成長量!$AE$7:$AG$14,8,MATCH(【入力】吸収量・排出量算定シート!$G63,幹材積成長量!$AE$7:$AG$7,0)),IF($F63="地位Ⅲ",INDEX(幹材積成長量!$AK$7:$AM$14,8,MATCH(【入力】吸収量・排出量算定シート!$G63,幹材積成長量!$AK$7:$AM$7,0)),INDEX(幹材積成長量!$AH$7:$AJ$14,8,MATCH(【入力】吸収量・排出量算定シート!$G63,幹材積成長量!$AH$7:$AJ$7,0)))),0)</f>
        <v>0</v>
      </c>
      <c r="DZ63" s="187">
        <f>IFERROR(IF($F63="地位Ⅰ",INDEX(幹材積成長量!$AE$7:$AG$14,8,MATCH(【入力】吸収量・排出量算定シート!$G63,幹材積成長量!$AE$7:$AG$7,0)),IF($F63="地位Ⅲ",INDEX(幹材積成長量!$AK$7:$AM$14,8,MATCH(【入力】吸収量・排出量算定シート!$G63,幹材積成長量!$AK$7:$AM$7,0)),INDEX(幹材積成長量!$AH$7:$AJ$14,8,MATCH(【入力】吸収量・排出量算定シート!$G63,幹材積成長量!$AH$7:$AJ$7,0)))),0)</f>
        <v>0</v>
      </c>
      <c r="EA63" s="187">
        <f>IFERROR(IF($F63="地位Ⅰ",INDEX(幹材積成長量!$AE$7:$AG$14,8,MATCH(【入力】吸収量・排出量算定シート!$G63,幹材積成長量!$AE$7:$AG$7,0)),IF($F63="地位Ⅲ",INDEX(幹材積成長量!$AK$7:$AM$14,8,MATCH(【入力】吸収量・排出量算定シート!$G63,幹材積成長量!$AK$7:$AM$7,0)),INDEX(幹材積成長量!$AH$7:$AJ$14,8,MATCH(【入力】吸収量・排出量算定シート!$G63,幹材積成長量!$AH$7:$AJ$7,0)))),0)</f>
        <v>0</v>
      </c>
      <c r="EB63" s="187">
        <f>IFERROR(IF($F63="地位Ⅰ",INDEX(幹材積成長量!$AE$7:$AG$14,8,MATCH(【入力】吸収量・排出量算定シート!$G63,幹材積成長量!$AE$7:$AG$7,0)),IF($F63="地位Ⅲ",INDEX(幹材積成長量!$AK$7:$AM$14,8,MATCH(【入力】吸収量・排出量算定シート!$G63,幹材積成長量!$AK$7:$AM$7,0)),INDEX(幹材積成長量!$AH$7:$AJ$14,8,MATCH(【入力】吸収量・排出量算定シート!$G63,幹材積成長量!$AH$7:$AJ$7,0)))),0)</f>
        <v>0</v>
      </c>
      <c r="EC63" s="187">
        <f>IFERROR(IF($F63="地位Ⅰ",INDEX(幹材積成長量!$AE$7:$AG$14,8,MATCH(【入力】吸収量・排出量算定シート!$G63,幹材積成長量!$AE$7:$AG$7,0)),IF($F63="地位Ⅲ",INDEX(幹材積成長量!$AK$7:$AM$14,8,MATCH(【入力】吸収量・排出量算定シート!$G63,幹材積成長量!$AK$7:$AM$7,0)),INDEX(幹材積成長量!$AH$7:$AJ$14,8,MATCH(【入力】吸収量・排出量算定シート!$G63,幹材積成長量!$AH$7:$AJ$7,0)))),0)</f>
        <v>0</v>
      </c>
      <c r="ED63" s="186">
        <f t="shared" si="233"/>
        <v>0</v>
      </c>
      <c r="EE63" s="186">
        <f t="shared" si="234"/>
        <v>0</v>
      </c>
      <c r="EF63" s="186">
        <f t="shared" si="235"/>
        <v>0</v>
      </c>
      <c r="EG63" s="186">
        <f t="shared" si="236"/>
        <v>0</v>
      </c>
      <c r="EH63" s="186">
        <f t="shared" si="237"/>
        <v>0</v>
      </c>
      <c r="EI63" s="186">
        <f t="shared" si="238"/>
        <v>0</v>
      </c>
      <c r="EJ63" s="186">
        <f t="shared" si="239"/>
        <v>0</v>
      </c>
      <c r="EK63" s="186">
        <f t="shared" si="240"/>
        <v>0</v>
      </c>
      <c r="EL63" s="186">
        <f t="shared" si="241"/>
        <v>0</v>
      </c>
      <c r="EM63" s="186">
        <f t="shared" si="242"/>
        <v>0</v>
      </c>
      <c r="EN63" s="186">
        <f t="shared" si="243"/>
        <v>0</v>
      </c>
      <c r="EO63" s="186">
        <f t="shared" si="244"/>
        <v>0</v>
      </c>
      <c r="EP63" s="186">
        <f t="shared" si="245"/>
        <v>0</v>
      </c>
      <c r="EQ63" s="186">
        <f t="shared" si="246"/>
        <v>0</v>
      </c>
      <c r="ER63" s="186">
        <f t="shared" si="247"/>
        <v>0</v>
      </c>
      <c r="ES63" s="186">
        <f t="shared" si="248"/>
        <v>0</v>
      </c>
      <c r="ET63" s="186">
        <f t="shared" si="249"/>
        <v>0</v>
      </c>
    </row>
    <row r="64" spans="2:150" x14ac:dyDescent="0.3">
      <c r="B64" s="3"/>
      <c r="C64" s="3"/>
      <c r="D64" s="3"/>
      <c r="E64" s="3"/>
      <c r="G64" s="217"/>
      <c r="J64" s="3"/>
      <c r="M64" s="187">
        <f>IFERROR(IF($F64="地位Ⅰ",INDEX(幹材積成長量!$S$7:$U$148,MATCH(【入力】吸収量・排出量算定シート!$H64+(M$17-$M$17),幹材積成長量!$S$7:$S$148,0),MATCH($G64,幹材積成長量!$S$7:$U$7,0)),IF($F64="地位Ⅲ",INDEX(幹材積成長量!$Y$7:$AA$148,MATCH(【入力】吸収量・排出量算定シート!$H64+(M$17-$M$17),幹材積成長量!$Y$7:$Y$148,0),MATCH($G64,幹材積成長量!$Y$7:$AA$7,0)),INDEX(幹材積成長量!$V$7:$X$148,MATCH(【入力】吸収量・排出量算定シート!$H64+(M$17-$M$17),幹材積成長量!$V$7:$V$148,0),MATCH($G64,幹材積成長量!$V$7:$X$7,0)))),0)</f>
        <v>0</v>
      </c>
      <c r="N64" s="187">
        <f>IFERROR(IF($F64="地位Ⅰ",INDEX(幹材積成長量!$S$7:$U$148,MATCH(【入力】吸収量・排出量算定シート!$H64+(N$17-$M$17),幹材積成長量!$S$7:$S$148,0),MATCH($G64,幹材積成長量!$S$7:$U$7,0)),IF($F64="地位Ⅲ",INDEX(幹材積成長量!$Y$7:$AA$148,MATCH(【入力】吸収量・排出量算定シート!$H64+(N$17-$M$17),幹材積成長量!$Y$7:$Y$148,0),MATCH($G64,幹材積成長量!$Y$7:$AA$7,0)),INDEX(幹材積成長量!$V$7:$X$148,MATCH(【入力】吸収量・排出量算定シート!$H64+(N$17-$M$17),幹材積成長量!$V$7:$V$148,0),MATCH($G64,幹材積成長量!$V$7:$X$7,0)))),0)</f>
        <v>0</v>
      </c>
      <c r="O64" s="187">
        <f>IFERROR(IF($F64="地位Ⅰ",INDEX(幹材積成長量!$S$7:$U$148,MATCH(【入力】吸収量・排出量算定シート!$H64+(O$17-$M$17),幹材積成長量!$S$7:$S$148,0),MATCH($G64,幹材積成長量!$S$7:$U$7,0)),IF($F64="地位Ⅲ",INDEX(幹材積成長量!$Y$7:$AA$148,MATCH(【入力】吸収量・排出量算定シート!$H64+(O$17-$M$17),幹材積成長量!$Y$7:$Y$148,0),MATCH($G64,幹材積成長量!$Y$7:$AA$7,0)),INDEX(幹材積成長量!$V$7:$X$148,MATCH(【入力】吸収量・排出量算定シート!$H64+(O$17-$M$17),幹材積成長量!$V$7:$V$148,0),MATCH($G64,幹材積成長量!$V$7:$X$7,0)))),0)</f>
        <v>0</v>
      </c>
      <c r="P64" s="187">
        <f>IFERROR(IF($F64="地位Ⅰ",INDEX(幹材積成長量!$S$7:$U$148,MATCH(【入力】吸収量・排出量算定シート!$H64+(P$17-$M$17),幹材積成長量!$S$7:$S$148,0),MATCH($G64,幹材積成長量!$S$7:$U$7,0)),IF($F64="地位Ⅲ",INDEX(幹材積成長量!$Y$7:$AA$148,MATCH(【入力】吸収量・排出量算定シート!$H64+(P$17-$M$17),幹材積成長量!$Y$7:$Y$148,0),MATCH($G64,幹材積成長量!$Y$7:$AA$7,0)),INDEX(幹材積成長量!$V$7:$X$148,MATCH(【入力】吸収量・排出量算定シート!$H64+(P$17-$M$17),幹材積成長量!$V$7:$V$148,0),MATCH($G64,幹材積成長量!$V$7:$X$7,0)))),0)</f>
        <v>0</v>
      </c>
      <c r="Q64" s="187">
        <f>IFERROR(IF($F64="地位Ⅰ",INDEX(幹材積成長量!$S$7:$U$148,MATCH(【入力】吸収量・排出量算定シート!$H64+(Q$17-$M$17),幹材積成長量!$S$7:$S$148,0),MATCH($G64,幹材積成長量!$S$7:$U$7,0)),IF($F64="地位Ⅲ",INDEX(幹材積成長量!$Y$7:$AA$148,MATCH(【入力】吸収量・排出量算定シート!$H64+(Q$17-$M$17),幹材積成長量!$Y$7:$Y$148,0),MATCH($G64,幹材積成長量!$Y$7:$AA$7,0)),INDEX(幹材積成長量!$V$7:$X$148,MATCH(【入力】吸収量・排出量算定シート!$H64+(Q$17-$M$17),幹材積成長量!$V$7:$V$148,0),MATCH($G64,幹材積成長量!$V$7:$X$7,0)))),0)</f>
        <v>0</v>
      </c>
      <c r="R64" s="187">
        <f>IFERROR(IF($F64="地位Ⅰ",INDEX(幹材積成長量!$S$7:$U$148,MATCH(【入力】吸収量・排出量算定シート!$H64+(R$17-$M$17),幹材積成長量!$S$7:$S$148,0),MATCH($G64,幹材積成長量!$S$7:$U$7,0)),IF($F64="地位Ⅲ",INDEX(幹材積成長量!$Y$7:$AA$148,MATCH(【入力】吸収量・排出量算定シート!$H64+(R$17-$M$17),幹材積成長量!$Y$7:$Y$148,0),MATCH($G64,幹材積成長量!$Y$7:$AA$7,0)),INDEX(幹材積成長量!$V$7:$X$148,MATCH(【入力】吸収量・排出量算定シート!$H64+(R$17-$M$17),幹材積成長量!$V$7:$V$148,0),MATCH($G64,幹材積成長量!$V$7:$X$7,0)))),0)</f>
        <v>0</v>
      </c>
      <c r="S64" s="187">
        <f>IFERROR(IF($F64="地位Ⅰ",INDEX(幹材積成長量!$S$7:$U$148,MATCH(【入力】吸収量・排出量算定シート!$H64+(S$17-$M$17),幹材積成長量!$S$7:$S$148,0),MATCH($G64,幹材積成長量!$S$7:$U$7,0)),IF($F64="地位Ⅲ",INDEX(幹材積成長量!$Y$7:$AA$148,MATCH(【入力】吸収量・排出量算定シート!$H64+(S$17-$M$17),幹材積成長量!$Y$7:$Y$148,0),MATCH($G64,幹材積成長量!$Y$7:$AA$7,0)),INDEX(幹材積成長量!$V$7:$X$148,MATCH(【入力】吸収量・排出量算定シート!$H64+(S$17-$M$17),幹材積成長量!$V$7:$V$148,0),MATCH($G64,幹材積成長量!$V$7:$X$7,0)))),0)</f>
        <v>0</v>
      </c>
      <c r="T64" s="187">
        <f>IFERROR(IF($F64="地位Ⅰ",INDEX(幹材積成長量!$S$7:$U$148,MATCH(【入力】吸収量・排出量算定シート!$H64+(T$17-$M$17),幹材積成長量!$S$7:$S$148,0),MATCH($G64,幹材積成長量!$S$7:$U$7,0)),IF($F64="地位Ⅲ",INDEX(幹材積成長量!$Y$7:$AA$148,MATCH(【入力】吸収量・排出量算定シート!$H64+(T$17-$M$17),幹材積成長量!$Y$7:$Y$148,0),MATCH($G64,幹材積成長量!$Y$7:$AA$7,0)),INDEX(幹材積成長量!$V$7:$X$148,MATCH(【入力】吸収量・排出量算定シート!$H64+(T$17-$M$17),幹材積成長量!$V$7:$V$148,0),MATCH($G64,幹材積成長量!$V$7:$X$7,0)))),0)</f>
        <v>0</v>
      </c>
      <c r="U64" s="187">
        <f>IFERROR(IF($F64="地位Ⅰ",INDEX(幹材積成長量!$S$7:$U$148,MATCH(【入力】吸収量・排出量算定シート!$H64+(U$17-$M$17),幹材積成長量!$S$7:$S$148,0),MATCH($G64,幹材積成長量!$S$7:$U$7,0)),IF($F64="地位Ⅲ",INDEX(幹材積成長量!$Y$7:$AA$148,MATCH(【入力】吸収量・排出量算定シート!$H64+(U$17-$M$17),幹材積成長量!$Y$7:$Y$148,0),MATCH($G64,幹材積成長量!$Y$7:$AA$7,0)),INDEX(幹材積成長量!$V$7:$X$148,MATCH(【入力】吸収量・排出量算定シート!$H64+(U$17-$M$17),幹材積成長量!$V$7:$V$148,0),MATCH($G64,幹材積成長量!$V$7:$X$7,0)))),0)</f>
        <v>0</v>
      </c>
      <c r="V64" s="187">
        <f>IFERROR(IF($F64="地位Ⅰ",INDEX(幹材積成長量!$S$7:$U$148,MATCH(【入力】吸収量・排出量算定シート!$H64+(V$17-$M$17),幹材積成長量!$S$7:$S$148,0),MATCH($G64,幹材積成長量!$S$7:$U$7,0)),IF($F64="地位Ⅲ",INDEX(幹材積成長量!$Y$7:$AA$148,MATCH(【入力】吸収量・排出量算定シート!$H64+(V$17-$M$17),幹材積成長量!$Y$7:$Y$148,0),MATCH($G64,幹材積成長量!$Y$7:$AA$7,0)),INDEX(幹材積成長量!$V$7:$X$148,MATCH(【入力】吸収量・排出量算定シート!$H64+(V$17-$M$17),幹材積成長量!$V$7:$V$148,0),MATCH($G64,幹材積成長量!$V$7:$X$7,0)))),0)</f>
        <v>0</v>
      </c>
      <c r="W64" s="187">
        <f>IFERROR(IF($F64="地位Ⅰ",INDEX(幹材積成長量!$S$7:$U$148,MATCH(【入力】吸収量・排出量算定シート!$H64+(W$17-$M$17),幹材積成長量!$S$7:$S$148,0),MATCH($G64,幹材積成長量!$S$7:$U$7,0)),IF($F64="地位Ⅲ",INDEX(幹材積成長量!$Y$7:$AA$148,MATCH(【入力】吸収量・排出量算定シート!$H64+(W$17-$M$17),幹材積成長量!$Y$7:$Y$148,0),MATCH($G64,幹材積成長量!$Y$7:$AA$7,0)),INDEX(幹材積成長量!$V$7:$X$148,MATCH(【入力】吸収量・排出量算定シート!$H64+(W$17-$M$17),幹材積成長量!$V$7:$V$148,0),MATCH($G64,幹材積成長量!$V$7:$X$7,0)))),0)</f>
        <v>0</v>
      </c>
      <c r="X64" s="187">
        <f>IFERROR(IF($F64="地位Ⅰ",INDEX(幹材積成長量!$S$7:$U$148,MATCH(【入力】吸収量・排出量算定シート!$H64+(X$17-$M$17),幹材積成長量!$S$7:$S$148,0),MATCH($G64,幹材積成長量!$S$7:$U$7,0)),IF($F64="地位Ⅲ",INDEX(幹材積成長量!$Y$7:$AA$148,MATCH(【入力】吸収量・排出量算定シート!$H64+(X$17-$M$17),幹材積成長量!$Y$7:$Y$148,0),MATCH($G64,幹材積成長量!$Y$7:$AA$7,0)),INDEX(幹材積成長量!$V$7:$X$148,MATCH(【入力】吸収量・排出量算定シート!$H64+(X$17-$M$17),幹材積成長量!$V$7:$V$148,0),MATCH($G64,幹材積成長量!$V$7:$X$7,0)))),0)</f>
        <v>0</v>
      </c>
      <c r="Y64" s="187">
        <f>IFERROR(IF($F64="地位Ⅰ",INDEX(幹材積成長量!$S$7:$U$148,MATCH(【入力】吸収量・排出量算定シート!$H64+(Y$17-$M$17),幹材積成長量!$S$7:$S$148,0),MATCH($G64,幹材積成長量!$S$7:$U$7,0)),IF($F64="地位Ⅲ",INDEX(幹材積成長量!$Y$7:$AA$148,MATCH(【入力】吸収量・排出量算定シート!$H64+(Y$17-$M$17),幹材積成長量!$Y$7:$Y$148,0),MATCH($G64,幹材積成長量!$Y$7:$AA$7,0)),INDEX(幹材積成長量!$V$7:$X$148,MATCH(【入力】吸収量・排出量算定シート!$H64+(Y$17-$M$17),幹材積成長量!$V$7:$V$148,0),MATCH($G64,幹材積成長量!$V$7:$X$7,0)))),0)</f>
        <v>0</v>
      </c>
      <c r="Z64" s="187">
        <f>IFERROR(IF($F64="地位Ⅰ",INDEX(幹材積成長量!$S$7:$U$148,MATCH(【入力】吸収量・排出量算定シート!$H64+(Z$17-$M$17),幹材積成長量!$S$7:$S$148,0),MATCH($G64,幹材積成長量!$S$7:$U$7,0)),IF($F64="地位Ⅲ",INDEX(幹材積成長量!$Y$7:$AA$148,MATCH(【入力】吸収量・排出量算定シート!$H64+(Z$17-$M$17),幹材積成長量!$Y$7:$Y$148,0),MATCH($G64,幹材積成長量!$Y$7:$AA$7,0)),INDEX(幹材積成長量!$V$7:$X$148,MATCH(【入力】吸収量・排出量算定シート!$H64+(Z$17-$M$17),幹材積成長量!$V$7:$V$148,0),MATCH($G64,幹材積成長量!$V$7:$X$7,0)))),0)</f>
        <v>0</v>
      </c>
      <c r="AA64" s="187">
        <f>IFERROR(IF($F64="地位Ⅰ",INDEX(幹材積成長量!$S$7:$U$148,MATCH(【入力】吸収量・排出量算定シート!$H64+(AA$17-$M$17),幹材積成長量!$S$7:$S$148,0),MATCH($G64,幹材積成長量!$S$7:$U$7,0)),IF($F64="地位Ⅲ",INDEX(幹材積成長量!$Y$7:$AA$148,MATCH(【入力】吸収量・排出量算定シート!$H64+(AA$17-$M$17),幹材積成長量!$Y$7:$Y$148,0),MATCH($G64,幹材積成長量!$Y$7:$AA$7,0)),INDEX(幹材積成長量!$V$7:$X$148,MATCH(【入力】吸収量・排出量算定シート!$H64+(AA$17-$M$17),幹材積成長量!$V$7:$V$148,0),MATCH($G64,幹材積成長量!$V$7:$X$7,0)))),0)</f>
        <v>0</v>
      </c>
      <c r="AB64" s="187">
        <f>IFERROR(IF($F64="地位Ⅰ",INDEX(幹材積成長量!$S$7:$U$148,MATCH(【入力】吸収量・排出量算定シート!$H64+(AB$17-$M$17),幹材積成長量!$S$7:$S$148,0),MATCH($G64,幹材積成長量!$S$7:$U$7,0)),IF($F64="地位Ⅲ",INDEX(幹材積成長量!$Y$7:$AA$148,MATCH(【入力】吸収量・排出量算定シート!$H64+(AB$17-$M$17),幹材積成長量!$Y$7:$Y$148,0),MATCH($G64,幹材積成長量!$Y$7:$AA$7,0)),INDEX(幹材積成長量!$V$7:$X$148,MATCH(【入力】吸収量・排出量算定シート!$H64+(AB$17-$M$17),幹材積成長量!$V$7:$V$148,0),MATCH($G64,幹材積成長量!$V$7:$X$7,0)))),0)</f>
        <v>0</v>
      </c>
      <c r="AC64" s="187">
        <f>IFERROR(IF($F64="地位Ⅰ",INDEX(幹材積成長量!$S$7:$U$148,MATCH(【入力】吸収量・排出量算定シート!$H64+(AC$17-$M$17),幹材積成長量!$S$7:$S$148,0),MATCH($G64,幹材積成長量!$S$7:$U$7,0)),IF($F64="地位Ⅲ",INDEX(幹材積成長量!$Y$7:$AA$148,MATCH(【入力】吸収量・排出量算定シート!$H64+(AC$17-$M$17),幹材積成長量!$Y$7:$Y$148,0),MATCH($G64,幹材積成長量!$Y$7:$AA$7,0)),INDEX(幹材積成長量!$V$7:$X$148,MATCH(【入力】吸収量・排出量算定シート!$H64+(AC$17-$M$17),幹材積成長量!$V$7:$V$148,0),MATCH($G64,幹材積成長量!$V$7:$X$7,0)))),0)</f>
        <v>0</v>
      </c>
      <c r="AD64" s="2">
        <f>IFERROR(INDEX('BEF（拡大係数）'!$A$4:$AO$154,MATCH(【入力】吸収量・排出量算定シート!$H64,'BEF（拡大係数）'!$A$4:$A$154,0),MATCH($G64,'BEF（拡大係数）'!$A$4:$AO$4,0)),0)</f>
        <v>0</v>
      </c>
      <c r="AE64" s="2">
        <f>IFERROR(INDEX('BEF（拡大係数）'!$A$4:$AO$154,MATCH(【入力】吸収量・排出量算定シート!$H64,'BEF（拡大係数）'!$A$4:$A$154,0),MATCH($G64,'BEF（拡大係数）'!$A$4:$AO$4,0)),0)</f>
        <v>0</v>
      </c>
      <c r="AF64" s="2">
        <f>IFERROR(INDEX('BEF（拡大係数）'!$A$4:$AO$154,MATCH(【入力】吸収量・排出量算定シート!$H64,'BEF（拡大係数）'!$A$4:$A$154,0),MATCH($G64,'BEF（拡大係数）'!$A$4:$AO$4,0)),0)</f>
        <v>0</v>
      </c>
      <c r="AG64" s="2">
        <f>IFERROR(INDEX('BEF（拡大係数）'!$A$4:$AO$154,MATCH(【入力】吸収量・排出量算定シート!$H64,'BEF（拡大係数）'!$A$4:$A$154,0),MATCH($G64,'BEF（拡大係数）'!$A$4:$AO$4,0)),0)</f>
        <v>0</v>
      </c>
      <c r="AH64" s="2">
        <f>IFERROR(INDEX('BEF（拡大係数）'!$A$4:$AO$154,MATCH(【入力】吸収量・排出量算定シート!$H64,'BEF（拡大係数）'!$A$4:$A$154,0),MATCH($G64,'BEF（拡大係数）'!$A$4:$AO$4,0)),0)</f>
        <v>0</v>
      </c>
      <c r="AI64" s="2">
        <f>IFERROR(INDEX('BEF（拡大係数）'!$A$4:$AO$154,MATCH(【入力】吸収量・排出量算定シート!$H64,'BEF（拡大係数）'!$A$4:$A$154,0),MATCH($G64,'BEF（拡大係数）'!$A$4:$AO$4,0)),0)</f>
        <v>0</v>
      </c>
      <c r="AJ64" s="2">
        <f>IFERROR(INDEX('BEF（拡大係数）'!$A$4:$AO$154,MATCH(【入力】吸収量・排出量算定シート!$H64,'BEF（拡大係数）'!$A$4:$A$154,0),MATCH($G64,'BEF（拡大係数）'!$A$4:$AO$4,0)),0)</f>
        <v>0</v>
      </c>
      <c r="AK64" s="2">
        <f>IFERROR(INDEX('BEF（拡大係数）'!$A$4:$AO$154,MATCH(【入力】吸収量・排出量算定シート!$H64,'BEF（拡大係数）'!$A$4:$A$154,0),MATCH($G64,'BEF（拡大係数）'!$A$4:$AO$4,0)),0)</f>
        <v>0</v>
      </c>
      <c r="AL64" s="2">
        <f>IFERROR(INDEX('BEF（拡大係数）'!$A$4:$AO$154,MATCH(【入力】吸収量・排出量算定シート!$H64,'BEF（拡大係数）'!$A$4:$A$154,0),MATCH($G64,'BEF（拡大係数）'!$A$4:$AO$4,0)),0)</f>
        <v>0</v>
      </c>
      <c r="AM64" s="2">
        <f>IFERROR(INDEX('BEF（拡大係数）'!$A$4:$AO$154,MATCH(【入力】吸収量・排出量算定シート!$H64,'BEF（拡大係数）'!$A$4:$A$154,0),MATCH($G64,'BEF（拡大係数）'!$A$4:$AO$4,0)),0)</f>
        <v>0</v>
      </c>
      <c r="AN64" s="2">
        <f>IFERROR(INDEX('BEF（拡大係数）'!$A$4:$AO$154,MATCH(【入力】吸収量・排出量算定シート!$H64,'BEF（拡大係数）'!$A$4:$A$154,0),MATCH($G64,'BEF（拡大係数）'!$A$4:$AO$4,0)),0)</f>
        <v>0</v>
      </c>
      <c r="AO64" s="2">
        <f>IFERROR(INDEX('BEF（拡大係数）'!$A$4:$AO$154,MATCH(【入力】吸収量・排出量算定シート!$H64,'BEF（拡大係数）'!$A$4:$A$154,0),MATCH($G64,'BEF（拡大係数）'!$A$4:$AO$4,0)),0)</f>
        <v>0</v>
      </c>
      <c r="AP64" s="2">
        <f>IFERROR(INDEX('BEF（拡大係数）'!$A$4:$AO$154,MATCH(【入力】吸収量・排出量算定シート!$H64,'BEF（拡大係数）'!$A$4:$A$154,0),MATCH($G64,'BEF（拡大係数）'!$A$4:$AO$4,0)),0)</f>
        <v>0</v>
      </c>
      <c r="AQ64" s="2">
        <f>IFERROR(INDEX('BEF（拡大係数）'!$A$4:$AO$154,MATCH(【入力】吸収量・排出量算定シート!$H64,'BEF（拡大係数）'!$A$4:$A$154,0),MATCH($G64,'BEF（拡大係数）'!$A$4:$AO$4,0)),0)</f>
        <v>0</v>
      </c>
      <c r="AR64" s="2">
        <f>IFERROR(INDEX('BEF（拡大係数）'!$A$4:$AO$154,MATCH(【入力】吸収量・排出量算定シート!$H64,'BEF（拡大係数）'!$A$4:$A$154,0),MATCH($G64,'BEF（拡大係数）'!$A$4:$AO$4,0)),0)</f>
        <v>0</v>
      </c>
      <c r="AS64" s="2">
        <f>IFERROR(INDEX('BEF（拡大係数）'!$A$4:$AO$154,MATCH(【入力】吸収量・排出量算定シート!$H64,'BEF（拡大係数）'!$A$4:$A$154,0),MATCH($G64,'BEF（拡大係数）'!$A$4:$AO$4,0)),0)</f>
        <v>0</v>
      </c>
      <c r="AT64" s="2">
        <f>IFERROR(INDEX('BEF（拡大係数）'!$A$4:$AO$154,MATCH(【入力】吸収量・排出量算定シート!$H64,'BEF（拡大係数）'!$A$4:$A$154,0),MATCH($G64,'BEF（拡大係数）'!$A$4:$AO$4,0)),0)</f>
        <v>0</v>
      </c>
      <c r="AU64" s="2">
        <f>IFERROR(VLOOKUP($G64,パラメータ_オリジナル!$B$6:$G$45,4,FALSE),0)</f>
        <v>0</v>
      </c>
      <c r="AV64" s="2">
        <f>IFERROR(VLOOKUP($G64,パラメータ_オリジナル!$B$6:$G$45,5,FALSE),0)</f>
        <v>0</v>
      </c>
      <c r="AW64" s="2">
        <f>IFERROR(VLOOKUP($G64,パラメータ_オリジナル!$B$6:$G$45,6,FALSE),0)</f>
        <v>0</v>
      </c>
      <c r="AX64" s="125">
        <f t="shared" si="182"/>
        <v>0</v>
      </c>
      <c r="AY64" s="125">
        <f t="shared" si="183"/>
        <v>0</v>
      </c>
      <c r="AZ64" s="125">
        <f t="shared" si="184"/>
        <v>0</v>
      </c>
      <c r="BA64" s="125">
        <f t="shared" si="185"/>
        <v>0</v>
      </c>
      <c r="BB64" s="125">
        <f t="shared" si="186"/>
        <v>0</v>
      </c>
      <c r="BC64" s="125">
        <f t="shared" si="187"/>
        <v>0</v>
      </c>
      <c r="BD64" s="125">
        <f t="shared" si="188"/>
        <v>0</v>
      </c>
      <c r="BE64" s="125">
        <f t="shared" si="189"/>
        <v>0</v>
      </c>
      <c r="BF64" s="125">
        <f t="shared" si="190"/>
        <v>0</v>
      </c>
      <c r="BG64" s="125">
        <f t="shared" si="191"/>
        <v>0</v>
      </c>
      <c r="BH64" s="125">
        <f t="shared" si="192"/>
        <v>0</v>
      </c>
      <c r="BI64" s="125">
        <f t="shared" si="193"/>
        <v>0</v>
      </c>
      <c r="BJ64" s="125">
        <f t="shared" si="194"/>
        <v>0</v>
      </c>
      <c r="BK64" s="125">
        <f t="shared" si="195"/>
        <v>0</v>
      </c>
      <c r="BL64" s="125">
        <f t="shared" si="196"/>
        <v>0</v>
      </c>
      <c r="BM64" s="125">
        <f t="shared" si="197"/>
        <v>0</v>
      </c>
      <c r="BN64" s="125">
        <f t="shared" si="198"/>
        <v>0</v>
      </c>
      <c r="BO64" s="125">
        <f t="shared" si="199"/>
        <v>0</v>
      </c>
      <c r="BP64" s="125">
        <f t="shared" si="200"/>
        <v>0</v>
      </c>
      <c r="BQ64" s="125">
        <f t="shared" si="201"/>
        <v>0</v>
      </c>
      <c r="BR64" s="125">
        <f t="shared" si="202"/>
        <v>0</v>
      </c>
      <c r="BS64" s="125">
        <f t="shared" si="203"/>
        <v>0</v>
      </c>
      <c r="BT64" s="125">
        <f t="shared" si="204"/>
        <v>0</v>
      </c>
      <c r="BU64" s="125">
        <f t="shared" si="205"/>
        <v>0</v>
      </c>
      <c r="BV64" s="125">
        <f t="shared" si="206"/>
        <v>0</v>
      </c>
      <c r="BW64" s="125">
        <f t="shared" si="207"/>
        <v>0</v>
      </c>
      <c r="BX64" s="125">
        <f t="shared" si="208"/>
        <v>0</v>
      </c>
      <c r="BY64" s="125">
        <f t="shared" si="209"/>
        <v>0</v>
      </c>
      <c r="BZ64" s="125">
        <f t="shared" si="210"/>
        <v>0</v>
      </c>
      <c r="CA64" s="125">
        <f t="shared" si="211"/>
        <v>0</v>
      </c>
      <c r="CB64" s="125">
        <f t="shared" si="212"/>
        <v>0</v>
      </c>
      <c r="CC64" s="125">
        <f t="shared" si="213"/>
        <v>0</v>
      </c>
      <c r="CD64" s="125">
        <f t="shared" si="214"/>
        <v>0</v>
      </c>
      <c r="CE64" s="125">
        <f t="shared" si="215"/>
        <v>0</v>
      </c>
      <c r="CF64" s="2">
        <f>IFERROR(IF($F64="地位Ⅰ",INDEX(幹材積成長量!$I$7:$K$148,MATCH((【入力】吸収量・排出量算定シート!$H64+(【入力】吸収量・排出量算定シート!CF$17-【入力】吸収量・排出量算定シート!$CF$17)),幹材積成長量!$I$7:$I$148,0),MATCH(【入力】吸収量・排出量算定シート!$G64,幹材積成長量!$I$7:$K$7,0)),IF($F64="地位Ⅲ",INDEX(幹材積成長量!$O$7:$Q$148,MATCH((【入力】吸収量・排出量算定シート!$H64+(【入力】吸収量・排出量算定シート!CF$17-【入力】吸収量・排出量算定シート!$CF$17)),幹材積成長量!$O$7:$O$148,0),MATCH(【入力】吸収量・排出量算定シート!$G64,幹材積成長量!$O$7:$Q$7,0)),INDEX(幹材積成長量!$L$7:$N$148,MATCH((【入力】吸収量・排出量算定シート!$H64+(【入力】吸収量・排出量算定シート!CF$17-【入力】吸収量・排出量算定シート!$CF$17)),幹材積成長量!$L$7:$L$148,0),MATCH(【入力】吸収量・排出量算定シート!$G64,幹材積成長量!$L$7:$N$7,0)))),0)</f>
        <v>0</v>
      </c>
      <c r="CG64" s="2">
        <f>IFERROR(IF($F64="地位Ⅰ",INDEX(幹材積成長量!$I$7:$K$148,MATCH((【入力】吸収量・排出量算定シート!$H64+(【入力】吸収量・排出量算定シート!CG$17-【入力】吸収量・排出量算定シート!$CF$17)),幹材積成長量!$I$7:$I$148,0),MATCH(【入力】吸収量・排出量算定シート!$G64,幹材積成長量!$I$7:$K$7,0)),IF($F64="地位Ⅲ",INDEX(幹材積成長量!$O$7:$Q$148,MATCH((【入力】吸収量・排出量算定シート!$H64+(【入力】吸収量・排出量算定シート!CG$17-【入力】吸収量・排出量算定シート!$CF$17)),幹材積成長量!$O$7:$O$148,0),MATCH(【入力】吸収量・排出量算定シート!$G64,幹材積成長量!$O$7:$Q$7,0)),INDEX(幹材積成長量!$L$7:$N$148,MATCH((【入力】吸収量・排出量算定シート!$H64+(【入力】吸収量・排出量算定シート!CG$17-【入力】吸収量・排出量算定シート!$CF$17)),幹材積成長量!$L$7:$L$148,0),MATCH(【入力】吸収量・排出量算定シート!$G64,幹材積成長量!$L$7:$N$7,0)))),0)</f>
        <v>0</v>
      </c>
      <c r="CH64" s="2">
        <f>IFERROR(IF($F64="地位Ⅰ",INDEX(幹材積成長量!$I$7:$K$148,MATCH((【入力】吸収量・排出量算定シート!$H64+(【入力】吸収量・排出量算定シート!CH$17-【入力】吸収量・排出量算定シート!$CF$17)),幹材積成長量!$I$7:$I$148,0),MATCH(【入力】吸収量・排出量算定シート!$G64,幹材積成長量!$I$7:$K$7,0)),IF($F64="地位Ⅲ",INDEX(幹材積成長量!$O$7:$Q$148,MATCH((【入力】吸収量・排出量算定シート!$H64+(【入力】吸収量・排出量算定シート!CH$17-【入力】吸収量・排出量算定シート!$CF$17)),幹材積成長量!$O$7:$O$148,0),MATCH(【入力】吸収量・排出量算定シート!$G64,幹材積成長量!$O$7:$Q$7,0)),INDEX(幹材積成長量!$L$7:$N$148,MATCH((【入力】吸収量・排出量算定シート!$H64+(【入力】吸収量・排出量算定シート!CH$17-【入力】吸収量・排出量算定シート!$CF$17)),幹材積成長量!$L$7:$L$148,0),MATCH(【入力】吸収量・排出量算定シート!$G64,幹材積成長量!$L$7:$N$7,0)))),0)</f>
        <v>0</v>
      </c>
      <c r="CI64" s="2">
        <f>IFERROR(IF($F64="地位Ⅰ",INDEX(幹材積成長量!$I$7:$K$148,MATCH((【入力】吸収量・排出量算定シート!$H64+(【入力】吸収量・排出量算定シート!CI$17-【入力】吸収量・排出量算定シート!$CF$17)),幹材積成長量!$I$7:$I$148,0),MATCH(【入力】吸収量・排出量算定シート!$G64,幹材積成長量!$I$7:$K$7,0)),IF($F64="地位Ⅲ",INDEX(幹材積成長量!$O$7:$Q$148,MATCH((【入力】吸収量・排出量算定シート!$H64+(【入力】吸収量・排出量算定シート!CI$17-【入力】吸収量・排出量算定シート!$CF$17)),幹材積成長量!$O$7:$O$148,0),MATCH(【入力】吸収量・排出量算定シート!$G64,幹材積成長量!$O$7:$Q$7,0)),INDEX(幹材積成長量!$L$7:$N$148,MATCH((【入力】吸収量・排出量算定シート!$H64+(【入力】吸収量・排出量算定シート!CI$17-【入力】吸収量・排出量算定シート!$CF$17)),幹材積成長量!$L$7:$L$148,0),MATCH(【入力】吸収量・排出量算定シート!$G64,幹材積成長量!$L$7:$N$7,0)))),0)</f>
        <v>0</v>
      </c>
      <c r="CJ64" s="2">
        <f>IFERROR(IF($F64="地位Ⅰ",INDEX(幹材積成長量!$I$7:$K$148,MATCH((【入力】吸収量・排出量算定シート!$H64+(【入力】吸収量・排出量算定シート!CJ$17-【入力】吸収量・排出量算定シート!$CF$17)),幹材積成長量!$I$7:$I$148,0),MATCH(【入力】吸収量・排出量算定シート!$G64,幹材積成長量!$I$7:$K$7,0)),IF($F64="地位Ⅲ",INDEX(幹材積成長量!$O$7:$Q$148,MATCH((【入力】吸収量・排出量算定シート!$H64+(【入力】吸収量・排出量算定シート!CJ$17-【入力】吸収量・排出量算定シート!$CF$17)),幹材積成長量!$O$7:$O$148,0),MATCH(【入力】吸収量・排出量算定シート!$G64,幹材積成長量!$O$7:$Q$7,0)),INDEX(幹材積成長量!$L$7:$N$148,MATCH((【入力】吸収量・排出量算定シート!$H64+(【入力】吸収量・排出量算定シート!CJ$17-【入力】吸収量・排出量算定シート!$CF$17)),幹材積成長量!$L$7:$L$148,0),MATCH(【入力】吸収量・排出量算定シート!$G64,幹材積成長量!$L$7:$N$7,0)))),0)</f>
        <v>0</v>
      </c>
      <c r="CK64" s="2">
        <f>IFERROR(IF($F64="地位Ⅰ",INDEX(幹材積成長量!$I$7:$K$148,MATCH((【入力】吸収量・排出量算定シート!$H64+(【入力】吸収量・排出量算定シート!CK$17-【入力】吸収量・排出量算定シート!$CF$17)),幹材積成長量!$I$7:$I$148,0),MATCH(【入力】吸収量・排出量算定シート!$G64,幹材積成長量!$I$7:$K$7,0)),IF($F64="地位Ⅲ",INDEX(幹材積成長量!$O$7:$Q$148,MATCH((【入力】吸収量・排出量算定シート!$H64+(【入力】吸収量・排出量算定シート!CK$17-【入力】吸収量・排出量算定シート!$CF$17)),幹材積成長量!$O$7:$O$148,0),MATCH(【入力】吸収量・排出量算定シート!$G64,幹材積成長量!$O$7:$Q$7,0)),INDEX(幹材積成長量!$L$7:$N$148,MATCH((【入力】吸収量・排出量算定シート!$H64+(【入力】吸収量・排出量算定シート!CK$17-【入力】吸収量・排出量算定シート!$CF$17)),幹材積成長量!$L$7:$L$148,0),MATCH(【入力】吸収量・排出量算定シート!$G64,幹材積成長量!$L$7:$N$7,0)))),0)</f>
        <v>0</v>
      </c>
      <c r="CL64" s="2">
        <f>IFERROR(IF($F64="地位Ⅰ",INDEX(幹材積成長量!$I$7:$K$148,MATCH((【入力】吸収量・排出量算定シート!$H64+(【入力】吸収量・排出量算定シート!CL$17-【入力】吸収量・排出量算定シート!$CF$17)),幹材積成長量!$I$7:$I$148,0),MATCH(【入力】吸収量・排出量算定シート!$G64,幹材積成長量!$I$7:$K$7,0)),IF($F64="地位Ⅲ",INDEX(幹材積成長量!$O$7:$Q$148,MATCH((【入力】吸収量・排出量算定シート!$H64+(【入力】吸収量・排出量算定シート!CL$17-【入力】吸収量・排出量算定シート!$CF$17)),幹材積成長量!$O$7:$O$148,0),MATCH(【入力】吸収量・排出量算定シート!$G64,幹材積成長量!$O$7:$Q$7,0)),INDEX(幹材積成長量!$L$7:$N$148,MATCH((【入力】吸収量・排出量算定シート!$H64+(【入力】吸収量・排出量算定シート!CL$17-【入力】吸収量・排出量算定シート!$CF$17)),幹材積成長量!$L$7:$L$148,0),MATCH(【入力】吸収量・排出量算定シート!$G64,幹材積成長量!$L$7:$N$7,0)))),0)</f>
        <v>0</v>
      </c>
      <c r="CM64" s="2">
        <f>IFERROR(IF($F64="地位Ⅰ",INDEX(幹材積成長量!$I$7:$K$148,MATCH((【入力】吸収量・排出量算定シート!$H64+(【入力】吸収量・排出量算定シート!CM$17-【入力】吸収量・排出量算定シート!$CF$17)),幹材積成長量!$I$7:$I$148,0),MATCH(【入力】吸収量・排出量算定シート!$G64,幹材積成長量!$I$7:$K$7,0)),IF($F64="地位Ⅲ",INDEX(幹材積成長量!$O$7:$Q$148,MATCH((【入力】吸収量・排出量算定シート!$H64+(【入力】吸収量・排出量算定シート!CM$17-【入力】吸収量・排出量算定シート!$CF$17)),幹材積成長量!$O$7:$O$148,0),MATCH(【入力】吸収量・排出量算定シート!$G64,幹材積成長量!$O$7:$Q$7,0)),INDEX(幹材積成長量!$L$7:$N$148,MATCH((【入力】吸収量・排出量算定シート!$H64+(【入力】吸収量・排出量算定シート!CM$17-【入力】吸収量・排出量算定シート!$CF$17)),幹材積成長量!$L$7:$L$148,0),MATCH(【入力】吸収量・排出量算定シート!$G64,幹材積成長量!$L$7:$N$7,0)))),0)</f>
        <v>0</v>
      </c>
      <c r="CN64" s="2">
        <f>IFERROR(IF($F64="地位Ⅰ",INDEX(幹材積成長量!$I$7:$K$148,MATCH((【入力】吸収量・排出量算定シート!$H64+(【入力】吸収量・排出量算定シート!CN$17-【入力】吸収量・排出量算定シート!$CF$17)),幹材積成長量!$I$7:$I$148,0),MATCH(【入力】吸収量・排出量算定シート!$G64,幹材積成長量!$I$7:$K$7,0)),IF($F64="地位Ⅲ",INDEX(幹材積成長量!$O$7:$Q$148,MATCH((【入力】吸収量・排出量算定シート!$H64+(【入力】吸収量・排出量算定シート!CN$17-【入力】吸収量・排出量算定シート!$CF$17)),幹材積成長量!$O$7:$O$148,0),MATCH(【入力】吸収量・排出量算定シート!$G64,幹材積成長量!$O$7:$Q$7,0)),INDEX(幹材積成長量!$L$7:$N$148,MATCH((【入力】吸収量・排出量算定シート!$H64+(【入力】吸収量・排出量算定シート!CN$17-【入力】吸収量・排出量算定シート!$CF$17)),幹材積成長量!$L$7:$L$148,0),MATCH(【入力】吸収量・排出量算定シート!$G64,幹材積成長量!$L$7:$N$7,0)))),0)</f>
        <v>0</v>
      </c>
      <c r="CO64" s="2">
        <f>IFERROR(IF($F64="地位Ⅰ",INDEX(幹材積成長量!$I$7:$K$148,MATCH((【入力】吸収量・排出量算定シート!$H64+(【入力】吸収量・排出量算定シート!CO$17-【入力】吸収量・排出量算定シート!$CF$17)),幹材積成長量!$I$7:$I$148,0),MATCH(【入力】吸収量・排出量算定シート!$G64,幹材積成長量!$I$7:$K$7,0)),IF($F64="地位Ⅲ",INDEX(幹材積成長量!$O$7:$Q$148,MATCH((【入力】吸収量・排出量算定シート!$H64+(【入力】吸収量・排出量算定シート!CO$17-【入力】吸収量・排出量算定シート!$CF$17)),幹材積成長量!$O$7:$O$148,0),MATCH(【入力】吸収量・排出量算定シート!$G64,幹材積成長量!$O$7:$Q$7,0)),INDEX(幹材積成長量!$L$7:$N$148,MATCH((【入力】吸収量・排出量算定シート!$H64+(【入力】吸収量・排出量算定シート!CO$17-【入力】吸収量・排出量算定シート!$CF$17)),幹材積成長量!$L$7:$L$148,0),MATCH(【入力】吸収量・排出量算定シート!$G64,幹材積成長量!$L$7:$N$7,0)))),0)</f>
        <v>0</v>
      </c>
      <c r="CP64" s="2">
        <f>IFERROR(IF($F64="地位Ⅰ",INDEX(幹材積成長量!$I$7:$K$148,MATCH((【入力】吸収量・排出量算定シート!$H64+(【入力】吸収量・排出量算定シート!CP$17-【入力】吸収量・排出量算定シート!$CF$17)),幹材積成長量!$I$7:$I$148,0),MATCH(【入力】吸収量・排出量算定シート!$G64,幹材積成長量!$I$7:$K$7,0)),IF($F64="地位Ⅲ",INDEX(幹材積成長量!$O$7:$Q$148,MATCH((【入力】吸収量・排出量算定シート!$H64+(【入力】吸収量・排出量算定シート!CP$17-【入力】吸収量・排出量算定シート!$CF$17)),幹材積成長量!$O$7:$O$148,0),MATCH(【入力】吸収量・排出量算定シート!$G64,幹材積成長量!$O$7:$Q$7,0)),INDEX(幹材積成長量!$L$7:$N$148,MATCH((【入力】吸収量・排出量算定シート!$H64+(【入力】吸収量・排出量算定シート!CP$17-【入力】吸収量・排出量算定シート!$CF$17)),幹材積成長量!$L$7:$L$148,0),MATCH(【入力】吸収量・排出量算定シート!$G64,幹材積成長量!$L$7:$N$7,0)))),0)</f>
        <v>0</v>
      </c>
      <c r="CQ64" s="2">
        <f>IFERROR(IF($F64="地位Ⅰ",INDEX(幹材積成長量!$I$7:$K$148,MATCH((【入力】吸収量・排出量算定シート!$H64+(【入力】吸収量・排出量算定シート!CQ$17-【入力】吸収量・排出量算定シート!$CF$17)),幹材積成長量!$I$7:$I$148,0),MATCH(【入力】吸収量・排出量算定シート!$G64,幹材積成長量!$I$7:$K$7,0)),IF($F64="地位Ⅲ",INDEX(幹材積成長量!$O$7:$Q$148,MATCH((【入力】吸収量・排出量算定シート!$H64+(【入力】吸収量・排出量算定シート!CQ$17-【入力】吸収量・排出量算定シート!$CF$17)),幹材積成長量!$O$7:$O$148,0),MATCH(【入力】吸収量・排出量算定シート!$G64,幹材積成長量!$O$7:$Q$7,0)),INDEX(幹材積成長量!$L$7:$N$148,MATCH((【入力】吸収量・排出量算定シート!$H64+(【入力】吸収量・排出量算定シート!CQ$17-【入力】吸収量・排出量算定シート!$CF$17)),幹材積成長量!$L$7:$L$148,0),MATCH(【入力】吸収量・排出量算定シート!$G64,幹材積成長量!$L$7:$N$7,0)))),0)</f>
        <v>0</v>
      </c>
      <c r="CR64" s="2">
        <f>IFERROR(IF($F64="地位Ⅰ",INDEX(幹材積成長量!$I$7:$K$148,MATCH((【入力】吸収量・排出量算定シート!$H64+(【入力】吸収量・排出量算定シート!CR$17-【入力】吸収量・排出量算定シート!$CF$17)),幹材積成長量!$I$7:$I$148,0),MATCH(【入力】吸収量・排出量算定シート!$G64,幹材積成長量!$I$7:$K$7,0)),IF($F64="地位Ⅲ",INDEX(幹材積成長量!$O$7:$Q$148,MATCH((【入力】吸収量・排出量算定シート!$H64+(【入力】吸収量・排出量算定シート!CR$17-【入力】吸収量・排出量算定シート!$CF$17)),幹材積成長量!$O$7:$O$148,0),MATCH(【入力】吸収量・排出量算定シート!$G64,幹材積成長量!$O$7:$Q$7,0)),INDEX(幹材積成長量!$L$7:$N$148,MATCH((【入力】吸収量・排出量算定シート!$H64+(【入力】吸収量・排出量算定シート!CR$17-【入力】吸収量・排出量算定シート!$CF$17)),幹材積成長量!$L$7:$L$148,0),MATCH(【入力】吸収量・排出量算定シート!$G64,幹材積成長量!$L$7:$N$7,0)))),0)</f>
        <v>0</v>
      </c>
      <c r="CS64" s="2">
        <f>IFERROR(IF($F64="地位Ⅰ",INDEX(幹材積成長量!$I$7:$K$148,MATCH((【入力】吸収量・排出量算定シート!$H64+(【入力】吸収量・排出量算定シート!CS$17-【入力】吸収量・排出量算定シート!$CF$17)),幹材積成長量!$I$7:$I$148,0),MATCH(【入力】吸収量・排出量算定シート!$G64,幹材積成長量!$I$7:$K$7,0)),IF($F64="地位Ⅲ",INDEX(幹材積成長量!$O$7:$Q$148,MATCH((【入力】吸収量・排出量算定シート!$H64+(【入力】吸収量・排出量算定シート!CS$17-【入力】吸収量・排出量算定シート!$CF$17)),幹材積成長量!$O$7:$O$148,0),MATCH(【入力】吸収量・排出量算定シート!$G64,幹材積成長量!$O$7:$Q$7,0)),INDEX(幹材積成長量!$L$7:$N$148,MATCH((【入力】吸収量・排出量算定シート!$H64+(【入力】吸収量・排出量算定シート!CS$17-【入力】吸収量・排出量算定シート!$CF$17)),幹材積成長量!$L$7:$L$148,0),MATCH(【入力】吸収量・排出量算定シート!$G64,幹材積成長量!$L$7:$N$7,0)))),0)</f>
        <v>0</v>
      </c>
      <c r="CT64" s="2">
        <f>IFERROR(IF($F64="地位Ⅰ",INDEX(幹材積成長量!$I$7:$K$148,MATCH((【入力】吸収量・排出量算定シート!$H64+(【入力】吸収量・排出量算定シート!CT$17-【入力】吸収量・排出量算定シート!$CF$17)),幹材積成長量!$I$7:$I$148,0),MATCH(【入力】吸収量・排出量算定シート!$G64,幹材積成長量!$I$7:$K$7,0)),IF($F64="地位Ⅲ",INDEX(幹材積成長量!$O$7:$Q$148,MATCH((【入力】吸収量・排出量算定シート!$H64+(【入力】吸収量・排出量算定シート!CT$17-【入力】吸収量・排出量算定シート!$CF$17)),幹材積成長量!$O$7:$O$148,0),MATCH(【入力】吸収量・排出量算定シート!$G64,幹材積成長量!$O$7:$Q$7,0)),INDEX(幹材積成長量!$L$7:$N$148,MATCH((【入力】吸収量・排出量算定シート!$H64+(【入力】吸収量・排出量算定シート!CT$17-【入力】吸収量・排出量算定シート!$CF$17)),幹材積成長量!$L$7:$L$148,0),MATCH(【入力】吸収量・排出量算定シート!$G64,幹材積成長量!$L$7:$N$7,0)))),0)</f>
        <v>0</v>
      </c>
      <c r="CU64" s="2">
        <f>IFERROR(IF($F64="地位Ⅰ",INDEX(幹材積成長量!$I$7:$K$148,MATCH((【入力】吸収量・排出量算定シート!$H64+(【入力】吸収量・排出量算定シート!CU$17-【入力】吸収量・排出量算定シート!$CF$17)),幹材積成長量!$I$7:$I$148,0),MATCH(【入力】吸収量・排出量算定シート!$G64,幹材積成長量!$I$7:$K$7,0)),IF($F64="地位Ⅲ",INDEX(幹材積成長量!$O$7:$Q$148,MATCH((【入力】吸収量・排出量算定シート!$H64+(【入力】吸収量・排出量算定シート!CU$17-【入力】吸収量・排出量算定シート!$CF$17)),幹材積成長量!$O$7:$O$148,0),MATCH(【入力】吸収量・排出量算定シート!$G64,幹材積成長量!$O$7:$Q$7,0)),INDEX(幹材積成長量!$L$7:$N$148,MATCH((【入力】吸収量・排出量算定シート!$H64+(【入力】吸収量・排出量算定シート!CU$17-【入力】吸収量・排出量算定シート!$CF$17)),幹材積成長量!$L$7:$L$148,0),MATCH(【入力】吸収量・排出量算定シート!$G64,幹材積成長量!$L$7:$N$7,0)))),0)</f>
        <v>0</v>
      </c>
      <c r="CV64" s="2">
        <f>IFERROR(IF($F64="地位Ⅰ",INDEX(幹材積成長量!$I$7:$K$148,MATCH((【入力】吸収量・排出量算定シート!$H64+(【入力】吸収量・排出量算定シート!CV$17-【入力】吸収量・排出量算定シート!$CF$17)),幹材積成長量!$I$7:$I$148,0),MATCH(【入力】吸収量・排出量算定シート!$G64,幹材積成長量!$I$7:$K$7,0)),IF($F64="地位Ⅲ",INDEX(幹材積成長量!$O$7:$Q$148,MATCH((【入力】吸収量・排出量算定シート!$H64+(【入力】吸収量・排出量算定シート!CV$17-【入力】吸収量・排出量算定シート!$CF$17)),幹材積成長量!$O$7:$O$148,0),MATCH(【入力】吸収量・排出量算定シート!$G64,幹材積成長量!$O$7:$Q$7,0)),INDEX(幹材積成長量!$L$7:$N$148,MATCH((【入力】吸収量・排出量算定シート!$H64+(【入力】吸収量・排出量算定シート!CV$17-【入力】吸収量・排出量算定シート!$CF$17)),幹材積成長量!$L$7:$L$148,0),MATCH(【入力】吸収量・排出量算定シート!$G64,幹材積成長量!$L$7:$N$7,0)))),0)</f>
        <v>0</v>
      </c>
      <c r="CW64" s="2">
        <f t="shared" si="216"/>
        <v>0</v>
      </c>
      <c r="CX64" s="2">
        <f t="shared" si="217"/>
        <v>0</v>
      </c>
      <c r="CY64" s="2">
        <f t="shared" si="218"/>
        <v>0</v>
      </c>
      <c r="CZ64" s="2">
        <f t="shared" si="219"/>
        <v>0</v>
      </c>
      <c r="DA64" s="2">
        <f t="shared" si="220"/>
        <v>0</v>
      </c>
      <c r="DB64" s="2">
        <f t="shared" si="221"/>
        <v>0</v>
      </c>
      <c r="DC64" s="2">
        <f t="shared" si="222"/>
        <v>0</v>
      </c>
      <c r="DD64" s="2">
        <f t="shared" si="223"/>
        <v>0</v>
      </c>
      <c r="DE64" s="2">
        <f t="shared" si="224"/>
        <v>0</v>
      </c>
      <c r="DF64" s="2">
        <f t="shared" si="225"/>
        <v>0</v>
      </c>
      <c r="DG64" s="2">
        <f t="shared" si="226"/>
        <v>0</v>
      </c>
      <c r="DH64" s="2">
        <f t="shared" si="227"/>
        <v>0</v>
      </c>
      <c r="DI64" s="2">
        <f t="shared" si="228"/>
        <v>0</v>
      </c>
      <c r="DJ64" s="2">
        <f t="shared" si="229"/>
        <v>0</v>
      </c>
      <c r="DK64" s="2">
        <f t="shared" si="230"/>
        <v>0</v>
      </c>
      <c r="DL64" s="2">
        <f t="shared" si="231"/>
        <v>0</v>
      </c>
      <c r="DM64" s="2">
        <f t="shared" si="232"/>
        <v>0</v>
      </c>
      <c r="DN64" s="187">
        <f>IFERROR(IF($F64="地位Ⅰ",INDEX(幹材積成長量!$AE$7:$AG$14,8,MATCH(【入力】吸収量・排出量算定シート!$G64,幹材積成長量!$AE$7:$AG$7,0)),IF($F64="地位Ⅲ",INDEX(幹材積成長量!$AK$7:$AM$14,8,MATCH(【入力】吸収量・排出量算定シート!$G64,幹材積成長量!$AK$7:$AM$7,0)),INDEX(幹材積成長量!$AH$7:$AJ$14,8,MATCH(【入力】吸収量・排出量算定シート!$G64,幹材積成長量!$AH$7:$AJ$7,0)))),0)</f>
        <v>0</v>
      </c>
      <c r="DO64" s="187">
        <f>IFERROR(IF($F64="地位Ⅰ",INDEX(幹材積成長量!$AE$7:$AG$14,8,MATCH(【入力】吸収量・排出量算定シート!$G64,幹材積成長量!$AE$7:$AG$7,0)),IF($F64="地位Ⅲ",INDEX(幹材積成長量!$AK$7:$AM$14,8,MATCH(【入力】吸収量・排出量算定シート!$G64,幹材積成長量!$AK$7:$AM$7,0)),INDEX(幹材積成長量!$AH$7:$AJ$14,8,MATCH(【入力】吸収量・排出量算定シート!$G64,幹材積成長量!$AH$7:$AJ$7,0)))),0)</f>
        <v>0</v>
      </c>
      <c r="DP64" s="187">
        <f>IFERROR(IF($F64="地位Ⅰ",INDEX(幹材積成長量!$AE$7:$AG$14,8,MATCH(【入力】吸収量・排出量算定シート!$G64,幹材積成長量!$AE$7:$AG$7,0)),IF($F64="地位Ⅲ",INDEX(幹材積成長量!$AK$7:$AM$14,8,MATCH(【入力】吸収量・排出量算定シート!$G64,幹材積成長量!$AK$7:$AM$7,0)),INDEX(幹材積成長量!$AH$7:$AJ$14,8,MATCH(【入力】吸収量・排出量算定シート!$G64,幹材積成長量!$AH$7:$AJ$7,0)))),0)</f>
        <v>0</v>
      </c>
      <c r="DQ64" s="187">
        <f>IFERROR(IF($F64="地位Ⅰ",INDEX(幹材積成長量!$AE$7:$AG$14,8,MATCH(【入力】吸収量・排出量算定シート!$G64,幹材積成長量!$AE$7:$AG$7,0)),IF($F64="地位Ⅲ",INDEX(幹材積成長量!$AK$7:$AM$14,8,MATCH(【入力】吸収量・排出量算定シート!$G64,幹材積成長量!$AK$7:$AM$7,0)),INDEX(幹材積成長量!$AH$7:$AJ$14,8,MATCH(【入力】吸収量・排出量算定シート!$G64,幹材積成長量!$AH$7:$AJ$7,0)))),0)</f>
        <v>0</v>
      </c>
      <c r="DR64" s="187">
        <f>IFERROR(IF($F64="地位Ⅰ",INDEX(幹材積成長量!$AE$7:$AG$14,8,MATCH(【入力】吸収量・排出量算定シート!$G64,幹材積成長量!$AE$7:$AG$7,0)),IF($F64="地位Ⅲ",INDEX(幹材積成長量!$AK$7:$AM$14,8,MATCH(【入力】吸収量・排出量算定シート!$G64,幹材積成長量!$AK$7:$AM$7,0)),INDEX(幹材積成長量!$AH$7:$AJ$14,8,MATCH(【入力】吸収量・排出量算定シート!$G64,幹材積成長量!$AH$7:$AJ$7,0)))),0)</f>
        <v>0</v>
      </c>
      <c r="DS64" s="187">
        <f>IFERROR(IF($F64="地位Ⅰ",INDEX(幹材積成長量!$AE$7:$AG$14,8,MATCH(【入力】吸収量・排出量算定シート!$G64,幹材積成長量!$AE$7:$AG$7,0)),IF($F64="地位Ⅲ",INDEX(幹材積成長量!$AK$7:$AM$14,8,MATCH(【入力】吸収量・排出量算定シート!$G64,幹材積成長量!$AK$7:$AM$7,0)),INDEX(幹材積成長量!$AH$7:$AJ$14,8,MATCH(【入力】吸収量・排出量算定シート!$G64,幹材積成長量!$AH$7:$AJ$7,0)))),0)</f>
        <v>0</v>
      </c>
      <c r="DT64" s="187">
        <f>IFERROR(IF($F64="地位Ⅰ",INDEX(幹材積成長量!$AE$7:$AG$14,8,MATCH(【入力】吸収量・排出量算定シート!$G64,幹材積成長量!$AE$7:$AG$7,0)),IF($F64="地位Ⅲ",INDEX(幹材積成長量!$AK$7:$AM$14,8,MATCH(【入力】吸収量・排出量算定シート!$G64,幹材積成長量!$AK$7:$AM$7,0)),INDEX(幹材積成長量!$AH$7:$AJ$14,8,MATCH(【入力】吸収量・排出量算定シート!$G64,幹材積成長量!$AH$7:$AJ$7,0)))),0)</f>
        <v>0</v>
      </c>
      <c r="DU64" s="187">
        <f>IFERROR(IF($F64="地位Ⅰ",INDEX(幹材積成長量!$AE$7:$AG$14,8,MATCH(【入力】吸収量・排出量算定シート!$G64,幹材積成長量!$AE$7:$AG$7,0)),IF($F64="地位Ⅲ",INDEX(幹材積成長量!$AK$7:$AM$14,8,MATCH(【入力】吸収量・排出量算定シート!$G64,幹材積成長量!$AK$7:$AM$7,0)),INDEX(幹材積成長量!$AH$7:$AJ$14,8,MATCH(【入力】吸収量・排出量算定シート!$G64,幹材積成長量!$AH$7:$AJ$7,0)))),0)</f>
        <v>0</v>
      </c>
      <c r="DV64" s="187">
        <f>IFERROR(IF($F64="地位Ⅰ",INDEX(幹材積成長量!$AE$7:$AG$14,8,MATCH(【入力】吸収量・排出量算定シート!$G64,幹材積成長量!$AE$7:$AG$7,0)),IF($F64="地位Ⅲ",INDEX(幹材積成長量!$AK$7:$AM$14,8,MATCH(【入力】吸収量・排出量算定シート!$G64,幹材積成長量!$AK$7:$AM$7,0)),INDEX(幹材積成長量!$AH$7:$AJ$14,8,MATCH(【入力】吸収量・排出量算定シート!$G64,幹材積成長量!$AH$7:$AJ$7,0)))),0)</f>
        <v>0</v>
      </c>
      <c r="DW64" s="187">
        <f>IFERROR(IF($F64="地位Ⅰ",INDEX(幹材積成長量!$AE$7:$AG$14,8,MATCH(【入力】吸収量・排出量算定シート!$G64,幹材積成長量!$AE$7:$AG$7,0)),IF($F64="地位Ⅲ",INDEX(幹材積成長量!$AK$7:$AM$14,8,MATCH(【入力】吸収量・排出量算定シート!$G64,幹材積成長量!$AK$7:$AM$7,0)),INDEX(幹材積成長量!$AH$7:$AJ$14,8,MATCH(【入力】吸収量・排出量算定シート!$G64,幹材積成長量!$AH$7:$AJ$7,0)))),0)</f>
        <v>0</v>
      </c>
      <c r="DX64" s="187">
        <f>IFERROR(IF($F64="地位Ⅰ",INDEX(幹材積成長量!$AE$7:$AG$14,8,MATCH(【入力】吸収量・排出量算定シート!$G64,幹材積成長量!$AE$7:$AG$7,0)),IF($F64="地位Ⅲ",INDEX(幹材積成長量!$AK$7:$AM$14,8,MATCH(【入力】吸収量・排出量算定シート!$G64,幹材積成長量!$AK$7:$AM$7,0)),INDEX(幹材積成長量!$AH$7:$AJ$14,8,MATCH(【入力】吸収量・排出量算定シート!$G64,幹材積成長量!$AH$7:$AJ$7,0)))),0)</f>
        <v>0</v>
      </c>
      <c r="DY64" s="187">
        <f>IFERROR(IF($F64="地位Ⅰ",INDEX(幹材積成長量!$AE$7:$AG$14,8,MATCH(【入力】吸収量・排出量算定シート!$G64,幹材積成長量!$AE$7:$AG$7,0)),IF($F64="地位Ⅲ",INDEX(幹材積成長量!$AK$7:$AM$14,8,MATCH(【入力】吸収量・排出量算定シート!$G64,幹材積成長量!$AK$7:$AM$7,0)),INDEX(幹材積成長量!$AH$7:$AJ$14,8,MATCH(【入力】吸収量・排出量算定シート!$G64,幹材積成長量!$AH$7:$AJ$7,0)))),0)</f>
        <v>0</v>
      </c>
      <c r="DZ64" s="187">
        <f>IFERROR(IF($F64="地位Ⅰ",INDEX(幹材積成長量!$AE$7:$AG$14,8,MATCH(【入力】吸収量・排出量算定シート!$G64,幹材積成長量!$AE$7:$AG$7,0)),IF($F64="地位Ⅲ",INDEX(幹材積成長量!$AK$7:$AM$14,8,MATCH(【入力】吸収量・排出量算定シート!$G64,幹材積成長量!$AK$7:$AM$7,0)),INDEX(幹材積成長量!$AH$7:$AJ$14,8,MATCH(【入力】吸収量・排出量算定シート!$G64,幹材積成長量!$AH$7:$AJ$7,0)))),0)</f>
        <v>0</v>
      </c>
      <c r="EA64" s="187">
        <f>IFERROR(IF($F64="地位Ⅰ",INDEX(幹材積成長量!$AE$7:$AG$14,8,MATCH(【入力】吸収量・排出量算定シート!$G64,幹材積成長量!$AE$7:$AG$7,0)),IF($F64="地位Ⅲ",INDEX(幹材積成長量!$AK$7:$AM$14,8,MATCH(【入力】吸収量・排出量算定シート!$G64,幹材積成長量!$AK$7:$AM$7,0)),INDEX(幹材積成長量!$AH$7:$AJ$14,8,MATCH(【入力】吸収量・排出量算定シート!$G64,幹材積成長量!$AH$7:$AJ$7,0)))),0)</f>
        <v>0</v>
      </c>
      <c r="EB64" s="187">
        <f>IFERROR(IF($F64="地位Ⅰ",INDEX(幹材積成長量!$AE$7:$AG$14,8,MATCH(【入力】吸収量・排出量算定シート!$G64,幹材積成長量!$AE$7:$AG$7,0)),IF($F64="地位Ⅲ",INDEX(幹材積成長量!$AK$7:$AM$14,8,MATCH(【入力】吸収量・排出量算定シート!$G64,幹材積成長量!$AK$7:$AM$7,0)),INDEX(幹材積成長量!$AH$7:$AJ$14,8,MATCH(【入力】吸収量・排出量算定シート!$G64,幹材積成長量!$AH$7:$AJ$7,0)))),0)</f>
        <v>0</v>
      </c>
      <c r="EC64" s="187">
        <f>IFERROR(IF($F64="地位Ⅰ",INDEX(幹材積成長量!$AE$7:$AG$14,8,MATCH(【入力】吸収量・排出量算定シート!$G64,幹材積成長量!$AE$7:$AG$7,0)),IF($F64="地位Ⅲ",INDEX(幹材積成長量!$AK$7:$AM$14,8,MATCH(【入力】吸収量・排出量算定シート!$G64,幹材積成長量!$AK$7:$AM$7,0)),INDEX(幹材積成長量!$AH$7:$AJ$14,8,MATCH(【入力】吸収量・排出量算定シート!$G64,幹材積成長量!$AH$7:$AJ$7,0)))),0)</f>
        <v>0</v>
      </c>
      <c r="ED64" s="186">
        <f t="shared" si="233"/>
        <v>0</v>
      </c>
      <c r="EE64" s="186">
        <f t="shared" si="234"/>
        <v>0</v>
      </c>
      <c r="EF64" s="186">
        <f t="shared" si="235"/>
        <v>0</v>
      </c>
      <c r="EG64" s="186">
        <f t="shared" si="236"/>
        <v>0</v>
      </c>
      <c r="EH64" s="186">
        <f t="shared" si="237"/>
        <v>0</v>
      </c>
      <c r="EI64" s="186">
        <f t="shared" si="238"/>
        <v>0</v>
      </c>
      <c r="EJ64" s="186">
        <f t="shared" si="239"/>
        <v>0</v>
      </c>
      <c r="EK64" s="186">
        <f t="shared" si="240"/>
        <v>0</v>
      </c>
      <c r="EL64" s="186">
        <f t="shared" si="241"/>
        <v>0</v>
      </c>
      <c r="EM64" s="186">
        <f t="shared" si="242"/>
        <v>0</v>
      </c>
      <c r="EN64" s="186">
        <f t="shared" si="243"/>
        <v>0</v>
      </c>
      <c r="EO64" s="186">
        <f t="shared" si="244"/>
        <v>0</v>
      </c>
      <c r="EP64" s="186">
        <f t="shared" si="245"/>
        <v>0</v>
      </c>
      <c r="EQ64" s="186">
        <f t="shared" si="246"/>
        <v>0</v>
      </c>
      <c r="ER64" s="186">
        <f t="shared" si="247"/>
        <v>0</v>
      </c>
      <c r="ES64" s="186">
        <f t="shared" si="248"/>
        <v>0</v>
      </c>
      <c r="ET64" s="186">
        <f t="shared" si="249"/>
        <v>0</v>
      </c>
    </row>
    <row r="65" spans="2:150" x14ac:dyDescent="0.3">
      <c r="B65" s="3"/>
      <c r="C65" s="3"/>
      <c r="D65" s="3"/>
      <c r="E65" s="3"/>
      <c r="G65" s="217"/>
      <c r="J65" s="3"/>
      <c r="M65" s="187">
        <f>IFERROR(IF($F65="地位Ⅰ",INDEX(幹材積成長量!$S$7:$U$148,MATCH(【入力】吸収量・排出量算定シート!$H65+(M$17-$M$17),幹材積成長量!$S$7:$S$148,0),MATCH($G65,幹材積成長量!$S$7:$U$7,0)),IF($F65="地位Ⅲ",INDEX(幹材積成長量!$Y$7:$AA$148,MATCH(【入力】吸収量・排出量算定シート!$H65+(M$17-$M$17),幹材積成長量!$Y$7:$Y$148,0),MATCH($G65,幹材積成長量!$Y$7:$AA$7,0)),INDEX(幹材積成長量!$V$7:$X$148,MATCH(【入力】吸収量・排出量算定シート!$H65+(M$17-$M$17),幹材積成長量!$V$7:$V$148,0),MATCH($G65,幹材積成長量!$V$7:$X$7,0)))),0)</f>
        <v>0</v>
      </c>
      <c r="N65" s="187">
        <f>IFERROR(IF($F65="地位Ⅰ",INDEX(幹材積成長量!$S$7:$U$148,MATCH(【入力】吸収量・排出量算定シート!$H65+(N$17-$M$17),幹材積成長量!$S$7:$S$148,0),MATCH($G65,幹材積成長量!$S$7:$U$7,0)),IF($F65="地位Ⅲ",INDEX(幹材積成長量!$Y$7:$AA$148,MATCH(【入力】吸収量・排出量算定シート!$H65+(N$17-$M$17),幹材積成長量!$Y$7:$Y$148,0),MATCH($G65,幹材積成長量!$Y$7:$AA$7,0)),INDEX(幹材積成長量!$V$7:$X$148,MATCH(【入力】吸収量・排出量算定シート!$H65+(N$17-$M$17),幹材積成長量!$V$7:$V$148,0),MATCH($G65,幹材積成長量!$V$7:$X$7,0)))),0)</f>
        <v>0</v>
      </c>
      <c r="O65" s="187">
        <f>IFERROR(IF($F65="地位Ⅰ",INDEX(幹材積成長量!$S$7:$U$148,MATCH(【入力】吸収量・排出量算定シート!$H65+(O$17-$M$17),幹材積成長量!$S$7:$S$148,0),MATCH($G65,幹材積成長量!$S$7:$U$7,0)),IF($F65="地位Ⅲ",INDEX(幹材積成長量!$Y$7:$AA$148,MATCH(【入力】吸収量・排出量算定シート!$H65+(O$17-$M$17),幹材積成長量!$Y$7:$Y$148,0),MATCH($G65,幹材積成長量!$Y$7:$AA$7,0)),INDEX(幹材積成長量!$V$7:$X$148,MATCH(【入力】吸収量・排出量算定シート!$H65+(O$17-$M$17),幹材積成長量!$V$7:$V$148,0),MATCH($G65,幹材積成長量!$V$7:$X$7,0)))),0)</f>
        <v>0</v>
      </c>
      <c r="P65" s="187">
        <f>IFERROR(IF($F65="地位Ⅰ",INDEX(幹材積成長量!$S$7:$U$148,MATCH(【入力】吸収量・排出量算定シート!$H65+(P$17-$M$17),幹材積成長量!$S$7:$S$148,0),MATCH($G65,幹材積成長量!$S$7:$U$7,0)),IF($F65="地位Ⅲ",INDEX(幹材積成長量!$Y$7:$AA$148,MATCH(【入力】吸収量・排出量算定シート!$H65+(P$17-$M$17),幹材積成長量!$Y$7:$Y$148,0),MATCH($G65,幹材積成長量!$Y$7:$AA$7,0)),INDEX(幹材積成長量!$V$7:$X$148,MATCH(【入力】吸収量・排出量算定シート!$H65+(P$17-$M$17),幹材積成長量!$V$7:$V$148,0),MATCH($G65,幹材積成長量!$V$7:$X$7,0)))),0)</f>
        <v>0</v>
      </c>
      <c r="Q65" s="187">
        <f>IFERROR(IF($F65="地位Ⅰ",INDEX(幹材積成長量!$S$7:$U$148,MATCH(【入力】吸収量・排出量算定シート!$H65+(Q$17-$M$17),幹材積成長量!$S$7:$S$148,0),MATCH($G65,幹材積成長量!$S$7:$U$7,0)),IF($F65="地位Ⅲ",INDEX(幹材積成長量!$Y$7:$AA$148,MATCH(【入力】吸収量・排出量算定シート!$H65+(Q$17-$M$17),幹材積成長量!$Y$7:$Y$148,0),MATCH($G65,幹材積成長量!$Y$7:$AA$7,0)),INDEX(幹材積成長量!$V$7:$X$148,MATCH(【入力】吸収量・排出量算定シート!$H65+(Q$17-$M$17),幹材積成長量!$V$7:$V$148,0),MATCH($G65,幹材積成長量!$V$7:$X$7,0)))),0)</f>
        <v>0</v>
      </c>
      <c r="R65" s="187">
        <f>IFERROR(IF($F65="地位Ⅰ",INDEX(幹材積成長量!$S$7:$U$148,MATCH(【入力】吸収量・排出量算定シート!$H65+(R$17-$M$17),幹材積成長量!$S$7:$S$148,0),MATCH($G65,幹材積成長量!$S$7:$U$7,0)),IF($F65="地位Ⅲ",INDEX(幹材積成長量!$Y$7:$AA$148,MATCH(【入力】吸収量・排出量算定シート!$H65+(R$17-$M$17),幹材積成長量!$Y$7:$Y$148,0),MATCH($G65,幹材積成長量!$Y$7:$AA$7,0)),INDEX(幹材積成長量!$V$7:$X$148,MATCH(【入力】吸収量・排出量算定シート!$H65+(R$17-$M$17),幹材積成長量!$V$7:$V$148,0),MATCH($G65,幹材積成長量!$V$7:$X$7,0)))),0)</f>
        <v>0</v>
      </c>
      <c r="S65" s="187">
        <f>IFERROR(IF($F65="地位Ⅰ",INDEX(幹材積成長量!$S$7:$U$148,MATCH(【入力】吸収量・排出量算定シート!$H65+(S$17-$M$17),幹材積成長量!$S$7:$S$148,0),MATCH($G65,幹材積成長量!$S$7:$U$7,0)),IF($F65="地位Ⅲ",INDEX(幹材積成長量!$Y$7:$AA$148,MATCH(【入力】吸収量・排出量算定シート!$H65+(S$17-$M$17),幹材積成長量!$Y$7:$Y$148,0),MATCH($G65,幹材積成長量!$Y$7:$AA$7,0)),INDEX(幹材積成長量!$V$7:$X$148,MATCH(【入力】吸収量・排出量算定シート!$H65+(S$17-$M$17),幹材積成長量!$V$7:$V$148,0),MATCH($G65,幹材積成長量!$V$7:$X$7,0)))),0)</f>
        <v>0</v>
      </c>
      <c r="T65" s="187">
        <f>IFERROR(IF($F65="地位Ⅰ",INDEX(幹材積成長量!$S$7:$U$148,MATCH(【入力】吸収量・排出量算定シート!$H65+(T$17-$M$17),幹材積成長量!$S$7:$S$148,0),MATCH($G65,幹材積成長量!$S$7:$U$7,0)),IF($F65="地位Ⅲ",INDEX(幹材積成長量!$Y$7:$AA$148,MATCH(【入力】吸収量・排出量算定シート!$H65+(T$17-$M$17),幹材積成長量!$Y$7:$Y$148,0),MATCH($G65,幹材積成長量!$Y$7:$AA$7,0)),INDEX(幹材積成長量!$V$7:$X$148,MATCH(【入力】吸収量・排出量算定シート!$H65+(T$17-$M$17),幹材積成長量!$V$7:$V$148,0),MATCH($G65,幹材積成長量!$V$7:$X$7,0)))),0)</f>
        <v>0</v>
      </c>
      <c r="U65" s="187">
        <f>IFERROR(IF($F65="地位Ⅰ",INDEX(幹材積成長量!$S$7:$U$148,MATCH(【入力】吸収量・排出量算定シート!$H65+(U$17-$M$17),幹材積成長量!$S$7:$S$148,0),MATCH($G65,幹材積成長量!$S$7:$U$7,0)),IF($F65="地位Ⅲ",INDEX(幹材積成長量!$Y$7:$AA$148,MATCH(【入力】吸収量・排出量算定シート!$H65+(U$17-$M$17),幹材積成長量!$Y$7:$Y$148,0),MATCH($G65,幹材積成長量!$Y$7:$AA$7,0)),INDEX(幹材積成長量!$V$7:$X$148,MATCH(【入力】吸収量・排出量算定シート!$H65+(U$17-$M$17),幹材積成長量!$V$7:$V$148,0),MATCH($G65,幹材積成長量!$V$7:$X$7,0)))),0)</f>
        <v>0</v>
      </c>
      <c r="V65" s="187">
        <f>IFERROR(IF($F65="地位Ⅰ",INDEX(幹材積成長量!$S$7:$U$148,MATCH(【入力】吸収量・排出量算定シート!$H65+(V$17-$M$17),幹材積成長量!$S$7:$S$148,0),MATCH($G65,幹材積成長量!$S$7:$U$7,0)),IF($F65="地位Ⅲ",INDEX(幹材積成長量!$Y$7:$AA$148,MATCH(【入力】吸収量・排出量算定シート!$H65+(V$17-$M$17),幹材積成長量!$Y$7:$Y$148,0),MATCH($G65,幹材積成長量!$Y$7:$AA$7,0)),INDEX(幹材積成長量!$V$7:$X$148,MATCH(【入力】吸収量・排出量算定シート!$H65+(V$17-$M$17),幹材積成長量!$V$7:$V$148,0),MATCH($G65,幹材積成長量!$V$7:$X$7,0)))),0)</f>
        <v>0</v>
      </c>
      <c r="W65" s="187">
        <f>IFERROR(IF($F65="地位Ⅰ",INDEX(幹材積成長量!$S$7:$U$148,MATCH(【入力】吸収量・排出量算定シート!$H65+(W$17-$M$17),幹材積成長量!$S$7:$S$148,0),MATCH($G65,幹材積成長量!$S$7:$U$7,0)),IF($F65="地位Ⅲ",INDEX(幹材積成長量!$Y$7:$AA$148,MATCH(【入力】吸収量・排出量算定シート!$H65+(W$17-$M$17),幹材積成長量!$Y$7:$Y$148,0),MATCH($G65,幹材積成長量!$Y$7:$AA$7,0)),INDEX(幹材積成長量!$V$7:$X$148,MATCH(【入力】吸収量・排出量算定シート!$H65+(W$17-$M$17),幹材積成長量!$V$7:$V$148,0),MATCH($G65,幹材積成長量!$V$7:$X$7,0)))),0)</f>
        <v>0</v>
      </c>
      <c r="X65" s="187">
        <f>IFERROR(IF($F65="地位Ⅰ",INDEX(幹材積成長量!$S$7:$U$148,MATCH(【入力】吸収量・排出量算定シート!$H65+(X$17-$M$17),幹材積成長量!$S$7:$S$148,0),MATCH($G65,幹材積成長量!$S$7:$U$7,0)),IF($F65="地位Ⅲ",INDEX(幹材積成長量!$Y$7:$AA$148,MATCH(【入力】吸収量・排出量算定シート!$H65+(X$17-$M$17),幹材積成長量!$Y$7:$Y$148,0),MATCH($G65,幹材積成長量!$Y$7:$AA$7,0)),INDEX(幹材積成長量!$V$7:$X$148,MATCH(【入力】吸収量・排出量算定シート!$H65+(X$17-$M$17),幹材積成長量!$V$7:$V$148,0),MATCH($G65,幹材積成長量!$V$7:$X$7,0)))),0)</f>
        <v>0</v>
      </c>
      <c r="Y65" s="187">
        <f>IFERROR(IF($F65="地位Ⅰ",INDEX(幹材積成長量!$S$7:$U$148,MATCH(【入力】吸収量・排出量算定シート!$H65+(Y$17-$M$17),幹材積成長量!$S$7:$S$148,0),MATCH($G65,幹材積成長量!$S$7:$U$7,0)),IF($F65="地位Ⅲ",INDEX(幹材積成長量!$Y$7:$AA$148,MATCH(【入力】吸収量・排出量算定シート!$H65+(Y$17-$M$17),幹材積成長量!$Y$7:$Y$148,0),MATCH($G65,幹材積成長量!$Y$7:$AA$7,0)),INDEX(幹材積成長量!$V$7:$X$148,MATCH(【入力】吸収量・排出量算定シート!$H65+(Y$17-$M$17),幹材積成長量!$V$7:$V$148,0),MATCH($G65,幹材積成長量!$V$7:$X$7,0)))),0)</f>
        <v>0</v>
      </c>
      <c r="Z65" s="187">
        <f>IFERROR(IF($F65="地位Ⅰ",INDEX(幹材積成長量!$S$7:$U$148,MATCH(【入力】吸収量・排出量算定シート!$H65+(Z$17-$M$17),幹材積成長量!$S$7:$S$148,0),MATCH($G65,幹材積成長量!$S$7:$U$7,0)),IF($F65="地位Ⅲ",INDEX(幹材積成長量!$Y$7:$AA$148,MATCH(【入力】吸収量・排出量算定シート!$H65+(Z$17-$M$17),幹材積成長量!$Y$7:$Y$148,0),MATCH($G65,幹材積成長量!$Y$7:$AA$7,0)),INDEX(幹材積成長量!$V$7:$X$148,MATCH(【入力】吸収量・排出量算定シート!$H65+(Z$17-$M$17),幹材積成長量!$V$7:$V$148,0),MATCH($G65,幹材積成長量!$V$7:$X$7,0)))),0)</f>
        <v>0</v>
      </c>
      <c r="AA65" s="187">
        <f>IFERROR(IF($F65="地位Ⅰ",INDEX(幹材積成長量!$S$7:$U$148,MATCH(【入力】吸収量・排出量算定シート!$H65+(AA$17-$M$17),幹材積成長量!$S$7:$S$148,0),MATCH($G65,幹材積成長量!$S$7:$U$7,0)),IF($F65="地位Ⅲ",INDEX(幹材積成長量!$Y$7:$AA$148,MATCH(【入力】吸収量・排出量算定シート!$H65+(AA$17-$M$17),幹材積成長量!$Y$7:$Y$148,0),MATCH($G65,幹材積成長量!$Y$7:$AA$7,0)),INDEX(幹材積成長量!$V$7:$X$148,MATCH(【入力】吸収量・排出量算定シート!$H65+(AA$17-$M$17),幹材積成長量!$V$7:$V$148,0),MATCH($G65,幹材積成長量!$V$7:$X$7,0)))),0)</f>
        <v>0</v>
      </c>
      <c r="AB65" s="187">
        <f>IFERROR(IF($F65="地位Ⅰ",INDEX(幹材積成長量!$S$7:$U$148,MATCH(【入力】吸収量・排出量算定シート!$H65+(AB$17-$M$17),幹材積成長量!$S$7:$S$148,0),MATCH($G65,幹材積成長量!$S$7:$U$7,0)),IF($F65="地位Ⅲ",INDEX(幹材積成長量!$Y$7:$AA$148,MATCH(【入力】吸収量・排出量算定シート!$H65+(AB$17-$M$17),幹材積成長量!$Y$7:$Y$148,0),MATCH($G65,幹材積成長量!$Y$7:$AA$7,0)),INDEX(幹材積成長量!$V$7:$X$148,MATCH(【入力】吸収量・排出量算定シート!$H65+(AB$17-$M$17),幹材積成長量!$V$7:$V$148,0),MATCH($G65,幹材積成長量!$V$7:$X$7,0)))),0)</f>
        <v>0</v>
      </c>
      <c r="AC65" s="187">
        <f>IFERROR(IF($F65="地位Ⅰ",INDEX(幹材積成長量!$S$7:$U$148,MATCH(【入力】吸収量・排出量算定シート!$H65+(AC$17-$M$17),幹材積成長量!$S$7:$S$148,0),MATCH($G65,幹材積成長量!$S$7:$U$7,0)),IF($F65="地位Ⅲ",INDEX(幹材積成長量!$Y$7:$AA$148,MATCH(【入力】吸収量・排出量算定シート!$H65+(AC$17-$M$17),幹材積成長量!$Y$7:$Y$148,0),MATCH($G65,幹材積成長量!$Y$7:$AA$7,0)),INDEX(幹材積成長量!$V$7:$X$148,MATCH(【入力】吸収量・排出量算定シート!$H65+(AC$17-$M$17),幹材積成長量!$V$7:$V$148,0),MATCH($G65,幹材積成長量!$V$7:$X$7,0)))),0)</f>
        <v>0</v>
      </c>
      <c r="AD65" s="2">
        <f>IFERROR(INDEX('BEF（拡大係数）'!$A$4:$AO$154,MATCH(【入力】吸収量・排出量算定シート!$H65,'BEF（拡大係数）'!$A$4:$A$154,0),MATCH($G65,'BEF（拡大係数）'!$A$4:$AO$4,0)),0)</f>
        <v>0</v>
      </c>
      <c r="AE65" s="2">
        <f>IFERROR(INDEX('BEF（拡大係数）'!$A$4:$AO$154,MATCH(【入力】吸収量・排出量算定シート!$H65,'BEF（拡大係数）'!$A$4:$A$154,0),MATCH($G65,'BEF（拡大係数）'!$A$4:$AO$4,0)),0)</f>
        <v>0</v>
      </c>
      <c r="AF65" s="2">
        <f>IFERROR(INDEX('BEF（拡大係数）'!$A$4:$AO$154,MATCH(【入力】吸収量・排出量算定シート!$H65,'BEF（拡大係数）'!$A$4:$A$154,0),MATCH($G65,'BEF（拡大係数）'!$A$4:$AO$4,0)),0)</f>
        <v>0</v>
      </c>
      <c r="AG65" s="2">
        <f>IFERROR(INDEX('BEF（拡大係数）'!$A$4:$AO$154,MATCH(【入力】吸収量・排出量算定シート!$H65,'BEF（拡大係数）'!$A$4:$A$154,0),MATCH($G65,'BEF（拡大係数）'!$A$4:$AO$4,0)),0)</f>
        <v>0</v>
      </c>
      <c r="AH65" s="2">
        <f>IFERROR(INDEX('BEF（拡大係数）'!$A$4:$AO$154,MATCH(【入力】吸収量・排出量算定シート!$H65,'BEF（拡大係数）'!$A$4:$A$154,0),MATCH($G65,'BEF（拡大係数）'!$A$4:$AO$4,0)),0)</f>
        <v>0</v>
      </c>
      <c r="AI65" s="2">
        <f>IFERROR(INDEX('BEF（拡大係数）'!$A$4:$AO$154,MATCH(【入力】吸収量・排出量算定シート!$H65,'BEF（拡大係数）'!$A$4:$A$154,0),MATCH($G65,'BEF（拡大係数）'!$A$4:$AO$4,0)),0)</f>
        <v>0</v>
      </c>
      <c r="AJ65" s="2">
        <f>IFERROR(INDEX('BEF（拡大係数）'!$A$4:$AO$154,MATCH(【入力】吸収量・排出量算定シート!$H65,'BEF（拡大係数）'!$A$4:$A$154,0),MATCH($G65,'BEF（拡大係数）'!$A$4:$AO$4,0)),0)</f>
        <v>0</v>
      </c>
      <c r="AK65" s="2">
        <f>IFERROR(INDEX('BEF（拡大係数）'!$A$4:$AO$154,MATCH(【入力】吸収量・排出量算定シート!$H65,'BEF（拡大係数）'!$A$4:$A$154,0),MATCH($G65,'BEF（拡大係数）'!$A$4:$AO$4,0)),0)</f>
        <v>0</v>
      </c>
      <c r="AL65" s="2">
        <f>IFERROR(INDEX('BEF（拡大係数）'!$A$4:$AO$154,MATCH(【入力】吸収量・排出量算定シート!$H65,'BEF（拡大係数）'!$A$4:$A$154,0),MATCH($G65,'BEF（拡大係数）'!$A$4:$AO$4,0)),0)</f>
        <v>0</v>
      </c>
      <c r="AM65" s="2">
        <f>IFERROR(INDEX('BEF（拡大係数）'!$A$4:$AO$154,MATCH(【入力】吸収量・排出量算定シート!$H65,'BEF（拡大係数）'!$A$4:$A$154,0),MATCH($G65,'BEF（拡大係数）'!$A$4:$AO$4,0)),0)</f>
        <v>0</v>
      </c>
      <c r="AN65" s="2">
        <f>IFERROR(INDEX('BEF（拡大係数）'!$A$4:$AO$154,MATCH(【入力】吸収量・排出量算定シート!$H65,'BEF（拡大係数）'!$A$4:$A$154,0),MATCH($G65,'BEF（拡大係数）'!$A$4:$AO$4,0)),0)</f>
        <v>0</v>
      </c>
      <c r="AO65" s="2">
        <f>IFERROR(INDEX('BEF（拡大係数）'!$A$4:$AO$154,MATCH(【入力】吸収量・排出量算定シート!$H65,'BEF（拡大係数）'!$A$4:$A$154,0),MATCH($G65,'BEF（拡大係数）'!$A$4:$AO$4,0)),0)</f>
        <v>0</v>
      </c>
      <c r="AP65" s="2">
        <f>IFERROR(INDEX('BEF（拡大係数）'!$A$4:$AO$154,MATCH(【入力】吸収量・排出量算定シート!$H65,'BEF（拡大係数）'!$A$4:$A$154,0),MATCH($G65,'BEF（拡大係数）'!$A$4:$AO$4,0)),0)</f>
        <v>0</v>
      </c>
      <c r="AQ65" s="2">
        <f>IFERROR(INDEX('BEF（拡大係数）'!$A$4:$AO$154,MATCH(【入力】吸収量・排出量算定シート!$H65,'BEF（拡大係数）'!$A$4:$A$154,0),MATCH($G65,'BEF（拡大係数）'!$A$4:$AO$4,0)),0)</f>
        <v>0</v>
      </c>
      <c r="AR65" s="2">
        <f>IFERROR(INDEX('BEF（拡大係数）'!$A$4:$AO$154,MATCH(【入力】吸収量・排出量算定シート!$H65,'BEF（拡大係数）'!$A$4:$A$154,0),MATCH($G65,'BEF（拡大係数）'!$A$4:$AO$4,0)),0)</f>
        <v>0</v>
      </c>
      <c r="AS65" s="2">
        <f>IFERROR(INDEX('BEF（拡大係数）'!$A$4:$AO$154,MATCH(【入力】吸収量・排出量算定シート!$H65,'BEF（拡大係数）'!$A$4:$A$154,0),MATCH($G65,'BEF（拡大係数）'!$A$4:$AO$4,0)),0)</f>
        <v>0</v>
      </c>
      <c r="AT65" s="2">
        <f>IFERROR(INDEX('BEF（拡大係数）'!$A$4:$AO$154,MATCH(【入力】吸収量・排出量算定シート!$H65,'BEF（拡大係数）'!$A$4:$A$154,0),MATCH($G65,'BEF（拡大係数）'!$A$4:$AO$4,0)),0)</f>
        <v>0</v>
      </c>
      <c r="AU65" s="2">
        <f>IFERROR(VLOOKUP($G65,パラメータ_オリジナル!$B$6:$G$45,4,FALSE),0)</f>
        <v>0</v>
      </c>
      <c r="AV65" s="2">
        <f>IFERROR(VLOOKUP($G65,パラメータ_オリジナル!$B$6:$G$45,5,FALSE),0)</f>
        <v>0</v>
      </c>
      <c r="AW65" s="2">
        <f>IFERROR(VLOOKUP($G65,パラメータ_オリジナル!$B$6:$G$45,6,FALSE),0)</f>
        <v>0</v>
      </c>
      <c r="AX65" s="125">
        <f t="shared" si="182"/>
        <v>0</v>
      </c>
      <c r="AY65" s="125">
        <f t="shared" si="183"/>
        <v>0</v>
      </c>
      <c r="AZ65" s="125">
        <f t="shared" si="184"/>
        <v>0</v>
      </c>
      <c r="BA65" s="125">
        <f t="shared" si="185"/>
        <v>0</v>
      </c>
      <c r="BB65" s="125">
        <f t="shared" si="186"/>
        <v>0</v>
      </c>
      <c r="BC65" s="125">
        <f t="shared" si="187"/>
        <v>0</v>
      </c>
      <c r="BD65" s="125">
        <f t="shared" si="188"/>
        <v>0</v>
      </c>
      <c r="BE65" s="125">
        <f t="shared" si="189"/>
        <v>0</v>
      </c>
      <c r="BF65" s="125">
        <f t="shared" si="190"/>
        <v>0</v>
      </c>
      <c r="BG65" s="125">
        <f t="shared" si="191"/>
        <v>0</v>
      </c>
      <c r="BH65" s="125">
        <f t="shared" si="192"/>
        <v>0</v>
      </c>
      <c r="BI65" s="125">
        <f t="shared" si="193"/>
        <v>0</v>
      </c>
      <c r="BJ65" s="125">
        <f t="shared" si="194"/>
        <v>0</v>
      </c>
      <c r="BK65" s="125">
        <f t="shared" si="195"/>
        <v>0</v>
      </c>
      <c r="BL65" s="125">
        <f t="shared" si="196"/>
        <v>0</v>
      </c>
      <c r="BM65" s="125">
        <f t="shared" si="197"/>
        <v>0</v>
      </c>
      <c r="BN65" s="125">
        <f t="shared" si="198"/>
        <v>0</v>
      </c>
      <c r="BO65" s="125">
        <f t="shared" si="199"/>
        <v>0</v>
      </c>
      <c r="BP65" s="125">
        <f t="shared" si="200"/>
        <v>0</v>
      </c>
      <c r="BQ65" s="125">
        <f t="shared" si="201"/>
        <v>0</v>
      </c>
      <c r="BR65" s="125">
        <f t="shared" si="202"/>
        <v>0</v>
      </c>
      <c r="BS65" s="125">
        <f t="shared" si="203"/>
        <v>0</v>
      </c>
      <c r="BT65" s="125">
        <f t="shared" si="204"/>
        <v>0</v>
      </c>
      <c r="BU65" s="125">
        <f t="shared" si="205"/>
        <v>0</v>
      </c>
      <c r="BV65" s="125">
        <f t="shared" si="206"/>
        <v>0</v>
      </c>
      <c r="BW65" s="125">
        <f t="shared" si="207"/>
        <v>0</v>
      </c>
      <c r="BX65" s="125">
        <f t="shared" si="208"/>
        <v>0</v>
      </c>
      <c r="BY65" s="125">
        <f t="shared" si="209"/>
        <v>0</v>
      </c>
      <c r="BZ65" s="125">
        <f t="shared" si="210"/>
        <v>0</v>
      </c>
      <c r="CA65" s="125">
        <f t="shared" si="211"/>
        <v>0</v>
      </c>
      <c r="CB65" s="125">
        <f t="shared" si="212"/>
        <v>0</v>
      </c>
      <c r="CC65" s="125">
        <f t="shared" si="213"/>
        <v>0</v>
      </c>
      <c r="CD65" s="125">
        <f t="shared" si="214"/>
        <v>0</v>
      </c>
      <c r="CE65" s="125">
        <f t="shared" si="215"/>
        <v>0</v>
      </c>
      <c r="CF65" s="2">
        <f>IFERROR(IF($F65="地位Ⅰ",INDEX(幹材積成長量!$I$7:$K$148,MATCH((【入力】吸収量・排出量算定シート!$H65+(【入力】吸収量・排出量算定シート!CF$17-【入力】吸収量・排出量算定シート!$CF$17)),幹材積成長量!$I$7:$I$148,0),MATCH(【入力】吸収量・排出量算定シート!$G65,幹材積成長量!$I$7:$K$7,0)),IF($F65="地位Ⅲ",INDEX(幹材積成長量!$O$7:$Q$148,MATCH((【入力】吸収量・排出量算定シート!$H65+(【入力】吸収量・排出量算定シート!CF$17-【入力】吸収量・排出量算定シート!$CF$17)),幹材積成長量!$O$7:$O$148,0),MATCH(【入力】吸収量・排出量算定シート!$G65,幹材積成長量!$O$7:$Q$7,0)),INDEX(幹材積成長量!$L$7:$N$148,MATCH((【入力】吸収量・排出量算定シート!$H65+(【入力】吸収量・排出量算定シート!CF$17-【入力】吸収量・排出量算定シート!$CF$17)),幹材積成長量!$L$7:$L$148,0),MATCH(【入力】吸収量・排出量算定シート!$G65,幹材積成長量!$L$7:$N$7,0)))),0)</f>
        <v>0</v>
      </c>
      <c r="CG65" s="2">
        <f>IFERROR(IF($F65="地位Ⅰ",INDEX(幹材積成長量!$I$7:$K$148,MATCH((【入力】吸収量・排出量算定シート!$H65+(【入力】吸収量・排出量算定シート!CG$17-【入力】吸収量・排出量算定シート!$CF$17)),幹材積成長量!$I$7:$I$148,0),MATCH(【入力】吸収量・排出量算定シート!$G65,幹材積成長量!$I$7:$K$7,0)),IF($F65="地位Ⅲ",INDEX(幹材積成長量!$O$7:$Q$148,MATCH((【入力】吸収量・排出量算定シート!$H65+(【入力】吸収量・排出量算定シート!CG$17-【入力】吸収量・排出量算定シート!$CF$17)),幹材積成長量!$O$7:$O$148,0),MATCH(【入力】吸収量・排出量算定シート!$G65,幹材積成長量!$O$7:$Q$7,0)),INDEX(幹材積成長量!$L$7:$N$148,MATCH((【入力】吸収量・排出量算定シート!$H65+(【入力】吸収量・排出量算定シート!CG$17-【入力】吸収量・排出量算定シート!$CF$17)),幹材積成長量!$L$7:$L$148,0),MATCH(【入力】吸収量・排出量算定シート!$G65,幹材積成長量!$L$7:$N$7,0)))),0)</f>
        <v>0</v>
      </c>
      <c r="CH65" s="2">
        <f>IFERROR(IF($F65="地位Ⅰ",INDEX(幹材積成長量!$I$7:$K$148,MATCH((【入力】吸収量・排出量算定シート!$H65+(【入力】吸収量・排出量算定シート!CH$17-【入力】吸収量・排出量算定シート!$CF$17)),幹材積成長量!$I$7:$I$148,0),MATCH(【入力】吸収量・排出量算定シート!$G65,幹材積成長量!$I$7:$K$7,0)),IF($F65="地位Ⅲ",INDEX(幹材積成長量!$O$7:$Q$148,MATCH((【入力】吸収量・排出量算定シート!$H65+(【入力】吸収量・排出量算定シート!CH$17-【入力】吸収量・排出量算定シート!$CF$17)),幹材積成長量!$O$7:$O$148,0),MATCH(【入力】吸収量・排出量算定シート!$G65,幹材積成長量!$O$7:$Q$7,0)),INDEX(幹材積成長量!$L$7:$N$148,MATCH((【入力】吸収量・排出量算定シート!$H65+(【入力】吸収量・排出量算定シート!CH$17-【入力】吸収量・排出量算定シート!$CF$17)),幹材積成長量!$L$7:$L$148,0),MATCH(【入力】吸収量・排出量算定シート!$G65,幹材積成長量!$L$7:$N$7,0)))),0)</f>
        <v>0</v>
      </c>
      <c r="CI65" s="2">
        <f>IFERROR(IF($F65="地位Ⅰ",INDEX(幹材積成長量!$I$7:$K$148,MATCH((【入力】吸収量・排出量算定シート!$H65+(【入力】吸収量・排出量算定シート!CI$17-【入力】吸収量・排出量算定シート!$CF$17)),幹材積成長量!$I$7:$I$148,0),MATCH(【入力】吸収量・排出量算定シート!$G65,幹材積成長量!$I$7:$K$7,0)),IF($F65="地位Ⅲ",INDEX(幹材積成長量!$O$7:$Q$148,MATCH((【入力】吸収量・排出量算定シート!$H65+(【入力】吸収量・排出量算定シート!CI$17-【入力】吸収量・排出量算定シート!$CF$17)),幹材積成長量!$O$7:$O$148,0),MATCH(【入力】吸収量・排出量算定シート!$G65,幹材積成長量!$O$7:$Q$7,0)),INDEX(幹材積成長量!$L$7:$N$148,MATCH((【入力】吸収量・排出量算定シート!$H65+(【入力】吸収量・排出量算定シート!CI$17-【入力】吸収量・排出量算定シート!$CF$17)),幹材積成長量!$L$7:$L$148,0),MATCH(【入力】吸収量・排出量算定シート!$G65,幹材積成長量!$L$7:$N$7,0)))),0)</f>
        <v>0</v>
      </c>
      <c r="CJ65" s="2">
        <f>IFERROR(IF($F65="地位Ⅰ",INDEX(幹材積成長量!$I$7:$K$148,MATCH((【入力】吸収量・排出量算定シート!$H65+(【入力】吸収量・排出量算定シート!CJ$17-【入力】吸収量・排出量算定シート!$CF$17)),幹材積成長量!$I$7:$I$148,0),MATCH(【入力】吸収量・排出量算定シート!$G65,幹材積成長量!$I$7:$K$7,0)),IF($F65="地位Ⅲ",INDEX(幹材積成長量!$O$7:$Q$148,MATCH((【入力】吸収量・排出量算定シート!$H65+(【入力】吸収量・排出量算定シート!CJ$17-【入力】吸収量・排出量算定シート!$CF$17)),幹材積成長量!$O$7:$O$148,0),MATCH(【入力】吸収量・排出量算定シート!$G65,幹材積成長量!$O$7:$Q$7,0)),INDEX(幹材積成長量!$L$7:$N$148,MATCH((【入力】吸収量・排出量算定シート!$H65+(【入力】吸収量・排出量算定シート!CJ$17-【入力】吸収量・排出量算定シート!$CF$17)),幹材積成長量!$L$7:$L$148,0),MATCH(【入力】吸収量・排出量算定シート!$G65,幹材積成長量!$L$7:$N$7,0)))),0)</f>
        <v>0</v>
      </c>
      <c r="CK65" s="2">
        <f>IFERROR(IF($F65="地位Ⅰ",INDEX(幹材積成長量!$I$7:$K$148,MATCH((【入力】吸収量・排出量算定シート!$H65+(【入力】吸収量・排出量算定シート!CK$17-【入力】吸収量・排出量算定シート!$CF$17)),幹材積成長量!$I$7:$I$148,0),MATCH(【入力】吸収量・排出量算定シート!$G65,幹材積成長量!$I$7:$K$7,0)),IF($F65="地位Ⅲ",INDEX(幹材積成長量!$O$7:$Q$148,MATCH((【入力】吸収量・排出量算定シート!$H65+(【入力】吸収量・排出量算定シート!CK$17-【入力】吸収量・排出量算定シート!$CF$17)),幹材積成長量!$O$7:$O$148,0),MATCH(【入力】吸収量・排出量算定シート!$G65,幹材積成長量!$O$7:$Q$7,0)),INDEX(幹材積成長量!$L$7:$N$148,MATCH((【入力】吸収量・排出量算定シート!$H65+(【入力】吸収量・排出量算定シート!CK$17-【入力】吸収量・排出量算定シート!$CF$17)),幹材積成長量!$L$7:$L$148,0),MATCH(【入力】吸収量・排出量算定シート!$G65,幹材積成長量!$L$7:$N$7,0)))),0)</f>
        <v>0</v>
      </c>
      <c r="CL65" s="2">
        <f>IFERROR(IF($F65="地位Ⅰ",INDEX(幹材積成長量!$I$7:$K$148,MATCH((【入力】吸収量・排出量算定シート!$H65+(【入力】吸収量・排出量算定シート!CL$17-【入力】吸収量・排出量算定シート!$CF$17)),幹材積成長量!$I$7:$I$148,0),MATCH(【入力】吸収量・排出量算定シート!$G65,幹材積成長量!$I$7:$K$7,0)),IF($F65="地位Ⅲ",INDEX(幹材積成長量!$O$7:$Q$148,MATCH((【入力】吸収量・排出量算定シート!$H65+(【入力】吸収量・排出量算定シート!CL$17-【入力】吸収量・排出量算定シート!$CF$17)),幹材積成長量!$O$7:$O$148,0),MATCH(【入力】吸収量・排出量算定シート!$G65,幹材積成長量!$O$7:$Q$7,0)),INDEX(幹材積成長量!$L$7:$N$148,MATCH((【入力】吸収量・排出量算定シート!$H65+(【入力】吸収量・排出量算定シート!CL$17-【入力】吸収量・排出量算定シート!$CF$17)),幹材積成長量!$L$7:$L$148,0),MATCH(【入力】吸収量・排出量算定シート!$G65,幹材積成長量!$L$7:$N$7,0)))),0)</f>
        <v>0</v>
      </c>
      <c r="CM65" s="2">
        <f>IFERROR(IF($F65="地位Ⅰ",INDEX(幹材積成長量!$I$7:$K$148,MATCH((【入力】吸収量・排出量算定シート!$H65+(【入力】吸収量・排出量算定シート!CM$17-【入力】吸収量・排出量算定シート!$CF$17)),幹材積成長量!$I$7:$I$148,0),MATCH(【入力】吸収量・排出量算定シート!$G65,幹材積成長量!$I$7:$K$7,0)),IF($F65="地位Ⅲ",INDEX(幹材積成長量!$O$7:$Q$148,MATCH((【入力】吸収量・排出量算定シート!$H65+(【入力】吸収量・排出量算定シート!CM$17-【入力】吸収量・排出量算定シート!$CF$17)),幹材積成長量!$O$7:$O$148,0),MATCH(【入力】吸収量・排出量算定シート!$G65,幹材積成長量!$O$7:$Q$7,0)),INDEX(幹材積成長量!$L$7:$N$148,MATCH((【入力】吸収量・排出量算定シート!$H65+(【入力】吸収量・排出量算定シート!CM$17-【入力】吸収量・排出量算定シート!$CF$17)),幹材積成長量!$L$7:$L$148,0),MATCH(【入力】吸収量・排出量算定シート!$G65,幹材積成長量!$L$7:$N$7,0)))),0)</f>
        <v>0</v>
      </c>
      <c r="CN65" s="2">
        <f>IFERROR(IF($F65="地位Ⅰ",INDEX(幹材積成長量!$I$7:$K$148,MATCH((【入力】吸収量・排出量算定シート!$H65+(【入力】吸収量・排出量算定シート!CN$17-【入力】吸収量・排出量算定シート!$CF$17)),幹材積成長量!$I$7:$I$148,0),MATCH(【入力】吸収量・排出量算定シート!$G65,幹材積成長量!$I$7:$K$7,0)),IF($F65="地位Ⅲ",INDEX(幹材積成長量!$O$7:$Q$148,MATCH((【入力】吸収量・排出量算定シート!$H65+(【入力】吸収量・排出量算定シート!CN$17-【入力】吸収量・排出量算定シート!$CF$17)),幹材積成長量!$O$7:$O$148,0),MATCH(【入力】吸収量・排出量算定シート!$G65,幹材積成長量!$O$7:$Q$7,0)),INDEX(幹材積成長量!$L$7:$N$148,MATCH((【入力】吸収量・排出量算定シート!$H65+(【入力】吸収量・排出量算定シート!CN$17-【入力】吸収量・排出量算定シート!$CF$17)),幹材積成長量!$L$7:$L$148,0),MATCH(【入力】吸収量・排出量算定シート!$G65,幹材積成長量!$L$7:$N$7,0)))),0)</f>
        <v>0</v>
      </c>
      <c r="CO65" s="2">
        <f>IFERROR(IF($F65="地位Ⅰ",INDEX(幹材積成長量!$I$7:$K$148,MATCH((【入力】吸収量・排出量算定シート!$H65+(【入力】吸収量・排出量算定シート!CO$17-【入力】吸収量・排出量算定シート!$CF$17)),幹材積成長量!$I$7:$I$148,0),MATCH(【入力】吸収量・排出量算定シート!$G65,幹材積成長量!$I$7:$K$7,0)),IF($F65="地位Ⅲ",INDEX(幹材積成長量!$O$7:$Q$148,MATCH((【入力】吸収量・排出量算定シート!$H65+(【入力】吸収量・排出量算定シート!CO$17-【入力】吸収量・排出量算定シート!$CF$17)),幹材積成長量!$O$7:$O$148,0),MATCH(【入力】吸収量・排出量算定シート!$G65,幹材積成長量!$O$7:$Q$7,0)),INDEX(幹材積成長量!$L$7:$N$148,MATCH((【入力】吸収量・排出量算定シート!$H65+(【入力】吸収量・排出量算定シート!CO$17-【入力】吸収量・排出量算定シート!$CF$17)),幹材積成長量!$L$7:$L$148,0),MATCH(【入力】吸収量・排出量算定シート!$G65,幹材積成長量!$L$7:$N$7,0)))),0)</f>
        <v>0</v>
      </c>
      <c r="CP65" s="2">
        <f>IFERROR(IF($F65="地位Ⅰ",INDEX(幹材積成長量!$I$7:$K$148,MATCH((【入力】吸収量・排出量算定シート!$H65+(【入力】吸収量・排出量算定シート!CP$17-【入力】吸収量・排出量算定シート!$CF$17)),幹材積成長量!$I$7:$I$148,0),MATCH(【入力】吸収量・排出量算定シート!$G65,幹材積成長量!$I$7:$K$7,0)),IF($F65="地位Ⅲ",INDEX(幹材積成長量!$O$7:$Q$148,MATCH((【入力】吸収量・排出量算定シート!$H65+(【入力】吸収量・排出量算定シート!CP$17-【入力】吸収量・排出量算定シート!$CF$17)),幹材積成長量!$O$7:$O$148,0),MATCH(【入力】吸収量・排出量算定シート!$G65,幹材積成長量!$O$7:$Q$7,0)),INDEX(幹材積成長量!$L$7:$N$148,MATCH((【入力】吸収量・排出量算定シート!$H65+(【入力】吸収量・排出量算定シート!CP$17-【入力】吸収量・排出量算定シート!$CF$17)),幹材積成長量!$L$7:$L$148,0),MATCH(【入力】吸収量・排出量算定シート!$G65,幹材積成長量!$L$7:$N$7,0)))),0)</f>
        <v>0</v>
      </c>
      <c r="CQ65" s="2">
        <f>IFERROR(IF($F65="地位Ⅰ",INDEX(幹材積成長量!$I$7:$K$148,MATCH((【入力】吸収量・排出量算定シート!$H65+(【入力】吸収量・排出量算定シート!CQ$17-【入力】吸収量・排出量算定シート!$CF$17)),幹材積成長量!$I$7:$I$148,0),MATCH(【入力】吸収量・排出量算定シート!$G65,幹材積成長量!$I$7:$K$7,0)),IF($F65="地位Ⅲ",INDEX(幹材積成長量!$O$7:$Q$148,MATCH((【入力】吸収量・排出量算定シート!$H65+(【入力】吸収量・排出量算定シート!CQ$17-【入力】吸収量・排出量算定シート!$CF$17)),幹材積成長量!$O$7:$O$148,0),MATCH(【入力】吸収量・排出量算定シート!$G65,幹材積成長量!$O$7:$Q$7,0)),INDEX(幹材積成長量!$L$7:$N$148,MATCH((【入力】吸収量・排出量算定シート!$H65+(【入力】吸収量・排出量算定シート!CQ$17-【入力】吸収量・排出量算定シート!$CF$17)),幹材積成長量!$L$7:$L$148,0),MATCH(【入力】吸収量・排出量算定シート!$G65,幹材積成長量!$L$7:$N$7,0)))),0)</f>
        <v>0</v>
      </c>
      <c r="CR65" s="2">
        <f>IFERROR(IF($F65="地位Ⅰ",INDEX(幹材積成長量!$I$7:$K$148,MATCH((【入力】吸収量・排出量算定シート!$H65+(【入力】吸収量・排出量算定シート!CR$17-【入力】吸収量・排出量算定シート!$CF$17)),幹材積成長量!$I$7:$I$148,0),MATCH(【入力】吸収量・排出量算定シート!$G65,幹材積成長量!$I$7:$K$7,0)),IF($F65="地位Ⅲ",INDEX(幹材積成長量!$O$7:$Q$148,MATCH((【入力】吸収量・排出量算定シート!$H65+(【入力】吸収量・排出量算定シート!CR$17-【入力】吸収量・排出量算定シート!$CF$17)),幹材積成長量!$O$7:$O$148,0),MATCH(【入力】吸収量・排出量算定シート!$G65,幹材積成長量!$O$7:$Q$7,0)),INDEX(幹材積成長量!$L$7:$N$148,MATCH((【入力】吸収量・排出量算定シート!$H65+(【入力】吸収量・排出量算定シート!CR$17-【入力】吸収量・排出量算定シート!$CF$17)),幹材積成長量!$L$7:$L$148,0),MATCH(【入力】吸収量・排出量算定シート!$G65,幹材積成長量!$L$7:$N$7,0)))),0)</f>
        <v>0</v>
      </c>
      <c r="CS65" s="2">
        <f>IFERROR(IF($F65="地位Ⅰ",INDEX(幹材積成長量!$I$7:$K$148,MATCH((【入力】吸収量・排出量算定シート!$H65+(【入力】吸収量・排出量算定シート!CS$17-【入力】吸収量・排出量算定シート!$CF$17)),幹材積成長量!$I$7:$I$148,0),MATCH(【入力】吸収量・排出量算定シート!$G65,幹材積成長量!$I$7:$K$7,0)),IF($F65="地位Ⅲ",INDEX(幹材積成長量!$O$7:$Q$148,MATCH((【入力】吸収量・排出量算定シート!$H65+(【入力】吸収量・排出量算定シート!CS$17-【入力】吸収量・排出量算定シート!$CF$17)),幹材積成長量!$O$7:$O$148,0),MATCH(【入力】吸収量・排出量算定シート!$G65,幹材積成長量!$O$7:$Q$7,0)),INDEX(幹材積成長量!$L$7:$N$148,MATCH((【入力】吸収量・排出量算定シート!$H65+(【入力】吸収量・排出量算定シート!CS$17-【入力】吸収量・排出量算定シート!$CF$17)),幹材積成長量!$L$7:$L$148,0),MATCH(【入力】吸収量・排出量算定シート!$G65,幹材積成長量!$L$7:$N$7,0)))),0)</f>
        <v>0</v>
      </c>
      <c r="CT65" s="2">
        <f>IFERROR(IF($F65="地位Ⅰ",INDEX(幹材積成長量!$I$7:$K$148,MATCH((【入力】吸収量・排出量算定シート!$H65+(【入力】吸収量・排出量算定シート!CT$17-【入力】吸収量・排出量算定シート!$CF$17)),幹材積成長量!$I$7:$I$148,0),MATCH(【入力】吸収量・排出量算定シート!$G65,幹材積成長量!$I$7:$K$7,0)),IF($F65="地位Ⅲ",INDEX(幹材積成長量!$O$7:$Q$148,MATCH((【入力】吸収量・排出量算定シート!$H65+(【入力】吸収量・排出量算定シート!CT$17-【入力】吸収量・排出量算定シート!$CF$17)),幹材積成長量!$O$7:$O$148,0),MATCH(【入力】吸収量・排出量算定シート!$G65,幹材積成長量!$O$7:$Q$7,0)),INDEX(幹材積成長量!$L$7:$N$148,MATCH((【入力】吸収量・排出量算定シート!$H65+(【入力】吸収量・排出量算定シート!CT$17-【入力】吸収量・排出量算定シート!$CF$17)),幹材積成長量!$L$7:$L$148,0),MATCH(【入力】吸収量・排出量算定シート!$G65,幹材積成長量!$L$7:$N$7,0)))),0)</f>
        <v>0</v>
      </c>
      <c r="CU65" s="2">
        <f>IFERROR(IF($F65="地位Ⅰ",INDEX(幹材積成長量!$I$7:$K$148,MATCH((【入力】吸収量・排出量算定シート!$H65+(【入力】吸収量・排出量算定シート!CU$17-【入力】吸収量・排出量算定シート!$CF$17)),幹材積成長量!$I$7:$I$148,0),MATCH(【入力】吸収量・排出量算定シート!$G65,幹材積成長量!$I$7:$K$7,0)),IF($F65="地位Ⅲ",INDEX(幹材積成長量!$O$7:$Q$148,MATCH((【入力】吸収量・排出量算定シート!$H65+(【入力】吸収量・排出量算定シート!CU$17-【入力】吸収量・排出量算定シート!$CF$17)),幹材積成長量!$O$7:$O$148,0),MATCH(【入力】吸収量・排出量算定シート!$G65,幹材積成長量!$O$7:$Q$7,0)),INDEX(幹材積成長量!$L$7:$N$148,MATCH((【入力】吸収量・排出量算定シート!$H65+(【入力】吸収量・排出量算定シート!CU$17-【入力】吸収量・排出量算定シート!$CF$17)),幹材積成長量!$L$7:$L$148,0),MATCH(【入力】吸収量・排出量算定シート!$G65,幹材積成長量!$L$7:$N$7,0)))),0)</f>
        <v>0</v>
      </c>
      <c r="CV65" s="2">
        <f>IFERROR(IF($F65="地位Ⅰ",INDEX(幹材積成長量!$I$7:$K$148,MATCH((【入力】吸収量・排出量算定シート!$H65+(【入力】吸収量・排出量算定シート!CV$17-【入力】吸収量・排出量算定シート!$CF$17)),幹材積成長量!$I$7:$I$148,0),MATCH(【入力】吸収量・排出量算定シート!$G65,幹材積成長量!$I$7:$K$7,0)),IF($F65="地位Ⅲ",INDEX(幹材積成長量!$O$7:$Q$148,MATCH((【入力】吸収量・排出量算定シート!$H65+(【入力】吸収量・排出量算定シート!CV$17-【入力】吸収量・排出量算定シート!$CF$17)),幹材積成長量!$O$7:$O$148,0),MATCH(【入力】吸収量・排出量算定シート!$G65,幹材積成長量!$O$7:$Q$7,0)),INDEX(幹材積成長量!$L$7:$N$148,MATCH((【入力】吸収量・排出量算定シート!$H65+(【入力】吸収量・排出量算定シート!CV$17-【入力】吸収量・排出量算定シート!$CF$17)),幹材積成長量!$L$7:$L$148,0),MATCH(【入力】吸収量・排出量算定シート!$G65,幹材積成長量!$L$7:$N$7,0)))),0)</f>
        <v>0</v>
      </c>
      <c r="CW65" s="2">
        <f t="shared" si="216"/>
        <v>0</v>
      </c>
      <c r="CX65" s="2">
        <f t="shared" si="217"/>
        <v>0</v>
      </c>
      <c r="CY65" s="2">
        <f t="shared" si="218"/>
        <v>0</v>
      </c>
      <c r="CZ65" s="2">
        <f t="shared" si="219"/>
        <v>0</v>
      </c>
      <c r="DA65" s="2">
        <f t="shared" si="220"/>
        <v>0</v>
      </c>
      <c r="DB65" s="2">
        <f t="shared" si="221"/>
        <v>0</v>
      </c>
      <c r="DC65" s="2">
        <f t="shared" si="222"/>
        <v>0</v>
      </c>
      <c r="DD65" s="2">
        <f t="shared" si="223"/>
        <v>0</v>
      </c>
      <c r="DE65" s="2">
        <f t="shared" si="224"/>
        <v>0</v>
      </c>
      <c r="DF65" s="2">
        <f t="shared" si="225"/>
        <v>0</v>
      </c>
      <c r="DG65" s="2">
        <f t="shared" si="226"/>
        <v>0</v>
      </c>
      <c r="DH65" s="2">
        <f t="shared" si="227"/>
        <v>0</v>
      </c>
      <c r="DI65" s="2">
        <f t="shared" si="228"/>
        <v>0</v>
      </c>
      <c r="DJ65" s="2">
        <f t="shared" si="229"/>
        <v>0</v>
      </c>
      <c r="DK65" s="2">
        <f t="shared" si="230"/>
        <v>0</v>
      </c>
      <c r="DL65" s="2">
        <f t="shared" si="231"/>
        <v>0</v>
      </c>
      <c r="DM65" s="2">
        <f t="shared" si="232"/>
        <v>0</v>
      </c>
      <c r="DN65" s="187">
        <f>IFERROR(IF($F65="地位Ⅰ",INDEX(幹材積成長量!$AE$7:$AG$14,8,MATCH(【入力】吸収量・排出量算定シート!$G65,幹材積成長量!$AE$7:$AG$7,0)),IF($F65="地位Ⅲ",INDEX(幹材積成長量!$AK$7:$AM$14,8,MATCH(【入力】吸収量・排出量算定シート!$G65,幹材積成長量!$AK$7:$AM$7,0)),INDEX(幹材積成長量!$AH$7:$AJ$14,8,MATCH(【入力】吸収量・排出量算定シート!$G65,幹材積成長量!$AH$7:$AJ$7,0)))),0)</f>
        <v>0</v>
      </c>
      <c r="DO65" s="187">
        <f>IFERROR(IF($F65="地位Ⅰ",INDEX(幹材積成長量!$AE$7:$AG$14,8,MATCH(【入力】吸収量・排出量算定シート!$G65,幹材積成長量!$AE$7:$AG$7,0)),IF($F65="地位Ⅲ",INDEX(幹材積成長量!$AK$7:$AM$14,8,MATCH(【入力】吸収量・排出量算定シート!$G65,幹材積成長量!$AK$7:$AM$7,0)),INDEX(幹材積成長量!$AH$7:$AJ$14,8,MATCH(【入力】吸収量・排出量算定シート!$G65,幹材積成長量!$AH$7:$AJ$7,0)))),0)</f>
        <v>0</v>
      </c>
      <c r="DP65" s="187">
        <f>IFERROR(IF($F65="地位Ⅰ",INDEX(幹材積成長量!$AE$7:$AG$14,8,MATCH(【入力】吸収量・排出量算定シート!$G65,幹材積成長量!$AE$7:$AG$7,0)),IF($F65="地位Ⅲ",INDEX(幹材積成長量!$AK$7:$AM$14,8,MATCH(【入力】吸収量・排出量算定シート!$G65,幹材積成長量!$AK$7:$AM$7,0)),INDEX(幹材積成長量!$AH$7:$AJ$14,8,MATCH(【入力】吸収量・排出量算定シート!$G65,幹材積成長量!$AH$7:$AJ$7,0)))),0)</f>
        <v>0</v>
      </c>
      <c r="DQ65" s="187">
        <f>IFERROR(IF($F65="地位Ⅰ",INDEX(幹材積成長量!$AE$7:$AG$14,8,MATCH(【入力】吸収量・排出量算定シート!$G65,幹材積成長量!$AE$7:$AG$7,0)),IF($F65="地位Ⅲ",INDEX(幹材積成長量!$AK$7:$AM$14,8,MATCH(【入力】吸収量・排出量算定シート!$G65,幹材積成長量!$AK$7:$AM$7,0)),INDEX(幹材積成長量!$AH$7:$AJ$14,8,MATCH(【入力】吸収量・排出量算定シート!$G65,幹材積成長量!$AH$7:$AJ$7,0)))),0)</f>
        <v>0</v>
      </c>
      <c r="DR65" s="187">
        <f>IFERROR(IF($F65="地位Ⅰ",INDEX(幹材積成長量!$AE$7:$AG$14,8,MATCH(【入力】吸収量・排出量算定シート!$G65,幹材積成長量!$AE$7:$AG$7,0)),IF($F65="地位Ⅲ",INDEX(幹材積成長量!$AK$7:$AM$14,8,MATCH(【入力】吸収量・排出量算定シート!$G65,幹材積成長量!$AK$7:$AM$7,0)),INDEX(幹材積成長量!$AH$7:$AJ$14,8,MATCH(【入力】吸収量・排出量算定シート!$G65,幹材積成長量!$AH$7:$AJ$7,0)))),0)</f>
        <v>0</v>
      </c>
      <c r="DS65" s="187">
        <f>IFERROR(IF($F65="地位Ⅰ",INDEX(幹材積成長量!$AE$7:$AG$14,8,MATCH(【入力】吸収量・排出量算定シート!$G65,幹材積成長量!$AE$7:$AG$7,0)),IF($F65="地位Ⅲ",INDEX(幹材積成長量!$AK$7:$AM$14,8,MATCH(【入力】吸収量・排出量算定シート!$G65,幹材積成長量!$AK$7:$AM$7,0)),INDEX(幹材積成長量!$AH$7:$AJ$14,8,MATCH(【入力】吸収量・排出量算定シート!$G65,幹材積成長量!$AH$7:$AJ$7,0)))),0)</f>
        <v>0</v>
      </c>
      <c r="DT65" s="187">
        <f>IFERROR(IF($F65="地位Ⅰ",INDEX(幹材積成長量!$AE$7:$AG$14,8,MATCH(【入力】吸収量・排出量算定シート!$G65,幹材積成長量!$AE$7:$AG$7,0)),IF($F65="地位Ⅲ",INDEX(幹材積成長量!$AK$7:$AM$14,8,MATCH(【入力】吸収量・排出量算定シート!$G65,幹材積成長量!$AK$7:$AM$7,0)),INDEX(幹材積成長量!$AH$7:$AJ$14,8,MATCH(【入力】吸収量・排出量算定シート!$G65,幹材積成長量!$AH$7:$AJ$7,0)))),0)</f>
        <v>0</v>
      </c>
      <c r="DU65" s="187">
        <f>IFERROR(IF($F65="地位Ⅰ",INDEX(幹材積成長量!$AE$7:$AG$14,8,MATCH(【入力】吸収量・排出量算定シート!$G65,幹材積成長量!$AE$7:$AG$7,0)),IF($F65="地位Ⅲ",INDEX(幹材積成長量!$AK$7:$AM$14,8,MATCH(【入力】吸収量・排出量算定シート!$G65,幹材積成長量!$AK$7:$AM$7,0)),INDEX(幹材積成長量!$AH$7:$AJ$14,8,MATCH(【入力】吸収量・排出量算定シート!$G65,幹材積成長量!$AH$7:$AJ$7,0)))),0)</f>
        <v>0</v>
      </c>
      <c r="DV65" s="187">
        <f>IFERROR(IF($F65="地位Ⅰ",INDEX(幹材積成長量!$AE$7:$AG$14,8,MATCH(【入力】吸収量・排出量算定シート!$G65,幹材積成長量!$AE$7:$AG$7,0)),IF($F65="地位Ⅲ",INDEX(幹材積成長量!$AK$7:$AM$14,8,MATCH(【入力】吸収量・排出量算定シート!$G65,幹材積成長量!$AK$7:$AM$7,0)),INDEX(幹材積成長量!$AH$7:$AJ$14,8,MATCH(【入力】吸収量・排出量算定シート!$G65,幹材積成長量!$AH$7:$AJ$7,0)))),0)</f>
        <v>0</v>
      </c>
      <c r="DW65" s="187">
        <f>IFERROR(IF($F65="地位Ⅰ",INDEX(幹材積成長量!$AE$7:$AG$14,8,MATCH(【入力】吸収量・排出量算定シート!$G65,幹材積成長量!$AE$7:$AG$7,0)),IF($F65="地位Ⅲ",INDEX(幹材積成長量!$AK$7:$AM$14,8,MATCH(【入力】吸収量・排出量算定シート!$G65,幹材積成長量!$AK$7:$AM$7,0)),INDEX(幹材積成長量!$AH$7:$AJ$14,8,MATCH(【入力】吸収量・排出量算定シート!$G65,幹材積成長量!$AH$7:$AJ$7,0)))),0)</f>
        <v>0</v>
      </c>
      <c r="DX65" s="187">
        <f>IFERROR(IF($F65="地位Ⅰ",INDEX(幹材積成長量!$AE$7:$AG$14,8,MATCH(【入力】吸収量・排出量算定シート!$G65,幹材積成長量!$AE$7:$AG$7,0)),IF($F65="地位Ⅲ",INDEX(幹材積成長量!$AK$7:$AM$14,8,MATCH(【入力】吸収量・排出量算定シート!$G65,幹材積成長量!$AK$7:$AM$7,0)),INDEX(幹材積成長量!$AH$7:$AJ$14,8,MATCH(【入力】吸収量・排出量算定シート!$G65,幹材積成長量!$AH$7:$AJ$7,0)))),0)</f>
        <v>0</v>
      </c>
      <c r="DY65" s="187">
        <f>IFERROR(IF($F65="地位Ⅰ",INDEX(幹材積成長量!$AE$7:$AG$14,8,MATCH(【入力】吸収量・排出量算定シート!$G65,幹材積成長量!$AE$7:$AG$7,0)),IF($F65="地位Ⅲ",INDEX(幹材積成長量!$AK$7:$AM$14,8,MATCH(【入力】吸収量・排出量算定シート!$G65,幹材積成長量!$AK$7:$AM$7,0)),INDEX(幹材積成長量!$AH$7:$AJ$14,8,MATCH(【入力】吸収量・排出量算定シート!$G65,幹材積成長量!$AH$7:$AJ$7,0)))),0)</f>
        <v>0</v>
      </c>
      <c r="DZ65" s="187">
        <f>IFERROR(IF($F65="地位Ⅰ",INDEX(幹材積成長量!$AE$7:$AG$14,8,MATCH(【入力】吸収量・排出量算定シート!$G65,幹材積成長量!$AE$7:$AG$7,0)),IF($F65="地位Ⅲ",INDEX(幹材積成長量!$AK$7:$AM$14,8,MATCH(【入力】吸収量・排出量算定シート!$G65,幹材積成長量!$AK$7:$AM$7,0)),INDEX(幹材積成長量!$AH$7:$AJ$14,8,MATCH(【入力】吸収量・排出量算定シート!$G65,幹材積成長量!$AH$7:$AJ$7,0)))),0)</f>
        <v>0</v>
      </c>
      <c r="EA65" s="187">
        <f>IFERROR(IF($F65="地位Ⅰ",INDEX(幹材積成長量!$AE$7:$AG$14,8,MATCH(【入力】吸収量・排出量算定シート!$G65,幹材積成長量!$AE$7:$AG$7,0)),IF($F65="地位Ⅲ",INDEX(幹材積成長量!$AK$7:$AM$14,8,MATCH(【入力】吸収量・排出量算定シート!$G65,幹材積成長量!$AK$7:$AM$7,0)),INDEX(幹材積成長量!$AH$7:$AJ$14,8,MATCH(【入力】吸収量・排出量算定シート!$G65,幹材積成長量!$AH$7:$AJ$7,0)))),0)</f>
        <v>0</v>
      </c>
      <c r="EB65" s="187">
        <f>IFERROR(IF($F65="地位Ⅰ",INDEX(幹材積成長量!$AE$7:$AG$14,8,MATCH(【入力】吸収量・排出量算定シート!$G65,幹材積成長量!$AE$7:$AG$7,0)),IF($F65="地位Ⅲ",INDEX(幹材積成長量!$AK$7:$AM$14,8,MATCH(【入力】吸収量・排出量算定シート!$G65,幹材積成長量!$AK$7:$AM$7,0)),INDEX(幹材積成長量!$AH$7:$AJ$14,8,MATCH(【入力】吸収量・排出量算定シート!$G65,幹材積成長量!$AH$7:$AJ$7,0)))),0)</f>
        <v>0</v>
      </c>
      <c r="EC65" s="187">
        <f>IFERROR(IF($F65="地位Ⅰ",INDEX(幹材積成長量!$AE$7:$AG$14,8,MATCH(【入力】吸収量・排出量算定シート!$G65,幹材積成長量!$AE$7:$AG$7,0)),IF($F65="地位Ⅲ",INDEX(幹材積成長量!$AK$7:$AM$14,8,MATCH(【入力】吸収量・排出量算定シート!$G65,幹材積成長量!$AK$7:$AM$7,0)),INDEX(幹材積成長量!$AH$7:$AJ$14,8,MATCH(【入力】吸収量・排出量算定シート!$G65,幹材積成長量!$AH$7:$AJ$7,0)))),0)</f>
        <v>0</v>
      </c>
      <c r="ED65" s="186">
        <f t="shared" si="233"/>
        <v>0</v>
      </c>
      <c r="EE65" s="186">
        <f t="shared" si="234"/>
        <v>0</v>
      </c>
      <c r="EF65" s="186">
        <f t="shared" si="235"/>
        <v>0</v>
      </c>
      <c r="EG65" s="186">
        <f t="shared" si="236"/>
        <v>0</v>
      </c>
      <c r="EH65" s="186">
        <f t="shared" si="237"/>
        <v>0</v>
      </c>
      <c r="EI65" s="186">
        <f t="shared" si="238"/>
        <v>0</v>
      </c>
      <c r="EJ65" s="186">
        <f t="shared" si="239"/>
        <v>0</v>
      </c>
      <c r="EK65" s="186">
        <f t="shared" si="240"/>
        <v>0</v>
      </c>
      <c r="EL65" s="186">
        <f t="shared" si="241"/>
        <v>0</v>
      </c>
      <c r="EM65" s="186">
        <f t="shared" si="242"/>
        <v>0</v>
      </c>
      <c r="EN65" s="186">
        <f t="shared" si="243"/>
        <v>0</v>
      </c>
      <c r="EO65" s="186">
        <f t="shared" si="244"/>
        <v>0</v>
      </c>
      <c r="EP65" s="186">
        <f t="shared" si="245"/>
        <v>0</v>
      </c>
      <c r="EQ65" s="186">
        <f t="shared" si="246"/>
        <v>0</v>
      </c>
      <c r="ER65" s="186">
        <f t="shared" si="247"/>
        <v>0</v>
      </c>
      <c r="ES65" s="186">
        <f t="shared" si="248"/>
        <v>0</v>
      </c>
      <c r="ET65" s="186">
        <f t="shared" si="249"/>
        <v>0</v>
      </c>
    </row>
    <row r="66" spans="2:150" x14ac:dyDescent="0.3">
      <c r="B66" s="3"/>
      <c r="C66" s="3"/>
      <c r="D66" s="3"/>
      <c r="E66" s="3"/>
      <c r="G66" s="217"/>
      <c r="J66" s="3"/>
      <c r="M66" s="187">
        <f>IFERROR(IF($F66="地位Ⅰ",INDEX(幹材積成長量!$S$7:$U$148,MATCH(【入力】吸収量・排出量算定シート!$H66+(M$17-$M$17),幹材積成長量!$S$7:$S$148,0),MATCH($G66,幹材積成長量!$S$7:$U$7,0)),IF($F66="地位Ⅲ",INDEX(幹材積成長量!$Y$7:$AA$148,MATCH(【入力】吸収量・排出量算定シート!$H66+(M$17-$M$17),幹材積成長量!$Y$7:$Y$148,0),MATCH($G66,幹材積成長量!$Y$7:$AA$7,0)),INDEX(幹材積成長量!$V$7:$X$148,MATCH(【入力】吸収量・排出量算定シート!$H66+(M$17-$M$17),幹材積成長量!$V$7:$V$148,0),MATCH($G66,幹材積成長量!$V$7:$X$7,0)))),0)</f>
        <v>0</v>
      </c>
      <c r="N66" s="187">
        <f>IFERROR(IF($F66="地位Ⅰ",INDEX(幹材積成長量!$S$7:$U$148,MATCH(【入力】吸収量・排出量算定シート!$H66+(N$17-$M$17),幹材積成長量!$S$7:$S$148,0),MATCH($G66,幹材積成長量!$S$7:$U$7,0)),IF($F66="地位Ⅲ",INDEX(幹材積成長量!$Y$7:$AA$148,MATCH(【入力】吸収量・排出量算定シート!$H66+(N$17-$M$17),幹材積成長量!$Y$7:$Y$148,0),MATCH($G66,幹材積成長量!$Y$7:$AA$7,0)),INDEX(幹材積成長量!$V$7:$X$148,MATCH(【入力】吸収量・排出量算定シート!$H66+(N$17-$M$17),幹材積成長量!$V$7:$V$148,0),MATCH($G66,幹材積成長量!$V$7:$X$7,0)))),0)</f>
        <v>0</v>
      </c>
      <c r="O66" s="187">
        <f>IFERROR(IF($F66="地位Ⅰ",INDEX(幹材積成長量!$S$7:$U$148,MATCH(【入力】吸収量・排出量算定シート!$H66+(O$17-$M$17),幹材積成長量!$S$7:$S$148,0),MATCH($G66,幹材積成長量!$S$7:$U$7,0)),IF($F66="地位Ⅲ",INDEX(幹材積成長量!$Y$7:$AA$148,MATCH(【入力】吸収量・排出量算定シート!$H66+(O$17-$M$17),幹材積成長量!$Y$7:$Y$148,0),MATCH($G66,幹材積成長量!$Y$7:$AA$7,0)),INDEX(幹材積成長量!$V$7:$X$148,MATCH(【入力】吸収量・排出量算定シート!$H66+(O$17-$M$17),幹材積成長量!$V$7:$V$148,0),MATCH($G66,幹材積成長量!$V$7:$X$7,0)))),0)</f>
        <v>0</v>
      </c>
      <c r="P66" s="187">
        <f>IFERROR(IF($F66="地位Ⅰ",INDEX(幹材積成長量!$S$7:$U$148,MATCH(【入力】吸収量・排出量算定シート!$H66+(P$17-$M$17),幹材積成長量!$S$7:$S$148,0),MATCH($G66,幹材積成長量!$S$7:$U$7,0)),IF($F66="地位Ⅲ",INDEX(幹材積成長量!$Y$7:$AA$148,MATCH(【入力】吸収量・排出量算定シート!$H66+(P$17-$M$17),幹材積成長量!$Y$7:$Y$148,0),MATCH($G66,幹材積成長量!$Y$7:$AA$7,0)),INDEX(幹材積成長量!$V$7:$X$148,MATCH(【入力】吸収量・排出量算定シート!$H66+(P$17-$M$17),幹材積成長量!$V$7:$V$148,0),MATCH($G66,幹材積成長量!$V$7:$X$7,0)))),0)</f>
        <v>0</v>
      </c>
      <c r="Q66" s="187">
        <f>IFERROR(IF($F66="地位Ⅰ",INDEX(幹材積成長量!$S$7:$U$148,MATCH(【入力】吸収量・排出量算定シート!$H66+(Q$17-$M$17),幹材積成長量!$S$7:$S$148,0),MATCH($G66,幹材積成長量!$S$7:$U$7,0)),IF($F66="地位Ⅲ",INDEX(幹材積成長量!$Y$7:$AA$148,MATCH(【入力】吸収量・排出量算定シート!$H66+(Q$17-$M$17),幹材積成長量!$Y$7:$Y$148,0),MATCH($G66,幹材積成長量!$Y$7:$AA$7,0)),INDEX(幹材積成長量!$V$7:$X$148,MATCH(【入力】吸収量・排出量算定シート!$H66+(Q$17-$M$17),幹材積成長量!$V$7:$V$148,0),MATCH($G66,幹材積成長量!$V$7:$X$7,0)))),0)</f>
        <v>0</v>
      </c>
      <c r="R66" s="187">
        <f>IFERROR(IF($F66="地位Ⅰ",INDEX(幹材積成長量!$S$7:$U$148,MATCH(【入力】吸収量・排出量算定シート!$H66+(R$17-$M$17),幹材積成長量!$S$7:$S$148,0),MATCH($G66,幹材積成長量!$S$7:$U$7,0)),IF($F66="地位Ⅲ",INDEX(幹材積成長量!$Y$7:$AA$148,MATCH(【入力】吸収量・排出量算定シート!$H66+(R$17-$M$17),幹材積成長量!$Y$7:$Y$148,0),MATCH($G66,幹材積成長量!$Y$7:$AA$7,0)),INDEX(幹材積成長量!$V$7:$X$148,MATCH(【入力】吸収量・排出量算定シート!$H66+(R$17-$M$17),幹材積成長量!$V$7:$V$148,0),MATCH($G66,幹材積成長量!$V$7:$X$7,0)))),0)</f>
        <v>0</v>
      </c>
      <c r="S66" s="187">
        <f>IFERROR(IF($F66="地位Ⅰ",INDEX(幹材積成長量!$S$7:$U$148,MATCH(【入力】吸収量・排出量算定シート!$H66+(S$17-$M$17),幹材積成長量!$S$7:$S$148,0),MATCH($G66,幹材積成長量!$S$7:$U$7,0)),IF($F66="地位Ⅲ",INDEX(幹材積成長量!$Y$7:$AA$148,MATCH(【入力】吸収量・排出量算定シート!$H66+(S$17-$M$17),幹材積成長量!$Y$7:$Y$148,0),MATCH($G66,幹材積成長量!$Y$7:$AA$7,0)),INDEX(幹材積成長量!$V$7:$X$148,MATCH(【入力】吸収量・排出量算定シート!$H66+(S$17-$M$17),幹材積成長量!$V$7:$V$148,0),MATCH($G66,幹材積成長量!$V$7:$X$7,0)))),0)</f>
        <v>0</v>
      </c>
      <c r="T66" s="187">
        <f>IFERROR(IF($F66="地位Ⅰ",INDEX(幹材積成長量!$S$7:$U$148,MATCH(【入力】吸収量・排出量算定シート!$H66+(T$17-$M$17),幹材積成長量!$S$7:$S$148,0),MATCH($G66,幹材積成長量!$S$7:$U$7,0)),IF($F66="地位Ⅲ",INDEX(幹材積成長量!$Y$7:$AA$148,MATCH(【入力】吸収量・排出量算定シート!$H66+(T$17-$M$17),幹材積成長量!$Y$7:$Y$148,0),MATCH($G66,幹材積成長量!$Y$7:$AA$7,0)),INDEX(幹材積成長量!$V$7:$X$148,MATCH(【入力】吸収量・排出量算定シート!$H66+(T$17-$M$17),幹材積成長量!$V$7:$V$148,0),MATCH($G66,幹材積成長量!$V$7:$X$7,0)))),0)</f>
        <v>0</v>
      </c>
      <c r="U66" s="187">
        <f>IFERROR(IF($F66="地位Ⅰ",INDEX(幹材積成長量!$S$7:$U$148,MATCH(【入力】吸収量・排出量算定シート!$H66+(U$17-$M$17),幹材積成長量!$S$7:$S$148,0),MATCH($G66,幹材積成長量!$S$7:$U$7,0)),IF($F66="地位Ⅲ",INDEX(幹材積成長量!$Y$7:$AA$148,MATCH(【入力】吸収量・排出量算定シート!$H66+(U$17-$M$17),幹材積成長量!$Y$7:$Y$148,0),MATCH($G66,幹材積成長量!$Y$7:$AA$7,0)),INDEX(幹材積成長量!$V$7:$X$148,MATCH(【入力】吸収量・排出量算定シート!$H66+(U$17-$M$17),幹材積成長量!$V$7:$V$148,0),MATCH($G66,幹材積成長量!$V$7:$X$7,0)))),0)</f>
        <v>0</v>
      </c>
      <c r="V66" s="187">
        <f>IFERROR(IF($F66="地位Ⅰ",INDEX(幹材積成長量!$S$7:$U$148,MATCH(【入力】吸収量・排出量算定シート!$H66+(V$17-$M$17),幹材積成長量!$S$7:$S$148,0),MATCH($G66,幹材積成長量!$S$7:$U$7,0)),IF($F66="地位Ⅲ",INDEX(幹材積成長量!$Y$7:$AA$148,MATCH(【入力】吸収量・排出量算定シート!$H66+(V$17-$M$17),幹材積成長量!$Y$7:$Y$148,0),MATCH($G66,幹材積成長量!$Y$7:$AA$7,0)),INDEX(幹材積成長量!$V$7:$X$148,MATCH(【入力】吸収量・排出量算定シート!$H66+(V$17-$M$17),幹材積成長量!$V$7:$V$148,0),MATCH($G66,幹材積成長量!$V$7:$X$7,0)))),0)</f>
        <v>0</v>
      </c>
      <c r="W66" s="187">
        <f>IFERROR(IF($F66="地位Ⅰ",INDEX(幹材積成長量!$S$7:$U$148,MATCH(【入力】吸収量・排出量算定シート!$H66+(W$17-$M$17),幹材積成長量!$S$7:$S$148,0),MATCH($G66,幹材積成長量!$S$7:$U$7,0)),IF($F66="地位Ⅲ",INDEX(幹材積成長量!$Y$7:$AA$148,MATCH(【入力】吸収量・排出量算定シート!$H66+(W$17-$M$17),幹材積成長量!$Y$7:$Y$148,0),MATCH($G66,幹材積成長量!$Y$7:$AA$7,0)),INDEX(幹材積成長量!$V$7:$X$148,MATCH(【入力】吸収量・排出量算定シート!$H66+(W$17-$M$17),幹材積成長量!$V$7:$V$148,0),MATCH($G66,幹材積成長量!$V$7:$X$7,0)))),0)</f>
        <v>0</v>
      </c>
      <c r="X66" s="187">
        <f>IFERROR(IF($F66="地位Ⅰ",INDEX(幹材積成長量!$S$7:$U$148,MATCH(【入力】吸収量・排出量算定シート!$H66+(X$17-$M$17),幹材積成長量!$S$7:$S$148,0),MATCH($G66,幹材積成長量!$S$7:$U$7,0)),IF($F66="地位Ⅲ",INDEX(幹材積成長量!$Y$7:$AA$148,MATCH(【入力】吸収量・排出量算定シート!$H66+(X$17-$M$17),幹材積成長量!$Y$7:$Y$148,0),MATCH($G66,幹材積成長量!$Y$7:$AA$7,0)),INDEX(幹材積成長量!$V$7:$X$148,MATCH(【入力】吸収量・排出量算定シート!$H66+(X$17-$M$17),幹材積成長量!$V$7:$V$148,0),MATCH($G66,幹材積成長量!$V$7:$X$7,0)))),0)</f>
        <v>0</v>
      </c>
      <c r="Y66" s="187">
        <f>IFERROR(IF($F66="地位Ⅰ",INDEX(幹材積成長量!$S$7:$U$148,MATCH(【入力】吸収量・排出量算定シート!$H66+(Y$17-$M$17),幹材積成長量!$S$7:$S$148,0),MATCH($G66,幹材積成長量!$S$7:$U$7,0)),IF($F66="地位Ⅲ",INDEX(幹材積成長量!$Y$7:$AA$148,MATCH(【入力】吸収量・排出量算定シート!$H66+(Y$17-$M$17),幹材積成長量!$Y$7:$Y$148,0),MATCH($G66,幹材積成長量!$Y$7:$AA$7,0)),INDEX(幹材積成長量!$V$7:$X$148,MATCH(【入力】吸収量・排出量算定シート!$H66+(Y$17-$M$17),幹材積成長量!$V$7:$V$148,0),MATCH($G66,幹材積成長量!$V$7:$X$7,0)))),0)</f>
        <v>0</v>
      </c>
      <c r="Z66" s="187">
        <f>IFERROR(IF($F66="地位Ⅰ",INDEX(幹材積成長量!$S$7:$U$148,MATCH(【入力】吸収量・排出量算定シート!$H66+(Z$17-$M$17),幹材積成長量!$S$7:$S$148,0),MATCH($G66,幹材積成長量!$S$7:$U$7,0)),IF($F66="地位Ⅲ",INDEX(幹材積成長量!$Y$7:$AA$148,MATCH(【入力】吸収量・排出量算定シート!$H66+(Z$17-$M$17),幹材積成長量!$Y$7:$Y$148,0),MATCH($G66,幹材積成長量!$Y$7:$AA$7,0)),INDEX(幹材積成長量!$V$7:$X$148,MATCH(【入力】吸収量・排出量算定シート!$H66+(Z$17-$M$17),幹材積成長量!$V$7:$V$148,0),MATCH($G66,幹材積成長量!$V$7:$X$7,0)))),0)</f>
        <v>0</v>
      </c>
      <c r="AA66" s="187">
        <f>IFERROR(IF($F66="地位Ⅰ",INDEX(幹材積成長量!$S$7:$U$148,MATCH(【入力】吸収量・排出量算定シート!$H66+(AA$17-$M$17),幹材積成長量!$S$7:$S$148,0),MATCH($G66,幹材積成長量!$S$7:$U$7,0)),IF($F66="地位Ⅲ",INDEX(幹材積成長量!$Y$7:$AA$148,MATCH(【入力】吸収量・排出量算定シート!$H66+(AA$17-$M$17),幹材積成長量!$Y$7:$Y$148,0),MATCH($G66,幹材積成長量!$Y$7:$AA$7,0)),INDEX(幹材積成長量!$V$7:$X$148,MATCH(【入力】吸収量・排出量算定シート!$H66+(AA$17-$M$17),幹材積成長量!$V$7:$V$148,0),MATCH($G66,幹材積成長量!$V$7:$X$7,0)))),0)</f>
        <v>0</v>
      </c>
      <c r="AB66" s="187">
        <f>IFERROR(IF($F66="地位Ⅰ",INDEX(幹材積成長量!$S$7:$U$148,MATCH(【入力】吸収量・排出量算定シート!$H66+(AB$17-$M$17),幹材積成長量!$S$7:$S$148,0),MATCH($G66,幹材積成長量!$S$7:$U$7,0)),IF($F66="地位Ⅲ",INDEX(幹材積成長量!$Y$7:$AA$148,MATCH(【入力】吸収量・排出量算定シート!$H66+(AB$17-$M$17),幹材積成長量!$Y$7:$Y$148,0),MATCH($G66,幹材積成長量!$Y$7:$AA$7,0)),INDEX(幹材積成長量!$V$7:$X$148,MATCH(【入力】吸収量・排出量算定シート!$H66+(AB$17-$M$17),幹材積成長量!$V$7:$V$148,0),MATCH($G66,幹材積成長量!$V$7:$X$7,0)))),0)</f>
        <v>0</v>
      </c>
      <c r="AC66" s="187">
        <f>IFERROR(IF($F66="地位Ⅰ",INDEX(幹材積成長量!$S$7:$U$148,MATCH(【入力】吸収量・排出量算定シート!$H66+(AC$17-$M$17),幹材積成長量!$S$7:$S$148,0),MATCH($G66,幹材積成長量!$S$7:$U$7,0)),IF($F66="地位Ⅲ",INDEX(幹材積成長量!$Y$7:$AA$148,MATCH(【入力】吸収量・排出量算定シート!$H66+(AC$17-$M$17),幹材積成長量!$Y$7:$Y$148,0),MATCH($G66,幹材積成長量!$Y$7:$AA$7,0)),INDEX(幹材積成長量!$V$7:$X$148,MATCH(【入力】吸収量・排出量算定シート!$H66+(AC$17-$M$17),幹材積成長量!$V$7:$V$148,0),MATCH($G66,幹材積成長量!$V$7:$X$7,0)))),0)</f>
        <v>0</v>
      </c>
      <c r="AD66" s="2">
        <f>IFERROR(INDEX('BEF（拡大係数）'!$A$4:$AO$154,MATCH(【入力】吸収量・排出量算定シート!$H66,'BEF（拡大係数）'!$A$4:$A$154,0),MATCH($G66,'BEF（拡大係数）'!$A$4:$AO$4,0)),0)</f>
        <v>0</v>
      </c>
      <c r="AE66" s="2">
        <f>IFERROR(INDEX('BEF（拡大係数）'!$A$4:$AO$154,MATCH(【入力】吸収量・排出量算定シート!$H66,'BEF（拡大係数）'!$A$4:$A$154,0),MATCH($G66,'BEF（拡大係数）'!$A$4:$AO$4,0)),0)</f>
        <v>0</v>
      </c>
      <c r="AF66" s="2">
        <f>IFERROR(INDEX('BEF（拡大係数）'!$A$4:$AO$154,MATCH(【入力】吸収量・排出量算定シート!$H66,'BEF（拡大係数）'!$A$4:$A$154,0),MATCH($G66,'BEF（拡大係数）'!$A$4:$AO$4,0)),0)</f>
        <v>0</v>
      </c>
      <c r="AG66" s="2">
        <f>IFERROR(INDEX('BEF（拡大係数）'!$A$4:$AO$154,MATCH(【入力】吸収量・排出量算定シート!$H66,'BEF（拡大係数）'!$A$4:$A$154,0),MATCH($G66,'BEF（拡大係数）'!$A$4:$AO$4,0)),0)</f>
        <v>0</v>
      </c>
      <c r="AH66" s="2">
        <f>IFERROR(INDEX('BEF（拡大係数）'!$A$4:$AO$154,MATCH(【入力】吸収量・排出量算定シート!$H66,'BEF（拡大係数）'!$A$4:$A$154,0),MATCH($G66,'BEF（拡大係数）'!$A$4:$AO$4,0)),0)</f>
        <v>0</v>
      </c>
      <c r="AI66" s="2">
        <f>IFERROR(INDEX('BEF（拡大係数）'!$A$4:$AO$154,MATCH(【入力】吸収量・排出量算定シート!$H66,'BEF（拡大係数）'!$A$4:$A$154,0),MATCH($G66,'BEF（拡大係数）'!$A$4:$AO$4,0)),0)</f>
        <v>0</v>
      </c>
      <c r="AJ66" s="2">
        <f>IFERROR(INDEX('BEF（拡大係数）'!$A$4:$AO$154,MATCH(【入力】吸収量・排出量算定シート!$H66,'BEF（拡大係数）'!$A$4:$A$154,0),MATCH($G66,'BEF（拡大係数）'!$A$4:$AO$4,0)),0)</f>
        <v>0</v>
      </c>
      <c r="AK66" s="2">
        <f>IFERROR(INDEX('BEF（拡大係数）'!$A$4:$AO$154,MATCH(【入力】吸収量・排出量算定シート!$H66,'BEF（拡大係数）'!$A$4:$A$154,0),MATCH($G66,'BEF（拡大係数）'!$A$4:$AO$4,0)),0)</f>
        <v>0</v>
      </c>
      <c r="AL66" s="2">
        <f>IFERROR(INDEX('BEF（拡大係数）'!$A$4:$AO$154,MATCH(【入力】吸収量・排出量算定シート!$H66,'BEF（拡大係数）'!$A$4:$A$154,0),MATCH($G66,'BEF（拡大係数）'!$A$4:$AO$4,0)),0)</f>
        <v>0</v>
      </c>
      <c r="AM66" s="2">
        <f>IFERROR(INDEX('BEF（拡大係数）'!$A$4:$AO$154,MATCH(【入力】吸収量・排出量算定シート!$H66,'BEF（拡大係数）'!$A$4:$A$154,0),MATCH($G66,'BEF（拡大係数）'!$A$4:$AO$4,0)),0)</f>
        <v>0</v>
      </c>
      <c r="AN66" s="2">
        <f>IFERROR(INDEX('BEF（拡大係数）'!$A$4:$AO$154,MATCH(【入力】吸収量・排出量算定シート!$H66,'BEF（拡大係数）'!$A$4:$A$154,0),MATCH($G66,'BEF（拡大係数）'!$A$4:$AO$4,0)),0)</f>
        <v>0</v>
      </c>
      <c r="AO66" s="2">
        <f>IFERROR(INDEX('BEF（拡大係数）'!$A$4:$AO$154,MATCH(【入力】吸収量・排出量算定シート!$H66,'BEF（拡大係数）'!$A$4:$A$154,0),MATCH($G66,'BEF（拡大係数）'!$A$4:$AO$4,0)),0)</f>
        <v>0</v>
      </c>
      <c r="AP66" s="2">
        <f>IFERROR(INDEX('BEF（拡大係数）'!$A$4:$AO$154,MATCH(【入力】吸収量・排出量算定シート!$H66,'BEF（拡大係数）'!$A$4:$A$154,0),MATCH($G66,'BEF（拡大係数）'!$A$4:$AO$4,0)),0)</f>
        <v>0</v>
      </c>
      <c r="AQ66" s="2">
        <f>IFERROR(INDEX('BEF（拡大係数）'!$A$4:$AO$154,MATCH(【入力】吸収量・排出量算定シート!$H66,'BEF（拡大係数）'!$A$4:$A$154,0),MATCH($G66,'BEF（拡大係数）'!$A$4:$AO$4,0)),0)</f>
        <v>0</v>
      </c>
      <c r="AR66" s="2">
        <f>IFERROR(INDEX('BEF（拡大係数）'!$A$4:$AO$154,MATCH(【入力】吸収量・排出量算定シート!$H66,'BEF（拡大係数）'!$A$4:$A$154,0),MATCH($G66,'BEF（拡大係数）'!$A$4:$AO$4,0)),0)</f>
        <v>0</v>
      </c>
      <c r="AS66" s="2">
        <f>IFERROR(INDEX('BEF（拡大係数）'!$A$4:$AO$154,MATCH(【入力】吸収量・排出量算定シート!$H66,'BEF（拡大係数）'!$A$4:$A$154,0),MATCH($G66,'BEF（拡大係数）'!$A$4:$AO$4,0)),0)</f>
        <v>0</v>
      </c>
      <c r="AT66" s="2">
        <f>IFERROR(INDEX('BEF（拡大係数）'!$A$4:$AO$154,MATCH(【入力】吸収量・排出量算定シート!$H66,'BEF（拡大係数）'!$A$4:$A$154,0),MATCH($G66,'BEF（拡大係数）'!$A$4:$AO$4,0)),0)</f>
        <v>0</v>
      </c>
      <c r="AU66" s="2">
        <f>IFERROR(VLOOKUP($G66,パラメータ_オリジナル!$B$6:$G$45,4,FALSE),0)</f>
        <v>0</v>
      </c>
      <c r="AV66" s="2">
        <f>IFERROR(VLOOKUP($G66,パラメータ_オリジナル!$B$6:$G$45,5,FALSE),0)</f>
        <v>0</v>
      </c>
      <c r="AW66" s="2">
        <f>IFERROR(VLOOKUP($G66,パラメータ_オリジナル!$B$6:$G$45,6,FALSE),0)</f>
        <v>0</v>
      </c>
      <c r="AX66" s="125">
        <f t="shared" si="182"/>
        <v>0</v>
      </c>
      <c r="AY66" s="125">
        <f t="shared" si="183"/>
        <v>0</v>
      </c>
      <c r="AZ66" s="125">
        <f t="shared" si="184"/>
        <v>0</v>
      </c>
      <c r="BA66" s="125">
        <f t="shared" si="185"/>
        <v>0</v>
      </c>
      <c r="BB66" s="125">
        <f t="shared" si="186"/>
        <v>0</v>
      </c>
      <c r="BC66" s="125">
        <f t="shared" si="187"/>
        <v>0</v>
      </c>
      <c r="BD66" s="125">
        <f t="shared" si="188"/>
        <v>0</v>
      </c>
      <c r="BE66" s="125">
        <f t="shared" si="189"/>
        <v>0</v>
      </c>
      <c r="BF66" s="125">
        <f t="shared" si="190"/>
        <v>0</v>
      </c>
      <c r="BG66" s="125">
        <f t="shared" si="191"/>
        <v>0</v>
      </c>
      <c r="BH66" s="125">
        <f t="shared" si="192"/>
        <v>0</v>
      </c>
      <c r="BI66" s="125">
        <f t="shared" si="193"/>
        <v>0</v>
      </c>
      <c r="BJ66" s="125">
        <f t="shared" si="194"/>
        <v>0</v>
      </c>
      <c r="BK66" s="125">
        <f t="shared" si="195"/>
        <v>0</v>
      </c>
      <c r="BL66" s="125">
        <f t="shared" si="196"/>
        <v>0</v>
      </c>
      <c r="BM66" s="125">
        <f t="shared" si="197"/>
        <v>0</v>
      </c>
      <c r="BN66" s="125">
        <f t="shared" si="198"/>
        <v>0</v>
      </c>
      <c r="BO66" s="125">
        <f t="shared" si="199"/>
        <v>0</v>
      </c>
      <c r="BP66" s="125">
        <f t="shared" si="200"/>
        <v>0</v>
      </c>
      <c r="BQ66" s="125">
        <f t="shared" si="201"/>
        <v>0</v>
      </c>
      <c r="BR66" s="125">
        <f t="shared" si="202"/>
        <v>0</v>
      </c>
      <c r="BS66" s="125">
        <f t="shared" si="203"/>
        <v>0</v>
      </c>
      <c r="BT66" s="125">
        <f t="shared" si="204"/>
        <v>0</v>
      </c>
      <c r="BU66" s="125">
        <f t="shared" si="205"/>
        <v>0</v>
      </c>
      <c r="BV66" s="125">
        <f t="shared" si="206"/>
        <v>0</v>
      </c>
      <c r="BW66" s="125">
        <f t="shared" si="207"/>
        <v>0</v>
      </c>
      <c r="BX66" s="125">
        <f t="shared" si="208"/>
        <v>0</v>
      </c>
      <c r="BY66" s="125">
        <f t="shared" si="209"/>
        <v>0</v>
      </c>
      <c r="BZ66" s="125">
        <f t="shared" si="210"/>
        <v>0</v>
      </c>
      <c r="CA66" s="125">
        <f t="shared" si="211"/>
        <v>0</v>
      </c>
      <c r="CB66" s="125">
        <f t="shared" si="212"/>
        <v>0</v>
      </c>
      <c r="CC66" s="125">
        <f t="shared" si="213"/>
        <v>0</v>
      </c>
      <c r="CD66" s="125">
        <f t="shared" si="214"/>
        <v>0</v>
      </c>
      <c r="CE66" s="125">
        <f t="shared" si="215"/>
        <v>0</v>
      </c>
      <c r="CF66" s="2">
        <f>IFERROR(IF($F66="地位Ⅰ",INDEX(幹材積成長量!$I$7:$K$148,MATCH((【入力】吸収量・排出量算定シート!$H66+(【入力】吸収量・排出量算定シート!CF$17-【入力】吸収量・排出量算定シート!$CF$17)),幹材積成長量!$I$7:$I$148,0),MATCH(【入力】吸収量・排出量算定シート!$G66,幹材積成長量!$I$7:$K$7,0)),IF($F66="地位Ⅲ",INDEX(幹材積成長量!$O$7:$Q$148,MATCH((【入力】吸収量・排出量算定シート!$H66+(【入力】吸収量・排出量算定シート!CF$17-【入力】吸収量・排出量算定シート!$CF$17)),幹材積成長量!$O$7:$O$148,0),MATCH(【入力】吸収量・排出量算定シート!$G66,幹材積成長量!$O$7:$Q$7,0)),INDEX(幹材積成長量!$L$7:$N$148,MATCH((【入力】吸収量・排出量算定シート!$H66+(【入力】吸収量・排出量算定シート!CF$17-【入力】吸収量・排出量算定シート!$CF$17)),幹材積成長量!$L$7:$L$148,0),MATCH(【入力】吸収量・排出量算定シート!$G66,幹材積成長量!$L$7:$N$7,0)))),0)</f>
        <v>0</v>
      </c>
      <c r="CG66" s="2">
        <f>IFERROR(IF($F66="地位Ⅰ",INDEX(幹材積成長量!$I$7:$K$148,MATCH((【入力】吸収量・排出量算定シート!$H66+(【入力】吸収量・排出量算定シート!CG$17-【入力】吸収量・排出量算定シート!$CF$17)),幹材積成長量!$I$7:$I$148,0),MATCH(【入力】吸収量・排出量算定シート!$G66,幹材積成長量!$I$7:$K$7,0)),IF($F66="地位Ⅲ",INDEX(幹材積成長量!$O$7:$Q$148,MATCH((【入力】吸収量・排出量算定シート!$H66+(【入力】吸収量・排出量算定シート!CG$17-【入力】吸収量・排出量算定シート!$CF$17)),幹材積成長量!$O$7:$O$148,0),MATCH(【入力】吸収量・排出量算定シート!$G66,幹材積成長量!$O$7:$Q$7,0)),INDEX(幹材積成長量!$L$7:$N$148,MATCH((【入力】吸収量・排出量算定シート!$H66+(【入力】吸収量・排出量算定シート!CG$17-【入力】吸収量・排出量算定シート!$CF$17)),幹材積成長量!$L$7:$L$148,0),MATCH(【入力】吸収量・排出量算定シート!$G66,幹材積成長量!$L$7:$N$7,0)))),0)</f>
        <v>0</v>
      </c>
      <c r="CH66" s="2">
        <f>IFERROR(IF($F66="地位Ⅰ",INDEX(幹材積成長量!$I$7:$K$148,MATCH((【入力】吸収量・排出量算定シート!$H66+(【入力】吸収量・排出量算定シート!CH$17-【入力】吸収量・排出量算定シート!$CF$17)),幹材積成長量!$I$7:$I$148,0),MATCH(【入力】吸収量・排出量算定シート!$G66,幹材積成長量!$I$7:$K$7,0)),IF($F66="地位Ⅲ",INDEX(幹材積成長量!$O$7:$Q$148,MATCH((【入力】吸収量・排出量算定シート!$H66+(【入力】吸収量・排出量算定シート!CH$17-【入力】吸収量・排出量算定シート!$CF$17)),幹材積成長量!$O$7:$O$148,0),MATCH(【入力】吸収量・排出量算定シート!$G66,幹材積成長量!$O$7:$Q$7,0)),INDEX(幹材積成長量!$L$7:$N$148,MATCH((【入力】吸収量・排出量算定シート!$H66+(【入力】吸収量・排出量算定シート!CH$17-【入力】吸収量・排出量算定シート!$CF$17)),幹材積成長量!$L$7:$L$148,0),MATCH(【入力】吸収量・排出量算定シート!$G66,幹材積成長量!$L$7:$N$7,0)))),0)</f>
        <v>0</v>
      </c>
      <c r="CI66" s="2">
        <f>IFERROR(IF($F66="地位Ⅰ",INDEX(幹材積成長量!$I$7:$K$148,MATCH((【入力】吸収量・排出量算定シート!$H66+(【入力】吸収量・排出量算定シート!CI$17-【入力】吸収量・排出量算定シート!$CF$17)),幹材積成長量!$I$7:$I$148,0),MATCH(【入力】吸収量・排出量算定シート!$G66,幹材積成長量!$I$7:$K$7,0)),IF($F66="地位Ⅲ",INDEX(幹材積成長量!$O$7:$Q$148,MATCH((【入力】吸収量・排出量算定シート!$H66+(【入力】吸収量・排出量算定シート!CI$17-【入力】吸収量・排出量算定シート!$CF$17)),幹材積成長量!$O$7:$O$148,0),MATCH(【入力】吸収量・排出量算定シート!$G66,幹材積成長量!$O$7:$Q$7,0)),INDEX(幹材積成長量!$L$7:$N$148,MATCH((【入力】吸収量・排出量算定シート!$H66+(【入力】吸収量・排出量算定シート!CI$17-【入力】吸収量・排出量算定シート!$CF$17)),幹材積成長量!$L$7:$L$148,0),MATCH(【入力】吸収量・排出量算定シート!$G66,幹材積成長量!$L$7:$N$7,0)))),0)</f>
        <v>0</v>
      </c>
      <c r="CJ66" s="2">
        <f>IFERROR(IF($F66="地位Ⅰ",INDEX(幹材積成長量!$I$7:$K$148,MATCH((【入力】吸収量・排出量算定シート!$H66+(【入力】吸収量・排出量算定シート!CJ$17-【入力】吸収量・排出量算定シート!$CF$17)),幹材積成長量!$I$7:$I$148,0),MATCH(【入力】吸収量・排出量算定シート!$G66,幹材積成長量!$I$7:$K$7,0)),IF($F66="地位Ⅲ",INDEX(幹材積成長量!$O$7:$Q$148,MATCH((【入力】吸収量・排出量算定シート!$H66+(【入力】吸収量・排出量算定シート!CJ$17-【入力】吸収量・排出量算定シート!$CF$17)),幹材積成長量!$O$7:$O$148,0),MATCH(【入力】吸収量・排出量算定シート!$G66,幹材積成長量!$O$7:$Q$7,0)),INDEX(幹材積成長量!$L$7:$N$148,MATCH((【入力】吸収量・排出量算定シート!$H66+(【入力】吸収量・排出量算定シート!CJ$17-【入力】吸収量・排出量算定シート!$CF$17)),幹材積成長量!$L$7:$L$148,0),MATCH(【入力】吸収量・排出量算定シート!$G66,幹材積成長量!$L$7:$N$7,0)))),0)</f>
        <v>0</v>
      </c>
      <c r="CK66" s="2">
        <f>IFERROR(IF($F66="地位Ⅰ",INDEX(幹材積成長量!$I$7:$K$148,MATCH((【入力】吸収量・排出量算定シート!$H66+(【入力】吸収量・排出量算定シート!CK$17-【入力】吸収量・排出量算定シート!$CF$17)),幹材積成長量!$I$7:$I$148,0),MATCH(【入力】吸収量・排出量算定シート!$G66,幹材積成長量!$I$7:$K$7,0)),IF($F66="地位Ⅲ",INDEX(幹材積成長量!$O$7:$Q$148,MATCH((【入力】吸収量・排出量算定シート!$H66+(【入力】吸収量・排出量算定シート!CK$17-【入力】吸収量・排出量算定シート!$CF$17)),幹材積成長量!$O$7:$O$148,0),MATCH(【入力】吸収量・排出量算定シート!$G66,幹材積成長量!$O$7:$Q$7,0)),INDEX(幹材積成長量!$L$7:$N$148,MATCH((【入力】吸収量・排出量算定シート!$H66+(【入力】吸収量・排出量算定シート!CK$17-【入力】吸収量・排出量算定シート!$CF$17)),幹材積成長量!$L$7:$L$148,0),MATCH(【入力】吸収量・排出量算定シート!$G66,幹材積成長量!$L$7:$N$7,0)))),0)</f>
        <v>0</v>
      </c>
      <c r="CL66" s="2">
        <f>IFERROR(IF($F66="地位Ⅰ",INDEX(幹材積成長量!$I$7:$K$148,MATCH((【入力】吸収量・排出量算定シート!$H66+(【入力】吸収量・排出量算定シート!CL$17-【入力】吸収量・排出量算定シート!$CF$17)),幹材積成長量!$I$7:$I$148,0),MATCH(【入力】吸収量・排出量算定シート!$G66,幹材積成長量!$I$7:$K$7,0)),IF($F66="地位Ⅲ",INDEX(幹材積成長量!$O$7:$Q$148,MATCH((【入力】吸収量・排出量算定シート!$H66+(【入力】吸収量・排出量算定シート!CL$17-【入力】吸収量・排出量算定シート!$CF$17)),幹材積成長量!$O$7:$O$148,0),MATCH(【入力】吸収量・排出量算定シート!$G66,幹材積成長量!$O$7:$Q$7,0)),INDEX(幹材積成長量!$L$7:$N$148,MATCH((【入力】吸収量・排出量算定シート!$H66+(【入力】吸収量・排出量算定シート!CL$17-【入力】吸収量・排出量算定シート!$CF$17)),幹材積成長量!$L$7:$L$148,0),MATCH(【入力】吸収量・排出量算定シート!$G66,幹材積成長量!$L$7:$N$7,0)))),0)</f>
        <v>0</v>
      </c>
      <c r="CM66" s="2">
        <f>IFERROR(IF($F66="地位Ⅰ",INDEX(幹材積成長量!$I$7:$K$148,MATCH((【入力】吸収量・排出量算定シート!$H66+(【入力】吸収量・排出量算定シート!CM$17-【入力】吸収量・排出量算定シート!$CF$17)),幹材積成長量!$I$7:$I$148,0),MATCH(【入力】吸収量・排出量算定シート!$G66,幹材積成長量!$I$7:$K$7,0)),IF($F66="地位Ⅲ",INDEX(幹材積成長量!$O$7:$Q$148,MATCH((【入力】吸収量・排出量算定シート!$H66+(【入力】吸収量・排出量算定シート!CM$17-【入力】吸収量・排出量算定シート!$CF$17)),幹材積成長量!$O$7:$O$148,0),MATCH(【入力】吸収量・排出量算定シート!$G66,幹材積成長量!$O$7:$Q$7,0)),INDEX(幹材積成長量!$L$7:$N$148,MATCH((【入力】吸収量・排出量算定シート!$H66+(【入力】吸収量・排出量算定シート!CM$17-【入力】吸収量・排出量算定シート!$CF$17)),幹材積成長量!$L$7:$L$148,0),MATCH(【入力】吸収量・排出量算定シート!$G66,幹材積成長量!$L$7:$N$7,0)))),0)</f>
        <v>0</v>
      </c>
      <c r="CN66" s="2">
        <f>IFERROR(IF($F66="地位Ⅰ",INDEX(幹材積成長量!$I$7:$K$148,MATCH((【入力】吸収量・排出量算定シート!$H66+(【入力】吸収量・排出量算定シート!CN$17-【入力】吸収量・排出量算定シート!$CF$17)),幹材積成長量!$I$7:$I$148,0),MATCH(【入力】吸収量・排出量算定シート!$G66,幹材積成長量!$I$7:$K$7,0)),IF($F66="地位Ⅲ",INDEX(幹材積成長量!$O$7:$Q$148,MATCH((【入力】吸収量・排出量算定シート!$H66+(【入力】吸収量・排出量算定シート!CN$17-【入力】吸収量・排出量算定シート!$CF$17)),幹材積成長量!$O$7:$O$148,0),MATCH(【入力】吸収量・排出量算定シート!$G66,幹材積成長量!$O$7:$Q$7,0)),INDEX(幹材積成長量!$L$7:$N$148,MATCH((【入力】吸収量・排出量算定シート!$H66+(【入力】吸収量・排出量算定シート!CN$17-【入力】吸収量・排出量算定シート!$CF$17)),幹材積成長量!$L$7:$L$148,0),MATCH(【入力】吸収量・排出量算定シート!$G66,幹材積成長量!$L$7:$N$7,0)))),0)</f>
        <v>0</v>
      </c>
      <c r="CO66" s="2">
        <f>IFERROR(IF($F66="地位Ⅰ",INDEX(幹材積成長量!$I$7:$K$148,MATCH((【入力】吸収量・排出量算定シート!$H66+(【入力】吸収量・排出量算定シート!CO$17-【入力】吸収量・排出量算定シート!$CF$17)),幹材積成長量!$I$7:$I$148,0),MATCH(【入力】吸収量・排出量算定シート!$G66,幹材積成長量!$I$7:$K$7,0)),IF($F66="地位Ⅲ",INDEX(幹材積成長量!$O$7:$Q$148,MATCH((【入力】吸収量・排出量算定シート!$H66+(【入力】吸収量・排出量算定シート!CO$17-【入力】吸収量・排出量算定シート!$CF$17)),幹材積成長量!$O$7:$O$148,0),MATCH(【入力】吸収量・排出量算定シート!$G66,幹材積成長量!$O$7:$Q$7,0)),INDEX(幹材積成長量!$L$7:$N$148,MATCH((【入力】吸収量・排出量算定シート!$H66+(【入力】吸収量・排出量算定シート!CO$17-【入力】吸収量・排出量算定シート!$CF$17)),幹材積成長量!$L$7:$L$148,0),MATCH(【入力】吸収量・排出量算定シート!$G66,幹材積成長量!$L$7:$N$7,0)))),0)</f>
        <v>0</v>
      </c>
      <c r="CP66" s="2">
        <f>IFERROR(IF($F66="地位Ⅰ",INDEX(幹材積成長量!$I$7:$K$148,MATCH((【入力】吸収量・排出量算定シート!$H66+(【入力】吸収量・排出量算定シート!CP$17-【入力】吸収量・排出量算定シート!$CF$17)),幹材積成長量!$I$7:$I$148,0),MATCH(【入力】吸収量・排出量算定シート!$G66,幹材積成長量!$I$7:$K$7,0)),IF($F66="地位Ⅲ",INDEX(幹材積成長量!$O$7:$Q$148,MATCH((【入力】吸収量・排出量算定シート!$H66+(【入力】吸収量・排出量算定シート!CP$17-【入力】吸収量・排出量算定シート!$CF$17)),幹材積成長量!$O$7:$O$148,0),MATCH(【入力】吸収量・排出量算定シート!$G66,幹材積成長量!$O$7:$Q$7,0)),INDEX(幹材積成長量!$L$7:$N$148,MATCH((【入力】吸収量・排出量算定シート!$H66+(【入力】吸収量・排出量算定シート!CP$17-【入力】吸収量・排出量算定シート!$CF$17)),幹材積成長量!$L$7:$L$148,0),MATCH(【入力】吸収量・排出量算定シート!$G66,幹材積成長量!$L$7:$N$7,0)))),0)</f>
        <v>0</v>
      </c>
      <c r="CQ66" s="2">
        <f>IFERROR(IF($F66="地位Ⅰ",INDEX(幹材積成長量!$I$7:$K$148,MATCH((【入力】吸収量・排出量算定シート!$H66+(【入力】吸収量・排出量算定シート!CQ$17-【入力】吸収量・排出量算定シート!$CF$17)),幹材積成長量!$I$7:$I$148,0),MATCH(【入力】吸収量・排出量算定シート!$G66,幹材積成長量!$I$7:$K$7,0)),IF($F66="地位Ⅲ",INDEX(幹材積成長量!$O$7:$Q$148,MATCH((【入力】吸収量・排出量算定シート!$H66+(【入力】吸収量・排出量算定シート!CQ$17-【入力】吸収量・排出量算定シート!$CF$17)),幹材積成長量!$O$7:$O$148,0),MATCH(【入力】吸収量・排出量算定シート!$G66,幹材積成長量!$O$7:$Q$7,0)),INDEX(幹材積成長量!$L$7:$N$148,MATCH((【入力】吸収量・排出量算定シート!$H66+(【入力】吸収量・排出量算定シート!CQ$17-【入力】吸収量・排出量算定シート!$CF$17)),幹材積成長量!$L$7:$L$148,0),MATCH(【入力】吸収量・排出量算定シート!$G66,幹材積成長量!$L$7:$N$7,0)))),0)</f>
        <v>0</v>
      </c>
      <c r="CR66" s="2">
        <f>IFERROR(IF($F66="地位Ⅰ",INDEX(幹材積成長量!$I$7:$K$148,MATCH((【入力】吸収量・排出量算定シート!$H66+(【入力】吸収量・排出量算定シート!CR$17-【入力】吸収量・排出量算定シート!$CF$17)),幹材積成長量!$I$7:$I$148,0),MATCH(【入力】吸収量・排出量算定シート!$G66,幹材積成長量!$I$7:$K$7,0)),IF($F66="地位Ⅲ",INDEX(幹材積成長量!$O$7:$Q$148,MATCH((【入力】吸収量・排出量算定シート!$H66+(【入力】吸収量・排出量算定シート!CR$17-【入力】吸収量・排出量算定シート!$CF$17)),幹材積成長量!$O$7:$O$148,0),MATCH(【入力】吸収量・排出量算定シート!$G66,幹材積成長量!$O$7:$Q$7,0)),INDEX(幹材積成長量!$L$7:$N$148,MATCH((【入力】吸収量・排出量算定シート!$H66+(【入力】吸収量・排出量算定シート!CR$17-【入力】吸収量・排出量算定シート!$CF$17)),幹材積成長量!$L$7:$L$148,0),MATCH(【入力】吸収量・排出量算定シート!$G66,幹材積成長量!$L$7:$N$7,0)))),0)</f>
        <v>0</v>
      </c>
      <c r="CS66" s="2">
        <f>IFERROR(IF($F66="地位Ⅰ",INDEX(幹材積成長量!$I$7:$K$148,MATCH((【入力】吸収量・排出量算定シート!$H66+(【入力】吸収量・排出量算定シート!CS$17-【入力】吸収量・排出量算定シート!$CF$17)),幹材積成長量!$I$7:$I$148,0),MATCH(【入力】吸収量・排出量算定シート!$G66,幹材積成長量!$I$7:$K$7,0)),IF($F66="地位Ⅲ",INDEX(幹材積成長量!$O$7:$Q$148,MATCH((【入力】吸収量・排出量算定シート!$H66+(【入力】吸収量・排出量算定シート!CS$17-【入力】吸収量・排出量算定シート!$CF$17)),幹材積成長量!$O$7:$O$148,0),MATCH(【入力】吸収量・排出量算定シート!$G66,幹材積成長量!$O$7:$Q$7,0)),INDEX(幹材積成長量!$L$7:$N$148,MATCH((【入力】吸収量・排出量算定シート!$H66+(【入力】吸収量・排出量算定シート!CS$17-【入力】吸収量・排出量算定シート!$CF$17)),幹材積成長量!$L$7:$L$148,0),MATCH(【入力】吸収量・排出量算定シート!$G66,幹材積成長量!$L$7:$N$7,0)))),0)</f>
        <v>0</v>
      </c>
      <c r="CT66" s="2">
        <f>IFERROR(IF($F66="地位Ⅰ",INDEX(幹材積成長量!$I$7:$K$148,MATCH((【入力】吸収量・排出量算定シート!$H66+(【入力】吸収量・排出量算定シート!CT$17-【入力】吸収量・排出量算定シート!$CF$17)),幹材積成長量!$I$7:$I$148,0),MATCH(【入力】吸収量・排出量算定シート!$G66,幹材積成長量!$I$7:$K$7,0)),IF($F66="地位Ⅲ",INDEX(幹材積成長量!$O$7:$Q$148,MATCH((【入力】吸収量・排出量算定シート!$H66+(【入力】吸収量・排出量算定シート!CT$17-【入力】吸収量・排出量算定シート!$CF$17)),幹材積成長量!$O$7:$O$148,0),MATCH(【入力】吸収量・排出量算定シート!$G66,幹材積成長量!$O$7:$Q$7,0)),INDEX(幹材積成長量!$L$7:$N$148,MATCH((【入力】吸収量・排出量算定シート!$H66+(【入力】吸収量・排出量算定シート!CT$17-【入力】吸収量・排出量算定シート!$CF$17)),幹材積成長量!$L$7:$L$148,0),MATCH(【入力】吸収量・排出量算定シート!$G66,幹材積成長量!$L$7:$N$7,0)))),0)</f>
        <v>0</v>
      </c>
      <c r="CU66" s="2">
        <f>IFERROR(IF($F66="地位Ⅰ",INDEX(幹材積成長量!$I$7:$K$148,MATCH((【入力】吸収量・排出量算定シート!$H66+(【入力】吸収量・排出量算定シート!CU$17-【入力】吸収量・排出量算定シート!$CF$17)),幹材積成長量!$I$7:$I$148,0),MATCH(【入力】吸収量・排出量算定シート!$G66,幹材積成長量!$I$7:$K$7,0)),IF($F66="地位Ⅲ",INDEX(幹材積成長量!$O$7:$Q$148,MATCH((【入力】吸収量・排出量算定シート!$H66+(【入力】吸収量・排出量算定シート!CU$17-【入力】吸収量・排出量算定シート!$CF$17)),幹材積成長量!$O$7:$O$148,0),MATCH(【入力】吸収量・排出量算定シート!$G66,幹材積成長量!$O$7:$Q$7,0)),INDEX(幹材積成長量!$L$7:$N$148,MATCH((【入力】吸収量・排出量算定シート!$H66+(【入力】吸収量・排出量算定シート!CU$17-【入力】吸収量・排出量算定シート!$CF$17)),幹材積成長量!$L$7:$L$148,0),MATCH(【入力】吸収量・排出量算定シート!$G66,幹材積成長量!$L$7:$N$7,0)))),0)</f>
        <v>0</v>
      </c>
      <c r="CV66" s="2">
        <f>IFERROR(IF($F66="地位Ⅰ",INDEX(幹材積成長量!$I$7:$K$148,MATCH((【入力】吸収量・排出量算定シート!$H66+(【入力】吸収量・排出量算定シート!CV$17-【入力】吸収量・排出量算定シート!$CF$17)),幹材積成長量!$I$7:$I$148,0),MATCH(【入力】吸収量・排出量算定シート!$G66,幹材積成長量!$I$7:$K$7,0)),IF($F66="地位Ⅲ",INDEX(幹材積成長量!$O$7:$Q$148,MATCH((【入力】吸収量・排出量算定シート!$H66+(【入力】吸収量・排出量算定シート!CV$17-【入力】吸収量・排出量算定シート!$CF$17)),幹材積成長量!$O$7:$O$148,0),MATCH(【入力】吸収量・排出量算定シート!$G66,幹材積成長量!$O$7:$Q$7,0)),INDEX(幹材積成長量!$L$7:$N$148,MATCH((【入力】吸収量・排出量算定シート!$H66+(【入力】吸収量・排出量算定シート!CV$17-【入力】吸収量・排出量算定シート!$CF$17)),幹材積成長量!$L$7:$L$148,0),MATCH(【入力】吸収量・排出量算定シート!$G66,幹材積成長量!$L$7:$N$7,0)))),0)</f>
        <v>0</v>
      </c>
      <c r="CW66" s="2">
        <f t="shared" si="216"/>
        <v>0</v>
      </c>
      <c r="CX66" s="2">
        <f t="shared" si="217"/>
        <v>0</v>
      </c>
      <c r="CY66" s="2">
        <f t="shared" si="218"/>
        <v>0</v>
      </c>
      <c r="CZ66" s="2">
        <f t="shared" si="219"/>
        <v>0</v>
      </c>
      <c r="DA66" s="2">
        <f t="shared" si="220"/>
        <v>0</v>
      </c>
      <c r="DB66" s="2">
        <f t="shared" si="221"/>
        <v>0</v>
      </c>
      <c r="DC66" s="2">
        <f t="shared" si="222"/>
        <v>0</v>
      </c>
      <c r="DD66" s="2">
        <f t="shared" si="223"/>
        <v>0</v>
      </c>
      <c r="DE66" s="2">
        <f t="shared" si="224"/>
        <v>0</v>
      </c>
      <c r="DF66" s="2">
        <f t="shared" si="225"/>
        <v>0</v>
      </c>
      <c r="DG66" s="2">
        <f t="shared" si="226"/>
        <v>0</v>
      </c>
      <c r="DH66" s="2">
        <f t="shared" si="227"/>
        <v>0</v>
      </c>
      <c r="DI66" s="2">
        <f t="shared" si="228"/>
        <v>0</v>
      </c>
      <c r="DJ66" s="2">
        <f t="shared" si="229"/>
        <v>0</v>
      </c>
      <c r="DK66" s="2">
        <f t="shared" si="230"/>
        <v>0</v>
      </c>
      <c r="DL66" s="2">
        <f t="shared" si="231"/>
        <v>0</v>
      </c>
      <c r="DM66" s="2">
        <f t="shared" si="232"/>
        <v>0</v>
      </c>
      <c r="DN66" s="187">
        <f>IFERROR(IF($F66="地位Ⅰ",INDEX(幹材積成長量!$AE$7:$AG$14,8,MATCH(【入力】吸収量・排出量算定シート!$G66,幹材積成長量!$AE$7:$AG$7,0)),IF($F66="地位Ⅲ",INDEX(幹材積成長量!$AK$7:$AM$14,8,MATCH(【入力】吸収量・排出量算定シート!$G66,幹材積成長量!$AK$7:$AM$7,0)),INDEX(幹材積成長量!$AH$7:$AJ$14,8,MATCH(【入力】吸収量・排出量算定シート!$G66,幹材積成長量!$AH$7:$AJ$7,0)))),0)</f>
        <v>0</v>
      </c>
      <c r="DO66" s="187">
        <f>IFERROR(IF($F66="地位Ⅰ",INDEX(幹材積成長量!$AE$7:$AG$14,8,MATCH(【入力】吸収量・排出量算定シート!$G66,幹材積成長量!$AE$7:$AG$7,0)),IF($F66="地位Ⅲ",INDEX(幹材積成長量!$AK$7:$AM$14,8,MATCH(【入力】吸収量・排出量算定シート!$G66,幹材積成長量!$AK$7:$AM$7,0)),INDEX(幹材積成長量!$AH$7:$AJ$14,8,MATCH(【入力】吸収量・排出量算定シート!$G66,幹材積成長量!$AH$7:$AJ$7,0)))),0)</f>
        <v>0</v>
      </c>
      <c r="DP66" s="187">
        <f>IFERROR(IF($F66="地位Ⅰ",INDEX(幹材積成長量!$AE$7:$AG$14,8,MATCH(【入力】吸収量・排出量算定シート!$G66,幹材積成長量!$AE$7:$AG$7,0)),IF($F66="地位Ⅲ",INDEX(幹材積成長量!$AK$7:$AM$14,8,MATCH(【入力】吸収量・排出量算定シート!$G66,幹材積成長量!$AK$7:$AM$7,0)),INDEX(幹材積成長量!$AH$7:$AJ$14,8,MATCH(【入力】吸収量・排出量算定シート!$G66,幹材積成長量!$AH$7:$AJ$7,0)))),0)</f>
        <v>0</v>
      </c>
      <c r="DQ66" s="187">
        <f>IFERROR(IF($F66="地位Ⅰ",INDEX(幹材積成長量!$AE$7:$AG$14,8,MATCH(【入力】吸収量・排出量算定シート!$G66,幹材積成長量!$AE$7:$AG$7,0)),IF($F66="地位Ⅲ",INDEX(幹材積成長量!$AK$7:$AM$14,8,MATCH(【入力】吸収量・排出量算定シート!$G66,幹材積成長量!$AK$7:$AM$7,0)),INDEX(幹材積成長量!$AH$7:$AJ$14,8,MATCH(【入力】吸収量・排出量算定シート!$G66,幹材積成長量!$AH$7:$AJ$7,0)))),0)</f>
        <v>0</v>
      </c>
      <c r="DR66" s="187">
        <f>IFERROR(IF($F66="地位Ⅰ",INDEX(幹材積成長量!$AE$7:$AG$14,8,MATCH(【入力】吸収量・排出量算定シート!$G66,幹材積成長量!$AE$7:$AG$7,0)),IF($F66="地位Ⅲ",INDEX(幹材積成長量!$AK$7:$AM$14,8,MATCH(【入力】吸収量・排出量算定シート!$G66,幹材積成長量!$AK$7:$AM$7,0)),INDEX(幹材積成長量!$AH$7:$AJ$14,8,MATCH(【入力】吸収量・排出量算定シート!$G66,幹材積成長量!$AH$7:$AJ$7,0)))),0)</f>
        <v>0</v>
      </c>
      <c r="DS66" s="187">
        <f>IFERROR(IF($F66="地位Ⅰ",INDEX(幹材積成長量!$AE$7:$AG$14,8,MATCH(【入力】吸収量・排出量算定シート!$G66,幹材積成長量!$AE$7:$AG$7,0)),IF($F66="地位Ⅲ",INDEX(幹材積成長量!$AK$7:$AM$14,8,MATCH(【入力】吸収量・排出量算定シート!$G66,幹材積成長量!$AK$7:$AM$7,0)),INDEX(幹材積成長量!$AH$7:$AJ$14,8,MATCH(【入力】吸収量・排出量算定シート!$G66,幹材積成長量!$AH$7:$AJ$7,0)))),0)</f>
        <v>0</v>
      </c>
      <c r="DT66" s="187">
        <f>IFERROR(IF($F66="地位Ⅰ",INDEX(幹材積成長量!$AE$7:$AG$14,8,MATCH(【入力】吸収量・排出量算定シート!$G66,幹材積成長量!$AE$7:$AG$7,0)),IF($F66="地位Ⅲ",INDEX(幹材積成長量!$AK$7:$AM$14,8,MATCH(【入力】吸収量・排出量算定シート!$G66,幹材積成長量!$AK$7:$AM$7,0)),INDEX(幹材積成長量!$AH$7:$AJ$14,8,MATCH(【入力】吸収量・排出量算定シート!$G66,幹材積成長量!$AH$7:$AJ$7,0)))),0)</f>
        <v>0</v>
      </c>
      <c r="DU66" s="187">
        <f>IFERROR(IF($F66="地位Ⅰ",INDEX(幹材積成長量!$AE$7:$AG$14,8,MATCH(【入力】吸収量・排出量算定シート!$G66,幹材積成長量!$AE$7:$AG$7,0)),IF($F66="地位Ⅲ",INDEX(幹材積成長量!$AK$7:$AM$14,8,MATCH(【入力】吸収量・排出量算定シート!$G66,幹材積成長量!$AK$7:$AM$7,0)),INDEX(幹材積成長量!$AH$7:$AJ$14,8,MATCH(【入力】吸収量・排出量算定シート!$G66,幹材積成長量!$AH$7:$AJ$7,0)))),0)</f>
        <v>0</v>
      </c>
      <c r="DV66" s="187">
        <f>IFERROR(IF($F66="地位Ⅰ",INDEX(幹材積成長量!$AE$7:$AG$14,8,MATCH(【入力】吸収量・排出量算定シート!$G66,幹材積成長量!$AE$7:$AG$7,0)),IF($F66="地位Ⅲ",INDEX(幹材積成長量!$AK$7:$AM$14,8,MATCH(【入力】吸収量・排出量算定シート!$G66,幹材積成長量!$AK$7:$AM$7,0)),INDEX(幹材積成長量!$AH$7:$AJ$14,8,MATCH(【入力】吸収量・排出量算定シート!$G66,幹材積成長量!$AH$7:$AJ$7,0)))),0)</f>
        <v>0</v>
      </c>
      <c r="DW66" s="187">
        <f>IFERROR(IF($F66="地位Ⅰ",INDEX(幹材積成長量!$AE$7:$AG$14,8,MATCH(【入力】吸収量・排出量算定シート!$G66,幹材積成長量!$AE$7:$AG$7,0)),IF($F66="地位Ⅲ",INDEX(幹材積成長量!$AK$7:$AM$14,8,MATCH(【入力】吸収量・排出量算定シート!$G66,幹材積成長量!$AK$7:$AM$7,0)),INDEX(幹材積成長量!$AH$7:$AJ$14,8,MATCH(【入力】吸収量・排出量算定シート!$G66,幹材積成長量!$AH$7:$AJ$7,0)))),0)</f>
        <v>0</v>
      </c>
      <c r="DX66" s="187">
        <f>IFERROR(IF($F66="地位Ⅰ",INDEX(幹材積成長量!$AE$7:$AG$14,8,MATCH(【入力】吸収量・排出量算定シート!$G66,幹材積成長量!$AE$7:$AG$7,0)),IF($F66="地位Ⅲ",INDEX(幹材積成長量!$AK$7:$AM$14,8,MATCH(【入力】吸収量・排出量算定シート!$G66,幹材積成長量!$AK$7:$AM$7,0)),INDEX(幹材積成長量!$AH$7:$AJ$14,8,MATCH(【入力】吸収量・排出量算定シート!$G66,幹材積成長量!$AH$7:$AJ$7,0)))),0)</f>
        <v>0</v>
      </c>
      <c r="DY66" s="187">
        <f>IFERROR(IF($F66="地位Ⅰ",INDEX(幹材積成長量!$AE$7:$AG$14,8,MATCH(【入力】吸収量・排出量算定シート!$G66,幹材積成長量!$AE$7:$AG$7,0)),IF($F66="地位Ⅲ",INDEX(幹材積成長量!$AK$7:$AM$14,8,MATCH(【入力】吸収量・排出量算定シート!$G66,幹材積成長量!$AK$7:$AM$7,0)),INDEX(幹材積成長量!$AH$7:$AJ$14,8,MATCH(【入力】吸収量・排出量算定シート!$G66,幹材積成長量!$AH$7:$AJ$7,0)))),0)</f>
        <v>0</v>
      </c>
      <c r="DZ66" s="187">
        <f>IFERROR(IF($F66="地位Ⅰ",INDEX(幹材積成長量!$AE$7:$AG$14,8,MATCH(【入力】吸収量・排出量算定シート!$G66,幹材積成長量!$AE$7:$AG$7,0)),IF($F66="地位Ⅲ",INDEX(幹材積成長量!$AK$7:$AM$14,8,MATCH(【入力】吸収量・排出量算定シート!$G66,幹材積成長量!$AK$7:$AM$7,0)),INDEX(幹材積成長量!$AH$7:$AJ$14,8,MATCH(【入力】吸収量・排出量算定シート!$G66,幹材積成長量!$AH$7:$AJ$7,0)))),0)</f>
        <v>0</v>
      </c>
      <c r="EA66" s="187">
        <f>IFERROR(IF($F66="地位Ⅰ",INDEX(幹材積成長量!$AE$7:$AG$14,8,MATCH(【入力】吸収量・排出量算定シート!$G66,幹材積成長量!$AE$7:$AG$7,0)),IF($F66="地位Ⅲ",INDEX(幹材積成長量!$AK$7:$AM$14,8,MATCH(【入力】吸収量・排出量算定シート!$G66,幹材積成長量!$AK$7:$AM$7,0)),INDEX(幹材積成長量!$AH$7:$AJ$14,8,MATCH(【入力】吸収量・排出量算定シート!$G66,幹材積成長量!$AH$7:$AJ$7,0)))),0)</f>
        <v>0</v>
      </c>
      <c r="EB66" s="187">
        <f>IFERROR(IF($F66="地位Ⅰ",INDEX(幹材積成長量!$AE$7:$AG$14,8,MATCH(【入力】吸収量・排出量算定シート!$G66,幹材積成長量!$AE$7:$AG$7,0)),IF($F66="地位Ⅲ",INDEX(幹材積成長量!$AK$7:$AM$14,8,MATCH(【入力】吸収量・排出量算定シート!$G66,幹材積成長量!$AK$7:$AM$7,0)),INDEX(幹材積成長量!$AH$7:$AJ$14,8,MATCH(【入力】吸収量・排出量算定シート!$G66,幹材積成長量!$AH$7:$AJ$7,0)))),0)</f>
        <v>0</v>
      </c>
      <c r="EC66" s="187">
        <f>IFERROR(IF($F66="地位Ⅰ",INDEX(幹材積成長量!$AE$7:$AG$14,8,MATCH(【入力】吸収量・排出量算定シート!$G66,幹材積成長量!$AE$7:$AG$7,0)),IF($F66="地位Ⅲ",INDEX(幹材積成長量!$AK$7:$AM$14,8,MATCH(【入力】吸収量・排出量算定シート!$G66,幹材積成長量!$AK$7:$AM$7,0)),INDEX(幹材積成長量!$AH$7:$AJ$14,8,MATCH(【入力】吸収量・排出量算定シート!$G66,幹材積成長量!$AH$7:$AJ$7,0)))),0)</f>
        <v>0</v>
      </c>
      <c r="ED66" s="186">
        <f t="shared" si="233"/>
        <v>0</v>
      </c>
      <c r="EE66" s="186">
        <f t="shared" si="234"/>
        <v>0</v>
      </c>
      <c r="EF66" s="186">
        <f t="shared" si="235"/>
        <v>0</v>
      </c>
      <c r="EG66" s="186">
        <f t="shared" si="236"/>
        <v>0</v>
      </c>
      <c r="EH66" s="186">
        <f t="shared" si="237"/>
        <v>0</v>
      </c>
      <c r="EI66" s="186">
        <f t="shared" si="238"/>
        <v>0</v>
      </c>
      <c r="EJ66" s="186">
        <f t="shared" si="239"/>
        <v>0</v>
      </c>
      <c r="EK66" s="186">
        <f t="shared" si="240"/>
        <v>0</v>
      </c>
      <c r="EL66" s="186">
        <f t="shared" si="241"/>
        <v>0</v>
      </c>
      <c r="EM66" s="186">
        <f t="shared" si="242"/>
        <v>0</v>
      </c>
      <c r="EN66" s="186">
        <f t="shared" si="243"/>
        <v>0</v>
      </c>
      <c r="EO66" s="186">
        <f t="shared" si="244"/>
        <v>0</v>
      </c>
      <c r="EP66" s="186">
        <f t="shared" si="245"/>
        <v>0</v>
      </c>
      <c r="EQ66" s="186">
        <f t="shared" si="246"/>
        <v>0</v>
      </c>
      <c r="ER66" s="186">
        <f t="shared" si="247"/>
        <v>0</v>
      </c>
      <c r="ES66" s="186">
        <f t="shared" si="248"/>
        <v>0</v>
      </c>
      <c r="ET66" s="186">
        <f t="shared" si="249"/>
        <v>0</v>
      </c>
    </row>
    <row r="67" spans="2:150" x14ac:dyDescent="0.3">
      <c r="B67" s="3"/>
      <c r="C67" s="3"/>
      <c r="D67" s="3"/>
      <c r="E67" s="3"/>
      <c r="G67" s="217"/>
      <c r="J67" s="3"/>
      <c r="M67" s="187">
        <f>IFERROR(IF($F67="地位Ⅰ",INDEX(幹材積成長量!$S$7:$U$148,MATCH(【入力】吸収量・排出量算定シート!$H67+(M$17-$M$17),幹材積成長量!$S$7:$S$148,0),MATCH($G67,幹材積成長量!$S$7:$U$7,0)),IF($F67="地位Ⅲ",INDEX(幹材積成長量!$Y$7:$AA$148,MATCH(【入力】吸収量・排出量算定シート!$H67+(M$17-$M$17),幹材積成長量!$Y$7:$Y$148,0),MATCH($G67,幹材積成長量!$Y$7:$AA$7,0)),INDEX(幹材積成長量!$V$7:$X$148,MATCH(【入力】吸収量・排出量算定シート!$H67+(M$17-$M$17),幹材積成長量!$V$7:$V$148,0),MATCH($G67,幹材積成長量!$V$7:$X$7,0)))),0)</f>
        <v>0</v>
      </c>
      <c r="N67" s="187">
        <f>IFERROR(IF($F67="地位Ⅰ",INDEX(幹材積成長量!$S$7:$U$148,MATCH(【入力】吸収量・排出量算定シート!$H67+(N$17-$M$17),幹材積成長量!$S$7:$S$148,0),MATCH($G67,幹材積成長量!$S$7:$U$7,0)),IF($F67="地位Ⅲ",INDEX(幹材積成長量!$Y$7:$AA$148,MATCH(【入力】吸収量・排出量算定シート!$H67+(N$17-$M$17),幹材積成長量!$Y$7:$Y$148,0),MATCH($G67,幹材積成長量!$Y$7:$AA$7,0)),INDEX(幹材積成長量!$V$7:$X$148,MATCH(【入力】吸収量・排出量算定シート!$H67+(N$17-$M$17),幹材積成長量!$V$7:$V$148,0),MATCH($G67,幹材積成長量!$V$7:$X$7,0)))),0)</f>
        <v>0</v>
      </c>
      <c r="O67" s="187">
        <f>IFERROR(IF($F67="地位Ⅰ",INDEX(幹材積成長量!$S$7:$U$148,MATCH(【入力】吸収量・排出量算定シート!$H67+(O$17-$M$17),幹材積成長量!$S$7:$S$148,0),MATCH($G67,幹材積成長量!$S$7:$U$7,0)),IF($F67="地位Ⅲ",INDEX(幹材積成長量!$Y$7:$AA$148,MATCH(【入力】吸収量・排出量算定シート!$H67+(O$17-$M$17),幹材積成長量!$Y$7:$Y$148,0),MATCH($G67,幹材積成長量!$Y$7:$AA$7,0)),INDEX(幹材積成長量!$V$7:$X$148,MATCH(【入力】吸収量・排出量算定シート!$H67+(O$17-$M$17),幹材積成長量!$V$7:$V$148,0),MATCH($G67,幹材積成長量!$V$7:$X$7,0)))),0)</f>
        <v>0</v>
      </c>
      <c r="P67" s="187">
        <f>IFERROR(IF($F67="地位Ⅰ",INDEX(幹材積成長量!$S$7:$U$148,MATCH(【入力】吸収量・排出量算定シート!$H67+(P$17-$M$17),幹材積成長量!$S$7:$S$148,0),MATCH($G67,幹材積成長量!$S$7:$U$7,0)),IF($F67="地位Ⅲ",INDEX(幹材積成長量!$Y$7:$AA$148,MATCH(【入力】吸収量・排出量算定シート!$H67+(P$17-$M$17),幹材積成長量!$Y$7:$Y$148,0),MATCH($G67,幹材積成長量!$Y$7:$AA$7,0)),INDEX(幹材積成長量!$V$7:$X$148,MATCH(【入力】吸収量・排出量算定シート!$H67+(P$17-$M$17),幹材積成長量!$V$7:$V$148,0),MATCH($G67,幹材積成長量!$V$7:$X$7,0)))),0)</f>
        <v>0</v>
      </c>
      <c r="Q67" s="187">
        <f>IFERROR(IF($F67="地位Ⅰ",INDEX(幹材積成長量!$S$7:$U$148,MATCH(【入力】吸収量・排出量算定シート!$H67+(Q$17-$M$17),幹材積成長量!$S$7:$S$148,0),MATCH($G67,幹材積成長量!$S$7:$U$7,0)),IF($F67="地位Ⅲ",INDEX(幹材積成長量!$Y$7:$AA$148,MATCH(【入力】吸収量・排出量算定シート!$H67+(Q$17-$M$17),幹材積成長量!$Y$7:$Y$148,0),MATCH($G67,幹材積成長量!$Y$7:$AA$7,0)),INDEX(幹材積成長量!$V$7:$X$148,MATCH(【入力】吸収量・排出量算定シート!$H67+(Q$17-$M$17),幹材積成長量!$V$7:$V$148,0),MATCH($G67,幹材積成長量!$V$7:$X$7,0)))),0)</f>
        <v>0</v>
      </c>
      <c r="R67" s="187">
        <f>IFERROR(IF($F67="地位Ⅰ",INDEX(幹材積成長量!$S$7:$U$148,MATCH(【入力】吸収量・排出量算定シート!$H67+(R$17-$M$17),幹材積成長量!$S$7:$S$148,0),MATCH($G67,幹材積成長量!$S$7:$U$7,0)),IF($F67="地位Ⅲ",INDEX(幹材積成長量!$Y$7:$AA$148,MATCH(【入力】吸収量・排出量算定シート!$H67+(R$17-$M$17),幹材積成長量!$Y$7:$Y$148,0),MATCH($G67,幹材積成長量!$Y$7:$AA$7,0)),INDEX(幹材積成長量!$V$7:$X$148,MATCH(【入力】吸収量・排出量算定シート!$H67+(R$17-$M$17),幹材積成長量!$V$7:$V$148,0),MATCH($G67,幹材積成長量!$V$7:$X$7,0)))),0)</f>
        <v>0</v>
      </c>
      <c r="S67" s="187">
        <f>IFERROR(IF($F67="地位Ⅰ",INDEX(幹材積成長量!$S$7:$U$148,MATCH(【入力】吸収量・排出量算定シート!$H67+(S$17-$M$17),幹材積成長量!$S$7:$S$148,0),MATCH($G67,幹材積成長量!$S$7:$U$7,0)),IF($F67="地位Ⅲ",INDEX(幹材積成長量!$Y$7:$AA$148,MATCH(【入力】吸収量・排出量算定シート!$H67+(S$17-$M$17),幹材積成長量!$Y$7:$Y$148,0),MATCH($G67,幹材積成長量!$Y$7:$AA$7,0)),INDEX(幹材積成長量!$V$7:$X$148,MATCH(【入力】吸収量・排出量算定シート!$H67+(S$17-$M$17),幹材積成長量!$V$7:$V$148,0),MATCH($G67,幹材積成長量!$V$7:$X$7,0)))),0)</f>
        <v>0</v>
      </c>
      <c r="T67" s="187">
        <f>IFERROR(IF($F67="地位Ⅰ",INDEX(幹材積成長量!$S$7:$U$148,MATCH(【入力】吸収量・排出量算定シート!$H67+(T$17-$M$17),幹材積成長量!$S$7:$S$148,0),MATCH($G67,幹材積成長量!$S$7:$U$7,0)),IF($F67="地位Ⅲ",INDEX(幹材積成長量!$Y$7:$AA$148,MATCH(【入力】吸収量・排出量算定シート!$H67+(T$17-$M$17),幹材積成長量!$Y$7:$Y$148,0),MATCH($G67,幹材積成長量!$Y$7:$AA$7,0)),INDEX(幹材積成長量!$V$7:$X$148,MATCH(【入力】吸収量・排出量算定シート!$H67+(T$17-$M$17),幹材積成長量!$V$7:$V$148,0),MATCH($G67,幹材積成長量!$V$7:$X$7,0)))),0)</f>
        <v>0</v>
      </c>
      <c r="U67" s="187">
        <f>IFERROR(IF($F67="地位Ⅰ",INDEX(幹材積成長量!$S$7:$U$148,MATCH(【入力】吸収量・排出量算定シート!$H67+(U$17-$M$17),幹材積成長量!$S$7:$S$148,0),MATCH($G67,幹材積成長量!$S$7:$U$7,0)),IF($F67="地位Ⅲ",INDEX(幹材積成長量!$Y$7:$AA$148,MATCH(【入力】吸収量・排出量算定シート!$H67+(U$17-$M$17),幹材積成長量!$Y$7:$Y$148,0),MATCH($G67,幹材積成長量!$Y$7:$AA$7,0)),INDEX(幹材積成長量!$V$7:$X$148,MATCH(【入力】吸収量・排出量算定シート!$H67+(U$17-$M$17),幹材積成長量!$V$7:$V$148,0),MATCH($G67,幹材積成長量!$V$7:$X$7,0)))),0)</f>
        <v>0</v>
      </c>
      <c r="V67" s="187">
        <f>IFERROR(IF($F67="地位Ⅰ",INDEX(幹材積成長量!$S$7:$U$148,MATCH(【入力】吸収量・排出量算定シート!$H67+(V$17-$M$17),幹材積成長量!$S$7:$S$148,0),MATCH($G67,幹材積成長量!$S$7:$U$7,0)),IF($F67="地位Ⅲ",INDEX(幹材積成長量!$Y$7:$AA$148,MATCH(【入力】吸収量・排出量算定シート!$H67+(V$17-$M$17),幹材積成長量!$Y$7:$Y$148,0),MATCH($G67,幹材積成長量!$Y$7:$AA$7,0)),INDEX(幹材積成長量!$V$7:$X$148,MATCH(【入力】吸収量・排出量算定シート!$H67+(V$17-$M$17),幹材積成長量!$V$7:$V$148,0),MATCH($G67,幹材積成長量!$V$7:$X$7,0)))),0)</f>
        <v>0</v>
      </c>
      <c r="W67" s="187">
        <f>IFERROR(IF($F67="地位Ⅰ",INDEX(幹材積成長量!$S$7:$U$148,MATCH(【入力】吸収量・排出量算定シート!$H67+(W$17-$M$17),幹材積成長量!$S$7:$S$148,0),MATCH($G67,幹材積成長量!$S$7:$U$7,0)),IF($F67="地位Ⅲ",INDEX(幹材積成長量!$Y$7:$AA$148,MATCH(【入力】吸収量・排出量算定シート!$H67+(W$17-$M$17),幹材積成長量!$Y$7:$Y$148,0),MATCH($G67,幹材積成長量!$Y$7:$AA$7,0)),INDEX(幹材積成長量!$V$7:$X$148,MATCH(【入力】吸収量・排出量算定シート!$H67+(W$17-$M$17),幹材積成長量!$V$7:$V$148,0),MATCH($G67,幹材積成長量!$V$7:$X$7,0)))),0)</f>
        <v>0</v>
      </c>
      <c r="X67" s="187">
        <f>IFERROR(IF($F67="地位Ⅰ",INDEX(幹材積成長量!$S$7:$U$148,MATCH(【入力】吸収量・排出量算定シート!$H67+(X$17-$M$17),幹材積成長量!$S$7:$S$148,0),MATCH($G67,幹材積成長量!$S$7:$U$7,0)),IF($F67="地位Ⅲ",INDEX(幹材積成長量!$Y$7:$AA$148,MATCH(【入力】吸収量・排出量算定シート!$H67+(X$17-$M$17),幹材積成長量!$Y$7:$Y$148,0),MATCH($G67,幹材積成長量!$Y$7:$AA$7,0)),INDEX(幹材積成長量!$V$7:$X$148,MATCH(【入力】吸収量・排出量算定シート!$H67+(X$17-$M$17),幹材積成長量!$V$7:$V$148,0),MATCH($G67,幹材積成長量!$V$7:$X$7,0)))),0)</f>
        <v>0</v>
      </c>
      <c r="Y67" s="187">
        <f>IFERROR(IF($F67="地位Ⅰ",INDEX(幹材積成長量!$S$7:$U$148,MATCH(【入力】吸収量・排出量算定シート!$H67+(Y$17-$M$17),幹材積成長量!$S$7:$S$148,0),MATCH($G67,幹材積成長量!$S$7:$U$7,0)),IF($F67="地位Ⅲ",INDEX(幹材積成長量!$Y$7:$AA$148,MATCH(【入力】吸収量・排出量算定シート!$H67+(Y$17-$M$17),幹材積成長量!$Y$7:$Y$148,0),MATCH($G67,幹材積成長量!$Y$7:$AA$7,0)),INDEX(幹材積成長量!$V$7:$X$148,MATCH(【入力】吸収量・排出量算定シート!$H67+(Y$17-$M$17),幹材積成長量!$V$7:$V$148,0),MATCH($G67,幹材積成長量!$V$7:$X$7,0)))),0)</f>
        <v>0</v>
      </c>
      <c r="Z67" s="187">
        <f>IFERROR(IF($F67="地位Ⅰ",INDEX(幹材積成長量!$S$7:$U$148,MATCH(【入力】吸収量・排出量算定シート!$H67+(Z$17-$M$17),幹材積成長量!$S$7:$S$148,0),MATCH($G67,幹材積成長量!$S$7:$U$7,0)),IF($F67="地位Ⅲ",INDEX(幹材積成長量!$Y$7:$AA$148,MATCH(【入力】吸収量・排出量算定シート!$H67+(Z$17-$M$17),幹材積成長量!$Y$7:$Y$148,0),MATCH($G67,幹材積成長量!$Y$7:$AA$7,0)),INDEX(幹材積成長量!$V$7:$X$148,MATCH(【入力】吸収量・排出量算定シート!$H67+(Z$17-$M$17),幹材積成長量!$V$7:$V$148,0),MATCH($G67,幹材積成長量!$V$7:$X$7,0)))),0)</f>
        <v>0</v>
      </c>
      <c r="AA67" s="187">
        <f>IFERROR(IF($F67="地位Ⅰ",INDEX(幹材積成長量!$S$7:$U$148,MATCH(【入力】吸収量・排出量算定シート!$H67+(AA$17-$M$17),幹材積成長量!$S$7:$S$148,0),MATCH($G67,幹材積成長量!$S$7:$U$7,0)),IF($F67="地位Ⅲ",INDEX(幹材積成長量!$Y$7:$AA$148,MATCH(【入力】吸収量・排出量算定シート!$H67+(AA$17-$M$17),幹材積成長量!$Y$7:$Y$148,0),MATCH($G67,幹材積成長量!$Y$7:$AA$7,0)),INDEX(幹材積成長量!$V$7:$X$148,MATCH(【入力】吸収量・排出量算定シート!$H67+(AA$17-$M$17),幹材積成長量!$V$7:$V$148,0),MATCH($G67,幹材積成長量!$V$7:$X$7,0)))),0)</f>
        <v>0</v>
      </c>
      <c r="AB67" s="187">
        <f>IFERROR(IF($F67="地位Ⅰ",INDEX(幹材積成長量!$S$7:$U$148,MATCH(【入力】吸収量・排出量算定シート!$H67+(AB$17-$M$17),幹材積成長量!$S$7:$S$148,0),MATCH($G67,幹材積成長量!$S$7:$U$7,0)),IF($F67="地位Ⅲ",INDEX(幹材積成長量!$Y$7:$AA$148,MATCH(【入力】吸収量・排出量算定シート!$H67+(AB$17-$M$17),幹材積成長量!$Y$7:$Y$148,0),MATCH($G67,幹材積成長量!$Y$7:$AA$7,0)),INDEX(幹材積成長量!$V$7:$X$148,MATCH(【入力】吸収量・排出量算定シート!$H67+(AB$17-$M$17),幹材積成長量!$V$7:$V$148,0),MATCH($G67,幹材積成長量!$V$7:$X$7,0)))),0)</f>
        <v>0</v>
      </c>
      <c r="AC67" s="187">
        <f>IFERROR(IF($F67="地位Ⅰ",INDEX(幹材積成長量!$S$7:$U$148,MATCH(【入力】吸収量・排出量算定シート!$H67+(AC$17-$M$17),幹材積成長量!$S$7:$S$148,0),MATCH($G67,幹材積成長量!$S$7:$U$7,0)),IF($F67="地位Ⅲ",INDEX(幹材積成長量!$Y$7:$AA$148,MATCH(【入力】吸収量・排出量算定シート!$H67+(AC$17-$M$17),幹材積成長量!$Y$7:$Y$148,0),MATCH($G67,幹材積成長量!$Y$7:$AA$7,0)),INDEX(幹材積成長量!$V$7:$X$148,MATCH(【入力】吸収量・排出量算定シート!$H67+(AC$17-$M$17),幹材積成長量!$V$7:$V$148,0),MATCH($G67,幹材積成長量!$V$7:$X$7,0)))),0)</f>
        <v>0</v>
      </c>
      <c r="AD67" s="2">
        <f>IFERROR(INDEX('BEF（拡大係数）'!$A$4:$AO$154,MATCH(【入力】吸収量・排出量算定シート!$H67,'BEF（拡大係数）'!$A$4:$A$154,0),MATCH($G67,'BEF（拡大係数）'!$A$4:$AO$4,0)),0)</f>
        <v>0</v>
      </c>
      <c r="AE67" s="2">
        <f>IFERROR(INDEX('BEF（拡大係数）'!$A$4:$AO$154,MATCH(【入力】吸収量・排出量算定シート!$H67,'BEF（拡大係数）'!$A$4:$A$154,0),MATCH($G67,'BEF（拡大係数）'!$A$4:$AO$4,0)),0)</f>
        <v>0</v>
      </c>
      <c r="AF67" s="2">
        <f>IFERROR(INDEX('BEF（拡大係数）'!$A$4:$AO$154,MATCH(【入力】吸収量・排出量算定シート!$H67,'BEF（拡大係数）'!$A$4:$A$154,0),MATCH($G67,'BEF（拡大係数）'!$A$4:$AO$4,0)),0)</f>
        <v>0</v>
      </c>
      <c r="AG67" s="2">
        <f>IFERROR(INDEX('BEF（拡大係数）'!$A$4:$AO$154,MATCH(【入力】吸収量・排出量算定シート!$H67,'BEF（拡大係数）'!$A$4:$A$154,0),MATCH($G67,'BEF（拡大係数）'!$A$4:$AO$4,0)),0)</f>
        <v>0</v>
      </c>
      <c r="AH67" s="2">
        <f>IFERROR(INDEX('BEF（拡大係数）'!$A$4:$AO$154,MATCH(【入力】吸収量・排出量算定シート!$H67,'BEF（拡大係数）'!$A$4:$A$154,0),MATCH($G67,'BEF（拡大係数）'!$A$4:$AO$4,0)),0)</f>
        <v>0</v>
      </c>
      <c r="AI67" s="2">
        <f>IFERROR(INDEX('BEF（拡大係数）'!$A$4:$AO$154,MATCH(【入力】吸収量・排出量算定シート!$H67,'BEF（拡大係数）'!$A$4:$A$154,0),MATCH($G67,'BEF（拡大係数）'!$A$4:$AO$4,0)),0)</f>
        <v>0</v>
      </c>
      <c r="AJ67" s="2">
        <f>IFERROR(INDEX('BEF（拡大係数）'!$A$4:$AO$154,MATCH(【入力】吸収量・排出量算定シート!$H67,'BEF（拡大係数）'!$A$4:$A$154,0),MATCH($G67,'BEF（拡大係数）'!$A$4:$AO$4,0)),0)</f>
        <v>0</v>
      </c>
      <c r="AK67" s="2">
        <f>IFERROR(INDEX('BEF（拡大係数）'!$A$4:$AO$154,MATCH(【入力】吸収量・排出量算定シート!$H67,'BEF（拡大係数）'!$A$4:$A$154,0),MATCH($G67,'BEF（拡大係数）'!$A$4:$AO$4,0)),0)</f>
        <v>0</v>
      </c>
      <c r="AL67" s="2">
        <f>IFERROR(INDEX('BEF（拡大係数）'!$A$4:$AO$154,MATCH(【入力】吸収量・排出量算定シート!$H67,'BEF（拡大係数）'!$A$4:$A$154,0),MATCH($G67,'BEF（拡大係数）'!$A$4:$AO$4,0)),0)</f>
        <v>0</v>
      </c>
      <c r="AM67" s="2">
        <f>IFERROR(INDEX('BEF（拡大係数）'!$A$4:$AO$154,MATCH(【入力】吸収量・排出量算定シート!$H67,'BEF（拡大係数）'!$A$4:$A$154,0),MATCH($G67,'BEF（拡大係数）'!$A$4:$AO$4,0)),0)</f>
        <v>0</v>
      </c>
      <c r="AN67" s="2">
        <f>IFERROR(INDEX('BEF（拡大係数）'!$A$4:$AO$154,MATCH(【入力】吸収量・排出量算定シート!$H67,'BEF（拡大係数）'!$A$4:$A$154,0),MATCH($G67,'BEF（拡大係数）'!$A$4:$AO$4,0)),0)</f>
        <v>0</v>
      </c>
      <c r="AO67" s="2">
        <f>IFERROR(INDEX('BEF（拡大係数）'!$A$4:$AO$154,MATCH(【入力】吸収量・排出量算定シート!$H67,'BEF（拡大係数）'!$A$4:$A$154,0),MATCH($G67,'BEF（拡大係数）'!$A$4:$AO$4,0)),0)</f>
        <v>0</v>
      </c>
      <c r="AP67" s="2">
        <f>IFERROR(INDEX('BEF（拡大係数）'!$A$4:$AO$154,MATCH(【入力】吸収量・排出量算定シート!$H67,'BEF（拡大係数）'!$A$4:$A$154,0),MATCH($G67,'BEF（拡大係数）'!$A$4:$AO$4,0)),0)</f>
        <v>0</v>
      </c>
      <c r="AQ67" s="2">
        <f>IFERROR(INDEX('BEF（拡大係数）'!$A$4:$AO$154,MATCH(【入力】吸収量・排出量算定シート!$H67,'BEF（拡大係数）'!$A$4:$A$154,0),MATCH($G67,'BEF（拡大係数）'!$A$4:$AO$4,0)),0)</f>
        <v>0</v>
      </c>
      <c r="AR67" s="2">
        <f>IFERROR(INDEX('BEF（拡大係数）'!$A$4:$AO$154,MATCH(【入力】吸収量・排出量算定シート!$H67,'BEF（拡大係数）'!$A$4:$A$154,0),MATCH($G67,'BEF（拡大係数）'!$A$4:$AO$4,0)),0)</f>
        <v>0</v>
      </c>
      <c r="AS67" s="2">
        <f>IFERROR(INDEX('BEF（拡大係数）'!$A$4:$AO$154,MATCH(【入力】吸収量・排出量算定シート!$H67,'BEF（拡大係数）'!$A$4:$A$154,0),MATCH($G67,'BEF（拡大係数）'!$A$4:$AO$4,0)),0)</f>
        <v>0</v>
      </c>
      <c r="AT67" s="2">
        <f>IFERROR(INDEX('BEF（拡大係数）'!$A$4:$AO$154,MATCH(【入力】吸収量・排出量算定シート!$H67,'BEF（拡大係数）'!$A$4:$A$154,0),MATCH($G67,'BEF（拡大係数）'!$A$4:$AO$4,0)),0)</f>
        <v>0</v>
      </c>
      <c r="AU67" s="2">
        <f>IFERROR(VLOOKUP($G67,パラメータ_オリジナル!$B$6:$G$45,4,FALSE),0)</f>
        <v>0</v>
      </c>
      <c r="AV67" s="2">
        <f>IFERROR(VLOOKUP($G67,パラメータ_オリジナル!$B$6:$G$45,5,FALSE),0)</f>
        <v>0</v>
      </c>
      <c r="AW67" s="2">
        <f>IFERROR(VLOOKUP($G67,パラメータ_オリジナル!$B$6:$G$45,6,FALSE),0)</f>
        <v>0</v>
      </c>
      <c r="AX67" s="125">
        <f t="shared" si="182"/>
        <v>0</v>
      </c>
      <c r="AY67" s="125">
        <f t="shared" si="183"/>
        <v>0</v>
      </c>
      <c r="AZ67" s="125">
        <f t="shared" si="184"/>
        <v>0</v>
      </c>
      <c r="BA67" s="125">
        <f t="shared" si="185"/>
        <v>0</v>
      </c>
      <c r="BB67" s="125">
        <f t="shared" si="186"/>
        <v>0</v>
      </c>
      <c r="BC67" s="125">
        <f t="shared" si="187"/>
        <v>0</v>
      </c>
      <c r="BD67" s="125">
        <f t="shared" si="188"/>
        <v>0</v>
      </c>
      <c r="BE67" s="125">
        <f t="shared" si="189"/>
        <v>0</v>
      </c>
      <c r="BF67" s="125">
        <f t="shared" si="190"/>
        <v>0</v>
      </c>
      <c r="BG67" s="125">
        <f t="shared" si="191"/>
        <v>0</v>
      </c>
      <c r="BH67" s="125">
        <f t="shared" si="192"/>
        <v>0</v>
      </c>
      <c r="BI67" s="125">
        <f t="shared" si="193"/>
        <v>0</v>
      </c>
      <c r="BJ67" s="125">
        <f t="shared" si="194"/>
        <v>0</v>
      </c>
      <c r="BK67" s="125">
        <f t="shared" si="195"/>
        <v>0</v>
      </c>
      <c r="BL67" s="125">
        <f t="shared" si="196"/>
        <v>0</v>
      </c>
      <c r="BM67" s="125">
        <f t="shared" si="197"/>
        <v>0</v>
      </c>
      <c r="BN67" s="125">
        <f t="shared" si="198"/>
        <v>0</v>
      </c>
      <c r="BO67" s="125">
        <f t="shared" si="199"/>
        <v>0</v>
      </c>
      <c r="BP67" s="125">
        <f t="shared" si="200"/>
        <v>0</v>
      </c>
      <c r="BQ67" s="125">
        <f t="shared" si="201"/>
        <v>0</v>
      </c>
      <c r="BR67" s="125">
        <f t="shared" si="202"/>
        <v>0</v>
      </c>
      <c r="BS67" s="125">
        <f t="shared" si="203"/>
        <v>0</v>
      </c>
      <c r="BT67" s="125">
        <f t="shared" si="204"/>
        <v>0</v>
      </c>
      <c r="BU67" s="125">
        <f t="shared" si="205"/>
        <v>0</v>
      </c>
      <c r="BV67" s="125">
        <f t="shared" si="206"/>
        <v>0</v>
      </c>
      <c r="BW67" s="125">
        <f t="shared" si="207"/>
        <v>0</v>
      </c>
      <c r="BX67" s="125">
        <f t="shared" si="208"/>
        <v>0</v>
      </c>
      <c r="BY67" s="125">
        <f t="shared" si="209"/>
        <v>0</v>
      </c>
      <c r="BZ67" s="125">
        <f t="shared" si="210"/>
        <v>0</v>
      </c>
      <c r="CA67" s="125">
        <f t="shared" si="211"/>
        <v>0</v>
      </c>
      <c r="CB67" s="125">
        <f t="shared" si="212"/>
        <v>0</v>
      </c>
      <c r="CC67" s="125">
        <f t="shared" si="213"/>
        <v>0</v>
      </c>
      <c r="CD67" s="125">
        <f t="shared" si="214"/>
        <v>0</v>
      </c>
      <c r="CE67" s="125">
        <f t="shared" si="215"/>
        <v>0</v>
      </c>
      <c r="CF67" s="2">
        <f>IFERROR(IF($F67="地位Ⅰ",INDEX(幹材積成長量!$I$7:$K$148,MATCH((【入力】吸収量・排出量算定シート!$H67+(【入力】吸収量・排出量算定シート!CF$17-【入力】吸収量・排出量算定シート!$CF$17)),幹材積成長量!$I$7:$I$148,0),MATCH(【入力】吸収量・排出量算定シート!$G67,幹材積成長量!$I$7:$K$7,0)),IF($F67="地位Ⅲ",INDEX(幹材積成長量!$O$7:$Q$148,MATCH((【入力】吸収量・排出量算定シート!$H67+(【入力】吸収量・排出量算定シート!CF$17-【入力】吸収量・排出量算定シート!$CF$17)),幹材積成長量!$O$7:$O$148,0),MATCH(【入力】吸収量・排出量算定シート!$G67,幹材積成長量!$O$7:$Q$7,0)),INDEX(幹材積成長量!$L$7:$N$148,MATCH((【入力】吸収量・排出量算定シート!$H67+(【入力】吸収量・排出量算定シート!CF$17-【入力】吸収量・排出量算定シート!$CF$17)),幹材積成長量!$L$7:$L$148,0),MATCH(【入力】吸収量・排出量算定シート!$G67,幹材積成長量!$L$7:$N$7,0)))),0)</f>
        <v>0</v>
      </c>
      <c r="CG67" s="2">
        <f>IFERROR(IF($F67="地位Ⅰ",INDEX(幹材積成長量!$I$7:$K$148,MATCH((【入力】吸収量・排出量算定シート!$H67+(【入力】吸収量・排出量算定シート!CG$17-【入力】吸収量・排出量算定シート!$CF$17)),幹材積成長量!$I$7:$I$148,0),MATCH(【入力】吸収量・排出量算定シート!$G67,幹材積成長量!$I$7:$K$7,0)),IF($F67="地位Ⅲ",INDEX(幹材積成長量!$O$7:$Q$148,MATCH((【入力】吸収量・排出量算定シート!$H67+(【入力】吸収量・排出量算定シート!CG$17-【入力】吸収量・排出量算定シート!$CF$17)),幹材積成長量!$O$7:$O$148,0),MATCH(【入力】吸収量・排出量算定シート!$G67,幹材積成長量!$O$7:$Q$7,0)),INDEX(幹材積成長量!$L$7:$N$148,MATCH((【入力】吸収量・排出量算定シート!$H67+(【入力】吸収量・排出量算定シート!CG$17-【入力】吸収量・排出量算定シート!$CF$17)),幹材積成長量!$L$7:$L$148,0),MATCH(【入力】吸収量・排出量算定シート!$G67,幹材積成長量!$L$7:$N$7,0)))),0)</f>
        <v>0</v>
      </c>
      <c r="CH67" s="2">
        <f>IFERROR(IF($F67="地位Ⅰ",INDEX(幹材積成長量!$I$7:$K$148,MATCH((【入力】吸収量・排出量算定シート!$H67+(【入力】吸収量・排出量算定シート!CH$17-【入力】吸収量・排出量算定シート!$CF$17)),幹材積成長量!$I$7:$I$148,0),MATCH(【入力】吸収量・排出量算定シート!$G67,幹材積成長量!$I$7:$K$7,0)),IF($F67="地位Ⅲ",INDEX(幹材積成長量!$O$7:$Q$148,MATCH((【入力】吸収量・排出量算定シート!$H67+(【入力】吸収量・排出量算定シート!CH$17-【入力】吸収量・排出量算定シート!$CF$17)),幹材積成長量!$O$7:$O$148,0),MATCH(【入力】吸収量・排出量算定シート!$G67,幹材積成長量!$O$7:$Q$7,0)),INDEX(幹材積成長量!$L$7:$N$148,MATCH((【入力】吸収量・排出量算定シート!$H67+(【入力】吸収量・排出量算定シート!CH$17-【入力】吸収量・排出量算定シート!$CF$17)),幹材積成長量!$L$7:$L$148,0),MATCH(【入力】吸収量・排出量算定シート!$G67,幹材積成長量!$L$7:$N$7,0)))),0)</f>
        <v>0</v>
      </c>
      <c r="CI67" s="2">
        <f>IFERROR(IF($F67="地位Ⅰ",INDEX(幹材積成長量!$I$7:$K$148,MATCH((【入力】吸収量・排出量算定シート!$H67+(【入力】吸収量・排出量算定シート!CI$17-【入力】吸収量・排出量算定シート!$CF$17)),幹材積成長量!$I$7:$I$148,0),MATCH(【入力】吸収量・排出量算定シート!$G67,幹材積成長量!$I$7:$K$7,0)),IF($F67="地位Ⅲ",INDEX(幹材積成長量!$O$7:$Q$148,MATCH((【入力】吸収量・排出量算定シート!$H67+(【入力】吸収量・排出量算定シート!CI$17-【入力】吸収量・排出量算定シート!$CF$17)),幹材積成長量!$O$7:$O$148,0),MATCH(【入力】吸収量・排出量算定シート!$G67,幹材積成長量!$O$7:$Q$7,0)),INDEX(幹材積成長量!$L$7:$N$148,MATCH((【入力】吸収量・排出量算定シート!$H67+(【入力】吸収量・排出量算定シート!CI$17-【入力】吸収量・排出量算定シート!$CF$17)),幹材積成長量!$L$7:$L$148,0),MATCH(【入力】吸収量・排出量算定シート!$G67,幹材積成長量!$L$7:$N$7,0)))),0)</f>
        <v>0</v>
      </c>
      <c r="CJ67" s="2">
        <f>IFERROR(IF($F67="地位Ⅰ",INDEX(幹材積成長量!$I$7:$K$148,MATCH((【入力】吸収量・排出量算定シート!$H67+(【入力】吸収量・排出量算定シート!CJ$17-【入力】吸収量・排出量算定シート!$CF$17)),幹材積成長量!$I$7:$I$148,0),MATCH(【入力】吸収量・排出量算定シート!$G67,幹材積成長量!$I$7:$K$7,0)),IF($F67="地位Ⅲ",INDEX(幹材積成長量!$O$7:$Q$148,MATCH((【入力】吸収量・排出量算定シート!$H67+(【入力】吸収量・排出量算定シート!CJ$17-【入力】吸収量・排出量算定シート!$CF$17)),幹材積成長量!$O$7:$O$148,0),MATCH(【入力】吸収量・排出量算定シート!$G67,幹材積成長量!$O$7:$Q$7,0)),INDEX(幹材積成長量!$L$7:$N$148,MATCH((【入力】吸収量・排出量算定シート!$H67+(【入力】吸収量・排出量算定シート!CJ$17-【入力】吸収量・排出量算定シート!$CF$17)),幹材積成長量!$L$7:$L$148,0),MATCH(【入力】吸収量・排出量算定シート!$G67,幹材積成長量!$L$7:$N$7,0)))),0)</f>
        <v>0</v>
      </c>
      <c r="CK67" s="2">
        <f>IFERROR(IF($F67="地位Ⅰ",INDEX(幹材積成長量!$I$7:$K$148,MATCH((【入力】吸収量・排出量算定シート!$H67+(【入力】吸収量・排出量算定シート!CK$17-【入力】吸収量・排出量算定シート!$CF$17)),幹材積成長量!$I$7:$I$148,0),MATCH(【入力】吸収量・排出量算定シート!$G67,幹材積成長量!$I$7:$K$7,0)),IF($F67="地位Ⅲ",INDEX(幹材積成長量!$O$7:$Q$148,MATCH((【入力】吸収量・排出量算定シート!$H67+(【入力】吸収量・排出量算定シート!CK$17-【入力】吸収量・排出量算定シート!$CF$17)),幹材積成長量!$O$7:$O$148,0),MATCH(【入力】吸収量・排出量算定シート!$G67,幹材積成長量!$O$7:$Q$7,0)),INDEX(幹材積成長量!$L$7:$N$148,MATCH((【入力】吸収量・排出量算定シート!$H67+(【入力】吸収量・排出量算定シート!CK$17-【入力】吸収量・排出量算定シート!$CF$17)),幹材積成長量!$L$7:$L$148,0),MATCH(【入力】吸収量・排出量算定シート!$G67,幹材積成長量!$L$7:$N$7,0)))),0)</f>
        <v>0</v>
      </c>
      <c r="CL67" s="2">
        <f>IFERROR(IF($F67="地位Ⅰ",INDEX(幹材積成長量!$I$7:$K$148,MATCH((【入力】吸収量・排出量算定シート!$H67+(【入力】吸収量・排出量算定シート!CL$17-【入力】吸収量・排出量算定シート!$CF$17)),幹材積成長量!$I$7:$I$148,0),MATCH(【入力】吸収量・排出量算定シート!$G67,幹材積成長量!$I$7:$K$7,0)),IF($F67="地位Ⅲ",INDEX(幹材積成長量!$O$7:$Q$148,MATCH((【入力】吸収量・排出量算定シート!$H67+(【入力】吸収量・排出量算定シート!CL$17-【入力】吸収量・排出量算定シート!$CF$17)),幹材積成長量!$O$7:$O$148,0),MATCH(【入力】吸収量・排出量算定シート!$G67,幹材積成長量!$O$7:$Q$7,0)),INDEX(幹材積成長量!$L$7:$N$148,MATCH((【入力】吸収量・排出量算定シート!$H67+(【入力】吸収量・排出量算定シート!CL$17-【入力】吸収量・排出量算定シート!$CF$17)),幹材積成長量!$L$7:$L$148,0),MATCH(【入力】吸収量・排出量算定シート!$G67,幹材積成長量!$L$7:$N$7,0)))),0)</f>
        <v>0</v>
      </c>
      <c r="CM67" s="2">
        <f>IFERROR(IF($F67="地位Ⅰ",INDEX(幹材積成長量!$I$7:$K$148,MATCH((【入力】吸収量・排出量算定シート!$H67+(【入力】吸収量・排出量算定シート!CM$17-【入力】吸収量・排出量算定シート!$CF$17)),幹材積成長量!$I$7:$I$148,0),MATCH(【入力】吸収量・排出量算定シート!$G67,幹材積成長量!$I$7:$K$7,0)),IF($F67="地位Ⅲ",INDEX(幹材積成長量!$O$7:$Q$148,MATCH((【入力】吸収量・排出量算定シート!$H67+(【入力】吸収量・排出量算定シート!CM$17-【入力】吸収量・排出量算定シート!$CF$17)),幹材積成長量!$O$7:$O$148,0),MATCH(【入力】吸収量・排出量算定シート!$G67,幹材積成長量!$O$7:$Q$7,0)),INDEX(幹材積成長量!$L$7:$N$148,MATCH((【入力】吸収量・排出量算定シート!$H67+(【入力】吸収量・排出量算定シート!CM$17-【入力】吸収量・排出量算定シート!$CF$17)),幹材積成長量!$L$7:$L$148,0),MATCH(【入力】吸収量・排出量算定シート!$G67,幹材積成長量!$L$7:$N$7,0)))),0)</f>
        <v>0</v>
      </c>
      <c r="CN67" s="2">
        <f>IFERROR(IF($F67="地位Ⅰ",INDEX(幹材積成長量!$I$7:$K$148,MATCH((【入力】吸収量・排出量算定シート!$H67+(【入力】吸収量・排出量算定シート!CN$17-【入力】吸収量・排出量算定シート!$CF$17)),幹材積成長量!$I$7:$I$148,0),MATCH(【入力】吸収量・排出量算定シート!$G67,幹材積成長量!$I$7:$K$7,0)),IF($F67="地位Ⅲ",INDEX(幹材積成長量!$O$7:$Q$148,MATCH((【入力】吸収量・排出量算定シート!$H67+(【入力】吸収量・排出量算定シート!CN$17-【入力】吸収量・排出量算定シート!$CF$17)),幹材積成長量!$O$7:$O$148,0),MATCH(【入力】吸収量・排出量算定シート!$G67,幹材積成長量!$O$7:$Q$7,0)),INDEX(幹材積成長量!$L$7:$N$148,MATCH((【入力】吸収量・排出量算定シート!$H67+(【入力】吸収量・排出量算定シート!CN$17-【入力】吸収量・排出量算定シート!$CF$17)),幹材積成長量!$L$7:$L$148,0),MATCH(【入力】吸収量・排出量算定シート!$G67,幹材積成長量!$L$7:$N$7,0)))),0)</f>
        <v>0</v>
      </c>
      <c r="CO67" s="2">
        <f>IFERROR(IF($F67="地位Ⅰ",INDEX(幹材積成長量!$I$7:$K$148,MATCH((【入力】吸収量・排出量算定シート!$H67+(【入力】吸収量・排出量算定シート!CO$17-【入力】吸収量・排出量算定シート!$CF$17)),幹材積成長量!$I$7:$I$148,0),MATCH(【入力】吸収量・排出量算定シート!$G67,幹材積成長量!$I$7:$K$7,0)),IF($F67="地位Ⅲ",INDEX(幹材積成長量!$O$7:$Q$148,MATCH((【入力】吸収量・排出量算定シート!$H67+(【入力】吸収量・排出量算定シート!CO$17-【入力】吸収量・排出量算定シート!$CF$17)),幹材積成長量!$O$7:$O$148,0),MATCH(【入力】吸収量・排出量算定シート!$G67,幹材積成長量!$O$7:$Q$7,0)),INDEX(幹材積成長量!$L$7:$N$148,MATCH((【入力】吸収量・排出量算定シート!$H67+(【入力】吸収量・排出量算定シート!CO$17-【入力】吸収量・排出量算定シート!$CF$17)),幹材積成長量!$L$7:$L$148,0),MATCH(【入力】吸収量・排出量算定シート!$G67,幹材積成長量!$L$7:$N$7,0)))),0)</f>
        <v>0</v>
      </c>
      <c r="CP67" s="2">
        <f>IFERROR(IF($F67="地位Ⅰ",INDEX(幹材積成長量!$I$7:$K$148,MATCH((【入力】吸収量・排出量算定シート!$H67+(【入力】吸収量・排出量算定シート!CP$17-【入力】吸収量・排出量算定シート!$CF$17)),幹材積成長量!$I$7:$I$148,0),MATCH(【入力】吸収量・排出量算定シート!$G67,幹材積成長量!$I$7:$K$7,0)),IF($F67="地位Ⅲ",INDEX(幹材積成長量!$O$7:$Q$148,MATCH((【入力】吸収量・排出量算定シート!$H67+(【入力】吸収量・排出量算定シート!CP$17-【入力】吸収量・排出量算定シート!$CF$17)),幹材積成長量!$O$7:$O$148,0),MATCH(【入力】吸収量・排出量算定シート!$G67,幹材積成長量!$O$7:$Q$7,0)),INDEX(幹材積成長量!$L$7:$N$148,MATCH((【入力】吸収量・排出量算定シート!$H67+(【入力】吸収量・排出量算定シート!CP$17-【入力】吸収量・排出量算定シート!$CF$17)),幹材積成長量!$L$7:$L$148,0),MATCH(【入力】吸収量・排出量算定シート!$G67,幹材積成長量!$L$7:$N$7,0)))),0)</f>
        <v>0</v>
      </c>
      <c r="CQ67" s="2">
        <f>IFERROR(IF($F67="地位Ⅰ",INDEX(幹材積成長量!$I$7:$K$148,MATCH((【入力】吸収量・排出量算定シート!$H67+(【入力】吸収量・排出量算定シート!CQ$17-【入力】吸収量・排出量算定シート!$CF$17)),幹材積成長量!$I$7:$I$148,0),MATCH(【入力】吸収量・排出量算定シート!$G67,幹材積成長量!$I$7:$K$7,0)),IF($F67="地位Ⅲ",INDEX(幹材積成長量!$O$7:$Q$148,MATCH((【入力】吸収量・排出量算定シート!$H67+(【入力】吸収量・排出量算定シート!CQ$17-【入力】吸収量・排出量算定シート!$CF$17)),幹材積成長量!$O$7:$O$148,0),MATCH(【入力】吸収量・排出量算定シート!$G67,幹材積成長量!$O$7:$Q$7,0)),INDEX(幹材積成長量!$L$7:$N$148,MATCH((【入力】吸収量・排出量算定シート!$H67+(【入力】吸収量・排出量算定シート!CQ$17-【入力】吸収量・排出量算定シート!$CF$17)),幹材積成長量!$L$7:$L$148,0),MATCH(【入力】吸収量・排出量算定シート!$G67,幹材積成長量!$L$7:$N$7,0)))),0)</f>
        <v>0</v>
      </c>
      <c r="CR67" s="2">
        <f>IFERROR(IF($F67="地位Ⅰ",INDEX(幹材積成長量!$I$7:$K$148,MATCH((【入力】吸収量・排出量算定シート!$H67+(【入力】吸収量・排出量算定シート!CR$17-【入力】吸収量・排出量算定シート!$CF$17)),幹材積成長量!$I$7:$I$148,0),MATCH(【入力】吸収量・排出量算定シート!$G67,幹材積成長量!$I$7:$K$7,0)),IF($F67="地位Ⅲ",INDEX(幹材積成長量!$O$7:$Q$148,MATCH((【入力】吸収量・排出量算定シート!$H67+(【入力】吸収量・排出量算定シート!CR$17-【入力】吸収量・排出量算定シート!$CF$17)),幹材積成長量!$O$7:$O$148,0),MATCH(【入力】吸収量・排出量算定シート!$G67,幹材積成長量!$O$7:$Q$7,0)),INDEX(幹材積成長量!$L$7:$N$148,MATCH((【入力】吸収量・排出量算定シート!$H67+(【入力】吸収量・排出量算定シート!CR$17-【入力】吸収量・排出量算定シート!$CF$17)),幹材積成長量!$L$7:$L$148,0),MATCH(【入力】吸収量・排出量算定シート!$G67,幹材積成長量!$L$7:$N$7,0)))),0)</f>
        <v>0</v>
      </c>
      <c r="CS67" s="2">
        <f>IFERROR(IF($F67="地位Ⅰ",INDEX(幹材積成長量!$I$7:$K$148,MATCH((【入力】吸収量・排出量算定シート!$H67+(【入力】吸収量・排出量算定シート!CS$17-【入力】吸収量・排出量算定シート!$CF$17)),幹材積成長量!$I$7:$I$148,0),MATCH(【入力】吸収量・排出量算定シート!$G67,幹材積成長量!$I$7:$K$7,0)),IF($F67="地位Ⅲ",INDEX(幹材積成長量!$O$7:$Q$148,MATCH((【入力】吸収量・排出量算定シート!$H67+(【入力】吸収量・排出量算定シート!CS$17-【入力】吸収量・排出量算定シート!$CF$17)),幹材積成長量!$O$7:$O$148,0),MATCH(【入力】吸収量・排出量算定シート!$G67,幹材積成長量!$O$7:$Q$7,0)),INDEX(幹材積成長量!$L$7:$N$148,MATCH((【入力】吸収量・排出量算定シート!$H67+(【入力】吸収量・排出量算定シート!CS$17-【入力】吸収量・排出量算定シート!$CF$17)),幹材積成長量!$L$7:$L$148,0),MATCH(【入力】吸収量・排出量算定シート!$G67,幹材積成長量!$L$7:$N$7,0)))),0)</f>
        <v>0</v>
      </c>
      <c r="CT67" s="2">
        <f>IFERROR(IF($F67="地位Ⅰ",INDEX(幹材積成長量!$I$7:$K$148,MATCH((【入力】吸収量・排出量算定シート!$H67+(【入力】吸収量・排出量算定シート!CT$17-【入力】吸収量・排出量算定シート!$CF$17)),幹材積成長量!$I$7:$I$148,0),MATCH(【入力】吸収量・排出量算定シート!$G67,幹材積成長量!$I$7:$K$7,0)),IF($F67="地位Ⅲ",INDEX(幹材積成長量!$O$7:$Q$148,MATCH((【入力】吸収量・排出量算定シート!$H67+(【入力】吸収量・排出量算定シート!CT$17-【入力】吸収量・排出量算定シート!$CF$17)),幹材積成長量!$O$7:$O$148,0),MATCH(【入力】吸収量・排出量算定シート!$G67,幹材積成長量!$O$7:$Q$7,0)),INDEX(幹材積成長量!$L$7:$N$148,MATCH((【入力】吸収量・排出量算定シート!$H67+(【入力】吸収量・排出量算定シート!CT$17-【入力】吸収量・排出量算定シート!$CF$17)),幹材積成長量!$L$7:$L$148,0),MATCH(【入力】吸収量・排出量算定シート!$G67,幹材積成長量!$L$7:$N$7,0)))),0)</f>
        <v>0</v>
      </c>
      <c r="CU67" s="2">
        <f>IFERROR(IF($F67="地位Ⅰ",INDEX(幹材積成長量!$I$7:$K$148,MATCH((【入力】吸収量・排出量算定シート!$H67+(【入力】吸収量・排出量算定シート!CU$17-【入力】吸収量・排出量算定シート!$CF$17)),幹材積成長量!$I$7:$I$148,0),MATCH(【入力】吸収量・排出量算定シート!$G67,幹材積成長量!$I$7:$K$7,0)),IF($F67="地位Ⅲ",INDEX(幹材積成長量!$O$7:$Q$148,MATCH((【入力】吸収量・排出量算定シート!$H67+(【入力】吸収量・排出量算定シート!CU$17-【入力】吸収量・排出量算定シート!$CF$17)),幹材積成長量!$O$7:$O$148,0),MATCH(【入力】吸収量・排出量算定シート!$G67,幹材積成長量!$O$7:$Q$7,0)),INDEX(幹材積成長量!$L$7:$N$148,MATCH((【入力】吸収量・排出量算定シート!$H67+(【入力】吸収量・排出量算定シート!CU$17-【入力】吸収量・排出量算定シート!$CF$17)),幹材積成長量!$L$7:$L$148,0),MATCH(【入力】吸収量・排出量算定シート!$G67,幹材積成長量!$L$7:$N$7,0)))),0)</f>
        <v>0</v>
      </c>
      <c r="CV67" s="2">
        <f>IFERROR(IF($F67="地位Ⅰ",INDEX(幹材積成長量!$I$7:$K$148,MATCH((【入力】吸収量・排出量算定シート!$H67+(【入力】吸収量・排出量算定シート!CV$17-【入力】吸収量・排出量算定シート!$CF$17)),幹材積成長量!$I$7:$I$148,0),MATCH(【入力】吸収量・排出量算定シート!$G67,幹材積成長量!$I$7:$K$7,0)),IF($F67="地位Ⅲ",INDEX(幹材積成長量!$O$7:$Q$148,MATCH((【入力】吸収量・排出量算定シート!$H67+(【入力】吸収量・排出量算定シート!CV$17-【入力】吸収量・排出量算定シート!$CF$17)),幹材積成長量!$O$7:$O$148,0),MATCH(【入力】吸収量・排出量算定シート!$G67,幹材積成長量!$O$7:$Q$7,0)),INDEX(幹材積成長量!$L$7:$N$148,MATCH((【入力】吸収量・排出量算定シート!$H67+(【入力】吸収量・排出量算定シート!CV$17-【入力】吸収量・排出量算定シート!$CF$17)),幹材積成長量!$L$7:$L$148,0),MATCH(【入力】吸収量・排出量算定シート!$G67,幹材積成長量!$L$7:$N$7,0)))),0)</f>
        <v>0</v>
      </c>
      <c r="CW67" s="2">
        <f t="shared" si="216"/>
        <v>0</v>
      </c>
      <c r="CX67" s="2">
        <f t="shared" si="217"/>
        <v>0</v>
      </c>
      <c r="CY67" s="2">
        <f t="shared" si="218"/>
        <v>0</v>
      </c>
      <c r="CZ67" s="2">
        <f t="shared" si="219"/>
        <v>0</v>
      </c>
      <c r="DA67" s="2">
        <f t="shared" si="220"/>
        <v>0</v>
      </c>
      <c r="DB67" s="2">
        <f t="shared" si="221"/>
        <v>0</v>
      </c>
      <c r="DC67" s="2">
        <f t="shared" si="222"/>
        <v>0</v>
      </c>
      <c r="DD67" s="2">
        <f t="shared" si="223"/>
        <v>0</v>
      </c>
      <c r="DE67" s="2">
        <f t="shared" si="224"/>
        <v>0</v>
      </c>
      <c r="DF67" s="2">
        <f t="shared" si="225"/>
        <v>0</v>
      </c>
      <c r="DG67" s="2">
        <f t="shared" si="226"/>
        <v>0</v>
      </c>
      <c r="DH67" s="2">
        <f t="shared" si="227"/>
        <v>0</v>
      </c>
      <c r="DI67" s="2">
        <f t="shared" si="228"/>
        <v>0</v>
      </c>
      <c r="DJ67" s="2">
        <f t="shared" si="229"/>
        <v>0</v>
      </c>
      <c r="DK67" s="2">
        <f t="shared" si="230"/>
        <v>0</v>
      </c>
      <c r="DL67" s="2">
        <f t="shared" si="231"/>
        <v>0</v>
      </c>
      <c r="DM67" s="2">
        <f t="shared" si="232"/>
        <v>0</v>
      </c>
      <c r="DN67" s="187">
        <f>IFERROR(IF($F67="地位Ⅰ",INDEX(幹材積成長量!$AE$7:$AG$14,8,MATCH(【入力】吸収量・排出量算定シート!$G67,幹材積成長量!$AE$7:$AG$7,0)),IF($F67="地位Ⅲ",INDEX(幹材積成長量!$AK$7:$AM$14,8,MATCH(【入力】吸収量・排出量算定シート!$G67,幹材積成長量!$AK$7:$AM$7,0)),INDEX(幹材積成長量!$AH$7:$AJ$14,8,MATCH(【入力】吸収量・排出量算定シート!$G67,幹材積成長量!$AH$7:$AJ$7,0)))),0)</f>
        <v>0</v>
      </c>
      <c r="DO67" s="187">
        <f>IFERROR(IF($F67="地位Ⅰ",INDEX(幹材積成長量!$AE$7:$AG$14,8,MATCH(【入力】吸収量・排出量算定シート!$G67,幹材積成長量!$AE$7:$AG$7,0)),IF($F67="地位Ⅲ",INDEX(幹材積成長量!$AK$7:$AM$14,8,MATCH(【入力】吸収量・排出量算定シート!$G67,幹材積成長量!$AK$7:$AM$7,0)),INDEX(幹材積成長量!$AH$7:$AJ$14,8,MATCH(【入力】吸収量・排出量算定シート!$G67,幹材積成長量!$AH$7:$AJ$7,0)))),0)</f>
        <v>0</v>
      </c>
      <c r="DP67" s="187">
        <f>IFERROR(IF($F67="地位Ⅰ",INDEX(幹材積成長量!$AE$7:$AG$14,8,MATCH(【入力】吸収量・排出量算定シート!$G67,幹材積成長量!$AE$7:$AG$7,0)),IF($F67="地位Ⅲ",INDEX(幹材積成長量!$AK$7:$AM$14,8,MATCH(【入力】吸収量・排出量算定シート!$G67,幹材積成長量!$AK$7:$AM$7,0)),INDEX(幹材積成長量!$AH$7:$AJ$14,8,MATCH(【入力】吸収量・排出量算定シート!$G67,幹材積成長量!$AH$7:$AJ$7,0)))),0)</f>
        <v>0</v>
      </c>
      <c r="DQ67" s="187">
        <f>IFERROR(IF($F67="地位Ⅰ",INDEX(幹材積成長量!$AE$7:$AG$14,8,MATCH(【入力】吸収量・排出量算定シート!$G67,幹材積成長量!$AE$7:$AG$7,0)),IF($F67="地位Ⅲ",INDEX(幹材積成長量!$AK$7:$AM$14,8,MATCH(【入力】吸収量・排出量算定シート!$G67,幹材積成長量!$AK$7:$AM$7,0)),INDEX(幹材積成長量!$AH$7:$AJ$14,8,MATCH(【入力】吸収量・排出量算定シート!$G67,幹材積成長量!$AH$7:$AJ$7,0)))),0)</f>
        <v>0</v>
      </c>
      <c r="DR67" s="187">
        <f>IFERROR(IF($F67="地位Ⅰ",INDEX(幹材積成長量!$AE$7:$AG$14,8,MATCH(【入力】吸収量・排出量算定シート!$G67,幹材積成長量!$AE$7:$AG$7,0)),IF($F67="地位Ⅲ",INDEX(幹材積成長量!$AK$7:$AM$14,8,MATCH(【入力】吸収量・排出量算定シート!$G67,幹材積成長量!$AK$7:$AM$7,0)),INDEX(幹材積成長量!$AH$7:$AJ$14,8,MATCH(【入力】吸収量・排出量算定シート!$G67,幹材積成長量!$AH$7:$AJ$7,0)))),0)</f>
        <v>0</v>
      </c>
      <c r="DS67" s="187">
        <f>IFERROR(IF($F67="地位Ⅰ",INDEX(幹材積成長量!$AE$7:$AG$14,8,MATCH(【入力】吸収量・排出量算定シート!$G67,幹材積成長量!$AE$7:$AG$7,0)),IF($F67="地位Ⅲ",INDEX(幹材積成長量!$AK$7:$AM$14,8,MATCH(【入力】吸収量・排出量算定シート!$G67,幹材積成長量!$AK$7:$AM$7,0)),INDEX(幹材積成長量!$AH$7:$AJ$14,8,MATCH(【入力】吸収量・排出量算定シート!$G67,幹材積成長量!$AH$7:$AJ$7,0)))),0)</f>
        <v>0</v>
      </c>
      <c r="DT67" s="187">
        <f>IFERROR(IF($F67="地位Ⅰ",INDEX(幹材積成長量!$AE$7:$AG$14,8,MATCH(【入力】吸収量・排出量算定シート!$G67,幹材積成長量!$AE$7:$AG$7,0)),IF($F67="地位Ⅲ",INDEX(幹材積成長量!$AK$7:$AM$14,8,MATCH(【入力】吸収量・排出量算定シート!$G67,幹材積成長量!$AK$7:$AM$7,0)),INDEX(幹材積成長量!$AH$7:$AJ$14,8,MATCH(【入力】吸収量・排出量算定シート!$G67,幹材積成長量!$AH$7:$AJ$7,0)))),0)</f>
        <v>0</v>
      </c>
      <c r="DU67" s="187">
        <f>IFERROR(IF($F67="地位Ⅰ",INDEX(幹材積成長量!$AE$7:$AG$14,8,MATCH(【入力】吸収量・排出量算定シート!$G67,幹材積成長量!$AE$7:$AG$7,0)),IF($F67="地位Ⅲ",INDEX(幹材積成長量!$AK$7:$AM$14,8,MATCH(【入力】吸収量・排出量算定シート!$G67,幹材積成長量!$AK$7:$AM$7,0)),INDEX(幹材積成長量!$AH$7:$AJ$14,8,MATCH(【入力】吸収量・排出量算定シート!$G67,幹材積成長量!$AH$7:$AJ$7,0)))),0)</f>
        <v>0</v>
      </c>
      <c r="DV67" s="187">
        <f>IFERROR(IF($F67="地位Ⅰ",INDEX(幹材積成長量!$AE$7:$AG$14,8,MATCH(【入力】吸収量・排出量算定シート!$G67,幹材積成長量!$AE$7:$AG$7,0)),IF($F67="地位Ⅲ",INDEX(幹材積成長量!$AK$7:$AM$14,8,MATCH(【入力】吸収量・排出量算定シート!$G67,幹材積成長量!$AK$7:$AM$7,0)),INDEX(幹材積成長量!$AH$7:$AJ$14,8,MATCH(【入力】吸収量・排出量算定シート!$G67,幹材積成長量!$AH$7:$AJ$7,0)))),0)</f>
        <v>0</v>
      </c>
      <c r="DW67" s="187">
        <f>IFERROR(IF($F67="地位Ⅰ",INDEX(幹材積成長量!$AE$7:$AG$14,8,MATCH(【入力】吸収量・排出量算定シート!$G67,幹材積成長量!$AE$7:$AG$7,0)),IF($F67="地位Ⅲ",INDEX(幹材積成長量!$AK$7:$AM$14,8,MATCH(【入力】吸収量・排出量算定シート!$G67,幹材積成長量!$AK$7:$AM$7,0)),INDEX(幹材積成長量!$AH$7:$AJ$14,8,MATCH(【入力】吸収量・排出量算定シート!$G67,幹材積成長量!$AH$7:$AJ$7,0)))),0)</f>
        <v>0</v>
      </c>
      <c r="DX67" s="187">
        <f>IFERROR(IF($F67="地位Ⅰ",INDEX(幹材積成長量!$AE$7:$AG$14,8,MATCH(【入力】吸収量・排出量算定シート!$G67,幹材積成長量!$AE$7:$AG$7,0)),IF($F67="地位Ⅲ",INDEX(幹材積成長量!$AK$7:$AM$14,8,MATCH(【入力】吸収量・排出量算定シート!$G67,幹材積成長量!$AK$7:$AM$7,0)),INDEX(幹材積成長量!$AH$7:$AJ$14,8,MATCH(【入力】吸収量・排出量算定シート!$G67,幹材積成長量!$AH$7:$AJ$7,0)))),0)</f>
        <v>0</v>
      </c>
      <c r="DY67" s="187">
        <f>IFERROR(IF($F67="地位Ⅰ",INDEX(幹材積成長量!$AE$7:$AG$14,8,MATCH(【入力】吸収量・排出量算定シート!$G67,幹材積成長量!$AE$7:$AG$7,0)),IF($F67="地位Ⅲ",INDEX(幹材積成長量!$AK$7:$AM$14,8,MATCH(【入力】吸収量・排出量算定シート!$G67,幹材積成長量!$AK$7:$AM$7,0)),INDEX(幹材積成長量!$AH$7:$AJ$14,8,MATCH(【入力】吸収量・排出量算定シート!$G67,幹材積成長量!$AH$7:$AJ$7,0)))),0)</f>
        <v>0</v>
      </c>
      <c r="DZ67" s="187">
        <f>IFERROR(IF($F67="地位Ⅰ",INDEX(幹材積成長量!$AE$7:$AG$14,8,MATCH(【入力】吸収量・排出量算定シート!$G67,幹材積成長量!$AE$7:$AG$7,0)),IF($F67="地位Ⅲ",INDEX(幹材積成長量!$AK$7:$AM$14,8,MATCH(【入力】吸収量・排出量算定シート!$G67,幹材積成長量!$AK$7:$AM$7,0)),INDEX(幹材積成長量!$AH$7:$AJ$14,8,MATCH(【入力】吸収量・排出量算定シート!$G67,幹材積成長量!$AH$7:$AJ$7,0)))),0)</f>
        <v>0</v>
      </c>
      <c r="EA67" s="187">
        <f>IFERROR(IF($F67="地位Ⅰ",INDEX(幹材積成長量!$AE$7:$AG$14,8,MATCH(【入力】吸収量・排出量算定シート!$G67,幹材積成長量!$AE$7:$AG$7,0)),IF($F67="地位Ⅲ",INDEX(幹材積成長量!$AK$7:$AM$14,8,MATCH(【入力】吸収量・排出量算定シート!$G67,幹材積成長量!$AK$7:$AM$7,0)),INDEX(幹材積成長量!$AH$7:$AJ$14,8,MATCH(【入力】吸収量・排出量算定シート!$G67,幹材積成長量!$AH$7:$AJ$7,0)))),0)</f>
        <v>0</v>
      </c>
      <c r="EB67" s="187">
        <f>IFERROR(IF($F67="地位Ⅰ",INDEX(幹材積成長量!$AE$7:$AG$14,8,MATCH(【入力】吸収量・排出量算定シート!$G67,幹材積成長量!$AE$7:$AG$7,0)),IF($F67="地位Ⅲ",INDEX(幹材積成長量!$AK$7:$AM$14,8,MATCH(【入力】吸収量・排出量算定シート!$G67,幹材積成長量!$AK$7:$AM$7,0)),INDEX(幹材積成長量!$AH$7:$AJ$14,8,MATCH(【入力】吸収量・排出量算定シート!$G67,幹材積成長量!$AH$7:$AJ$7,0)))),0)</f>
        <v>0</v>
      </c>
      <c r="EC67" s="187">
        <f>IFERROR(IF($F67="地位Ⅰ",INDEX(幹材積成長量!$AE$7:$AG$14,8,MATCH(【入力】吸収量・排出量算定シート!$G67,幹材積成長量!$AE$7:$AG$7,0)),IF($F67="地位Ⅲ",INDEX(幹材積成長量!$AK$7:$AM$14,8,MATCH(【入力】吸収量・排出量算定シート!$G67,幹材積成長量!$AK$7:$AM$7,0)),INDEX(幹材積成長量!$AH$7:$AJ$14,8,MATCH(【入力】吸収量・排出量算定シート!$G67,幹材積成長量!$AH$7:$AJ$7,0)))),0)</f>
        <v>0</v>
      </c>
      <c r="ED67" s="186">
        <f t="shared" si="233"/>
        <v>0</v>
      </c>
      <c r="EE67" s="186">
        <f t="shared" si="234"/>
        <v>0</v>
      </c>
      <c r="EF67" s="186">
        <f t="shared" si="235"/>
        <v>0</v>
      </c>
      <c r="EG67" s="186">
        <f t="shared" si="236"/>
        <v>0</v>
      </c>
      <c r="EH67" s="186">
        <f t="shared" si="237"/>
        <v>0</v>
      </c>
      <c r="EI67" s="186">
        <f t="shared" si="238"/>
        <v>0</v>
      </c>
      <c r="EJ67" s="186">
        <f t="shared" si="239"/>
        <v>0</v>
      </c>
      <c r="EK67" s="186">
        <f t="shared" si="240"/>
        <v>0</v>
      </c>
      <c r="EL67" s="186">
        <f t="shared" si="241"/>
        <v>0</v>
      </c>
      <c r="EM67" s="186">
        <f t="shared" si="242"/>
        <v>0</v>
      </c>
      <c r="EN67" s="186">
        <f t="shared" si="243"/>
        <v>0</v>
      </c>
      <c r="EO67" s="186">
        <f t="shared" si="244"/>
        <v>0</v>
      </c>
      <c r="EP67" s="186">
        <f t="shared" si="245"/>
        <v>0</v>
      </c>
      <c r="EQ67" s="186">
        <f t="shared" si="246"/>
        <v>0</v>
      </c>
      <c r="ER67" s="186">
        <f t="shared" si="247"/>
        <v>0</v>
      </c>
      <c r="ES67" s="186">
        <f t="shared" si="248"/>
        <v>0</v>
      </c>
      <c r="ET67" s="186">
        <f t="shared" si="249"/>
        <v>0</v>
      </c>
    </row>
    <row r="68" spans="2:150" x14ac:dyDescent="0.3">
      <c r="B68" s="3"/>
      <c r="C68" s="3"/>
      <c r="D68" s="3"/>
      <c r="E68" s="3"/>
      <c r="G68" s="217"/>
      <c r="J68" s="3"/>
      <c r="M68" s="187">
        <f>IFERROR(IF($F68="地位Ⅰ",INDEX(幹材積成長量!$S$7:$U$148,MATCH(【入力】吸収量・排出量算定シート!$H68+(M$17-$M$17),幹材積成長量!$S$7:$S$148,0),MATCH($G68,幹材積成長量!$S$7:$U$7,0)),IF($F68="地位Ⅲ",INDEX(幹材積成長量!$Y$7:$AA$148,MATCH(【入力】吸収量・排出量算定シート!$H68+(M$17-$M$17),幹材積成長量!$Y$7:$Y$148,0),MATCH($G68,幹材積成長量!$Y$7:$AA$7,0)),INDEX(幹材積成長量!$V$7:$X$148,MATCH(【入力】吸収量・排出量算定シート!$H68+(M$17-$M$17),幹材積成長量!$V$7:$V$148,0),MATCH($G68,幹材積成長量!$V$7:$X$7,0)))),0)</f>
        <v>0</v>
      </c>
      <c r="N68" s="187">
        <f>IFERROR(IF($F68="地位Ⅰ",INDEX(幹材積成長量!$S$7:$U$148,MATCH(【入力】吸収量・排出量算定シート!$H68+(N$17-$M$17),幹材積成長量!$S$7:$S$148,0),MATCH($G68,幹材積成長量!$S$7:$U$7,0)),IF($F68="地位Ⅲ",INDEX(幹材積成長量!$Y$7:$AA$148,MATCH(【入力】吸収量・排出量算定シート!$H68+(N$17-$M$17),幹材積成長量!$Y$7:$Y$148,0),MATCH($G68,幹材積成長量!$Y$7:$AA$7,0)),INDEX(幹材積成長量!$V$7:$X$148,MATCH(【入力】吸収量・排出量算定シート!$H68+(N$17-$M$17),幹材積成長量!$V$7:$V$148,0),MATCH($G68,幹材積成長量!$V$7:$X$7,0)))),0)</f>
        <v>0</v>
      </c>
      <c r="O68" s="187">
        <f>IFERROR(IF($F68="地位Ⅰ",INDEX(幹材積成長量!$S$7:$U$148,MATCH(【入力】吸収量・排出量算定シート!$H68+(O$17-$M$17),幹材積成長量!$S$7:$S$148,0),MATCH($G68,幹材積成長量!$S$7:$U$7,0)),IF($F68="地位Ⅲ",INDEX(幹材積成長量!$Y$7:$AA$148,MATCH(【入力】吸収量・排出量算定シート!$H68+(O$17-$M$17),幹材積成長量!$Y$7:$Y$148,0),MATCH($G68,幹材積成長量!$Y$7:$AA$7,0)),INDEX(幹材積成長量!$V$7:$X$148,MATCH(【入力】吸収量・排出量算定シート!$H68+(O$17-$M$17),幹材積成長量!$V$7:$V$148,0),MATCH($G68,幹材積成長量!$V$7:$X$7,0)))),0)</f>
        <v>0</v>
      </c>
      <c r="P68" s="187">
        <f>IFERROR(IF($F68="地位Ⅰ",INDEX(幹材積成長量!$S$7:$U$148,MATCH(【入力】吸収量・排出量算定シート!$H68+(P$17-$M$17),幹材積成長量!$S$7:$S$148,0),MATCH($G68,幹材積成長量!$S$7:$U$7,0)),IF($F68="地位Ⅲ",INDEX(幹材積成長量!$Y$7:$AA$148,MATCH(【入力】吸収量・排出量算定シート!$H68+(P$17-$M$17),幹材積成長量!$Y$7:$Y$148,0),MATCH($G68,幹材積成長量!$Y$7:$AA$7,0)),INDEX(幹材積成長量!$V$7:$X$148,MATCH(【入力】吸収量・排出量算定シート!$H68+(P$17-$M$17),幹材積成長量!$V$7:$V$148,0),MATCH($G68,幹材積成長量!$V$7:$X$7,0)))),0)</f>
        <v>0</v>
      </c>
      <c r="Q68" s="187">
        <f>IFERROR(IF($F68="地位Ⅰ",INDEX(幹材積成長量!$S$7:$U$148,MATCH(【入力】吸収量・排出量算定シート!$H68+(Q$17-$M$17),幹材積成長量!$S$7:$S$148,0),MATCH($G68,幹材積成長量!$S$7:$U$7,0)),IF($F68="地位Ⅲ",INDEX(幹材積成長量!$Y$7:$AA$148,MATCH(【入力】吸収量・排出量算定シート!$H68+(Q$17-$M$17),幹材積成長量!$Y$7:$Y$148,0),MATCH($G68,幹材積成長量!$Y$7:$AA$7,0)),INDEX(幹材積成長量!$V$7:$X$148,MATCH(【入力】吸収量・排出量算定シート!$H68+(Q$17-$M$17),幹材積成長量!$V$7:$V$148,0),MATCH($G68,幹材積成長量!$V$7:$X$7,0)))),0)</f>
        <v>0</v>
      </c>
      <c r="R68" s="187">
        <f>IFERROR(IF($F68="地位Ⅰ",INDEX(幹材積成長量!$S$7:$U$148,MATCH(【入力】吸収量・排出量算定シート!$H68+(R$17-$M$17),幹材積成長量!$S$7:$S$148,0),MATCH($G68,幹材積成長量!$S$7:$U$7,0)),IF($F68="地位Ⅲ",INDEX(幹材積成長量!$Y$7:$AA$148,MATCH(【入力】吸収量・排出量算定シート!$H68+(R$17-$M$17),幹材積成長量!$Y$7:$Y$148,0),MATCH($G68,幹材積成長量!$Y$7:$AA$7,0)),INDEX(幹材積成長量!$V$7:$X$148,MATCH(【入力】吸収量・排出量算定シート!$H68+(R$17-$M$17),幹材積成長量!$V$7:$V$148,0),MATCH($G68,幹材積成長量!$V$7:$X$7,0)))),0)</f>
        <v>0</v>
      </c>
      <c r="S68" s="187">
        <f>IFERROR(IF($F68="地位Ⅰ",INDEX(幹材積成長量!$S$7:$U$148,MATCH(【入力】吸収量・排出量算定シート!$H68+(S$17-$M$17),幹材積成長量!$S$7:$S$148,0),MATCH($G68,幹材積成長量!$S$7:$U$7,0)),IF($F68="地位Ⅲ",INDEX(幹材積成長量!$Y$7:$AA$148,MATCH(【入力】吸収量・排出量算定シート!$H68+(S$17-$M$17),幹材積成長量!$Y$7:$Y$148,0),MATCH($G68,幹材積成長量!$Y$7:$AA$7,0)),INDEX(幹材積成長量!$V$7:$X$148,MATCH(【入力】吸収量・排出量算定シート!$H68+(S$17-$M$17),幹材積成長量!$V$7:$V$148,0),MATCH($G68,幹材積成長量!$V$7:$X$7,0)))),0)</f>
        <v>0</v>
      </c>
      <c r="T68" s="187">
        <f>IFERROR(IF($F68="地位Ⅰ",INDEX(幹材積成長量!$S$7:$U$148,MATCH(【入力】吸収量・排出量算定シート!$H68+(T$17-$M$17),幹材積成長量!$S$7:$S$148,0),MATCH($G68,幹材積成長量!$S$7:$U$7,0)),IF($F68="地位Ⅲ",INDEX(幹材積成長量!$Y$7:$AA$148,MATCH(【入力】吸収量・排出量算定シート!$H68+(T$17-$M$17),幹材積成長量!$Y$7:$Y$148,0),MATCH($G68,幹材積成長量!$Y$7:$AA$7,0)),INDEX(幹材積成長量!$V$7:$X$148,MATCH(【入力】吸収量・排出量算定シート!$H68+(T$17-$M$17),幹材積成長量!$V$7:$V$148,0),MATCH($G68,幹材積成長量!$V$7:$X$7,0)))),0)</f>
        <v>0</v>
      </c>
      <c r="U68" s="187">
        <f>IFERROR(IF($F68="地位Ⅰ",INDEX(幹材積成長量!$S$7:$U$148,MATCH(【入力】吸収量・排出量算定シート!$H68+(U$17-$M$17),幹材積成長量!$S$7:$S$148,0),MATCH($G68,幹材積成長量!$S$7:$U$7,0)),IF($F68="地位Ⅲ",INDEX(幹材積成長量!$Y$7:$AA$148,MATCH(【入力】吸収量・排出量算定シート!$H68+(U$17-$M$17),幹材積成長量!$Y$7:$Y$148,0),MATCH($G68,幹材積成長量!$Y$7:$AA$7,0)),INDEX(幹材積成長量!$V$7:$X$148,MATCH(【入力】吸収量・排出量算定シート!$H68+(U$17-$M$17),幹材積成長量!$V$7:$V$148,0),MATCH($G68,幹材積成長量!$V$7:$X$7,0)))),0)</f>
        <v>0</v>
      </c>
      <c r="V68" s="187">
        <f>IFERROR(IF($F68="地位Ⅰ",INDEX(幹材積成長量!$S$7:$U$148,MATCH(【入力】吸収量・排出量算定シート!$H68+(V$17-$M$17),幹材積成長量!$S$7:$S$148,0),MATCH($G68,幹材積成長量!$S$7:$U$7,0)),IF($F68="地位Ⅲ",INDEX(幹材積成長量!$Y$7:$AA$148,MATCH(【入力】吸収量・排出量算定シート!$H68+(V$17-$M$17),幹材積成長量!$Y$7:$Y$148,0),MATCH($G68,幹材積成長量!$Y$7:$AA$7,0)),INDEX(幹材積成長量!$V$7:$X$148,MATCH(【入力】吸収量・排出量算定シート!$H68+(V$17-$M$17),幹材積成長量!$V$7:$V$148,0),MATCH($G68,幹材積成長量!$V$7:$X$7,0)))),0)</f>
        <v>0</v>
      </c>
      <c r="W68" s="187">
        <f>IFERROR(IF($F68="地位Ⅰ",INDEX(幹材積成長量!$S$7:$U$148,MATCH(【入力】吸収量・排出量算定シート!$H68+(W$17-$M$17),幹材積成長量!$S$7:$S$148,0),MATCH($G68,幹材積成長量!$S$7:$U$7,0)),IF($F68="地位Ⅲ",INDEX(幹材積成長量!$Y$7:$AA$148,MATCH(【入力】吸収量・排出量算定シート!$H68+(W$17-$M$17),幹材積成長量!$Y$7:$Y$148,0),MATCH($G68,幹材積成長量!$Y$7:$AA$7,0)),INDEX(幹材積成長量!$V$7:$X$148,MATCH(【入力】吸収量・排出量算定シート!$H68+(W$17-$M$17),幹材積成長量!$V$7:$V$148,0),MATCH($G68,幹材積成長量!$V$7:$X$7,0)))),0)</f>
        <v>0</v>
      </c>
      <c r="X68" s="187">
        <f>IFERROR(IF($F68="地位Ⅰ",INDEX(幹材積成長量!$S$7:$U$148,MATCH(【入力】吸収量・排出量算定シート!$H68+(X$17-$M$17),幹材積成長量!$S$7:$S$148,0),MATCH($G68,幹材積成長量!$S$7:$U$7,0)),IF($F68="地位Ⅲ",INDEX(幹材積成長量!$Y$7:$AA$148,MATCH(【入力】吸収量・排出量算定シート!$H68+(X$17-$M$17),幹材積成長量!$Y$7:$Y$148,0),MATCH($G68,幹材積成長量!$Y$7:$AA$7,0)),INDEX(幹材積成長量!$V$7:$X$148,MATCH(【入力】吸収量・排出量算定シート!$H68+(X$17-$M$17),幹材積成長量!$V$7:$V$148,0),MATCH($G68,幹材積成長量!$V$7:$X$7,0)))),0)</f>
        <v>0</v>
      </c>
      <c r="Y68" s="187">
        <f>IFERROR(IF($F68="地位Ⅰ",INDEX(幹材積成長量!$S$7:$U$148,MATCH(【入力】吸収量・排出量算定シート!$H68+(Y$17-$M$17),幹材積成長量!$S$7:$S$148,0),MATCH($G68,幹材積成長量!$S$7:$U$7,0)),IF($F68="地位Ⅲ",INDEX(幹材積成長量!$Y$7:$AA$148,MATCH(【入力】吸収量・排出量算定シート!$H68+(Y$17-$M$17),幹材積成長量!$Y$7:$Y$148,0),MATCH($G68,幹材積成長量!$Y$7:$AA$7,0)),INDEX(幹材積成長量!$V$7:$X$148,MATCH(【入力】吸収量・排出量算定シート!$H68+(Y$17-$M$17),幹材積成長量!$V$7:$V$148,0),MATCH($G68,幹材積成長量!$V$7:$X$7,0)))),0)</f>
        <v>0</v>
      </c>
      <c r="Z68" s="187">
        <f>IFERROR(IF($F68="地位Ⅰ",INDEX(幹材積成長量!$S$7:$U$148,MATCH(【入力】吸収量・排出量算定シート!$H68+(Z$17-$M$17),幹材積成長量!$S$7:$S$148,0),MATCH($G68,幹材積成長量!$S$7:$U$7,0)),IF($F68="地位Ⅲ",INDEX(幹材積成長量!$Y$7:$AA$148,MATCH(【入力】吸収量・排出量算定シート!$H68+(Z$17-$M$17),幹材積成長量!$Y$7:$Y$148,0),MATCH($G68,幹材積成長量!$Y$7:$AA$7,0)),INDEX(幹材積成長量!$V$7:$X$148,MATCH(【入力】吸収量・排出量算定シート!$H68+(Z$17-$M$17),幹材積成長量!$V$7:$V$148,0),MATCH($G68,幹材積成長量!$V$7:$X$7,0)))),0)</f>
        <v>0</v>
      </c>
      <c r="AA68" s="187">
        <f>IFERROR(IF($F68="地位Ⅰ",INDEX(幹材積成長量!$S$7:$U$148,MATCH(【入力】吸収量・排出量算定シート!$H68+(AA$17-$M$17),幹材積成長量!$S$7:$S$148,0),MATCH($G68,幹材積成長量!$S$7:$U$7,0)),IF($F68="地位Ⅲ",INDEX(幹材積成長量!$Y$7:$AA$148,MATCH(【入力】吸収量・排出量算定シート!$H68+(AA$17-$M$17),幹材積成長量!$Y$7:$Y$148,0),MATCH($G68,幹材積成長量!$Y$7:$AA$7,0)),INDEX(幹材積成長量!$V$7:$X$148,MATCH(【入力】吸収量・排出量算定シート!$H68+(AA$17-$M$17),幹材積成長量!$V$7:$V$148,0),MATCH($G68,幹材積成長量!$V$7:$X$7,0)))),0)</f>
        <v>0</v>
      </c>
      <c r="AB68" s="187">
        <f>IFERROR(IF($F68="地位Ⅰ",INDEX(幹材積成長量!$S$7:$U$148,MATCH(【入力】吸収量・排出量算定シート!$H68+(AB$17-$M$17),幹材積成長量!$S$7:$S$148,0),MATCH($G68,幹材積成長量!$S$7:$U$7,0)),IF($F68="地位Ⅲ",INDEX(幹材積成長量!$Y$7:$AA$148,MATCH(【入力】吸収量・排出量算定シート!$H68+(AB$17-$M$17),幹材積成長量!$Y$7:$Y$148,0),MATCH($G68,幹材積成長量!$Y$7:$AA$7,0)),INDEX(幹材積成長量!$V$7:$X$148,MATCH(【入力】吸収量・排出量算定シート!$H68+(AB$17-$M$17),幹材積成長量!$V$7:$V$148,0),MATCH($G68,幹材積成長量!$V$7:$X$7,0)))),0)</f>
        <v>0</v>
      </c>
      <c r="AC68" s="187">
        <f>IFERROR(IF($F68="地位Ⅰ",INDEX(幹材積成長量!$S$7:$U$148,MATCH(【入力】吸収量・排出量算定シート!$H68+(AC$17-$M$17),幹材積成長量!$S$7:$S$148,0),MATCH($G68,幹材積成長量!$S$7:$U$7,0)),IF($F68="地位Ⅲ",INDEX(幹材積成長量!$Y$7:$AA$148,MATCH(【入力】吸収量・排出量算定シート!$H68+(AC$17-$M$17),幹材積成長量!$Y$7:$Y$148,0),MATCH($G68,幹材積成長量!$Y$7:$AA$7,0)),INDEX(幹材積成長量!$V$7:$X$148,MATCH(【入力】吸収量・排出量算定シート!$H68+(AC$17-$M$17),幹材積成長量!$V$7:$V$148,0),MATCH($G68,幹材積成長量!$V$7:$X$7,0)))),0)</f>
        <v>0</v>
      </c>
      <c r="AD68" s="2">
        <f>IFERROR(INDEX('BEF（拡大係数）'!$A$4:$AO$154,MATCH(【入力】吸収量・排出量算定シート!$H68,'BEF（拡大係数）'!$A$4:$A$154,0),MATCH($G68,'BEF（拡大係数）'!$A$4:$AO$4,0)),0)</f>
        <v>0</v>
      </c>
      <c r="AE68" s="2">
        <f>IFERROR(INDEX('BEF（拡大係数）'!$A$4:$AO$154,MATCH(【入力】吸収量・排出量算定シート!$H68,'BEF（拡大係数）'!$A$4:$A$154,0),MATCH($G68,'BEF（拡大係数）'!$A$4:$AO$4,0)),0)</f>
        <v>0</v>
      </c>
      <c r="AF68" s="2">
        <f>IFERROR(INDEX('BEF（拡大係数）'!$A$4:$AO$154,MATCH(【入力】吸収量・排出量算定シート!$H68,'BEF（拡大係数）'!$A$4:$A$154,0),MATCH($G68,'BEF（拡大係数）'!$A$4:$AO$4,0)),0)</f>
        <v>0</v>
      </c>
      <c r="AG68" s="2">
        <f>IFERROR(INDEX('BEF（拡大係数）'!$A$4:$AO$154,MATCH(【入力】吸収量・排出量算定シート!$H68,'BEF（拡大係数）'!$A$4:$A$154,0),MATCH($G68,'BEF（拡大係数）'!$A$4:$AO$4,0)),0)</f>
        <v>0</v>
      </c>
      <c r="AH68" s="2">
        <f>IFERROR(INDEX('BEF（拡大係数）'!$A$4:$AO$154,MATCH(【入力】吸収量・排出量算定シート!$H68,'BEF（拡大係数）'!$A$4:$A$154,0),MATCH($G68,'BEF（拡大係数）'!$A$4:$AO$4,0)),0)</f>
        <v>0</v>
      </c>
      <c r="AI68" s="2">
        <f>IFERROR(INDEX('BEF（拡大係数）'!$A$4:$AO$154,MATCH(【入力】吸収量・排出量算定シート!$H68,'BEF（拡大係数）'!$A$4:$A$154,0),MATCH($G68,'BEF（拡大係数）'!$A$4:$AO$4,0)),0)</f>
        <v>0</v>
      </c>
      <c r="AJ68" s="2">
        <f>IFERROR(INDEX('BEF（拡大係数）'!$A$4:$AO$154,MATCH(【入力】吸収量・排出量算定シート!$H68,'BEF（拡大係数）'!$A$4:$A$154,0),MATCH($G68,'BEF（拡大係数）'!$A$4:$AO$4,0)),0)</f>
        <v>0</v>
      </c>
      <c r="AK68" s="2">
        <f>IFERROR(INDEX('BEF（拡大係数）'!$A$4:$AO$154,MATCH(【入力】吸収量・排出量算定シート!$H68,'BEF（拡大係数）'!$A$4:$A$154,0),MATCH($G68,'BEF（拡大係数）'!$A$4:$AO$4,0)),0)</f>
        <v>0</v>
      </c>
      <c r="AL68" s="2">
        <f>IFERROR(INDEX('BEF（拡大係数）'!$A$4:$AO$154,MATCH(【入力】吸収量・排出量算定シート!$H68,'BEF（拡大係数）'!$A$4:$A$154,0),MATCH($G68,'BEF（拡大係数）'!$A$4:$AO$4,0)),0)</f>
        <v>0</v>
      </c>
      <c r="AM68" s="2">
        <f>IFERROR(INDEX('BEF（拡大係数）'!$A$4:$AO$154,MATCH(【入力】吸収量・排出量算定シート!$H68,'BEF（拡大係数）'!$A$4:$A$154,0),MATCH($G68,'BEF（拡大係数）'!$A$4:$AO$4,0)),0)</f>
        <v>0</v>
      </c>
      <c r="AN68" s="2">
        <f>IFERROR(INDEX('BEF（拡大係数）'!$A$4:$AO$154,MATCH(【入力】吸収量・排出量算定シート!$H68,'BEF（拡大係数）'!$A$4:$A$154,0),MATCH($G68,'BEF（拡大係数）'!$A$4:$AO$4,0)),0)</f>
        <v>0</v>
      </c>
      <c r="AO68" s="2">
        <f>IFERROR(INDEX('BEF（拡大係数）'!$A$4:$AO$154,MATCH(【入力】吸収量・排出量算定シート!$H68,'BEF（拡大係数）'!$A$4:$A$154,0),MATCH($G68,'BEF（拡大係数）'!$A$4:$AO$4,0)),0)</f>
        <v>0</v>
      </c>
      <c r="AP68" s="2">
        <f>IFERROR(INDEX('BEF（拡大係数）'!$A$4:$AO$154,MATCH(【入力】吸収量・排出量算定シート!$H68,'BEF（拡大係数）'!$A$4:$A$154,0),MATCH($G68,'BEF（拡大係数）'!$A$4:$AO$4,0)),0)</f>
        <v>0</v>
      </c>
      <c r="AQ68" s="2">
        <f>IFERROR(INDEX('BEF（拡大係数）'!$A$4:$AO$154,MATCH(【入力】吸収量・排出量算定シート!$H68,'BEF（拡大係数）'!$A$4:$A$154,0),MATCH($G68,'BEF（拡大係数）'!$A$4:$AO$4,0)),0)</f>
        <v>0</v>
      </c>
      <c r="AR68" s="2">
        <f>IFERROR(INDEX('BEF（拡大係数）'!$A$4:$AO$154,MATCH(【入力】吸収量・排出量算定シート!$H68,'BEF（拡大係数）'!$A$4:$A$154,0),MATCH($G68,'BEF（拡大係数）'!$A$4:$AO$4,0)),0)</f>
        <v>0</v>
      </c>
      <c r="AS68" s="2">
        <f>IFERROR(INDEX('BEF（拡大係数）'!$A$4:$AO$154,MATCH(【入力】吸収量・排出量算定シート!$H68,'BEF（拡大係数）'!$A$4:$A$154,0),MATCH($G68,'BEF（拡大係数）'!$A$4:$AO$4,0)),0)</f>
        <v>0</v>
      </c>
      <c r="AT68" s="2">
        <f>IFERROR(INDEX('BEF（拡大係数）'!$A$4:$AO$154,MATCH(【入力】吸収量・排出量算定シート!$H68,'BEF（拡大係数）'!$A$4:$A$154,0),MATCH($G68,'BEF（拡大係数）'!$A$4:$AO$4,0)),0)</f>
        <v>0</v>
      </c>
      <c r="AU68" s="2">
        <f>IFERROR(VLOOKUP($G68,パラメータ_オリジナル!$B$6:$G$45,4,FALSE),0)</f>
        <v>0</v>
      </c>
      <c r="AV68" s="2">
        <f>IFERROR(VLOOKUP($G68,パラメータ_オリジナル!$B$6:$G$45,5,FALSE),0)</f>
        <v>0</v>
      </c>
      <c r="AW68" s="2">
        <f>IFERROR(VLOOKUP($G68,パラメータ_オリジナル!$B$6:$G$45,6,FALSE),0)</f>
        <v>0</v>
      </c>
      <c r="AX68" s="125">
        <f t="shared" si="182"/>
        <v>0</v>
      </c>
      <c r="AY68" s="125">
        <f t="shared" si="183"/>
        <v>0</v>
      </c>
      <c r="AZ68" s="125">
        <f t="shared" si="184"/>
        <v>0</v>
      </c>
      <c r="BA68" s="125">
        <f t="shared" si="185"/>
        <v>0</v>
      </c>
      <c r="BB68" s="125">
        <f t="shared" si="186"/>
        <v>0</v>
      </c>
      <c r="BC68" s="125">
        <f t="shared" si="187"/>
        <v>0</v>
      </c>
      <c r="BD68" s="125">
        <f t="shared" si="188"/>
        <v>0</v>
      </c>
      <c r="BE68" s="125">
        <f t="shared" si="189"/>
        <v>0</v>
      </c>
      <c r="BF68" s="125">
        <f t="shared" si="190"/>
        <v>0</v>
      </c>
      <c r="BG68" s="125">
        <f t="shared" si="191"/>
        <v>0</v>
      </c>
      <c r="BH68" s="125">
        <f t="shared" si="192"/>
        <v>0</v>
      </c>
      <c r="BI68" s="125">
        <f t="shared" si="193"/>
        <v>0</v>
      </c>
      <c r="BJ68" s="125">
        <f t="shared" si="194"/>
        <v>0</v>
      </c>
      <c r="BK68" s="125">
        <f t="shared" si="195"/>
        <v>0</v>
      </c>
      <c r="BL68" s="125">
        <f t="shared" si="196"/>
        <v>0</v>
      </c>
      <c r="BM68" s="125">
        <f t="shared" si="197"/>
        <v>0</v>
      </c>
      <c r="BN68" s="125">
        <f t="shared" si="198"/>
        <v>0</v>
      </c>
      <c r="BO68" s="125">
        <f t="shared" si="199"/>
        <v>0</v>
      </c>
      <c r="BP68" s="125">
        <f t="shared" si="200"/>
        <v>0</v>
      </c>
      <c r="BQ68" s="125">
        <f t="shared" si="201"/>
        <v>0</v>
      </c>
      <c r="BR68" s="125">
        <f t="shared" si="202"/>
        <v>0</v>
      </c>
      <c r="BS68" s="125">
        <f t="shared" si="203"/>
        <v>0</v>
      </c>
      <c r="BT68" s="125">
        <f t="shared" si="204"/>
        <v>0</v>
      </c>
      <c r="BU68" s="125">
        <f t="shared" si="205"/>
        <v>0</v>
      </c>
      <c r="BV68" s="125">
        <f t="shared" si="206"/>
        <v>0</v>
      </c>
      <c r="BW68" s="125">
        <f t="shared" si="207"/>
        <v>0</v>
      </c>
      <c r="BX68" s="125">
        <f t="shared" si="208"/>
        <v>0</v>
      </c>
      <c r="BY68" s="125">
        <f t="shared" si="209"/>
        <v>0</v>
      </c>
      <c r="BZ68" s="125">
        <f t="shared" si="210"/>
        <v>0</v>
      </c>
      <c r="CA68" s="125">
        <f t="shared" si="211"/>
        <v>0</v>
      </c>
      <c r="CB68" s="125">
        <f t="shared" si="212"/>
        <v>0</v>
      </c>
      <c r="CC68" s="125">
        <f t="shared" si="213"/>
        <v>0</v>
      </c>
      <c r="CD68" s="125">
        <f t="shared" si="214"/>
        <v>0</v>
      </c>
      <c r="CE68" s="125">
        <f t="shared" si="215"/>
        <v>0</v>
      </c>
      <c r="CF68" s="2">
        <f>IFERROR(IF($F68="地位Ⅰ",INDEX(幹材積成長量!$I$7:$K$148,MATCH((【入力】吸収量・排出量算定シート!$H68+(【入力】吸収量・排出量算定シート!CF$17-【入力】吸収量・排出量算定シート!$CF$17)),幹材積成長量!$I$7:$I$148,0),MATCH(【入力】吸収量・排出量算定シート!$G68,幹材積成長量!$I$7:$K$7,0)),IF($F68="地位Ⅲ",INDEX(幹材積成長量!$O$7:$Q$148,MATCH((【入力】吸収量・排出量算定シート!$H68+(【入力】吸収量・排出量算定シート!CF$17-【入力】吸収量・排出量算定シート!$CF$17)),幹材積成長量!$O$7:$O$148,0),MATCH(【入力】吸収量・排出量算定シート!$G68,幹材積成長量!$O$7:$Q$7,0)),INDEX(幹材積成長量!$L$7:$N$148,MATCH((【入力】吸収量・排出量算定シート!$H68+(【入力】吸収量・排出量算定シート!CF$17-【入力】吸収量・排出量算定シート!$CF$17)),幹材積成長量!$L$7:$L$148,0),MATCH(【入力】吸収量・排出量算定シート!$G68,幹材積成長量!$L$7:$N$7,0)))),0)</f>
        <v>0</v>
      </c>
      <c r="CG68" s="2">
        <f>IFERROR(IF($F68="地位Ⅰ",INDEX(幹材積成長量!$I$7:$K$148,MATCH((【入力】吸収量・排出量算定シート!$H68+(【入力】吸収量・排出量算定シート!CG$17-【入力】吸収量・排出量算定シート!$CF$17)),幹材積成長量!$I$7:$I$148,0),MATCH(【入力】吸収量・排出量算定シート!$G68,幹材積成長量!$I$7:$K$7,0)),IF($F68="地位Ⅲ",INDEX(幹材積成長量!$O$7:$Q$148,MATCH((【入力】吸収量・排出量算定シート!$H68+(【入力】吸収量・排出量算定シート!CG$17-【入力】吸収量・排出量算定シート!$CF$17)),幹材積成長量!$O$7:$O$148,0),MATCH(【入力】吸収量・排出量算定シート!$G68,幹材積成長量!$O$7:$Q$7,0)),INDEX(幹材積成長量!$L$7:$N$148,MATCH((【入力】吸収量・排出量算定シート!$H68+(【入力】吸収量・排出量算定シート!CG$17-【入力】吸収量・排出量算定シート!$CF$17)),幹材積成長量!$L$7:$L$148,0),MATCH(【入力】吸収量・排出量算定シート!$G68,幹材積成長量!$L$7:$N$7,0)))),0)</f>
        <v>0</v>
      </c>
      <c r="CH68" s="2">
        <f>IFERROR(IF($F68="地位Ⅰ",INDEX(幹材積成長量!$I$7:$K$148,MATCH((【入力】吸収量・排出量算定シート!$H68+(【入力】吸収量・排出量算定シート!CH$17-【入力】吸収量・排出量算定シート!$CF$17)),幹材積成長量!$I$7:$I$148,0),MATCH(【入力】吸収量・排出量算定シート!$G68,幹材積成長量!$I$7:$K$7,0)),IF($F68="地位Ⅲ",INDEX(幹材積成長量!$O$7:$Q$148,MATCH((【入力】吸収量・排出量算定シート!$H68+(【入力】吸収量・排出量算定シート!CH$17-【入力】吸収量・排出量算定シート!$CF$17)),幹材積成長量!$O$7:$O$148,0),MATCH(【入力】吸収量・排出量算定シート!$G68,幹材積成長量!$O$7:$Q$7,0)),INDEX(幹材積成長量!$L$7:$N$148,MATCH((【入力】吸収量・排出量算定シート!$H68+(【入力】吸収量・排出量算定シート!CH$17-【入力】吸収量・排出量算定シート!$CF$17)),幹材積成長量!$L$7:$L$148,0),MATCH(【入力】吸収量・排出量算定シート!$G68,幹材積成長量!$L$7:$N$7,0)))),0)</f>
        <v>0</v>
      </c>
      <c r="CI68" s="2">
        <f>IFERROR(IF($F68="地位Ⅰ",INDEX(幹材積成長量!$I$7:$K$148,MATCH((【入力】吸収量・排出量算定シート!$H68+(【入力】吸収量・排出量算定シート!CI$17-【入力】吸収量・排出量算定シート!$CF$17)),幹材積成長量!$I$7:$I$148,0),MATCH(【入力】吸収量・排出量算定シート!$G68,幹材積成長量!$I$7:$K$7,0)),IF($F68="地位Ⅲ",INDEX(幹材積成長量!$O$7:$Q$148,MATCH((【入力】吸収量・排出量算定シート!$H68+(【入力】吸収量・排出量算定シート!CI$17-【入力】吸収量・排出量算定シート!$CF$17)),幹材積成長量!$O$7:$O$148,0),MATCH(【入力】吸収量・排出量算定シート!$G68,幹材積成長量!$O$7:$Q$7,0)),INDEX(幹材積成長量!$L$7:$N$148,MATCH((【入力】吸収量・排出量算定シート!$H68+(【入力】吸収量・排出量算定シート!CI$17-【入力】吸収量・排出量算定シート!$CF$17)),幹材積成長量!$L$7:$L$148,0),MATCH(【入力】吸収量・排出量算定シート!$G68,幹材積成長量!$L$7:$N$7,0)))),0)</f>
        <v>0</v>
      </c>
      <c r="CJ68" s="2">
        <f>IFERROR(IF($F68="地位Ⅰ",INDEX(幹材積成長量!$I$7:$K$148,MATCH((【入力】吸収量・排出量算定シート!$H68+(【入力】吸収量・排出量算定シート!CJ$17-【入力】吸収量・排出量算定シート!$CF$17)),幹材積成長量!$I$7:$I$148,0),MATCH(【入力】吸収量・排出量算定シート!$G68,幹材積成長量!$I$7:$K$7,0)),IF($F68="地位Ⅲ",INDEX(幹材積成長量!$O$7:$Q$148,MATCH((【入力】吸収量・排出量算定シート!$H68+(【入力】吸収量・排出量算定シート!CJ$17-【入力】吸収量・排出量算定シート!$CF$17)),幹材積成長量!$O$7:$O$148,0),MATCH(【入力】吸収量・排出量算定シート!$G68,幹材積成長量!$O$7:$Q$7,0)),INDEX(幹材積成長量!$L$7:$N$148,MATCH((【入力】吸収量・排出量算定シート!$H68+(【入力】吸収量・排出量算定シート!CJ$17-【入力】吸収量・排出量算定シート!$CF$17)),幹材積成長量!$L$7:$L$148,0),MATCH(【入力】吸収量・排出量算定シート!$G68,幹材積成長量!$L$7:$N$7,0)))),0)</f>
        <v>0</v>
      </c>
      <c r="CK68" s="2">
        <f>IFERROR(IF($F68="地位Ⅰ",INDEX(幹材積成長量!$I$7:$K$148,MATCH((【入力】吸収量・排出量算定シート!$H68+(【入力】吸収量・排出量算定シート!CK$17-【入力】吸収量・排出量算定シート!$CF$17)),幹材積成長量!$I$7:$I$148,0),MATCH(【入力】吸収量・排出量算定シート!$G68,幹材積成長量!$I$7:$K$7,0)),IF($F68="地位Ⅲ",INDEX(幹材積成長量!$O$7:$Q$148,MATCH((【入力】吸収量・排出量算定シート!$H68+(【入力】吸収量・排出量算定シート!CK$17-【入力】吸収量・排出量算定シート!$CF$17)),幹材積成長量!$O$7:$O$148,0),MATCH(【入力】吸収量・排出量算定シート!$G68,幹材積成長量!$O$7:$Q$7,0)),INDEX(幹材積成長量!$L$7:$N$148,MATCH((【入力】吸収量・排出量算定シート!$H68+(【入力】吸収量・排出量算定シート!CK$17-【入力】吸収量・排出量算定シート!$CF$17)),幹材積成長量!$L$7:$L$148,0),MATCH(【入力】吸収量・排出量算定シート!$G68,幹材積成長量!$L$7:$N$7,0)))),0)</f>
        <v>0</v>
      </c>
      <c r="CL68" s="2">
        <f>IFERROR(IF($F68="地位Ⅰ",INDEX(幹材積成長量!$I$7:$K$148,MATCH((【入力】吸収量・排出量算定シート!$H68+(【入力】吸収量・排出量算定シート!CL$17-【入力】吸収量・排出量算定シート!$CF$17)),幹材積成長量!$I$7:$I$148,0),MATCH(【入力】吸収量・排出量算定シート!$G68,幹材積成長量!$I$7:$K$7,0)),IF($F68="地位Ⅲ",INDEX(幹材積成長量!$O$7:$Q$148,MATCH((【入力】吸収量・排出量算定シート!$H68+(【入力】吸収量・排出量算定シート!CL$17-【入力】吸収量・排出量算定シート!$CF$17)),幹材積成長量!$O$7:$O$148,0),MATCH(【入力】吸収量・排出量算定シート!$G68,幹材積成長量!$O$7:$Q$7,0)),INDEX(幹材積成長量!$L$7:$N$148,MATCH((【入力】吸収量・排出量算定シート!$H68+(【入力】吸収量・排出量算定シート!CL$17-【入力】吸収量・排出量算定シート!$CF$17)),幹材積成長量!$L$7:$L$148,0),MATCH(【入力】吸収量・排出量算定シート!$G68,幹材積成長量!$L$7:$N$7,0)))),0)</f>
        <v>0</v>
      </c>
      <c r="CM68" s="2">
        <f>IFERROR(IF($F68="地位Ⅰ",INDEX(幹材積成長量!$I$7:$K$148,MATCH((【入力】吸収量・排出量算定シート!$H68+(【入力】吸収量・排出量算定シート!CM$17-【入力】吸収量・排出量算定シート!$CF$17)),幹材積成長量!$I$7:$I$148,0),MATCH(【入力】吸収量・排出量算定シート!$G68,幹材積成長量!$I$7:$K$7,0)),IF($F68="地位Ⅲ",INDEX(幹材積成長量!$O$7:$Q$148,MATCH((【入力】吸収量・排出量算定シート!$H68+(【入力】吸収量・排出量算定シート!CM$17-【入力】吸収量・排出量算定シート!$CF$17)),幹材積成長量!$O$7:$O$148,0),MATCH(【入力】吸収量・排出量算定シート!$G68,幹材積成長量!$O$7:$Q$7,0)),INDEX(幹材積成長量!$L$7:$N$148,MATCH((【入力】吸収量・排出量算定シート!$H68+(【入力】吸収量・排出量算定シート!CM$17-【入力】吸収量・排出量算定シート!$CF$17)),幹材積成長量!$L$7:$L$148,0),MATCH(【入力】吸収量・排出量算定シート!$G68,幹材積成長量!$L$7:$N$7,0)))),0)</f>
        <v>0</v>
      </c>
      <c r="CN68" s="2">
        <f>IFERROR(IF($F68="地位Ⅰ",INDEX(幹材積成長量!$I$7:$K$148,MATCH((【入力】吸収量・排出量算定シート!$H68+(【入力】吸収量・排出量算定シート!CN$17-【入力】吸収量・排出量算定シート!$CF$17)),幹材積成長量!$I$7:$I$148,0),MATCH(【入力】吸収量・排出量算定シート!$G68,幹材積成長量!$I$7:$K$7,0)),IF($F68="地位Ⅲ",INDEX(幹材積成長量!$O$7:$Q$148,MATCH((【入力】吸収量・排出量算定シート!$H68+(【入力】吸収量・排出量算定シート!CN$17-【入力】吸収量・排出量算定シート!$CF$17)),幹材積成長量!$O$7:$O$148,0),MATCH(【入力】吸収量・排出量算定シート!$G68,幹材積成長量!$O$7:$Q$7,0)),INDEX(幹材積成長量!$L$7:$N$148,MATCH((【入力】吸収量・排出量算定シート!$H68+(【入力】吸収量・排出量算定シート!CN$17-【入力】吸収量・排出量算定シート!$CF$17)),幹材積成長量!$L$7:$L$148,0),MATCH(【入力】吸収量・排出量算定シート!$G68,幹材積成長量!$L$7:$N$7,0)))),0)</f>
        <v>0</v>
      </c>
      <c r="CO68" s="2">
        <f>IFERROR(IF($F68="地位Ⅰ",INDEX(幹材積成長量!$I$7:$K$148,MATCH((【入力】吸収量・排出量算定シート!$H68+(【入力】吸収量・排出量算定シート!CO$17-【入力】吸収量・排出量算定シート!$CF$17)),幹材積成長量!$I$7:$I$148,0),MATCH(【入力】吸収量・排出量算定シート!$G68,幹材積成長量!$I$7:$K$7,0)),IF($F68="地位Ⅲ",INDEX(幹材積成長量!$O$7:$Q$148,MATCH((【入力】吸収量・排出量算定シート!$H68+(【入力】吸収量・排出量算定シート!CO$17-【入力】吸収量・排出量算定シート!$CF$17)),幹材積成長量!$O$7:$O$148,0),MATCH(【入力】吸収量・排出量算定シート!$G68,幹材積成長量!$O$7:$Q$7,0)),INDEX(幹材積成長量!$L$7:$N$148,MATCH((【入力】吸収量・排出量算定シート!$H68+(【入力】吸収量・排出量算定シート!CO$17-【入力】吸収量・排出量算定シート!$CF$17)),幹材積成長量!$L$7:$L$148,0),MATCH(【入力】吸収量・排出量算定シート!$G68,幹材積成長量!$L$7:$N$7,0)))),0)</f>
        <v>0</v>
      </c>
      <c r="CP68" s="2">
        <f>IFERROR(IF($F68="地位Ⅰ",INDEX(幹材積成長量!$I$7:$K$148,MATCH((【入力】吸収量・排出量算定シート!$H68+(【入力】吸収量・排出量算定シート!CP$17-【入力】吸収量・排出量算定シート!$CF$17)),幹材積成長量!$I$7:$I$148,0),MATCH(【入力】吸収量・排出量算定シート!$G68,幹材積成長量!$I$7:$K$7,0)),IF($F68="地位Ⅲ",INDEX(幹材積成長量!$O$7:$Q$148,MATCH((【入力】吸収量・排出量算定シート!$H68+(【入力】吸収量・排出量算定シート!CP$17-【入力】吸収量・排出量算定シート!$CF$17)),幹材積成長量!$O$7:$O$148,0),MATCH(【入力】吸収量・排出量算定シート!$G68,幹材積成長量!$O$7:$Q$7,0)),INDEX(幹材積成長量!$L$7:$N$148,MATCH((【入力】吸収量・排出量算定シート!$H68+(【入力】吸収量・排出量算定シート!CP$17-【入力】吸収量・排出量算定シート!$CF$17)),幹材積成長量!$L$7:$L$148,0),MATCH(【入力】吸収量・排出量算定シート!$G68,幹材積成長量!$L$7:$N$7,0)))),0)</f>
        <v>0</v>
      </c>
      <c r="CQ68" s="2">
        <f>IFERROR(IF($F68="地位Ⅰ",INDEX(幹材積成長量!$I$7:$K$148,MATCH((【入力】吸収量・排出量算定シート!$H68+(【入力】吸収量・排出量算定シート!CQ$17-【入力】吸収量・排出量算定シート!$CF$17)),幹材積成長量!$I$7:$I$148,0),MATCH(【入力】吸収量・排出量算定シート!$G68,幹材積成長量!$I$7:$K$7,0)),IF($F68="地位Ⅲ",INDEX(幹材積成長量!$O$7:$Q$148,MATCH((【入力】吸収量・排出量算定シート!$H68+(【入力】吸収量・排出量算定シート!CQ$17-【入力】吸収量・排出量算定シート!$CF$17)),幹材積成長量!$O$7:$O$148,0),MATCH(【入力】吸収量・排出量算定シート!$G68,幹材積成長量!$O$7:$Q$7,0)),INDEX(幹材積成長量!$L$7:$N$148,MATCH((【入力】吸収量・排出量算定シート!$H68+(【入力】吸収量・排出量算定シート!CQ$17-【入力】吸収量・排出量算定シート!$CF$17)),幹材積成長量!$L$7:$L$148,0),MATCH(【入力】吸収量・排出量算定シート!$G68,幹材積成長量!$L$7:$N$7,0)))),0)</f>
        <v>0</v>
      </c>
      <c r="CR68" s="2">
        <f>IFERROR(IF($F68="地位Ⅰ",INDEX(幹材積成長量!$I$7:$K$148,MATCH((【入力】吸収量・排出量算定シート!$H68+(【入力】吸収量・排出量算定シート!CR$17-【入力】吸収量・排出量算定シート!$CF$17)),幹材積成長量!$I$7:$I$148,0),MATCH(【入力】吸収量・排出量算定シート!$G68,幹材積成長量!$I$7:$K$7,0)),IF($F68="地位Ⅲ",INDEX(幹材積成長量!$O$7:$Q$148,MATCH((【入力】吸収量・排出量算定シート!$H68+(【入力】吸収量・排出量算定シート!CR$17-【入力】吸収量・排出量算定シート!$CF$17)),幹材積成長量!$O$7:$O$148,0),MATCH(【入力】吸収量・排出量算定シート!$G68,幹材積成長量!$O$7:$Q$7,0)),INDEX(幹材積成長量!$L$7:$N$148,MATCH((【入力】吸収量・排出量算定シート!$H68+(【入力】吸収量・排出量算定シート!CR$17-【入力】吸収量・排出量算定シート!$CF$17)),幹材積成長量!$L$7:$L$148,0),MATCH(【入力】吸収量・排出量算定シート!$G68,幹材積成長量!$L$7:$N$7,0)))),0)</f>
        <v>0</v>
      </c>
      <c r="CS68" s="2">
        <f>IFERROR(IF($F68="地位Ⅰ",INDEX(幹材積成長量!$I$7:$K$148,MATCH((【入力】吸収量・排出量算定シート!$H68+(【入力】吸収量・排出量算定シート!CS$17-【入力】吸収量・排出量算定シート!$CF$17)),幹材積成長量!$I$7:$I$148,0),MATCH(【入力】吸収量・排出量算定シート!$G68,幹材積成長量!$I$7:$K$7,0)),IF($F68="地位Ⅲ",INDEX(幹材積成長量!$O$7:$Q$148,MATCH((【入力】吸収量・排出量算定シート!$H68+(【入力】吸収量・排出量算定シート!CS$17-【入力】吸収量・排出量算定シート!$CF$17)),幹材積成長量!$O$7:$O$148,0),MATCH(【入力】吸収量・排出量算定シート!$G68,幹材積成長量!$O$7:$Q$7,0)),INDEX(幹材積成長量!$L$7:$N$148,MATCH((【入力】吸収量・排出量算定シート!$H68+(【入力】吸収量・排出量算定シート!CS$17-【入力】吸収量・排出量算定シート!$CF$17)),幹材積成長量!$L$7:$L$148,0),MATCH(【入力】吸収量・排出量算定シート!$G68,幹材積成長量!$L$7:$N$7,0)))),0)</f>
        <v>0</v>
      </c>
      <c r="CT68" s="2">
        <f>IFERROR(IF($F68="地位Ⅰ",INDEX(幹材積成長量!$I$7:$K$148,MATCH((【入力】吸収量・排出量算定シート!$H68+(【入力】吸収量・排出量算定シート!CT$17-【入力】吸収量・排出量算定シート!$CF$17)),幹材積成長量!$I$7:$I$148,0),MATCH(【入力】吸収量・排出量算定シート!$G68,幹材積成長量!$I$7:$K$7,0)),IF($F68="地位Ⅲ",INDEX(幹材積成長量!$O$7:$Q$148,MATCH((【入力】吸収量・排出量算定シート!$H68+(【入力】吸収量・排出量算定シート!CT$17-【入力】吸収量・排出量算定シート!$CF$17)),幹材積成長量!$O$7:$O$148,0),MATCH(【入力】吸収量・排出量算定シート!$G68,幹材積成長量!$O$7:$Q$7,0)),INDEX(幹材積成長量!$L$7:$N$148,MATCH((【入力】吸収量・排出量算定シート!$H68+(【入力】吸収量・排出量算定シート!CT$17-【入力】吸収量・排出量算定シート!$CF$17)),幹材積成長量!$L$7:$L$148,0),MATCH(【入力】吸収量・排出量算定シート!$G68,幹材積成長量!$L$7:$N$7,0)))),0)</f>
        <v>0</v>
      </c>
      <c r="CU68" s="2">
        <f>IFERROR(IF($F68="地位Ⅰ",INDEX(幹材積成長量!$I$7:$K$148,MATCH((【入力】吸収量・排出量算定シート!$H68+(【入力】吸収量・排出量算定シート!CU$17-【入力】吸収量・排出量算定シート!$CF$17)),幹材積成長量!$I$7:$I$148,0),MATCH(【入力】吸収量・排出量算定シート!$G68,幹材積成長量!$I$7:$K$7,0)),IF($F68="地位Ⅲ",INDEX(幹材積成長量!$O$7:$Q$148,MATCH((【入力】吸収量・排出量算定シート!$H68+(【入力】吸収量・排出量算定シート!CU$17-【入力】吸収量・排出量算定シート!$CF$17)),幹材積成長量!$O$7:$O$148,0),MATCH(【入力】吸収量・排出量算定シート!$G68,幹材積成長量!$O$7:$Q$7,0)),INDEX(幹材積成長量!$L$7:$N$148,MATCH((【入力】吸収量・排出量算定シート!$H68+(【入力】吸収量・排出量算定シート!CU$17-【入力】吸収量・排出量算定シート!$CF$17)),幹材積成長量!$L$7:$L$148,0),MATCH(【入力】吸収量・排出量算定シート!$G68,幹材積成長量!$L$7:$N$7,0)))),0)</f>
        <v>0</v>
      </c>
      <c r="CV68" s="2">
        <f>IFERROR(IF($F68="地位Ⅰ",INDEX(幹材積成長量!$I$7:$K$148,MATCH((【入力】吸収量・排出量算定シート!$H68+(【入力】吸収量・排出量算定シート!CV$17-【入力】吸収量・排出量算定シート!$CF$17)),幹材積成長量!$I$7:$I$148,0),MATCH(【入力】吸収量・排出量算定シート!$G68,幹材積成長量!$I$7:$K$7,0)),IF($F68="地位Ⅲ",INDEX(幹材積成長量!$O$7:$Q$148,MATCH((【入力】吸収量・排出量算定シート!$H68+(【入力】吸収量・排出量算定シート!CV$17-【入力】吸収量・排出量算定シート!$CF$17)),幹材積成長量!$O$7:$O$148,0),MATCH(【入力】吸収量・排出量算定シート!$G68,幹材積成長量!$O$7:$Q$7,0)),INDEX(幹材積成長量!$L$7:$N$148,MATCH((【入力】吸収量・排出量算定シート!$H68+(【入力】吸収量・排出量算定シート!CV$17-【入力】吸収量・排出量算定シート!$CF$17)),幹材積成長量!$L$7:$L$148,0),MATCH(【入力】吸収量・排出量算定シート!$G68,幹材積成長量!$L$7:$N$7,0)))),0)</f>
        <v>0</v>
      </c>
      <c r="CW68" s="2">
        <f t="shared" si="216"/>
        <v>0</v>
      </c>
      <c r="CX68" s="2">
        <f t="shared" si="217"/>
        <v>0</v>
      </c>
      <c r="CY68" s="2">
        <f t="shared" si="218"/>
        <v>0</v>
      </c>
      <c r="CZ68" s="2">
        <f t="shared" si="219"/>
        <v>0</v>
      </c>
      <c r="DA68" s="2">
        <f t="shared" si="220"/>
        <v>0</v>
      </c>
      <c r="DB68" s="2">
        <f t="shared" si="221"/>
        <v>0</v>
      </c>
      <c r="DC68" s="2">
        <f t="shared" si="222"/>
        <v>0</v>
      </c>
      <c r="DD68" s="2">
        <f t="shared" si="223"/>
        <v>0</v>
      </c>
      <c r="DE68" s="2">
        <f t="shared" si="224"/>
        <v>0</v>
      </c>
      <c r="DF68" s="2">
        <f t="shared" si="225"/>
        <v>0</v>
      </c>
      <c r="DG68" s="2">
        <f t="shared" si="226"/>
        <v>0</v>
      </c>
      <c r="DH68" s="2">
        <f t="shared" si="227"/>
        <v>0</v>
      </c>
      <c r="DI68" s="2">
        <f t="shared" si="228"/>
        <v>0</v>
      </c>
      <c r="DJ68" s="2">
        <f t="shared" si="229"/>
        <v>0</v>
      </c>
      <c r="DK68" s="2">
        <f t="shared" si="230"/>
        <v>0</v>
      </c>
      <c r="DL68" s="2">
        <f t="shared" si="231"/>
        <v>0</v>
      </c>
      <c r="DM68" s="2">
        <f t="shared" si="232"/>
        <v>0</v>
      </c>
      <c r="DN68" s="187">
        <f>IFERROR(IF($F68="地位Ⅰ",INDEX(幹材積成長量!$AE$7:$AG$14,8,MATCH(【入力】吸収量・排出量算定シート!$G68,幹材積成長量!$AE$7:$AG$7,0)),IF($F68="地位Ⅲ",INDEX(幹材積成長量!$AK$7:$AM$14,8,MATCH(【入力】吸収量・排出量算定シート!$G68,幹材積成長量!$AK$7:$AM$7,0)),INDEX(幹材積成長量!$AH$7:$AJ$14,8,MATCH(【入力】吸収量・排出量算定シート!$G68,幹材積成長量!$AH$7:$AJ$7,0)))),0)</f>
        <v>0</v>
      </c>
      <c r="DO68" s="187">
        <f>IFERROR(IF($F68="地位Ⅰ",INDEX(幹材積成長量!$AE$7:$AG$14,8,MATCH(【入力】吸収量・排出量算定シート!$G68,幹材積成長量!$AE$7:$AG$7,0)),IF($F68="地位Ⅲ",INDEX(幹材積成長量!$AK$7:$AM$14,8,MATCH(【入力】吸収量・排出量算定シート!$G68,幹材積成長量!$AK$7:$AM$7,0)),INDEX(幹材積成長量!$AH$7:$AJ$14,8,MATCH(【入力】吸収量・排出量算定シート!$G68,幹材積成長量!$AH$7:$AJ$7,0)))),0)</f>
        <v>0</v>
      </c>
      <c r="DP68" s="187">
        <f>IFERROR(IF($F68="地位Ⅰ",INDEX(幹材積成長量!$AE$7:$AG$14,8,MATCH(【入力】吸収量・排出量算定シート!$G68,幹材積成長量!$AE$7:$AG$7,0)),IF($F68="地位Ⅲ",INDEX(幹材積成長量!$AK$7:$AM$14,8,MATCH(【入力】吸収量・排出量算定シート!$G68,幹材積成長量!$AK$7:$AM$7,0)),INDEX(幹材積成長量!$AH$7:$AJ$14,8,MATCH(【入力】吸収量・排出量算定シート!$G68,幹材積成長量!$AH$7:$AJ$7,0)))),0)</f>
        <v>0</v>
      </c>
      <c r="DQ68" s="187">
        <f>IFERROR(IF($F68="地位Ⅰ",INDEX(幹材積成長量!$AE$7:$AG$14,8,MATCH(【入力】吸収量・排出量算定シート!$G68,幹材積成長量!$AE$7:$AG$7,0)),IF($F68="地位Ⅲ",INDEX(幹材積成長量!$AK$7:$AM$14,8,MATCH(【入力】吸収量・排出量算定シート!$G68,幹材積成長量!$AK$7:$AM$7,0)),INDEX(幹材積成長量!$AH$7:$AJ$14,8,MATCH(【入力】吸収量・排出量算定シート!$G68,幹材積成長量!$AH$7:$AJ$7,0)))),0)</f>
        <v>0</v>
      </c>
      <c r="DR68" s="187">
        <f>IFERROR(IF($F68="地位Ⅰ",INDEX(幹材積成長量!$AE$7:$AG$14,8,MATCH(【入力】吸収量・排出量算定シート!$G68,幹材積成長量!$AE$7:$AG$7,0)),IF($F68="地位Ⅲ",INDEX(幹材積成長量!$AK$7:$AM$14,8,MATCH(【入力】吸収量・排出量算定シート!$G68,幹材積成長量!$AK$7:$AM$7,0)),INDEX(幹材積成長量!$AH$7:$AJ$14,8,MATCH(【入力】吸収量・排出量算定シート!$G68,幹材積成長量!$AH$7:$AJ$7,0)))),0)</f>
        <v>0</v>
      </c>
      <c r="DS68" s="187">
        <f>IFERROR(IF($F68="地位Ⅰ",INDEX(幹材積成長量!$AE$7:$AG$14,8,MATCH(【入力】吸収量・排出量算定シート!$G68,幹材積成長量!$AE$7:$AG$7,0)),IF($F68="地位Ⅲ",INDEX(幹材積成長量!$AK$7:$AM$14,8,MATCH(【入力】吸収量・排出量算定シート!$G68,幹材積成長量!$AK$7:$AM$7,0)),INDEX(幹材積成長量!$AH$7:$AJ$14,8,MATCH(【入力】吸収量・排出量算定シート!$G68,幹材積成長量!$AH$7:$AJ$7,0)))),0)</f>
        <v>0</v>
      </c>
      <c r="DT68" s="187">
        <f>IFERROR(IF($F68="地位Ⅰ",INDEX(幹材積成長量!$AE$7:$AG$14,8,MATCH(【入力】吸収量・排出量算定シート!$G68,幹材積成長量!$AE$7:$AG$7,0)),IF($F68="地位Ⅲ",INDEX(幹材積成長量!$AK$7:$AM$14,8,MATCH(【入力】吸収量・排出量算定シート!$G68,幹材積成長量!$AK$7:$AM$7,0)),INDEX(幹材積成長量!$AH$7:$AJ$14,8,MATCH(【入力】吸収量・排出量算定シート!$G68,幹材積成長量!$AH$7:$AJ$7,0)))),0)</f>
        <v>0</v>
      </c>
      <c r="DU68" s="187">
        <f>IFERROR(IF($F68="地位Ⅰ",INDEX(幹材積成長量!$AE$7:$AG$14,8,MATCH(【入力】吸収量・排出量算定シート!$G68,幹材積成長量!$AE$7:$AG$7,0)),IF($F68="地位Ⅲ",INDEX(幹材積成長量!$AK$7:$AM$14,8,MATCH(【入力】吸収量・排出量算定シート!$G68,幹材積成長量!$AK$7:$AM$7,0)),INDEX(幹材積成長量!$AH$7:$AJ$14,8,MATCH(【入力】吸収量・排出量算定シート!$G68,幹材積成長量!$AH$7:$AJ$7,0)))),0)</f>
        <v>0</v>
      </c>
      <c r="DV68" s="187">
        <f>IFERROR(IF($F68="地位Ⅰ",INDEX(幹材積成長量!$AE$7:$AG$14,8,MATCH(【入力】吸収量・排出量算定シート!$G68,幹材積成長量!$AE$7:$AG$7,0)),IF($F68="地位Ⅲ",INDEX(幹材積成長量!$AK$7:$AM$14,8,MATCH(【入力】吸収量・排出量算定シート!$G68,幹材積成長量!$AK$7:$AM$7,0)),INDEX(幹材積成長量!$AH$7:$AJ$14,8,MATCH(【入力】吸収量・排出量算定シート!$G68,幹材積成長量!$AH$7:$AJ$7,0)))),0)</f>
        <v>0</v>
      </c>
      <c r="DW68" s="187">
        <f>IFERROR(IF($F68="地位Ⅰ",INDEX(幹材積成長量!$AE$7:$AG$14,8,MATCH(【入力】吸収量・排出量算定シート!$G68,幹材積成長量!$AE$7:$AG$7,0)),IF($F68="地位Ⅲ",INDEX(幹材積成長量!$AK$7:$AM$14,8,MATCH(【入力】吸収量・排出量算定シート!$G68,幹材積成長量!$AK$7:$AM$7,0)),INDEX(幹材積成長量!$AH$7:$AJ$14,8,MATCH(【入力】吸収量・排出量算定シート!$G68,幹材積成長量!$AH$7:$AJ$7,0)))),0)</f>
        <v>0</v>
      </c>
      <c r="DX68" s="187">
        <f>IFERROR(IF($F68="地位Ⅰ",INDEX(幹材積成長量!$AE$7:$AG$14,8,MATCH(【入力】吸収量・排出量算定シート!$G68,幹材積成長量!$AE$7:$AG$7,0)),IF($F68="地位Ⅲ",INDEX(幹材積成長量!$AK$7:$AM$14,8,MATCH(【入力】吸収量・排出量算定シート!$G68,幹材積成長量!$AK$7:$AM$7,0)),INDEX(幹材積成長量!$AH$7:$AJ$14,8,MATCH(【入力】吸収量・排出量算定シート!$G68,幹材積成長量!$AH$7:$AJ$7,0)))),0)</f>
        <v>0</v>
      </c>
      <c r="DY68" s="187">
        <f>IFERROR(IF($F68="地位Ⅰ",INDEX(幹材積成長量!$AE$7:$AG$14,8,MATCH(【入力】吸収量・排出量算定シート!$G68,幹材積成長量!$AE$7:$AG$7,0)),IF($F68="地位Ⅲ",INDEX(幹材積成長量!$AK$7:$AM$14,8,MATCH(【入力】吸収量・排出量算定シート!$G68,幹材積成長量!$AK$7:$AM$7,0)),INDEX(幹材積成長量!$AH$7:$AJ$14,8,MATCH(【入力】吸収量・排出量算定シート!$G68,幹材積成長量!$AH$7:$AJ$7,0)))),0)</f>
        <v>0</v>
      </c>
      <c r="DZ68" s="187">
        <f>IFERROR(IF($F68="地位Ⅰ",INDEX(幹材積成長量!$AE$7:$AG$14,8,MATCH(【入力】吸収量・排出量算定シート!$G68,幹材積成長量!$AE$7:$AG$7,0)),IF($F68="地位Ⅲ",INDEX(幹材積成長量!$AK$7:$AM$14,8,MATCH(【入力】吸収量・排出量算定シート!$G68,幹材積成長量!$AK$7:$AM$7,0)),INDEX(幹材積成長量!$AH$7:$AJ$14,8,MATCH(【入力】吸収量・排出量算定シート!$G68,幹材積成長量!$AH$7:$AJ$7,0)))),0)</f>
        <v>0</v>
      </c>
      <c r="EA68" s="187">
        <f>IFERROR(IF($F68="地位Ⅰ",INDEX(幹材積成長量!$AE$7:$AG$14,8,MATCH(【入力】吸収量・排出量算定シート!$G68,幹材積成長量!$AE$7:$AG$7,0)),IF($F68="地位Ⅲ",INDEX(幹材積成長量!$AK$7:$AM$14,8,MATCH(【入力】吸収量・排出量算定シート!$G68,幹材積成長量!$AK$7:$AM$7,0)),INDEX(幹材積成長量!$AH$7:$AJ$14,8,MATCH(【入力】吸収量・排出量算定シート!$G68,幹材積成長量!$AH$7:$AJ$7,0)))),0)</f>
        <v>0</v>
      </c>
      <c r="EB68" s="187">
        <f>IFERROR(IF($F68="地位Ⅰ",INDEX(幹材積成長量!$AE$7:$AG$14,8,MATCH(【入力】吸収量・排出量算定シート!$G68,幹材積成長量!$AE$7:$AG$7,0)),IF($F68="地位Ⅲ",INDEX(幹材積成長量!$AK$7:$AM$14,8,MATCH(【入力】吸収量・排出量算定シート!$G68,幹材積成長量!$AK$7:$AM$7,0)),INDEX(幹材積成長量!$AH$7:$AJ$14,8,MATCH(【入力】吸収量・排出量算定シート!$G68,幹材積成長量!$AH$7:$AJ$7,0)))),0)</f>
        <v>0</v>
      </c>
      <c r="EC68" s="187">
        <f>IFERROR(IF($F68="地位Ⅰ",INDEX(幹材積成長量!$AE$7:$AG$14,8,MATCH(【入力】吸収量・排出量算定シート!$G68,幹材積成長量!$AE$7:$AG$7,0)),IF($F68="地位Ⅲ",INDEX(幹材積成長量!$AK$7:$AM$14,8,MATCH(【入力】吸収量・排出量算定シート!$G68,幹材積成長量!$AK$7:$AM$7,0)),INDEX(幹材積成長量!$AH$7:$AJ$14,8,MATCH(【入力】吸収量・排出量算定シート!$G68,幹材積成長量!$AH$7:$AJ$7,0)))),0)</f>
        <v>0</v>
      </c>
      <c r="ED68" s="186">
        <f t="shared" si="233"/>
        <v>0</v>
      </c>
      <c r="EE68" s="186">
        <f t="shared" si="234"/>
        <v>0</v>
      </c>
      <c r="EF68" s="186">
        <f t="shared" si="235"/>
        <v>0</v>
      </c>
      <c r="EG68" s="186">
        <f t="shared" si="236"/>
        <v>0</v>
      </c>
      <c r="EH68" s="186">
        <f t="shared" si="237"/>
        <v>0</v>
      </c>
      <c r="EI68" s="186">
        <f t="shared" si="238"/>
        <v>0</v>
      </c>
      <c r="EJ68" s="186">
        <f t="shared" si="239"/>
        <v>0</v>
      </c>
      <c r="EK68" s="186">
        <f t="shared" si="240"/>
        <v>0</v>
      </c>
      <c r="EL68" s="186">
        <f t="shared" si="241"/>
        <v>0</v>
      </c>
      <c r="EM68" s="186">
        <f t="shared" si="242"/>
        <v>0</v>
      </c>
      <c r="EN68" s="186">
        <f t="shared" si="243"/>
        <v>0</v>
      </c>
      <c r="EO68" s="186">
        <f t="shared" si="244"/>
        <v>0</v>
      </c>
      <c r="EP68" s="186">
        <f t="shared" si="245"/>
        <v>0</v>
      </c>
      <c r="EQ68" s="186">
        <f t="shared" si="246"/>
        <v>0</v>
      </c>
      <c r="ER68" s="186">
        <f t="shared" si="247"/>
        <v>0</v>
      </c>
      <c r="ES68" s="186">
        <f t="shared" si="248"/>
        <v>0</v>
      </c>
      <c r="ET68" s="186">
        <f t="shared" si="249"/>
        <v>0</v>
      </c>
    </row>
    <row r="69" spans="2:150" x14ac:dyDescent="0.3">
      <c r="B69" s="3"/>
      <c r="C69" s="3"/>
      <c r="D69" s="3"/>
      <c r="E69" s="3"/>
      <c r="G69" s="217"/>
      <c r="J69" s="3"/>
      <c r="M69" s="187">
        <f>IFERROR(IF($F69="地位Ⅰ",INDEX(幹材積成長量!$S$7:$U$148,MATCH(【入力】吸収量・排出量算定シート!$H69+(M$17-$M$17),幹材積成長量!$S$7:$S$148,0),MATCH($G69,幹材積成長量!$S$7:$U$7,0)),IF($F69="地位Ⅲ",INDEX(幹材積成長量!$Y$7:$AA$148,MATCH(【入力】吸収量・排出量算定シート!$H69+(M$17-$M$17),幹材積成長量!$Y$7:$Y$148,0),MATCH($G69,幹材積成長量!$Y$7:$AA$7,0)),INDEX(幹材積成長量!$V$7:$X$148,MATCH(【入力】吸収量・排出量算定シート!$H69+(M$17-$M$17),幹材積成長量!$V$7:$V$148,0),MATCH($G69,幹材積成長量!$V$7:$X$7,0)))),0)</f>
        <v>0</v>
      </c>
      <c r="N69" s="187">
        <f>IFERROR(IF($F69="地位Ⅰ",INDEX(幹材積成長量!$S$7:$U$148,MATCH(【入力】吸収量・排出量算定シート!$H69+(N$17-$M$17),幹材積成長量!$S$7:$S$148,0),MATCH($G69,幹材積成長量!$S$7:$U$7,0)),IF($F69="地位Ⅲ",INDEX(幹材積成長量!$Y$7:$AA$148,MATCH(【入力】吸収量・排出量算定シート!$H69+(N$17-$M$17),幹材積成長量!$Y$7:$Y$148,0),MATCH($G69,幹材積成長量!$Y$7:$AA$7,0)),INDEX(幹材積成長量!$V$7:$X$148,MATCH(【入力】吸収量・排出量算定シート!$H69+(N$17-$M$17),幹材積成長量!$V$7:$V$148,0),MATCH($G69,幹材積成長量!$V$7:$X$7,0)))),0)</f>
        <v>0</v>
      </c>
      <c r="O69" s="187">
        <f>IFERROR(IF($F69="地位Ⅰ",INDEX(幹材積成長量!$S$7:$U$148,MATCH(【入力】吸収量・排出量算定シート!$H69+(O$17-$M$17),幹材積成長量!$S$7:$S$148,0),MATCH($G69,幹材積成長量!$S$7:$U$7,0)),IF($F69="地位Ⅲ",INDEX(幹材積成長量!$Y$7:$AA$148,MATCH(【入力】吸収量・排出量算定シート!$H69+(O$17-$M$17),幹材積成長量!$Y$7:$Y$148,0),MATCH($G69,幹材積成長量!$Y$7:$AA$7,0)),INDEX(幹材積成長量!$V$7:$X$148,MATCH(【入力】吸収量・排出量算定シート!$H69+(O$17-$M$17),幹材積成長量!$V$7:$V$148,0),MATCH($G69,幹材積成長量!$V$7:$X$7,0)))),0)</f>
        <v>0</v>
      </c>
      <c r="P69" s="187">
        <f>IFERROR(IF($F69="地位Ⅰ",INDEX(幹材積成長量!$S$7:$U$148,MATCH(【入力】吸収量・排出量算定シート!$H69+(P$17-$M$17),幹材積成長量!$S$7:$S$148,0),MATCH($G69,幹材積成長量!$S$7:$U$7,0)),IF($F69="地位Ⅲ",INDEX(幹材積成長量!$Y$7:$AA$148,MATCH(【入力】吸収量・排出量算定シート!$H69+(P$17-$M$17),幹材積成長量!$Y$7:$Y$148,0),MATCH($G69,幹材積成長量!$Y$7:$AA$7,0)),INDEX(幹材積成長量!$V$7:$X$148,MATCH(【入力】吸収量・排出量算定シート!$H69+(P$17-$M$17),幹材積成長量!$V$7:$V$148,0),MATCH($G69,幹材積成長量!$V$7:$X$7,0)))),0)</f>
        <v>0</v>
      </c>
      <c r="Q69" s="187">
        <f>IFERROR(IF($F69="地位Ⅰ",INDEX(幹材積成長量!$S$7:$U$148,MATCH(【入力】吸収量・排出量算定シート!$H69+(Q$17-$M$17),幹材積成長量!$S$7:$S$148,0),MATCH($G69,幹材積成長量!$S$7:$U$7,0)),IF($F69="地位Ⅲ",INDEX(幹材積成長量!$Y$7:$AA$148,MATCH(【入力】吸収量・排出量算定シート!$H69+(Q$17-$M$17),幹材積成長量!$Y$7:$Y$148,0),MATCH($G69,幹材積成長量!$Y$7:$AA$7,0)),INDEX(幹材積成長量!$V$7:$X$148,MATCH(【入力】吸収量・排出量算定シート!$H69+(Q$17-$M$17),幹材積成長量!$V$7:$V$148,0),MATCH($G69,幹材積成長量!$V$7:$X$7,0)))),0)</f>
        <v>0</v>
      </c>
      <c r="R69" s="187">
        <f>IFERROR(IF($F69="地位Ⅰ",INDEX(幹材積成長量!$S$7:$U$148,MATCH(【入力】吸収量・排出量算定シート!$H69+(R$17-$M$17),幹材積成長量!$S$7:$S$148,0),MATCH($G69,幹材積成長量!$S$7:$U$7,0)),IF($F69="地位Ⅲ",INDEX(幹材積成長量!$Y$7:$AA$148,MATCH(【入力】吸収量・排出量算定シート!$H69+(R$17-$M$17),幹材積成長量!$Y$7:$Y$148,0),MATCH($G69,幹材積成長量!$Y$7:$AA$7,0)),INDEX(幹材積成長量!$V$7:$X$148,MATCH(【入力】吸収量・排出量算定シート!$H69+(R$17-$M$17),幹材積成長量!$V$7:$V$148,0),MATCH($G69,幹材積成長量!$V$7:$X$7,0)))),0)</f>
        <v>0</v>
      </c>
      <c r="S69" s="187">
        <f>IFERROR(IF($F69="地位Ⅰ",INDEX(幹材積成長量!$S$7:$U$148,MATCH(【入力】吸収量・排出量算定シート!$H69+(S$17-$M$17),幹材積成長量!$S$7:$S$148,0),MATCH($G69,幹材積成長量!$S$7:$U$7,0)),IF($F69="地位Ⅲ",INDEX(幹材積成長量!$Y$7:$AA$148,MATCH(【入力】吸収量・排出量算定シート!$H69+(S$17-$M$17),幹材積成長量!$Y$7:$Y$148,0),MATCH($G69,幹材積成長量!$Y$7:$AA$7,0)),INDEX(幹材積成長量!$V$7:$X$148,MATCH(【入力】吸収量・排出量算定シート!$H69+(S$17-$M$17),幹材積成長量!$V$7:$V$148,0),MATCH($G69,幹材積成長量!$V$7:$X$7,0)))),0)</f>
        <v>0</v>
      </c>
      <c r="T69" s="187">
        <f>IFERROR(IF($F69="地位Ⅰ",INDEX(幹材積成長量!$S$7:$U$148,MATCH(【入力】吸収量・排出量算定シート!$H69+(T$17-$M$17),幹材積成長量!$S$7:$S$148,0),MATCH($G69,幹材積成長量!$S$7:$U$7,0)),IF($F69="地位Ⅲ",INDEX(幹材積成長量!$Y$7:$AA$148,MATCH(【入力】吸収量・排出量算定シート!$H69+(T$17-$M$17),幹材積成長量!$Y$7:$Y$148,0),MATCH($G69,幹材積成長量!$Y$7:$AA$7,0)),INDEX(幹材積成長量!$V$7:$X$148,MATCH(【入力】吸収量・排出量算定シート!$H69+(T$17-$M$17),幹材積成長量!$V$7:$V$148,0),MATCH($G69,幹材積成長量!$V$7:$X$7,0)))),0)</f>
        <v>0</v>
      </c>
      <c r="U69" s="187">
        <f>IFERROR(IF($F69="地位Ⅰ",INDEX(幹材積成長量!$S$7:$U$148,MATCH(【入力】吸収量・排出量算定シート!$H69+(U$17-$M$17),幹材積成長量!$S$7:$S$148,0),MATCH($G69,幹材積成長量!$S$7:$U$7,0)),IF($F69="地位Ⅲ",INDEX(幹材積成長量!$Y$7:$AA$148,MATCH(【入力】吸収量・排出量算定シート!$H69+(U$17-$M$17),幹材積成長量!$Y$7:$Y$148,0),MATCH($G69,幹材積成長量!$Y$7:$AA$7,0)),INDEX(幹材積成長量!$V$7:$X$148,MATCH(【入力】吸収量・排出量算定シート!$H69+(U$17-$M$17),幹材積成長量!$V$7:$V$148,0),MATCH($G69,幹材積成長量!$V$7:$X$7,0)))),0)</f>
        <v>0</v>
      </c>
      <c r="V69" s="187">
        <f>IFERROR(IF($F69="地位Ⅰ",INDEX(幹材積成長量!$S$7:$U$148,MATCH(【入力】吸収量・排出量算定シート!$H69+(V$17-$M$17),幹材積成長量!$S$7:$S$148,0),MATCH($G69,幹材積成長量!$S$7:$U$7,0)),IF($F69="地位Ⅲ",INDEX(幹材積成長量!$Y$7:$AA$148,MATCH(【入力】吸収量・排出量算定シート!$H69+(V$17-$M$17),幹材積成長量!$Y$7:$Y$148,0),MATCH($G69,幹材積成長量!$Y$7:$AA$7,0)),INDEX(幹材積成長量!$V$7:$X$148,MATCH(【入力】吸収量・排出量算定シート!$H69+(V$17-$M$17),幹材積成長量!$V$7:$V$148,0),MATCH($G69,幹材積成長量!$V$7:$X$7,0)))),0)</f>
        <v>0</v>
      </c>
      <c r="W69" s="187">
        <f>IFERROR(IF($F69="地位Ⅰ",INDEX(幹材積成長量!$S$7:$U$148,MATCH(【入力】吸収量・排出量算定シート!$H69+(W$17-$M$17),幹材積成長量!$S$7:$S$148,0),MATCH($G69,幹材積成長量!$S$7:$U$7,0)),IF($F69="地位Ⅲ",INDEX(幹材積成長量!$Y$7:$AA$148,MATCH(【入力】吸収量・排出量算定シート!$H69+(W$17-$M$17),幹材積成長量!$Y$7:$Y$148,0),MATCH($G69,幹材積成長量!$Y$7:$AA$7,0)),INDEX(幹材積成長量!$V$7:$X$148,MATCH(【入力】吸収量・排出量算定シート!$H69+(W$17-$M$17),幹材積成長量!$V$7:$V$148,0),MATCH($G69,幹材積成長量!$V$7:$X$7,0)))),0)</f>
        <v>0</v>
      </c>
      <c r="X69" s="187">
        <f>IFERROR(IF($F69="地位Ⅰ",INDEX(幹材積成長量!$S$7:$U$148,MATCH(【入力】吸収量・排出量算定シート!$H69+(X$17-$M$17),幹材積成長量!$S$7:$S$148,0),MATCH($G69,幹材積成長量!$S$7:$U$7,0)),IF($F69="地位Ⅲ",INDEX(幹材積成長量!$Y$7:$AA$148,MATCH(【入力】吸収量・排出量算定シート!$H69+(X$17-$M$17),幹材積成長量!$Y$7:$Y$148,0),MATCH($G69,幹材積成長量!$Y$7:$AA$7,0)),INDEX(幹材積成長量!$V$7:$X$148,MATCH(【入力】吸収量・排出量算定シート!$H69+(X$17-$M$17),幹材積成長量!$V$7:$V$148,0),MATCH($G69,幹材積成長量!$V$7:$X$7,0)))),0)</f>
        <v>0</v>
      </c>
      <c r="Y69" s="187">
        <f>IFERROR(IF($F69="地位Ⅰ",INDEX(幹材積成長量!$S$7:$U$148,MATCH(【入力】吸収量・排出量算定シート!$H69+(Y$17-$M$17),幹材積成長量!$S$7:$S$148,0),MATCH($G69,幹材積成長量!$S$7:$U$7,0)),IF($F69="地位Ⅲ",INDEX(幹材積成長量!$Y$7:$AA$148,MATCH(【入力】吸収量・排出量算定シート!$H69+(Y$17-$M$17),幹材積成長量!$Y$7:$Y$148,0),MATCH($G69,幹材積成長量!$Y$7:$AA$7,0)),INDEX(幹材積成長量!$V$7:$X$148,MATCH(【入力】吸収量・排出量算定シート!$H69+(Y$17-$M$17),幹材積成長量!$V$7:$V$148,0),MATCH($G69,幹材積成長量!$V$7:$X$7,0)))),0)</f>
        <v>0</v>
      </c>
      <c r="Z69" s="187">
        <f>IFERROR(IF($F69="地位Ⅰ",INDEX(幹材積成長量!$S$7:$U$148,MATCH(【入力】吸収量・排出量算定シート!$H69+(Z$17-$M$17),幹材積成長量!$S$7:$S$148,0),MATCH($G69,幹材積成長量!$S$7:$U$7,0)),IF($F69="地位Ⅲ",INDEX(幹材積成長量!$Y$7:$AA$148,MATCH(【入力】吸収量・排出量算定シート!$H69+(Z$17-$M$17),幹材積成長量!$Y$7:$Y$148,0),MATCH($G69,幹材積成長量!$Y$7:$AA$7,0)),INDEX(幹材積成長量!$V$7:$X$148,MATCH(【入力】吸収量・排出量算定シート!$H69+(Z$17-$M$17),幹材積成長量!$V$7:$V$148,0),MATCH($G69,幹材積成長量!$V$7:$X$7,0)))),0)</f>
        <v>0</v>
      </c>
      <c r="AA69" s="187">
        <f>IFERROR(IF($F69="地位Ⅰ",INDEX(幹材積成長量!$S$7:$U$148,MATCH(【入力】吸収量・排出量算定シート!$H69+(AA$17-$M$17),幹材積成長量!$S$7:$S$148,0),MATCH($G69,幹材積成長量!$S$7:$U$7,0)),IF($F69="地位Ⅲ",INDEX(幹材積成長量!$Y$7:$AA$148,MATCH(【入力】吸収量・排出量算定シート!$H69+(AA$17-$M$17),幹材積成長量!$Y$7:$Y$148,0),MATCH($G69,幹材積成長量!$Y$7:$AA$7,0)),INDEX(幹材積成長量!$V$7:$X$148,MATCH(【入力】吸収量・排出量算定シート!$H69+(AA$17-$M$17),幹材積成長量!$V$7:$V$148,0),MATCH($G69,幹材積成長量!$V$7:$X$7,0)))),0)</f>
        <v>0</v>
      </c>
      <c r="AB69" s="187">
        <f>IFERROR(IF($F69="地位Ⅰ",INDEX(幹材積成長量!$S$7:$U$148,MATCH(【入力】吸収量・排出量算定シート!$H69+(AB$17-$M$17),幹材積成長量!$S$7:$S$148,0),MATCH($G69,幹材積成長量!$S$7:$U$7,0)),IF($F69="地位Ⅲ",INDEX(幹材積成長量!$Y$7:$AA$148,MATCH(【入力】吸収量・排出量算定シート!$H69+(AB$17-$M$17),幹材積成長量!$Y$7:$Y$148,0),MATCH($G69,幹材積成長量!$Y$7:$AA$7,0)),INDEX(幹材積成長量!$V$7:$X$148,MATCH(【入力】吸収量・排出量算定シート!$H69+(AB$17-$M$17),幹材積成長量!$V$7:$V$148,0),MATCH($G69,幹材積成長量!$V$7:$X$7,0)))),0)</f>
        <v>0</v>
      </c>
      <c r="AC69" s="187">
        <f>IFERROR(IF($F69="地位Ⅰ",INDEX(幹材積成長量!$S$7:$U$148,MATCH(【入力】吸収量・排出量算定シート!$H69+(AC$17-$M$17),幹材積成長量!$S$7:$S$148,0),MATCH($G69,幹材積成長量!$S$7:$U$7,0)),IF($F69="地位Ⅲ",INDEX(幹材積成長量!$Y$7:$AA$148,MATCH(【入力】吸収量・排出量算定シート!$H69+(AC$17-$M$17),幹材積成長量!$Y$7:$Y$148,0),MATCH($G69,幹材積成長量!$Y$7:$AA$7,0)),INDEX(幹材積成長量!$V$7:$X$148,MATCH(【入力】吸収量・排出量算定シート!$H69+(AC$17-$M$17),幹材積成長量!$V$7:$V$148,0),MATCH($G69,幹材積成長量!$V$7:$X$7,0)))),0)</f>
        <v>0</v>
      </c>
      <c r="AD69" s="2">
        <f>IFERROR(INDEX('BEF（拡大係数）'!$A$4:$AO$154,MATCH(【入力】吸収量・排出量算定シート!$H69,'BEF（拡大係数）'!$A$4:$A$154,0),MATCH($G69,'BEF（拡大係数）'!$A$4:$AO$4,0)),0)</f>
        <v>0</v>
      </c>
      <c r="AE69" s="2">
        <f>IFERROR(INDEX('BEF（拡大係数）'!$A$4:$AO$154,MATCH(【入力】吸収量・排出量算定シート!$H69,'BEF（拡大係数）'!$A$4:$A$154,0),MATCH($G69,'BEF（拡大係数）'!$A$4:$AO$4,0)),0)</f>
        <v>0</v>
      </c>
      <c r="AF69" s="2">
        <f>IFERROR(INDEX('BEF（拡大係数）'!$A$4:$AO$154,MATCH(【入力】吸収量・排出量算定シート!$H69,'BEF（拡大係数）'!$A$4:$A$154,0),MATCH($G69,'BEF（拡大係数）'!$A$4:$AO$4,0)),0)</f>
        <v>0</v>
      </c>
      <c r="AG69" s="2">
        <f>IFERROR(INDEX('BEF（拡大係数）'!$A$4:$AO$154,MATCH(【入力】吸収量・排出量算定シート!$H69,'BEF（拡大係数）'!$A$4:$A$154,0),MATCH($G69,'BEF（拡大係数）'!$A$4:$AO$4,0)),0)</f>
        <v>0</v>
      </c>
      <c r="AH69" s="2">
        <f>IFERROR(INDEX('BEF（拡大係数）'!$A$4:$AO$154,MATCH(【入力】吸収量・排出量算定シート!$H69,'BEF（拡大係数）'!$A$4:$A$154,0),MATCH($G69,'BEF（拡大係数）'!$A$4:$AO$4,0)),0)</f>
        <v>0</v>
      </c>
      <c r="AI69" s="2">
        <f>IFERROR(INDEX('BEF（拡大係数）'!$A$4:$AO$154,MATCH(【入力】吸収量・排出量算定シート!$H69,'BEF（拡大係数）'!$A$4:$A$154,0),MATCH($G69,'BEF（拡大係数）'!$A$4:$AO$4,0)),0)</f>
        <v>0</v>
      </c>
      <c r="AJ69" s="2">
        <f>IFERROR(INDEX('BEF（拡大係数）'!$A$4:$AO$154,MATCH(【入力】吸収量・排出量算定シート!$H69,'BEF（拡大係数）'!$A$4:$A$154,0),MATCH($G69,'BEF（拡大係数）'!$A$4:$AO$4,0)),0)</f>
        <v>0</v>
      </c>
      <c r="AK69" s="2">
        <f>IFERROR(INDEX('BEF（拡大係数）'!$A$4:$AO$154,MATCH(【入力】吸収量・排出量算定シート!$H69,'BEF（拡大係数）'!$A$4:$A$154,0),MATCH($G69,'BEF（拡大係数）'!$A$4:$AO$4,0)),0)</f>
        <v>0</v>
      </c>
      <c r="AL69" s="2">
        <f>IFERROR(INDEX('BEF（拡大係数）'!$A$4:$AO$154,MATCH(【入力】吸収量・排出量算定シート!$H69,'BEF（拡大係数）'!$A$4:$A$154,0),MATCH($G69,'BEF（拡大係数）'!$A$4:$AO$4,0)),0)</f>
        <v>0</v>
      </c>
      <c r="AM69" s="2">
        <f>IFERROR(INDEX('BEF（拡大係数）'!$A$4:$AO$154,MATCH(【入力】吸収量・排出量算定シート!$H69,'BEF（拡大係数）'!$A$4:$A$154,0),MATCH($G69,'BEF（拡大係数）'!$A$4:$AO$4,0)),0)</f>
        <v>0</v>
      </c>
      <c r="AN69" s="2">
        <f>IFERROR(INDEX('BEF（拡大係数）'!$A$4:$AO$154,MATCH(【入力】吸収量・排出量算定シート!$H69,'BEF（拡大係数）'!$A$4:$A$154,0),MATCH($G69,'BEF（拡大係数）'!$A$4:$AO$4,0)),0)</f>
        <v>0</v>
      </c>
      <c r="AO69" s="2">
        <f>IFERROR(INDEX('BEF（拡大係数）'!$A$4:$AO$154,MATCH(【入力】吸収量・排出量算定シート!$H69,'BEF（拡大係数）'!$A$4:$A$154,0),MATCH($G69,'BEF（拡大係数）'!$A$4:$AO$4,0)),0)</f>
        <v>0</v>
      </c>
      <c r="AP69" s="2">
        <f>IFERROR(INDEX('BEF（拡大係数）'!$A$4:$AO$154,MATCH(【入力】吸収量・排出量算定シート!$H69,'BEF（拡大係数）'!$A$4:$A$154,0),MATCH($G69,'BEF（拡大係数）'!$A$4:$AO$4,0)),0)</f>
        <v>0</v>
      </c>
      <c r="AQ69" s="2">
        <f>IFERROR(INDEX('BEF（拡大係数）'!$A$4:$AO$154,MATCH(【入力】吸収量・排出量算定シート!$H69,'BEF（拡大係数）'!$A$4:$A$154,0),MATCH($G69,'BEF（拡大係数）'!$A$4:$AO$4,0)),0)</f>
        <v>0</v>
      </c>
      <c r="AR69" s="2">
        <f>IFERROR(INDEX('BEF（拡大係数）'!$A$4:$AO$154,MATCH(【入力】吸収量・排出量算定シート!$H69,'BEF（拡大係数）'!$A$4:$A$154,0),MATCH($G69,'BEF（拡大係数）'!$A$4:$AO$4,0)),0)</f>
        <v>0</v>
      </c>
      <c r="AS69" s="2">
        <f>IFERROR(INDEX('BEF（拡大係数）'!$A$4:$AO$154,MATCH(【入力】吸収量・排出量算定シート!$H69,'BEF（拡大係数）'!$A$4:$A$154,0),MATCH($G69,'BEF（拡大係数）'!$A$4:$AO$4,0)),0)</f>
        <v>0</v>
      </c>
      <c r="AT69" s="2">
        <f>IFERROR(INDEX('BEF（拡大係数）'!$A$4:$AO$154,MATCH(【入力】吸収量・排出量算定シート!$H69,'BEF（拡大係数）'!$A$4:$A$154,0),MATCH($G69,'BEF（拡大係数）'!$A$4:$AO$4,0)),0)</f>
        <v>0</v>
      </c>
      <c r="AU69" s="2">
        <f>IFERROR(VLOOKUP($G69,パラメータ_オリジナル!$B$6:$G$45,4,FALSE),0)</f>
        <v>0</v>
      </c>
      <c r="AV69" s="2">
        <f>IFERROR(VLOOKUP($G69,パラメータ_オリジナル!$B$6:$G$45,5,FALSE),0)</f>
        <v>0</v>
      </c>
      <c r="AW69" s="2">
        <f>IFERROR(VLOOKUP($G69,パラメータ_オリジナル!$B$6:$G$45,6,FALSE),0)</f>
        <v>0</v>
      </c>
      <c r="AX69" s="125">
        <f t="shared" si="182"/>
        <v>0</v>
      </c>
      <c r="AY69" s="125">
        <f t="shared" si="183"/>
        <v>0</v>
      </c>
      <c r="AZ69" s="125">
        <f t="shared" si="184"/>
        <v>0</v>
      </c>
      <c r="BA69" s="125">
        <f t="shared" si="185"/>
        <v>0</v>
      </c>
      <c r="BB69" s="125">
        <f t="shared" si="186"/>
        <v>0</v>
      </c>
      <c r="BC69" s="125">
        <f t="shared" si="187"/>
        <v>0</v>
      </c>
      <c r="BD69" s="125">
        <f t="shared" si="188"/>
        <v>0</v>
      </c>
      <c r="BE69" s="125">
        <f t="shared" si="189"/>
        <v>0</v>
      </c>
      <c r="BF69" s="125">
        <f t="shared" si="190"/>
        <v>0</v>
      </c>
      <c r="BG69" s="125">
        <f t="shared" si="191"/>
        <v>0</v>
      </c>
      <c r="BH69" s="125">
        <f t="shared" si="192"/>
        <v>0</v>
      </c>
      <c r="BI69" s="125">
        <f t="shared" si="193"/>
        <v>0</v>
      </c>
      <c r="BJ69" s="125">
        <f t="shared" si="194"/>
        <v>0</v>
      </c>
      <c r="BK69" s="125">
        <f t="shared" si="195"/>
        <v>0</v>
      </c>
      <c r="BL69" s="125">
        <f t="shared" si="196"/>
        <v>0</v>
      </c>
      <c r="BM69" s="125">
        <f t="shared" si="197"/>
        <v>0</v>
      </c>
      <c r="BN69" s="125">
        <f t="shared" si="198"/>
        <v>0</v>
      </c>
      <c r="BO69" s="125">
        <f t="shared" si="199"/>
        <v>0</v>
      </c>
      <c r="BP69" s="125">
        <f t="shared" si="200"/>
        <v>0</v>
      </c>
      <c r="BQ69" s="125">
        <f t="shared" si="201"/>
        <v>0</v>
      </c>
      <c r="BR69" s="125">
        <f t="shared" si="202"/>
        <v>0</v>
      </c>
      <c r="BS69" s="125">
        <f t="shared" si="203"/>
        <v>0</v>
      </c>
      <c r="BT69" s="125">
        <f t="shared" si="204"/>
        <v>0</v>
      </c>
      <c r="BU69" s="125">
        <f t="shared" si="205"/>
        <v>0</v>
      </c>
      <c r="BV69" s="125">
        <f t="shared" si="206"/>
        <v>0</v>
      </c>
      <c r="BW69" s="125">
        <f t="shared" si="207"/>
        <v>0</v>
      </c>
      <c r="BX69" s="125">
        <f t="shared" si="208"/>
        <v>0</v>
      </c>
      <c r="BY69" s="125">
        <f t="shared" si="209"/>
        <v>0</v>
      </c>
      <c r="BZ69" s="125">
        <f t="shared" si="210"/>
        <v>0</v>
      </c>
      <c r="CA69" s="125">
        <f t="shared" si="211"/>
        <v>0</v>
      </c>
      <c r="CB69" s="125">
        <f t="shared" si="212"/>
        <v>0</v>
      </c>
      <c r="CC69" s="125">
        <f t="shared" si="213"/>
        <v>0</v>
      </c>
      <c r="CD69" s="125">
        <f t="shared" si="214"/>
        <v>0</v>
      </c>
      <c r="CE69" s="125">
        <f t="shared" si="215"/>
        <v>0</v>
      </c>
      <c r="CF69" s="2">
        <f>IFERROR(IF($F69="地位Ⅰ",INDEX(幹材積成長量!$I$7:$K$148,MATCH((【入力】吸収量・排出量算定シート!$H69+(【入力】吸収量・排出量算定シート!CF$17-【入力】吸収量・排出量算定シート!$CF$17)),幹材積成長量!$I$7:$I$148,0),MATCH(【入力】吸収量・排出量算定シート!$G69,幹材積成長量!$I$7:$K$7,0)),IF($F69="地位Ⅲ",INDEX(幹材積成長量!$O$7:$Q$148,MATCH((【入力】吸収量・排出量算定シート!$H69+(【入力】吸収量・排出量算定シート!CF$17-【入力】吸収量・排出量算定シート!$CF$17)),幹材積成長量!$O$7:$O$148,0),MATCH(【入力】吸収量・排出量算定シート!$G69,幹材積成長量!$O$7:$Q$7,0)),INDEX(幹材積成長量!$L$7:$N$148,MATCH((【入力】吸収量・排出量算定シート!$H69+(【入力】吸収量・排出量算定シート!CF$17-【入力】吸収量・排出量算定シート!$CF$17)),幹材積成長量!$L$7:$L$148,0),MATCH(【入力】吸収量・排出量算定シート!$G69,幹材積成長量!$L$7:$N$7,0)))),0)</f>
        <v>0</v>
      </c>
      <c r="CG69" s="2">
        <f>IFERROR(IF($F69="地位Ⅰ",INDEX(幹材積成長量!$I$7:$K$148,MATCH((【入力】吸収量・排出量算定シート!$H69+(【入力】吸収量・排出量算定シート!CG$17-【入力】吸収量・排出量算定シート!$CF$17)),幹材積成長量!$I$7:$I$148,0),MATCH(【入力】吸収量・排出量算定シート!$G69,幹材積成長量!$I$7:$K$7,0)),IF($F69="地位Ⅲ",INDEX(幹材積成長量!$O$7:$Q$148,MATCH((【入力】吸収量・排出量算定シート!$H69+(【入力】吸収量・排出量算定シート!CG$17-【入力】吸収量・排出量算定シート!$CF$17)),幹材積成長量!$O$7:$O$148,0),MATCH(【入力】吸収量・排出量算定シート!$G69,幹材積成長量!$O$7:$Q$7,0)),INDEX(幹材積成長量!$L$7:$N$148,MATCH((【入力】吸収量・排出量算定シート!$H69+(【入力】吸収量・排出量算定シート!CG$17-【入力】吸収量・排出量算定シート!$CF$17)),幹材積成長量!$L$7:$L$148,0),MATCH(【入力】吸収量・排出量算定シート!$G69,幹材積成長量!$L$7:$N$7,0)))),0)</f>
        <v>0</v>
      </c>
      <c r="CH69" s="2">
        <f>IFERROR(IF($F69="地位Ⅰ",INDEX(幹材積成長量!$I$7:$K$148,MATCH((【入力】吸収量・排出量算定シート!$H69+(【入力】吸収量・排出量算定シート!CH$17-【入力】吸収量・排出量算定シート!$CF$17)),幹材積成長量!$I$7:$I$148,0),MATCH(【入力】吸収量・排出量算定シート!$G69,幹材積成長量!$I$7:$K$7,0)),IF($F69="地位Ⅲ",INDEX(幹材積成長量!$O$7:$Q$148,MATCH((【入力】吸収量・排出量算定シート!$H69+(【入力】吸収量・排出量算定シート!CH$17-【入力】吸収量・排出量算定シート!$CF$17)),幹材積成長量!$O$7:$O$148,0),MATCH(【入力】吸収量・排出量算定シート!$G69,幹材積成長量!$O$7:$Q$7,0)),INDEX(幹材積成長量!$L$7:$N$148,MATCH((【入力】吸収量・排出量算定シート!$H69+(【入力】吸収量・排出量算定シート!CH$17-【入力】吸収量・排出量算定シート!$CF$17)),幹材積成長量!$L$7:$L$148,0),MATCH(【入力】吸収量・排出量算定シート!$G69,幹材積成長量!$L$7:$N$7,0)))),0)</f>
        <v>0</v>
      </c>
      <c r="CI69" s="2">
        <f>IFERROR(IF($F69="地位Ⅰ",INDEX(幹材積成長量!$I$7:$K$148,MATCH((【入力】吸収量・排出量算定シート!$H69+(【入力】吸収量・排出量算定シート!CI$17-【入力】吸収量・排出量算定シート!$CF$17)),幹材積成長量!$I$7:$I$148,0),MATCH(【入力】吸収量・排出量算定シート!$G69,幹材積成長量!$I$7:$K$7,0)),IF($F69="地位Ⅲ",INDEX(幹材積成長量!$O$7:$Q$148,MATCH((【入力】吸収量・排出量算定シート!$H69+(【入力】吸収量・排出量算定シート!CI$17-【入力】吸収量・排出量算定シート!$CF$17)),幹材積成長量!$O$7:$O$148,0),MATCH(【入力】吸収量・排出量算定シート!$G69,幹材積成長量!$O$7:$Q$7,0)),INDEX(幹材積成長量!$L$7:$N$148,MATCH((【入力】吸収量・排出量算定シート!$H69+(【入力】吸収量・排出量算定シート!CI$17-【入力】吸収量・排出量算定シート!$CF$17)),幹材積成長量!$L$7:$L$148,0),MATCH(【入力】吸収量・排出量算定シート!$G69,幹材積成長量!$L$7:$N$7,0)))),0)</f>
        <v>0</v>
      </c>
      <c r="CJ69" s="2">
        <f>IFERROR(IF($F69="地位Ⅰ",INDEX(幹材積成長量!$I$7:$K$148,MATCH((【入力】吸収量・排出量算定シート!$H69+(【入力】吸収量・排出量算定シート!CJ$17-【入力】吸収量・排出量算定シート!$CF$17)),幹材積成長量!$I$7:$I$148,0),MATCH(【入力】吸収量・排出量算定シート!$G69,幹材積成長量!$I$7:$K$7,0)),IF($F69="地位Ⅲ",INDEX(幹材積成長量!$O$7:$Q$148,MATCH((【入力】吸収量・排出量算定シート!$H69+(【入力】吸収量・排出量算定シート!CJ$17-【入力】吸収量・排出量算定シート!$CF$17)),幹材積成長量!$O$7:$O$148,0),MATCH(【入力】吸収量・排出量算定シート!$G69,幹材積成長量!$O$7:$Q$7,0)),INDEX(幹材積成長量!$L$7:$N$148,MATCH((【入力】吸収量・排出量算定シート!$H69+(【入力】吸収量・排出量算定シート!CJ$17-【入力】吸収量・排出量算定シート!$CF$17)),幹材積成長量!$L$7:$L$148,0),MATCH(【入力】吸収量・排出量算定シート!$G69,幹材積成長量!$L$7:$N$7,0)))),0)</f>
        <v>0</v>
      </c>
      <c r="CK69" s="2">
        <f>IFERROR(IF($F69="地位Ⅰ",INDEX(幹材積成長量!$I$7:$K$148,MATCH((【入力】吸収量・排出量算定シート!$H69+(【入力】吸収量・排出量算定シート!CK$17-【入力】吸収量・排出量算定シート!$CF$17)),幹材積成長量!$I$7:$I$148,0),MATCH(【入力】吸収量・排出量算定シート!$G69,幹材積成長量!$I$7:$K$7,0)),IF($F69="地位Ⅲ",INDEX(幹材積成長量!$O$7:$Q$148,MATCH((【入力】吸収量・排出量算定シート!$H69+(【入力】吸収量・排出量算定シート!CK$17-【入力】吸収量・排出量算定シート!$CF$17)),幹材積成長量!$O$7:$O$148,0),MATCH(【入力】吸収量・排出量算定シート!$G69,幹材積成長量!$O$7:$Q$7,0)),INDEX(幹材積成長量!$L$7:$N$148,MATCH((【入力】吸収量・排出量算定シート!$H69+(【入力】吸収量・排出量算定シート!CK$17-【入力】吸収量・排出量算定シート!$CF$17)),幹材積成長量!$L$7:$L$148,0),MATCH(【入力】吸収量・排出量算定シート!$G69,幹材積成長量!$L$7:$N$7,0)))),0)</f>
        <v>0</v>
      </c>
      <c r="CL69" s="2">
        <f>IFERROR(IF($F69="地位Ⅰ",INDEX(幹材積成長量!$I$7:$K$148,MATCH((【入力】吸収量・排出量算定シート!$H69+(【入力】吸収量・排出量算定シート!CL$17-【入力】吸収量・排出量算定シート!$CF$17)),幹材積成長量!$I$7:$I$148,0),MATCH(【入力】吸収量・排出量算定シート!$G69,幹材積成長量!$I$7:$K$7,0)),IF($F69="地位Ⅲ",INDEX(幹材積成長量!$O$7:$Q$148,MATCH((【入力】吸収量・排出量算定シート!$H69+(【入力】吸収量・排出量算定シート!CL$17-【入力】吸収量・排出量算定シート!$CF$17)),幹材積成長量!$O$7:$O$148,0),MATCH(【入力】吸収量・排出量算定シート!$G69,幹材積成長量!$O$7:$Q$7,0)),INDEX(幹材積成長量!$L$7:$N$148,MATCH((【入力】吸収量・排出量算定シート!$H69+(【入力】吸収量・排出量算定シート!CL$17-【入力】吸収量・排出量算定シート!$CF$17)),幹材積成長量!$L$7:$L$148,0),MATCH(【入力】吸収量・排出量算定シート!$G69,幹材積成長量!$L$7:$N$7,0)))),0)</f>
        <v>0</v>
      </c>
      <c r="CM69" s="2">
        <f>IFERROR(IF($F69="地位Ⅰ",INDEX(幹材積成長量!$I$7:$K$148,MATCH((【入力】吸収量・排出量算定シート!$H69+(【入力】吸収量・排出量算定シート!CM$17-【入力】吸収量・排出量算定シート!$CF$17)),幹材積成長量!$I$7:$I$148,0),MATCH(【入力】吸収量・排出量算定シート!$G69,幹材積成長量!$I$7:$K$7,0)),IF($F69="地位Ⅲ",INDEX(幹材積成長量!$O$7:$Q$148,MATCH((【入力】吸収量・排出量算定シート!$H69+(【入力】吸収量・排出量算定シート!CM$17-【入力】吸収量・排出量算定シート!$CF$17)),幹材積成長量!$O$7:$O$148,0),MATCH(【入力】吸収量・排出量算定シート!$G69,幹材積成長量!$O$7:$Q$7,0)),INDEX(幹材積成長量!$L$7:$N$148,MATCH((【入力】吸収量・排出量算定シート!$H69+(【入力】吸収量・排出量算定シート!CM$17-【入力】吸収量・排出量算定シート!$CF$17)),幹材積成長量!$L$7:$L$148,0),MATCH(【入力】吸収量・排出量算定シート!$G69,幹材積成長量!$L$7:$N$7,0)))),0)</f>
        <v>0</v>
      </c>
      <c r="CN69" s="2">
        <f>IFERROR(IF($F69="地位Ⅰ",INDEX(幹材積成長量!$I$7:$K$148,MATCH((【入力】吸収量・排出量算定シート!$H69+(【入力】吸収量・排出量算定シート!CN$17-【入力】吸収量・排出量算定シート!$CF$17)),幹材積成長量!$I$7:$I$148,0),MATCH(【入力】吸収量・排出量算定シート!$G69,幹材積成長量!$I$7:$K$7,0)),IF($F69="地位Ⅲ",INDEX(幹材積成長量!$O$7:$Q$148,MATCH((【入力】吸収量・排出量算定シート!$H69+(【入力】吸収量・排出量算定シート!CN$17-【入力】吸収量・排出量算定シート!$CF$17)),幹材積成長量!$O$7:$O$148,0),MATCH(【入力】吸収量・排出量算定シート!$G69,幹材積成長量!$O$7:$Q$7,0)),INDEX(幹材積成長量!$L$7:$N$148,MATCH((【入力】吸収量・排出量算定シート!$H69+(【入力】吸収量・排出量算定シート!CN$17-【入力】吸収量・排出量算定シート!$CF$17)),幹材積成長量!$L$7:$L$148,0),MATCH(【入力】吸収量・排出量算定シート!$G69,幹材積成長量!$L$7:$N$7,0)))),0)</f>
        <v>0</v>
      </c>
      <c r="CO69" s="2">
        <f>IFERROR(IF($F69="地位Ⅰ",INDEX(幹材積成長量!$I$7:$K$148,MATCH((【入力】吸収量・排出量算定シート!$H69+(【入力】吸収量・排出量算定シート!CO$17-【入力】吸収量・排出量算定シート!$CF$17)),幹材積成長量!$I$7:$I$148,0),MATCH(【入力】吸収量・排出量算定シート!$G69,幹材積成長量!$I$7:$K$7,0)),IF($F69="地位Ⅲ",INDEX(幹材積成長量!$O$7:$Q$148,MATCH((【入力】吸収量・排出量算定シート!$H69+(【入力】吸収量・排出量算定シート!CO$17-【入力】吸収量・排出量算定シート!$CF$17)),幹材積成長量!$O$7:$O$148,0),MATCH(【入力】吸収量・排出量算定シート!$G69,幹材積成長量!$O$7:$Q$7,0)),INDEX(幹材積成長量!$L$7:$N$148,MATCH((【入力】吸収量・排出量算定シート!$H69+(【入力】吸収量・排出量算定シート!CO$17-【入力】吸収量・排出量算定シート!$CF$17)),幹材積成長量!$L$7:$L$148,0),MATCH(【入力】吸収量・排出量算定シート!$G69,幹材積成長量!$L$7:$N$7,0)))),0)</f>
        <v>0</v>
      </c>
      <c r="CP69" s="2">
        <f>IFERROR(IF($F69="地位Ⅰ",INDEX(幹材積成長量!$I$7:$K$148,MATCH((【入力】吸収量・排出量算定シート!$H69+(【入力】吸収量・排出量算定シート!CP$17-【入力】吸収量・排出量算定シート!$CF$17)),幹材積成長量!$I$7:$I$148,0),MATCH(【入力】吸収量・排出量算定シート!$G69,幹材積成長量!$I$7:$K$7,0)),IF($F69="地位Ⅲ",INDEX(幹材積成長量!$O$7:$Q$148,MATCH((【入力】吸収量・排出量算定シート!$H69+(【入力】吸収量・排出量算定シート!CP$17-【入力】吸収量・排出量算定シート!$CF$17)),幹材積成長量!$O$7:$O$148,0),MATCH(【入力】吸収量・排出量算定シート!$G69,幹材積成長量!$O$7:$Q$7,0)),INDEX(幹材積成長量!$L$7:$N$148,MATCH((【入力】吸収量・排出量算定シート!$H69+(【入力】吸収量・排出量算定シート!CP$17-【入力】吸収量・排出量算定シート!$CF$17)),幹材積成長量!$L$7:$L$148,0),MATCH(【入力】吸収量・排出量算定シート!$G69,幹材積成長量!$L$7:$N$7,0)))),0)</f>
        <v>0</v>
      </c>
      <c r="CQ69" s="2">
        <f>IFERROR(IF($F69="地位Ⅰ",INDEX(幹材積成長量!$I$7:$K$148,MATCH((【入力】吸収量・排出量算定シート!$H69+(【入力】吸収量・排出量算定シート!CQ$17-【入力】吸収量・排出量算定シート!$CF$17)),幹材積成長量!$I$7:$I$148,0),MATCH(【入力】吸収量・排出量算定シート!$G69,幹材積成長量!$I$7:$K$7,0)),IF($F69="地位Ⅲ",INDEX(幹材積成長量!$O$7:$Q$148,MATCH((【入力】吸収量・排出量算定シート!$H69+(【入力】吸収量・排出量算定シート!CQ$17-【入力】吸収量・排出量算定シート!$CF$17)),幹材積成長量!$O$7:$O$148,0),MATCH(【入力】吸収量・排出量算定シート!$G69,幹材積成長量!$O$7:$Q$7,0)),INDEX(幹材積成長量!$L$7:$N$148,MATCH((【入力】吸収量・排出量算定シート!$H69+(【入力】吸収量・排出量算定シート!CQ$17-【入力】吸収量・排出量算定シート!$CF$17)),幹材積成長量!$L$7:$L$148,0),MATCH(【入力】吸収量・排出量算定シート!$G69,幹材積成長量!$L$7:$N$7,0)))),0)</f>
        <v>0</v>
      </c>
      <c r="CR69" s="2">
        <f>IFERROR(IF($F69="地位Ⅰ",INDEX(幹材積成長量!$I$7:$K$148,MATCH((【入力】吸収量・排出量算定シート!$H69+(【入力】吸収量・排出量算定シート!CR$17-【入力】吸収量・排出量算定シート!$CF$17)),幹材積成長量!$I$7:$I$148,0),MATCH(【入力】吸収量・排出量算定シート!$G69,幹材積成長量!$I$7:$K$7,0)),IF($F69="地位Ⅲ",INDEX(幹材積成長量!$O$7:$Q$148,MATCH((【入力】吸収量・排出量算定シート!$H69+(【入力】吸収量・排出量算定シート!CR$17-【入力】吸収量・排出量算定シート!$CF$17)),幹材積成長量!$O$7:$O$148,0),MATCH(【入力】吸収量・排出量算定シート!$G69,幹材積成長量!$O$7:$Q$7,0)),INDEX(幹材積成長量!$L$7:$N$148,MATCH((【入力】吸収量・排出量算定シート!$H69+(【入力】吸収量・排出量算定シート!CR$17-【入力】吸収量・排出量算定シート!$CF$17)),幹材積成長量!$L$7:$L$148,0),MATCH(【入力】吸収量・排出量算定シート!$G69,幹材積成長量!$L$7:$N$7,0)))),0)</f>
        <v>0</v>
      </c>
      <c r="CS69" s="2">
        <f>IFERROR(IF($F69="地位Ⅰ",INDEX(幹材積成長量!$I$7:$K$148,MATCH((【入力】吸収量・排出量算定シート!$H69+(【入力】吸収量・排出量算定シート!CS$17-【入力】吸収量・排出量算定シート!$CF$17)),幹材積成長量!$I$7:$I$148,0),MATCH(【入力】吸収量・排出量算定シート!$G69,幹材積成長量!$I$7:$K$7,0)),IF($F69="地位Ⅲ",INDEX(幹材積成長量!$O$7:$Q$148,MATCH((【入力】吸収量・排出量算定シート!$H69+(【入力】吸収量・排出量算定シート!CS$17-【入力】吸収量・排出量算定シート!$CF$17)),幹材積成長量!$O$7:$O$148,0),MATCH(【入力】吸収量・排出量算定シート!$G69,幹材積成長量!$O$7:$Q$7,0)),INDEX(幹材積成長量!$L$7:$N$148,MATCH((【入力】吸収量・排出量算定シート!$H69+(【入力】吸収量・排出量算定シート!CS$17-【入力】吸収量・排出量算定シート!$CF$17)),幹材積成長量!$L$7:$L$148,0),MATCH(【入力】吸収量・排出量算定シート!$G69,幹材積成長量!$L$7:$N$7,0)))),0)</f>
        <v>0</v>
      </c>
      <c r="CT69" s="2">
        <f>IFERROR(IF($F69="地位Ⅰ",INDEX(幹材積成長量!$I$7:$K$148,MATCH((【入力】吸収量・排出量算定シート!$H69+(【入力】吸収量・排出量算定シート!CT$17-【入力】吸収量・排出量算定シート!$CF$17)),幹材積成長量!$I$7:$I$148,0),MATCH(【入力】吸収量・排出量算定シート!$G69,幹材積成長量!$I$7:$K$7,0)),IF($F69="地位Ⅲ",INDEX(幹材積成長量!$O$7:$Q$148,MATCH((【入力】吸収量・排出量算定シート!$H69+(【入力】吸収量・排出量算定シート!CT$17-【入力】吸収量・排出量算定シート!$CF$17)),幹材積成長量!$O$7:$O$148,0),MATCH(【入力】吸収量・排出量算定シート!$G69,幹材積成長量!$O$7:$Q$7,0)),INDEX(幹材積成長量!$L$7:$N$148,MATCH((【入力】吸収量・排出量算定シート!$H69+(【入力】吸収量・排出量算定シート!CT$17-【入力】吸収量・排出量算定シート!$CF$17)),幹材積成長量!$L$7:$L$148,0),MATCH(【入力】吸収量・排出量算定シート!$G69,幹材積成長量!$L$7:$N$7,0)))),0)</f>
        <v>0</v>
      </c>
      <c r="CU69" s="2">
        <f>IFERROR(IF($F69="地位Ⅰ",INDEX(幹材積成長量!$I$7:$K$148,MATCH((【入力】吸収量・排出量算定シート!$H69+(【入力】吸収量・排出量算定シート!CU$17-【入力】吸収量・排出量算定シート!$CF$17)),幹材積成長量!$I$7:$I$148,0),MATCH(【入力】吸収量・排出量算定シート!$G69,幹材積成長量!$I$7:$K$7,0)),IF($F69="地位Ⅲ",INDEX(幹材積成長量!$O$7:$Q$148,MATCH((【入力】吸収量・排出量算定シート!$H69+(【入力】吸収量・排出量算定シート!CU$17-【入力】吸収量・排出量算定シート!$CF$17)),幹材積成長量!$O$7:$O$148,0),MATCH(【入力】吸収量・排出量算定シート!$G69,幹材積成長量!$O$7:$Q$7,0)),INDEX(幹材積成長量!$L$7:$N$148,MATCH((【入力】吸収量・排出量算定シート!$H69+(【入力】吸収量・排出量算定シート!CU$17-【入力】吸収量・排出量算定シート!$CF$17)),幹材積成長量!$L$7:$L$148,0),MATCH(【入力】吸収量・排出量算定シート!$G69,幹材積成長量!$L$7:$N$7,0)))),0)</f>
        <v>0</v>
      </c>
      <c r="CV69" s="2">
        <f>IFERROR(IF($F69="地位Ⅰ",INDEX(幹材積成長量!$I$7:$K$148,MATCH((【入力】吸収量・排出量算定シート!$H69+(【入力】吸収量・排出量算定シート!CV$17-【入力】吸収量・排出量算定シート!$CF$17)),幹材積成長量!$I$7:$I$148,0),MATCH(【入力】吸収量・排出量算定シート!$G69,幹材積成長量!$I$7:$K$7,0)),IF($F69="地位Ⅲ",INDEX(幹材積成長量!$O$7:$Q$148,MATCH((【入力】吸収量・排出量算定シート!$H69+(【入力】吸収量・排出量算定シート!CV$17-【入力】吸収量・排出量算定シート!$CF$17)),幹材積成長量!$O$7:$O$148,0),MATCH(【入力】吸収量・排出量算定シート!$G69,幹材積成長量!$O$7:$Q$7,0)),INDEX(幹材積成長量!$L$7:$N$148,MATCH((【入力】吸収量・排出量算定シート!$H69+(【入力】吸収量・排出量算定シート!CV$17-【入力】吸収量・排出量算定シート!$CF$17)),幹材積成長量!$L$7:$L$148,0),MATCH(【入力】吸収量・排出量算定シート!$G69,幹材積成長量!$L$7:$N$7,0)))),0)</f>
        <v>0</v>
      </c>
      <c r="CW69" s="2">
        <f t="shared" si="216"/>
        <v>0</v>
      </c>
      <c r="CX69" s="2">
        <f t="shared" si="217"/>
        <v>0</v>
      </c>
      <c r="CY69" s="2">
        <f t="shared" si="218"/>
        <v>0</v>
      </c>
      <c r="CZ69" s="2">
        <f t="shared" si="219"/>
        <v>0</v>
      </c>
      <c r="DA69" s="2">
        <f t="shared" si="220"/>
        <v>0</v>
      </c>
      <c r="DB69" s="2">
        <f t="shared" si="221"/>
        <v>0</v>
      </c>
      <c r="DC69" s="2">
        <f t="shared" si="222"/>
        <v>0</v>
      </c>
      <c r="DD69" s="2">
        <f t="shared" si="223"/>
        <v>0</v>
      </c>
      <c r="DE69" s="2">
        <f t="shared" si="224"/>
        <v>0</v>
      </c>
      <c r="DF69" s="2">
        <f t="shared" si="225"/>
        <v>0</v>
      </c>
      <c r="DG69" s="2">
        <f t="shared" si="226"/>
        <v>0</v>
      </c>
      <c r="DH69" s="2">
        <f t="shared" si="227"/>
        <v>0</v>
      </c>
      <c r="DI69" s="2">
        <f t="shared" si="228"/>
        <v>0</v>
      </c>
      <c r="DJ69" s="2">
        <f t="shared" si="229"/>
        <v>0</v>
      </c>
      <c r="DK69" s="2">
        <f t="shared" si="230"/>
        <v>0</v>
      </c>
      <c r="DL69" s="2">
        <f t="shared" si="231"/>
        <v>0</v>
      </c>
      <c r="DM69" s="2">
        <f t="shared" si="232"/>
        <v>0</v>
      </c>
      <c r="DN69" s="187">
        <f>IFERROR(IF($F69="地位Ⅰ",INDEX(幹材積成長量!$AE$7:$AG$14,8,MATCH(【入力】吸収量・排出量算定シート!$G69,幹材積成長量!$AE$7:$AG$7,0)),IF($F69="地位Ⅲ",INDEX(幹材積成長量!$AK$7:$AM$14,8,MATCH(【入力】吸収量・排出量算定シート!$G69,幹材積成長量!$AK$7:$AM$7,0)),INDEX(幹材積成長量!$AH$7:$AJ$14,8,MATCH(【入力】吸収量・排出量算定シート!$G69,幹材積成長量!$AH$7:$AJ$7,0)))),0)</f>
        <v>0</v>
      </c>
      <c r="DO69" s="187">
        <f>IFERROR(IF($F69="地位Ⅰ",INDEX(幹材積成長量!$AE$7:$AG$14,8,MATCH(【入力】吸収量・排出量算定シート!$G69,幹材積成長量!$AE$7:$AG$7,0)),IF($F69="地位Ⅲ",INDEX(幹材積成長量!$AK$7:$AM$14,8,MATCH(【入力】吸収量・排出量算定シート!$G69,幹材積成長量!$AK$7:$AM$7,0)),INDEX(幹材積成長量!$AH$7:$AJ$14,8,MATCH(【入力】吸収量・排出量算定シート!$G69,幹材積成長量!$AH$7:$AJ$7,0)))),0)</f>
        <v>0</v>
      </c>
      <c r="DP69" s="187">
        <f>IFERROR(IF($F69="地位Ⅰ",INDEX(幹材積成長量!$AE$7:$AG$14,8,MATCH(【入力】吸収量・排出量算定シート!$G69,幹材積成長量!$AE$7:$AG$7,0)),IF($F69="地位Ⅲ",INDEX(幹材積成長量!$AK$7:$AM$14,8,MATCH(【入力】吸収量・排出量算定シート!$G69,幹材積成長量!$AK$7:$AM$7,0)),INDEX(幹材積成長量!$AH$7:$AJ$14,8,MATCH(【入力】吸収量・排出量算定シート!$G69,幹材積成長量!$AH$7:$AJ$7,0)))),0)</f>
        <v>0</v>
      </c>
      <c r="DQ69" s="187">
        <f>IFERROR(IF($F69="地位Ⅰ",INDEX(幹材積成長量!$AE$7:$AG$14,8,MATCH(【入力】吸収量・排出量算定シート!$G69,幹材積成長量!$AE$7:$AG$7,0)),IF($F69="地位Ⅲ",INDEX(幹材積成長量!$AK$7:$AM$14,8,MATCH(【入力】吸収量・排出量算定シート!$G69,幹材積成長量!$AK$7:$AM$7,0)),INDEX(幹材積成長量!$AH$7:$AJ$14,8,MATCH(【入力】吸収量・排出量算定シート!$G69,幹材積成長量!$AH$7:$AJ$7,0)))),0)</f>
        <v>0</v>
      </c>
      <c r="DR69" s="187">
        <f>IFERROR(IF($F69="地位Ⅰ",INDEX(幹材積成長量!$AE$7:$AG$14,8,MATCH(【入力】吸収量・排出量算定シート!$G69,幹材積成長量!$AE$7:$AG$7,0)),IF($F69="地位Ⅲ",INDEX(幹材積成長量!$AK$7:$AM$14,8,MATCH(【入力】吸収量・排出量算定シート!$G69,幹材積成長量!$AK$7:$AM$7,0)),INDEX(幹材積成長量!$AH$7:$AJ$14,8,MATCH(【入力】吸収量・排出量算定シート!$G69,幹材積成長量!$AH$7:$AJ$7,0)))),0)</f>
        <v>0</v>
      </c>
      <c r="DS69" s="187">
        <f>IFERROR(IF($F69="地位Ⅰ",INDEX(幹材積成長量!$AE$7:$AG$14,8,MATCH(【入力】吸収量・排出量算定シート!$G69,幹材積成長量!$AE$7:$AG$7,0)),IF($F69="地位Ⅲ",INDEX(幹材積成長量!$AK$7:$AM$14,8,MATCH(【入力】吸収量・排出量算定シート!$G69,幹材積成長量!$AK$7:$AM$7,0)),INDEX(幹材積成長量!$AH$7:$AJ$14,8,MATCH(【入力】吸収量・排出量算定シート!$G69,幹材積成長量!$AH$7:$AJ$7,0)))),0)</f>
        <v>0</v>
      </c>
      <c r="DT69" s="187">
        <f>IFERROR(IF($F69="地位Ⅰ",INDEX(幹材積成長量!$AE$7:$AG$14,8,MATCH(【入力】吸収量・排出量算定シート!$G69,幹材積成長量!$AE$7:$AG$7,0)),IF($F69="地位Ⅲ",INDEX(幹材積成長量!$AK$7:$AM$14,8,MATCH(【入力】吸収量・排出量算定シート!$G69,幹材積成長量!$AK$7:$AM$7,0)),INDEX(幹材積成長量!$AH$7:$AJ$14,8,MATCH(【入力】吸収量・排出量算定シート!$G69,幹材積成長量!$AH$7:$AJ$7,0)))),0)</f>
        <v>0</v>
      </c>
      <c r="DU69" s="187">
        <f>IFERROR(IF($F69="地位Ⅰ",INDEX(幹材積成長量!$AE$7:$AG$14,8,MATCH(【入力】吸収量・排出量算定シート!$G69,幹材積成長量!$AE$7:$AG$7,0)),IF($F69="地位Ⅲ",INDEX(幹材積成長量!$AK$7:$AM$14,8,MATCH(【入力】吸収量・排出量算定シート!$G69,幹材積成長量!$AK$7:$AM$7,0)),INDEX(幹材積成長量!$AH$7:$AJ$14,8,MATCH(【入力】吸収量・排出量算定シート!$G69,幹材積成長量!$AH$7:$AJ$7,0)))),0)</f>
        <v>0</v>
      </c>
      <c r="DV69" s="187">
        <f>IFERROR(IF($F69="地位Ⅰ",INDEX(幹材積成長量!$AE$7:$AG$14,8,MATCH(【入力】吸収量・排出量算定シート!$G69,幹材積成長量!$AE$7:$AG$7,0)),IF($F69="地位Ⅲ",INDEX(幹材積成長量!$AK$7:$AM$14,8,MATCH(【入力】吸収量・排出量算定シート!$G69,幹材積成長量!$AK$7:$AM$7,0)),INDEX(幹材積成長量!$AH$7:$AJ$14,8,MATCH(【入力】吸収量・排出量算定シート!$G69,幹材積成長量!$AH$7:$AJ$7,0)))),0)</f>
        <v>0</v>
      </c>
      <c r="DW69" s="187">
        <f>IFERROR(IF($F69="地位Ⅰ",INDEX(幹材積成長量!$AE$7:$AG$14,8,MATCH(【入力】吸収量・排出量算定シート!$G69,幹材積成長量!$AE$7:$AG$7,0)),IF($F69="地位Ⅲ",INDEX(幹材積成長量!$AK$7:$AM$14,8,MATCH(【入力】吸収量・排出量算定シート!$G69,幹材積成長量!$AK$7:$AM$7,0)),INDEX(幹材積成長量!$AH$7:$AJ$14,8,MATCH(【入力】吸収量・排出量算定シート!$G69,幹材積成長量!$AH$7:$AJ$7,0)))),0)</f>
        <v>0</v>
      </c>
      <c r="DX69" s="187">
        <f>IFERROR(IF($F69="地位Ⅰ",INDEX(幹材積成長量!$AE$7:$AG$14,8,MATCH(【入力】吸収量・排出量算定シート!$G69,幹材積成長量!$AE$7:$AG$7,0)),IF($F69="地位Ⅲ",INDEX(幹材積成長量!$AK$7:$AM$14,8,MATCH(【入力】吸収量・排出量算定シート!$G69,幹材積成長量!$AK$7:$AM$7,0)),INDEX(幹材積成長量!$AH$7:$AJ$14,8,MATCH(【入力】吸収量・排出量算定シート!$G69,幹材積成長量!$AH$7:$AJ$7,0)))),0)</f>
        <v>0</v>
      </c>
      <c r="DY69" s="187">
        <f>IFERROR(IF($F69="地位Ⅰ",INDEX(幹材積成長量!$AE$7:$AG$14,8,MATCH(【入力】吸収量・排出量算定シート!$G69,幹材積成長量!$AE$7:$AG$7,0)),IF($F69="地位Ⅲ",INDEX(幹材積成長量!$AK$7:$AM$14,8,MATCH(【入力】吸収量・排出量算定シート!$G69,幹材積成長量!$AK$7:$AM$7,0)),INDEX(幹材積成長量!$AH$7:$AJ$14,8,MATCH(【入力】吸収量・排出量算定シート!$G69,幹材積成長量!$AH$7:$AJ$7,0)))),0)</f>
        <v>0</v>
      </c>
      <c r="DZ69" s="187">
        <f>IFERROR(IF($F69="地位Ⅰ",INDEX(幹材積成長量!$AE$7:$AG$14,8,MATCH(【入力】吸収量・排出量算定シート!$G69,幹材積成長量!$AE$7:$AG$7,0)),IF($F69="地位Ⅲ",INDEX(幹材積成長量!$AK$7:$AM$14,8,MATCH(【入力】吸収量・排出量算定シート!$G69,幹材積成長量!$AK$7:$AM$7,0)),INDEX(幹材積成長量!$AH$7:$AJ$14,8,MATCH(【入力】吸収量・排出量算定シート!$G69,幹材積成長量!$AH$7:$AJ$7,0)))),0)</f>
        <v>0</v>
      </c>
      <c r="EA69" s="187">
        <f>IFERROR(IF($F69="地位Ⅰ",INDEX(幹材積成長量!$AE$7:$AG$14,8,MATCH(【入力】吸収量・排出量算定シート!$G69,幹材積成長量!$AE$7:$AG$7,0)),IF($F69="地位Ⅲ",INDEX(幹材積成長量!$AK$7:$AM$14,8,MATCH(【入力】吸収量・排出量算定シート!$G69,幹材積成長量!$AK$7:$AM$7,0)),INDEX(幹材積成長量!$AH$7:$AJ$14,8,MATCH(【入力】吸収量・排出量算定シート!$G69,幹材積成長量!$AH$7:$AJ$7,0)))),0)</f>
        <v>0</v>
      </c>
      <c r="EB69" s="187">
        <f>IFERROR(IF($F69="地位Ⅰ",INDEX(幹材積成長量!$AE$7:$AG$14,8,MATCH(【入力】吸収量・排出量算定シート!$G69,幹材積成長量!$AE$7:$AG$7,0)),IF($F69="地位Ⅲ",INDEX(幹材積成長量!$AK$7:$AM$14,8,MATCH(【入力】吸収量・排出量算定シート!$G69,幹材積成長量!$AK$7:$AM$7,0)),INDEX(幹材積成長量!$AH$7:$AJ$14,8,MATCH(【入力】吸収量・排出量算定シート!$G69,幹材積成長量!$AH$7:$AJ$7,0)))),0)</f>
        <v>0</v>
      </c>
      <c r="EC69" s="187">
        <f>IFERROR(IF($F69="地位Ⅰ",INDEX(幹材積成長量!$AE$7:$AG$14,8,MATCH(【入力】吸収量・排出量算定シート!$G69,幹材積成長量!$AE$7:$AG$7,0)),IF($F69="地位Ⅲ",INDEX(幹材積成長量!$AK$7:$AM$14,8,MATCH(【入力】吸収量・排出量算定シート!$G69,幹材積成長量!$AK$7:$AM$7,0)),INDEX(幹材積成長量!$AH$7:$AJ$14,8,MATCH(【入力】吸収量・排出量算定シート!$G69,幹材積成長量!$AH$7:$AJ$7,0)))),0)</f>
        <v>0</v>
      </c>
      <c r="ED69" s="186">
        <f t="shared" si="233"/>
        <v>0</v>
      </c>
      <c r="EE69" s="186">
        <f t="shared" si="234"/>
        <v>0</v>
      </c>
      <c r="EF69" s="186">
        <f t="shared" si="235"/>
        <v>0</v>
      </c>
      <c r="EG69" s="186">
        <f t="shared" si="236"/>
        <v>0</v>
      </c>
      <c r="EH69" s="186">
        <f t="shared" si="237"/>
        <v>0</v>
      </c>
      <c r="EI69" s="186">
        <f t="shared" si="238"/>
        <v>0</v>
      </c>
      <c r="EJ69" s="186">
        <f t="shared" si="239"/>
        <v>0</v>
      </c>
      <c r="EK69" s="186">
        <f t="shared" si="240"/>
        <v>0</v>
      </c>
      <c r="EL69" s="186">
        <f t="shared" si="241"/>
        <v>0</v>
      </c>
      <c r="EM69" s="186">
        <f t="shared" si="242"/>
        <v>0</v>
      </c>
      <c r="EN69" s="186">
        <f t="shared" si="243"/>
        <v>0</v>
      </c>
      <c r="EO69" s="186">
        <f t="shared" si="244"/>
        <v>0</v>
      </c>
      <c r="EP69" s="186">
        <f t="shared" si="245"/>
        <v>0</v>
      </c>
      <c r="EQ69" s="186">
        <f t="shared" si="246"/>
        <v>0</v>
      </c>
      <c r="ER69" s="186">
        <f t="shared" si="247"/>
        <v>0</v>
      </c>
      <c r="ES69" s="186">
        <f t="shared" si="248"/>
        <v>0</v>
      </c>
      <c r="ET69" s="186">
        <f t="shared" si="249"/>
        <v>0</v>
      </c>
    </row>
    <row r="70" spans="2:150" x14ac:dyDescent="0.3">
      <c r="B70" s="3"/>
      <c r="C70" s="3"/>
      <c r="D70" s="3"/>
      <c r="E70" s="3"/>
      <c r="G70" s="217"/>
      <c r="J70" s="3"/>
      <c r="M70" s="187">
        <f>IFERROR(IF($F70="地位Ⅰ",INDEX(幹材積成長量!$S$7:$U$148,MATCH(【入力】吸収量・排出量算定シート!$H70+(M$17-$M$17),幹材積成長量!$S$7:$S$148,0),MATCH($G70,幹材積成長量!$S$7:$U$7,0)),IF($F70="地位Ⅲ",INDEX(幹材積成長量!$Y$7:$AA$148,MATCH(【入力】吸収量・排出量算定シート!$H70+(M$17-$M$17),幹材積成長量!$Y$7:$Y$148,0),MATCH($G70,幹材積成長量!$Y$7:$AA$7,0)),INDEX(幹材積成長量!$V$7:$X$148,MATCH(【入力】吸収量・排出量算定シート!$H70+(M$17-$M$17),幹材積成長量!$V$7:$V$148,0),MATCH($G70,幹材積成長量!$V$7:$X$7,0)))),0)</f>
        <v>0</v>
      </c>
      <c r="N70" s="187">
        <f>IFERROR(IF($F70="地位Ⅰ",INDEX(幹材積成長量!$S$7:$U$148,MATCH(【入力】吸収量・排出量算定シート!$H70+(N$17-$M$17),幹材積成長量!$S$7:$S$148,0),MATCH($G70,幹材積成長量!$S$7:$U$7,0)),IF($F70="地位Ⅲ",INDEX(幹材積成長量!$Y$7:$AA$148,MATCH(【入力】吸収量・排出量算定シート!$H70+(N$17-$M$17),幹材積成長量!$Y$7:$Y$148,0),MATCH($G70,幹材積成長量!$Y$7:$AA$7,0)),INDEX(幹材積成長量!$V$7:$X$148,MATCH(【入力】吸収量・排出量算定シート!$H70+(N$17-$M$17),幹材積成長量!$V$7:$V$148,0),MATCH($G70,幹材積成長量!$V$7:$X$7,0)))),0)</f>
        <v>0</v>
      </c>
      <c r="O70" s="187">
        <f>IFERROR(IF($F70="地位Ⅰ",INDEX(幹材積成長量!$S$7:$U$148,MATCH(【入力】吸収量・排出量算定シート!$H70+(O$17-$M$17),幹材積成長量!$S$7:$S$148,0),MATCH($G70,幹材積成長量!$S$7:$U$7,0)),IF($F70="地位Ⅲ",INDEX(幹材積成長量!$Y$7:$AA$148,MATCH(【入力】吸収量・排出量算定シート!$H70+(O$17-$M$17),幹材積成長量!$Y$7:$Y$148,0),MATCH($G70,幹材積成長量!$Y$7:$AA$7,0)),INDEX(幹材積成長量!$V$7:$X$148,MATCH(【入力】吸収量・排出量算定シート!$H70+(O$17-$M$17),幹材積成長量!$V$7:$V$148,0),MATCH($G70,幹材積成長量!$V$7:$X$7,0)))),0)</f>
        <v>0</v>
      </c>
      <c r="P70" s="187">
        <f>IFERROR(IF($F70="地位Ⅰ",INDEX(幹材積成長量!$S$7:$U$148,MATCH(【入力】吸収量・排出量算定シート!$H70+(P$17-$M$17),幹材積成長量!$S$7:$S$148,0),MATCH($G70,幹材積成長量!$S$7:$U$7,0)),IF($F70="地位Ⅲ",INDEX(幹材積成長量!$Y$7:$AA$148,MATCH(【入力】吸収量・排出量算定シート!$H70+(P$17-$M$17),幹材積成長量!$Y$7:$Y$148,0),MATCH($G70,幹材積成長量!$Y$7:$AA$7,0)),INDEX(幹材積成長量!$V$7:$X$148,MATCH(【入力】吸収量・排出量算定シート!$H70+(P$17-$M$17),幹材積成長量!$V$7:$V$148,0),MATCH($G70,幹材積成長量!$V$7:$X$7,0)))),0)</f>
        <v>0</v>
      </c>
      <c r="Q70" s="187">
        <f>IFERROR(IF($F70="地位Ⅰ",INDEX(幹材積成長量!$S$7:$U$148,MATCH(【入力】吸収量・排出量算定シート!$H70+(Q$17-$M$17),幹材積成長量!$S$7:$S$148,0),MATCH($G70,幹材積成長量!$S$7:$U$7,0)),IF($F70="地位Ⅲ",INDEX(幹材積成長量!$Y$7:$AA$148,MATCH(【入力】吸収量・排出量算定シート!$H70+(Q$17-$M$17),幹材積成長量!$Y$7:$Y$148,0),MATCH($G70,幹材積成長量!$Y$7:$AA$7,0)),INDEX(幹材積成長量!$V$7:$X$148,MATCH(【入力】吸収量・排出量算定シート!$H70+(Q$17-$M$17),幹材積成長量!$V$7:$V$148,0),MATCH($G70,幹材積成長量!$V$7:$X$7,0)))),0)</f>
        <v>0</v>
      </c>
      <c r="R70" s="187">
        <f>IFERROR(IF($F70="地位Ⅰ",INDEX(幹材積成長量!$S$7:$U$148,MATCH(【入力】吸収量・排出量算定シート!$H70+(R$17-$M$17),幹材積成長量!$S$7:$S$148,0),MATCH($G70,幹材積成長量!$S$7:$U$7,0)),IF($F70="地位Ⅲ",INDEX(幹材積成長量!$Y$7:$AA$148,MATCH(【入力】吸収量・排出量算定シート!$H70+(R$17-$M$17),幹材積成長量!$Y$7:$Y$148,0),MATCH($G70,幹材積成長量!$Y$7:$AA$7,0)),INDEX(幹材積成長量!$V$7:$X$148,MATCH(【入力】吸収量・排出量算定シート!$H70+(R$17-$M$17),幹材積成長量!$V$7:$V$148,0),MATCH($G70,幹材積成長量!$V$7:$X$7,0)))),0)</f>
        <v>0</v>
      </c>
      <c r="S70" s="187">
        <f>IFERROR(IF($F70="地位Ⅰ",INDEX(幹材積成長量!$S$7:$U$148,MATCH(【入力】吸収量・排出量算定シート!$H70+(S$17-$M$17),幹材積成長量!$S$7:$S$148,0),MATCH($G70,幹材積成長量!$S$7:$U$7,0)),IF($F70="地位Ⅲ",INDEX(幹材積成長量!$Y$7:$AA$148,MATCH(【入力】吸収量・排出量算定シート!$H70+(S$17-$M$17),幹材積成長量!$Y$7:$Y$148,0),MATCH($G70,幹材積成長量!$Y$7:$AA$7,0)),INDEX(幹材積成長量!$V$7:$X$148,MATCH(【入力】吸収量・排出量算定シート!$H70+(S$17-$M$17),幹材積成長量!$V$7:$V$148,0),MATCH($G70,幹材積成長量!$V$7:$X$7,0)))),0)</f>
        <v>0</v>
      </c>
      <c r="T70" s="187">
        <f>IFERROR(IF($F70="地位Ⅰ",INDEX(幹材積成長量!$S$7:$U$148,MATCH(【入力】吸収量・排出量算定シート!$H70+(T$17-$M$17),幹材積成長量!$S$7:$S$148,0),MATCH($G70,幹材積成長量!$S$7:$U$7,0)),IF($F70="地位Ⅲ",INDEX(幹材積成長量!$Y$7:$AA$148,MATCH(【入力】吸収量・排出量算定シート!$H70+(T$17-$M$17),幹材積成長量!$Y$7:$Y$148,0),MATCH($G70,幹材積成長量!$Y$7:$AA$7,0)),INDEX(幹材積成長量!$V$7:$X$148,MATCH(【入力】吸収量・排出量算定シート!$H70+(T$17-$M$17),幹材積成長量!$V$7:$V$148,0),MATCH($G70,幹材積成長量!$V$7:$X$7,0)))),0)</f>
        <v>0</v>
      </c>
      <c r="U70" s="187">
        <f>IFERROR(IF($F70="地位Ⅰ",INDEX(幹材積成長量!$S$7:$U$148,MATCH(【入力】吸収量・排出量算定シート!$H70+(U$17-$M$17),幹材積成長量!$S$7:$S$148,0),MATCH($G70,幹材積成長量!$S$7:$U$7,0)),IF($F70="地位Ⅲ",INDEX(幹材積成長量!$Y$7:$AA$148,MATCH(【入力】吸収量・排出量算定シート!$H70+(U$17-$M$17),幹材積成長量!$Y$7:$Y$148,0),MATCH($G70,幹材積成長量!$Y$7:$AA$7,0)),INDEX(幹材積成長量!$V$7:$X$148,MATCH(【入力】吸収量・排出量算定シート!$H70+(U$17-$M$17),幹材積成長量!$V$7:$V$148,0),MATCH($G70,幹材積成長量!$V$7:$X$7,0)))),0)</f>
        <v>0</v>
      </c>
      <c r="V70" s="187">
        <f>IFERROR(IF($F70="地位Ⅰ",INDEX(幹材積成長量!$S$7:$U$148,MATCH(【入力】吸収量・排出量算定シート!$H70+(V$17-$M$17),幹材積成長量!$S$7:$S$148,0),MATCH($G70,幹材積成長量!$S$7:$U$7,0)),IF($F70="地位Ⅲ",INDEX(幹材積成長量!$Y$7:$AA$148,MATCH(【入力】吸収量・排出量算定シート!$H70+(V$17-$M$17),幹材積成長量!$Y$7:$Y$148,0),MATCH($G70,幹材積成長量!$Y$7:$AA$7,0)),INDEX(幹材積成長量!$V$7:$X$148,MATCH(【入力】吸収量・排出量算定シート!$H70+(V$17-$M$17),幹材積成長量!$V$7:$V$148,0),MATCH($G70,幹材積成長量!$V$7:$X$7,0)))),0)</f>
        <v>0</v>
      </c>
      <c r="W70" s="187">
        <f>IFERROR(IF($F70="地位Ⅰ",INDEX(幹材積成長量!$S$7:$U$148,MATCH(【入力】吸収量・排出量算定シート!$H70+(W$17-$M$17),幹材積成長量!$S$7:$S$148,0),MATCH($G70,幹材積成長量!$S$7:$U$7,0)),IF($F70="地位Ⅲ",INDEX(幹材積成長量!$Y$7:$AA$148,MATCH(【入力】吸収量・排出量算定シート!$H70+(W$17-$M$17),幹材積成長量!$Y$7:$Y$148,0),MATCH($G70,幹材積成長量!$Y$7:$AA$7,0)),INDEX(幹材積成長量!$V$7:$X$148,MATCH(【入力】吸収量・排出量算定シート!$H70+(W$17-$M$17),幹材積成長量!$V$7:$V$148,0),MATCH($G70,幹材積成長量!$V$7:$X$7,0)))),0)</f>
        <v>0</v>
      </c>
      <c r="X70" s="187">
        <f>IFERROR(IF($F70="地位Ⅰ",INDEX(幹材積成長量!$S$7:$U$148,MATCH(【入力】吸収量・排出量算定シート!$H70+(X$17-$M$17),幹材積成長量!$S$7:$S$148,0),MATCH($G70,幹材積成長量!$S$7:$U$7,0)),IF($F70="地位Ⅲ",INDEX(幹材積成長量!$Y$7:$AA$148,MATCH(【入力】吸収量・排出量算定シート!$H70+(X$17-$M$17),幹材積成長量!$Y$7:$Y$148,0),MATCH($G70,幹材積成長量!$Y$7:$AA$7,0)),INDEX(幹材積成長量!$V$7:$X$148,MATCH(【入力】吸収量・排出量算定シート!$H70+(X$17-$M$17),幹材積成長量!$V$7:$V$148,0),MATCH($G70,幹材積成長量!$V$7:$X$7,0)))),0)</f>
        <v>0</v>
      </c>
      <c r="Y70" s="187">
        <f>IFERROR(IF($F70="地位Ⅰ",INDEX(幹材積成長量!$S$7:$U$148,MATCH(【入力】吸収量・排出量算定シート!$H70+(Y$17-$M$17),幹材積成長量!$S$7:$S$148,0),MATCH($G70,幹材積成長量!$S$7:$U$7,0)),IF($F70="地位Ⅲ",INDEX(幹材積成長量!$Y$7:$AA$148,MATCH(【入力】吸収量・排出量算定シート!$H70+(Y$17-$M$17),幹材積成長量!$Y$7:$Y$148,0),MATCH($G70,幹材積成長量!$Y$7:$AA$7,0)),INDEX(幹材積成長量!$V$7:$X$148,MATCH(【入力】吸収量・排出量算定シート!$H70+(Y$17-$M$17),幹材積成長量!$V$7:$V$148,0),MATCH($G70,幹材積成長量!$V$7:$X$7,0)))),0)</f>
        <v>0</v>
      </c>
      <c r="Z70" s="187">
        <f>IFERROR(IF($F70="地位Ⅰ",INDEX(幹材積成長量!$S$7:$U$148,MATCH(【入力】吸収量・排出量算定シート!$H70+(Z$17-$M$17),幹材積成長量!$S$7:$S$148,0),MATCH($G70,幹材積成長量!$S$7:$U$7,0)),IF($F70="地位Ⅲ",INDEX(幹材積成長量!$Y$7:$AA$148,MATCH(【入力】吸収量・排出量算定シート!$H70+(Z$17-$M$17),幹材積成長量!$Y$7:$Y$148,0),MATCH($G70,幹材積成長量!$Y$7:$AA$7,0)),INDEX(幹材積成長量!$V$7:$X$148,MATCH(【入力】吸収量・排出量算定シート!$H70+(Z$17-$M$17),幹材積成長量!$V$7:$V$148,0),MATCH($G70,幹材積成長量!$V$7:$X$7,0)))),0)</f>
        <v>0</v>
      </c>
      <c r="AA70" s="187">
        <f>IFERROR(IF($F70="地位Ⅰ",INDEX(幹材積成長量!$S$7:$U$148,MATCH(【入力】吸収量・排出量算定シート!$H70+(AA$17-$M$17),幹材積成長量!$S$7:$S$148,0),MATCH($G70,幹材積成長量!$S$7:$U$7,0)),IF($F70="地位Ⅲ",INDEX(幹材積成長量!$Y$7:$AA$148,MATCH(【入力】吸収量・排出量算定シート!$H70+(AA$17-$M$17),幹材積成長量!$Y$7:$Y$148,0),MATCH($G70,幹材積成長量!$Y$7:$AA$7,0)),INDEX(幹材積成長量!$V$7:$X$148,MATCH(【入力】吸収量・排出量算定シート!$H70+(AA$17-$M$17),幹材積成長量!$V$7:$V$148,0),MATCH($G70,幹材積成長量!$V$7:$X$7,0)))),0)</f>
        <v>0</v>
      </c>
      <c r="AB70" s="187">
        <f>IFERROR(IF($F70="地位Ⅰ",INDEX(幹材積成長量!$S$7:$U$148,MATCH(【入力】吸収量・排出量算定シート!$H70+(AB$17-$M$17),幹材積成長量!$S$7:$S$148,0),MATCH($G70,幹材積成長量!$S$7:$U$7,0)),IF($F70="地位Ⅲ",INDEX(幹材積成長量!$Y$7:$AA$148,MATCH(【入力】吸収量・排出量算定シート!$H70+(AB$17-$M$17),幹材積成長量!$Y$7:$Y$148,0),MATCH($G70,幹材積成長量!$Y$7:$AA$7,0)),INDEX(幹材積成長量!$V$7:$X$148,MATCH(【入力】吸収量・排出量算定シート!$H70+(AB$17-$M$17),幹材積成長量!$V$7:$V$148,0),MATCH($G70,幹材積成長量!$V$7:$X$7,0)))),0)</f>
        <v>0</v>
      </c>
      <c r="AC70" s="187">
        <f>IFERROR(IF($F70="地位Ⅰ",INDEX(幹材積成長量!$S$7:$U$148,MATCH(【入力】吸収量・排出量算定シート!$H70+(AC$17-$M$17),幹材積成長量!$S$7:$S$148,0),MATCH($G70,幹材積成長量!$S$7:$U$7,0)),IF($F70="地位Ⅲ",INDEX(幹材積成長量!$Y$7:$AA$148,MATCH(【入力】吸収量・排出量算定シート!$H70+(AC$17-$M$17),幹材積成長量!$Y$7:$Y$148,0),MATCH($G70,幹材積成長量!$Y$7:$AA$7,0)),INDEX(幹材積成長量!$V$7:$X$148,MATCH(【入力】吸収量・排出量算定シート!$H70+(AC$17-$M$17),幹材積成長量!$V$7:$V$148,0),MATCH($G70,幹材積成長量!$V$7:$X$7,0)))),0)</f>
        <v>0</v>
      </c>
      <c r="AD70" s="2">
        <f>IFERROR(INDEX('BEF（拡大係数）'!$A$4:$AO$154,MATCH(【入力】吸収量・排出量算定シート!$H70,'BEF（拡大係数）'!$A$4:$A$154,0),MATCH($G70,'BEF（拡大係数）'!$A$4:$AO$4,0)),0)</f>
        <v>0</v>
      </c>
      <c r="AE70" s="2">
        <f>IFERROR(INDEX('BEF（拡大係数）'!$A$4:$AO$154,MATCH(【入力】吸収量・排出量算定シート!$H70,'BEF（拡大係数）'!$A$4:$A$154,0),MATCH($G70,'BEF（拡大係数）'!$A$4:$AO$4,0)),0)</f>
        <v>0</v>
      </c>
      <c r="AF70" s="2">
        <f>IFERROR(INDEX('BEF（拡大係数）'!$A$4:$AO$154,MATCH(【入力】吸収量・排出量算定シート!$H70,'BEF（拡大係数）'!$A$4:$A$154,0),MATCH($G70,'BEF（拡大係数）'!$A$4:$AO$4,0)),0)</f>
        <v>0</v>
      </c>
      <c r="AG70" s="2">
        <f>IFERROR(INDEX('BEF（拡大係数）'!$A$4:$AO$154,MATCH(【入力】吸収量・排出量算定シート!$H70,'BEF（拡大係数）'!$A$4:$A$154,0),MATCH($G70,'BEF（拡大係数）'!$A$4:$AO$4,0)),0)</f>
        <v>0</v>
      </c>
      <c r="AH70" s="2">
        <f>IFERROR(INDEX('BEF（拡大係数）'!$A$4:$AO$154,MATCH(【入力】吸収量・排出量算定シート!$H70,'BEF（拡大係数）'!$A$4:$A$154,0),MATCH($G70,'BEF（拡大係数）'!$A$4:$AO$4,0)),0)</f>
        <v>0</v>
      </c>
      <c r="AI70" s="2">
        <f>IFERROR(INDEX('BEF（拡大係数）'!$A$4:$AO$154,MATCH(【入力】吸収量・排出量算定シート!$H70,'BEF（拡大係数）'!$A$4:$A$154,0),MATCH($G70,'BEF（拡大係数）'!$A$4:$AO$4,0)),0)</f>
        <v>0</v>
      </c>
      <c r="AJ70" s="2">
        <f>IFERROR(INDEX('BEF（拡大係数）'!$A$4:$AO$154,MATCH(【入力】吸収量・排出量算定シート!$H70,'BEF（拡大係数）'!$A$4:$A$154,0),MATCH($G70,'BEF（拡大係数）'!$A$4:$AO$4,0)),0)</f>
        <v>0</v>
      </c>
      <c r="AK70" s="2">
        <f>IFERROR(INDEX('BEF（拡大係数）'!$A$4:$AO$154,MATCH(【入力】吸収量・排出量算定シート!$H70,'BEF（拡大係数）'!$A$4:$A$154,0),MATCH($G70,'BEF（拡大係数）'!$A$4:$AO$4,0)),0)</f>
        <v>0</v>
      </c>
      <c r="AL70" s="2">
        <f>IFERROR(INDEX('BEF（拡大係数）'!$A$4:$AO$154,MATCH(【入力】吸収量・排出量算定シート!$H70,'BEF（拡大係数）'!$A$4:$A$154,0),MATCH($G70,'BEF（拡大係数）'!$A$4:$AO$4,0)),0)</f>
        <v>0</v>
      </c>
      <c r="AM70" s="2">
        <f>IFERROR(INDEX('BEF（拡大係数）'!$A$4:$AO$154,MATCH(【入力】吸収量・排出量算定シート!$H70,'BEF（拡大係数）'!$A$4:$A$154,0),MATCH($G70,'BEF（拡大係数）'!$A$4:$AO$4,0)),0)</f>
        <v>0</v>
      </c>
      <c r="AN70" s="2">
        <f>IFERROR(INDEX('BEF（拡大係数）'!$A$4:$AO$154,MATCH(【入力】吸収量・排出量算定シート!$H70,'BEF（拡大係数）'!$A$4:$A$154,0),MATCH($G70,'BEF（拡大係数）'!$A$4:$AO$4,0)),0)</f>
        <v>0</v>
      </c>
      <c r="AO70" s="2">
        <f>IFERROR(INDEX('BEF（拡大係数）'!$A$4:$AO$154,MATCH(【入力】吸収量・排出量算定シート!$H70,'BEF（拡大係数）'!$A$4:$A$154,0),MATCH($G70,'BEF（拡大係数）'!$A$4:$AO$4,0)),0)</f>
        <v>0</v>
      </c>
      <c r="AP70" s="2">
        <f>IFERROR(INDEX('BEF（拡大係数）'!$A$4:$AO$154,MATCH(【入力】吸収量・排出量算定シート!$H70,'BEF（拡大係数）'!$A$4:$A$154,0),MATCH($G70,'BEF（拡大係数）'!$A$4:$AO$4,0)),0)</f>
        <v>0</v>
      </c>
      <c r="AQ70" s="2">
        <f>IFERROR(INDEX('BEF（拡大係数）'!$A$4:$AO$154,MATCH(【入力】吸収量・排出量算定シート!$H70,'BEF（拡大係数）'!$A$4:$A$154,0),MATCH($G70,'BEF（拡大係数）'!$A$4:$AO$4,0)),0)</f>
        <v>0</v>
      </c>
      <c r="AR70" s="2">
        <f>IFERROR(INDEX('BEF（拡大係数）'!$A$4:$AO$154,MATCH(【入力】吸収量・排出量算定シート!$H70,'BEF（拡大係数）'!$A$4:$A$154,0),MATCH($G70,'BEF（拡大係数）'!$A$4:$AO$4,0)),0)</f>
        <v>0</v>
      </c>
      <c r="AS70" s="2">
        <f>IFERROR(INDEX('BEF（拡大係数）'!$A$4:$AO$154,MATCH(【入力】吸収量・排出量算定シート!$H70,'BEF（拡大係数）'!$A$4:$A$154,0),MATCH($G70,'BEF（拡大係数）'!$A$4:$AO$4,0)),0)</f>
        <v>0</v>
      </c>
      <c r="AT70" s="2">
        <f>IFERROR(INDEX('BEF（拡大係数）'!$A$4:$AO$154,MATCH(【入力】吸収量・排出量算定シート!$H70,'BEF（拡大係数）'!$A$4:$A$154,0),MATCH($G70,'BEF（拡大係数）'!$A$4:$AO$4,0)),0)</f>
        <v>0</v>
      </c>
      <c r="AU70" s="2">
        <f>IFERROR(VLOOKUP($G70,パラメータ_オリジナル!$B$6:$G$45,4,FALSE),0)</f>
        <v>0</v>
      </c>
      <c r="AV70" s="2">
        <f>IFERROR(VLOOKUP($G70,パラメータ_オリジナル!$B$6:$G$45,5,FALSE),0)</f>
        <v>0</v>
      </c>
      <c r="AW70" s="2">
        <f>IFERROR(VLOOKUP($G70,パラメータ_オリジナル!$B$6:$G$45,6,FALSE),0)</f>
        <v>0</v>
      </c>
      <c r="AX70" s="125">
        <f t="shared" si="182"/>
        <v>0</v>
      </c>
      <c r="AY70" s="125">
        <f t="shared" si="183"/>
        <v>0</v>
      </c>
      <c r="AZ70" s="125">
        <f t="shared" si="184"/>
        <v>0</v>
      </c>
      <c r="BA70" s="125">
        <f t="shared" si="185"/>
        <v>0</v>
      </c>
      <c r="BB70" s="125">
        <f t="shared" si="186"/>
        <v>0</v>
      </c>
      <c r="BC70" s="125">
        <f t="shared" si="187"/>
        <v>0</v>
      </c>
      <c r="BD70" s="125">
        <f t="shared" si="188"/>
        <v>0</v>
      </c>
      <c r="BE70" s="125">
        <f t="shared" si="189"/>
        <v>0</v>
      </c>
      <c r="BF70" s="125">
        <f t="shared" si="190"/>
        <v>0</v>
      </c>
      <c r="BG70" s="125">
        <f t="shared" si="191"/>
        <v>0</v>
      </c>
      <c r="BH70" s="125">
        <f t="shared" si="192"/>
        <v>0</v>
      </c>
      <c r="BI70" s="125">
        <f t="shared" si="193"/>
        <v>0</v>
      </c>
      <c r="BJ70" s="125">
        <f t="shared" si="194"/>
        <v>0</v>
      </c>
      <c r="BK70" s="125">
        <f t="shared" si="195"/>
        <v>0</v>
      </c>
      <c r="BL70" s="125">
        <f t="shared" si="196"/>
        <v>0</v>
      </c>
      <c r="BM70" s="125">
        <f t="shared" si="197"/>
        <v>0</v>
      </c>
      <c r="BN70" s="125">
        <f t="shared" si="198"/>
        <v>0</v>
      </c>
      <c r="BO70" s="125">
        <f t="shared" si="199"/>
        <v>0</v>
      </c>
      <c r="BP70" s="125">
        <f t="shared" si="200"/>
        <v>0</v>
      </c>
      <c r="BQ70" s="125">
        <f t="shared" si="201"/>
        <v>0</v>
      </c>
      <c r="BR70" s="125">
        <f t="shared" si="202"/>
        <v>0</v>
      </c>
      <c r="BS70" s="125">
        <f t="shared" si="203"/>
        <v>0</v>
      </c>
      <c r="BT70" s="125">
        <f t="shared" si="204"/>
        <v>0</v>
      </c>
      <c r="BU70" s="125">
        <f t="shared" si="205"/>
        <v>0</v>
      </c>
      <c r="BV70" s="125">
        <f t="shared" si="206"/>
        <v>0</v>
      </c>
      <c r="BW70" s="125">
        <f t="shared" si="207"/>
        <v>0</v>
      </c>
      <c r="BX70" s="125">
        <f t="shared" si="208"/>
        <v>0</v>
      </c>
      <c r="BY70" s="125">
        <f t="shared" si="209"/>
        <v>0</v>
      </c>
      <c r="BZ70" s="125">
        <f t="shared" si="210"/>
        <v>0</v>
      </c>
      <c r="CA70" s="125">
        <f t="shared" si="211"/>
        <v>0</v>
      </c>
      <c r="CB70" s="125">
        <f t="shared" si="212"/>
        <v>0</v>
      </c>
      <c r="CC70" s="125">
        <f t="shared" si="213"/>
        <v>0</v>
      </c>
      <c r="CD70" s="125">
        <f t="shared" si="214"/>
        <v>0</v>
      </c>
      <c r="CE70" s="125">
        <f t="shared" si="215"/>
        <v>0</v>
      </c>
      <c r="CF70" s="2">
        <f>IFERROR(IF($F70="地位Ⅰ",INDEX(幹材積成長量!$I$7:$K$148,MATCH((【入力】吸収量・排出量算定シート!$H70+(【入力】吸収量・排出量算定シート!CF$17-【入力】吸収量・排出量算定シート!$CF$17)),幹材積成長量!$I$7:$I$148,0),MATCH(【入力】吸収量・排出量算定シート!$G70,幹材積成長量!$I$7:$K$7,0)),IF($F70="地位Ⅲ",INDEX(幹材積成長量!$O$7:$Q$148,MATCH((【入力】吸収量・排出量算定シート!$H70+(【入力】吸収量・排出量算定シート!CF$17-【入力】吸収量・排出量算定シート!$CF$17)),幹材積成長量!$O$7:$O$148,0),MATCH(【入力】吸収量・排出量算定シート!$G70,幹材積成長量!$O$7:$Q$7,0)),INDEX(幹材積成長量!$L$7:$N$148,MATCH((【入力】吸収量・排出量算定シート!$H70+(【入力】吸収量・排出量算定シート!CF$17-【入力】吸収量・排出量算定シート!$CF$17)),幹材積成長量!$L$7:$L$148,0),MATCH(【入力】吸収量・排出量算定シート!$G70,幹材積成長量!$L$7:$N$7,0)))),0)</f>
        <v>0</v>
      </c>
      <c r="CG70" s="2">
        <f>IFERROR(IF($F70="地位Ⅰ",INDEX(幹材積成長量!$I$7:$K$148,MATCH((【入力】吸収量・排出量算定シート!$H70+(【入力】吸収量・排出量算定シート!CG$17-【入力】吸収量・排出量算定シート!$CF$17)),幹材積成長量!$I$7:$I$148,0),MATCH(【入力】吸収量・排出量算定シート!$G70,幹材積成長量!$I$7:$K$7,0)),IF($F70="地位Ⅲ",INDEX(幹材積成長量!$O$7:$Q$148,MATCH((【入力】吸収量・排出量算定シート!$H70+(【入力】吸収量・排出量算定シート!CG$17-【入力】吸収量・排出量算定シート!$CF$17)),幹材積成長量!$O$7:$O$148,0),MATCH(【入力】吸収量・排出量算定シート!$G70,幹材積成長量!$O$7:$Q$7,0)),INDEX(幹材積成長量!$L$7:$N$148,MATCH((【入力】吸収量・排出量算定シート!$H70+(【入力】吸収量・排出量算定シート!CG$17-【入力】吸収量・排出量算定シート!$CF$17)),幹材積成長量!$L$7:$L$148,0),MATCH(【入力】吸収量・排出量算定シート!$G70,幹材積成長量!$L$7:$N$7,0)))),0)</f>
        <v>0</v>
      </c>
      <c r="CH70" s="2">
        <f>IFERROR(IF($F70="地位Ⅰ",INDEX(幹材積成長量!$I$7:$K$148,MATCH((【入力】吸収量・排出量算定シート!$H70+(【入力】吸収量・排出量算定シート!CH$17-【入力】吸収量・排出量算定シート!$CF$17)),幹材積成長量!$I$7:$I$148,0),MATCH(【入力】吸収量・排出量算定シート!$G70,幹材積成長量!$I$7:$K$7,0)),IF($F70="地位Ⅲ",INDEX(幹材積成長量!$O$7:$Q$148,MATCH((【入力】吸収量・排出量算定シート!$H70+(【入力】吸収量・排出量算定シート!CH$17-【入力】吸収量・排出量算定シート!$CF$17)),幹材積成長量!$O$7:$O$148,0),MATCH(【入力】吸収量・排出量算定シート!$G70,幹材積成長量!$O$7:$Q$7,0)),INDEX(幹材積成長量!$L$7:$N$148,MATCH((【入力】吸収量・排出量算定シート!$H70+(【入力】吸収量・排出量算定シート!CH$17-【入力】吸収量・排出量算定シート!$CF$17)),幹材積成長量!$L$7:$L$148,0),MATCH(【入力】吸収量・排出量算定シート!$G70,幹材積成長量!$L$7:$N$7,0)))),0)</f>
        <v>0</v>
      </c>
      <c r="CI70" s="2">
        <f>IFERROR(IF($F70="地位Ⅰ",INDEX(幹材積成長量!$I$7:$K$148,MATCH((【入力】吸収量・排出量算定シート!$H70+(【入力】吸収量・排出量算定シート!CI$17-【入力】吸収量・排出量算定シート!$CF$17)),幹材積成長量!$I$7:$I$148,0),MATCH(【入力】吸収量・排出量算定シート!$G70,幹材積成長量!$I$7:$K$7,0)),IF($F70="地位Ⅲ",INDEX(幹材積成長量!$O$7:$Q$148,MATCH((【入力】吸収量・排出量算定シート!$H70+(【入力】吸収量・排出量算定シート!CI$17-【入力】吸収量・排出量算定シート!$CF$17)),幹材積成長量!$O$7:$O$148,0),MATCH(【入力】吸収量・排出量算定シート!$G70,幹材積成長量!$O$7:$Q$7,0)),INDEX(幹材積成長量!$L$7:$N$148,MATCH((【入力】吸収量・排出量算定シート!$H70+(【入力】吸収量・排出量算定シート!CI$17-【入力】吸収量・排出量算定シート!$CF$17)),幹材積成長量!$L$7:$L$148,0),MATCH(【入力】吸収量・排出量算定シート!$G70,幹材積成長量!$L$7:$N$7,0)))),0)</f>
        <v>0</v>
      </c>
      <c r="CJ70" s="2">
        <f>IFERROR(IF($F70="地位Ⅰ",INDEX(幹材積成長量!$I$7:$K$148,MATCH((【入力】吸収量・排出量算定シート!$H70+(【入力】吸収量・排出量算定シート!CJ$17-【入力】吸収量・排出量算定シート!$CF$17)),幹材積成長量!$I$7:$I$148,0),MATCH(【入力】吸収量・排出量算定シート!$G70,幹材積成長量!$I$7:$K$7,0)),IF($F70="地位Ⅲ",INDEX(幹材積成長量!$O$7:$Q$148,MATCH((【入力】吸収量・排出量算定シート!$H70+(【入力】吸収量・排出量算定シート!CJ$17-【入力】吸収量・排出量算定シート!$CF$17)),幹材積成長量!$O$7:$O$148,0),MATCH(【入力】吸収量・排出量算定シート!$G70,幹材積成長量!$O$7:$Q$7,0)),INDEX(幹材積成長量!$L$7:$N$148,MATCH((【入力】吸収量・排出量算定シート!$H70+(【入力】吸収量・排出量算定シート!CJ$17-【入力】吸収量・排出量算定シート!$CF$17)),幹材積成長量!$L$7:$L$148,0),MATCH(【入力】吸収量・排出量算定シート!$G70,幹材積成長量!$L$7:$N$7,0)))),0)</f>
        <v>0</v>
      </c>
      <c r="CK70" s="2">
        <f>IFERROR(IF($F70="地位Ⅰ",INDEX(幹材積成長量!$I$7:$K$148,MATCH((【入力】吸収量・排出量算定シート!$H70+(【入力】吸収量・排出量算定シート!CK$17-【入力】吸収量・排出量算定シート!$CF$17)),幹材積成長量!$I$7:$I$148,0),MATCH(【入力】吸収量・排出量算定シート!$G70,幹材積成長量!$I$7:$K$7,0)),IF($F70="地位Ⅲ",INDEX(幹材積成長量!$O$7:$Q$148,MATCH((【入力】吸収量・排出量算定シート!$H70+(【入力】吸収量・排出量算定シート!CK$17-【入力】吸収量・排出量算定シート!$CF$17)),幹材積成長量!$O$7:$O$148,0),MATCH(【入力】吸収量・排出量算定シート!$G70,幹材積成長量!$O$7:$Q$7,0)),INDEX(幹材積成長量!$L$7:$N$148,MATCH((【入力】吸収量・排出量算定シート!$H70+(【入力】吸収量・排出量算定シート!CK$17-【入力】吸収量・排出量算定シート!$CF$17)),幹材積成長量!$L$7:$L$148,0),MATCH(【入力】吸収量・排出量算定シート!$G70,幹材積成長量!$L$7:$N$7,0)))),0)</f>
        <v>0</v>
      </c>
      <c r="CL70" s="2">
        <f>IFERROR(IF($F70="地位Ⅰ",INDEX(幹材積成長量!$I$7:$K$148,MATCH((【入力】吸収量・排出量算定シート!$H70+(【入力】吸収量・排出量算定シート!CL$17-【入力】吸収量・排出量算定シート!$CF$17)),幹材積成長量!$I$7:$I$148,0),MATCH(【入力】吸収量・排出量算定シート!$G70,幹材積成長量!$I$7:$K$7,0)),IF($F70="地位Ⅲ",INDEX(幹材積成長量!$O$7:$Q$148,MATCH((【入力】吸収量・排出量算定シート!$H70+(【入力】吸収量・排出量算定シート!CL$17-【入力】吸収量・排出量算定シート!$CF$17)),幹材積成長量!$O$7:$O$148,0),MATCH(【入力】吸収量・排出量算定シート!$G70,幹材積成長量!$O$7:$Q$7,0)),INDEX(幹材積成長量!$L$7:$N$148,MATCH((【入力】吸収量・排出量算定シート!$H70+(【入力】吸収量・排出量算定シート!CL$17-【入力】吸収量・排出量算定シート!$CF$17)),幹材積成長量!$L$7:$L$148,0),MATCH(【入力】吸収量・排出量算定シート!$G70,幹材積成長量!$L$7:$N$7,0)))),0)</f>
        <v>0</v>
      </c>
      <c r="CM70" s="2">
        <f>IFERROR(IF($F70="地位Ⅰ",INDEX(幹材積成長量!$I$7:$K$148,MATCH((【入力】吸収量・排出量算定シート!$H70+(【入力】吸収量・排出量算定シート!CM$17-【入力】吸収量・排出量算定シート!$CF$17)),幹材積成長量!$I$7:$I$148,0),MATCH(【入力】吸収量・排出量算定シート!$G70,幹材積成長量!$I$7:$K$7,0)),IF($F70="地位Ⅲ",INDEX(幹材積成長量!$O$7:$Q$148,MATCH((【入力】吸収量・排出量算定シート!$H70+(【入力】吸収量・排出量算定シート!CM$17-【入力】吸収量・排出量算定シート!$CF$17)),幹材積成長量!$O$7:$O$148,0),MATCH(【入力】吸収量・排出量算定シート!$G70,幹材積成長量!$O$7:$Q$7,0)),INDEX(幹材積成長量!$L$7:$N$148,MATCH((【入力】吸収量・排出量算定シート!$H70+(【入力】吸収量・排出量算定シート!CM$17-【入力】吸収量・排出量算定シート!$CF$17)),幹材積成長量!$L$7:$L$148,0),MATCH(【入力】吸収量・排出量算定シート!$G70,幹材積成長量!$L$7:$N$7,0)))),0)</f>
        <v>0</v>
      </c>
      <c r="CN70" s="2">
        <f>IFERROR(IF($F70="地位Ⅰ",INDEX(幹材積成長量!$I$7:$K$148,MATCH((【入力】吸収量・排出量算定シート!$H70+(【入力】吸収量・排出量算定シート!CN$17-【入力】吸収量・排出量算定シート!$CF$17)),幹材積成長量!$I$7:$I$148,0),MATCH(【入力】吸収量・排出量算定シート!$G70,幹材積成長量!$I$7:$K$7,0)),IF($F70="地位Ⅲ",INDEX(幹材積成長量!$O$7:$Q$148,MATCH((【入力】吸収量・排出量算定シート!$H70+(【入力】吸収量・排出量算定シート!CN$17-【入力】吸収量・排出量算定シート!$CF$17)),幹材積成長量!$O$7:$O$148,0),MATCH(【入力】吸収量・排出量算定シート!$G70,幹材積成長量!$O$7:$Q$7,0)),INDEX(幹材積成長量!$L$7:$N$148,MATCH((【入力】吸収量・排出量算定シート!$H70+(【入力】吸収量・排出量算定シート!CN$17-【入力】吸収量・排出量算定シート!$CF$17)),幹材積成長量!$L$7:$L$148,0),MATCH(【入力】吸収量・排出量算定シート!$G70,幹材積成長量!$L$7:$N$7,0)))),0)</f>
        <v>0</v>
      </c>
      <c r="CO70" s="2">
        <f>IFERROR(IF($F70="地位Ⅰ",INDEX(幹材積成長量!$I$7:$K$148,MATCH((【入力】吸収量・排出量算定シート!$H70+(【入力】吸収量・排出量算定シート!CO$17-【入力】吸収量・排出量算定シート!$CF$17)),幹材積成長量!$I$7:$I$148,0),MATCH(【入力】吸収量・排出量算定シート!$G70,幹材積成長量!$I$7:$K$7,0)),IF($F70="地位Ⅲ",INDEX(幹材積成長量!$O$7:$Q$148,MATCH((【入力】吸収量・排出量算定シート!$H70+(【入力】吸収量・排出量算定シート!CO$17-【入力】吸収量・排出量算定シート!$CF$17)),幹材積成長量!$O$7:$O$148,0),MATCH(【入力】吸収量・排出量算定シート!$G70,幹材積成長量!$O$7:$Q$7,0)),INDEX(幹材積成長量!$L$7:$N$148,MATCH((【入力】吸収量・排出量算定シート!$H70+(【入力】吸収量・排出量算定シート!CO$17-【入力】吸収量・排出量算定シート!$CF$17)),幹材積成長量!$L$7:$L$148,0),MATCH(【入力】吸収量・排出量算定シート!$G70,幹材積成長量!$L$7:$N$7,0)))),0)</f>
        <v>0</v>
      </c>
      <c r="CP70" s="2">
        <f>IFERROR(IF($F70="地位Ⅰ",INDEX(幹材積成長量!$I$7:$K$148,MATCH((【入力】吸収量・排出量算定シート!$H70+(【入力】吸収量・排出量算定シート!CP$17-【入力】吸収量・排出量算定シート!$CF$17)),幹材積成長量!$I$7:$I$148,0),MATCH(【入力】吸収量・排出量算定シート!$G70,幹材積成長量!$I$7:$K$7,0)),IF($F70="地位Ⅲ",INDEX(幹材積成長量!$O$7:$Q$148,MATCH((【入力】吸収量・排出量算定シート!$H70+(【入力】吸収量・排出量算定シート!CP$17-【入力】吸収量・排出量算定シート!$CF$17)),幹材積成長量!$O$7:$O$148,0),MATCH(【入力】吸収量・排出量算定シート!$G70,幹材積成長量!$O$7:$Q$7,0)),INDEX(幹材積成長量!$L$7:$N$148,MATCH((【入力】吸収量・排出量算定シート!$H70+(【入力】吸収量・排出量算定シート!CP$17-【入力】吸収量・排出量算定シート!$CF$17)),幹材積成長量!$L$7:$L$148,0),MATCH(【入力】吸収量・排出量算定シート!$G70,幹材積成長量!$L$7:$N$7,0)))),0)</f>
        <v>0</v>
      </c>
      <c r="CQ70" s="2">
        <f>IFERROR(IF($F70="地位Ⅰ",INDEX(幹材積成長量!$I$7:$K$148,MATCH((【入力】吸収量・排出量算定シート!$H70+(【入力】吸収量・排出量算定シート!CQ$17-【入力】吸収量・排出量算定シート!$CF$17)),幹材積成長量!$I$7:$I$148,0),MATCH(【入力】吸収量・排出量算定シート!$G70,幹材積成長量!$I$7:$K$7,0)),IF($F70="地位Ⅲ",INDEX(幹材積成長量!$O$7:$Q$148,MATCH((【入力】吸収量・排出量算定シート!$H70+(【入力】吸収量・排出量算定シート!CQ$17-【入力】吸収量・排出量算定シート!$CF$17)),幹材積成長量!$O$7:$O$148,0),MATCH(【入力】吸収量・排出量算定シート!$G70,幹材積成長量!$O$7:$Q$7,0)),INDEX(幹材積成長量!$L$7:$N$148,MATCH((【入力】吸収量・排出量算定シート!$H70+(【入力】吸収量・排出量算定シート!CQ$17-【入力】吸収量・排出量算定シート!$CF$17)),幹材積成長量!$L$7:$L$148,0),MATCH(【入力】吸収量・排出量算定シート!$G70,幹材積成長量!$L$7:$N$7,0)))),0)</f>
        <v>0</v>
      </c>
      <c r="CR70" s="2">
        <f>IFERROR(IF($F70="地位Ⅰ",INDEX(幹材積成長量!$I$7:$K$148,MATCH((【入力】吸収量・排出量算定シート!$H70+(【入力】吸収量・排出量算定シート!CR$17-【入力】吸収量・排出量算定シート!$CF$17)),幹材積成長量!$I$7:$I$148,0),MATCH(【入力】吸収量・排出量算定シート!$G70,幹材積成長量!$I$7:$K$7,0)),IF($F70="地位Ⅲ",INDEX(幹材積成長量!$O$7:$Q$148,MATCH((【入力】吸収量・排出量算定シート!$H70+(【入力】吸収量・排出量算定シート!CR$17-【入力】吸収量・排出量算定シート!$CF$17)),幹材積成長量!$O$7:$O$148,0),MATCH(【入力】吸収量・排出量算定シート!$G70,幹材積成長量!$O$7:$Q$7,0)),INDEX(幹材積成長量!$L$7:$N$148,MATCH((【入力】吸収量・排出量算定シート!$H70+(【入力】吸収量・排出量算定シート!CR$17-【入力】吸収量・排出量算定シート!$CF$17)),幹材積成長量!$L$7:$L$148,0),MATCH(【入力】吸収量・排出量算定シート!$G70,幹材積成長量!$L$7:$N$7,0)))),0)</f>
        <v>0</v>
      </c>
      <c r="CS70" s="2">
        <f>IFERROR(IF($F70="地位Ⅰ",INDEX(幹材積成長量!$I$7:$K$148,MATCH((【入力】吸収量・排出量算定シート!$H70+(【入力】吸収量・排出量算定シート!CS$17-【入力】吸収量・排出量算定シート!$CF$17)),幹材積成長量!$I$7:$I$148,0),MATCH(【入力】吸収量・排出量算定シート!$G70,幹材積成長量!$I$7:$K$7,0)),IF($F70="地位Ⅲ",INDEX(幹材積成長量!$O$7:$Q$148,MATCH((【入力】吸収量・排出量算定シート!$H70+(【入力】吸収量・排出量算定シート!CS$17-【入力】吸収量・排出量算定シート!$CF$17)),幹材積成長量!$O$7:$O$148,0),MATCH(【入力】吸収量・排出量算定シート!$G70,幹材積成長量!$O$7:$Q$7,0)),INDEX(幹材積成長量!$L$7:$N$148,MATCH((【入力】吸収量・排出量算定シート!$H70+(【入力】吸収量・排出量算定シート!CS$17-【入力】吸収量・排出量算定シート!$CF$17)),幹材積成長量!$L$7:$L$148,0),MATCH(【入力】吸収量・排出量算定シート!$G70,幹材積成長量!$L$7:$N$7,0)))),0)</f>
        <v>0</v>
      </c>
      <c r="CT70" s="2">
        <f>IFERROR(IF($F70="地位Ⅰ",INDEX(幹材積成長量!$I$7:$K$148,MATCH((【入力】吸収量・排出量算定シート!$H70+(【入力】吸収量・排出量算定シート!CT$17-【入力】吸収量・排出量算定シート!$CF$17)),幹材積成長量!$I$7:$I$148,0),MATCH(【入力】吸収量・排出量算定シート!$G70,幹材積成長量!$I$7:$K$7,0)),IF($F70="地位Ⅲ",INDEX(幹材積成長量!$O$7:$Q$148,MATCH((【入力】吸収量・排出量算定シート!$H70+(【入力】吸収量・排出量算定シート!CT$17-【入力】吸収量・排出量算定シート!$CF$17)),幹材積成長量!$O$7:$O$148,0),MATCH(【入力】吸収量・排出量算定シート!$G70,幹材積成長量!$O$7:$Q$7,0)),INDEX(幹材積成長量!$L$7:$N$148,MATCH((【入力】吸収量・排出量算定シート!$H70+(【入力】吸収量・排出量算定シート!CT$17-【入力】吸収量・排出量算定シート!$CF$17)),幹材積成長量!$L$7:$L$148,0),MATCH(【入力】吸収量・排出量算定シート!$G70,幹材積成長量!$L$7:$N$7,0)))),0)</f>
        <v>0</v>
      </c>
      <c r="CU70" s="2">
        <f>IFERROR(IF($F70="地位Ⅰ",INDEX(幹材積成長量!$I$7:$K$148,MATCH((【入力】吸収量・排出量算定シート!$H70+(【入力】吸収量・排出量算定シート!CU$17-【入力】吸収量・排出量算定シート!$CF$17)),幹材積成長量!$I$7:$I$148,0),MATCH(【入力】吸収量・排出量算定シート!$G70,幹材積成長量!$I$7:$K$7,0)),IF($F70="地位Ⅲ",INDEX(幹材積成長量!$O$7:$Q$148,MATCH((【入力】吸収量・排出量算定シート!$H70+(【入力】吸収量・排出量算定シート!CU$17-【入力】吸収量・排出量算定シート!$CF$17)),幹材積成長量!$O$7:$O$148,0),MATCH(【入力】吸収量・排出量算定シート!$G70,幹材積成長量!$O$7:$Q$7,0)),INDEX(幹材積成長量!$L$7:$N$148,MATCH((【入力】吸収量・排出量算定シート!$H70+(【入力】吸収量・排出量算定シート!CU$17-【入力】吸収量・排出量算定シート!$CF$17)),幹材積成長量!$L$7:$L$148,0),MATCH(【入力】吸収量・排出量算定シート!$G70,幹材積成長量!$L$7:$N$7,0)))),0)</f>
        <v>0</v>
      </c>
      <c r="CV70" s="2">
        <f>IFERROR(IF($F70="地位Ⅰ",INDEX(幹材積成長量!$I$7:$K$148,MATCH((【入力】吸収量・排出量算定シート!$H70+(【入力】吸収量・排出量算定シート!CV$17-【入力】吸収量・排出量算定シート!$CF$17)),幹材積成長量!$I$7:$I$148,0),MATCH(【入力】吸収量・排出量算定シート!$G70,幹材積成長量!$I$7:$K$7,0)),IF($F70="地位Ⅲ",INDEX(幹材積成長量!$O$7:$Q$148,MATCH((【入力】吸収量・排出量算定シート!$H70+(【入力】吸収量・排出量算定シート!CV$17-【入力】吸収量・排出量算定シート!$CF$17)),幹材積成長量!$O$7:$O$148,0),MATCH(【入力】吸収量・排出量算定シート!$G70,幹材積成長量!$O$7:$Q$7,0)),INDEX(幹材積成長量!$L$7:$N$148,MATCH((【入力】吸収量・排出量算定シート!$H70+(【入力】吸収量・排出量算定シート!CV$17-【入力】吸収量・排出量算定シート!$CF$17)),幹材積成長量!$L$7:$L$148,0),MATCH(【入力】吸収量・排出量算定シート!$G70,幹材積成長量!$L$7:$N$7,0)))),0)</f>
        <v>0</v>
      </c>
      <c r="CW70" s="2">
        <f t="shared" si="216"/>
        <v>0</v>
      </c>
      <c r="CX70" s="2">
        <f t="shared" si="217"/>
        <v>0</v>
      </c>
      <c r="CY70" s="2">
        <f t="shared" si="218"/>
        <v>0</v>
      </c>
      <c r="CZ70" s="2">
        <f t="shared" si="219"/>
        <v>0</v>
      </c>
      <c r="DA70" s="2">
        <f t="shared" si="220"/>
        <v>0</v>
      </c>
      <c r="DB70" s="2">
        <f t="shared" si="221"/>
        <v>0</v>
      </c>
      <c r="DC70" s="2">
        <f t="shared" si="222"/>
        <v>0</v>
      </c>
      <c r="DD70" s="2">
        <f t="shared" si="223"/>
        <v>0</v>
      </c>
      <c r="DE70" s="2">
        <f t="shared" si="224"/>
        <v>0</v>
      </c>
      <c r="DF70" s="2">
        <f t="shared" si="225"/>
        <v>0</v>
      </c>
      <c r="DG70" s="2">
        <f t="shared" si="226"/>
        <v>0</v>
      </c>
      <c r="DH70" s="2">
        <f t="shared" si="227"/>
        <v>0</v>
      </c>
      <c r="DI70" s="2">
        <f t="shared" si="228"/>
        <v>0</v>
      </c>
      <c r="DJ70" s="2">
        <f t="shared" si="229"/>
        <v>0</v>
      </c>
      <c r="DK70" s="2">
        <f t="shared" si="230"/>
        <v>0</v>
      </c>
      <c r="DL70" s="2">
        <f t="shared" si="231"/>
        <v>0</v>
      </c>
      <c r="DM70" s="2">
        <f t="shared" si="232"/>
        <v>0</v>
      </c>
      <c r="DN70" s="187">
        <f>IFERROR(IF($F70="地位Ⅰ",INDEX(幹材積成長量!$AE$7:$AG$14,8,MATCH(【入力】吸収量・排出量算定シート!$G70,幹材積成長量!$AE$7:$AG$7,0)),IF($F70="地位Ⅲ",INDEX(幹材積成長量!$AK$7:$AM$14,8,MATCH(【入力】吸収量・排出量算定シート!$G70,幹材積成長量!$AK$7:$AM$7,0)),INDEX(幹材積成長量!$AH$7:$AJ$14,8,MATCH(【入力】吸収量・排出量算定シート!$G70,幹材積成長量!$AH$7:$AJ$7,0)))),0)</f>
        <v>0</v>
      </c>
      <c r="DO70" s="187">
        <f>IFERROR(IF($F70="地位Ⅰ",INDEX(幹材積成長量!$AE$7:$AG$14,8,MATCH(【入力】吸収量・排出量算定シート!$G70,幹材積成長量!$AE$7:$AG$7,0)),IF($F70="地位Ⅲ",INDEX(幹材積成長量!$AK$7:$AM$14,8,MATCH(【入力】吸収量・排出量算定シート!$G70,幹材積成長量!$AK$7:$AM$7,0)),INDEX(幹材積成長量!$AH$7:$AJ$14,8,MATCH(【入力】吸収量・排出量算定シート!$G70,幹材積成長量!$AH$7:$AJ$7,0)))),0)</f>
        <v>0</v>
      </c>
      <c r="DP70" s="187">
        <f>IFERROR(IF($F70="地位Ⅰ",INDEX(幹材積成長量!$AE$7:$AG$14,8,MATCH(【入力】吸収量・排出量算定シート!$G70,幹材積成長量!$AE$7:$AG$7,0)),IF($F70="地位Ⅲ",INDEX(幹材積成長量!$AK$7:$AM$14,8,MATCH(【入力】吸収量・排出量算定シート!$G70,幹材積成長量!$AK$7:$AM$7,0)),INDEX(幹材積成長量!$AH$7:$AJ$14,8,MATCH(【入力】吸収量・排出量算定シート!$G70,幹材積成長量!$AH$7:$AJ$7,0)))),0)</f>
        <v>0</v>
      </c>
      <c r="DQ70" s="187">
        <f>IFERROR(IF($F70="地位Ⅰ",INDEX(幹材積成長量!$AE$7:$AG$14,8,MATCH(【入力】吸収量・排出量算定シート!$G70,幹材積成長量!$AE$7:$AG$7,0)),IF($F70="地位Ⅲ",INDEX(幹材積成長量!$AK$7:$AM$14,8,MATCH(【入力】吸収量・排出量算定シート!$G70,幹材積成長量!$AK$7:$AM$7,0)),INDEX(幹材積成長量!$AH$7:$AJ$14,8,MATCH(【入力】吸収量・排出量算定シート!$G70,幹材積成長量!$AH$7:$AJ$7,0)))),0)</f>
        <v>0</v>
      </c>
      <c r="DR70" s="187">
        <f>IFERROR(IF($F70="地位Ⅰ",INDEX(幹材積成長量!$AE$7:$AG$14,8,MATCH(【入力】吸収量・排出量算定シート!$G70,幹材積成長量!$AE$7:$AG$7,0)),IF($F70="地位Ⅲ",INDEX(幹材積成長量!$AK$7:$AM$14,8,MATCH(【入力】吸収量・排出量算定シート!$G70,幹材積成長量!$AK$7:$AM$7,0)),INDEX(幹材積成長量!$AH$7:$AJ$14,8,MATCH(【入力】吸収量・排出量算定シート!$G70,幹材積成長量!$AH$7:$AJ$7,0)))),0)</f>
        <v>0</v>
      </c>
      <c r="DS70" s="187">
        <f>IFERROR(IF($F70="地位Ⅰ",INDEX(幹材積成長量!$AE$7:$AG$14,8,MATCH(【入力】吸収量・排出量算定シート!$G70,幹材積成長量!$AE$7:$AG$7,0)),IF($F70="地位Ⅲ",INDEX(幹材積成長量!$AK$7:$AM$14,8,MATCH(【入力】吸収量・排出量算定シート!$G70,幹材積成長量!$AK$7:$AM$7,0)),INDEX(幹材積成長量!$AH$7:$AJ$14,8,MATCH(【入力】吸収量・排出量算定シート!$G70,幹材積成長量!$AH$7:$AJ$7,0)))),0)</f>
        <v>0</v>
      </c>
      <c r="DT70" s="187">
        <f>IFERROR(IF($F70="地位Ⅰ",INDEX(幹材積成長量!$AE$7:$AG$14,8,MATCH(【入力】吸収量・排出量算定シート!$G70,幹材積成長量!$AE$7:$AG$7,0)),IF($F70="地位Ⅲ",INDEX(幹材積成長量!$AK$7:$AM$14,8,MATCH(【入力】吸収量・排出量算定シート!$G70,幹材積成長量!$AK$7:$AM$7,0)),INDEX(幹材積成長量!$AH$7:$AJ$14,8,MATCH(【入力】吸収量・排出量算定シート!$G70,幹材積成長量!$AH$7:$AJ$7,0)))),0)</f>
        <v>0</v>
      </c>
      <c r="DU70" s="187">
        <f>IFERROR(IF($F70="地位Ⅰ",INDEX(幹材積成長量!$AE$7:$AG$14,8,MATCH(【入力】吸収量・排出量算定シート!$G70,幹材積成長量!$AE$7:$AG$7,0)),IF($F70="地位Ⅲ",INDEX(幹材積成長量!$AK$7:$AM$14,8,MATCH(【入力】吸収量・排出量算定シート!$G70,幹材積成長量!$AK$7:$AM$7,0)),INDEX(幹材積成長量!$AH$7:$AJ$14,8,MATCH(【入力】吸収量・排出量算定シート!$G70,幹材積成長量!$AH$7:$AJ$7,0)))),0)</f>
        <v>0</v>
      </c>
      <c r="DV70" s="187">
        <f>IFERROR(IF($F70="地位Ⅰ",INDEX(幹材積成長量!$AE$7:$AG$14,8,MATCH(【入力】吸収量・排出量算定シート!$G70,幹材積成長量!$AE$7:$AG$7,0)),IF($F70="地位Ⅲ",INDEX(幹材積成長量!$AK$7:$AM$14,8,MATCH(【入力】吸収量・排出量算定シート!$G70,幹材積成長量!$AK$7:$AM$7,0)),INDEX(幹材積成長量!$AH$7:$AJ$14,8,MATCH(【入力】吸収量・排出量算定シート!$G70,幹材積成長量!$AH$7:$AJ$7,0)))),0)</f>
        <v>0</v>
      </c>
      <c r="DW70" s="187">
        <f>IFERROR(IF($F70="地位Ⅰ",INDEX(幹材積成長量!$AE$7:$AG$14,8,MATCH(【入力】吸収量・排出量算定シート!$G70,幹材積成長量!$AE$7:$AG$7,0)),IF($F70="地位Ⅲ",INDEX(幹材積成長量!$AK$7:$AM$14,8,MATCH(【入力】吸収量・排出量算定シート!$G70,幹材積成長量!$AK$7:$AM$7,0)),INDEX(幹材積成長量!$AH$7:$AJ$14,8,MATCH(【入力】吸収量・排出量算定シート!$G70,幹材積成長量!$AH$7:$AJ$7,0)))),0)</f>
        <v>0</v>
      </c>
      <c r="DX70" s="187">
        <f>IFERROR(IF($F70="地位Ⅰ",INDEX(幹材積成長量!$AE$7:$AG$14,8,MATCH(【入力】吸収量・排出量算定シート!$G70,幹材積成長量!$AE$7:$AG$7,0)),IF($F70="地位Ⅲ",INDEX(幹材積成長量!$AK$7:$AM$14,8,MATCH(【入力】吸収量・排出量算定シート!$G70,幹材積成長量!$AK$7:$AM$7,0)),INDEX(幹材積成長量!$AH$7:$AJ$14,8,MATCH(【入力】吸収量・排出量算定シート!$G70,幹材積成長量!$AH$7:$AJ$7,0)))),0)</f>
        <v>0</v>
      </c>
      <c r="DY70" s="187">
        <f>IFERROR(IF($F70="地位Ⅰ",INDEX(幹材積成長量!$AE$7:$AG$14,8,MATCH(【入力】吸収量・排出量算定シート!$G70,幹材積成長量!$AE$7:$AG$7,0)),IF($F70="地位Ⅲ",INDEX(幹材積成長量!$AK$7:$AM$14,8,MATCH(【入力】吸収量・排出量算定シート!$G70,幹材積成長量!$AK$7:$AM$7,0)),INDEX(幹材積成長量!$AH$7:$AJ$14,8,MATCH(【入力】吸収量・排出量算定シート!$G70,幹材積成長量!$AH$7:$AJ$7,0)))),0)</f>
        <v>0</v>
      </c>
      <c r="DZ70" s="187">
        <f>IFERROR(IF($F70="地位Ⅰ",INDEX(幹材積成長量!$AE$7:$AG$14,8,MATCH(【入力】吸収量・排出量算定シート!$G70,幹材積成長量!$AE$7:$AG$7,0)),IF($F70="地位Ⅲ",INDEX(幹材積成長量!$AK$7:$AM$14,8,MATCH(【入力】吸収量・排出量算定シート!$G70,幹材積成長量!$AK$7:$AM$7,0)),INDEX(幹材積成長量!$AH$7:$AJ$14,8,MATCH(【入力】吸収量・排出量算定シート!$G70,幹材積成長量!$AH$7:$AJ$7,0)))),0)</f>
        <v>0</v>
      </c>
      <c r="EA70" s="187">
        <f>IFERROR(IF($F70="地位Ⅰ",INDEX(幹材積成長量!$AE$7:$AG$14,8,MATCH(【入力】吸収量・排出量算定シート!$G70,幹材積成長量!$AE$7:$AG$7,0)),IF($F70="地位Ⅲ",INDEX(幹材積成長量!$AK$7:$AM$14,8,MATCH(【入力】吸収量・排出量算定シート!$G70,幹材積成長量!$AK$7:$AM$7,0)),INDEX(幹材積成長量!$AH$7:$AJ$14,8,MATCH(【入力】吸収量・排出量算定シート!$G70,幹材積成長量!$AH$7:$AJ$7,0)))),0)</f>
        <v>0</v>
      </c>
      <c r="EB70" s="187">
        <f>IFERROR(IF($F70="地位Ⅰ",INDEX(幹材積成長量!$AE$7:$AG$14,8,MATCH(【入力】吸収量・排出量算定シート!$G70,幹材積成長量!$AE$7:$AG$7,0)),IF($F70="地位Ⅲ",INDEX(幹材積成長量!$AK$7:$AM$14,8,MATCH(【入力】吸収量・排出量算定シート!$G70,幹材積成長量!$AK$7:$AM$7,0)),INDEX(幹材積成長量!$AH$7:$AJ$14,8,MATCH(【入力】吸収量・排出量算定シート!$G70,幹材積成長量!$AH$7:$AJ$7,0)))),0)</f>
        <v>0</v>
      </c>
      <c r="EC70" s="187">
        <f>IFERROR(IF($F70="地位Ⅰ",INDEX(幹材積成長量!$AE$7:$AG$14,8,MATCH(【入力】吸収量・排出量算定シート!$G70,幹材積成長量!$AE$7:$AG$7,0)),IF($F70="地位Ⅲ",INDEX(幹材積成長量!$AK$7:$AM$14,8,MATCH(【入力】吸収量・排出量算定シート!$G70,幹材積成長量!$AK$7:$AM$7,0)),INDEX(幹材積成長量!$AH$7:$AJ$14,8,MATCH(【入力】吸収量・排出量算定シート!$G70,幹材積成長量!$AH$7:$AJ$7,0)))),0)</f>
        <v>0</v>
      </c>
      <c r="ED70" s="186">
        <f t="shared" si="233"/>
        <v>0</v>
      </c>
      <c r="EE70" s="186">
        <f t="shared" si="234"/>
        <v>0</v>
      </c>
      <c r="EF70" s="186">
        <f t="shared" si="235"/>
        <v>0</v>
      </c>
      <c r="EG70" s="186">
        <f t="shared" si="236"/>
        <v>0</v>
      </c>
      <c r="EH70" s="186">
        <f t="shared" si="237"/>
        <v>0</v>
      </c>
      <c r="EI70" s="186">
        <f t="shared" si="238"/>
        <v>0</v>
      </c>
      <c r="EJ70" s="186">
        <f t="shared" si="239"/>
        <v>0</v>
      </c>
      <c r="EK70" s="186">
        <f t="shared" si="240"/>
        <v>0</v>
      </c>
      <c r="EL70" s="186">
        <f t="shared" si="241"/>
        <v>0</v>
      </c>
      <c r="EM70" s="186">
        <f t="shared" si="242"/>
        <v>0</v>
      </c>
      <c r="EN70" s="186">
        <f t="shared" si="243"/>
        <v>0</v>
      </c>
      <c r="EO70" s="186">
        <f t="shared" si="244"/>
        <v>0</v>
      </c>
      <c r="EP70" s="186">
        <f t="shared" si="245"/>
        <v>0</v>
      </c>
      <c r="EQ70" s="186">
        <f t="shared" si="246"/>
        <v>0</v>
      </c>
      <c r="ER70" s="186">
        <f t="shared" si="247"/>
        <v>0</v>
      </c>
      <c r="ES70" s="186">
        <f t="shared" si="248"/>
        <v>0</v>
      </c>
      <c r="ET70" s="186">
        <f t="shared" si="249"/>
        <v>0</v>
      </c>
    </row>
    <row r="71" spans="2:150" x14ac:dyDescent="0.3">
      <c r="B71" s="3"/>
      <c r="C71" s="3"/>
      <c r="D71" s="3"/>
      <c r="E71" s="3"/>
      <c r="G71" s="217"/>
      <c r="J71" s="3"/>
      <c r="M71" s="187">
        <f>IFERROR(IF($F71="地位Ⅰ",INDEX(幹材積成長量!$S$7:$U$148,MATCH(【入力】吸収量・排出量算定シート!$H71+(M$17-$M$17),幹材積成長量!$S$7:$S$148,0),MATCH($G71,幹材積成長量!$S$7:$U$7,0)),IF($F71="地位Ⅲ",INDEX(幹材積成長量!$Y$7:$AA$148,MATCH(【入力】吸収量・排出量算定シート!$H71+(M$17-$M$17),幹材積成長量!$Y$7:$Y$148,0),MATCH($G71,幹材積成長量!$Y$7:$AA$7,0)),INDEX(幹材積成長量!$V$7:$X$148,MATCH(【入力】吸収量・排出量算定シート!$H71+(M$17-$M$17),幹材積成長量!$V$7:$V$148,0),MATCH($G71,幹材積成長量!$V$7:$X$7,0)))),0)</f>
        <v>0</v>
      </c>
      <c r="N71" s="187">
        <f>IFERROR(IF($F71="地位Ⅰ",INDEX(幹材積成長量!$S$7:$U$148,MATCH(【入力】吸収量・排出量算定シート!$H71+(N$17-$M$17),幹材積成長量!$S$7:$S$148,0),MATCH($G71,幹材積成長量!$S$7:$U$7,0)),IF($F71="地位Ⅲ",INDEX(幹材積成長量!$Y$7:$AA$148,MATCH(【入力】吸収量・排出量算定シート!$H71+(N$17-$M$17),幹材積成長量!$Y$7:$Y$148,0),MATCH($G71,幹材積成長量!$Y$7:$AA$7,0)),INDEX(幹材積成長量!$V$7:$X$148,MATCH(【入力】吸収量・排出量算定シート!$H71+(N$17-$M$17),幹材積成長量!$V$7:$V$148,0),MATCH($G71,幹材積成長量!$V$7:$X$7,0)))),0)</f>
        <v>0</v>
      </c>
      <c r="O71" s="187">
        <f>IFERROR(IF($F71="地位Ⅰ",INDEX(幹材積成長量!$S$7:$U$148,MATCH(【入力】吸収量・排出量算定シート!$H71+(O$17-$M$17),幹材積成長量!$S$7:$S$148,0),MATCH($G71,幹材積成長量!$S$7:$U$7,0)),IF($F71="地位Ⅲ",INDEX(幹材積成長量!$Y$7:$AA$148,MATCH(【入力】吸収量・排出量算定シート!$H71+(O$17-$M$17),幹材積成長量!$Y$7:$Y$148,0),MATCH($G71,幹材積成長量!$Y$7:$AA$7,0)),INDEX(幹材積成長量!$V$7:$X$148,MATCH(【入力】吸収量・排出量算定シート!$H71+(O$17-$M$17),幹材積成長量!$V$7:$V$148,0),MATCH($G71,幹材積成長量!$V$7:$X$7,0)))),0)</f>
        <v>0</v>
      </c>
      <c r="P71" s="187">
        <f>IFERROR(IF($F71="地位Ⅰ",INDEX(幹材積成長量!$S$7:$U$148,MATCH(【入力】吸収量・排出量算定シート!$H71+(P$17-$M$17),幹材積成長量!$S$7:$S$148,0),MATCH($G71,幹材積成長量!$S$7:$U$7,0)),IF($F71="地位Ⅲ",INDEX(幹材積成長量!$Y$7:$AA$148,MATCH(【入力】吸収量・排出量算定シート!$H71+(P$17-$M$17),幹材積成長量!$Y$7:$Y$148,0),MATCH($G71,幹材積成長量!$Y$7:$AA$7,0)),INDEX(幹材積成長量!$V$7:$X$148,MATCH(【入力】吸収量・排出量算定シート!$H71+(P$17-$M$17),幹材積成長量!$V$7:$V$148,0),MATCH($G71,幹材積成長量!$V$7:$X$7,0)))),0)</f>
        <v>0</v>
      </c>
      <c r="Q71" s="187">
        <f>IFERROR(IF($F71="地位Ⅰ",INDEX(幹材積成長量!$S$7:$U$148,MATCH(【入力】吸収量・排出量算定シート!$H71+(Q$17-$M$17),幹材積成長量!$S$7:$S$148,0),MATCH($G71,幹材積成長量!$S$7:$U$7,0)),IF($F71="地位Ⅲ",INDEX(幹材積成長量!$Y$7:$AA$148,MATCH(【入力】吸収量・排出量算定シート!$H71+(Q$17-$M$17),幹材積成長量!$Y$7:$Y$148,0),MATCH($G71,幹材積成長量!$Y$7:$AA$7,0)),INDEX(幹材積成長量!$V$7:$X$148,MATCH(【入力】吸収量・排出量算定シート!$H71+(Q$17-$M$17),幹材積成長量!$V$7:$V$148,0),MATCH($G71,幹材積成長量!$V$7:$X$7,0)))),0)</f>
        <v>0</v>
      </c>
      <c r="R71" s="187">
        <f>IFERROR(IF($F71="地位Ⅰ",INDEX(幹材積成長量!$S$7:$U$148,MATCH(【入力】吸収量・排出量算定シート!$H71+(R$17-$M$17),幹材積成長量!$S$7:$S$148,0),MATCH($G71,幹材積成長量!$S$7:$U$7,0)),IF($F71="地位Ⅲ",INDEX(幹材積成長量!$Y$7:$AA$148,MATCH(【入力】吸収量・排出量算定シート!$H71+(R$17-$M$17),幹材積成長量!$Y$7:$Y$148,0),MATCH($G71,幹材積成長量!$Y$7:$AA$7,0)),INDEX(幹材積成長量!$V$7:$X$148,MATCH(【入力】吸収量・排出量算定シート!$H71+(R$17-$M$17),幹材積成長量!$V$7:$V$148,0),MATCH($G71,幹材積成長量!$V$7:$X$7,0)))),0)</f>
        <v>0</v>
      </c>
      <c r="S71" s="187">
        <f>IFERROR(IF($F71="地位Ⅰ",INDEX(幹材積成長量!$S$7:$U$148,MATCH(【入力】吸収量・排出量算定シート!$H71+(S$17-$M$17),幹材積成長量!$S$7:$S$148,0),MATCH($G71,幹材積成長量!$S$7:$U$7,0)),IF($F71="地位Ⅲ",INDEX(幹材積成長量!$Y$7:$AA$148,MATCH(【入力】吸収量・排出量算定シート!$H71+(S$17-$M$17),幹材積成長量!$Y$7:$Y$148,0),MATCH($G71,幹材積成長量!$Y$7:$AA$7,0)),INDEX(幹材積成長量!$V$7:$X$148,MATCH(【入力】吸収量・排出量算定シート!$H71+(S$17-$M$17),幹材積成長量!$V$7:$V$148,0),MATCH($G71,幹材積成長量!$V$7:$X$7,0)))),0)</f>
        <v>0</v>
      </c>
      <c r="T71" s="187">
        <f>IFERROR(IF($F71="地位Ⅰ",INDEX(幹材積成長量!$S$7:$U$148,MATCH(【入力】吸収量・排出量算定シート!$H71+(T$17-$M$17),幹材積成長量!$S$7:$S$148,0),MATCH($G71,幹材積成長量!$S$7:$U$7,0)),IF($F71="地位Ⅲ",INDEX(幹材積成長量!$Y$7:$AA$148,MATCH(【入力】吸収量・排出量算定シート!$H71+(T$17-$M$17),幹材積成長量!$Y$7:$Y$148,0),MATCH($G71,幹材積成長量!$Y$7:$AA$7,0)),INDEX(幹材積成長量!$V$7:$X$148,MATCH(【入力】吸収量・排出量算定シート!$H71+(T$17-$M$17),幹材積成長量!$V$7:$V$148,0),MATCH($G71,幹材積成長量!$V$7:$X$7,0)))),0)</f>
        <v>0</v>
      </c>
      <c r="U71" s="187">
        <f>IFERROR(IF($F71="地位Ⅰ",INDEX(幹材積成長量!$S$7:$U$148,MATCH(【入力】吸収量・排出量算定シート!$H71+(U$17-$M$17),幹材積成長量!$S$7:$S$148,0),MATCH($G71,幹材積成長量!$S$7:$U$7,0)),IF($F71="地位Ⅲ",INDEX(幹材積成長量!$Y$7:$AA$148,MATCH(【入力】吸収量・排出量算定シート!$H71+(U$17-$M$17),幹材積成長量!$Y$7:$Y$148,0),MATCH($G71,幹材積成長量!$Y$7:$AA$7,0)),INDEX(幹材積成長量!$V$7:$X$148,MATCH(【入力】吸収量・排出量算定シート!$H71+(U$17-$M$17),幹材積成長量!$V$7:$V$148,0),MATCH($G71,幹材積成長量!$V$7:$X$7,0)))),0)</f>
        <v>0</v>
      </c>
      <c r="V71" s="187">
        <f>IFERROR(IF($F71="地位Ⅰ",INDEX(幹材積成長量!$S$7:$U$148,MATCH(【入力】吸収量・排出量算定シート!$H71+(V$17-$M$17),幹材積成長量!$S$7:$S$148,0),MATCH($G71,幹材積成長量!$S$7:$U$7,0)),IF($F71="地位Ⅲ",INDEX(幹材積成長量!$Y$7:$AA$148,MATCH(【入力】吸収量・排出量算定シート!$H71+(V$17-$M$17),幹材積成長量!$Y$7:$Y$148,0),MATCH($G71,幹材積成長量!$Y$7:$AA$7,0)),INDEX(幹材積成長量!$V$7:$X$148,MATCH(【入力】吸収量・排出量算定シート!$H71+(V$17-$M$17),幹材積成長量!$V$7:$V$148,0),MATCH($G71,幹材積成長量!$V$7:$X$7,0)))),0)</f>
        <v>0</v>
      </c>
      <c r="W71" s="187">
        <f>IFERROR(IF($F71="地位Ⅰ",INDEX(幹材積成長量!$S$7:$U$148,MATCH(【入力】吸収量・排出量算定シート!$H71+(W$17-$M$17),幹材積成長量!$S$7:$S$148,0),MATCH($G71,幹材積成長量!$S$7:$U$7,0)),IF($F71="地位Ⅲ",INDEX(幹材積成長量!$Y$7:$AA$148,MATCH(【入力】吸収量・排出量算定シート!$H71+(W$17-$M$17),幹材積成長量!$Y$7:$Y$148,0),MATCH($G71,幹材積成長量!$Y$7:$AA$7,0)),INDEX(幹材積成長量!$V$7:$X$148,MATCH(【入力】吸収量・排出量算定シート!$H71+(W$17-$M$17),幹材積成長量!$V$7:$V$148,0),MATCH($G71,幹材積成長量!$V$7:$X$7,0)))),0)</f>
        <v>0</v>
      </c>
      <c r="X71" s="187">
        <f>IFERROR(IF($F71="地位Ⅰ",INDEX(幹材積成長量!$S$7:$U$148,MATCH(【入力】吸収量・排出量算定シート!$H71+(X$17-$M$17),幹材積成長量!$S$7:$S$148,0),MATCH($G71,幹材積成長量!$S$7:$U$7,0)),IF($F71="地位Ⅲ",INDEX(幹材積成長量!$Y$7:$AA$148,MATCH(【入力】吸収量・排出量算定シート!$H71+(X$17-$M$17),幹材積成長量!$Y$7:$Y$148,0),MATCH($G71,幹材積成長量!$Y$7:$AA$7,0)),INDEX(幹材積成長量!$V$7:$X$148,MATCH(【入力】吸収量・排出量算定シート!$H71+(X$17-$M$17),幹材積成長量!$V$7:$V$148,0),MATCH($G71,幹材積成長量!$V$7:$X$7,0)))),0)</f>
        <v>0</v>
      </c>
      <c r="Y71" s="187">
        <f>IFERROR(IF($F71="地位Ⅰ",INDEX(幹材積成長量!$S$7:$U$148,MATCH(【入力】吸収量・排出量算定シート!$H71+(Y$17-$M$17),幹材積成長量!$S$7:$S$148,0),MATCH($G71,幹材積成長量!$S$7:$U$7,0)),IF($F71="地位Ⅲ",INDEX(幹材積成長量!$Y$7:$AA$148,MATCH(【入力】吸収量・排出量算定シート!$H71+(Y$17-$M$17),幹材積成長量!$Y$7:$Y$148,0),MATCH($G71,幹材積成長量!$Y$7:$AA$7,0)),INDEX(幹材積成長量!$V$7:$X$148,MATCH(【入力】吸収量・排出量算定シート!$H71+(Y$17-$M$17),幹材積成長量!$V$7:$V$148,0),MATCH($G71,幹材積成長量!$V$7:$X$7,0)))),0)</f>
        <v>0</v>
      </c>
      <c r="Z71" s="187">
        <f>IFERROR(IF($F71="地位Ⅰ",INDEX(幹材積成長量!$S$7:$U$148,MATCH(【入力】吸収量・排出量算定シート!$H71+(Z$17-$M$17),幹材積成長量!$S$7:$S$148,0),MATCH($G71,幹材積成長量!$S$7:$U$7,0)),IF($F71="地位Ⅲ",INDEX(幹材積成長量!$Y$7:$AA$148,MATCH(【入力】吸収量・排出量算定シート!$H71+(Z$17-$M$17),幹材積成長量!$Y$7:$Y$148,0),MATCH($G71,幹材積成長量!$Y$7:$AA$7,0)),INDEX(幹材積成長量!$V$7:$X$148,MATCH(【入力】吸収量・排出量算定シート!$H71+(Z$17-$M$17),幹材積成長量!$V$7:$V$148,0),MATCH($G71,幹材積成長量!$V$7:$X$7,0)))),0)</f>
        <v>0</v>
      </c>
      <c r="AA71" s="187">
        <f>IFERROR(IF($F71="地位Ⅰ",INDEX(幹材積成長量!$S$7:$U$148,MATCH(【入力】吸収量・排出量算定シート!$H71+(AA$17-$M$17),幹材積成長量!$S$7:$S$148,0),MATCH($G71,幹材積成長量!$S$7:$U$7,0)),IF($F71="地位Ⅲ",INDEX(幹材積成長量!$Y$7:$AA$148,MATCH(【入力】吸収量・排出量算定シート!$H71+(AA$17-$M$17),幹材積成長量!$Y$7:$Y$148,0),MATCH($G71,幹材積成長量!$Y$7:$AA$7,0)),INDEX(幹材積成長量!$V$7:$X$148,MATCH(【入力】吸収量・排出量算定シート!$H71+(AA$17-$M$17),幹材積成長量!$V$7:$V$148,0),MATCH($G71,幹材積成長量!$V$7:$X$7,0)))),0)</f>
        <v>0</v>
      </c>
      <c r="AB71" s="187">
        <f>IFERROR(IF($F71="地位Ⅰ",INDEX(幹材積成長量!$S$7:$U$148,MATCH(【入力】吸収量・排出量算定シート!$H71+(AB$17-$M$17),幹材積成長量!$S$7:$S$148,0),MATCH($G71,幹材積成長量!$S$7:$U$7,0)),IF($F71="地位Ⅲ",INDEX(幹材積成長量!$Y$7:$AA$148,MATCH(【入力】吸収量・排出量算定シート!$H71+(AB$17-$M$17),幹材積成長量!$Y$7:$Y$148,0),MATCH($G71,幹材積成長量!$Y$7:$AA$7,0)),INDEX(幹材積成長量!$V$7:$X$148,MATCH(【入力】吸収量・排出量算定シート!$H71+(AB$17-$M$17),幹材積成長量!$V$7:$V$148,0),MATCH($G71,幹材積成長量!$V$7:$X$7,0)))),0)</f>
        <v>0</v>
      </c>
      <c r="AC71" s="187">
        <f>IFERROR(IF($F71="地位Ⅰ",INDEX(幹材積成長量!$S$7:$U$148,MATCH(【入力】吸収量・排出量算定シート!$H71+(AC$17-$M$17),幹材積成長量!$S$7:$S$148,0),MATCH($G71,幹材積成長量!$S$7:$U$7,0)),IF($F71="地位Ⅲ",INDEX(幹材積成長量!$Y$7:$AA$148,MATCH(【入力】吸収量・排出量算定シート!$H71+(AC$17-$M$17),幹材積成長量!$Y$7:$Y$148,0),MATCH($G71,幹材積成長量!$Y$7:$AA$7,0)),INDEX(幹材積成長量!$V$7:$X$148,MATCH(【入力】吸収量・排出量算定シート!$H71+(AC$17-$M$17),幹材積成長量!$V$7:$V$148,0),MATCH($G71,幹材積成長量!$V$7:$X$7,0)))),0)</f>
        <v>0</v>
      </c>
      <c r="AD71" s="2">
        <f>IFERROR(INDEX('BEF（拡大係数）'!$A$4:$AO$154,MATCH(【入力】吸収量・排出量算定シート!$H71,'BEF（拡大係数）'!$A$4:$A$154,0),MATCH($G71,'BEF（拡大係数）'!$A$4:$AO$4,0)),0)</f>
        <v>0</v>
      </c>
      <c r="AE71" s="2">
        <f>IFERROR(INDEX('BEF（拡大係数）'!$A$4:$AO$154,MATCH(【入力】吸収量・排出量算定シート!$H71,'BEF（拡大係数）'!$A$4:$A$154,0),MATCH($G71,'BEF（拡大係数）'!$A$4:$AO$4,0)),0)</f>
        <v>0</v>
      </c>
      <c r="AF71" s="2">
        <f>IFERROR(INDEX('BEF（拡大係数）'!$A$4:$AO$154,MATCH(【入力】吸収量・排出量算定シート!$H71,'BEF（拡大係数）'!$A$4:$A$154,0),MATCH($G71,'BEF（拡大係数）'!$A$4:$AO$4,0)),0)</f>
        <v>0</v>
      </c>
      <c r="AG71" s="2">
        <f>IFERROR(INDEX('BEF（拡大係数）'!$A$4:$AO$154,MATCH(【入力】吸収量・排出量算定シート!$H71,'BEF（拡大係数）'!$A$4:$A$154,0),MATCH($G71,'BEF（拡大係数）'!$A$4:$AO$4,0)),0)</f>
        <v>0</v>
      </c>
      <c r="AH71" s="2">
        <f>IFERROR(INDEX('BEF（拡大係数）'!$A$4:$AO$154,MATCH(【入力】吸収量・排出量算定シート!$H71,'BEF（拡大係数）'!$A$4:$A$154,0),MATCH($G71,'BEF（拡大係数）'!$A$4:$AO$4,0)),0)</f>
        <v>0</v>
      </c>
      <c r="AI71" s="2">
        <f>IFERROR(INDEX('BEF（拡大係数）'!$A$4:$AO$154,MATCH(【入力】吸収量・排出量算定シート!$H71,'BEF（拡大係数）'!$A$4:$A$154,0),MATCH($G71,'BEF（拡大係数）'!$A$4:$AO$4,0)),0)</f>
        <v>0</v>
      </c>
      <c r="AJ71" s="2">
        <f>IFERROR(INDEX('BEF（拡大係数）'!$A$4:$AO$154,MATCH(【入力】吸収量・排出量算定シート!$H71,'BEF（拡大係数）'!$A$4:$A$154,0),MATCH($G71,'BEF（拡大係数）'!$A$4:$AO$4,0)),0)</f>
        <v>0</v>
      </c>
      <c r="AK71" s="2">
        <f>IFERROR(INDEX('BEF（拡大係数）'!$A$4:$AO$154,MATCH(【入力】吸収量・排出量算定シート!$H71,'BEF（拡大係数）'!$A$4:$A$154,0),MATCH($G71,'BEF（拡大係数）'!$A$4:$AO$4,0)),0)</f>
        <v>0</v>
      </c>
      <c r="AL71" s="2">
        <f>IFERROR(INDEX('BEF（拡大係数）'!$A$4:$AO$154,MATCH(【入力】吸収量・排出量算定シート!$H71,'BEF（拡大係数）'!$A$4:$A$154,0),MATCH($G71,'BEF（拡大係数）'!$A$4:$AO$4,0)),0)</f>
        <v>0</v>
      </c>
      <c r="AM71" s="2">
        <f>IFERROR(INDEX('BEF（拡大係数）'!$A$4:$AO$154,MATCH(【入力】吸収量・排出量算定シート!$H71,'BEF（拡大係数）'!$A$4:$A$154,0),MATCH($G71,'BEF（拡大係数）'!$A$4:$AO$4,0)),0)</f>
        <v>0</v>
      </c>
      <c r="AN71" s="2">
        <f>IFERROR(INDEX('BEF（拡大係数）'!$A$4:$AO$154,MATCH(【入力】吸収量・排出量算定シート!$H71,'BEF（拡大係数）'!$A$4:$A$154,0),MATCH($G71,'BEF（拡大係数）'!$A$4:$AO$4,0)),0)</f>
        <v>0</v>
      </c>
      <c r="AO71" s="2">
        <f>IFERROR(INDEX('BEF（拡大係数）'!$A$4:$AO$154,MATCH(【入力】吸収量・排出量算定シート!$H71,'BEF（拡大係数）'!$A$4:$A$154,0),MATCH($G71,'BEF（拡大係数）'!$A$4:$AO$4,0)),0)</f>
        <v>0</v>
      </c>
      <c r="AP71" s="2">
        <f>IFERROR(INDEX('BEF（拡大係数）'!$A$4:$AO$154,MATCH(【入力】吸収量・排出量算定シート!$H71,'BEF（拡大係数）'!$A$4:$A$154,0),MATCH($G71,'BEF（拡大係数）'!$A$4:$AO$4,0)),0)</f>
        <v>0</v>
      </c>
      <c r="AQ71" s="2">
        <f>IFERROR(INDEX('BEF（拡大係数）'!$A$4:$AO$154,MATCH(【入力】吸収量・排出量算定シート!$H71,'BEF（拡大係数）'!$A$4:$A$154,0),MATCH($G71,'BEF（拡大係数）'!$A$4:$AO$4,0)),0)</f>
        <v>0</v>
      </c>
      <c r="AR71" s="2">
        <f>IFERROR(INDEX('BEF（拡大係数）'!$A$4:$AO$154,MATCH(【入力】吸収量・排出量算定シート!$H71,'BEF（拡大係数）'!$A$4:$A$154,0),MATCH($G71,'BEF（拡大係数）'!$A$4:$AO$4,0)),0)</f>
        <v>0</v>
      </c>
      <c r="AS71" s="2">
        <f>IFERROR(INDEX('BEF（拡大係数）'!$A$4:$AO$154,MATCH(【入力】吸収量・排出量算定シート!$H71,'BEF（拡大係数）'!$A$4:$A$154,0),MATCH($G71,'BEF（拡大係数）'!$A$4:$AO$4,0)),0)</f>
        <v>0</v>
      </c>
      <c r="AT71" s="2">
        <f>IFERROR(INDEX('BEF（拡大係数）'!$A$4:$AO$154,MATCH(【入力】吸収量・排出量算定シート!$H71,'BEF（拡大係数）'!$A$4:$A$154,0),MATCH($G71,'BEF（拡大係数）'!$A$4:$AO$4,0)),0)</f>
        <v>0</v>
      </c>
      <c r="AU71" s="2">
        <f>IFERROR(VLOOKUP($G71,パラメータ_オリジナル!$B$6:$G$45,4,FALSE),0)</f>
        <v>0</v>
      </c>
      <c r="AV71" s="2">
        <f>IFERROR(VLOOKUP($G71,パラメータ_オリジナル!$B$6:$G$45,5,FALSE),0)</f>
        <v>0</v>
      </c>
      <c r="AW71" s="2">
        <f>IFERROR(VLOOKUP($G71,パラメータ_オリジナル!$B$6:$G$45,6,FALSE),0)</f>
        <v>0</v>
      </c>
      <c r="AX71" s="125">
        <f t="shared" si="182"/>
        <v>0</v>
      </c>
      <c r="AY71" s="125">
        <f t="shared" si="183"/>
        <v>0</v>
      </c>
      <c r="AZ71" s="125">
        <f t="shared" si="184"/>
        <v>0</v>
      </c>
      <c r="BA71" s="125">
        <f t="shared" si="185"/>
        <v>0</v>
      </c>
      <c r="BB71" s="125">
        <f t="shared" si="186"/>
        <v>0</v>
      </c>
      <c r="BC71" s="125">
        <f t="shared" si="187"/>
        <v>0</v>
      </c>
      <c r="BD71" s="125">
        <f t="shared" si="188"/>
        <v>0</v>
      </c>
      <c r="BE71" s="125">
        <f t="shared" si="189"/>
        <v>0</v>
      </c>
      <c r="BF71" s="125">
        <f t="shared" si="190"/>
        <v>0</v>
      </c>
      <c r="BG71" s="125">
        <f t="shared" si="191"/>
        <v>0</v>
      </c>
      <c r="BH71" s="125">
        <f t="shared" si="192"/>
        <v>0</v>
      </c>
      <c r="BI71" s="125">
        <f t="shared" si="193"/>
        <v>0</v>
      </c>
      <c r="BJ71" s="125">
        <f t="shared" si="194"/>
        <v>0</v>
      </c>
      <c r="BK71" s="125">
        <f t="shared" si="195"/>
        <v>0</v>
      </c>
      <c r="BL71" s="125">
        <f t="shared" si="196"/>
        <v>0</v>
      </c>
      <c r="BM71" s="125">
        <f t="shared" si="197"/>
        <v>0</v>
      </c>
      <c r="BN71" s="125">
        <f t="shared" si="198"/>
        <v>0</v>
      </c>
      <c r="BO71" s="125">
        <f t="shared" si="199"/>
        <v>0</v>
      </c>
      <c r="BP71" s="125">
        <f t="shared" si="200"/>
        <v>0</v>
      </c>
      <c r="BQ71" s="125">
        <f t="shared" si="201"/>
        <v>0</v>
      </c>
      <c r="BR71" s="125">
        <f t="shared" si="202"/>
        <v>0</v>
      </c>
      <c r="BS71" s="125">
        <f t="shared" si="203"/>
        <v>0</v>
      </c>
      <c r="BT71" s="125">
        <f t="shared" si="204"/>
        <v>0</v>
      </c>
      <c r="BU71" s="125">
        <f t="shared" si="205"/>
        <v>0</v>
      </c>
      <c r="BV71" s="125">
        <f t="shared" si="206"/>
        <v>0</v>
      </c>
      <c r="BW71" s="125">
        <f t="shared" si="207"/>
        <v>0</v>
      </c>
      <c r="BX71" s="125">
        <f t="shared" si="208"/>
        <v>0</v>
      </c>
      <c r="BY71" s="125">
        <f t="shared" si="209"/>
        <v>0</v>
      </c>
      <c r="BZ71" s="125">
        <f t="shared" si="210"/>
        <v>0</v>
      </c>
      <c r="CA71" s="125">
        <f t="shared" si="211"/>
        <v>0</v>
      </c>
      <c r="CB71" s="125">
        <f t="shared" si="212"/>
        <v>0</v>
      </c>
      <c r="CC71" s="125">
        <f t="shared" si="213"/>
        <v>0</v>
      </c>
      <c r="CD71" s="125">
        <f t="shared" si="214"/>
        <v>0</v>
      </c>
      <c r="CE71" s="125">
        <f t="shared" si="215"/>
        <v>0</v>
      </c>
      <c r="CF71" s="2">
        <f>IFERROR(IF($F71="地位Ⅰ",INDEX(幹材積成長量!$I$7:$K$148,MATCH((【入力】吸収量・排出量算定シート!$H71+(【入力】吸収量・排出量算定シート!CF$17-【入力】吸収量・排出量算定シート!$CF$17)),幹材積成長量!$I$7:$I$148,0),MATCH(【入力】吸収量・排出量算定シート!$G71,幹材積成長量!$I$7:$K$7,0)),IF($F71="地位Ⅲ",INDEX(幹材積成長量!$O$7:$Q$148,MATCH((【入力】吸収量・排出量算定シート!$H71+(【入力】吸収量・排出量算定シート!CF$17-【入力】吸収量・排出量算定シート!$CF$17)),幹材積成長量!$O$7:$O$148,0),MATCH(【入力】吸収量・排出量算定シート!$G71,幹材積成長量!$O$7:$Q$7,0)),INDEX(幹材積成長量!$L$7:$N$148,MATCH((【入力】吸収量・排出量算定シート!$H71+(【入力】吸収量・排出量算定シート!CF$17-【入力】吸収量・排出量算定シート!$CF$17)),幹材積成長量!$L$7:$L$148,0),MATCH(【入力】吸収量・排出量算定シート!$G71,幹材積成長量!$L$7:$N$7,0)))),0)</f>
        <v>0</v>
      </c>
      <c r="CG71" s="2">
        <f>IFERROR(IF($F71="地位Ⅰ",INDEX(幹材積成長量!$I$7:$K$148,MATCH((【入力】吸収量・排出量算定シート!$H71+(【入力】吸収量・排出量算定シート!CG$17-【入力】吸収量・排出量算定シート!$CF$17)),幹材積成長量!$I$7:$I$148,0),MATCH(【入力】吸収量・排出量算定シート!$G71,幹材積成長量!$I$7:$K$7,0)),IF($F71="地位Ⅲ",INDEX(幹材積成長量!$O$7:$Q$148,MATCH((【入力】吸収量・排出量算定シート!$H71+(【入力】吸収量・排出量算定シート!CG$17-【入力】吸収量・排出量算定シート!$CF$17)),幹材積成長量!$O$7:$O$148,0),MATCH(【入力】吸収量・排出量算定シート!$G71,幹材積成長量!$O$7:$Q$7,0)),INDEX(幹材積成長量!$L$7:$N$148,MATCH((【入力】吸収量・排出量算定シート!$H71+(【入力】吸収量・排出量算定シート!CG$17-【入力】吸収量・排出量算定シート!$CF$17)),幹材積成長量!$L$7:$L$148,0),MATCH(【入力】吸収量・排出量算定シート!$G71,幹材積成長量!$L$7:$N$7,0)))),0)</f>
        <v>0</v>
      </c>
      <c r="CH71" s="2">
        <f>IFERROR(IF($F71="地位Ⅰ",INDEX(幹材積成長量!$I$7:$K$148,MATCH((【入力】吸収量・排出量算定シート!$H71+(【入力】吸収量・排出量算定シート!CH$17-【入力】吸収量・排出量算定シート!$CF$17)),幹材積成長量!$I$7:$I$148,0),MATCH(【入力】吸収量・排出量算定シート!$G71,幹材積成長量!$I$7:$K$7,0)),IF($F71="地位Ⅲ",INDEX(幹材積成長量!$O$7:$Q$148,MATCH((【入力】吸収量・排出量算定シート!$H71+(【入力】吸収量・排出量算定シート!CH$17-【入力】吸収量・排出量算定シート!$CF$17)),幹材積成長量!$O$7:$O$148,0),MATCH(【入力】吸収量・排出量算定シート!$G71,幹材積成長量!$O$7:$Q$7,0)),INDEX(幹材積成長量!$L$7:$N$148,MATCH((【入力】吸収量・排出量算定シート!$H71+(【入力】吸収量・排出量算定シート!CH$17-【入力】吸収量・排出量算定シート!$CF$17)),幹材積成長量!$L$7:$L$148,0),MATCH(【入力】吸収量・排出量算定シート!$G71,幹材積成長量!$L$7:$N$7,0)))),0)</f>
        <v>0</v>
      </c>
      <c r="CI71" s="2">
        <f>IFERROR(IF($F71="地位Ⅰ",INDEX(幹材積成長量!$I$7:$K$148,MATCH((【入力】吸収量・排出量算定シート!$H71+(【入力】吸収量・排出量算定シート!CI$17-【入力】吸収量・排出量算定シート!$CF$17)),幹材積成長量!$I$7:$I$148,0),MATCH(【入力】吸収量・排出量算定シート!$G71,幹材積成長量!$I$7:$K$7,0)),IF($F71="地位Ⅲ",INDEX(幹材積成長量!$O$7:$Q$148,MATCH((【入力】吸収量・排出量算定シート!$H71+(【入力】吸収量・排出量算定シート!CI$17-【入力】吸収量・排出量算定シート!$CF$17)),幹材積成長量!$O$7:$O$148,0),MATCH(【入力】吸収量・排出量算定シート!$G71,幹材積成長量!$O$7:$Q$7,0)),INDEX(幹材積成長量!$L$7:$N$148,MATCH((【入力】吸収量・排出量算定シート!$H71+(【入力】吸収量・排出量算定シート!CI$17-【入力】吸収量・排出量算定シート!$CF$17)),幹材積成長量!$L$7:$L$148,0),MATCH(【入力】吸収量・排出量算定シート!$G71,幹材積成長量!$L$7:$N$7,0)))),0)</f>
        <v>0</v>
      </c>
      <c r="CJ71" s="2">
        <f>IFERROR(IF($F71="地位Ⅰ",INDEX(幹材積成長量!$I$7:$K$148,MATCH((【入力】吸収量・排出量算定シート!$H71+(【入力】吸収量・排出量算定シート!CJ$17-【入力】吸収量・排出量算定シート!$CF$17)),幹材積成長量!$I$7:$I$148,0),MATCH(【入力】吸収量・排出量算定シート!$G71,幹材積成長量!$I$7:$K$7,0)),IF($F71="地位Ⅲ",INDEX(幹材積成長量!$O$7:$Q$148,MATCH((【入力】吸収量・排出量算定シート!$H71+(【入力】吸収量・排出量算定シート!CJ$17-【入力】吸収量・排出量算定シート!$CF$17)),幹材積成長量!$O$7:$O$148,0),MATCH(【入力】吸収量・排出量算定シート!$G71,幹材積成長量!$O$7:$Q$7,0)),INDEX(幹材積成長量!$L$7:$N$148,MATCH((【入力】吸収量・排出量算定シート!$H71+(【入力】吸収量・排出量算定シート!CJ$17-【入力】吸収量・排出量算定シート!$CF$17)),幹材積成長量!$L$7:$L$148,0),MATCH(【入力】吸収量・排出量算定シート!$G71,幹材積成長量!$L$7:$N$7,0)))),0)</f>
        <v>0</v>
      </c>
      <c r="CK71" s="2">
        <f>IFERROR(IF($F71="地位Ⅰ",INDEX(幹材積成長量!$I$7:$K$148,MATCH((【入力】吸収量・排出量算定シート!$H71+(【入力】吸収量・排出量算定シート!CK$17-【入力】吸収量・排出量算定シート!$CF$17)),幹材積成長量!$I$7:$I$148,0),MATCH(【入力】吸収量・排出量算定シート!$G71,幹材積成長量!$I$7:$K$7,0)),IF($F71="地位Ⅲ",INDEX(幹材積成長量!$O$7:$Q$148,MATCH((【入力】吸収量・排出量算定シート!$H71+(【入力】吸収量・排出量算定シート!CK$17-【入力】吸収量・排出量算定シート!$CF$17)),幹材積成長量!$O$7:$O$148,0),MATCH(【入力】吸収量・排出量算定シート!$G71,幹材積成長量!$O$7:$Q$7,0)),INDEX(幹材積成長量!$L$7:$N$148,MATCH((【入力】吸収量・排出量算定シート!$H71+(【入力】吸収量・排出量算定シート!CK$17-【入力】吸収量・排出量算定シート!$CF$17)),幹材積成長量!$L$7:$L$148,0),MATCH(【入力】吸収量・排出量算定シート!$G71,幹材積成長量!$L$7:$N$7,0)))),0)</f>
        <v>0</v>
      </c>
      <c r="CL71" s="2">
        <f>IFERROR(IF($F71="地位Ⅰ",INDEX(幹材積成長量!$I$7:$K$148,MATCH((【入力】吸収量・排出量算定シート!$H71+(【入力】吸収量・排出量算定シート!CL$17-【入力】吸収量・排出量算定シート!$CF$17)),幹材積成長量!$I$7:$I$148,0),MATCH(【入力】吸収量・排出量算定シート!$G71,幹材積成長量!$I$7:$K$7,0)),IF($F71="地位Ⅲ",INDEX(幹材積成長量!$O$7:$Q$148,MATCH((【入力】吸収量・排出量算定シート!$H71+(【入力】吸収量・排出量算定シート!CL$17-【入力】吸収量・排出量算定シート!$CF$17)),幹材積成長量!$O$7:$O$148,0),MATCH(【入力】吸収量・排出量算定シート!$G71,幹材積成長量!$O$7:$Q$7,0)),INDEX(幹材積成長量!$L$7:$N$148,MATCH((【入力】吸収量・排出量算定シート!$H71+(【入力】吸収量・排出量算定シート!CL$17-【入力】吸収量・排出量算定シート!$CF$17)),幹材積成長量!$L$7:$L$148,0),MATCH(【入力】吸収量・排出量算定シート!$G71,幹材積成長量!$L$7:$N$7,0)))),0)</f>
        <v>0</v>
      </c>
      <c r="CM71" s="2">
        <f>IFERROR(IF($F71="地位Ⅰ",INDEX(幹材積成長量!$I$7:$K$148,MATCH((【入力】吸収量・排出量算定シート!$H71+(【入力】吸収量・排出量算定シート!CM$17-【入力】吸収量・排出量算定シート!$CF$17)),幹材積成長量!$I$7:$I$148,0),MATCH(【入力】吸収量・排出量算定シート!$G71,幹材積成長量!$I$7:$K$7,0)),IF($F71="地位Ⅲ",INDEX(幹材積成長量!$O$7:$Q$148,MATCH((【入力】吸収量・排出量算定シート!$H71+(【入力】吸収量・排出量算定シート!CM$17-【入力】吸収量・排出量算定シート!$CF$17)),幹材積成長量!$O$7:$O$148,0),MATCH(【入力】吸収量・排出量算定シート!$G71,幹材積成長量!$O$7:$Q$7,0)),INDEX(幹材積成長量!$L$7:$N$148,MATCH((【入力】吸収量・排出量算定シート!$H71+(【入力】吸収量・排出量算定シート!CM$17-【入力】吸収量・排出量算定シート!$CF$17)),幹材積成長量!$L$7:$L$148,0),MATCH(【入力】吸収量・排出量算定シート!$G71,幹材積成長量!$L$7:$N$7,0)))),0)</f>
        <v>0</v>
      </c>
      <c r="CN71" s="2">
        <f>IFERROR(IF($F71="地位Ⅰ",INDEX(幹材積成長量!$I$7:$K$148,MATCH((【入力】吸収量・排出量算定シート!$H71+(【入力】吸収量・排出量算定シート!CN$17-【入力】吸収量・排出量算定シート!$CF$17)),幹材積成長量!$I$7:$I$148,0),MATCH(【入力】吸収量・排出量算定シート!$G71,幹材積成長量!$I$7:$K$7,0)),IF($F71="地位Ⅲ",INDEX(幹材積成長量!$O$7:$Q$148,MATCH((【入力】吸収量・排出量算定シート!$H71+(【入力】吸収量・排出量算定シート!CN$17-【入力】吸収量・排出量算定シート!$CF$17)),幹材積成長量!$O$7:$O$148,0),MATCH(【入力】吸収量・排出量算定シート!$G71,幹材積成長量!$O$7:$Q$7,0)),INDEX(幹材積成長量!$L$7:$N$148,MATCH((【入力】吸収量・排出量算定シート!$H71+(【入力】吸収量・排出量算定シート!CN$17-【入力】吸収量・排出量算定シート!$CF$17)),幹材積成長量!$L$7:$L$148,0),MATCH(【入力】吸収量・排出量算定シート!$G71,幹材積成長量!$L$7:$N$7,0)))),0)</f>
        <v>0</v>
      </c>
      <c r="CO71" s="2">
        <f>IFERROR(IF($F71="地位Ⅰ",INDEX(幹材積成長量!$I$7:$K$148,MATCH((【入力】吸収量・排出量算定シート!$H71+(【入力】吸収量・排出量算定シート!CO$17-【入力】吸収量・排出量算定シート!$CF$17)),幹材積成長量!$I$7:$I$148,0),MATCH(【入力】吸収量・排出量算定シート!$G71,幹材積成長量!$I$7:$K$7,0)),IF($F71="地位Ⅲ",INDEX(幹材積成長量!$O$7:$Q$148,MATCH((【入力】吸収量・排出量算定シート!$H71+(【入力】吸収量・排出量算定シート!CO$17-【入力】吸収量・排出量算定シート!$CF$17)),幹材積成長量!$O$7:$O$148,0),MATCH(【入力】吸収量・排出量算定シート!$G71,幹材積成長量!$O$7:$Q$7,0)),INDEX(幹材積成長量!$L$7:$N$148,MATCH((【入力】吸収量・排出量算定シート!$H71+(【入力】吸収量・排出量算定シート!CO$17-【入力】吸収量・排出量算定シート!$CF$17)),幹材積成長量!$L$7:$L$148,0),MATCH(【入力】吸収量・排出量算定シート!$G71,幹材積成長量!$L$7:$N$7,0)))),0)</f>
        <v>0</v>
      </c>
      <c r="CP71" s="2">
        <f>IFERROR(IF($F71="地位Ⅰ",INDEX(幹材積成長量!$I$7:$K$148,MATCH((【入力】吸収量・排出量算定シート!$H71+(【入力】吸収量・排出量算定シート!CP$17-【入力】吸収量・排出量算定シート!$CF$17)),幹材積成長量!$I$7:$I$148,0),MATCH(【入力】吸収量・排出量算定シート!$G71,幹材積成長量!$I$7:$K$7,0)),IF($F71="地位Ⅲ",INDEX(幹材積成長量!$O$7:$Q$148,MATCH((【入力】吸収量・排出量算定シート!$H71+(【入力】吸収量・排出量算定シート!CP$17-【入力】吸収量・排出量算定シート!$CF$17)),幹材積成長量!$O$7:$O$148,0),MATCH(【入力】吸収量・排出量算定シート!$G71,幹材積成長量!$O$7:$Q$7,0)),INDEX(幹材積成長量!$L$7:$N$148,MATCH((【入力】吸収量・排出量算定シート!$H71+(【入力】吸収量・排出量算定シート!CP$17-【入力】吸収量・排出量算定シート!$CF$17)),幹材積成長量!$L$7:$L$148,0),MATCH(【入力】吸収量・排出量算定シート!$G71,幹材積成長量!$L$7:$N$7,0)))),0)</f>
        <v>0</v>
      </c>
      <c r="CQ71" s="2">
        <f>IFERROR(IF($F71="地位Ⅰ",INDEX(幹材積成長量!$I$7:$K$148,MATCH((【入力】吸収量・排出量算定シート!$H71+(【入力】吸収量・排出量算定シート!CQ$17-【入力】吸収量・排出量算定シート!$CF$17)),幹材積成長量!$I$7:$I$148,0),MATCH(【入力】吸収量・排出量算定シート!$G71,幹材積成長量!$I$7:$K$7,0)),IF($F71="地位Ⅲ",INDEX(幹材積成長量!$O$7:$Q$148,MATCH((【入力】吸収量・排出量算定シート!$H71+(【入力】吸収量・排出量算定シート!CQ$17-【入力】吸収量・排出量算定シート!$CF$17)),幹材積成長量!$O$7:$O$148,0),MATCH(【入力】吸収量・排出量算定シート!$G71,幹材積成長量!$O$7:$Q$7,0)),INDEX(幹材積成長量!$L$7:$N$148,MATCH((【入力】吸収量・排出量算定シート!$H71+(【入力】吸収量・排出量算定シート!CQ$17-【入力】吸収量・排出量算定シート!$CF$17)),幹材積成長量!$L$7:$L$148,0),MATCH(【入力】吸収量・排出量算定シート!$G71,幹材積成長量!$L$7:$N$7,0)))),0)</f>
        <v>0</v>
      </c>
      <c r="CR71" s="2">
        <f>IFERROR(IF($F71="地位Ⅰ",INDEX(幹材積成長量!$I$7:$K$148,MATCH((【入力】吸収量・排出量算定シート!$H71+(【入力】吸収量・排出量算定シート!CR$17-【入力】吸収量・排出量算定シート!$CF$17)),幹材積成長量!$I$7:$I$148,0),MATCH(【入力】吸収量・排出量算定シート!$G71,幹材積成長量!$I$7:$K$7,0)),IF($F71="地位Ⅲ",INDEX(幹材積成長量!$O$7:$Q$148,MATCH((【入力】吸収量・排出量算定シート!$H71+(【入力】吸収量・排出量算定シート!CR$17-【入力】吸収量・排出量算定シート!$CF$17)),幹材積成長量!$O$7:$O$148,0),MATCH(【入力】吸収量・排出量算定シート!$G71,幹材積成長量!$O$7:$Q$7,0)),INDEX(幹材積成長量!$L$7:$N$148,MATCH((【入力】吸収量・排出量算定シート!$H71+(【入力】吸収量・排出量算定シート!CR$17-【入力】吸収量・排出量算定シート!$CF$17)),幹材積成長量!$L$7:$L$148,0),MATCH(【入力】吸収量・排出量算定シート!$G71,幹材積成長量!$L$7:$N$7,0)))),0)</f>
        <v>0</v>
      </c>
      <c r="CS71" s="2">
        <f>IFERROR(IF($F71="地位Ⅰ",INDEX(幹材積成長量!$I$7:$K$148,MATCH((【入力】吸収量・排出量算定シート!$H71+(【入力】吸収量・排出量算定シート!CS$17-【入力】吸収量・排出量算定シート!$CF$17)),幹材積成長量!$I$7:$I$148,0),MATCH(【入力】吸収量・排出量算定シート!$G71,幹材積成長量!$I$7:$K$7,0)),IF($F71="地位Ⅲ",INDEX(幹材積成長量!$O$7:$Q$148,MATCH((【入力】吸収量・排出量算定シート!$H71+(【入力】吸収量・排出量算定シート!CS$17-【入力】吸収量・排出量算定シート!$CF$17)),幹材積成長量!$O$7:$O$148,0),MATCH(【入力】吸収量・排出量算定シート!$G71,幹材積成長量!$O$7:$Q$7,0)),INDEX(幹材積成長量!$L$7:$N$148,MATCH((【入力】吸収量・排出量算定シート!$H71+(【入力】吸収量・排出量算定シート!CS$17-【入力】吸収量・排出量算定シート!$CF$17)),幹材積成長量!$L$7:$L$148,0),MATCH(【入力】吸収量・排出量算定シート!$G71,幹材積成長量!$L$7:$N$7,0)))),0)</f>
        <v>0</v>
      </c>
      <c r="CT71" s="2">
        <f>IFERROR(IF($F71="地位Ⅰ",INDEX(幹材積成長量!$I$7:$K$148,MATCH((【入力】吸収量・排出量算定シート!$H71+(【入力】吸収量・排出量算定シート!CT$17-【入力】吸収量・排出量算定シート!$CF$17)),幹材積成長量!$I$7:$I$148,0),MATCH(【入力】吸収量・排出量算定シート!$G71,幹材積成長量!$I$7:$K$7,0)),IF($F71="地位Ⅲ",INDEX(幹材積成長量!$O$7:$Q$148,MATCH((【入力】吸収量・排出量算定シート!$H71+(【入力】吸収量・排出量算定シート!CT$17-【入力】吸収量・排出量算定シート!$CF$17)),幹材積成長量!$O$7:$O$148,0),MATCH(【入力】吸収量・排出量算定シート!$G71,幹材積成長量!$O$7:$Q$7,0)),INDEX(幹材積成長量!$L$7:$N$148,MATCH((【入力】吸収量・排出量算定シート!$H71+(【入力】吸収量・排出量算定シート!CT$17-【入力】吸収量・排出量算定シート!$CF$17)),幹材積成長量!$L$7:$L$148,0),MATCH(【入力】吸収量・排出量算定シート!$G71,幹材積成長量!$L$7:$N$7,0)))),0)</f>
        <v>0</v>
      </c>
      <c r="CU71" s="2">
        <f>IFERROR(IF($F71="地位Ⅰ",INDEX(幹材積成長量!$I$7:$K$148,MATCH((【入力】吸収量・排出量算定シート!$H71+(【入力】吸収量・排出量算定シート!CU$17-【入力】吸収量・排出量算定シート!$CF$17)),幹材積成長量!$I$7:$I$148,0),MATCH(【入力】吸収量・排出量算定シート!$G71,幹材積成長量!$I$7:$K$7,0)),IF($F71="地位Ⅲ",INDEX(幹材積成長量!$O$7:$Q$148,MATCH((【入力】吸収量・排出量算定シート!$H71+(【入力】吸収量・排出量算定シート!CU$17-【入力】吸収量・排出量算定シート!$CF$17)),幹材積成長量!$O$7:$O$148,0),MATCH(【入力】吸収量・排出量算定シート!$G71,幹材積成長量!$O$7:$Q$7,0)),INDEX(幹材積成長量!$L$7:$N$148,MATCH((【入力】吸収量・排出量算定シート!$H71+(【入力】吸収量・排出量算定シート!CU$17-【入力】吸収量・排出量算定シート!$CF$17)),幹材積成長量!$L$7:$L$148,0),MATCH(【入力】吸収量・排出量算定シート!$G71,幹材積成長量!$L$7:$N$7,0)))),0)</f>
        <v>0</v>
      </c>
      <c r="CV71" s="2">
        <f>IFERROR(IF($F71="地位Ⅰ",INDEX(幹材積成長量!$I$7:$K$148,MATCH((【入力】吸収量・排出量算定シート!$H71+(【入力】吸収量・排出量算定シート!CV$17-【入力】吸収量・排出量算定シート!$CF$17)),幹材積成長量!$I$7:$I$148,0),MATCH(【入力】吸収量・排出量算定シート!$G71,幹材積成長量!$I$7:$K$7,0)),IF($F71="地位Ⅲ",INDEX(幹材積成長量!$O$7:$Q$148,MATCH((【入力】吸収量・排出量算定シート!$H71+(【入力】吸収量・排出量算定シート!CV$17-【入力】吸収量・排出量算定シート!$CF$17)),幹材積成長量!$O$7:$O$148,0),MATCH(【入力】吸収量・排出量算定シート!$G71,幹材積成長量!$O$7:$Q$7,0)),INDEX(幹材積成長量!$L$7:$N$148,MATCH((【入力】吸収量・排出量算定シート!$H71+(【入力】吸収量・排出量算定シート!CV$17-【入力】吸収量・排出量算定シート!$CF$17)),幹材積成長量!$L$7:$L$148,0),MATCH(【入力】吸収量・排出量算定シート!$G71,幹材積成長量!$L$7:$N$7,0)))),0)</f>
        <v>0</v>
      </c>
      <c r="CW71" s="2">
        <f t="shared" si="216"/>
        <v>0</v>
      </c>
      <c r="CX71" s="2">
        <f t="shared" si="217"/>
        <v>0</v>
      </c>
      <c r="CY71" s="2">
        <f t="shared" si="218"/>
        <v>0</v>
      </c>
      <c r="CZ71" s="2">
        <f t="shared" si="219"/>
        <v>0</v>
      </c>
      <c r="DA71" s="2">
        <f t="shared" si="220"/>
        <v>0</v>
      </c>
      <c r="DB71" s="2">
        <f t="shared" si="221"/>
        <v>0</v>
      </c>
      <c r="DC71" s="2">
        <f t="shared" si="222"/>
        <v>0</v>
      </c>
      <c r="DD71" s="2">
        <f t="shared" si="223"/>
        <v>0</v>
      </c>
      <c r="DE71" s="2">
        <f t="shared" si="224"/>
        <v>0</v>
      </c>
      <c r="DF71" s="2">
        <f t="shared" si="225"/>
        <v>0</v>
      </c>
      <c r="DG71" s="2">
        <f t="shared" si="226"/>
        <v>0</v>
      </c>
      <c r="DH71" s="2">
        <f t="shared" si="227"/>
        <v>0</v>
      </c>
      <c r="DI71" s="2">
        <f t="shared" si="228"/>
        <v>0</v>
      </c>
      <c r="DJ71" s="2">
        <f t="shared" si="229"/>
        <v>0</v>
      </c>
      <c r="DK71" s="2">
        <f t="shared" si="230"/>
        <v>0</v>
      </c>
      <c r="DL71" s="2">
        <f t="shared" si="231"/>
        <v>0</v>
      </c>
      <c r="DM71" s="2">
        <f t="shared" si="232"/>
        <v>0</v>
      </c>
      <c r="DN71" s="187">
        <f>IFERROR(IF($F71="地位Ⅰ",INDEX(幹材積成長量!$AE$7:$AG$14,8,MATCH(【入力】吸収量・排出量算定シート!$G71,幹材積成長量!$AE$7:$AG$7,0)),IF($F71="地位Ⅲ",INDEX(幹材積成長量!$AK$7:$AM$14,8,MATCH(【入力】吸収量・排出量算定シート!$G71,幹材積成長量!$AK$7:$AM$7,0)),INDEX(幹材積成長量!$AH$7:$AJ$14,8,MATCH(【入力】吸収量・排出量算定シート!$G71,幹材積成長量!$AH$7:$AJ$7,0)))),0)</f>
        <v>0</v>
      </c>
      <c r="DO71" s="187">
        <f>IFERROR(IF($F71="地位Ⅰ",INDEX(幹材積成長量!$AE$7:$AG$14,8,MATCH(【入力】吸収量・排出量算定シート!$G71,幹材積成長量!$AE$7:$AG$7,0)),IF($F71="地位Ⅲ",INDEX(幹材積成長量!$AK$7:$AM$14,8,MATCH(【入力】吸収量・排出量算定シート!$G71,幹材積成長量!$AK$7:$AM$7,0)),INDEX(幹材積成長量!$AH$7:$AJ$14,8,MATCH(【入力】吸収量・排出量算定シート!$G71,幹材積成長量!$AH$7:$AJ$7,0)))),0)</f>
        <v>0</v>
      </c>
      <c r="DP71" s="187">
        <f>IFERROR(IF($F71="地位Ⅰ",INDEX(幹材積成長量!$AE$7:$AG$14,8,MATCH(【入力】吸収量・排出量算定シート!$G71,幹材積成長量!$AE$7:$AG$7,0)),IF($F71="地位Ⅲ",INDEX(幹材積成長量!$AK$7:$AM$14,8,MATCH(【入力】吸収量・排出量算定シート!$G71,幹材積成長量!$AK$7:$AM$7,0)),INDEX(幹材積成長量!$AH$7:$AJ$14,8,MATCH(【入力】吸収量・排出量算定シート!$G71,幹材積成長量!$AH$7:$AJ$7,0)))),0)</f>
        <v>0</v>
      </c>
      <c r="DQ71" s="187">
        <f>IFERROR(IF($F71="地位Ⅰ",INDEX(幹材積成長量!$AE$7:$AG$14,8,MATCH(【入力】吸収量・排出量算定シート!$G71,幹材積成長量!$AE$7:$AG$7,0)),IF($F71="地位Ⅲ",INDEX(幹材積成長量!$AK$7:$AM$14,8,MATCH(【入力】吸収量・排出量算定シート!$G71,幹材積成長量!$AK$7:$AM$7,0)),INDEX(幹材積成長量!$AH$7:$AJ$14,8,MATCH(【入力】吸収量・排出量算定シート!$G71,幹材積成長量!$AH$7:$AJ$7,0)))),0)</f>
        <v>0</v>
      </c>
      <c r="DR71" s="187">
        <f>IFERROR(IF($F71="地位Ⅰ",INDEX(幹材積成長量!$AE$7:$AG$14,8,MATCH(【入力】吸収量・排出量算定シート!$G71,幹材積成長量!$AE$7:$AG$7,0)),IF($F71="地位Ⅲ",INDEX(幹材積成長量!$AK$7:$AM$14,8,MATCH(【入力】吸収量・排出量算定シート!$G71,幹材積成長量!$AK$7:$AM$7,0)),INDEX(幹材積成長量!$AH$7:$AJ$14,8,MATCH(【入力】吸収量・排出量算定シート!$G71,幹材積成長量!$AH$7:$AJ$7,0)))),0)</f>
        <v>0</v>
      </c>
      <c r="DS71" s="187">
        <f>IFERROR(IF($F71="地位Ⅰ",INDEX(幹材積成長量!$AE$7:$AG$14,8,MATCH(【入力】吸収量・排出量算定シート!$G71,幹材積成長量!$AE$7:$AG$7,0)),IF($F71="地位Ⅲ",INDEX(幹材積成長量!$AK$7:$AM$14,8,MATCH(【入力】吸収量・排出量算定シート!$G71,幹材積成長量!$AK$7:$AM$7,0)),INDEX(幹材積成長量!$AH$7:$AJ$14,8,MATCH(【入力】吸収量・排出量算定シート!$G71,幹材積成長量!$AH$7:$AJ$7,0)))),0)</f>
        <v>0</v>
      </c>
      <c r="DT71" s="187">
        <f>IFERROR(IF($F71="地位Ⅰ",INDEX(幹材積成長量!$AE$7:$AG$14,8,MATCH(【入力】吸収量・排出量算定シート!$G71,幹材積成長量!$AE$7:$AG$7,0)),IF($F71="地位Ⅲ",INDEX(幹材積成長量!$AK$7:$AM$14,8,MATCH(【入力】吸収量・排出量算定シート!$G71,幹材積成長量!$AK$7:$AM$7,0)),INDEX(幹材積成長量!$AH$7:$AJ$14,8,MATCH(【入力】吸収量・排出量算定シート!$G71,幹材積成長量!$AH$7:$AJ$7,0)))),0)</f>
        <v>0</v>
      </c>
      <c r="DU71" s="187">
        <f>IFERROR(IF($F71="地位Ⅰ",INDEX(幹材積成長量!$AE$7:$AG$14,8,MATCH(【入力】吸収量・排出量算定シート!$G71,幹材積成長量!$AE$7:$AG$7,0)),IF($F71="地位Ⅲ",INDEX(幹材積成長量!$AK$7:$AM$14,8,MATCH(【入力】吸収量・排出量算定シート!$G71,幹材積成長量!$AK$7:$AM$7,0)),INDEX(幹材積成長量!$AH$7:$AJ$14,8,MATCH(【入力】吸収量・排出量算定シート!$G71,幹材積成長量!$AH$7:$AJ$7,0)))),0)</f>
        <v>0</v>
      </c>
      <c r="DV71" s="187">
        <f>IFERROR(IF($F71="地位Ⅰ",INDEX(幹材積成長量!$AE$7:$AG$14,8,MATCH(【入力】吸収量・排出量算定シート!$G71,幹材積成長量!$AE$7:$AG$7,0)),IF($F71="地位Ⅲ",INDEX(幹材積成長量!$AK$7:$AM$14,8,MATCH(【入力】吸収量・排出量算定シート!$G71,幹材積成長量!$AK$7:$AM$7,0)),INDEX(幹材積成長量!$AH$7:$AJ$14,8,MATCH(【入力】吸収量・排出量算定シート!$G71,幹材積成長量!$AH$7:$AJ$7,0)))),0)</f>
        <v>0</v>
      </c>
      <c r="DW71" s="187">
        <f>IFERROR(IF($F71="地位Ⅰ",INDEX(幹材積成長量!$AE$7:$AG$14,8,MATCH(【入力】吸収量・排出量算定シート!$G71,幹材積成長量!$AE$7:$AG$7,0)),IF($F71="地位Ⅲ",INDEX(幹材積成長量!$AK$7:$AM$14,8,MATCH(【入力】吸収量・排出量算定シート!$G71,幹材積成長量!$AK$7:$AM$7,0)),INDEX(幹材積成長量!$AH$7:$AJ$14,8,MATCH(【入力】吸収量・排出量算定シート!$G71,幹材積成長量!$AH$7:$AJ$7,0)))),0)</f>
        <v>0</v>
      </c>
      <c r="DX71" s="187">
        <f>IFERROR(IF($F71="地位Ⅰ",INDEX(幹材積成長量!$AE$7:$AG$14,8,MATCH(【入力】吸収量・排出量算定シート!$G71,幹材積成長量!$AE$7:$AG$7,0)),IF($F71="地位Ⅲ",INDEX(幹材積成長量!$AK$7:$AM$14,8,MATCH(【入力】吸収量・排出量算定シート!$G71,幹材積成長量!$AK$7:$AM$7,0)),INDEX(幹材積成長量!$AH$7:$AJ$14,8,MATCH(【入力】吸収量・排出量算定シート!$G71,幹材積成長量!$AH$7:$AJ$7,0)))),0)</f>
        <v>0</v>
      </c>
      <c r="DY71" s="187">
        <f>IFERROR(IF($F71="地位Ⅰ",INDEX(幹材積成長量!$AE$7:$AG$14,8,MATCH(【入力】吸収量・排出量算定シート!$G71,幹材積成長量!$AE$7:$AG$7,0)),IF($F71="地位Ⅲ",INDEX(幹材積成長量!$AK$7:$AM$14,8,MATCH(【入力】吸収量・排出量算定シート!$G71,幹材積成長量!$AK$7:$AM$7,0)),INDEX(幹材積成長量!$AH$7:$AJ$14,8,MATCH(【入力】吸収量・排出量算定シート!$G71,幹材積成長量!$AH$7:$AJ$7,0)))),0)</f>
        <v>0</v>
      </c>
      <c r="DZ71" s="187">
        <f>IFERROR(IF($F71="地位Ⅰ",INDEX(幹材積成長量!$AE$7:$AG$14,8,MATCH(【入力】吸収量・排出量算定シート!$G71,幹材積成長量!$AE$7:$AG$7,0)),IF($F71="地位Ⅲ",INDEX(幹材積成長量!$AK$7:$AM$14,8,MATCH(【入力】吸収量・排出量算定シート!$G71,幹材積成長量!$AK$7:$AM$7,0)),INDEX(幹材積成長量!$AH$7:$AJ$14,8,MATCH(【入力】吸収量・排出量算定シート!$G71,幹材積成長量!$AH$7:$AJ$7,0)))),0)</f>
        <v>0</v>
      </c>
      <c r="EA71" s="187">
        <f>IFERROR(IF($F71="地位Ⅰ",INDEX(幹材積成長量!$AE$7:$AG$14,8,MATCH(【入力】吸収量・排出量算定シート!$G71,幹材積成長量!$AE$7:$AG$7,0)),IF($F71="地位Ⅲ",INDEX(幹材積成長量!$AK$7:$AM$14,8,MATCH(【入力】吸収量・排出量算定シート!$G71,幹材積成長量!$AK$7:$AM$7,0)),INDEX(幹材積成長量!$AH$7:$AJ$14,8,MATCH(【入力】吸収量・排出量算定シート!$G71,幹材積成長量!$AH$7:$AJ$7,0)))),0)</f>
        <v>0</v>
      </c>
      <c r="EB71" s="187">
        <f>IFERROR(IF($F71="地位Ⅰ",INDEX(幹材積成長量!$AE$7:$AG$14,8,MATCH(【入力】吸収量・排出量算定シート!$G71,幹材積成長量!$AE$7:$AG$7,0)),IF($F71="地位Ⅲ",INDEX(幹材積成長量!$AK$7:$AM$14,8,MATCH(【入力】吸収量・排出量算定シート!$G71,幹材積成長量!$AK$7:$AM$7,0)),INDEX(幹材積成長量!$AH$7:$AJ$14,8,MATCH(【入力】吸収量・排出量算定シート!$G71,幹材積成長量!$AH$7:$AJ$7,0)))),0)</f>
        <v>0</v>
      </c>
      <c r="EC71" s="187">
        <f>IFERROR(IF($F71="地位Ⅰ",INDEX(幹材積成長量!$AE$7:$AG$14,8,MATCH(【入力】吸収量・排出量算定シート!$G71,幹材積成長量!$AE$7:$AG$7,0)),IF($F71="地位Ⅲ",INDEX(幹材積成長量!$AK$7:$AM$14,8,MATCH(【入力】吸収量・排出量算定シート!$G71,幹材積成長量!$AK$7:$AM$7,0)),INDEX(幹材積成長量!$AH$7:$AJ$14,8,MATCH(【入力】吸収量・排出量算定シート!$G71,幹材積成長量!$AH$7:$AJ$7,0)))),0)</f>
        <v>0</v>
      </c>
      <c r="ED71" s="186">
        <f t="shared" si="233"/>
        <v>0</v>
      </c>
      <c r="EE71" s="186">
        <f t="shared" si="234"/>
        <v>0</v>
      </c>
      <c r="EF71" s="186">
        <f t="shared" si="235"/>
        <v>0</v>
      </c>
      <c r="EG71" s="186">
        <f t="shared" si="236"/>
        <v>0</v>
      </c>
      <c r="EH71" s="186">
        <f t="shared" si="237"/>
        <v>0</v>
      </c>
      <c r="EI71" s="186">
        <f t="shared" si="238"/>
        <v>0</v>
      </c>
      <c r="EJ71" s="186">
        <f t="shared" si="239"/>
        <v>0</v>
      </c>
      <c r="EK71" s="186">
        <f t="shared" si="240"/>
        <v>0</v>
      </c>
      <c r="EL71" s="186">
        <f t="shared" si="241"/>
        <v>0</v>
      </c>
      <c r="EM71" s="186">
        <f t="shared" si="242"/>
        <v>0</v>
      </c>
      <c r="EN71" s="186">
        <f t="shared" si="243"/>
        <v>0</v>
      </c>
      <c r="EO71" s="186">
        <f t="shared" si="244"/>
        <v>0</v>
      </c>
      <c r="EP71" s="186">
        <f t="shared" si="245"/>
        <v>0</v>
      </c>
      <c r="EQ71" s="186">
        <f t="shared" si="246"/>
        <v>0</v>
      </c>
      <c r="ER71" s="186">
        <f t="shared" si="247"/>
        <v>0</v>
      </c>
      <c r="ES71" s="186">
        <f t="shared" si="248"/>
        <v>0</v>
      </c>
      <c r="ET71" s="186">
        <f t="shared" si="249"/>
        <v>0</v>
      </c>
    </row>
    <row r="72" spans="2:150" x14ac:dyDescent="0.3">
      <c r="B72" s="3"/>
      <c r="C72" s="3"/>
      <c r="D72" s="3"/>
      <c r="E72" s="3"/>
      <c r="G72" s="217"/>
      <c r="J72" s="3"/>
      <c r="M72" s="187">
        <f>IFERROR(IF($F72="地位Ⅰ",INDEX(幹材積成長量!$S$7:$U$148,MATCH(【入力】吸収量・排出量算定シート!$H72+(M$17-$M$17),幹材積成長量!$S$7:$S$148,0),MATCH($G72,幹材積成長量!$S$7:$U$7,0)),IF($F72="地位Ⅲ",INDEX(幹材積成長量!$Y$7:$AA$148,MATCH(【入力】吸収量・排出量算定シート!$H72+(M$17-$M$17),幹材積成長量!$Y$7:$Y$148,0),MATCH($G72,幹材積成長量!$Y$7:$AA$7,0)),INDEX(幹材積成長量!$V$7:$X$148,MATCH(【入力】吸収量・排出量算定シート!$H72+(M$17-$M$17),幹材積成長量!$V$7:$V$148,0),MATCH($G72,幹材積成長量!$V$7:$X$7,0)))),0)</f>
        <v>0</v>
      </c>
      <c r="N72" s="187">
        <f>IFERROR(IF($F72="地位Ⅰ",INDEX(幹材積成長量!$S$7:$U$148,MATCH(【入力】吸収量・排出量算定シート!$H72+(N$17-$M$17),幹材積成長量!$S$7:$S$148,0),MATCH($G72,幹材積成長量!$S$7:$U$7,0)),IF($F72="地位Ⅲ",INDEX(幹材積成長量!$Y$7:$AA$148,MATCH(【入力】吸収量・排出量算定シート!$H72+(N$17-$M$17),幹材積成長量!$Y$7:$Y$148,0),MATCH($G72,幹材積成長量!$Y$7:$AA$7,0)),INDEX(幹材積成長量!$V$7:$X$148,MATCH(【入力】吸収量・排出量算定シート!$H72+(N$17-$M$17),幹材積成長量!$V$7:$V$148,0),MATCH($G72,幹材積成長量!$V$7:$X$7,0)))),0)</f>
        <v>0</v>
      </c>
      <c r="O72" s="187">
        <f>IFERROR(IF($F72="地位Ⅰ",INDEX(幹材積成長量!$S$7:$U$148,MATCH(【入力】吸収量・排出量算定シート!$H72+(O$17-$M$17),幹材積成長量!$S$7:$S$148,0),MATCH($G72,幹材積成長量!$S$7:$U$7,0)),IF($F72="地位Ⅲ",INDEX(幹材積成長量!$Y$7:$AA$148,MATCH(【入力】吸収量・排出量算定シート!$H72+(O$17-$M$17),幹材積成長量!$Y$7:$Y$148,0),MATCH($G72,幹材積成長量!$Y$7:$AA$7,0)),INDEX(幹材積成長量!$V$7:$X$148,MATCH(【入力】吸収量・排出量算定シート!$H72+(O$17-$M$17),幹材積成長量!$V$7:$V$148,0),MATCH($G72,幹材積成長量!$V$7:$X$7,0)))),0)</f>
        <v>0</v>
      </c>
      <c r="P72" s="187">
        <f>IFERROR(IF($F72="地位Ⅰ",INDEX(幹材積成長量!$S$7:$U$148,MATCH(【入力】吸収量・排出量算定シート!$H72+(P$17-$M$17),幹材積成長量!$S$7:$S$148,0),MATCH($G72,幹材積成長量!$S$7:$U$7,0)),IF($F72="地位Ⅲ",INDEX(幹材積成長量!$Y$7:$AA$148,MATCH(【入力】吸収量・排出量算定シート!$H72+(P$17-$M$17),幹材積成長量!$Y$7:$Y$148,0),MATCH($G72,幹材積成長量!$Y$7:$AA$7,0)),INDEX(幹材積成長量!$V$7:$X$148,MATCH(【入力】吸収量・排出量算定シート!$H72+(P$17-$M$17),幹材積成長量!$V$7:$V$148,0),MATCH($G72,幹材積成長量!$V$7:$X$7,0)))),0)</f>
        <v>0</v>
      </c>
      <c r="Q72" s="187">
        <f>IFERROR(IF($F72="地位Ⅰ",INDEX(幹材積成長量!$S$7:$U$148,MATCH(【入力】吸収量・排出量算定シート!$H72+(Q$17-$M$17),幹材積成長量!$S$7:$S$148,0),MATCH($G72,幹材積成長量!$S$7:$U$7,0)),IF($F72="地位Ⅲ",INDEX(幹材積成長量!$Y$7:$AA$148,MATCH(【入力】吸収量・排出量算定シート!$H72+(Q$17-$M$17),幹材積成長量!$Y$7:$Y$148,0),MATCH($G72,幹材積成長量!$Y$7:$AA$7,0)),INDEX(幹材積成長量!$V$7:$X$148,MATCH(【入力】吸収量・排出量算定シート!$H72+(Q$17-$M$17),幹材積成長量!$V$7:$V$148,0),MATCH($G72,幹材積成長量!$V$7:$X$7,0)))),0)</f>
        <v>0</v>
      </c>
      <c r="R72" s="187">
        <f>IFERROR(IF($F72="地位Ⅰ",INDEX(幹材積成長量!$S$7:$U$148,MATCH(【入力】吸収量・排出量算定シート!$H72+(R$17-$M$17),幹材積成長量!$S$7:$S$148,0),MATCH($G72,幹材積成長量!$S$7:$U$7,0)),IF($F72="地位Ⅲ",INDEX(幹材積成長量!$Y$7:$AA$148,MATCH(【入力】吸収量・排出量算定シート!$H72+(R$17-$M$17),幹材積成長量!$Y$7:$Y$148,0),MATCH($G72,幹材積成長量!$Y$7:$AA$7,0)),INDEX(幹材積成長量!$V$7:$X$148,MATCH(【入力】吸収量・排出量算定シート!$H72+(R$17-$M$17),幹材積成長量!$V$7:$V$148,0),MATCH($G72,幹材積成長量!$V$7:$X$7,0)))),0)</f>
        <v>0</v>
      </c>
      <c r="S72" s="187">
        <f>IFERROR(IF($F72="地位Ⅰ",INDEX(幹材積成長量!$S$7:$U$148,MATCH(【入力】吸収量・排出量算定シート!$H72+(S$17-$M$17),幹材積成長量!$S$7:$S$148,0),MATCH($G72,幹材積成長量!$S$7:$U$7,0)),IF($F72="地位Ⅲ",INDEX(幹材積成長量!$Y$7:$AA$148,MATCH(【入力】吸収量・排出量算定シート!$H72+(S$17-$M$17),幹材積成長量!$Y$7:$Y$148,0),MATCH($G72,幹材積成長量!$Y$7:$AA$7,0)),INDEX(幹材積成長量!$V$7:$X$148,MATCH(【入力】吸収量・排出量算定シート!$H72+(S$17-$M$17),幹材積成長量!$V$7:$V$148,0),MATCH($G72,幹材積成長量!$V$7:$X$7,0)))),0)</f>
        <v>0</v>
      </c>
      <c r="T72" s="187">
        <f>IFERROR(IF($F72="地位Ⅰ",INDEX(幹材積成長量!$S$7:$U$148,MATCH(【入力】吸収量・排出量算定シート!$H72+(T$17-$M$17),幹材積成長量!$S$7:$S$148,0),MATCH($G72,幹材積成長量!$S$7:$U$7,0)),IF($F72="地位Ⅲ",INDEX(幹材積成長量!$Y$7:$AA$148,MATCH(【入力】吸収量・排出量算定シート!$H72+(T$17-$M$17),幹材積成長量!$Y$7:$Y$148,0),MATCH($G72,幹材積成長量!$Y$7:$AA$7,0)),INDEX(幹材積成長量!$V$7:$X$148,MATCH(【入力】吸収量・排出量算定シート!$H72+(T$17-$M$17),幹材積成長量!$V$7:$V$148,0),MATCH($G72,幹材積成長量!$V$7:$X$7,0)))),0)</f>
        <v>0</v>
      </c>
      <c r="U72" s="187">
        <f>IFERROR(IF($F72="地位Ⅰ",INDEX(幹材積成長量!$S$7:$U$148,MATCH(【入力】吸収量・排出量算定シート!$H72+(U$17-$M$17),幹材積成長量!$S$7:$S$148,0),MATCH($G72,幹材積成長量!$S$7:$U$7,0)),IF($F72="地位Ⅲ",INDEX(幹材積成長量!$Y$7:$AA$148,MATCH(【入力】吸収量・排出量算定シート!$H72+(U$17-$M$17),幹材積成長量!$Y$7:$Y$148,0),MATCH($G72,幹材積成長量!$Y$7:$AA$7,0)),INDEX(幹材積成長量!$V$7:$X$148,MATCH(【入力】吸収量・排出量算定シート!$H72+(U$17-$M$17),幹材積成長量!$V$7:$V$148,0),MATCH($G72,幹材積成長量!$V$7:$X$7,0)))),0)</f>
        <v>0</v>
      </c>
      <c r="V72" s="187">
        <f>IFERROR(IF($F72="地位Ⅰ",INDEX(幹材積成長量!$S$7:$U$148,MATCH(【入力】吸収量・排出量算定シート!$H72+(V$17-$M$17),幹材積成長量!$S$7:$S$148,0),MATCH($G72,幹材積成長量!$S$7:$U$7,0)),IF($F72="地位Ⅲ",INDEX(幹材積成長量!$Y$7:$AA$148,MATCH(【入力】吸収量・排出量算定シート!$H72+(V$17-$M$17),幹材積成長量!$Y$7:$Y$148,0),MATCH($G72,幹材積成長量!$Y$7:$AA$7,0)),INDEX(幹材積成長量!$V$7:$X$148,MATCH(【入力】吸収量・排出量算定シート!$H72+(V$17-$M$17),幹材積成長量!$V$7:$V$148,0),MATCH($G72,幹材積成長量!$V$7:$X$7,0)))),0)</f>
        <v>0</v>
      </c>
      <c r="W72" s="187">
        <f>IFERROR(IF($F72="地位Ⅰ",INDEX(幹材積成長量!$S$7:$U$148,MATCH(【入力】吸収量・排出量算定シート!$H72+(W$17-$M$17),幹材積成長量!$S$7:$S$148,0),MATCH($G72,幹材積成長量!$S$7:$U$7,0)),IF($F72="地位Ⅲ",INDEX(幹材積成長量!$Y$7:$AA$148,MATCH(【入力】吸収量・排出量算定シート!$H72+(W$17-$M$17),幹材積成長量!$Y$7:$Y$148,0),MATCH($G72,幹材積成長量!$Y$7:$AA$7,0)),INDEX(幹材積成長量!$V$7:$X$148,MATCH(【入力】吸収量・排出量算定シート!$H72+(W$17-$M$17),幹材積成長量!$V$7:$V$148,0),MATCH($G72,幹材積成長量!$V$7:$X$7,0)))),0)</f>
        <v>0</v>
      </c>
      <c r="X72" s="187">
        <f>IFERROR(IF($F72="地位Ⅰ",INDEX(幹材積成長量!$S$7:$U$148,MATCH(【入力】吸収量・排出量算定シート!$H72+(X$17-$M$17),幹材積成長量!$S$7:$S$148,0),MATCH($G72,幹材積成長量!$S$7:$U$7,0)),IF($F72="地位Ⅲ",INDEX(幹材積成長量!$Y$7:$AA$148,MATCH(【入力】吸収量・排出量算定シート!$H72+(X$17-$M$17),幹材積成長量!$Y$7:$Y$148,0),MATCH($G72,幹材積成長量!$Y$7:$AA$7,0)),INDEX(幹材積成長量!$V$7:$X$148,MATCH(【入力】吸収量・排出量算定シート!$H72+(X$17-$M$17),幹材積成長量!$V$7:$V$148,0),MATCH($G72,幹材積成長量!$V$7:$X$7,0)))),0)</f>
        <v>0</v>
      </c>
      <c r="Y72" s="187">
        <f>IFERROR(IF($F72="地位Ⅰ",INDEX(幹材積成長量!$S$7:$U$148,MATCH(【入力】吸収量・排出量算定シート!$H72+(Y$17-$M$17),幹材積成長量!$S$7:$S$148,0),MATCH($G72,幹材積成長量!$S$7:$U$7,0)),IF($F72="地位Ⅲ",INDEX(幹材積成長量!$Y$7:$AA$148,MATCH(【入力】吸収量・排出量算定シート!$H72+(Y$17-$M$17),幹材積成長量!$Y$7:$Y$148,0),MATCH($G72,幹材積成長量!$Y$7:$AA$7,0)),INDEX(幹材積成長量!$V$7:$X$148,MATCH(【入力】吸収量・排出量算定シート!$H72+(Y$17-$M$17),幹材積成長量!$V$7:$V$148,0),MATCH($G72,幹材積成長量!$V$7:$X$7,0)))),0)</f>
        <v>0</v>
      </c>
      <c r="Z72" s="187">
        <f>IFERROR(IF($F72="地位Ⅰ",INDEX(幹材積成長量!$S$7:$U$148,MATCH(【入力】吸収量・排出量算定シート!$H72+(Z$17-$M$17),幹材積成長量!$S$7:$S$148,0),MATCH($G72,幹材積成長量!$S$7:$U$7,0)),IF($F72="地位Ⅲ",INDEX(幹材積成長量!$Y$7:$AA$148,MATCH(【入力】吸収量・排出量算定シート!$H72+(Z$17-$M$17),幹材積成長量!$Y$7:$Y$148,0),MATCH($G72,幹材積成長量!$Y$7:$AA$7,0)),INDEX(幹材積成長量!$V$7:$X$148,MATCH(【入力】吸収量・排出量算定シート!$H72+(Z$17-$M$17),幹材積成長量!$V$7:$V$148,0),MATCH($G72,幹材積成長量!$V$7:$X$7,0)))),0)</f>
        <v>0</v>
      </c>
      <c r="AA72" s="187">
        <f>IFERROR(IF($F72="地位Ⅰ",INDEX(幹材積成長量!$S$7:$U$148,MATCH(【入力】吸収量・排出量算定シート!$H72+(AA$17-$M$17),幹材積成長量!$S$7:$S$148,0),MATCH($G72,幹材積成長量!$S$7:$U$7,0)),IF($F72="地位Ⅲ",INDEX(幹材積成長量!$Y$7:$AA$148,MATCH(【入力】吸収量・排出量算定シート!$H72+(AA$17-$M$17),幹材積成長量!$Y$7:$Y$148,0),MATCH($G72,幹材積成長量!$Y$7:$AA$7,0)),INDEX(幹材積成長量!$V$7:$X$148,MATCH(【入力】吸収量・排出量算定シート!$H72+(AA$17-$M$17),幹材積成長量!$V$7:$V$148,0),MATCH($G72,幹材積成長量!$V$7:$X$7,0)))),0)</f>
        <v>0</v>
      </c>
      <c r="AB72" s="187">
        <f>IFERROR(IF($F72="地位Ⅰ",INDEX(幹材積成長量!$S$7:$U$148,MATCH(【入力】吸収量・排出量算定シート!$H72+(AB$17-$M$17),幹材積成長量!$S$7:$S$148,0),MATCH($G72,幹材積成長量!$S$7:$U$7,0)),IF($F72="地位Ⅲ",INDEX(幹材積成長量!$Y$7:$AA$148,MATCH(【入力】吸収量・排出量算定シート!$H72+(AB$17-$M$17),幹材積成長量!$Y$7:$Y$148,0),MATCH($G72,幹材積成長量!$Y$7:$AA$7,0)),INDEX(幹材積成長量!$V$7:$X$148,MATCH(【入力】吸収量・排出量算定シート!$H72+(AB$17-$M$17),幹材積成長量!$V$7:$V$148,0),MATCH($G72,幹材積成長量!$V$7:$X$7,0)))),0)</f>
        <v>0</v>
      </c>
      <c r="AC72" s="187">
        <f>IFERROR(IF($F72="地位Ⅰ",INDEX(幹材積成長量!$S$7:$U$148,MATCH(【入力】吸収量・排出量算定シート!$H72+(AC$17-$M$17),幹材積成長量!$S$7:$S$148,0),MATCH($G72,幹材積成長量!$S$7:$U$7,0)),IF($F72="地位Ⅲ",INDEX(幹材積成長量!$Y$7:$AA$148,MATCH(【入力】吸収量・排出量算定シート!$H72+(AC$17-$M$17),幹材積成長量!$Y$7:$Y$148,0),MATCH($G72,幹材積成長量!$Y$7:$AA$7,0)),INDEX(幹材積成長量!$V$7:$X$148,MATCH(【入力】吸収量・排出量算定シート!$H72+(AC$17-$M$17),幹材積成長量!$V$7:$V$148,0),MATCH($G72,幹材積成長量!$V$7:$X$7,0)))),0)</f>
        <v>0</v>
      </c>
      <c r="AD72" s="2">
        <f>IFERROR(INDEX('BEF（拡大係数）'!$A$4:$AO$154,MATCH(【入力】吸収量・排出量算定シート!$H72,'BEF（拡大係数）'!$A$4:$A$154,0),MATCH($G72,'BEF（拡大係数）'!$A$4:$AO$4,0)),0)</f>
        <v>0</v>
      </c>
      <c r="AE72" s="2">
        <f>IFERROR(INDEX('BEF（拡大係数）'!$A$4:$AO$154,MATCH(【入力】吸収量・排出量算定シート!$H72,'BEF（拡大係数）'!$A$4:$A$154,0),MATCH($G72,'BEF（拡大係数）'!$A$4:$AO$4,0)),0)</f>
        <v>0</v>
      </c>
      <c r="AF72" s="2">
        <f>IFERROR(INDEX('BEF（拡大係数）'!$A$4:$AO$154,MATCH(【入力】吸収量・排出量算定シート!$H72,'BEF（拡大係数）'!$A$4:$A$154,0),MATCH($G72,'BEF（拡大係数）'!$A$4:$AO$4,0)),0)</f>
        <v>0</v>
      </c>
      <c r="AG72" s="2">
        <f>IFERROR(INDEX('BEF（拡大係数）'!$A$4:$AO$154,MATCH(【入力】吸収量・排出量算定シート!$H72,'BEF（拡大係数）'!$A$4:$A$154,0),MATCH($G72,'BEF（拡大係数）'!$A$4:$AO$4,0)),0)</f>
        <v>0</v>
      </c>
      <c r="AH72" s="2">
        <f>IFERROR(INDEX('BEF（拡大係数）'!$A$4:$AO$154,MATCH(【入力】吸収量・排出量算定シート!$H72,'BEF（拡大係数）'!$A$4:$A$154,0),MATCH($G72,'BEF（拡大係数）'!$A$4:$AO$4,0)),0)</f>
        <v>0</v>
      </c>
      <c r="AI72" s="2">
        <f>IFERROR(INDEX('BEF（拡大係数）'!$A$4:$AO$154,MATCH(【入力】吸収量・排出量算定シート!$H72,'BEF（拡大係数）'!$A$4:$A$154,0),MATCH($G72,'BEF（拡大係数）'!$A$4:$AO$4,0)),0)</f>
        <v>0</v>
      </c>
      <c r="AJ72" s="2">
        <f>IFERROR(INDEX('BEF（拡大係数）'!$A$4:$AO$154,MATCH(【入力】吸収量・排出量算定シート!$H72,'BEF（拡大係数）'!$A$4:$A$154,0),MATCH($G72,'BEF（拡大係数）'!$A$4:$AO$4,0)),0)</f>
        <v>0</v>
      </c>
      <c r="AK72" s="2">
        <f>IFERROR(INDEX('BEF（拡大係数）'!$A$4:$AO$154,MATCH(【入力】吸収量・排出量算定シート!$H72,'BEF（拡大係数）'!$A$4:$A$154,0),MATCH($G72,'BEF（拡大係数）'!$A$4:$AO$4,0)),0)</f>
        <v>0</v>
      </c>
      <c r="AL72" s="2">
        <f>IFERROR(INDEX('BEF（拡大係数）'!$A$4:$AO$154,MATCH(【入力】吸収量・排出量算定シート!$H72,'BEF（拡大係数）'!$A$4:$A$154,0),MATCH($G72,'BEF（拡大係数）'!$A$4:$AO$4,0)),0)</f>
        <v>0</v>
      </c>
      <c r="AM72" s="2">
        <f>IFERROR(INDEX('BEF（拡大係数）'!$A$4:$AO$154,MATCH(【入力】吸収量・排出量算定シート!$H72,'BEF（拡大係数）'!$A$4:$A$154,0),MATCH($G72,'BEF（拡大係数）'!$A$4:$AO$4,0)),0)</f>
        <v>0</v>
      </c>
      <c r="AN72" s="2">
        <f>IFERROR(INDEX('BEF（拡大係数）'!$A$4:$AO$154,MATCH(【入力】吸収量・排出量算定シート!$H72,'BEF（拡大係数）'!$A$4:$A$154,0),MATCH($G72,'BEF（拡大係数）'!$A$4:$AO$4,0)),0)</f>
        <v>0</v>
      </c>
      <c r="AO72" s="2">
        <f>IFERROR(INDEX('BEF（拡大係数）'!$A$4:$AO$154,MATCH(【入力】吸収量・排出量算定シート!$H72,'BEF（拡大係数）'!$A$4:$A$154,0),MATCH($G72,'BEF（拡大係数）'!$A$4:$AO$4,0)),0)</f>
        <v>0</v>
      </c>
      <c r="AP72" s="2">
        <f>IFERROR(INDEX('BEF（拡大係数）'!$A$4:$AO$154,MATCH(【入力】吸収量・排出量算定シート!$H72,'BEF（拡大係数）'!$A$4:$A$154,0),MATCH($G72,'BEF（拡大係数）'!$A$4:$AO$4,0)),0)</f>
        <v>0</v>
      </c>
      <c r="AQ72" s="2">
        <f>IFERROR(INDEX('BEF（拡大係数）'!$A$4:$AO$154,MATCH(【入力】吸収量・排出量算定シート!$H72,'BEF（拡大係数）'!$A$4:$A$154,0),MATCH($G72,'BEF（拡大係数）'!$A$4:$AO$4,0)),0)</f>
        <v>0</v>
      </c>
      <c r="AR72" s="2">
        <f>IFERROR(INDEX('BEF（拡大係数）'!$A$4:$AO$154,MATCH(【入力】吸収量・排出量算定シート!$H72,'BEF（拡大係数）'!$A$4:$A$154,0),MATCH($G72,'BEF（拡大係数）'!$A$4:$AO$4,0)),0)</f>
        <v>0</v>
      </c>
      <c r="AS72" s="2">
        <f>IFERROR(INDEX('BEF（拡大係数）'!$A$4:$AO$154,MATCH(【入力】吸収量・排出量算定シート!$H72,'BEF（拡大係数）'!$A$4:$A$154,0),MATCH($G72,'BEF（拡大係数）'!$A$4:$AO$4,0)),0)</f>
        <v>0</v>
      </c>
      <c r="AT72" s="2">
        <f>IFERROR(INDEX('BEF（拡大係数）'!$A$4:$AO$154,MATCH(【入力】吸収量・排出量算定シート!$H72,'BEF（拡大係数）'!$A$4:$A$154,0),MATCH($G72,'BEF（拡大係数）'!$A$4:$AO$4,0)),0)</f>
        <v>0</v>
      </c>
      <c r="AU72" s="2">
        <f>IFERROR(VLOOKUP($G72,パラメータ_オリジナル!$B$6:$G$45,4,FALSE),0)</f>
        <v>0</v>
      </c>
      <c r="AV72" s="2">
        <f>IFERROR(VLOOKUP($G72,パラメータ_オリジナル!$B$6:$G$45,5,FALSE),0)</f>
        <v>0</v>
      </c>
      <c r="AW72" s="2">
        <f>IFERROR(VLOOKUP($G72,パラメータ_オリジナル!$B$6:$G$45,6,FALSE),0)</f>
        <v>0</v>
      </c>
      <c r="AX72" s="125">
        <f t="shared" si="182"/>
        <v>0</v>
      </c>
      <c r="AY72" s="125">
        <f t="shared" si="183"/>
        <v>0</v>
      </c>
      <c r="AZ72" s="125">
        <f t="shared" si="184"/>
        <v>0</v>
      </c>
      <c r="BA72" s="125">
        <f t="shared" si="185"/>
        <v>0</v>
      </c>
      <c r="BB72" s="125">
        <f t="shared" si="186"/>
        <v>0</v>
      </c>
      <c r="BC72" s="125">
        <f t="shared" si="187"/>
        <v>0</v>
      </c>
      <c r="BD72" s="125">
        <f t="shared" si="188"/>
        <v>0</v>
      </c>
      <c r="BE72" s="125">
        <f t="shared" si="189"/>
        <v>0</v>
      </c>
      <c r="BF72" s="125">
        <f t="shared" si="190"/>
        <v>0</v>
      </c>
      <c r="BG72" s="125">
        <f t="shared" si="191"/>
        <v>0</v>
      </c>
      <c r="BH72" s="125">
        <f t="shared" si="192"/>
        <v>0</v>
      </c>
      <c r="BI72" s="125">
        <f t="shared" si="193"/>
        <v>0</v>
      </c>
      <c r="BJ72" s="125">
        <f t="shared" si="194"/>
        <v>0</v>
      </c>
      <c r="BK72" s="125">
        <f t="shared" si="195"/>
        <v>0</v>
      </c>
      <c r="BL72" s="125">
        <f t="shared" si="196"/>
        <v>0</v>
      </c>
      <c r="BM72" s="125">
        <f t="shared" si="197"/>
        <v>0</v>
      </c>
      <c r="BN72" s="125">
        <f t="shared" si="198"/>
        <v>0</v>
      </c>
      <c r="BO72" s="125">
        <f t="shared" si="199"/>
        <v>0</v>
      </c>
      <c r="BP72" s="125">
        <f t="shared" si="200"/>
        <v>0</v>
      </c>
      <c r="BQ72" s="125">
        <f t="shared" si="201"/>
        <v>0</v>
      </c>
      <c r="BR72" s="125">
        <f t="shared" si="202"/>
        <v>0</v>
      </c>
      <c r="BS72" s="125">
        <f t="shared" si="203"/>
        <v>0</v>
      </c>
      <c r="BT72" s="125">
        <f t="shared" si="204"/>
        <v>0</v>
      </c>
      <c r="BU72" s="125">
        <f t="shared" si="205"/>
        <v>0</v>
      </c>
      <c r="BV72" s="125">
        <f t="shared" si="206"/>
        <v>0</v>
      </c>
      <c r="BW72" s="125">
        <f t="shared" si="207"/>
        <v>0</v>
      </c>
      <c r="BX72" s="125">
        <f t="shared" si="208"/>
        <v>0</v>
      </c>
      <c r="BY72" s="125">
        <f t="shared" si="209"/>
        <v>0</v>
      </c>
      <c r="BZ72" s="125">
        <f t="shared" si="210"/>
        <v>0</v>
      </c>
      <c r="CA72" s="125">
        <f t="shared" si="211"/>
        <v>0</v>
      </c>
      <c r="CB72" s="125">
        <f t="shared" si="212"/>
        <v>0</v>
      </c>
      <c r="CC72" s="125">
        <f t="shared" si="213"/>
        <v>0</v>
      </c>
      <c r="CD72" s="125">
        <f t="shared" si="214"/>
        <v>0</v>
      </c>
      <c r="CE72" s="125">
        <f t="shared" si="215"/>
        <v>0</v>
      </c>
      <c r="CF72" s="2">
        <f>IFERROR(IF($F72="地位Ⅰ",INDEX(幹材積成長量!$I$7:$K$148,MATCH((【入力】吸収量・排出量算定シート!$H72+(【入力】吸収量・排出量算定シート!CF$17-【入力】吸収量・排出量算定シート!$CF$17)),幹材積成長量!$I$7:$I$148,0),MATCH(【入力】吸収量・排出量算定シート!$G72,幹材積成長量!$I$7:$K$7,0)),IF($F72="地位Ⅲ",INDEX(幹材積成長量!$O$7:$Q$148,MATCH((【入力】吸収量・排出量算定シート!$H72+(【入力】吸収量・排出量算定シート!CF$17-【入力】吸収量・排出量算定シート!$CF$17)),幹材積成長量!$O$7:$O$148,0),MATCH(【入力】吸収量・排出量算定シート!$G72,幹材積成長量!$O$7:$Q$7,0)),INDEX(幹材積成長量!$L$7:$N$148,MATCH((【入力】吸収量・排出量算定シート!$H72+(【入力】吸収量・排出量算定シート!CF$17-【入力】吸収量・排出量算定シート!$CF$17)),幹材積成長量!$L$7:$L$148,0),MATCH(【入力】吸収量・排出量算定シート!$G72,幹材積成長量!$L$7:$N$7,0)))),0)</f>
        <v>0</v>
      </c>
      <c r="CG72" s="2">
        <f>IFERROR(IF($F72="地位Ⅰ",INDEX(幹材積成長量!$I$7:$K$148,MATCH((【入力】吸収量・排出量算定シート!$H72+(【入力】吸収量・排出量算定シート!CG$17-【入力】吸収量・排出量算定シート!$CF$17)),幹材積成長量!$I$7:$I$148,0),MATCH(【入力】吸収量・排出量算定シート!$G72,幹材積成長量!$I$7:$K$7,0)),IF($F72="地位Ⅲ",INDEX(幹材積成長量!$O$7:$Q$148,MATCH((【入力】吸収量・排出量算定シート!$H72+(【入力】吸収量・排出量算定シート!CG$17-【入力】吸収量・排出量算定シート!$CF$17)),幹材積成長量!$O$7:$O$148,0),MATCH(【入力】吸収量・排出量算定シート!$G72,幹材積成長量!$O$7:$Q$7,0)),INDEX(幹材積成長量!$L$7:$N$148,MATCH((【入力】吸収量・排出量算定シート!$H72+(【入力】吸収量・排出量算定シート!CG$17-【入力】吸収量・排出量算定シート!$CF$17)),幹材積成長量!$L$7:$L$148,0),MATCH(【入力】吸収量・排出量算定シート!$G72,幹材積成長量!$L$7:$N$7,0)))),0)</f>
        <v>0</v>
      </c>
      <c r="CH72" s="2">
        <f>IFERROR(IF($F72="地位Ⅰ",INDEX(幹材積成長量!$I$7:$K$148,MATCH((【入力】吸収量・排出量算定シート!$H72+(【入力】吸収量・排出量算定シート!CH$17-【入力】吸収量・排出量算定シート!$CF$17)),幹材積成長量!$I$7:$I$148,0),MATCH(【入力】吸収量・排出量算定シート!$G72,幹材積成長量!$I$7:$K$7,0)),IF($F72="地位Ⅲ",INDEX(幹材積成長量!$O$7:$Q$148,MATCH((【入力】吸収量・排出量算定シート!$H72+(【入力】吸収量・排出量算定シート!CH$17-【入力】吸収量・排出量算定シート!$CF$17)),幹材積成長量!$O$7:$O$148,0),MATCH(【入力】吸収量・排出量算定シート!$G72,幹材積成長量!$O$7:$Q$7,0)),INDEX(幹材積成長量!$L$7:$N$148,MATCH((【入力】吸収量・排出量算定シート!$H72+(【入力】吸収量・排出量算定シート!CH$17-【入力】吸収量・排出量算定シート!$CF$17)),幹材積成長量!$L$7:$L$148,0),MATCH(【入力】吸収量・排出量算定シート!$G72,幹材積成長量!$L$7:$N$7,0)))),0)</f>
        <v>0</v>
      </c>
      <c r="CI72" s="2">
        <f>IFERROR(IF($F72="地位Ⅰ",INDEX(幹材積成長量!$I$7:$K$148,MATCH((【入力】吸収量・排出量算定シート!$H72+(【入力】吸収量・排出量算定シート!CI$17-【入力】吸収量・排出量算定シート!$CF$17)),幹材積成長量!$I$7:$I$148,0),MATCH(【入力】吸収量・排出量算定シート!$G72,幹材積成長量!$I$7:$K$7,0)),IF($F72="地位Ⅲ",INDEX(幹材積成長量!$O$7:$Q$148,MATCH((【入力】吸収量・排出量算定シート!$H72+(【入力】吸収量・排出量算定シート!CI$17-【入力】吸収量・排出量算定シート!$CF$17)),幹材積成長量!$O$7:$O$148,0),MATCH(【入力】吸収量・排出量算定シート!$G72,幹材積成長量!$O$7:$Q$7,0)),INDEX(幹材積成長量!$L$7:$N$148,MATCH((【入力】吸収量・排出量算定シート!$H72+(【入力】吸収量・排出量算定シート!CI$17-【入力】吸収量・排出量算定シート!$CF$17)),幹材積成長量!$L$7:$L$148,0),MATCH(【入力】吸収量・排出量算定シート!$G72,幹材積成長量!$L$7:$N$7,0)))),0)</f>
        <v>0</v>
      </c>
      <c r="CJ72" s="2">
        <f>IFERROR(IF($F72="地位Ⅰ",INDEX(幹材積成長量!$I$7:$K$148,MATCH((【入力】吸収量・排出量算定シート!$H72+(【入力】吸収量・排出量算定シート!CJ$17-【入力】吸収量・排出量算定シート!$CF$17)),幹材積成長量!$I$7:$I$148,0),MATCH(【入力】吸収量・排出量算定シート!$G72,幹材積成長量!$I$7:$K$7,0)),IF($F72="地位Ⅲ",INDEX(幹材積成長量!$O$7:$Q$148,MATCH((【入力】吸収量・排出量算定シート!$H72+(【入力】吸収量・排出量算定シート!CJ$17-【入力】吸収量・排出量算定シート!$CF$17)),幹材積成長量!$O$7:$O$148,0),MATCH(【入力】吸収量・排出量算定シート!$G72,幹材積成長量!$O$7:$Q$7,0)),INDEX(幹材積成長量!$L$7:$N$148,MATCH((【入力】吸収量・排出量算定シート!$H72+(【入力】吸収量・排出量算定シート!CJ$17-【入力】吸収量・排出量算定シート!$CF$17)),幹材積成長量!$L$7:$L$148,0),MATCH(【入力】吸収量・排出量算定シート!$G72,幹材積成長量!$L$7:$N$7,0)))),0)</f>
        <v>0</v>
      </c>
      <c r="CK72" s="2">
        <f>IFERROR(IF($F72="地位Ⅰ",INDEX(幹材積成長量!$I$7:$K$148,MATCH((【入力】吸収量・排出量算定シート!$H72+(【入力】吸収量・排出量算定シート!CK$17-【入力】吸収量・排出量算定シート!$CF$17)),幹材積成長量!$I$7:$I$148,0),MATCH(【入力】吸収量・排出量算定シート!$G72,幹材積成長量!$I$7:$K$7,0)),IF($F72="地位Ⅲ",INDEX(幹材積成長量!$O$7:$Q$148,MATCH((【入力】吸収量・排出量算定シート!$H72+(【入力】吸収量・排出量算定シート!CK$17-【入力】吸収量・排出量算定シート!$CF$17)),幹材積成長量!$O$7:$O$148,0),MATCH(【入力】吸収量・排出量算定シート!$G72,幹材積成長量!$O$7:$Q$7,0)),INDEX(幹材積成長量!$L$7:$N$148,MATCH((【入力】吸収量・排出量算定シート!$H72+(【入力】吸収量・排出量算定シート!CK$17-【入力】吸収量・排出量算定シート!$CF$17)),幹材積成長量!$L$7:$L$148,0),MATCH(【入力】吸収量・排出量算定シート!$G72,幹材積成長量!$L$7:$N$7,0)))),0)</f>
        <v>0</v>
      </c>
      <c r="CL72" s="2">
        <f>IFERROR(IF($F72="地位Ⅰ",INDEX(幹材積成長量!$I$7:$K$148,MATCH((【入力】吸収量・排出量算定シート!$H72+(【入力】吸収量・排出量算定シート!CL$17-【入力】吸収量・排出量算定シート!$CF$17)),幹材積成長量!$I$7:$I$148,0),MATCH(【入力】吸収量・排出量算定シート!$G72,幹材積成長量!$I$7:$K$7,0)),IF($F72="地位Ⅲ",INDEX(幹材積成長量!$O$7:$Q$148,MATCH((【入力】吸収量・排出量算定シート!$H72+(【入力】吸収量・排出量算定シート!CL$17-【入力】吸収量・排出量算定シート!$CF$17)),幹材積成長量!$O$7:$O$148,0),MATCH(【入力】吸収量・排出量算定シート!$G72,幹材積成長量!$O$7:$Q$7,0)),INDEX(幹材積成長量!$L$7:$N$148,MATCH((【入力】吸収量・排出量算定シート!$H72+(【入力】吸収量・排出量算定シート!CL$17-【入力】吸収量・排出量算定シート!$CF$17)),幹材積成長量!$L$7:$L$148,0),MATCH(【入力】吸収量・排出量算定シート!$G72,幹材積成長量!$L$7:$N$7,0)))),0)</f>
        <v>0</v>
      </c>
      <c r="CM72" s="2">
        <f>IFERROR(IF($F72="地位Ⅰ",INDEX(幹材積成長量!$I$7:$K$148,MATCH((【入力】吸収量・排出量算定シート!$H72+(【入力】吸収量・排出量算定シート!CM$17-【入力】吸収量・排出量算定シート!$CF$17)),幹材積成長量!$I$7:$I$148,0),MATCH(【入力】吸収量・排出量算定シート!$G72,幹材積成長量!$I$7:$K$7,0)),IF($F72="地位Ⅲ",INDEX(幹材積成長量!$O$7:$Q$148,MATCH((【入力】吸収量・排出量算定シート!$H72+(【入力】吸収量・排出量算定シート!CM$17-【入力】吸収量・排出量算定シート!$CF$17)),幹材積成長量!$O$7:$O$148,0),MATCH(【入力】吸収量・排出量算定シート!$G72,幹材積成長量!$O$7:$Q$7,0)),INDEX(幹材積成長量!$L$7:$N$148,MATCH((【入力】吸収量・排出量算定シート!$H72+(【入力】吸収量・排出量算定シート!CM$17-【入力】吸収量・排出量算定シート!$CF$17)),幹材積成長量!$L$7:$L$148,0),MATCH(【入力】吸収量・排出量算定シート!$G72,幹材積成長量!$L$7:$N$7,0)))),0)</f>
        <v>0</v>
      </c>
      <c r="CN72" s="2">
        <f>IFERROR(IF($F72="地位Ⅰ",INDEX(幹材積成長量!$I$7:$K$148,MATCH((【入力】吸収量・排出量算定シート!$H72+(【入力】吸収量・排出量算定シート!CN$17-【入力】吸収量・排出量算定シート!$CF$17)),幹材積成長量!$I$7:$I$148,0),MATCH(【入力】吸収量・排出量算定シート!$G72,幹材積成長量!$I$7:$K$7,0)),IF($F72="地位Ⅲ",INDEX(幹材積成長量!$O$7:$Q$148,MATCH((【入力】吸収量・排出量算定シート!$H72+(【入力】吸収量・排出量算定シート!CN$17-【入力】吸収量・排出量算定シート!$CF$17)),幹材積成長量!$O$7:$O$148,0),MATCH(【入力】吸収量・排出量算定シート!$G72,幹材積成長量!$O$7:$Q$7,0)),INDEX(幹材積成長量!$L$7:$N$148,MATCH((【入力】吸収量・排出量算定シート!$H72+(【入力】吸収量・排出量算定シート!CN$17-【入力】吸収量・排出量算定シート!$CF$17)),幹材積成長量!$L$7:$L$148,0),MATCH(【入力】吸収量・排出量算定シート!$G72,幹材積成長量!$L$7:$N$7,0)))),0)</f>
        <v>0</v>
      </c>
      <c r="CO72" s="2">
        <f>IFERROR(IF($F72="地位Ⅰ",INDEX(幹材積成長量!$I$7:$K$148,MATCH((【入力】吸収量・排出量算定シート!$H72+(【入力】吸収量・排出量算定シート!CO$17-【入力】吸収量・排出量算定シート!$CF$17)),幹材積成長量!$I$7:$I$148,0),MATCH(【入力】吸収量・排出量算定シート!$G72,幹材積成長量!$I$7:$K$7,0)),IF($F72="地位Ⅲ",INDEX(幹材積成長量!$O$7:$Q$148,MATCH((【入力】吸収量・排出量算定シート!$H72+(【入力】吸収量・排出量算定シート!CO$17-【入力】吸収量・排出量算定シート!$CF$17)),幹材積成長量!$O$7:$O$148,0),MATCH(【入力】吸収量・排出量算定シート!$G72,幹材積成長量!$O$7:$Q$7,0)),INDEX(幹材積成長量!$L$7:$N$148,MATCH((【入力】吸収量・排出量算定シート!$H72+(【入力】吸収量・排出量算定シート!CO$17-【入力】吸収量・排出量算定シート!$CF$17)),幹材積成長量!$L$7:$L$148,0),MATCH(【入力】吸収量・排出量算定シート!$G72,幹材積成長量!$L$7:$N$7,0)))),0)</f>
        <v>0</v>
      </c>
      <c r="CP72" s="2">
        <f>IFERROR(IF($F72="地位Ⅰ",INDEX(幹材積成長量!$I$7:$K$148,MATCH((【入力】吸収量・排出量算定シート!$H72+(【入力】吸収量・排出量算定シート!CP$17-【入力】吸収量・排出量算定シート!$CF$17)),幹材積成長量!$I$7:$I$148,0),MATCH(【入力】吸収量・排出量算定シート!$G72,幹材積成長量!$I$7:$K$7,0)),IF($F72="地位Ⅲ",INDEX(幹材積成長量!$O$7:$Q$148,MATCH((【入力】吸収量・排出量算定シート!$H72+(【入力】吸収量・排出量算定シート!CP$17-【入力】吸収量・排出量算定シート!$CF$17)),幹材積成長量!$O$7:$O$148,0),MATCH(【入力】吸収量・排出量算定シート!$G72,幹材積成長量!$O$7:$Q$7,0)),INDEX(幹材積成長量!$L$7:$N$148,MATCH((【入力】吸収量・排出量算定シート!$H72+(【入力】吸収量・排出量算定シート!CP$17-【入力】吸収量・排出量算定シート!$CF$17)),幹材積成長量!$L$7:$L$148,0),MATCH(【入力】吸収量・排出量算定シート!$G72,幹材積成長量!$L$7:$N$7,0)))),0)</f>
        <v>0</v>
      </c>
      <c r="CQ72" s="2">
        <f>IFERROR(IF($F72="地位Ⅰ",INDEX(幹材積成長量!$I$7:$K$148,MATCH((【入力】吸収量・排出量算定シート!$H72+(【入力】吸収量・排出量算定シート!CQ$17-【入力】吸収量・排出量算定シート!$CF$17)),幹材積成長量!$I$7:$I$148,0),MATCH(【入力】吸収量・排出量算定シート!$G72,幹材積成長量!$I$7:$K$7,0)),IF($F72="地位Ⅲ",INDEX(幹材積成長量!$O$7:$Q$148,MATCH((【入力】吸収量・排出量算定シート!$H72+(【入力】吸収量・排出量算定シート!CQ$17-【入力】吸収量・排出量算定シート!$CF$17)),幹材積成長量!$O$7:$O$148,0),MATCH(【入力】吸収量・排出量算定シート!$G72,幹材積成長量!$O$7:$Q$7,0)),INDEX(幹材積成長量!$L$7:$N$148,MATCH((【入力】吸収量・排出量算定シート!$H72+(【入力】吸収量・排出量算定シート!CQ$17-【入力】吸収量・排出量算定シート!$CF$17)),幹材積成長量!$L$7:$L$148,0),MATCH(【入力】吸収量・排出量算定シート!$G72,幹材積成長量!$L$7:$N$7,0)))),0)</f>
        <v>0</v>
      </c>
      <c r="CR72" s="2">
        <f>IFERROR(IF($F72="地位Ⅰ",INDEX(幹材積成長量!$I$7:$K$148,MATCH((【入力】吸収量・排出量算定シート!$H72+(【入力】吸収量・排出量算定シート!CR$17-【入力】吸収量・排出量算定シート!$CF$17)),幹材積成長量!$I$7:$I$148,0),MATCH(【入力】吸収量・排出量算定シート!$G72,幹材積成長量!$I$7:$K$7,0)),IF($F72="地位Ⅲ",INDEX(幹材積成長量!$O$7:$Q$148,MATCH((【入力】吸収量・排出量算定シート!$H72+(【入力】吸収量・排出量算定シート!CR$17-【入力】吸収量・排出量算定シート!$CF$17)),幹材積成長量!$O$7:$O$148,0),MATCH(【入力】吸収量・排出量算定シート!$G72,幹材積成長量!$O$7:$Q$7,0)),INDEX(幹材積成長量!$L$7:$N$148,MATCH((【入力】吸収量・排出量算定シート!$H72+(【入力】吸収量・排出量算定シート!CR$17-【入力】吸収量・排出量算定シート!$CF$17)),幹材積成長量!$L$7:$L$148,0),MATCH(【入力】吸収量・排出量算定シート!$G72,幹材積成長量!$L$7:$N$7,0)))),0)</f>
        <v>0</v>
      </c>
      <c r="CS72" s="2">
        <f>IFERROR(IF($F72="地位Ⅰ",INDEX(幹材積成長量!$I$7:$K$148,MATCH((【入力】吸収量・排出量算定シート!$H72+(【入力】吸収量・排出量算定シート!CS$17-【入力】吸収量・排出量算定シート!$CF$17)),幹材積成長量!$I$7:$I$148,0),MATCH(【入力】吸収量・排出量算定シート!$G72,幹材積成長量!$I$7:$K$7,0)),IF($F72="地位Ⅲ",INDEX(幹材積成長量!$O$7:$Q$148,MATCH((【入力】吸収量・排出量算定シート!$H72+(【入力】吸収量・排出量算定シート!CS$17-【入力】吸収量・排出量算定シート!$CF$17)),幹材積成長量!$O$7:$O$148,0),MATCH(【入力】吸収量・排出量算定シート!$G72,幹材積成長量!$O$7:$Q$7,0)),INDEX(幹材積成長量!$L$7:$N$148,MATCH((【入力】吸収量・排出量算定シート!$H72+(【入力】吸収量・排出量算定シート!CS$17-【入力】吸収量・排出量算定シート!$CF$17)),幹材積成長量!$L$7:$L$148,0),MATCH(【入力】吸収量・排出量算定シート!$G72,幹材積成長量!$L$7:$N$7,0)))),0)</f>
        <v>0</v>
      </c>
      <c r="CT72" s="2">
        <f>IFERROR(IF($F72="地位Ⅰ",INDEX(幹材積成長量!$I$7:$K$148,MATCH((【入力】吸収量・排出量算定シート!$H72+(【入力】吸収量・排出量算定シート!CT$17-【入力】吸収量・排出量算定シート!$CF$17)),幹材積成長量!$I$7:$I$148,0),MATCH(【入力】吸収量・排出量算定シート!$G72,幹材積成長量!$I$7:$K$7,0)),IF($F72="地位Ⅲ",INDEX(幹材積成長量!$O$7:$Q$148,MATCH((【入力】吸収量・排出量算定シート!$H72+(【入力】吸収量・排出量算定シート!CT$17-【入力】吸収量・排出量算定シート!$CF$17)),幹材積成長量!$O$7:$O$148,0),MATCH(【入力】吸収量・排出量算定シート!$G72,幹材積成長量!$O$7:$Q$7,0)),INDEX(幹材積成長量!$L$7:$N$148,MATCH((【入力】吸収量・排出量算定シート!$H72+(【入力】吸収量・排出量算定シート!CT$17-【入力】吸収量・排出量算定シート!$CF$17)),幹材積成長量!$L$7:$L$148,0),MATCH(【入力】吸収量・排出量算定シート!$G72,幹材積成長量!$L$7:$N$7,0)))),0)</f>
        <v>0</v>
      </c>
      <c r="CU72" s="2">
        <f>IFERROR(IF($F72="地位Ⅰ",INDEX(幹材積成長量!$I$7:$K$148,MATCH((【入力】吸収量・排出量算定シート!$H72+(【入力】吸収量・排出量算定シート!CU$17-【入力】吸収量・排出量算定シート!$CF$17)),幹材積成長量!$I$7:$I$148,0),MATCH(【入力】吸収量・排出量算定シート!$G72,幹材積成長量!$I$7:$K$7,0)),IF($F72="地位Ⅲ",INDEX(幹材積成長量!$O$7:$Q$148,MATCH((【入力】吸収量・排出量算定シート!$H72+(【入力】吸収量・排出量算定シート!CU$17-【入力】吸収量・排出量算定シート!$CF$17)),幹材積成長量!$O$7:$O$148,0),MATCH(【入力】吸収量・排出量算定シート!$G72,幹材積成長量!$O$7:$Q$7,0)),INDEX(幹材積成長量!$L$7:$N$148,MATCH((【入力】吸収量・排出量算定シート!$H72+(【入力】吸収量・排出量算定シート!CU$17-【入力】吸収量・排出量算定シート!$CF$17)),幹材積成長量!$L$7:$L$148,0),MATCH(【入力】吸収量・排出量算定シート!$G72,幹材積成長量!$L$7:$N$7,0)))),0)</f>
        <v>0</v>
      </c>
      <c r="CV72" s="2">
        <f>IFERROR(IF($F72="地位Ⅰ",INDEX(幹材積成長量!$I$7:$K$148,MATCH((【入力】吸収量・排出量算定シート!$H72+(【入力】吸収量・排出量算定シート!CV$17-【入力】吸収量・排出量算定シート!$CF$17)),幹材積成長量!$I$7:$I$148,0),MATCH(【入力】吸収量・排出量算定シート!$G72,幹材積成長量!$I$7:$K$7,0)),IF($F72="地位Ⅲ",INDEX(幹材積成長量!$O$7:$Q$148,MATCH((【入力】吸収量・排出量算定シート!$H72+(【入力】吸収量・排出量算定シート!CV$17-【入力】吸収量・排出量算定シート!$CF$17)),幹材積成長量!$O$7:$O$148,0),MATCH(【入力】吸収量・排出量算定シート!$G72,幹材積成長量!$O$7:$Q$7,0)),INDEX(幹材積成長量!$L$7:$N$148,MATCH((【入力】吸収量・排出量算定シート!$H72+(【入力】吸収量・排出量算定シート!CV$17-【入力】吸収量・排出量算定シート!$CF$17)),幹材積成長量!$L$7:$L$148,0),MATCH(【入力】吸収量・排出量算定シート!$G72,幹材積成長量!$L$7:$N$7,0)))),0)</f>
        <v>0</v>
      </c>
      <c r="CW72" s="2">
        <f t="shared" si="216"/>
        <v>0</v>
      </c>
      <c r="CX72" s="2">
        <f t="shared" si="217"/>
        <v>0</v>
      </c>
      <c r="CY72" s="2">
        <f t="shared" si="218"/>
        <v>0</v>
      </c>
      <c r="CZ72" s="2">
        <f t="shared" si="219"/>
        <v>0</v>
      </c>
      <c r="DA72" s="2">
        <f t="shared" si="220"/>
        <v>0</v>
      </c>
      <c r="DB72" s="2">
        <f t="shared" si="221"/>
        <v>0</v>
      </c>
      <c r="DC72" s="2">
        <f t="shared" si="222"/>
        <v>0</v>
      </c>
      <c r="DD72" s="2">
        <f t="shared" si="223"/>
        <v>0</v>
      </c>
      <c r="DE72" s="2">
        <f t="shared" si="224"/>
        <v>0</v>
      </c>
      <c r="DF72" s="2">
        <f t="shared" si="225"/>
        <v>0</v>
      </c>
      <c r="DG72" s="2">
        <f t="shared" si="226"/>
        <v>0</v>
      </c>
      <c r="DH72" s="2">
        <f t="shared" si="227"/>
        <v>0</v>
      </c>
      <c r="DI72" s="2">
        <f t="shared" si="228"/>
        <v>0</v>
      </c>
      <c r="DJ72" s="2">
        <f t="shared" si="229"/>
        <v>0</v>
      </c>
      <c r="DK72" s="2">
        <f t="shared" si="230"/>
        <v>0</v>
      </c>
      <c r="DL72" s="2">
        <f t="shared" si="231"/>
        <v>0</v>
      </c>
      <c r="DM72" s="2">
        <f t="shared" si="232"/>
        <v>0</v>
      </c>
      <c r="DN72" s="187">
        <f>IFERROR(IF($F72="地位Ⅰ",INDEX(幹材積成長量!$AE$7:$AG$14,8,MATCH(【入力】吸収量・排出量算定シート!$G72,幹材積成長量!$AE$7:$AG$7,0)),IF($F72="地位Ⅲ",INDEX(幹材積成長量!$AK$7:$AM$14,8,MATCH(【入力】吸収量・排出量算定シート!$G72,幹材積成長量!$AK$7:$AM$7,0)),INDEX(幹材積成長量!$AH$7:$AJ$14,8,MATCH(【入力】吸収量・排出量算定シート!$G72,幹材積成長量!$AH$7:$AJ$7,0)))),0)</f>
        <v>0</v>
      </c>
      <c r="DO72" s="187">
        <f>IFERROR(IF($F72="地位Ⅰ",INDEX(幹材積成長量!$AE$7:$AG$14,8,MATCH(【入力】吸収量・排出量算定シート!$G72,幹材積成長量!$AE$7:$AG$7,0)),IF($F72="地位Ⅲ",INDEX(幹材積成長量!$AK$7:$AM$14,8,MATCH(【入力】吸収量・排出量算定シート!$G72,幹材積成長量!$AK$7:$AM$7,0)),INDEX(幹材積成長量!$AH$7:$AJ$14,8,MATCH(【入力】吸収量・排出量算定シート!$G72,幹材積成長量!$AH$7:$AJ$7,0)))),0)</f>
        <v>0</v>
      </c>
      <c r="DP72" s="187">
        <f>IFERROR(IF($F72="地位Ⅰ",INDEX(幹材積成長量!$AE$7:$AG$14,8,MATCH(【入力】吸収量・排出量算定シート!$G72,幹材積成長量!$AE$7:$AG$7,0)),IF($F72="地位Ⅲ",INDEX(幹材積成長量!$AK$7:$AM$14,8,MATCH(【入力】吸収量・排出量算定シート!$G72,幹材積成長量!$AK$7:$AM$7,0)),INDEX(幹材積成長量!$AH$7:$AJ$14,8,MATCH(【入力】吸収量・排出量算定シート!$G72,幹材積成長量!$AH$7:$AJ$7,0)))),0)</f>
        <v>0</v>
      </c>
      <c r="DQ72" s="187">
        <f>IFERROR(IF($F72="地位Ⅰ",INDEX(幹材積成長量!$AE$7:$AG$14,8,MATCH(【入力】吸収量・排出量算定シート!$G72,幹材積成長量!$AE$7:$AG$7,0)),IF($F72="地位Ⅲ",INDEX(幹材積成長量!$AK$7:$AM$14,8,MATCH(【入力】吸収量・排出量算定シート!$G72,幹材積成長量!$AK$7:$AM$7,0)),INDEX(幹材積成長量!$AH$7:$AJ$14,8,MATCH(【入力】吸収量・排出量算定シート!$G72,幹材積成長量!$AH$7:$AJ$7,0)))),0)</f>
        <v>0</v>
      </c>
      <c r="DR72" s="187">
        <f>IFERROR(IF($F72="地位Ⅰ",INDEX(幹材積成長量!$AE$7:$AG$14,8,MATCH(【入力】吸収量・排出量算定シート!$G72,幹材積成長量!$AE$7:$AG$7,0)),IF($F72="地位Ⅲ",INDEX(幹材積成長量!$AK$7:$AM$14,8,MATCH(【入力】吸収量・排出量算定シート!$G72,幹材積成長量!$AK$7:$AM$7,0)),INDEX(幹材積成長量!$AH$7:$AJ$14,8,MATCH(【入力】吸収量・排出量算定シート!$G72,幹材積成長量!$AH$7:$AJ$7,0)))),0)</f>
        <v>0</v>
      </c>
      <c r="DS72" s="187">
        <f>IFERROR(IF($F72="地位Ⅰ",INDEX(幹材積成長量!$AE$7:$AG$14,8,MATCH(【入力】吸収量・排出量算定シート!$G72,幹材積成長量!$AE$7:$AG$7,0)),IF($F72="地位Ⅲ",INDEX(幹材積成長量!$AK$7:$AM$14,8,MATCH(【入力】吸収量・排出量算定シート!$G72,幹材積成長量!$AK$7:$AM$7,0)),INDEX(幹材積成長量!$AH$7:$AJ$14,8,MATCH(【入力】吸収量・排出量算定シート!$G72,幹材積成長量!$AH$7:$AJ$7,0)))),0)</f>
        <v>0</v>
      </c>
      <c r="DT72" s="187">
        <f>IFERROR(IF($F72="地位Ⅰ",INDEX(幹材積成長量!$AE$7:$AG$14,8,MATCH(【入力】吸収量・排出量算定シート!$G72,幹材積成長量!$AE$7:$AG$7,0)),IF($F72="地位Ⅲ",INDEX(幹材積成長量!$AK$7:$AM$14,8,MATCH(【入力】吸収量・排出量算定シート!$G72,幹材積成長量!$AK$7:$AM$7,0)),INDEX(幹材積成長量!$AH$7:$AJ$14,8,MATCH(【入力】吸収量・排出量算定シート!$G72,幹材積成長量!$AH$7:$AJ$7,0)))),0)</f>
        <v>0</v>
      </c>
      <c r="DU72" s="187">
        <f>IFERROR(IF($F72="地位Ⅰ",INDEX(幹材積成長量!$AE$7:$AG$14,8,MATCH(【入力】吸収量・排出量算定シート!$G72,幹材積成長量!$AE$7:$AG$7,0)),IF($F72="地位Ⅲ",INDEX(幹材積成長量!$AK$7:$AM$14,8,MATCH(【入力】吸収量・排出量算定シート!$G72,幹材積成長量!$AK$7:$AM$7,0)),INDEX(幹材積成長量!$AH$7:$AJ$14,8,MATCH(【入力】吸収量・排出量算定シート!$G72,幹材積成長量!$AH$7:$AJ$7,0)))),0)</f>
        <v>0</v>
      </c>
      <c r="DV72" s="187">
        <f>IFERROR(IF($F72="地位Ⅰ",INDEX(幹材積成長量!$AE$7:$AG$14,8,MATCH(【入力】吸収量・排出量算定シート!$G72,幹材積成長量!$AE$7:$AG$7,0)),IF($F72="地位Ⅲ",INDEX(幹材積成長量!$AK$7:$AM$14,8,MATCH(【入力】吸収量・排出量算定シート!$G72,幹材積成長量!$AK$7:$AM$7,0)),INDEX(幹材積成長量!$AH$7:$AJ$14,8,MATCH(【入力】吸収量・排出量算定シート!$G72,幹材積成長量!$AH$7:$AJ$7,0)))),0)</f>
        <v>0</v>
      </c>
      <c r="DW72" s="187">
        <f>IFERROR(IF($F72="地位Ⅰ",INDEX(幹材積成長量!$AE$7:$AG$14,8,MATCH(【入力】吸収量・排出量算定シート!$G72,幹材積成長量!$AE$7:$AG$7,0)),IF($F72="地位Ⅲ",INDEX(幹材積成長量!$AK$7:$AM$14,8,MATCH(【入力】吸収量・排出量算定シート!$G72,幹材積成長量!$AK$7:$AM$7,0)),INDEX(幹材積成長量!$AH$7:$AJ$14,8,MATCH(【入力】吸収量・排出量算定シート!$G72,幹材積成長量!$AH$7:$AJ$7,0)))),0)</f>
        <v>0</v>
      </c>
      <c r="DX72" s="187">
        <f>IFERROR(IF($F72="地位Ⅰ",INDEX(幹材積成長量!$AE$7:$AG$14,8,MATCH(【入力】吸収量・排出量算定シート!$G72,幹材積成長量!$AE$7:$AG$7,0)),IF($F72="地位Ⅲ",INDEX(幹材積成長量!$AK$7:$AM$14,8,MATCH(【入力】吸収量・排出量算定シート!$G72,幹材積成長量!$AK$7:$AM$7,0)),INDEX(幹材積成長量!$AH$7:$AJ$14,8,MATCH(【入力】吸収量・排出量算定シート!$G72,幹材積成長量!$AH$7:$AJ$7,0)))),0)</f>
        <v>0</v>
      </c>
      <c r="DY72" s="187">
        <f>IFERROR(IF($F72="地位Ⅰ",INDEX(幹材積成長量!$AE$7:$AG$14,8,MATCH(【入力】吸収量・排出量算定シート!$G72,幹材積成長量!$AE$7:$AG$7,0)),IF($F72="地位Ⅲ",INDEX(幹材積成長量!$AK$7:$AM$14,8,MATCH(【入力】吸収量・排出量算定シート!$G72,幹材積成長量!$AK$7:$AM$7,0)),INDEX(幹材積成長量!$AH$7:$AJ$14,8,MATCH(【入力】吸収量・排出量算定シート!$G72,幹材積成長量!$AH$7:$AJ$7,0)))),0)</f>
        <v>0</v>
      </c>
      <c r="DZ72" s="187">
        <f>IFERROR(IF($F72="地位Ⅰ",INDEX(幹材積成長量!$AE$7:$AG$14,8,MATCH(【入力】吸収量・排出量算定シート!$G72,幹材積成長量!$AE$7:$AG$7,0)),IF($F72="地位Ⅲ",INDEX(幹材積成長量!$AK$7:$AM$14,8,MATCH(【入力】吸収量・排出量算定シート!$G72,幹材積成長量!$AK$7:$AM$7,0)),INDEX(幹材積成長量!$AH$7:$AJ$14,8,MATCH(【入力】吸収量・排出量算定シート!$G72,幹材積成長量!$AH$7:$AJ$7,0)))),0)</f>
        <v>0</v>
      </c>
      <c r="EA72" s="187">
        <f>IFERROR(IF($F72="地位Ⅰ",INDEX(幹材積成長量!$AE$7:$AG$14,8,MATCH(【入力】吸収量・排出量算定シート!$G72,幹材積成長量!$AE$7:$AG$7,0)),IF($F72="地位Ⅲ",INDEX(幹材積成長量!$AK$7:$AM$14,8,MATCH(【入力】吸収量・排出量算定シート!$G72,幹材積成長量!$AK$7:$AM$7,0)),INDEX(幹材積成長量!$AH$7:$AJ$14,8,MATCH(【入力】吸収量・排出量算定シート!$G72,幹材積成長量!$AH$7:$AJ$7,0)))),0)</f>
        <v>0</v>
      </c>
      <c r="EB72" s="187">
        <f>IFERROR(IF($F72="地位Ⅰ",INDEX(幹材積成長量!$AE$7:$AG$14,8,MATCH(【入力】吸収量・排出量算定シート!$G72,幹材積成長量!$AE$7:$AG$7,0)),IF($F72="地位Ⅲ",INDEX(幹材積成長量!$AK$7:$AM$14,8,MATCH(【入力】吸収量・排出量算定シート!$G72,幹材積成長量!$AK$7:$AM$7,0)),INDEX(幹材積成長量!$AH$7:$AJ$14,8,MATCH(【入力】吸収量・排出量算定シート!$G72,幹材積成長量!$AH$7:$AJ$7,0)))),0)</f>
        <v>0</v>
      </c>
      <c r="EC72" s="187">
        <f>IFERROR(IF($F72="地位Ⅰ",INDEX(幹材積成長量!$AE$7:$AG$14,8,MATCH(【入力】吸収量・排出量算定シート!$G72,幹材積成長量!$AE$7:$AG$7,0)),IF($F72="地位Ⅲ",INDEX(幹材積成長量!$AK$7:$AM$14,8,MATCH(【入力】吸収量・排出量算定シート!$G72,幹材積成長量!$AK$7:$AM$7,0)),INDEX(幹材積成長量!$AH$7:$AJ$14,8,MATCH(【入力】吸収量・排出量算定シート!$G72,幹材積成長量!$AH$7:$AJ$7,0)))),0)</f>
        <v>0</v>
      </c>
      <c r="ED72" s="186">
        <f t="shared" si="233"/>
        <v>0</v>
      </c>
      <c r="EE72" s="186">
        <f t="shared" si="234"/>
        <v>0</v>
      </c>
      <c r="EF72" s="186">
        <f t="shared" si="235"/>
        <v>0</v>
      </c>
      <c r="EG72" s="186">
        <f t="shared" si="236"/>
        <v>0</v>
      </c>
      <c r="EH72" s="186">
        <f t="shared" si="237"/>
        <v>0</v>
      </c>
      <c r="EI72" s="186">
        <f t="shared" si="238"/>
        <v>0</v>
      </c>
      <c r="EJ72" s="186">
        <f t="shared" si="239"/>
        <v>0</v>
      </c>
      <c r="EK72" s="186">
        <f t="shared" si="240"/>
        <v>0</v>
      </c>
      <c r="EL72" s="186">
        <f t="shared" si="241"/>
        <v>0</v>
      </c>
      <c r="EM72" s="186">
        <f t="shared" si="242"/>
        <v>0</v>
      </c>
      <c r="EN72" s="186">
        <f t="shared" si="243"/>
        <v>0</v>
      </c>
      <c r="EO72" s="186">
        <f t="shared" si="244"/>
        <v>0</v>
      </c>
      <c r="EP72" s="186">
        <f t="shared" si="245"/>
        <v>0</v>
      </c>
      <c r="EQ72" s="186">
        <f t="shared" si="246"/>
        <v>0</v>
      </c>
      <c r="ER72" s="186">
        <f t="shared" si="247"/>
        <v>0</v>
      </c>
      <c r="ES72" s="186">
        <f t="shared" si="248"/>
        <v>0</v>
      </c>
      <c r="ET72" s="186">
        <f t="shared" si="249"/>
        <v>0</v>
      </c>
    </row>
    <row r="73" spans="2:150" x14ac:dyDescent="0.3">
      <c r="B73" s="3"/>
      <c r="C73" s="3"/>
      <c r="D73" s="3"/>
      <c r="E73" s="3"/>
      <c r="G73" s="217"/>
      <c r="J73" s="3"/>
      <c r="M73" s="187">
        <f>IFERROR(IF($F73="地位Ⅰ",INDEX(幹材積成長量!$S$7:$U$148,MATCH(【入力】吸収量・排出量算定シート!$H73+(M$17-$M$17),幹材積成長量!$S$7:$S$148,0),MATCH($G73,幹材積成長量!$S$7:$U$7,0)),IF($F73="地位Ⅲ",INDEX(幹材積成長量!$Y$7:$AA$148,MATCH(【入力】吸収量・排出量算定シート!$H73+(M$17-$M$17),幹材積成長量!$Y$7:$Y$148,0),MATCH($G73,幹材積成長量!$Y$7:$AA$7,0)),INDEX(幹材積成長量!$V$7:$X$148,MATCH(【入力】吸収量・排出量算定シート!$H73+(M$17-$M$17),幹材積成長量!$V$7:$V$148,0),MATCH($G73,幹材積成長量!$V$7:$X$7,0)))),0)</f>
        <v>0</v>
      </c>
      <c r="N73" s="187">
        <f>IFERROR(IF($F73="地位Ⅰ",INDEX(幹材積成長量!$S$7:$U$148,MATCH(【入力】吸収量・排出量算定シート!$H73+(N$17-$M$17),幹材積成長量!$S$7:$S$148,0),MATCH($G73,幹材積成長量!$S$7:$U$7,0)),IF($F73="地位Ⅲ",INDEX(幹材積成長量!$Y$7:$AA$148,MATCH(【入力】吸収量・排出量算定シート!$H73+(N$17-$M$17),幹材積成長量!$Y$7:$Y$148,0),MATCH($G73,幹材積成長量!$Y$7:$AA$7,0)),INDEX(幹材積成長量!$V$7:$X$148,MATCH(【入力】吸収量・排出量算定シート!$H73+(N$17-$M$17),幹材積成長量!$V$7:$V$148,0),MATCH($G73,幹材積成長量!$V$7:$X$7,0)))),0)</f>
        <v>0</v>
      </c>
      <c r="O73" s="187">
        <f>IFERROR(IF($F73="地位Ⅰ",INDEX(幹材積成長量!$S$7:$U$148,MATCH(【入力】吸収量・排出量算定シート!$H73+(O$17-$M$17),幹材積成長量!$S$7:$S$148,0),MATCH($G73,幹材積成長量!$S$7:$U$7,0)),IF($F73="地位Ⅲ",INDEX(幹材積成長量!$Y$7:$AA$148,MATCH(【入力】吸収量・排出量算定シート!$H73+(O$17-$M$17),幹材積成長量!$Y$7:$Y$148,0),MATCH($G73,幹材積成長量!$Y$7:$AA$7,0)),INDEX(幹材積成長量!$V$7:$X$148,MATCH(【入力】吸収量・排出量算定シート!$H73+(O$17-$M$17),幹材積成長量!$V$7:$V$148,0),MATCH($G73,幹材積成長量!$V$7:$X$7,0)))),0)</f>
        <v>0</v>
      </c>
      <c r="P73" s="187">
        <f>IFERROR(IF($F73="地位Ⅰ",INDEX(幹材積成長量!$S$7:$U$148,MATCH(【入力】吸収量・排出量算定シート!$H73+(P$17-$M$17),幹材積成長量!$S$7:$S$148,0),MATCH($G73,幹材積成長量!$S$7:$U$7,0)),IF($F73="地位Ⅲ",INDEX(幹材積成長量!$Y$7:$AA$148,MATCH(【入力】吸収量・排出量算定シート!$H73+(P$17-$M$17),幹材積成長量!$Y$7:$Y$148,0),MATCH($G73,幹材積成長量!$Y$7:$AA$7,0)),INDEX(幹材積成長量!$V$7:$X$148,MATCH(【入力】吸収量・排出量算定シート!$H73+(P$17-$M$17),幹材積成長量!$V$7:$V$148,0),MATCH($G73,幹材積成長量!$V$7:$X$7,0)))),0)</f>
        <v>0</v>
      </c>
      <c r="Q73" s="187">
        <f>IFERROR(IF($F73="地位Ⅰ",INDEX(幹材積成長量!$S$7:$U$148,MATCH(【入力】吸収量・排出量算定シート!$H73+(Q$17-$M$17),幹材積成長量!$S$7:$S$148,0),MATCH($G73,幹材積成長量!$S$7:$U$7,0)),IF($F73="地位Ⅲ",INDEX(幹材積成長量!$Y$7:$AA$148,MATCH(【入力】吸収量・排出量算定シート!$H73+(Q$17-$M$17),幹材積成長量!$Y$7:$Y$148,0),MATCH($G73,幹材積成長量!$Y$7:$AA$7,0)),INDEX(幹材積成長量!$V$7:$X$148,MATCH(【入力】吸収量・排出量算定シート!$H73+(Q$17-$M$17),幹材積成長量!$V$7:$V$148,0),MATCH($G73,幹材積成長量!$V$7:$X$7,0)))),0)</f>
        <v>0</v>
      </c>
      <c r="R73" s="187">
        <f>IFERROR(IF($F73="地位Ⅰ",INDEX(幹材積成長量!$S$7:$U$148,MATCH(【入力】吸収量・排出量算定シート!$H73+(R$17-$M$17),幹材積成長量!$S$7:$S$148,0),MATCH($G73,幹材積成長量!$S$7:$U$7,0)),IF($F73="地位Ⅲ",INDEX(幹材積成長量!$Y$7:$AA$148,MATCH(【入力】吸収量・排出量算定シート!$H73+(R$17-$M$17),幹材積成長量!$Y$7:$Y$148,0),MATCH($G73,幹材積成長量!$Y$7:$AA$7,0)),INDEX(幹材積成長量!$V$7:$X$148,MATCH(【入力】吸収量・排出量算定シート!$H73+(R$17-$M$17),幹材積成長量!$V$7:$V$148,0),MATCH($G73,幹材積成長量!$V$7:$X$7,0)))),0)</f>
        <v>0</v>
      </c>
      <c r="S73" s="187">
        <f>IFERROR(IF($F73="地位Ⅰ",INDEX(幹材積成長量!$S$7:$U$148,MATCH(【入力】吸収量・排出量算定シート!$H73+(S$17-$M$17),幹材積成長量!$S$7:$S$148,0),MATCH($G73,幹材積成長量!$S$7:$U$7,0)),IF($F73="地位Ⅲ",INDEX(幹材積成長量!$Y$7:$AA$148,MATCH(【入力】吸収量・排出量算定シート!$H73+(S$17-$M$17),幹材積成長量!$Y$7:$Y$148,0),MATCH($G73,幹材積成長量!$Y$7:$AA$7,0)),INDEX(幹材積成長量!$V$7:$X$148,MATCH(【入力】吸収量・排出量算定シート!$H73+(S$17-$M$17),幹材積成長量!$V$7:$V$148,0),MATCH($G73,幹材積成長量!$V$7:$X$7,0)))),0)</f>
        <v>0</v>
      </c>
      <c r="T73" s="187">
        <f>IFERROR(IF($F73="地位Ⅰ",INDEX(幹材積成長量!$S$7:$U$148,MATCH(【入力】吸収量・排出量算定シート!$H73+(T$17-$M$17),幹材積成長量!$S$7:$S$148,0),MATCH($G73,幹材積成長量!$S$7:$U$7,0)),IF($F73="地位Ⅲ",INDEX(幹材積成長量!$Y$7:$AA$148,MATCH(【入力】吸収量・排出量算定シート!$H73+(T$17-$M$17),幹材積成長量!$Y$7:$Y$148,0),MATCH($G73,幹材積成長量!$Y$7:$AA$7,0)),INDEX(幹材積成長量!$V$7:$X$148,MATCH(【入力】吸収量・排出量算定シート!$H73+(T$17-$M$17),幹材積成長量!$V$7:$V$148,0),MATCH($G73,幹材積成長量!$V$7:$X$7,0)))),0)</f>
        <v>0</v>
      </c>
      <c r="U73" s="187">
        <f>IFERROR(IF($F73="地位Ⅰ",INDEX(幹材積成長量!$S$7:$U$148,MATCH(【入力】吸収量・排出量算定シート!$H73+(U$17-$M$17),幹材積成長量!$S$7:$S$148,0),MATCH($G73,幹材積成長量!$S$7:$U$7,0)),IF($F73="地位Ⅲ",INDEX(幹材積成長量!$Y$7:$AA$148,MATCH(【入力】吸収量・排出量算定シート!$H73+(U$17-$M$17),幹材積成長量!$Y$7:$Y$148,0),MATCH($G73,幹材積成長量!$Y$7:$AA$7,0)),INDEX(幹材積成長量!$V$7:$X$148,MATCH(【入力】吸収量・排出量算定シート!$H73+(U$17-$M$17),幹材積成長量!$V$7:$V$148,0),MATCH($G73,幹材積成長量!$V$7:$X$7,0)))),0)</f>
        <v>0</v>
      </c>
      <c r="V73" s="187">
        <f>IFERROR(IF($F73="地位Ⅰ",INDEX(幹材積成長量!$S$7:$U$148,MATCH(【入力】吸収量・排出量算定シート!$H73+(V$17-$M$17),幹材積成長量!$S$7:$S$148,0),MATCH($G73,幹材積成長量!$S$7:$U$7,0)),IF($F73="地位Ⅲ",INDEX(幹材積成長量!$Y$7:$AA$148,MATCH(【入力】吸収量・排出量算定シート!$H73+(V$17-$M$17),幹材積成長量!$Y$7:$Y$148,0),MATCH($G73,幹材積成長量!$Y$7:$AA$7,0)),INDEX(幹材積成長量!$V$7:$X$148,MATCH(【入力】吸収量・排出量算定シート!$H73+(V$17-$M$17),幹材積成長量!$V$7:$V$148,0),MATCH($G73,幹材積成長量!$V$7:$X$7,0)))),0)</f>
        <v>0</v>
      </c>
      <c r="W73" s="187">
        <f>IFERROR(IF($F73="地位Ⅰ",INDEX(幹材積成長量!$S$7:$U$148,MATCH(【入力】吸収量・排出量算定シート!$H73+(W$17-$M$17),幹材積成長量!$S$7:$S$148,0),MATCH($G73,幹材積成長量!$S$7:$U$7,0)),IF($F73="地位Ⅲ",INDEX(幹材積成長量!$Y$7:$AA$148,MATCH(【入力】吸収量・排出量算定シート!$H73+(W$17-$M$17),幹材積成長量!$Y$7:$Y$148,0),MATCH($G73,幹材積成長量!$Y$7:$AA$7,0)),INDEX(幹材積成長量!$V$7:$X$148,MATCH(【入力】吸収量・排出量算定シート!$H73+(W$17-$M$17),幹材積成長量!$V$7:$V$148,0),MATCH($G73,幹材積成長量!$V$7:$X$7,0)))),0)</f>
        <v>0</v>
      </c>
      <c r="X73" s="187">
        <f>IFERROR(IF($F73="地位Ⅰ",INDEX(幹材積成長量!$S$7:$U$148,MATCH(【入力】吸収量・排出量算定シート!$H73+(X$17-$M$17),幹材積成長量!$S$7:$S$148,0),MATCH($G73,幹材積成長量!$S$7:$U$7,0)),IF($F73="地位Ⅲ",INDEX(幹材積成長量!$Y$7:$AA$148,MATCH(【入力】吸収量・排出量算定シート!$H73+(X$17-$M$17),幹材積成長量!$Y$7:$Y$148,0),MATCH($G73,幹材積成長量!$Y$7:$AA$7,0)),INDEX(幹材積成長量!$V$7:$X$148,MATCH(【入力】吸収量・排出量算定シート!$H73+(X$17-$M$17),幹材積成長量!$V$7:$V$148,0),MATCH($G73,幹材積成長量!$V$7:$X$7,0)))),0)</f>
        <v>0</v>
      </c>
      <c r="Y73" s="187">
        <f>IFERROR(IF($F73="地位Ⅰ",INDEX(幹材積成長量!$S$7:$U$148,MATCH(【入力】吸収量・排出量算定シート!$H73+(Y$17-$M$17),幹材積成長量!$S$7:$S$148,0),MATCH($G73,幹材積成長量!$S$7:$U$7,0)),IF($F73="地位Ⅲ",INDEX(幹材積成長量!$Y$7:$AA$148,MATCH(【入力】吸収量・排出量算定シート!$H73+(Y$17-$M$17),幹材積成長量!$Y$7:$Y$148,0),MATCH($G73,幹材積成長量!$Y$7:$AA$7,0)),INDEX(幹材積成長量!$V$7:$X$148,MATCH(【入力】吸収量・排出量算定シート!$H73+(Y$17-$M$17),幹材積成長量!$V$7:$V$148,0),MATCH($G73,幹材積成長量!$V$7:$X$7,0)))),0)</f>
        <v>0</v>
      </c>
      <c r="Z73" s="187">
        <f>IFERROR(IF($F73="地位Ⅰ",INDEX(幹材積成長量!$S$7:$U$148,MATCH(【入力】吸収量・排出量算定シート!$H73+(Z$17-$M$17),幹材積成長量!$S$7:$S$148,0),MATCH($G73,幹材積成長量!$S$7:$U$7,0)),IF($F73="地位Ⅲ",INDEX(幹材積成長量!$Y$7:$AA$148,MATCH(【入力】吸収量・排出量算定シート!$H73+(Z$17-$M$17),幹材積成長量!$Y$7:$Y$148,0),MATCH($G73,幹材積成長量!$Y$7:$AA$7,0)),INDEX(幹材積成長量!$V$7:$X$148,MATCH(【入力】吸収量・排出量算定シート!$H73+(Z$17-$M$17),幹材積成長量!$V$7:$V$148,0),MATCH($G73,幹材積成長量!$V$7:$X$7,0)))),0)</f>
        <v>0</v>
      </c>
      <c r="AA73" s="187">
        <f>IFERROR(IF($F73="地位Ⅰ",INDEX(幹材積成長量!$S$7:$U$148,MATCH(【入力】吸収量・排出量算定シート!$H73+(AA$17-$M$17),幹材積成長量!$S$7:$S$148,0),MATCH($G73,幹材積成長量!$S$7:$U$7,0)),IF($F73="地位Ⅲ",INDEX(幹材積成長量!$Y$7:$AA$148,MATCH(【入力】吸収量・排出量算定シート!$H73+(AA$17-$M$17),幹材積成長量!$Y$7:$Y$148,0),MATCH($G73,幹材積成長量!$Y$7:$AA$7,0)),INDEX(幹材積成長量!$V$7:$X$148,MATCH(【入力】吸収量・排出量算定シート!$H73+(AA$17-$M$17),幹材積成長量!$V$7:$V$148,0),MATCH($G73,幹材積成長量!$V$7:$X$7,0)))),0)</f>
        <v>0</v>
      </c>
      <c r="AB73" s="187">
        <f>IFERROR(IF($F73="地位Ⅰ",INDEX(幹材積成長量!$S$7:$U$148,MATCH(【入力】吸収量・排出量算定シート!$H73+(AB$17-$M$17),幹材積成長量!$S$7:$S$148,0),MATCH($G73,幹材積成長量!$S$7:$U$7,0)),IF($F73="地位Ⅲ",INDEX(幹材積成長量!$Y$7:$AA$148,MATCH(【入力】吸収量・排出量算定シート!$H73+(AB$17-$M$17),幹材積成長量!$Y$7:$Y$148,0),MATCH($G73,幹材積成長量!$Y$7:$AA$7,0)),INDEX(幹材積成長量!$V$7:$X$148,MATCH(【入力】吸収量・排出量算定シート!$H73+(AB$17-$M$17),幹材積成長量!$V$7:$V$148,0),MATCH($G73,幹材積成長量!$V$7:$X$7,0)))),0)</f>
        <v>0</v>
      </c>
      <c r="AC73" s="187">
        <f>IFERROR(IF($F73="地位Ⅰ",INDEX(幹材積成長量!$S$7:$U$148,MATCH(【入力】吸収量・排出量算定シート!$H73+(AC$17-$M$17),幹材積成長量!$S$7:$S$148,0),MATCH($G73,幹材積成長量!$S$7:$U$7,0)),IF($F73="地位Ⅲ",INDEX(幹材積成長量!$Y$7:$AA$148,MATCH(【入力】吸収量・排出量算定シート!$H73+(AC$17-$M$17),幹材積成長量!$Y$7:$Y$148,0),MATCH($G73,幹材積成長量!$Y$7:$AA$7,0)),INDEX(幹材積成長量!$V$7:$X$148,MATCH(【入力】吸収量・排出量算定シート!$H73+(AC$17-$M$17),幹材積成長量!$V$7:$V$148,0),MATCH($G73,幹材積成長量!$V$7:$X$7,0)))),0)</f>
        <v>0</v>
      </c>
      <c r="AD73" s="2">
        <f>IFERROR(INDEX('BEF（拡大係数）'!$A$4:$AO$154,MATCH(【入力】吸収量・排出量算定シート!$H73,'BEF（拡大係数）'!$A$4:$A$154,0),MATCH($G73,'BEF（拡大係数）'!$A$4:$AO$4,0)),0)</f>
        <v>0</v>
      </c>
      <c r="AE73" s="2">
        <f>IFERROR(INDEX('BEF（拡大係数）'!$A$4:$AO$154,MATCH(【入力】吸収量・排出量算定シート!$H73,'BEF（拡大係数）'!$A$4:$A$154,0),MATCH($G73,'BEF（拡大係数）'!$A$4:$AO$4,0)),0)</f>
        <v>0</v>
      </c>
      <c r="AF73" s="2">
        <f>IFERROR(INDEX('BEF（拡大係数）'!$A$4:$AO$154,MATCH(【入力】吸収量・排出量算定シート!$H73,'BEF（拡大係数）'!$A$4:$A$154,0),MATCH($G73,'BEF（拡大係数）'!$A$4:$AO$4,0)),0)</f>
        <v>0</v>
      </c>
      <c r="AG73" s="2">
        <f>IFERROR(INDEX('BEF（拡大係数）'!$A$4:$AO$154,MATCH(【入力】吸収量・排出量算定シート!$H73,'BEF（拡大係数）'!$A$4:$A$154,0),MATCH($G73,'BEF（拡大係数）'!$A$4:$AO$4,0)),0)</f>
        <v>0</v>
      </c>
      <c r="AH73" s="2">
        <f>IFERROR(INDEX('BEF（拡大係数）'!$A$4:$AO$154,MATCH(【入力】吸収量・排出量算定シート!$H73,'BEF（拡大係数）'!$A$4:$A$154,0),MATCH($G73,'BEF（拡大係数）'!$A$4:$AO$4,0)),0)</f>
        <v>0</v>
      </c>
      <c r="AI73" s="2">
        <f>IFERROR(INDEX('BEF（拡大係数）'!$A$4:$AO$154,MATCH(【入力】吸収量・排出量算定シート!$H73,'BEF（拡大係数）'!$A$4:$A$154,0),MATCH($G73,'BEF（拡大係数）'!$A$4:$AO$4,0)),0)</f>
        <v>0</v>
      </c>
      <c r="AJ73" s="2">
        <f>IFERROR(INDEX('BEF（拡大係数）'!$A$4:$AO$154,MATCH(【入力】吸収量・排出量算定シート!$H73,'BEF（拡大係数）'!$A$4:$A$154,0),MATCH($G73,'BEF（拡大係数）'!$A$4:$AO$4,0)),0)</f>
        <v>0</v>
      </c>
      <c r="AK73" s="2">
        <f>IFERROR(INDEX('BEF（拡大係数）'!$A$4:$AO$154,MATCH(【入力】吸収量・排出量算定シート!$H73,'BEF（拡大係数）'!$A$4:$A$154,0),MATCH($G73,'BEF（拡大係数）'!$A$4:$AO$4,0)),0)</f>
        <v>0</v>
      </c>
      <c r="AL73" s="2">
        <f>IFERROR(INDEX('BEF（拡大係数）'!$A$4:$AO$154,MATCH(【入力】吸収量・排出量算定シート!$H73,'BEF（拡大係数）'!$A$4:$A$154,0),MATCH($G73,'BEF（拡大係数）'!$A$4:$AO$4,0)),0)</f>
        <v>0</v>
      </c>
      <c r="AM73" s="2">
        <f>IFERROR(INDEX('BEF（拡大係数）'!$A$4:$AO$154,MATCH(【入力】吸収量・排出量算定シート!$H73,'BEF（拡大係数）'!$A$4:$A$154,0),MATCH($G73,'BEF（拡大係数）'!$A$4:$AO$4,0)),0)</f>
        <v>0</v>
      </c>
      <c r="AN73" s="2">
        <f>IFERROR(INDEX('BEF（拡大係数）'!$A$4:$AO$154,MATCH(【入力】吸収量・排出量算定シート!$H73,'BEF（拡大係数）'!$A$4:$A$154,0),MATCH($G73,'BEF（拡大係数）'!$A$4:$AO$4,0)),0)</f>
        <v>0</v>
      </c>
      <c r="AO73" s="2">
        <f>IFERROR(INDEX('BEF（拡大係数）'!$A$4:$AO$154,MATCH(【入力】吸収量・排出量算定シート!$H73,'BEF（拡大係数）'!$A$4:$A$154,0),MATCH($G73,'BEF（拡大係数）'!$A$4:$AO$4,0)),0)</f>
        <v>0</v>
      </c>
      <c r="AP73" s="2">
        <f>IFERROR(INDEX('BEF（拡大係数）'!$A$4:$AO$154,MATCH(【入力】吸収量・排出量算定シート!$H73,'BEF（拡大係数）'!$A$4:$A$154,0),MATCH($G73,'BEF（拡大係数）'!$A$4:$AO$4,0)),0)</f>
        <v>0</v>
      </c>
      <c r="AQ73" s="2">
        <f>IFERROR(INDEX('BEF（拡大係数）'!$A$4:$AO$154,MATCH(【入力】吸収量・排出量算定シート!$H73,'BEF（拡大係数）'!$A$4:$A$154,0),MATCH($G73,'BEF（拡大係数）'!$A$4:$AO$4,0)),0)</f>
        <v>0</v>
      </c>
      <c r="AR73" s="2">
        <f>IFERROR(INDEX('BEF（拡大係数）'!$A$4:$AO$154,MATCH(【入力】吸収量・排出量算定シート!$H73,'BEF（拡大係数）'!$A$4:$A$154,0),MATCH($G73,'BEF（拡大係数）'!$A$4:$AO$4,0)),0)</f>
        <v>0</v>
      </c>
      <c r="AS73" s="2">
        <f>IFERROR(INDEX('BEF（拡大係数）'!$A$4:$AO$154,MATCH(【入力】吸収量・排出量算定シート!$H73,'BEF（拡大係数）'!$A$4:$A$154,0),MATCH($G73,'BEF（拡大係数）'!$A$4:$AO$4,0)),0)</f>
        <v>0</v>
      </c>
      <c r="AT73" s="2">
        <f>IFERROR(INDEX('BEF（拡大係数）'!$A$4:$AO$154,MATCH(【入力】吸収量・排出量算定シート!$H73,'BEF（拡大係数）'!$A$4:$A$154,0),MATCH($G73,'BEF（拡大係数）'!$A$4:$AO$4,0)),0)</f>
        <v>0</v>
      </c>
      <c r="AU73" s="2">
        <f>IFERROR(VLOOKUP($G73,パラメータ_オリジナル!$B$6:$G$45,4,FALSE),0)</f>
        <v>0</v>
      </c>
      <c r="AV73" s="2">
        <f>IFERROR(VLOOKUP($G73,パラメータ_オリジナル!$B$6:$G$45,5,FALSE),0)</f>
        <v>0</v>
      </c>
      <c r="AW73" s="2">
        <f>IFERROR(VLOOKUP($G73,パラメータ_オリジナル!$B$6:$G$45,6,FALSE),0)</f>
        <v>0</v>
      </c>
      <c r="AX73" s="125">
        <f t="shared" si="182"/>
        <v>0</v>
      </c>
      <c r="AY73" s="125">
        <f t="shared" si="183"/>
        <v>0</v>
      </c>
      <c r="AZ73" s="125">
        <f t="shared" si="184"/>
        <v>0</v>
      </c>
      <c r="BA73" s="125">
        <f t="shared" si="185"/>
        <v>0</v>
      </c>
      <c r="BB73" s="125">
        <f t="shared" si="186"/>
        <v>0</v>
      </c>
      <c r="BC73" s="125">
        <f t="shared" si="187"/>
        <v>0</v>
      </c>
      <c r="BD73" s="125">
        <f t="shared" si="188"/>
        <v>0</v>
      </c>
      <c r="BE73" s="125">
        <f t="shared" si="189"/>
        <v>0</v>
      </c>
      <c r="BF73" s="125">
        <f t="shared" si="190"/>
        <v>0</v>
      </c>
      <c r="BG73" s="125">
        <f t="shared" si="191"/>
        <v>0</v>
      </c>
      <c r="BH73" s="125">
        <f t="shared" si="192"/>
        <v>0</v>
      </c>
      <c r="BI73" s="125">
        <f t="shared" si="193"/>
        <v>0</v>
      </c>
      <c r="BJ73" s="125">
        <f t="shared" si="194"/>
        <v>0</v>
      </c>
      <c r="BK73" s="125">
        <f t="shared" si="195"/>
        <v>0</v>
      </c>
      <c r="BL73" s="125">
        <f t="shared" si="196"/>
        <v>0</v>
      </c>
      <c r="BM73" s="125">
        <f t="shared" si="197"/>
        <v>0</v>
      </c>
      <c r="BN73" s="125">
        <f t="shared" si="198"/>
        <v>0</v>
      </c>
      <c r="BO73" s="125">
        <f t="shared" si="199"/>
        <v>0</v>
      </c>
      <c r="BP73" s="125">
        <f t="shared" si="200"/>
        <v>0</v>
      </c>
      <c r="BQ73" s="125">
        <f t="shared" si="201"/>
        <v>0</v>
      </c>
      <c r="BR73" s="125">
        <f t="shared" si="202"/>
        <v>0</v>
      </c>
      <c r="BS73" s="125">
        <f t="shared" si="203"/>
        <v>0</v>
      </c>
      <c r="BT73" s="125">
        <f t="shared" si="204"/>
        <v>0</v>
      </c>
      <c r="BU73" s="125">
        <f t="shared" si="205"/>
        <v>0</v>
      </c>
      <c r="BV73" s="125">
        <f t="shared" si="206"/>
        <v>0</v>
      </c>
      <c r="BW73" s="125">
        <f t="shared" si="207"/>
        <v>0</v>
      </c>
      <c r="BX73" s="125">
        <f t="shared" si="208"/>
        <v>0</v>
      </c>
      <c r="BY73" s="125">
        <f t="shared" si="209"/>
        <v>0</v>
      </c>
      <c r="BZ73" s="125">
        <f t="shared" si="210"/>
        <v>0</v>
      </c>
      <c r="CA73" s="125">
        <f t="shared" si="211"/>
        <v>0</v>
      </c>
      <c r="CB73" s="125">
        <f t="shared" si="212"/>
        <v>0</v>
      </c>
      <c r="CC73" s="125">
        <f t="shared" si="213"/>
        <v>0</v>
      </c>
      <c r="CD73" s="125">
        <f t="shared" si="214"/>
        <v>0</v>
      </c>
      <c r="CE73" s="125">
        <f t="shared" si="215"/>
        <v>0</v>
      </c>
      <c r="CF73" s="2">
        <f>IFERROR(IF($F73="地位Ⅰ",INDEX(幹材積成長量!$I$7:$K$148,MATCH((【入力】吸収量・排出量算定シート!$H73+(【入力】吸収量・排出量算定シート!CF$17-【入力】吸収量・排出量算定シート!$CF$17)),幹材積成長量!$I$7:$I$148,0),MATCH(【入力】吸収量・排出量算定シート!$G73,幹材積成長量!$I$7:$K$7,0)),IF($F73="地位Ⅲ",INDEX(幹材積成長量!$O$7:$Q$148,MATCH((【入力】吸収量・排出量算定シート!$H73+(【入力】吸収量・排出量算定シート!CF$17-【入力】吸収量・排出量算定シート!$CF$17)),幹材積成長量!$O$7:$O$148,0),MATCH(【入力】吸収量・排出量算定シート!$G73,幹材積成長量!$O$7:$Q$7,0)),INDEX(幹材積成長量!$L$7:$N$148,MATCH((【入力】吸収量・排出量算定シート!$H73+(【入力】吸収量・排出量算定シート!CF$17-【入力】吸収量・排出量算定シート!$CF$17)),幹材積成長量!$L$7:$L$148,0),MATCH(【入力】吸収量・排出量算定シート!$G73,幹材積成長量!$L$7:$N$7,0)))),0)</f>
        <v>0</v>
      </c>
      <c r="CG73" s="2">
        <f>IFERROR(IF($F73="地位Ⅰ",INDEX(幹材積成長量!$I$7:$K$148,MATCH((【入力】吸収量・排出量算定シート!$H73+(【入力】吸収量・排出量算定シート!CG$17-【入力】吸収量・排出量算定シート!$CF$17)),幹材積成長量!$I$7:$I$148,0),MATCH(【入力】吸収量・排出量算定シート!$G73,幹材積成長量!$I$7:$K$7,0)),IF($F73="地位Ⅲ",INDEX(幹材積成長量!$O$7:$Q$148,MATCH((【入力】吸収量・排出量算定シート!$H73+(【入力】吸収量・排出量算定シート!CG$17-【入力】吸収量・排出量算定シート!$CF$17)),幹材積成長量!$O$7:$O$148,0),MATCH(【入力】吸収量・排出量算定シート!$G73,幹材積成長量!$O$7:$Q$7,0)),INDEX(幹材積成長量!$L$7:$N$148,MATCH((【入力】吸収量・排出量算定シート!$H73+(【入力】吸収量・排出量算定シート!CG$17-【入力】吸収量・排出量算定シート!$CF$17)),幹材積成長量!$L$7:$L$148,0),MATCH(【入力】吸収量・排出量算定シート!$G73,幹材積成長量!$L$7:$N$7,0)))),0)</f>
        <v>0</v>
      </c>
      <c r="CH73" s="2">
        <f>IFERROR(IF($F73="地位Ⅰ",INDEX(幹材積成長量!$I$7:$K$148,MATCH((【入力】吸収量・排出量算定シート!$H73+(【入力】吸収量・排出量算定シート!CH$17-【入力】吸収量・排出量算定シート!$CF$17)),幹材積成長量!$I$7:$I$148,0),MATCH(【入力】吸収量・排出量算定シート!$G73,幹材積成長量!$I$7:$K$7,0)),IF($F73="地位Ⅲ",INDEX(幹材積成長量!$O$7:$Q$148,MATCH((【入力】吸収量・排出量算定シート!$H73+(【入力】吸収量・排出量算定シート!CH$17-【入力】吸収量・排出量算定シート!$CF$17)),幹材積成長量!$O$7:$O$148,0),MATCH(【入力】吸収量・排出量算定シート!$G73,幹材積成長量!$O$7:$Q$7,0)),INDEX(幹材積成長量!$L$7:$N$148,MATCH((【入力】吸収量・排出量算定シート!$H73+(【入力】吸収量・排出量算定シート!CH$17-【入力】吸収量・排出量算定シート!$CF$17)),幹材積成長量!$L$7:$L$148,0),MATCH(【入力】吸収量・排出量算定シート!$G73,幹材積成長量!$L$7:$N$7,0)))),0)</f>
        <v>0</v>
      </c>
      <c r="CI73" s="2">
        <f>IFERROR(IF($F73="地位Ⅰ",INDEX(幹材積成長量!$I$7:$K$148,MATCH((【入力】吸収量・排出量算定シート!$H73+(【入力】吸収量・排出量算定シート!CI$17-【入力】吸収量・排出量算定シート!$CF$17)),幹材積成長量!$I$7:$I$148,0),MATCH(【入力】吸収量・排出量算定シート!$G73,幹材積成長量!$I$7:$K$7,0)),IF($F73="地位Ⅲ",INDEX(幹材積成長量!$O$7:$Q$148,MATCH((【入力】吸収量・排出量算定シート!$H73+(【入力】吸収量・排出量算定シート!CI$17-【入力】吸収量・排出量算定シート!$CF$17)),幹材積成長量!$O$7:$O$148,0),MATCH(【入力】吸収量・排出量算定シート!$G73,幹材積成長量!$O$7:$Q$7,0)),INDEX(幹材積成長量!$L$7:$N$148,MATCH((【入力】吸収量・排出量算定シート!$H73+(【入力】吸収量・排出量算定シート!CI$17-【入力】吸収量・排出量算定シート!$CF$17)),幹材積成長量!$L$7:$L$148,0),MATCH(【入力】吸収量・排出量算定シート!$G73,幹材積成長量!$L$7:$N$7,0)))),0)</f>
        <v>0</v>
      </c>
      <c r="CJ73" s="2">
        <f>IFERROR(IF($F73="地位Ⅰ",INDEX(幹材積成長量!$I$7:$K$148,MATCH((【入力】吸収量・排出量算定シート!$H73+(【入力】吸収量・排出量算定シート!CJ$17-【入力】吸収量・排出量算定シート!$CF$17)),幹材積成長量!$I$7:$I$148,0),MATCH(【入力】吸収量・排出量算定シート!$G73,幹材積成長量!$I$7:$K$7,0)),IF($F73="地位Ⅲ",INDEX(幹材積成長量!$O$7:$Q$148,MATCH((【入力】吸収量・排出量算定シート!$H73+(【入力】吸収量・排出量算定シート!CJ$17-【入力】吸収量・排出量算定シート!$CF$17)),幹材積成長量!$O$7:$O$148,0),MATCH(【入力】吸収量・排出量算定シート!$G73,幹材積成長量!$O$7:$Q$7,0)),INDEX(幹材積成長量!$L$7:$N$148,MATCH((【入力】吸収量・排出量算定シート!$H73+(【入力】吸収量・排出量算定シート!CJ$17-【入力】吸収量・排出量算定シート!$CF$17)),幹材積成長量!$L$7:$L$148,0),MATCH(【入力】吸収量・排出量算定シート!$G73,幹材積成長量!$L$7:$N$7,0)))),0)</f>
        <v>0</v>
      </c>
      <c r="CK73" s="2">
        <f>IFERROR(IF($F73="地位Ⅰ",INDEX(幹材積成長量!$I$7:$K$148,MATCH((【入力】吸収量・排出量算定シート!$H73+(【入力】吸収量・排出量算定シート!CK$17-【入力】吸収量・排出量算定シート!$CF$17)),幹材積成長量!$I$7:$I$148,0),MATCH(【入力】吸収量・排出量算定シート!$G73,幹材積成長量!$I$7:$K$7,0)),IF($F73="地位Ⅲ",INDEX(幹材積成長量!$O$7:$Q$148,MATCH((【入力】吸収量・排出量算定シート!$H73+(【入力】吸収量・排出量算定シート!CK$17-【入力】吸収量・排出量算定シート!$CF$17)),幹材積成長量!$O$7:$O$148,0),MATCH(【入力】吸収量・排出量算定シート!$G73,幹材積成長量!$O$7:$Q$7,0)),INDEX(幹材積成長量!$L$7:$N$148,MATCH((【入力】吸収量・排出量算定シート!$H73+(【入力】吸収量・排出量算定シート!CK$17-【入力】吸収量・排出量算定シート!$CF$17)),幹材積成長量!$L$7:$L$148,0),MATCH(【入力】吸収量・排出量算定シート!$G73,幹材積成長量!$L$7:$N$7,0)))),0)</f>
        <v>0</v>
      </c>
      <c r="CL73" s="2">
        <f>IFERROR(IF($F73="地位Ⅰ",INDEX(幹材積成長量!$I$7:$K$148,MATCH((【入力】吸収量・排出量算定シート!$H73+(【入力】吸収量・排出量算定シート!CL$17-【入力】吸収量・排出量算定シート!$CF$17)),幹材積成長量!$I$7:$I$148,0),MATCH(【入力】吸収量・排出量算定シート!$G73,幹材積成長量!$I$7:$K$7,0)),IF($F73="地位Ⅲ",INDEX(幹材積成長量!$O$7:$Q$148,MATCH((【入力】吸収量・排出量算定シート!$H73+(【入力】吸収量・排出量算定シート!CL$17-【入力】吸収量・排出量算定シート!$CF$17)),幹材積成長量!$O$7:$O$148,0),MATCH(【入力】吸収量・排出量算定シート!$G73,幹材積成長量!$O$7:$Q$7,0)),INDEX(幹材積成長量!$L$7:$N$148,MATCH((【入力】吸収量・排出量算定シート!$H73+(【入力】吸収量・排出量算定シート!CL$17-【入力】吸収量・排出量算定シート!$CF$17)),幹材積成長量!$L$7:$L$148,0),MATCH(【入力】吸収量・排出量算定シート!$G73,幹材積成長量!$L$7:$N$7,0)))),0)</f>
        <v>0</v>
      </c>
      <c r="CM73" s="2">
        <f>IFERROR(IF($F73="地位Ⅰ",INDEX(幹材積成長量!$I$7:$K$148,MATCH((【入力】吸収量・排出量算定シート!$H73+(【入力】吸収量・排出量算定シート!CM$17-【入力】吸収量・排出量算定シート!$CF$17)),幹材積成長量!$I$7:$I$148,0),MATCH(【入力】吸収量・排出量算定シート!$G73,幹材積成長量!$I$7:$K$7,0)),IF($F73="地位Ⅲ",INDEX(幹材積成長量!$O$7:$Q$148,MATCH((【入力】吸収量・排出量算定シート!$H73+(【入力】吸収量・排出量算定シート!CM$17-【入力】吸収量・排出量算定シート!$CF$17)),幹材積成長量!$O$7:$O$148,0),MATCH(【入力】吸収量・排出量算定シート!$G73,幹材積成長量!$O$7:$Q$7,0)),INDEX(幹材積成長量!$L$7:$N$148,MATCH((【入力】吸収量・排出量算定シート!$H73+(【入力】吸収量・排出量算定シート!CM$17-【入力】吸収量・排出量算定シート!$CF$17)),幹材積成長量!$L$7:$L$148,0),MATCH(【入力】吸収量・排出量算定シート!$G73,幹材積成長量!$L$7:$N$7,0)))),0)</f>
        <v>0</v>
      </c>
      <c r="CN73" s="2">
        <f>IFERROR(IF($F73="地位Ⅰ",INDEX(幹材積成長量!$I$7:$K$148,MATCH((【入力】吸収量・排出量算定シート!$H73+(【入力】吸収量・排出量算定シート!CN$17-【入力】吸収量・排出量算定シート!$CF$17)),幹材積成長量!$I$7:$I$148,0),MATCH(【入力】吸収量・排出量算定シート!$G73,幹材積成長量!$I$7:$K$7,0)),IF($F73="地位Ⅲ",INDEX(幹材積成長量!$O$7:$Q$148,MATCH((【入力】吸収量・排出量算定シート!$H73+(【入力】吸収量・排出量算定シート!CN$17-【入力】吸収量・排出量算定シート!$CF$17)),幹材積成長量!$O$7:$O$148,0),MATCH(【入力】吸収量・排出量算定シート!$G73,幹材積成長量!$O$7:$Q$7,0)),INDEX(幹材積成長量!$L$7:$N$148,MATCH((【入力】吸収量・排出量算定シート!$H73+(【入力】吸収量・排出量算定シート!CN$17-【入力】吸収量・排出量算定シート!$CF$17)),幹材積成長量!$L$7:$L$148,0),MATCH(【入力】吸収量・排出量算定シート!$G73,幹材積成長量!$L$7:$N$7,0)))),0)</f>
        <v>0</v>
      </c>
      <c r="CO73" s="2">
        <f>IFERROR(IF($F73="地位Ⅰ",INDEX(幹材積成長量!$I$7:$K$148,MATCH((【入力】吸収量・排出量算定シート!$H73+(【入力】吸収量・排出量算定シート!CO$17-【入力】吸収量・排出量算定シート!$CF$17)),幹材積成長量!$I$7:$I$148,0),MATCH(【入力】吸収量・排出量算定シート!$G73,幹材積成長量!$I$7:$K$7,0)),IF($F73="地位Ⅲ",INDEX(幹材積成長量!$O$7:$Q$148,MATCH((【入力】吸収量・排出量算定シート!$H73+(【入力】吸収量・排出量算定シート!CO$17-【入力】吸収量・排出量算定シート!$CF$17)),幹材積成長量!$O$7:$O$148,0),MATCH(【入力】吸収量・排出量算定シート!$G73,幹材積成長量!$O$7:$Q$7,0)),INDEX(幹材積成長量!$L$7:$N$148,MATCH((【入力】吸収量・排出量算定シート!$H73+(【入力】吸収量・排出量算定シート!CO$17-【入力】吸収量・排出量算定シート!$CF$17)),幹材積成長量!$L$7:$L$148,0),MATCH(【入力】吸収量・排出量算定シート!$G73,幹材積成長量!$L$7:$N$7,0)))),0)</f>
        <v>0</v>
      </c>
      <c r="CP73" s="2">
        <f>IFERROR(IF($F73="地位Ⅰ",INDEX(幹材積成長量!$I$7:$K$148,MATCH((【入力】吸収量・排出量算定シート!$H73+(【入力】吸収量・排出量算定シート!CP$17-【入力】吸収量・排出量算定シート!$CF$17)),幹材積成長量!$I$7:$I$148,0),MATCH(【入力】吸収量・排出量算定シート!$G73,幹材積成長量!$I$7:$K$7,0)),IF($F73="地位Ⅲ",INDEX(幹材積成長量!$O$7:$Q$148,MATCH((【入力】吸収量・排出量算定シート!$H73+(【入力】吸収量・排出量算定シート!CP$17-【入力】吸収量・排出量算定シート!$CF$17)),幹材積成長量!$O$7:$O$148,0),MATCH(【入力】吸収量・排出量算定シート!$G73,幹材積成長量!$O$7:$Q$7,0)),INDEX(幹材積成長量!$L$7:$N$148,MATCH((【入力】吸収量・排出量算定シート!$H73+(【入力】吸収量・排出量算定シート!CP$17-【入力】吸収量・排出量算定シート!$CF$17)),幹材積成長量!$L$7:$L$148,0),MATCH(【入力】吸収量・排出量算定シート!$G73,幹材積成長量!$L$7:$N$7,0)))),0)</f>
        <v>0</v>
      </c>
      <c r="CQ73" s="2">
        <f>IFERROR(IF($F73="地位Ⅰ",INDEX(幹材積成長量!$I$7:$K$148,MATCH((【入力】吸収量・排出量算定シート!$H73+(【入力】吸収量・排出量算定シート!CQ$17-【入力】吸収量・排出量算定シート!$CF$17)),幹材積成長量!$I$7:$I$148,0),MATCH(【入力】吸収量・排出量算定シート!$G73,幹材積成長量!$I$7:$K$7,0)),IF($F73="地位Ⅲ",INDEX(幹材積成長量!$O$7:$Q$148,MATCH((【入力】吸収量・排出量算定シート!$H73+(【入力】吸収量・排出量算定シート!CQ$17-【入力】吸収量・排出量算定シート!$CF$17)),幹材積成長量!$O$7:$O$148,0),MATCH(【入力】吸収量・排出量算定シート!$G73,幹材積成長量!$O$7:$Q$7,0)),INDEX(幹材積成長量!$L$7:$N$148,MATCH((【入力】吸収量・排出量算定シート!$H73+(【入力】吸収量・排出量算定シート!CQ$17-【入力】吸収量・排出量算定シート!$CF$17)),幹材積成長量!$L$7:$L$148,0),MATCH(【入力】吸収量・排出量算定シート!$G73,幹材積成長量!$L$7:$N$7,0)))),0)</f>
        <v>0</v>
      </c>
      <c r="CR73" s="2">
        <f>IFERROR(IF($F73="地位Ⅰ",INDEX(幹材積成長量!$I$7:$K$148,MATCH((【入力】吸収量・排出量算定シート!$H73+(【入力】吸収量・排出量算定シート!CR$17-【入力】吸収量・排出量算定シート!$CF$17)),幹材積成長量!$I$7:$I$148,0),MATCH(【入力】吸収量・排出量算定シート!$G73,幹材積成長量!$I$7:$K$7,0)),IF($F73="地位Ⅲ",INDEX(幹材積成長量!$O$7:$Q$148,MATCH((【入力】吸収量・排出量算定シート!$H73+(【入力】吸収量・排出量算定シート!CR$17-【入力】吸収量・排出量算定シート!$CF$17)),幹材積成長量!$O$7:$O$148,0),MATCH(【入力】吸収量・排出量算定シート!$G73,幹材積成長量!$O$7:$Q$7,0)),INDEX(幹材積成長量!$L$7:$N$148,MATCH((【入力】吸収量・排出量算定シート!$H73+(【入力】吸収量・排出量算定シート!CR$17-【入力】吸収量・排出量算定シート!$CF$17)),幹材積成長量!$L$7:$L$148,0),MATCH(【入力】吸収量・排出量算定シート!$G73,幹材積成長量!$L$7:$N$7,0)))),0)</f>
        <v>0</v>
      </c>
      <c r="CS73" s="2">
        <f>IFERROR(IF($F73="地位Ⅰ",INDEX(幹材積成長量!$I$7:$K$148,MATCH((【入力】吸収量・排出量算定シート!$H73+(【入力】吸収量・排出量算定シート!CS$17-【入力】吸収量・排出量算定シート!$CF$17)),幹材積成長量!$I$7:$I$148,0),MATCH(【入力】吸収量・排出量算定シート!$G73,幹材積成長量!$I$7:$K$7,0)),IF($F73="地位Ⅲ",INDEX(幹材積成長量!$O$7:$Q$148,MATCH((【入力】吸収量・排出量算定シート!$H73+(【入力】吸収量・排出量算定シート!CS$17-【入力】吸収量・排出量算定シート!$CF$17)),幹材積成長量!$O$7:$O$148,0),MATCH(【入力】吸収量・排出量算定シート!$G73,幹材積成長量!$O$7:$Q$7,0)),INDEX(幹材積成長量!$L$7:$N$148,MATCH((【入力】吸収量・排出量算定シート!$H73+(【入力】吸収量・排出量算定シート!CS$17-【入力】吸収量・排出量算定シート!$CF$17)),幹材積成長量!$L$7:$L$148,0),MATCH(【入力】吸収量・排出量算定シート!$G73,幹材積成長量!$L$7:$N$7,0)))),0)</f>
        <v>0</v>
      </c>
      <c r="CT73" s="2">
        <f>IFERROR(IF($F73="地位Ⅰ",INDEX(幹材積成長量!$I$7:$K$148,MATCH((【入力】吸収量・排出量算定シート!$H73+(【入力】吸収量・排出量算定シート!CT$17-【入力】吸収量・排出量算定シート!$CF$17)),幹材積成長量!$I$7:$I$148,0),MATCH(【入力】吸収量・排出量算定シート!$G73,幹材積成長量!$I$7:$K$7,0)),IF($F73="地位Ⅲ",INDEX(幹材積成長量!$O$7:$Q$148,MATCH((【入力】吸収量・排出量算定シート!$H73+(【入力】吸収量・排出量算定シート!CT$17-【入力】吸収量・排出量算定シート!$CF$17)),幹材積成長量!$O$7:$O$148,0),MATCH(【入力】吸収量・排出量算定シート!$G73,幹材積成長量!$O$7:$Q$7,0)),INDEX(幹材積成長量!$L$7:$N$148,MATCH((【入力】吸収量・排出量算定シート!$H73+(【入力】吸収量・排出量算定シート!CT$17-【入力】吸収量・排出量算定シート!$CF$17)),幹材積成長量!$L$7:$L$148,0),MATCH(【入力】吸収量・排出量算定シート!$G73,幹材積成長量!$L$7:$N$7,0)))),0)</f>
        <v>0</v>
      </c>
      <c r="CU73" s="2">
        <f>IFERROR(IF($F73="地位Ⅰ",INDEX(幹材積成長量!$I$7:$K$148,MATCH((【入力】吸収量・排出量算定シート!$H73+(【入力】吸収量・排出量算定シート!CU$17-【入力】吸収量・排出量算定シート!$CF$17)),幹材積成長量!$I$7:$I$148,0),MATCH(【入力】吸収量・排出量算定シート!$G73,幹材積成長量!$I$7:$K$7,0)),IF($F73="地位Ⅲ",INDEX(幹材積成長量!$O$7:$Q$148,MATCH((【入力】吸収量・排出量算定シート!$H73+(【入力】吸収量・排出量算定シート!CU$17-【入力】吸収量・排出量算定シート!$CF$17)),幹材積成長量!$O$7:$O$148,0),MATCH(【入力】吸収量・排出量算定シート!$G73,幹材積成長量!$O$7:$Q$7,0)),INDEX(幹材積成長量!$L$7:$N$148,MATCH((【入力】吸収量・排出量算定シート!$H73+(【入力】吸収量・排出量算定シート!CU$17-【入力】吸収量・排出量算定シート!$CF$17)),幹材積成長量!$L$7:$L$148,0),MATCH(【入力】吸収量・排出量算定シート!$G73,幹材積成長量!$L$7:$N$7,0)))),0)</f>
        <v>0</v>
      </c>
      <c r="CV73" s="2">
        <f>IFERROR(IF($F73="地位Ⅰ",INDEX(幹材積成長量!$I$7:$K$148,MATCH((【入力】吸収量・排出量算定シート!$H73+(【入力】吸収量・排出量算定シート!CV$17-【入力】吸収量・排出量算定シート!$CF$17)),幹材積成長量!$I$7:$I$148,0),MATCH(【入力】吸収量・排出量算定シート!$G73,幹材積成長量!$I$7:$K$7,0)),IF($F73="地位Ⅲ",INDEX(幹材積成長量!$O$7:$Q$148,MATCH((【入力】吸収量・排出量算定シート!$H73+(【入力】吸収量・排出量算定シート!CV$17-【入力】吸収量・排出量算定シート!$CF$17)),幹材積成長量!$O$7:$O$148,0),MATCH(【入力】吸収量・排出量算定シート!$G73,幹材積成長量!$O$7:$Q$7,0)),INDEX(幹材積成長量!$L$7:$N$148,MATCH((【入力】吸収量・排出量算定シート!$H73+(【入力】吸収量・排出量算定シート!CV$17-【入力】吸収量・排出量算定シート!$CF$17)),幹材積成長量!$L$7:$L$148,0),MATCH(【入力】吸収量・排出量算定シート!$G73,幹材積成長量!$L$7:$N$7,0)))),0)</f>
        <v>0</v>
      </c>
      <c r="CW73" s="2">
        <f t="shared" si="216"/>
        <v>0</v>
      </c>
      <c r="CX73" s="2">
        <f t="shared" si="217"/>
        <v>0</v>
      </c>
      <c r="CY73" s="2">
        <f t="shared" si="218"/>
        <v>0</v>
      </c>
      <c r="CZ73" s="2">
        <f t="shared" si="219"/>
        <v>0</v>
      </c>
      <c r="DA73" s="2">
        <f t="shared" si="220"/>
        <v>0</v>
      </c>
      <c r="DB73" s="2">
        <f t="shared" si="221"/>
        <v>0</v>
      </c>
      <c r="DC73" s="2">
        <f t="shared" si="222"/>
        <v>0</v>
      </c>
      <c r="DD73" s="2">
        <f t="shared" si="223"/>
        <v>0</v>
      </c>
      <c r="DE73" s="2">
        <f t="shared" si="224"/>
        <v>0</v>
      </c>
      <c r="DF73" s="2">
        <f t="shared" si="225"/>
        <v>0</v>
      </c>
      <c r="DG73" s="2">
        <f t="shared" si="226"/>
        <v>0</v>
      </c>
      <c r="DH73" s="2">
        <f t="shared" si="227"/>
        <v>0</v>
      </c>
      <c r="DI73" s="2">
        <f t="shared" si="228"/>
        <v>0</v>
      </c>
      <c r="DJ73" s="2">
        <f t="shared" si="229"/>
        <v>0</v>
      </c>
      <c r="DK73" s="2">
        <f t="shared" si="230"/>
        <v>0</v>
      </c>
      <c r="DL73" s="2">
        <f t="shared" si="231"/>
        <v>0</v>
      </c>
      <c r="DM73" s="2">
        <f t="shared" si="232"/>
        <v>0</v>
      </c>
      <c r="DN73" s="187">
        <f>IFERROR(IF($F73="地位Ⅰ",INDEX(幹材積成長量!$AE$7:$AG$14,8,MATCH(【入力】吸収量・排出量算定シート!$G73,幹材積成長量!$AE$7:$AG$7,0)),IF($F73="地位Ⅲ",INDEX(幹材積成長量!$AK$7:$AM$14,8,MATCH(【入力】吸収量・排出量算定シート!$G73,幹材積成長量!$AK$7:$AM$7,0)),INDEX(幹材積成長量!$AH$7:$AJ$14,8,MATCH(【入力】吸収量・排出量算定シート!$G73,幹材積成長量!$AH$7:$AJ$7,0)))),0)</f>
        <v>0</v>
      </c>
      <c r="DO73" s="187">
        <f>IFERROR(IF($F73="地位Ⅰ",INDEX(幹材積成長量!$AE$7:$AG$14,8,MATCH(【入力】吸収量・排出量算定シート!$G73,幹材積成長量!$AE$7:$AG$7,0)),IF($F73="地位Ⅲ",INDEX(幹材積成長量!$AK$7:$AM$14,8,MATCH(【入力】吸収量・排出量算定シート!$G73,幹材積成長量!$AK$7:$AM$7,0)),INDEX(幹材積成長量!$AH$7:$AJ$14,8,MATCH(【入力】吸収量・排出量算定シート!$G73,幹材積成長量!$AH$7:$AJ$7,0)))),0)</f>
        <v>0</v>
      </c>
      <c r="DP73" s="187">
        <f>IFERROR(IF($F73="地位Ⅰ",INDEX(幹材積成長量!$AE$7:$AG$14,8,MATCH(【入力】吸収量・排出量算定シート!$G73,幹材積成長量!$AE$7:$AG$7,0)),IF($F73="地位Ⅲ",INDEX(幹材積成長量!$AK$7:$AM$14,8,MATCH(【入力】吸収量・排出量算定シート!$G73,幹材積成長量!$AK$7:$AM$7,0)),INDEX(幹材積成長量!$AH$7:$AJ$14,8,MATCH(【入力】吸収量・排出量算定シート!$G73,幹材積成長量!$AH$7:$AJ$7,0)))),0)</f>
        <v>0</v>
      </c>
      <c r="DQ73" s="187">
        <f>IFERROR(IF($F73="地位Ⅰ",INDEX(幹材積成長量!$AE$7:$AG$14,8,MATCH(【入力】吸収量・排出量算定シート!$G73,幹材積成長量!$AE$7:$AG$7,0)),IF($F73="地位Ⅲ",INDEX(幹材積成長量!$AK$7:$AM$14,8,MATCH(【入力】吸収量・排出量算定シート!$G73,幹材積成長量!$AK$7:$AM$7,0)),INDEX(幹材積成長量!$AH$7:$AJ$14,8,MATCH(【入力】吸収量・排出量算定シート!$G73,幹材積成長量!$AH$7:$AJ$7,0)))),0)</f>
        <v>0</v>
      </c>
      <c r="DR73" s="187">
        <f>IFERROR(IF($F73="地位Ⅰ",INDEX(幹材積成長量!$AE$7:$AG$14,8,MATCH(【入力】吸収量・排出量算定シート!$G73,幹材積成長量!$AE$7:$AG$7,0)),IF($F73="地位Ⅲ",INDEX(幹材積成長量!$AK$7:$AM$14,8,MATCH(【入力】吸収量・排出量算定シート!$G73,幹材積成長量!$AK$7:$AM$7,0)),INDEX(幹材積成長量!$AH$7:$AJ$14,8,MATCH(【入力】吸収量・排出量算定シート!$G73,幹材積成長量!$AH$7:$AJ$7,0)))),0)</f>
        <v>0</v>
      </c>
      <c r="DS73" s="187">
        <f>IFERROR(IF($F73="地位Ⅰ",INDEX(幹材積成長量!$AE$7:$AG$14,8,MATCH(【入力】吸収量・排出量算定シート!$G73,幹材積成長量!$AE$7:$AG$7,0)),IF($F73="地位Ⅲ",INDEX(幹材積成長量!$AK$7:$AM$14,8,MATCH(【入力】吸収量・排出量算定シート!$G73,幹材積成長量!$AK$7:$AM$7,0)),INDEX(幹材積成長量!$AH$7:$AJ$14,8,MATCH(【入力】吸収量・排出量算定シート!$G73,幹材積成長量!$AH$7:$AJ$7,0)))),0)</f>
        <v>0</v>
      </c>
      <c r="DT73" s="187">
        <f>IFERROR(IF($F73="地位Ⅰ",INDEX(幹材積成長量!$AE$7:$AG$14,8,MATCH(【入力】吸収量・排出量算定シート!$G73,幹材積成長量!$AE$7:$AG$7,0)),IF($F73="地位Ⅲ",INDEX(幹材積成長量!$AK$7:$AM$14,8,MATCH(【入力】吸収量・排出量算定シート!$G73,幹材積成長量!$AK$7:$AM$7,0)),INDEX(幹材積成長量!$AH$7:$AJ$14,8,MATCH(【入力】吸収量・排出量算定シート!$G73,幹材積成長量!$AH$7:$AJ$7,0)))),0)</f>
        <v>0</v>
      </c>
      <c r="DU73" s="187">
        <f>IFERROR(IF($F73="地位Ⅰ",INDEX(幹材積成長量!$AE$7:$AG$14,8,MATCH(【入力】吸収量・排出量算定シート!$G73,幹材積成長量!$AE$7:$AG$7,0)),IF($F73="地位Ⅲ",INDEX(幹材積成長量!$AK$7:$AM$14,8,MATCH(【入力】吸収量・排出量算定シート!$G73,幹材積成長量!$AK$7:$AM$7,0)),INDEX(幹材積成長量!$AH$7:$AJ$14,8,MATCH(【入力】吸収量・排出量算定シート!$G73,幹材積成長量!$AH$7:$AJ$7,0)))),0)</f>
        <v>0</v>
      </c>
      <c r="DV73" s="187">
        <f>IFERROR(IF($F73="地位Ⅰ",INDEX(幹材積成長量!$AE$7:$AG$14,8,MATCH(【入力】吸収量・排出量算定シート!$G73,幹材積成長量!$AE$7:$AG$7,0)),IF($F73="地位Ⅲ",INDEX(幹材積成長量!$AK$7:$AM$14,8,MATCH(【入力】吸収量・排出量算定シート!$G73,幹材積成長量!$AK$7:$AM$7,0)),INDEX(幹材積成長量!$AH$7:$AJ$14,8,MATCH(【入力】吸収量・排出量算定シート!$G73,幹材積成長量!$AH$7:$AJ$7,0)))),0)</f>
        <v>0</v>
      </c>
      <c r="DW73" s="187">
        <f>IFERROR(IF($F73="地位Ⅰ",INDEX(幹材積成長量!$AE$7:$AG$14,8,MATCH(【入力】吸収量・排出量算定シート!$G73,幹材積成長量!$AE$7:$AG$7,0)),IF($F73="地位Ⅲ",INDEX(幹材積成長量!$AK$7:$AM$14,8,MATCH(【入力】吸収量・排出量算定シート!$G73,幹材積成長量!$AK$7:$AM$7,0)),INDEX(幹材積成長量!$AH$7:$AJ$14,8,MATCH(【入力】吸収量・排出量算定シート!$G73,幹材積成長量!$AH$7:$AJ$7,0)))),0)</f>
        <v>0</v>
      </c>
      <c r="DX73" s="187">
        <f>IFERROR(IF($F73="地位Ⅰ",INDEX(幹材積成長量!$AE$7:$AG$14,8,MATCH(【入力】吸収量・排出量算定シート!$G73,幹材積成長量!$AE$7:$AG$7,0)),IF($F73="地位Ⅲ",INDEX(幹材積成長量!$AK$7:$AM$14,8,MATCH(【入力】吸収量・排出量算定シート!$G73,幹材積成長量!$AK$7:$AM$7,0)),INDEX(幹材積成長量!$AH$7:$AJ$14,8,MATCH(【入力】吸収量・排出量算定シート!$G73,幹材積成長量!$AH$7:$AJ$7,0)))),0)</f>
        <v>0</v>
      </c>
      <c r="DY73" s="187">
        <f>IFERROR(IF($F73="地位Ⅰ",INDEX(幹材積成長量!$AE$7:$AG$14,8,MATCH(【入力】吸収量・排出量算定シート!$G73,幹材積成長量!$AE$7:$AG$7,0)),IF($F73="地位Ⅲ",INDEX(幹材積成長量!$AK$7:$AM$14,8,MATCH(【入力】吸収量・排出量算定シート!$G73,幹材積成長量!$AK$7:$AM$7,0)),INDEX(幹材積成長量!$AH$7:$AJ$14,8,MATCH(【入力】吸収量・排出量算定シート!$G73,幹材積成長量!$AH$7:$AJ$7,0)))),0)</f>
        <v>0</v>
      </c>
      <c r="DZ73" s="187">
        <f>IFERROR(IF($F73="地位Ⅰ",INDEX(幹材積成長量!$AE$7:$AG$14,8,MATCH(【入力】吸収量・排出量算定シート!$G73,幹材積成長量!$AE$7:$AG$7,0)),IF($F73="地位Ⅲ",INDEX(幹材積成長量!$AK$7:$AM$14,8,MATCH(【入力】吸収量・排出量算定シート!$G73,幹材積成長量!$AK$7:$AM$7,0)),INDEX(幹材積成長量!$AH$7:$AJ$14,8,MATCH(【入力】吸収量・排出量算定シート!$G73,幹材積成長量!$AH$7:$AJ$7,0)))),0)</f>
        <v>0</v>
      </c>
      <c r="EA73" s="187">
        <f>IFERROR(IF($F73="地位Ⅰ",INDEX(幹材積成長量!$AE$7:$AG$14,8,MATCH(【入力】吸収量・排出量算定シート!$G73,幹材積成長量!$AE$7:$AG$7,0)),IF($F73="地位Ⅲ",INDEX(幹材積成長量!$AK$7:$AM$14,8,MATCH(【入力】吸収量・排出量算定シート!$G73,幹材積成長量!$AK$7:$AM$7,0)),INDEX(幹材積成長量!$AH$7:$AJ$14,8,MATCH(【入力】吸収量・排出量算定シート!$G73,幹材積成長量!$AH$7:$AJ$7,0)))),0)</f>
        <v>0</v>
      </c>
      <c r="EB73" s="187">
        <f>IFERROR(IF($F73="地位Ⅰ",INDEX(幹材積成長量!$AE$7:$AG$14,8,MATCH(【入力】吸収量・排出量算定シート!$G73,幹材積成長量!$AE$7:$AG$7,0)),IF($F73="地位Ⅲ",INDEX(幹材積成長量!$AK$7:$AM$14,8,MATCH(【入力】吸収量・排出量算定シート!$G73,幹材積成長量!$AK$7:$AM$7,0)),INDEX(幹材積成長量!$AH$7:$AJ$14,8,MATCH(【入力】吸収量・排出量算定シート!$G73,幹材積成長量!$AH$7:$AJ$7,0)))),0)</f>
        <v>0</v>
      </c>
      <c r="EC73" s="187">
        <f>IFERROR(IF($F73="地位Ⅰ",INDEX(幹材積成長量!$AE$7:$AG$14,8,MATCH(【入力】吸収量・排出量算定シート!$G73,幹材積成長量!$AE$7:$AG$7,0)),IF($F73="地位Ⅲ",INDEX(幹材積成長量!$AK$7:$AM$14,8,MATCH(【入力】吸収量・排出量算定シート!$G73,幹材積成長量!$AK$7:$AM$7,0)),INDEX(幹材積成長量!$AH$7:$AJ$14,8,MATCH(【入力】吸収量・排出量算定シート!$G73,幹材積成長量!$AH$7:$AJ$7,0)))),0)</f>
        <v>0</v>
      </c>
      <c r="ED73" s="186">
        <f t="shared" si="233"/>
        <v>0</v>
      </c>
      <c r="EE73" s="186">
        <f t="shared" si="234"/>
        <v>0</v>
      </c>
      <c r="EF73" s="186">
        <f t="shared" si="235"/>
        <v>0</v>
      </c>
      <c r="EG73" s="186">
        <f t="shared" si="236"/>
        <v>0</v>
      </c>
      <c r="EH73" s="186">
        <f t="shared" si="237"/>
        <v>0</v>
      </c>
      <c r="EI73" s="186">
        <f t="shared" si="238"/>
        <v>0</v>
      </c>
      <c r="EJ73" s="186">
        <f t="shared" si="239"/>
        <v>0</v>
      </c>
      <c r="EK73" s="186">
        <f t="shared" si="240"/>
        <v>0</v>
      </c>
      <c r="EL73" s="186">
        <f t="shared" si="241"/>
        <v>0</v>
      </c>
      <c r="EM73" s="186">
        <f t="shared" si="242"/>
        <v>0</v>
      </c>
      <c r="EN73" s="186">
        <f t="shared" si="243"/>
        <v>0</v>
      </c>
      <c r="EO73" s="186">
        <f t="shared" si="244"/>
        <v>0</v>
      </c>
      <c r="EP73" s="186">
        <f t="shared" si="245"/>
        <v>0</v>
      </c>
      <c r="EQ73" s="186">
        <f t="shared" si="246"/>
        <v>0</v>
      </c>
      <c r="ER73" s="186">
        <f t="shared" si="247"/>
        <v>0</v>
      </c>
      <c r="ES73" s="186">
        <f t="shared" si="248"/>
        <v>0</v>
      </c>
      <c r="ET73" s="186">
        <f t="shared" si="249"/>
        <v>0</v>
      </c>
    </row>
    <row r="74" spans="2:150" x14ac:dyDescent="0.3">
      <c r="B74" s="3"/>
      <c r="C74" s="3"/>
      <c r="D74" s="3"/>
      <c r="E74" s="3"/>
      <c r="G74" s="217"/>
      <c r="J74" s="3"/>
      <c r="M74" s="187">
        <f>IFERROR(IF($F74="地位Ⅰ",INDEX(幹材積成長量!$S$7:$U$148,MATCH(【入力】吸収量・排出量算定シート!$H74+(M$17-$M$17),幹材積成長量!$S$7:$S$148,0),MATCH($G74,幹材積成長量!$S$7:$U$7,0)),IF($F74="地位Ⅲ",INDEX(幹材積成長量!$Y$7:$AA$148,MATCH(【入力】吸収量・排出量算定シート!$H74+(M$17-$M$17),幹材積成長量!$Y$7:$Y$148,0),MATCH($G74,幹材積成長量!$Y$7:$AA$7,0)),INDEX(幹材積成長量!$V$7:$X$148,MATCH(【入力】吸収量・排出量算定シート!$H74+(M$17-$M$17),幹材積成長量!$V$7:$V$148,0),MATCH($G74,幹材積成長量!$V$7:$X$7,0)))),0)</f>
        <v>0</v>
      </c>
      <c r="N74" s="187">
        <f>IFERROR(IF($F74="地位Ⅰ",INDEX(幹材積成長量!$S$7:$U$148,MATCH(【入力】吸収量・排出量算定シート!$H74+(N$17-$M$17),幹材積成長量!$S$7:$S$148,0),MATCH($G74,幹材積成長量!$S$7:$U$7,0)),IF($F74="地位Ⅲ",INDEX(幹材積成長量!$Y$7:$AA$148,MATCH(【入力】吸収量・排出量算定シート!$H74+(N$17-$M$17),幹材積成長量!$Y$7:$Y$148,0),MATCH($G74,幹材積成長量!$Y$7:$AA$7,0)),INDEX(幹材積成長量!$V$7:$X$148,MATCH(【入力】吸収量・排出量算定シート!$H74+(N$17-$M$17),幹材積成長量!$V$7:$V$148,0),MATCH($G74,幹材積成長量!$V$7:$X$7,0)))),0)</f>
        <v>0</v>
      </c>
      <c r="O74" s="187">
        <f>IFERROR(IF($F74="地位Ⅰ",INDEX(幹材積成長量!$S$7:$U$148,MATCH(【入力】吸収量・排出量算定シート!$H74+(O$17-$M$17),幹材積成長量!$S$7:$S$148,0),MATCH($G74,幹材積成長量!$S$7:$U$7,0)),IF($F74="地位Ⅲ",INDEX(幹材積成長量!$Y$7:$AA$148,MATCH(【入力】吸収量・排出量算定シート!$H74+(O$17-$M$17),幹材積成長量!$Y$7:$Y$148,0),MATCH($G74,幹材積成長量!$Y$7:$AA$7,0)),INDEX(幹材積成長量!$V$7:$X$148,MATCH(【入力】吸収量・排出量算定シート!$H74+(O$17-$M$17),幹材積成長量!$V$7:$V$148,0),MATCH($G74,幹材積成長量!$V$7:$X$7,0)))),0)</f>
        <v>0</v>
      </c>
      <c r="P74" s="187">
        <f>IFERROR(IF($F74="地位Ⅰ",INDEX(幹材積成長量!$S$7:$U$148,MATCH(【入力】吸収量・排出量算定シート!$H74+(P$17-$M$17),幹材積成長量!$S$7:$S$148,0),MATCH($G74,幹材積成長量!$S$7:$U$7,0)),IF($F74="地位Ⅲ",INDEX(幹材積成長量!$Y$7:$AA$148,MATCH(【入力】吸収量・排出量算定シート!$H74+(P$17-$M$17),幹材積成長量!$Y$7:$Y$148,0),MATCH($G74,幹材積成長量!$Y$7:$AA$7,0)),INDEX(幹材積成長量!$V$7:$X$148,MATCH(【入力】吸収量・排出量算定シート!$H74+(P$17-$M$17),幹材積成長量!$V$7:$V$148,0),MATCH($G74,幹材積成長量!$V$7:$X$7,0)))),0)</f>
        <v>0</v>
      </c>
      <c r="Q74" s="187">
        <f>IFERROR(IF($F74="地位Ⅰ",INDEX(幹材積成長量!$S$7:$U$148,MATCH(【入力】吸収量・排出量算定シート!$H74+(Q$17-$M$17),幹材積成長量!$S$7:$S$148,0),MATCH($G74,幹材積成長量!$S$7:$U$7,0)),IF($F74="地位Ⅲ",INDEX(幹材積成長量!$Y$7:$AA$148,MATCH(【入力】吸収量・排出量算定シート!$H74+(Q$17-$M$17),幹材積成長量!$Y$7:$Y$148,0),MATCH($G74,幹材積成長量!$Y$7:$AA$7,0)),INDEX(幹材積成長量!$V$7:$X$148,MATCH(【入力】吸収量・排出量算定シート!$H74+(Q$17-$M$17),幹材積成長量!$V$7:$V$148,0),MATCH($G74,幹材積成長量!$V$7:$X$7,0)))),0)</f>
        <v>0</v>
      </c>
      <c r="R74" s="187">
        <f>IFERROR(IF($F74="地位Ⅰ",INDEX(幹材積成長量!$S$7:$U$148,MATCH(【入力】吸収量・排出量算定シート!$H74+(R$17-$M$17),幹材積成長量!$S$7:$S$148,0),MATCH($G74,幹材積成長量!$S$7:$U$7,0)),IF($F74="地位Ⅲ",INDEX(幹材積成長量!$Y$7:$AA$148,MATCH(【入力】吸収量・排出量算定シート!$H74+(R$17-$M$17),幹材積成長量!$Y$7:$Y$148,0),MATCH($G74,幹材積成長量!$Y$7:$AA$7,0)),INDEX(幹材積成長量!$V$7:$X$148,MATCH(【入力】吸収量・排出量算定シート!$H74+(R$17-$M$17),幹材積成長量!$V$7:$V$148,0),MATCH($G74,幹材積成長量!$V$7:$X$7,0)))),0)</f>
        <v>0</v>
      </c>
      <c r="S74" s="187">
        <f>IFERROR(IF($F74="地位Ⅰ",INDEX(幹材積成長量!$S$7:$U$148,MATCH(【入力】吸収量・排出量算定シート!$H74+(S$17-$M$17),幹材積成長量!$S$7:$S$148,0),MATCH($G74,幹材積成長量!$S$7:$U$7,0)),IF($F74="地位Ⅲ",INDEX(幹材積成長量!$Y$7:$AA$148,MATCH(【入力】吸収量・排出量算定シート!$H74+(S$17-$M$17),幹材積成長量!$Y$7:$Y$148,0),MATCH($G74,幹材積成長量!$Y$7:$AA$7,0)),INDEX(幹材積成長量!$V$7:$X$148,MATCH(【入力】吸収量・排出量算定シート!$H74+(S$17-$M$17),幹材積成長量!$V$7:$V$148,0),MATCH($G74,幹材積成長量!$V$7:$X$7,0)))),0)</f>
        <v>0</v>
      </c>
      <c r="T74" s="187">
        <f>IFERROR(IF($F74="地位Ⅰ",INDEX(幹材積成長量!$S$7:$U$148,MATCH(【入力】吸収量・排出量算定シート!$H74+(T$17-$M$17),幹材積成長量!$S$7:$S$148,0),MATCH($G74,幹材積成長量!$S$7:$U$7,0)),IF($F74="地位Ⅲ",INDEX(幹材積成長量!$Y$7:$AA$148,MATCH(【入力】吸収量・排出量算定シート!$H74+(T$17-$M$17),幹材積成長量!$Y$7:$Y$148,0),MATCH($G74,幹材積成長量!$Y$7:$AA$7,0)),INDEX(幹材積成長量!$V$7:$X$148,MATCH(【入力】吸収量・排出量算定シート!$H74+(T$17-$M$17),幹材積成長量!$V$7:$V$148,0),MATCH($G74,幹材積成長量!$V$7:$X$7,0)))),0)</f>
        <v>0</v>
      </c>
      <c r="U74" s="187">
        <f>IFERROR(IF($F74="地位Ⅰ",INDEX(幹材積成長量!$S$7:$U$148,MATCH(【入力】吸収量・排出量算定シート!$H74+(U$17-$M$17),幹材積成長量!$S$7:$S$148,0),MATCH($G74,幹材積成長量!$S$7:$U$7,0)),IF($F74="地位Ⅲ",INDEX(幹材積成長量!$Y$7:$AA$148,MATCH(【入力】吸収量・排出量算定シート!$H74+(U$17-$M$17),幹材積成長量!$Y$7:$Y$148,0),MATCH($G74,幹材積成長量!$Y$7:$AA$7,0)),INDEX(幹材積成長量!$V$7:$X$148,MATCH(【入力】吸収量・排出量算定シート!$H74+(U$17-$M$17),幹材積成長量!$V$7:$V$148,0),MATCH($G74,幹材積成長量!$V$7:$X$7,0)))),0)</f>
        <v>0</v>
      </c>
      <c r="V74" s="187">
        <f>IFERROR(IF($F74="地位Ⅰ",INDEX(幹材積成長量!$S$7:$U$148,MATCH(【入力】吸収量・排出量算定シート!$H74+(V$17-$M$17),幹材積成長量!$S$7:$S$148,0),MATCH($G74,幹材積成長量!$S$7:$U$7,0)),IF($F74="地位Ⅲ",INDEX(幹材積成長量!$Y$7:$AA$148,MATCH(【入力】吸収量・排出量算定シート!$H74+(V$17-$M$17),幹材積成長量!$Y$7:$Y$148,0),MATCH($G74,幹材積成長量!$Y$7:$AA$7,0)),INDEX(幹材積成長量!$V$7:$X$148,MATCH(【入力】吸収量・排出量算定シート!$H74+(V$17-$M$17),幹材積成長量!$V$7:$V$148,0),MATCH($G74,幹材積成長量!$V$7:$X$7,0)))),0)</f>
        <v>0</v>
      </c>
      <c r="W74" s="187">
        <f>IFERROR(IF($F74="地位Ⅰ",INDEX(幹材積成長量!$S$7:$U$148,MATCH(【入力】吸収量・排出量算定シート!$H74+(W$17-$M$17),幹材積成長量!$S$7:$S$148,0),MATCH($G74,幹材積成長量!$S$7:$U$7,0)),IF($F74="地位Ⅲ",INDEX(幹材積成長量!$Y$7:$AA$148,MATCH(【入力】吸収量・排出量算定シート!$H74+(W$17-$M$17),幹材積成長量!$Y$7:$Y$148,0),MATCH($G74,幹材積成長量!$Y$7:$AA$7,0)),INDEX(幹材積成長量!$V$7:$X$148,MATCH(【入力】吸収量・排出量算定シート!$H74+(W$17-$M$17),幹材積成長量!$V$7:$V$148,0),MATCH($G74,幹材積成長量!$V$7:$X$7,0)))),0)</f>
        <v>0</v>
      </c>
      <c r="X74" s="187">
        <f>IFERROR(IF($F74="地位Ⅰ",INDEX(幹材積成長量!$S$7:$U$148,MATCH(【入力】吸収量・排出量算定シート!$H74+(X$17-$M$17),幹材積成長量!$S$7:$S$148,0),MATCH($G74,幹材積成長量!$S$7:$U$7,0)),IF($F74="地位Ⅲ",INDEX(幹材積成長量!$Y$7:$AA$148,MATCH(【入力】吸収量・排出量算定シート!$H74+(X$17-$M$17),幹材積成長量!$Y$7:$Y$148,0),MATCH($G74,幹材積成長量!$Y$7:$AA$7,0)),INDEX(幹材積成長量!$V$7:$X$148,MATCH(【入力】吸収量・排出量算定シート!$H74+(X$17-$M$17),幹材積成長量!$V$7:$V$148,0),MATCH($G74,幹材積成長量!$V$7:$X$7,0)))),0)</f>
        <v>0</v>
      </c>
      <c r="Y74" s="187">
        <f>IFERROR(IF($F74="地位Ⅰ",INDEX(幹材積成長量!$S$7:$U$148,MATCH(【入力】吸収量・排出量算定シート!$H74+(Y$17-$M$17),幹材積成長量!$S$7:$S$148,0),MATCH($G74,幹材積成長量!$S$7:$U$7,0)),IF($F74="地位Ⅲ",INDEX(幹材積成長量!$Y$7:$AA$148,MATCH(【入力】吸収量・排出量算定シート!$H74+(Y$17-$M$17),幹材積成長量!$Y$7:$Y$148,0),MATCH($G74,幹材積成長量!$Y$7:$AA$7,0)),INDEX(幹材積成長量!$V$7:$X$148,MATCH(【入力】吸収量・排出量算定シート!$H74+(Y$17-$M$17),幹材積成長量!$V$7:$V$148,0),MATCH($G74,幹材積成長量!$V$7:$X$7,0)))),0)</f>
        <v>0</v>
      </c>
      <c r="Z74" s="187">
        <f>IFERROR(IF($F74="地位Ⅰ",INDEX(幹材積成長量!$S$7:$U$148,MATCH(【入力】吸収量・排出量算定シート!$H74+(Z$17-$M$17),幹材積成長量!$S$7:$S$148,0),MATCH($G74,幹材積成長量!$S$7:$U$7,0)),IF($F74="地位Ⅲ",INDEX(幹材積成長量!$Y$7:$AA$148,MATCH(【入力】吸収量・排出量算定シート!$H74+(Z$17-$M$17),幹材積成長量!$Y$7:$Y$148,0),MATCH($G74,幹材積成長量!$Y$7:$AA$7,0)),INDEX(幹材積成長量!$V$7:$X$148,MATCH(【入力】吸収量・排出量算定シート!$H74+(Z$17-$M$17),幹材積成長量!$V$7:$V$148,0),MATCH($G74,幹材積成長量!$V$7:$X$7,0)))),0)</f>
        <v>0</v>
      </c>
      <c r="AA74" s="187">
        <f>IFERROR(IF($F74="地位Ⅰ",INDEX(幹材積成長量!$S$7:$U$148,MATCH(【入力】吸収量・排出量算定シート!$H74+(AA$17-$M$17),幹材積成長量!$S$7:$S$148,0),MATCH($G74,幹材積成長量!$S$7:$U$7,0)),IF($F74="地位Ⅲ",INDEX(幹材積成長量!$Y$7:$AA$148,MATCH(【入力】吸収量・排出量算定シート!$H74+(AA$17-$M$17),幹材積成長量!$Y$7:$Y$148,0),MATCH($G74,幹材積成長量!$Y$7:$AA$7,0)),INDEX(幹材積成長量!$V$7:$X$148,MATCH(【入力】吸収量・排出量算定シート!$H74+(AA$17-$M$17),幹材積成長量!$V$7:$V$148,0),MATCH($G74,幹材積成長量!$V$7:$X$7,0)))),0)</f>
        <v>0</v>
      </c>
      <c r="AB74" s="187">
        <f>IFERROR(IF($F74="地位Ⅰ",INDEX(幹材積成長量!$S$7:$U$148,MATCH(【入力】吸収量・排出量算定シート!$H74+(AB$17-$M$17),幹材積成長量!$S$7:$S$148,0),MATCH($G74,幹材積成長量!$S$7:$U$7,0)),IF($F74="地位Ⅲ",INDEX(幹材積成長量!$Y$7:$AA$148,MATCH(【入力】吸収量・排出量算定シート!$H74+(AB$17-$M$17),幹材積成長量!$Y$7:$Y$148,0),MATCH($G74,幹材積成長量!$Y$7:$AA$7,0)),INDEX(幹材積成長量!$V$7:$X$148,MATCH(【入力】吸収量・排出量算定シート!$H74+(AB$17-$M$17),幹材積成長量!$V$7:$V$148,0),MATCH($G74,幹材積成長量!$V$7:$X$7,0)))),0)</f>
        <v>0</v>
      </c>
      <c r="AC74" s="187">
        <f>IFERROR(IF($F74="地位Ⅰ",INDEX(幹材積成長量!$S$7:$U$148,MATCH(【入力】吸収量・排出量算定シート!$H74+(AC$17-$M$17),幹材積成長量!$S$7:$S$148,0),MATCH($G74,幹材積成長量!$S$7:$U$7,0)),IF($F74="地位Ⅲ",INDEX(幹材積成長量!$Y$7:$AA$148,MATCH(【入力】吸収量・排出量算定シート!$H74+(AC$17-$M$17),幹材積成長量!$Y$7:$Y$148,0),MATCH($G74,幹材積成長量!$Y$7:$AA$7,0)),INDEX(幹材積成長量!$V$7:$X$148,MATCH(【入力】吸収量・排出量算定シート!$H74+(AC$17-$M$17),幹材積成長量!$V$7:$V$148,0),MATCH($G74,幹材積成長量!$V$7:$X$7,0)))),0)</f>
        <v>0</v>
      </c>
      <c r="AD74" s="2">
        <f>IFERROR(INDEX('BEF（拡大係数）'!$A$4:$AO$154,MATCH(【入力】吸収量・排出量算定シート!$H74,'BEF（拡大係数）'!$A$4:$A$154,0),MATCH($G74,'BEF（拡大係数）'!$A$4:$AO$4,0)),0)</f>
        <v>0</v>
      </c>
      <c r="AE74" s="2">
        <f>IFERROR(INDEX('BEF（拡大係数）'!$A$4:$AO$154,MATCH(【入力】吸収量・排出量算定シート!$H74,'BEF（拡大係数）'!$A$4:$A$154,0),MATCH($G74,'BEF（拡大係数）'!$A$4:$AO$4,0)),0)</f>
        <v>0</v>
      </c>
      <c r="AF74" s="2">
        <f>IFERROR(INDEX('BEF（拡大係数）'!$A$4:$AO$154,MATCH(【入力】吸収量・排出量算定シート!$H74,'BEF（拡大係数）'!$A$4:$A$154,0),MATCH($G74,'BEF（拡大係数）'!$A$4:$AO$4,0)),0)</f>
        <v>0</v>
      </c>
      <c r="AG74" s="2">
        <f>IFERROR(INDEX('BEF（拡大係数）'!$A$4:$AO$154,MATCH(【入力】吸収量・排出量算定シート!$H74,'BEF（拡大係数）'!$A$4:$A$154,0),MATCH($G74,'BEF（拡大係数）'!$A$4:$AO$4,0)),0)</f>
        <v>0</v>
      </c>
      <c r="AH74" s="2">
        <f>IFERROR(INDEX('BEF（拡大係数）'!$A$4:$AO$154,MATCH(【入力】吸収量・排出量算定シート!$H74,'BEF（拡大係数）'!$A$4:$A$154,0),MATCH($G74,'BEF（拡大係数）'!$A$4:$AO$4,0)),0)</f>
        <v>0</v>
      </c>
      <c r="AI74" s="2">
        <f>IFERROR(INDEX('BEF（拡大係数）'!$A$4:$AO$154,MATCH(【入力】吸収量・排出量算定シート!$H74,'BEF（拡大係数）'!$A$4:$A$154,0),MATCH($G74,'BEF（拡大係数）'!$A$4:$AO$4,0)),0)</f>
        <v>0</v>
      </c>
      <c r="AJ74" s="2">
        <f>IFERROR(INDEX('BEF（拡大係数）'!$A$4:$AO$154,MATCH(【入力】吸収量・排出量算定シート!$H74,'BEF（拡大係数）'!$A$4:$A$154,0),MATCH($G74,'BEF（拡大係数）'!$A$4:$AO$4,0)),0)</f>
        <v>0</v>
      </c>
      <c r="AK74" s="2">
        <f>IFERROR(INDEX('BEF（拡大係数）'!$A$4:$AO$154,MATCH(【入力】吸収量・排出量算定シート!$H74,'BEF（拡大係数）'!$A$4:$A$154,0),MATCH($G74,'BEF（拡大係数）'!$A$4:$AO$4,0)),0)</f>
        <v>0</v>
      </c>
      <c r="AL74" s="2">
        <f>IFERROR(INDEX('BEF（拡大係数）'!$A$4:$AO$154,MATCH(【入力】吸収量・排出量算定シート!$H74,'BEF（拡大係数）'!$A$4:$A$154,0),MATCH($G74,'BEF（拡大係数）'!$A$4:$AO$4,0)),0)</f>
        <v>0</v>
      </c>
      <c r="AM74" s="2">
        <f>IFERROR(INDEX('BEF（拡大係数）'!$A$4:$AO$154,MATCH(【入力】吸収量・排出量算定シート!$H74,'BEF（拡大係数）'!$A$4:$A$154,0),MATCH($G74,'BEF（拡大係数）'!$A$4:$AO$4,0)),0)</f>
        <v>0</v>
      </c>
      <c r="AN74" s="2">
        <f>IFERROR(INDEX('BEF（拡大係数）'!$A$4:$AO$154,MATCH(【入力】吸収量・排出量算定シート!$H74,'BEF（拡大係数）'!$A$4:$A$154,0),MATCH($G74,'BEF（拡大係数）'!$A$4:$AO$4,0)),0)</f>
        <v>0</v>
      </c>
      <c r="AO74" s="2">
        <f>IFERROR(INDEX('BEF（拡大係数）'!$A$4:$AO$154,MATCH(【入力】吸収量・排出量算定シート!$H74,'BEF（拡大係数）'!$A$4:$A$154,0),MATCH($G74,'BEF（拡大係数）'!$A$4:$AO$4,0)),0)</f>
        <v>0</v>
      </c>
      <c r="AP74" s="2">
        <f>IFERROR(INDEX('BEF（拡大係数）'!$A$4:$AO$154,MATCH(【入力】吸収量・排出量算定シート!$H74,'BEF（拡大係数）'!$A$4:$A$154,0),MATCH($G74,'BEF（拡大係数）'!$A$4:$AO$4,0)),0)</f>
        <v>0</v>
      </c>
      <c r="AQ74" s="2">
        <f>IFERROR(INDEX('BEF（拡大係数）'!$A$4:$AO$154,MATCH(【入力】吸収量・排出量算定シート!$H74,'BEF（拡大係数）'!$A$4:$A$154,0),MATCH($G74,'BEF（拡大係数）'!$A$4:$AO$4,0)),0)</f>
        <v>0</v>
      </c>
      <c r="AR74" s="2">
        <f>IFERROR(INDEX('BEF（拡大係数）'!$A$4:$AO$154,MATCH(【入力】吸収量・排出量算定シート!$H74,'BEF（拡大係数）'!$A$4:$A$154,0),MATCH($G74,'BEF（拡大係数）'!$A$4:$AO$4,0)),0)</f>
        <v>0</v>
      </c>
      <c r="AS74" s="2">
        <f>IFERROR(INDEX('BEF（拡大係数）'!$A$4:$AO$154,MATCH(【入力】吸収量・排出量算定シート!$H74,'BEF（拡大係数）'!$A$4:$A$154,0),MATCH($G74,'BEF（拡大係数）'!$A$4:$AO$4,0)),0)</f>
        <v>0</v>
      </c>
      <c r="AT74" s="2">
        <f>IFERROR(INDEX('BEF（拡大係数）'!$A$4:$AO$154,MATCH(【入力】吸収量・排出量算定シート!$H74,'BEF（拡大係数）'!$A$4:$A$154,0),MATCH($G74,'BEF（拡大係数）'!$A$4:$AO$4,0)),0)</f>
        <v>0</v>
      </c>
      <c r="AU74" s="2">
        <f>IFERROR(VLOOKUP($G74,パラメータ_オリジナル!$B$6:$G$45,4,FALSE),0)</f>
        <v>0</v>
      </c>
      <c r="AV74" s="2">
        <f>IFERROR(VLOOKUP($G74,パラメータ_オリジナル!$B$6:$G$45,5,FALSE),0)</f>
        <v>0</v>
      </c>
      <c r="AW74" s="2">
        <f>IFERROR(VLOOKUP($G74,パラメータ_オリジナル!$B$6:$G$45,6,FALSE),0)</f>
        <v>0</v>
      </c>
      <c r="AX74" s="125">
        <f t="shared" si="182"/>
        <v>0</v>
      </c>
      <c r="AY74" s="125">
        <f t="shared" si="183"/>
        <v>0</v>
      </c>
      <c r="AZ74" s="125">
        <f t="shared" si="184"/>
        <v>0</v>
      </c>
      <c r="BA74" s="125">
        <f t="shared" si="185"/>
        <v>0</v>
      </c>
      <c r="BB74" s="125">
        <f t="shared" si="186"/>
        <v>0</v>
      </c>
      <c r="BC74" s="125">
        <f t="shared" si="187"/>
        <v>0</v>
      </c>
      <c r="BD74" s="125">
        <f t="shared" si="188"/>
        <v>0</v>
      </c>
      <c r="BE74" s="125">
        <f t="shared" si="189"/>
        <v>0</v>
      </c>
      <c r="BF74" s="125">
        <f t="shared" si="190"/>
        <v>0</v>
      </c>
      <c r="BG74" s="125">
        <f t="shared" si="191"/>
        <v>0</v>
      </c>
      <c r="BH74" s="125">
        <f t="shared" si="192"/>
        <v>0</v>
      </c>
      <c r="BI74" s="125">
        <f t="shared" si="193"/>
        <v>0</v>
      </c>
      <c r="BJ74" s="125">
        <f t="shared" si="194"/>
        <v>0</v>
      </c>
      <c r="BK74" s="125">
        <f t="shared" si="195"/>
        <v>0</v>
      </c>
      <c r="BL74" s="125">
        <f t="shared" si="196"/>
        <v>0</v>
      </c>
      <c r="BM74" s="125">
        <f t="shared" si="197"/>
        <v>0</v>
      </c>
      <c r="BN74" s="125">
        <f t="shared" si="198"/>
        <v>0</v>
      </c>
      <c r="BO74" s="125">
        <f t="shared" si="199"/>
        <v>0</v>
      </c>
      <c r="BP74" s="125">
        <f t="shared" si="200"/>
        <v>0</v>
      </c>
      <c r="BQ74" s="125">
        <f t="shared" si="201"/>
        <v>0</v>
      </c>
      <c r="BR74" s="125">
        <f t="shared" si="202"/>
        <v>0</v>
      </c>
      <c r="BS74" s="125">
        <f t="shared" si="203"/>
        <v>0</v>
      </c>
      <c r="BT74" s="125">
        <f t="shared" si="204"/>
        <v>0</v>
      </c>
      <c r="BU74" s="125">
        <f t="shared" si="205"/>
        <v>0</v>
      </c>
      <c r="BV74" s="125">
        <f t="shared" si="206"/>
        <v>0</v>
      </c>
      <c r="BW74" s="125">
        <f t="shared" si="207"/>
        <v>0</v>
      </c>
      <c r="BX74" s="125">
        <f t="shared" si="208"/>
        <v>0</v>
      </c>
      <c r="BY74" s="125">
        <f t="shared" si="209"/>
        <v>0</v>
      </c>
      <c r="BZ74" s="125">
        <f t="shared" si="210"/>
        <v>0</v>
      </c>
      <c r="CA74" s="125">
        <f t="shared" si="211"/>
        <v>0</v>
      </c>
      <c r="CB74" s="125">
        <f t="shared" si="212"/>
        <v>0</v>
      </c>
      <c r="CC74" s="125">
        <f t="shared" si="213"/>
        <v>0</v>
      </c>
      <c r="CD74" s="125">
        <f t="shared" si="214"/>
        <v>0</v>
      </c>
      <c r="CE74" s="125">
        <f t="shared" si="215"/>
        <v>0</v>
      </c>
      <c r="CF74" s="2">
        <f>IFERROR(IF($F74="地位Ⅰ",INDEX(幹材積成長量!$I$7:$K$148,MATCH((【入力】吸収量・排出量算定シート!$H74+(【入力】吸収量・排出量算定シート!CF$17-【入力】吸収量・排出量算定シート!$CF$17)),幹材積成長量!$I$7:$I$148,0),MATCH(【入力】吸収量・排出量算定シート!$G74,幹材積成長量!$I$7:$K$7,0)),IF($F74="地位Ⅲ",INDEX(幹材積成長量!$O$7:$Q$148,MATCH((【入力】吸収量・排出量算定シート!$H74+(【入力】吸収量・排出量算定シート!CF$17-【入力】吸収量・排出量算定シート!$CF$17)),幹材積成長量!$O$7:$O$148,0),MATCH(【入力】吸収量・排出量算定シート!$G74,幹材積成長量!$O$7:$Q$7,0)),INDEX(幹材積成長量!$L$7:$N$148,MATCH((【入力】吸収量・排出量算定シート!$H74+(【入力】吸収量・排出量算定シート!CF$17-【入力】吸収量・排出量算定シート!$CF$17)),幹材積成長量!$L$7:$L$148,0),MATCH(【入力】吸収量・排出量算定シート!$G74,幹材積成長量!$L$7:$N$7,0)))),0)</f>
        <v>0</v>
      </c>
      <c r="CG74" s="2">
        <f>IFERROR(IF($F74="地位Ⅰ",INDEX(幹材積成長量!$I$7:$K$148,MATCH((【入力】吸収量・排出量算定シート!$H74+(【入力】吸収量・排出量算定シート!CG$17-【入力】吸収量・排出量算定シート!$CF$17)),幹材積成長量!$I$7:$I$148,0),MATCH(【入力】吸収量・排出量算定シート!$G74,幹材積成長量!$I$7:$K$7,0)),IF($F74="地位Ⅲ",INDEX(幹材積成長量!$O$7:$Q$148,MATCH((【入力】吸収量・排出量算定シート!$H74+(【入力】吸収量・排出量算定シート!CG$17-【入力】吸収量・排出量算定シート!$CF$17)),幹材積成長量!$O$7:$O$148,0),MATCH(【入力】吸収量・排出量算定シート!$G74,幹材積成長量!$O$7:$Q$7,0)),INDEX(幹材積成長量!$L$7:$N$148,MATCH((【入力】吸収量・排出量算定シート!$H74+(【入力】吸収量・排出量算定シート!CG$17-【入力】吸収量・排出量算定シート!$CF$17)),幹材積成長量!$L$7:$L$148,0),MATCH(【入力】吸収量・排出量算定シート!$G74,幹材積成長量!$L$7:$N$7,0)))),0)</f>
        <v>0</v>
      </c>
      <c r="CH74" s="2">
        <f>IFERROR(IF($F74="地位Ⅰ",INDEX(幹材積成長量!$I$7:$K$148,MATCH((【入力】吸収量・排出量算定シート!$H74+(【入力】吸収量・排出量算定シート!CH$17-【入力】吸収量・排出量算定シート!$CF$17)),幹材積成長量!$I$7:$I$148,0),MATCH(【入力】吸収量・排出量算定シート!$G74,幹材積成長量!$I$7:$K$7,0)),IF($F74="地位Ⅲ",INDEX(幹材積成長量!$O$7:$Q$148,MATCH((【入力】吸収量・排出量算定シート!$H74+(【入力】吸収量・排出量算定シート!CH$17-【入力】吸収量・排出量算定シート!$CF$17)),幹材積成長量!$O$7:$O$148,0),MATCH(【入力】吸収量・排出量算定シート!$G74,幹材積成長量!$O$7:$Q$7,0)),INDEX(幹材積成長量!$L$7:$N$148,MATCH((【入力】吸収量・排出量算定シート!$H74+(【入力】吸収量・排出量算定シート!CH$17-【入力】吸収量・排出量算定シート!$CF$17)),幹材積成長量!$L$7:$L$148,0),MATCH(【入力】吸収量・排出量算定シート!$G74,幹材積成長量!$L$7:$N$7,0)))),0)</f>
        <v>0</v>
      </c>
      <c r="CI74" s="2">
        <f>IFERROR(IF($F74="地位Ⅰ",INDEX(幹材積成長量!$I$7:$K$148,MATCH((【入力】吸収量・排出量算定シート!$H74+(【入力】吸収量・排出量算定シート!CI$17-【入力】吸収量・排出量算定シート!$CF$17)),幹材積成長量!$I$7:$I$148,0),MATCH(【入力】吸収量・排出量算定シート!$G74,幹材積成長量!$I$7:$K$7,0)),IF($F74="地位Ⅲ",INDEX(幹材積成長量!$O$7:$Q$148,MATCH((【入力】吸収量・排出量算定シート!$H74+(【入力】吸収量・排出量算定シート!CI$17-【入力】吸収量・排出量算定シート!$CF$17)),幹材積成長量!$O$7:$O$148,0),MATCH(【入力】吸収量・排出量算定シート!$G74,幹材積成長量!$O$7:$Q$7,0)),INDEX(幹材積成長量!$L$7:$N$148,MATCH((【入力】吸収量・排出量算定シート!$H74+(【入力】吸収量・排出量算定シート!CI$17-【入力】吸収量・排出量算定シート!$CF$17)),幹材積成長量!$L$7:$L$148,0),MATCH(【入力】吸収量・排出量算定シート!$G74,幹材積成長量!$L$7:$N$7,0)))),0)</f>
        <v>0</v>
      </c>
      <c r="CJ74" s="2">
        <f>IFERROR(IF($F74="地位Ⅰ",INDEX(幹材積成長量!$I$7:$K$148,MATCH((【入力】吸収量・排出量算定シート!$H74+(【入力】吸収量・排出量算定シート!CJ$17-【入力】吸収量・排出量算定シート!$CF$17)),幹材積成長量!$I$7:$I$148,0),MATCH(【入力】吸収量・排出量算定シート!$G74,幹材積成長量!$I$7:$K$7,0)),IF($F74="地位Ⅲ",INDEX(幹材積成長量!$O$7:$Q$148,MATCH((【入力】吸収量・排出量算定シート!$H74+(【入力】吸収量・排出量算定シート!CJ$17-【入力】吸収量・排出量算定シート!$CF$17)),幹材積成長量!$O$7:$O$148,0),MATCH(【入力】吸収量・排出量算定シート!$G74,幹材積成長量!$O$7:$Q$7,0)),INDEX(幹材積成長量!$L$7:$N$148,MATCH((【入力】吸収量・排出量算定シート!$H74+(【入力】吸収量・排出量算定シート!CJ$17-【入力】吸収量・排出量算定シート!$CF$17)),幹材積成長量!$L$7:$L$148,0),MATCH(【入力】吸収量・排出量算定シート!$G74,幹材積成長量!$L$7:$N$7,0)))),0)</f>
        <v>0</v>
      </c>
      <c r="CK74" s="2">
        <f>IFERROR(IF($F74="地位Ⅰ",INDEX(幹材積成長量!$I$7:$K$148,MATCH((【入力】吸収量・排出量算定シート!$H74+(【入力】吸収量・排出量算定シート!CK$17-【入力】吸収量・排出量算定シート!$CF$17)),幹材積成長量!$I$7:$I$148,0),MATCH(【入力】吸収量・排出量算定シート!$G74,幹材積成長量!$I$7:$K$7,0)),IF($F74="地位Ⅲ",INDEX(幹材積成長量!$O$7:$Q$148,MATCH((【入力】吸収量・排出量算定シート!$H74+(【入力】吸収量・排出量算定シート!CK$17-【入力】吸収量・排出量算定シート!$CF$17)),幹材積成長量!$O$7:$O$148,0),MATCH(【入力】吸収量・排出量算定シート!$G74,幹材積成長量!$O$7:$Q$7,0)),INDEX(幹材積成長量!$L$7:$N$148,MATCH((【入力】吸収量・排出量算定シート!$H74+(【入力】吸収量・排出量算定シート!CK$17-【入力】吸収量・排出量算定シート!$CF$17)),幹材積成長量!$L$7:$L$148,0),MATCH(【入力】吸収量・排出量算定シート!$G74,幹材積成長量!$L$7:$N$7,0)))),0)</f>
        <v>0</v>
      </c>
      <c r="CL74" s="2">
        <f>IFERROR(IF($F74="地位Ⅰ",INDEX(幹材積成長量!$I$7:$K$148,MATCH((【入力】吸収量・排出量算定シート!$H74+(【入力】吸収量・排出量算定シート!CL$17-【入力】吸収量・排出量算定シート!$CF$17)),幹材積成長量!$I$7:$I$148,0),MATCH(【入力】吸収量・排出量算定シート!$G74,幹材積成長量!$I$7:$K$7,0)),IF($F74="地位Ⅲ",INDEX(幹材積成長量!$O$7:$Q$148,MATCH((【入力】吸収量・排出量算定シート!$H74+(【入力】吸収量・排出量算定シート!CL$17-【入力】吸収量・排出量算定シート!$CF$17)),幹材積成長量!$O$7:$O$148,0),MATCH(【入力】吸収量・排出量算定シート!$G74,幹材積成長量!$O$7:$Q$7,0)),INDEX(幹材積成長量!$L$7:$N$148,MATCH((【入力】吸収量・排出量算定シート!$H74+(【入力】吸収量・排出量算定シート!CL$17-【入力】吸収量・排出量算定シート!$CF$17)),幹材積成長量!$L$7:$L$148,0),MATCH(【入力】吸収量・排出量算定シート!$G74,幹材積成長量!$L$7:$N$7,0)))),0)</f>
        <v>0</v>
      </c>
      <c r="CM74" s="2">
        <f>IFERROR(IF($F74="地位Ⅰ",INDEX(幹材積成長量!$I$7:$K$148,MATCH((【入力】吸収量・排出量算定シート!$H74+(【入力】吸収量・排出量算定シート!CM$17-【入力】吸収量・排出量算定シート!$CF$17)),幹材積成長量!$I$7:$I$148,0),MATCH(【入力】吸収量・排出量算定シート!$G74,幹材積成長量!$I$7:$K$7,0)),IF($F74="地位Ⅲ",INDEX(幹材積成長量!$O$7:$Q$148,MATCH((【入力】吸収量・排出量算定シート!$H74+(【入力】吸収量・排出量算定シート!CM$17-【入力】吸収量・排出量算定シート!$CF$17)),幹材積成長量!$O$7:$O$148,0),MATCH(【入力】吸収量・排出量算定シート!$G74,幹材積成長量!$O$7:$Q$7,0)),INDEX(幹材積成長量!$L$7:$N$148,MATCH((【入力】吸収量・排出量算定シート!$H74+(【入力】吸収量・排出量算定シート!CM$17-【入力】吸収量・排出量算定シート!$CF$17)),幹材積成長量!$L$7:$L$148,0),MATCH(【入力】吸収量・排出量算定シート!$G74,幹材積成長量!$L$7:$N$7,0)))),0)</f>
        <v>0</v>
      </c>
      <c r="CN74" s="2">
        <f>IFERROR(IF($F74="地位Ⅰ",INDEX(幹材積成長量!$I$7:$K$148,MATCH((【入力】吸収量・排出量算定シート!$H74+(【入力】吸収量・排出量算定シート!CN$17-【入力】吸収量・排出量算定シート!$CF$17)),幹材積成長量!$I$7:$I$148,0),MATCH(【入力】吸収量・排出量算定シート!$G74,幹材積成長量!$I$7:$K$7,0)),IF($F74="地位Ⅲ",INDEX(幹材積成長量!$O$7:$Q$148,MATCH((【入力】吸収量・排出量算定シート!$H74+(【入力】吸収量・排出量算定シート!CN$17-【入力】吸収量・排出量算定シート!$CF$17)),幹材積成長量!$O$7:$O$148,0),MATCH(【入力】吸収量・排出量算定シート!$G74,幹材積成長量!$O$7:$Q$7,0)),INDEX(幹材積成長量!$L$7:$N$148,MATCH((【入力】吸収量・排出量算定シート!$H74+(【入力】吸収量・排出量算定シート!CN$17-【入力】吸収量・排出量算定シート!$CF$17)),幹材積成長量!$L$7:$L$148,0),MATCH(【入力】吸収量・排出量算定シート!$G74,幹材積成長量!$L$7:$N$7,0)))),0)</f>
        <v>0</v>
      </c>
      <c r="CO74" s="2">
        <f>IFERROR(IF($F74="地位Ⅰ",INDEX(幹材積成長量!$I$7:$K$148,MATCH((【入力】吸収量・排出量算定シート!$H74+(【入力】吸収量・排出量算定シート!CO$17-【入力】吸収量・排出量算定シート!$CF$17)),幹材積成長量!$I$7:$I$148,0),MATCH(【入力】吸収量・排出量算定シート!$G74,幹材積成長量!$I$7:$K$7,0)),IF($F74="地位Ⅲ",INDEX(幹材積成長量!$O$7:$Q$148,MATCH((【入力】吸収量・排出量算定シート!$H74+(【入力】吸収量・排出量算定シート!CO$17-【入力】吸収量・排出量算定シート!$CF$17)),幹材積成長量!$O$7:$O$148,0),MATCH(【入力】吸収量・排出量算定シート!$G74,幹材積成長量!$O$7:$Q$7,0)),INDEX(幹材積成長量!$L$7:$N$148,MATCH((【入力】吸収量・排出量算定シート!$H74+(【入力】吸収量・排出量算定シート!CO$17-【入力】吸収量・排出量算定シート!$CF$17)),幹材積成長量!$L$7:$L$148,0),MATCH(【入力】吸収量・排出量算定シート!$G74,幹材積成長量!$L$7:$N$7,0)))),0)</f>
        <v>0</v>
      </c>
      <c r="CP74" s="2">
        <f>IFERROR(IF($F74="地位Ⅰ",INDEX(幹材積成長量!$I$7:$K$148,MATCH((【入力】吸収量・排出量算定シート!$H74+(【入力】吸収量・排出量算定シート!CP$17-【入力】吸収量・排出量算定シート!$CF$17)),幹材積成長量!$I$7:$I$148,0),MATCH(【入力】吸収量・排出量算定シート!$G74,幹材積成長量!$I$7:$K$7,0)),IF($F74="地位Ⅲ",INDEX(幹材積成長量!$O$7:$Q$148,MATCH((【入力】吸収量・排出量算定シート!$H74+(【入力】吸収量・排出量算定シート!CP$17-【入力】吸収量・排出量算定シート!$CF$17)),幹材積成長量!$O$7:$O$148,0),MATCH(【入力】吸収量・排出量算定シート!$G74,幹材積成長量!$O$7:$Q$7,0)),INDEX(幹材積成長量!$L$7:$N$148,MATCH((【入力】吸収量・排出量算定シート!$H74+(【入力】吸収量・排出量算定シート!CP$17-【入力】吸収量・排出量算定シート!$CF$17)),幹材積成長量!$L$7:$L$148,0),MATCH(【入力】吸収量・排出量算定シート!$G74,幹材積成長量!$L$7:$N$7,0)))),0)</f>
        <v>0</v>
      </c>
      <c r="CQ74" s="2">
        <f>IFERROR(IF($F74="地位Ⅰ",INDEX(幹材積成長量!$I$7:$K$148,MATCH((【入力】吸収量・排出量算定シート!$H74+(【入力】吸収量・排出量算定シート!CQ$17-【入力】吸収量・排出量算定シート!$CF$17)),幹材積成長量!$I$7:$I$148,0),MATCH(【入力】吸収量・排出量算定シート!$G74,幹材積成長量!$I$7:$K$7,0)),IF($F74="地位Ⅲ",INDEX(幹材積成長量!$O$7:$Q$148,MATCH((【入力】吸収量・排出量算定シート!$H74+(【入力】吸収量・排出量算定シート!CQ$17-【入力】吸収量・排出量算定シート!$CF$17)),幹材積成長量!$O$7:$O$148,0),MATCH(【入力】吸収量・排出量算定シート!$G74,幹材積成長量!$O$7:$Q$7,0)),INDEX(幹材積成長量!$L$7:$N$148,MATCH((【入力】吸収量・排出量算定シート!$H74+(【入力】吸収量・排出量算定シート!CQ$17-【入力】吸収量・排出量算定シート!$CF$17)),幹材積成長量!$L$7:$L$148,0),MATCH(【入力】吸収量・排出量算定シート!$G74,幹材積成長量!$L$7:$N$7,0)))),0)</f>
        <v>0</v>
      </c>
      <c r="CR74" s="2">
        <f>IFERROR(IF($F74="地位Ⅰ",INDEX(幹材積成長量!$I$7:$K$148,MATCH((【入力】吸収量・排出量算定シート!$H74+(【入力】吸収量・排出量算定シート!CR$17-【入力】吸収量・排出量算定シート!$CF$17)),幹材積成長量!$I$7:$I$148,0),MATCH(【入力】吸収量・排出量算定シート!$G74,幹材積成長量!$I$7:$K$7,0)),IF($F74="地位Ⅲ",INDEX(幹材積成長量!$O$7:$Q$148,MATCH((【入力】吸収量・排出量算定シート!$H74+(【入力】吸収量・排出量算定シート!CR$17-【入力】吸収量・排出量算定シート!$CF$17)),幹材積成長量!$O$7:$O$148,0),MATCH(【入力】吸収量・排出量算定シート!$G74,幹材積成長量!$O$7:$Q$7,0)),INDEX(幹材積成長量!$L$7:$N$148,MATCH((【入力】吸収量・排出量算定シート!$H74+(【入力】吸収量・排出量算定シート!CR$17-【入力】吸収量・排出量算定シート!$CF$17)),幹材積成長量!$L$7:$L$148,0),MATCH(【入力】吸収量・排出量算定シート!$G74,幹材積成長量!$L$7:$N$7,0)))),0)</f>
        <v>0</v>
      </c>
      <c r="CS74" s="2">
        <f>IFERROR(IF($F74="地位Ⅰ",INDEX(幹材積成長量!$I$7:$K$148,MATCH((【入力】吸収量・排出量算定シート!$H74+(【入力】吸収量・排出量算定シート!CS$17-【入力】吸収量・排出量算定シート!$CF$17)),幹材積成長量!$I$7:$I$148,0),MATCH(【入力】吸収量・排出量算定シート!$G74,幹材積成長量!$I$7:$K$7,0)),IF($F74="地位Ⅲ",INDEX(幹材積成長量!$O$7:$Q$148,MATCH((【入力】吸収量・排出量算定シート!$H74+(【入力】吸収量・排出量算定シート!CS$17-【入力】吸収量・排出量算定シート!$CF$17)),幹材積成長量!$O$7:$O$148,0),MATCH(【入力】吸収量・排出量算定シート!$G74,幹材積成長量!$O$7:$Q$7,0)),INDEX(幹材積成長量!$L$7:$N$148,MATCH((【入力】吸収量・排出量算定シート!$H74+(【入力】吸収量・排出量算定シート!CS$17-【入力】吸収量・排出量算定シート!$CF$17)),幹材積成長量!$L$7:$L$148,0),MATCH(【入力】吸収量・排出量算定シート!$G74,幹材積成長量!$L$7:$N$7,0)))),0)</f>
        <v>0</v>
      </c>
      <c r="CT74" s="2">
        <f>IFERROR(IF($F74="地位Ⅰ",INDEX(幹材積成長量!$I$7:$K$148,MATCH((【入力】吸収量・排出量算定シート!$H74+(【入力】吸収量・排出量算定シート!CT$17-【入力】吸収量・排出量算定シート!$CF$17)),幹材積成長量!$I$7:$I$148,0),MATCH(【入力】吸収量・排出量算定シート!$G74,幹材積成長量!$I$7:$K$7,0)),IF($F74="地位Ⅲ",INDEX(幹材積成長量!$O$7:$Q$148,MATCH((【入力】吸収量・排出量算定シート!$H74+(【入力】吸収量・排出量算定シート!CT$17-【入力】吸収量・排出量算定シート!$CF$17)),幹材積成長量!$O$7:$O$148,0),MATCH(【入力】吸収量・排出量算定シート!$G74,幹材積成長量!$O$7:$Q$7,0)),INDEX(幹材積成長量!$L$7:$N$148,MATCH((【入力】吸収量・排出量算定シート!$H74+(【入力】吸収量・排出量算定シート!CT$17-【入力】吸収量・排出量算定シート!$CF$17)),幹材積成長量!$L$7:$L$148,0),MATCH(【入力】吸収量・排出量算定シート!$G74,幹材積成長量!$L$7:$N$7,0)))),0)</f>
        <v>0</v>
      </c>
      <c r="CU74" s="2">
        <f>IFERROR(IF($F74="地位Ⅰ",INDEX(幹材積成長量!$I$7:$K$148,MATCH((【入力】吸収量・排出量算定シート!$H74+(【入力】吸収量・排出量算定シート!CU$17-【入力】吸収量・排出量算定シート!$CF$17)),幹材積成長量!$I$7:$I$148,0),MATCH(【入力】吸収量・排出量算定シート!$G74,幹材積成長量!$I$7:$K$7,0)),IF($F74="地位Ⅲ",INDEX(幹材積成長量!$O$7:$Q$148,MATCH((【入力】吸収量・排出量算定シート!$H74+(【入力】吸収量・排出量算定シート!CU$17-【入力】吸収量・排出量算定シート!$CF$17)),幹材積成長量!$O$7:$O$148,0),MATCH(【入力】吸収量・排出量算定シート!$G74,幹材積成長量!$O$7:$Q$7,0)),INDEX(幹材積成長量!$L$7:$N$148,MATCH((【入力】吸収量・排出量算定シート!$H74+(【入力】吸収量・排出量算定シート!CU$17-【入力】吸収量・排出量算定シート!$CF$17)),幹材積成長量!$L$7:$L$148,0),MATCH(【入力】吸収量・排出量算定シート!$G74,幹材積成長量!$L$7:$N$7,0)))),0)</f>
        <v>0</v>
      </c>
      <c r="CV74" s="2">
        <f>IFERROR(IF($F74="地位Ⅰ",INDEX(幹材積成長量!$I$7:$K$148,MATCH((【入力】吸収量・排出量算定シート!$H74+(【入力】吸収量・排出量算定シート!CV$17-【入力】吸収量・排出量算定シート!$CF$17)),幹材積成長量!$I$7:$I$148,0),MATCH(【入力】吸収量・排出量算定シート!$G74,幹材積成長量!$I$7:$K$7,0)),IF($F74="地位Ⅲ",INDEX(幹材積成長量!$O$7:$Q$148,MATCH((【入力】吸収量・排出量算定シート!$H74+(【入力】吸収量・排出量算定シート!CV$17-【入力】吸収量・排出量算定シート!$CF$17)),幹材積成長量!$O$7:$O$148,0),MATCH(【入力】吸収量・排出量算定シート!$G74,幹材積成長量!$O$7:$Q$7,0)),INDEX(幹材積成長量!$L$7:$N$148,MATCH((【入力】吸収量・排出量算定シート!$H74+(【入力】吸収量・排出量算定シート!CV$17-【入力】吸収量・排出量算定シート!$CF$17)),幹材積成長量!$L$7:$L$148,0),MATCH(【入力】吸収量・排出量算定シート!$G74,幹材積成長量!$L$7:$N$7,0)))),0)</f>
        <v>0</v>
      </c>
      <c r="CW74" s="2">
        <f t="shared" si="216"/>
        <v>0</v>
      </c>
      <c r="CX74" s="2">
        <f t="shared" si="217"/>
        <v>0</v>
      </c>
      <c r="CY74" s="2">
        <f t="shared" si="218"/>
        <v>0</v>
      </c>
      <c r="CZ74" s="2">
        <f t="shared" si="219"/>
        <v>0</v>
      </c>
      <c r="DA74" s="2">
        <f t="shared" si="220"/>
        <v>0</v>
      </c>
      <c r="DB74" s="2">
        <f t="shared" si="221"/>
        <v>0</v>
      </c>
      <c r="DC74" s="2">
        <f t="shared" si="222"/>
        <v>0</v>
      </c>
      <c r="DD74" s="2">
        <f t="shared" si="223"/>
        <v>0</v>
      </c>
      <c r="DE74" s="2">
        <f t="shared" si="224"/>
        <v>0</v>
      </c>
      <c r="DF74" s="2">
        <f t="shared" si="225"/>
        <v>0</v>
      </c>
      <c r="DG74" s="2">
        <f t="shared" si="226"/>
        <v>0</v>
      </c>
      <c r="DH74" s="2">
        <f t="shared" si="227"/>
        <v>0</v>
      </c>
      <c r="DI74" s="2">
        <f t="shared" si="228"/>
        <v>0</v>
      </c>
      <c r="DJ74" s="2">
        <f t="shared" si="229"/>
        <v>0</v>
      </c>
      <c r="DK74" s="2">
        <f t="shared" si="230"/>
        <v>0</v>
      </c>
      <c r="DL74" s="2">
        <f t="shared" si="231"/>
        <v>0</v>
      </c>
      <c r="DM74" s="2">
        <f t="shared" si="232"/>
        <v>0</v>
      </c>
      <c r="DN74" s="187">
        <f>IFERROR(IF($F74="地位Ⅰ",INDEX(幹材積成長量!$AE$7:$AG$14,8,MATCH(【入力】吸収量・排出量算定シート!$G74,幹材積成長量!$AE$7:$AG$7,0)),IF($F74="地位Ⅲ",INDEX(幹材積成長量!$AK$7:$AM$14,8,MATCH(【入力】吸収量・排出量算定シート!$G74,幹材積成長量!$AK$7:$AM$7,0)),INDEX(幹材積成長量!$AH$7:$AJ$14,8,MATCH(【入力】吸収量・排出量算定シート!$G74,幹材積成長量!$AH$7:$AJ$7,0)))),0)</f>
        <v>0</v>
      </c>
      <c r="DO74" s="187">
        <f>IFERROR(IF($F74="地位Ⅰ",INDEX(幹材積成長量!$AE$7:$AG$14,8,MATCH(【入力】吸収量・排出量算定シート!$G74,幹材積成長量!$AE$7:$AG$7,0)),IF($F74="地位Ⅲ",INDEX(幹材積成長量!$AK$7:$AM$14,8,MATCH(【入力】吸収量・排出量算定シート!$G74,幹材積成長量!$AK$7:$AM$7,0)),INDEX(幹材積成長量!$AH$7:$AJ$14,8,MATCH(【入力】吸収量・排出量算定シート!$G74,幹材積成長量!$AH$7:$AJ$7,0)))),0)</f>
        <v>0</v>
      </c>
      <c r="DP74" s="187">
        <f>IFERROR(IF($F74="地位Ⅰ",INDEX(幹材積成長量!$AE$7:$AG$14,8,MATCH(【入力】吸収量・排出量算定シート!$G74,幹材積成長量!$AE$7:$AG$7,0)),IF($F74="地位Ⅲ",INDEX(幹材積成長量!$AK$7:$AM$14,8,MATCH(【入力】吸収量・排出量算定シート!$G74,幹材積成長量!$AK$7:$AM$7,0)),INDEX(幹材積成長量!$AH$7:$AJ$14,8,MATCH(【入力】吸収量・排出量算定シート!$G74,幹材積成長量!$AH$7:$AJ$7,0)))),0)</f>
        <v>0</v>
      </c>
      <c r="DQ74" s="187">
        <f>IFERROR(IF($F74="地位Ⅰ",INDEX(幹材積成長量!$AE$7:$AG$14,8,MATCH(【入力】吸収量・排出量算定シート!$G74,幹材積成長量!$AE$7:$AG$7,0)),IF($F74="地位Ⅲ",INDEX(幹材積成長量!$AK$7:$AM$14,8,MATCH(【入力】吸収量・排出量算定シート!$G74,幹材積成長量!$AK$7:$AM$7,0)),INDEX(幹材積成長量!$AH$7:$AJ$14,8,MATCH(【入力】吸収量・排出量算定シート!$G74,幹材積成長量!$AH$7:$AJ$7,0)))),0)</f>
        <v>0</v>
      </c>
      <c r="DR74" s="187">
        <f>IFERROR(IF($F74="地位Ⅰ",INDEX(幹材積成長量!$AE$7:$AG$14,8,MATCH(【入力】吸収量・排出量算定シート!$G74,幹材積成長量!$AE$7:$AG$7,0)),IF($F74="地位Ⅲ",INDEX(幹材積成長量!$AK$7:$AM$14,8,MATCH(【入力】吸収量・排出量算定シート!$G74,幹材積成長量!$AK$7:$AM$7,0)),INDEX(幹材積成長量!$AH$7:$AJ$14,8,MATCH(【入力】吸収量・排出量算定シート!$G74,幹材積成長量!$AH$7:$AJ$7,0)))),0)</f>
        <v>0</v>
      </c>
      <c r="DS74" s="187">
        <f>IFERROR(IF($F74="地位Ⅰ",INDEX(幹材積成長量!$AE$7:$AG$14,8,MATCH(【入力】吸収量・排出量算定シート!$G74,幹材積成長量!$AE$7:$AG$7,0)),IF($F74="地位Ⅲ",INDEX(幹材積成長量!$AK$7:$AM$14,8,MATCH(【入力】吸収量・排出量算定シート!$G74,幹材積成長量!$AK$7:$AM$7,0)),INDEX(幹材積成長量!$AH$7:$AJ$14,8,MATCH(【入力】吸収量・排出量算定シート!$G74,幹材積成長量!$AH$7:$AJ$7,0)))),0)</f>
        <v>0</v>
      </c>
      <c r="DT74" s="187">
        <f>IFERROR(IF($F74="地位Ⅰ",INDEX(幹材積成長量!$AE$7:$AG$14,8,MATCH(【入力】吸収量・排出量算定シート!$G74,幹材積成長量!$AE$7:$AG$7,0)),IF($F74="地位Ⅲ",INDEX(幹材積成長量!$AK$7:$AM$14,8,MATCH(【入力】吸収量・排出量算定シート!$G74,幹材積成長量!$AK$7:$AM$7,0)),INDEX(幹材積成長量!$AH$7:$AJ$14,8,MATCH(【入力】吸収量・排出量算定シート!$G74,幹材積成長量!$AH$7:$AJ$7,0)))),0)</f>
        <v>0</v>
      </c>
      <c r="DU74" s="187">
        <f>IFERROR(IF($F74="地位Ⅰ",INDEX(幹材積成長量!$AE$7:$AG$14,8,MATCH(【入力】吸収量・排出量算定シート!$G74,幹材積成長量!$AE$7:$AG$7,0)),IF($F74="地位Ⅲ",INDEX(幹材積成長量!$AK$7:$AM$14,8,MATCH(【入力】吸収量・排出量算定シート!$G74,幹材積成長量!$AK$7:$AM$7,0)),INDEX(幹材積成長量!$AH$7:$AJ$14,8,MATCH(【入力】吸収量・排出量算定シート!$G74,幹材積成長量!$AH$7:$AJ$7,0)))),0)</f>
        <v>0</v>
      </c>
      <c r="DV74" s="187">
        <f>IFERROR(IF($F74="地位Ⅰ",INDEX(幹材積成長量!$AE$7:$AG$14,8,MATCH(【入力】吸収量・排出量算定シート!$G74,幹材積成長量!$AE$7:$AG$7,0)),IF($F74="地位Ⅲ",INDEX(幹材積成長量!$AK$7:$AM$14,8,MATCH(【入力】吸収量・排出量算定シート!$G74,幹材積成長量!$AK$7:$AM$7,0)),INDEX(幹材積成長量!$AH$7:$AJ$14,8,MATCH(【入力】吸収量・排出量算定シート!$G74,幹材積成長量!$AH$7:$AJ$7,0)))),0)</f>
        <v>0</v>
      </c>
      <c r="DW74" s="187">
        <f>IFERROR(IF($F74="地位Ⅰ",INDEX(幹材積成長量!$AE$7:$AG$14,8,MATCH(【入力】吸収量・排出量算定シート!$G74,幹材積成長量!$AE$7:$AG$7,0)),IF($F74="地位Ⅲ",INDEX(幹材積成長量!$AK$7:$AM$14,8,MATCH(【入力】吸収量・排出量算定シート!$G74,幹材積成長量!$AK$7:$AM$7,0)),INDEX(幹材積成長量!$AH$7:$AJ$14,8,MATCH(【入力】吸収量・排出量算定シート!$G74,幹材積成長量!$AH$7:$AJ$7,0)))),0)</f>
        <v>0</v>
      </c>
      <c r="DX74" s="187">
        <f>IFERROR(IF($F74="地位Ⅰ",INDEX(幹材積成長量!$AE$7:$AG$14,8,MATCH(【入力】吸収量・排出量算定シート!$G74,幹材積成長量!$AE$7:$AG$7,0)),IF($F74="地位Ⅲ",INDEX(幹材積成長量!$AK$7:$AM$14,8,MATCH(【入力】吸収量・排出量算定シート!$G74,幹材積成長量!$AK$7:$AM$7,0)),INDEX(幹材積成長量!$AH$7:$AJ$14,8,MATCH(【入力】吸収量・排出量算定シート!$G74,幹材積成長量!$AH$7:$AJ$7,0)))),0)</f>
        <v>0</v>
      </c>
      <c r="DY74" s="187">
        <f>IFERROR(IF($F74="地位Ⅰ",INDEX(幹材積成長量!$AE$7:$AG$14,8,MATCH(【入力】吸収量・排出量算定シート!$G74,幹材積成長量!$AE$7:$AG$7,0)),IF($F74="地位Ⅲ",INDEX(幹材積成長量!$AK$7:$AM$14,8,MATCH(【入力】吸収量・排出量算定シート!$G74,幹材積成長量!$AK$7:$AM$7,0)),INDEX(幹材積成長量!$AH$7:$AJ$14,8,MATCH(【入力】吸収量・排出量算定シート!$G74,幹材積成長量!$AH$7:$AJ$7,0)))),0)</f>
        <v>0</v>
      </c>
      <c r="DZ74" s="187">
        <f>IFERROR(IF($F74="地位Ⅰ",INDEX(幹材積成長量!$AE$7:$AG$14,8,MATCH(【入力】吸収量・排出量算定シート!$G74,幹材積成長量!$AE$7:$AG$7,0)),IF($F74="地位Ⅲ",INDEX(幹材積成長量!$AK$7:$AM$14,8,MATCH(【入力】吸収量・排出量算定シート!$G74,幹材積成長量!$AK$7:$AM$7,0)),INDEX(幹材積成長量!$AH$7:$AJ$14,8,MATCH(【入力】吸収量・排出量算定シート!$G74,幹材積成長量!$AH$7:$AJ$7,0)))),0)</f>
        <v>0</v>
      </c>
      <c r="EA74" s="187">
        <f>IFERROR(IF($F74="地位Ⅰ",INDEX(幹材積成長量!$AE$7:$AG$14,8,MATCH(【入力】吸収量・排出量算定シート!$G74,幹材積成長量!$AE$7:$AG$7,0)),IF($F74="地位Ⅲ",INDEX(幹材積成長量!$AK$7:$AM$14,8,MATCH(【入力】吸収量・排出量算定シート!$G74,幹材積成長量!$AK$7:$AM$7,0)),INDEX(幹材積成長量!$AH$7:$AJ$14,8,MATCH(【入力】吸収量・排出量算定シート!$G74,幹材積成長量!$AH$7:$AJ$7,0)))),0)</f>
        <v>0</v>
      </c>
      <c r="EB74" s="187">
        <f>IFERROR(IF($F74="地位Ⅰ",INDEX(幹材積成長量!$AE$7:$AG$14,8,MATCH(【入力】吸収量・排出量算定シート!$G74,幹材積成長量!$AE$7:$AG$7,0)),IF($F74="地位Ⅲ",INDEX(幹材積成長量!$AK$7:$AM$14,8,MATCH(【入力】吸収量・排出量算定シート!$G74,幹材積成長量!$AK$7:$AM$7,0)),INDEX(幹材積成長量!$AH$7:$AJ$14,8,MATCH(【入力】吸収量・排出量算定シート!$G74,幹材積成長量!$AH$7:$AJ$7,0)))),0)</f>
        <v>0</v>
      </c>
      <c r="EC74" s="187">
        <f>IFERROR(IF($F74="地位Ⅰ",INDEX(幹材積成長量!$AE$7:$AG$14,8,MATCH(【入力】吸収量・排出量算定シート!$G74,幹材積成長量!$AE$7:$AG$7,0)),IF($F74="地位Ⅲ",INDEX(幹材積成長量!$AK$7:$AM$14,8,MATCH(【入力】吸収量・排出量算定シート!$G74,幹材積成長量!$AK$7:$AM$7,0)),INDEX(幹材積成長量!$AH$7:$AJ$14,8,MATCH(【入力】吸収量・排出量算定シート!$G74,幹材積成長量!$AH$7:$AJ$7,0)))),0)</f>
        <v>0</v>
      </c>
      <c r="ED74" s="186">
        <f t="shared" si="233"/>
        <v>0</v>
      </c>
      <c r="EE74" s="186">
        <f t="shared" si="234"/>
        <v>0</v>
      </c>
      <c r="EF74" s="186">
        <f t="shared" si="235"/>
        <v>0</v>
      </c>
      <c r="EG74" s="186">
        <f t="shared" si="236"/>
        <v>0</v>
      </c>
      <c r="EH74" s="186">
        <f t="shared" si="237"/>
        <v>0</v>
      </c>
      <c r="EI74" s="186">
        <f t="shared" si="238"/>
        <v>0</v>
      </c>
      <c r="EJ74" s="186">
        <f t="shared" si="239"/>
        <v>0</v>
      </c>
      <c r="EK74" s="186">
        <f t="shared" si="240"/>
        <v>0</v>
      </c>
      <c r="EL74" s="186">
        <f t="shared" si="241"/>
        <v>0</v>
      </c>
      <c r="EM74" s="186">
        <f t="shared" si="242"/>
        <v>0</v>
      </c>
      <c r="EN74" s="186">
        <f t="shared" si="243"/>
        <v>0</v>
      </c>
      <c r="EO74" s="186">
        <f t="shared" si="244"/>
        <v>0</v>
      </c>
      <c r="EP74" s="186">
        <f t="shared" si="245"/>
        <v>0</v>
      </c>
      <c r="EQ74" s="186">
        <f t="shared" si="246"/>
        <v>0</v>
      </c>
      <c r="ER74" s="186">
        <f t="shared" si="247"/>
        <v>0</v>
      </c>
      <c r="ES74" s="186">
        <f t="shared" si="248"/>
        <v>0</v>
      </c>
      <c r="ET74" s="186">
        <f t="shared" si="249"/>
        <v>0</v>
      </c>
    </row>
    <row r="75" spans="2:150" x14ac:dyDescent="0.3">
      <c r="B75" s="3"/>
      <c r="C75" s="3"/>
      <c r="D75" s="3"/>
      <c r="E75" s="3"/>
      <c r="G75" s="217"/>
      <c r="J75" s="3"/>
      <c r="M75" s="187">
        <f>IFERROR(IF($F75="地位Ⅰ",INDEX(幹材積成長量!$S$7:$U$148,MATCH(【入力】吸収量・排出量算定シート!$H75+(M$17-$M$17),幹材積成長量!$S$7:$S$148,0),MATCH($G75,幹材積成長量!$S$7:$U$7,0)),IF($F75="地位Ⅲ",INDEX(幹材積成長量!$Y$7:$AA$148,MATCH(【入力】吸収量・排出量算定シート!$H75+(M$17-$M$17),幹材積成長量!$Y$7:$Y$148,0),MATCH($G75,幹材積成長量!$Y$7:$AA$7,0)),INDEX(幹材積成長量!$V$7:$X$148,MATCH(【入力】吸収量・排出量算定シート!$H75+(M$17-$M$17),幹材積成長量!$V$7:$V$148,0),MATCH($G75,幹材積成長量!$V$7:$X$7,0)))),0)</f>
        <v>0</v>
      </c>
      <c r="N75" s="187">
        <f>IFERROR(IF($F75="地位Ⅰ",INDEX(幹材積成長量!$S$7:$U$148,MATCH(【入力】吸収量・排出量算定シート!$H75+(N$17-$M$17),幹材積成長量!$S$7:$S$148,0),MATCH($G75,幹材積成長量!$S$7:$U$7,0)),IF($F75="地位Ⅲ",INDEX(幹材積成長量!$Y$7:$AA$148,MATCH(【入力】吸収量・排出量算定シート!$H75+(N$17-$M$17),幹材積成長量!$Y$7:$Y$148,0),MATCH($G75,幹材積成長量!$Y$7:$AA$7,0)),INDEX(幹材積成長量!$V$7:$X$148,MATCH(【入力】吸収量・排出量算定シート!$H75+(N$17-$M$17),幹材積成長量!$V$7:$V$148,0),MATCH($G75,幹材積成長量!$V$7:$X$7,0)))),0)</f>
        <v>0</v>
      </c>
      <c r="O75" s="187">
        <f>IFERROR(IF($F75="地位Ⅰ",INDEX(幹材積成長量!$S$7:$U$148,MATCH(【入力】吸収量・排出量算定シート!$H75+(O$17-$M$17),幹材積成長量!$S$7:$S$148,0),MATCH($G75,幹材積成長量!$S$7:$U$7,0)),IF($F75="地位Ⅲ",INDEX(幹材積成長量!$Y$7:$AA$148,MATCH(【入力】吸収量・排出量算定シート!$H75+(O$17-$M$17),幹材積成長量!$Y$7:$Y$148,0),MATCH($G75,幹材積成長量!$Y$7:$AA$7,0)),INDEX(幹材積成長量!$V$7:$X$148,MATCH(【入力】吸収量・排出量算定シート!$H75+(O$17-$M$17),幹材積成長量!$V$7:$V$148,0),MATCH($G75,幹材積成長量!$V$7:$X$7,0)))),0)</f>
        <v>0</v>
      </c>
      <c r="P75" s="187">
        <f>IFERROR(IF($F75="地位Ⅰ",INDEX(幹材積成長量!$S$7:$U$148,MATCH(【入力】吸収量・排出量算定シート!$H75+(P$17-$M$17),幹材積成長量!$S$7:$S$148,0),MATCH($G75,幹材積成長量!$S$7:$U$7,0)),IF($F75="地位Ⅲ",INDEX(幹材積成長量!$Y$7:$AA$148,MATCH(【入力】吸収量・排出量算定シート!$H75+(P$17-$M$17),幹材積成長量!$Y$7:$Y$148,0),MATCH($G75,幹材積成長量!$Y$7:$AA$7,0)),INDEX(幹材積成長量!$V$7:$X$148,MATCH(【入力】吸収量・排出量算定シート!$H75+(P$17-$M$17),幹材積成長量!$V$7:$V$148,0),MATCH($G75,幹材積成長量!$V$7:$X$7,0)))),0)</f>
        <v>0</v>
      </c>
      <c r="Q75" s="187">
        <f>IFERROR(IF($F75="地位Ⅰ",INDEX(幹材積成長量!$S$7:$U$148,MATCH(【入力】吸収量・排出量算定シート!$H75+(Q$17-$M$17),幹材積成長量!$S$7:$S$148,0),MATCH($G75,幹材積成長量!$S$7:$U$7,0)),IF($F75="地位Ⅲ",INDEX(幹材積成長量!$Y$7:$AA$148,MATCH(【入力】吸収量・排出量算定シート!$H75+(Q$17-$M$17),幹材積成長量!$Y$7:$Y$148,0),MATCH($G75,幹材積成長量!$Y$7:$AA$7,0)),INDEX(幹材積成長量!$V$7:$X$148,MATCH(【入力】吸収量・排出量算定シート!$H75+(Q$17-$M$17),幹材積成長量!$V$7:$V$148,0),MATCH($G75,幹材積成長量!$V$7:$X$7,0)))),0)</f>
        <v>0</v>
      </c>
      <c r="R75" s="187">
        <f>IFERROR(IF($F75="地位Ⅰ",INDEX(幹材積成長量!$S$7:$U$148,MATCH(【入力】吸収量・排出量算定シート!$H75+(R$17-$M$17),幹材積成長量!$S$7:$S$148,0),MATCH($G75,幹材積成長量!$S$7:$U$7,0)),IF($F75="地位Ⅲ",INDEX(幹材積成長量!$Y$7:$AA$148,MATCH(【入力】吸収量・排出量算定シート!$H75+(R$17-$M$17),幹材積成長量!$Y$7:$Y$148,0),MATCH($G75,幹材積成長量!$Y$7:$AA$7,0)),INDEX(幹材積成長量!$V$7:$X$148,MATCH(【入力】吸収量・排出量算定シート!$H75+(R$17-$M$17),幹材積成長量!$V$7:$V$148,0),MATCH($G75,幹材積成長量!$V$7:$X$7,0)))),0)</f>
        <v>0</v>
      </c>
      <c r="S75" s="187">
        <f>IFERROR(IF($F75="地位Ⅰ",INDEX(幹材積成長量!$S$7:$U$148,MATCH(【入力】吸収量・排出量算定シート!$H75+(S$17-$M$17),幹材積成長量!$S$7:$S$148,0),MATCH($G75,幹材積成長量!$S$7:$U$7,0)),IF($F75="地位Ⅲ",INDEX(幹材積成長量!$Y$7:$AA$148,MATCH(【入力】吸収量・排出量算定シート!$H75+(S$17-$M$17),幹材積成長量!$Y$7:$Y$148,0),MATCH($G75,幹材積成長量!$Y$7:$AA$7,0)),INDEX(幹材積成長量!$V$7:$X$148,MATCH(【入力】吸収量・排出量算定シート!$H75+(S$17-$M$17),幹材積成長量!$V$7:$V$148,0),MATCH($G75,幹材積成長量!$V$7:$X$7,0)))),0)</f>
        <v>0</v>
      </c>
      <c r="T75" s="187">
        <f>IFERROR(IF($F75="地位Ⅰ",INDEX(幹材積成長量!$S$7:$U$148,MATCH(【入力】吸収量・排出量算定シート!$H75+(T$17-$M$17),幹材積成長量!$S$7:$S$148,0),MATCH($G75,幹材積成長量!$S$7:$U$7,0)),IF($F75="地位Ⅲ",INDEX(幹材積成長量!$Y$7:$AA$148,MATCH(【入力】吸収量・排出量算定シート!$H75+(T$17-$M$17),幹材積成長量!$Y$7:$Y$148,0),MATCH($G75,幹材積成長量!$Y$7:$AA$7,0)),INDEX(幹材積成長量!$V$7:$X$148,MATCH(【入力】吸収量・排出量算定シート!$H75+(T$17-$M$17),幹材積成長量!$V$7:$V$148,0),MATCH($G75,幹材積成長量!$V$7:$X$7,0)))),0)</f>
        <v>0</v>
      </c>
      <c r="U75" s="187">
        <f>IFERROR(IF($F75="地位Ⅰ",INDEX(幹材積成長量!$S$7:$U$148,MATCH(【入力】吸収量・排出量算定シート!$H75+(U$17-$M$17),幹材積成長量!$S$7:$S$148,0),MATCH($G75,幹材積成長量!$S$7:$U$7,0)),IF($F75="地位Ⅲ",INDEX(幹材積成長量!$Y$7:$AA$148,MATCH(【入力】吸収量・排出量算定シート!$H75+(U$17-$M$17),幹材積成長量!$Y$7:$Y$148,0),MATCH($G75,幹材積成長量!$Y$7:$AA$7,0)),INDEX(幹材積成長量!$V$7:$X$148,MATCH(【入力】吸収量・排出量算定シート!$H75+(U$17-$M$17),幹材積成長量!$V$7:$V$148,0),MATCH($G75,幹材積成長量!$V$7:$X$7,0)))),0)</f>
        <v>0</v>
      </c>
      <c r="V75" s="187">
        <f>IFERROR(IF($F75="地位Ⅰ",INDEX(幹材積成長量!$S$7:$U$148,MATCH(【入力】吸収量・排出量算定シート!$H75+(V$17-$M$17),幹材積成長量!$S$7:$S$148,0),MATCH($G75,幹材積成長量!$S$7:$U$7,0)),IF($F75="地位Ⅲ",INDEX(幹材積成長量!$Y$7:$AA$148,MATCH(【入力】吸収量・排出量算定シート!$H75+(V$17-$M$17),幹材積成長量!$Y$7:$Y$148,0),MATCH($G75,幹材積成長量!$Y$7:$AA$7,0)),INDEX(幹材積成長量!$V$7:$X$148,MATCH(【入力】吸収量・排出量算定シート!$H75+(V$17-$M$17),幹材積成長量!$V$7:$V$148,0),MATCH($G75,幹材積成長量!$V$7:$X$7,0)))),0)</f>
        <v>0</v>
      </c>
      <c r="W75" s="187">
        <f>IFERROR(IF($F75="地位Ⅰ",INDEX(幹材積成長量!$S$7:$U$148,MATCH(【入力】吸収量・排出量算定シート!$H75+(W$17-$M$17),幹材積成長量!$S$7:$S$148,0),MATCH($G75,幹材積成長量!$S$7:$U$7,0)),IF($F75="地位Ⅲ",INDEX(幹材積成長量!$Y$7:$AA$148,MATCH(【入力】吸収量・排出量算定シート!$H75+(W$17-$M$17),幹材積成長量!$Y$7:$Y$148,0),MATCH($G75,幹材積成長量!$Y$7:$AA$7,0)),INDEX(幹材積成長量!$V$7:$X$148,MATCH(【入力】吸収量・排出量算定シート!$H75+(W$17-$M$17),幹材積成長量!$V$7:$V$148,0),MATCH($G75,幹材積成長量!$V$7:$X$7,0)))),0)</f>
        <v>0</v>
      </c>
      <c r="X75" s="187">
        <f>IFERROR(IF($F75="地位Ⅰ",INDEX(幹材積成長量!$S$7:$U$148,MATCH(【入力】吸収量・排出量算定シート!$H75+(X$17-$M$17),幹材積成長量!$S$7:$S$148,0),MATCH($G75,幹材積成長量!$S$7:$U$7,0)),IF($F75="地位Ⅲ",INDEX(幹材積成長量!$Y$7:$AA$148,MATCH(【入力】吸収量・排出量算定シート!$H75+(X$17-$M$17),幹材積成長量!$Y$7:$Y$148,0),MATCH($G75,幹材積成長量!$Y$7:$AA$7,0)),INDEX(幹材積成長量!$V$7:$X$148,MATCH(【入力】吸収量・排出量算定シート!$H75+(X$17-$M$17),幹材積成長量!$V$7:$V$148,0),MATCH($G75,幹材積成長量!$V$7:$X$7,0)))),0)</f>
        <v>0</v>
      </c>
      <c r="Y75" s="187">
        <f>IFERROR(IF($F75="地位Ⅰ",INDEX(幹材積成長量!$S$7:$U$148,MATCH(【入力】吸収量・排出量算定シート!$H75+(Y$17-$M$17),幹材積成長量!$S$7:$S$148,0),MATCH($G75,幹材積成長量!$S$7:$U$7,0)),IF($F75="地位Ⅲ",INDEX(幹材積成長量!$Y$7:$AA$148,MATCH(【入力】吸収量・排出量算定シート!$H75+(Y$17-$M$17),幹材積成長量!$Y$7:$Y$148,0),MATCH($G75,幹材積成長量!$Y$7:$AA$7,0)),INDEX(幹材積成長量!$V$7:$X$148,MATCH(【入力】吸収量・排出量算定シート!$H75+(Y$17-$M$17),幹材積成長量!$V$7:$V$148,0),MATCH($G75,幹材積成長量!$V$7:$X$7,0)))),0)</f>
        <v>0</v>
      </c>
      <c r="Z75" s="187">
        <f>IFERROR(IF($F75="地位Ⅰ",INDEX(幹材積成長量!$S$7:$U$148,MATCH(【入力】吸収量・排出量算定シート!$H75+(Z$17-$M$17),幹材積成長量!$S$7:$S$148,0),MATCH($G75,幹材積成長量!$S$7:$U$7,0)),IF($F75="地位Ⅲ",INDEX(幹材積成長量!$Y$7:$AA$148,MATCH(【入力】吸収量・排出量算定シート!$H75+(Z$17-$M$17),幹材積成長量!$Y$7:$Y$148,0),MATCH($G75,幹材積成長量!$Y$7:$AA$7,0)),INDEX(幹材積成長量!$V$7:$X$148,MATCH(【入力】吸収量・排出量算定シート!$H75+(Z$17-$M$17),幹材積成長量!$V$7:$V$148,0),MATCH($G75,幹材積成長量!$V$7:$X$7,0)))),0)</f>
        <v>0</v>
      </c>
      <c r="AA75" s="187">
        <f>IFERROR(IF($F75="地位Ⅰ",INDEX(幹材積成長量!$S$7:$U$148,MATCH(【入力】吸収量・排出量算定シート!$H75+(AA$17-$M$17),幹材積成長量!$S$7:$S$148,0),MATCH($G75,幹材積成長量!$S$7:$U$7,0)),IF($F75="地位Ⅲ",INDEX(幹材積成長量!$Y$7:$AA$148,MATCH(【入力】吸収量・排出量算定シート!$H75+(AA$17-$M$17),幹材積成長量!$Y$7:$Y$148,0),MATCH($G75,幹材積成長量!$Y$7:$AA$7,0)),INDEX(幹材積成長量!$V$7:$X$148,MATCH(【入力】吸収量・排出量算定シート!$H75+(AA$17-$M$17),幹材積成長量!$V$7:$V$148,0),MATCH($G75,幹材積成長量!$V$7:$X$7,0)))),0)</f>
        <v>0</v>
      </c>
      <c r="AB75" s="187">
        <f>IFERROR(IF($F75="地位Ⅰ",INDEX(幹材積成長量!$S$7:$U$148,MATCH(【入力】吸収量・排出量算定シート!$H75+(AB$17-$M$17),幹材積成長量!$S$7:$S$148,0),MATCH($G75,幹材積成長量!$S$7:$U$7,0)),IF($F75="地位Ⅲ",INDEX(幹材積成長量!$Y$7:$AA$148,MATCH(【入力】吸収量・排出量算定シート!$H75+(AB$17-$M$17),幹材積成長量!$Y$7:$Y$148,0),MATCH($G75,幹材積成長量!$Y$7:$AA$7,0)),INDEX(幹材積成長量!$V$7:$X$148,MATCH(【入力】吸収量・排出量算定シート!$H75+(AB$17-$M$17),幹材積成長量!$V$7:$V$148,0),MATCH($G75,幹材積成長量!$V$7:$X$7,0)))),0)</f>
        <v>0</v>
      </c>
      <c r="AC75" s="187">
        <f>IFERROR(IF($F75="地位Ⅰ",INDEX(幹材積成長量!$S$7:$U$148,MATCH(【入力】吸収量・排出量算定シート!$H75+(AC$17-$M$17),幹材積成長量!$S$7:$S$148,0),MATCH($G75,幹材積成長量!$S$7:$U$7,0)),IF($F75="地位Ⅲ",INDEX(幹材積成長量!$Y$7:$AA$148,MATCH(【入力】吸収量・排出量算定シート!$H75+(AC$17-$M$17),幹材積成長量!$Y$7:$Y$148,0),MATCH($G75,幹材積成長量!$Y$7:$AA$7,0)),INDEX(幹材積成長量!$V$7:$X$148,MATCH(【入力】吸収量・排出量算定シート!$H75+(AC$17-$M$17),幹材積成長量!$V$7:$V$148,0),MATCH($G75,幹材積成長量!$V$7:$X$7,0)))),0)</f>
        <v>0</v>
      </c>
      <c r="AD75" s="2">
        <f>IFERROR(INDEX('BEF（拡大係数）'!$A$4:$AO$154,MATCH(【入力】吸収量・排出量算定シート!$H75,'BEF（拡大係数）'!$A$4:$A$154,0),MATCH($G75,'BEF（拡大係数）'!$A$4:$AO$4,0)),0)</f>
        <v>0</v>
      </c>
      <c r="AE75" s="2">
        <f>IFERROR(INDEX('BEF（拡大係数）'!$A$4:$AO$154,MATCH(【入力】吸収量・排出量算定シート!$H75,'BEF（拡大係数）'!$A$4:$A$154,0),MATCH($G75,'BEF（拡大係数）'!$A$4:$AO$4,0)),0)</f>
        <v>0</v>
      </c>
      <c r="AF75" s="2">
        <f>IFERROR(INDEX('BEF（拡大係数）'!$A$4:$AO$154,MATCH(【入力】吸収量・排出量算定シート!$H75,'BEF（拡大係数）'!$A$4:$A$154,0),MATCH($G75,'BEF（拡大係数）'!$A$4:$AO$4,0)),0)</f>
        <v>0</v>
      </c>
      <c r="AG75" s="2">
        <f>IFERROR(INDEX('BEF（拡大係数）'!$A$4:$AO$154,MATCH(【入力】吸収量・排出量算定シート!$H75,'BEF（拡大係数）'!$A$4:$A$154,0),MATCH($G75,'BEF（拡大係数）'!$A$4:$AO$4,0)),0)</f>
        <v>0</v>
      </c>
      <c r="AH75" s="2">
        <f>IFERROR(INDEX('BEF（拡大係数）'!$A$4:$AO$154,MATCH(【入力】吸収量・排出量算定シート!$H75,'BEF（拡大係数）'!$A$4:$A$154,0),MATCH($G75,'BEF（拡大係数）'!$A$4:$AO$4,0)),0)</f>
        <v>0</v>
      </c>
      <c r="AI75" s="2">
        <f>IFERROR(INDEX('BEF（拡大係数）'!$A$4:$AO$154,MATCH(【入力】吸収量・排出量算定シート!$H75,'BEF（拡大係数）'!$A$4:$A$154,0),MATCH($G75,'BEF（拡大係数）'!$A$4:$AO$4,0)),0)</f>
        <v>0</v>
      </c>
      <c r="AJ75" s="2">
        <f>IFERROR(INDEX('BEF（拡大係数）'!$A$4:$AO$154,MATCH(【入力】吸収量・排出量算定シート!$H75,'BEF（拡大係数）'!$A$4:$A$154,0),MATCH($G75,'BEF（拡大係数）'!$A$4:$AO$4,0)),0)</f>
        <v>0</v>
      </c>
      <c r="AK75" s="2">
        <f>IFERROR(INDEX('BEF（拡大係数）'!$A$4:$AO$154,MATCH(【入力】吸収量・排出量算定シート!$H75,'BEF（拡大係数）'!$A$4:$A$154,0),MATCH($G75,'BEF（拡大係数）'!$A$4:$AO$4,0)),0)</f>
        <v>0</v>
      </c>
      <c r="AL75" s="2">
        <f>IFERROR(INDEX('BEF（拡大係数）'!$A$4:$AO$154,MATCH(【入力】吸収量・排出量算定シート!$H75,'BEF（拡大係数）'!$A$4:$A$154,0),MATCH($G75,'BEF（拡大係数）'!$A$4:$AO$4,0)),0)</f>
        <v>0</v>
      </c>
      <c r="AM75" s="2">
        <f>IFERROR(INDEX('BEF（拡大係数）'!$A$4:$AO$154,MATCH(【入力】吸収量・排出量算定シート!$H75,'BEF（拡大係数）'!$A$4:$A$154,0),MATCH($G75,'BEF（拡大係数）'!$A$4:$AO$4,0)),0)</f>
        <v>0</v>
      </c>
      <c r="AN75" s="2">
        <f>IFERROR(INDEX('BEF（拡大係数）'!$A$4:$AO$154,MATCH(【入力】吸収量・排出量算定シート!$H75,'BEF（拡大係数）'!$A$4:$A$154,0),MATCH($G75,'BEF（拡大係数）'!$A$4:$AO$4,0)),0)</f>
        <v>0</v>
      </c>
      <c r="AO75" s="2">
        <f>IFERROR(INDEX('BEF（拡大係数）'!$A$4:$AO$154,MATCH(【入力】吸収量・排出量算定シート!$H75,'BEF（拡大係数）'!$A$4:$A$154,0),MATCH($G75,'BEF（拡大係数）'!$A$4:$AO$4,0)),0)</f>
        <v>0</v>
      </c>
      <c r="AP75" s="2">
        <f>IFERROR(INDEX('BEF（拡大係数）'!$A$4:$AO$154,MATCH(【入力】吸収量・排出量算定シート!$H75,'BEF（拡大係数）'!$A$4:$A$154,0),MATCH($G75,'BEF（拡大係数）'!$A$4:$AO$4,0)),0)</f>
        <v>0</v>
      </c>
      <c r="AQ75" s="2">
        <f>IFERROR(INDEX('BEF（拡大係数）'!$A$4:$AO$154,MATCH(【入力】吸収量・排出量算定シート!$H75,'BEF（拡大係数）'!$A$4:$A$154,0),MATCH($G75,'BEF（拡大係数）'!$A$4:$AO$4,0)),0)</f>
        <v>0</v>
      </c>
      <c r="AR75" s="2">
        <f>IFERROR(INDEX('BEF（拡大係数）'!$A$4:$AO$154,MATCH(【入力】吸収量・排出量算定シート!$H75,'BEF（拡大係数）'!$A$4:$A$154,0),MATCH($G75,'BEF（拡大係数）'!$A$4:$AO$4,0)),0)</f>
        <v>0</v>
      </c>
      <c r="AS75" s="2">
        <f>IFERROR(INDEX('BEF（拡大係数）'!$A$4:$AO$154,MATCH(【入力】吸収量・排出量算定シート!$H75,'BEF（拡大係数）'!$A$4:$A$154,0),MATCH($G75,'BEF（拡大係数）'!$A$4:$AO$4,0)),0)</f>
        <v>0</v>
      </c>
      <c r="AT75" s="2">
        <f>IFERROR(INDEX('BEF（拡大係数）'!$A$4:$AO$154,MATCH(【入力】吸収量・排出量算定シート!$H75,'BEF（拡大係数）'!$A$4:$A$154,0),MATCH($G75,'BEF（拡大係数）'!$A$4:$AO$4,0)),0)</f>
        <v>0</v>
      </c>
      <c r="AU75" s="2">
        <f>IFERROR(VLOOKUP($G75,パラメータ_オリジナル!$B$6:$G$45,4,FALSE),0)</f>
        <v>0</v>
      </c>
      <c r="AV75" s="2">
        <f>IFERROR(VLOOKUP($G75,パラメータ_オリジナル!$B$6:$G$45,5,FALSE),0)</f>
        <v>0</v>
      </c>
      <c r="AW75" s="2">
        <f>IFERROR(VLOOKUP($G75,パラメータ_オリジナル!$B$6:$G$45,6,FALSE),0)</f>
        <v>0</v>
      </c>
      <c r="AX75" s="125">
        <f t="shared" si="182"/>
        <v>0</v>
      </c>
      <c r="AY75" s="125">
        <f t="shared" si="183"/>
        <v>0</v>
      </c>
      <c r="AZ75" s="125">
        <f t="shared" si="184"/>
        <v>0</v>
      </c>
      <c r="BA75" s="125">
        <f t="shared" si="185"/>
        <v>0</v>
      </c>
      <c r="BB75" s="125">
        <f t="shared" si="186"/>
        <v>0</v>
      </c>
      <c r="BC75" s="125">
        <f t="shared" si="187"/>
        <v>0</v>
      </c>
      <c r="BD75" s="125">
        <f t="shared" si="188"/>
        <v>0</v>
      </c>
      <c r="BE75" s="125">
        <f t="shared" si="189"/>
        <v>0</v>
      </c>
      <c r="BF75" s="125">
        <f t="shared" si="190"/>
        <v>0</v>
      </c>
      <c r="BG75" s="125">
        <f t="shared" si="191"/>
        <v>0</v>
      </c>
      <c r="BH75" s="125">
        <f t="shared" si="192"/>
        <v>0</v>
      </c>
      <c r="BI75" s="125">
        <f t="shared" si="193"/>
        <v>0</v>
      </c>
      <c r="BJ75" s="125">
        <f t="shared" si="194"/>
        <v>0</v>
      </c>
      <c r="BK75" s="125">
        <f t="shared" si="195"/>
        <v>0</v>
      </c>
      <c r="BL75" s="125">
        <f t="shared" si="196"/>
        <v>0</v>
      </c>
      <c r="BM75" s="125">
        <f t="shared" si="197"/>
        <v>0</v>
      </c>
      <c r="BN75" s="125">
        <f t="shared" si="198"/>
        <v>0</v>
      </c>
      <c r="BO75" s="125">
        <f t="shared" si="199"/>
        <v>0</v>
      </c>
      <c r="BP75" s="125">
        <f t="shared" si="200"/>
        <v>0</v>
      </c>
      <c r="BQ75" s="125">
        <f t="shared" si="201"/>
        <v>0</v>
      </c>
      <c r="BR75" s="125">
        <f t="shared" si="202"/>
        <v>0</v>
      </c>
      <c r="BS75" s="125">
        <f t="shared" si="203"/>
        <v>0</v>
      </c>
      <c r="BT75" s="125">
        <f t="shared" si="204"/>
        <v>0</v>
      </c>
      <c r="BU75" s="125">
        <f t="shared" si="205"/>
        <v>0</v>
      </c>
      <c r="BV75" s="125">
        <f t="shared" si="206"/>
        <v>0</v>
      </c>
      <c r="BW75" s="125">
        <f t="shared" si="207"/>
        <v>0</v>
      </c>
      <c r="BX75" s="125">
        <f t="shared" si="208"/>
        <v>0</v>
      </c>
      <c r="BY75" s="125">
        <f t="shared" si="209"/>
        <v>0</v>
      </c>
      <c r="BZ75" s="125">
        <f t="shared" si="210"/>
        <v>0</v>
      </c>
      <c r="CA75" s="125">
        <f t="shared" si="211"/>
        <v>0</v>
      </c>
      <c r="CB75" s="125">
        <f t="shared" si="212"/>
        <v>0</v>
      </c>
      <c r="CC75" s="125">
        <f t="shared" si="213"/>
        <v>0</v>
      </c>
      <c r="CD75" s="125">
        <f t="shared" si="214"/>
        <v>0</v>
      </c>
      <c r="CE75" s="125">
        <f t="shared" si="215"/>
        <v>0</v>
      </c>
      <c r="CF75" s="2">
        <f>IFERROR(IF($F75="地位Ⅰ",INDEX(幹材積成長量!$I$7:$K$148,MATCH((【入力】吸収量・排出量算定シート!$H75+(【入力】吸収量・排出量算定シート!CF$17-【入力】吸収量・排出量算定シート!$CF$17)),幹材積成長量!$I$7:$I$148,0),MATCH(【入力】吸収量・排出量算定シート!$G75,幹材積成長量!$I$7:$K$7,0)),IF($F75="地位Ⅲ",INDEX(幹材積成長量!$O$7:$Q$148,MATCH((【入力】吸収量・排出量算定シート!$H75+(【入力】吸収量・排出量算定シート!CF$17-【入力】吸収量・排出量算定シート!$CF$17)),幹材積成長量!$O$7:$O$148,0),MATCH(【入力】吸収量・排出量算定シート!$G75,幹材積成長量!$O$7:$Q$7,0)),INDEX(幹材積成長量!$L$7:$N$148,MATCH((【入力】吸収量・排出量算定シート!$H75+(【入力】吸収量・排出量算定シート!CF$17-【入力】吸収量・排出量算定シート!$CF$17)),幹材積成長量!$L$7:$L$148,0),MATCH(【入力】吸収量・排出量算定シート!$G75,幹材積成長量!$L$7:$N$7,0)))),0)</f>
        <v>0</v>
      </c>
      <c r="CG75" s="2">
        <f>IFERROR(IF($F75="地位Ⅰ",INDEX(幹材積成長量!$I$7:$K$148,MATCH((【入力】吸収量・排出量算定シート!$H75+(【入力】吸収量・排出量算定シート!CG$17-【入力】吸収量・排出量算定シート!$CF$17)),幹材積成長量!$I$7:$I$148,0),MATCH(【入力】吸収量・排出量算定シート!$G75,幹材積成長量!$I$7:$K$7,0)),IF($F75="地位Ⅲ",INDEX(幹材積成長量!$O$7:$Q$148,MATCH((【入力】吸収量・排出量算定シート!$H75+(【入力】吸収量・排出量算定シート!CG$17-【入力】吸収量・排出量算定シート!$CF$17)),幹材積成長量!$O$7:$O$148,0),MATCH(【入力】吸収量・排出量算定シート!$G75,幹材積成長量!$O$7:$Q$7,0)),INDEX(幹材積成長量!$L$7:$N$148,MATCH((【入力】吸収量・排出量算定シート!$H75+(【入力】吸収量・排出量算定シート!CG$17-【入力】吸収量・排出量算定シート!$CF$17)),幹材積成長量!$L$7:$L$148,0),MATCH(【入力】吸収量・排出量算定シート!$G75,幹材積成長量!$L$7:$N$7,0)))),0)</f>
        <v>0</v>
      </c>
      <c r="CH75" s="2">
        <f>IFERROR(IF($F75="地位Ⅰ",INDEX(幹材積成長量!$I$7:$K$148,MATCH((【入力】吸収量・排出量算定シート!$H75+(【入力】吸収量・排出量算定シート!CH$17-【入力】吸収量・排出量算定シート!$CF$17)),幹材積成長量!$I$7:$I$148,0),MATCH(【入力】吸収量・排出量算定シート!$G75,幹材積成長量!$I$7:$K$7,0)),IF($F75="地位Ⅲ",INDEX(幹材積成長量!$O$7:$Q$148,MATCH((【入力】吸収量・排出量算定シート!$H75+(【入力】吸収量・排出量算定シート!CH$17-【入力】吸収量・排出量算定シート!$CF$17)),幹材積成長量!$O$7:$O$148,0),MATCH(【入力】吸収量・排出量算定シート!$G75,幹材積成長量!$O$7:$Q$7,0)),INDEX(幹材積成長量!$L$7:$N$148,MATCH((【入力】吸収量・排出量算定シート!$H75+(【入力】吸収量・排出量算定シート!CH$17-【入力】吸収量・排出量算定シート!$CF$17)),幹材積成長量!$L$7:$L$148,0),MATCH(【入力】吸収量・排出量算定シート!$G75,幹材積成長量!$L$7:$N$7,0)))),0)</f>
        <v>0</v>
      </c>
      <c r="CI75" s="2">
        <f>IFERROR(IF($F75="地位Ⅰ",INDEX(幹材積成長量!$I$7:$K$148,MATCH((【入力】吸収量・排出量算定シート!$H75+(【入力】吸収量・排出量算定シート!CI$17-【入力】吸収量・排出量算定シート!$CF$17)),幹材積成長量!$I$7:$I$148,0),MATCH(【入力】吸収量・排出量算定シート!$G75,幹材積成長量!$I$7:$K$7,0)),IF($F75="地位Ⅲ",INDEX(幹材積成長量!$O$7:$Q$148,MATCH((【入力】吸収量・排出量算定シート!$H75+(【入力】吸収量・排出量算定シート!CI$17-【入力】吸収量・排出量算定シート!$CF$17)),幹材積成長量!$O$7:$O$148,0),MATCH(【入力】吸収量・排出量算定シート!$G75,幹材積成長量!$O$7:$Q$7,0)),INDEX(幹材積成長量!$L$7:$N$148,MATCH((【入力】吸収量・排出量算定シート!$H75+(【入力】吸収量・排出量算定シート!CI$17-【入力】吸収量・排出量算定シート!$CF$17)),幹材積成長量!$L$7:$L$148,0),MATCH(【入力】吸収量・排出量算定シート!$G75,幹材積成長量!$L$7:$N$7,0)))),0)</f>
        <v>0</v>
      </c>
      <c r="CJ75" s="2">
        <f>IFERROR(IF($F75="地位Ⅰ",INDEX(幹材積成長量!$I$7:$K$148,MATCH((【入力】吸収量・排出量算定シート!$H75+(【入力】吸収量・排出量算定シート!CJ$17-【入力】吸収量・排出量算定シート!$CF$17)),幹材積成長量!$I$7:$I$148,0),MATCH(【入力】吸収量・排出量算定シート!$G75,幹材積成長量!$I$7:$K$7,0)),IF($F75="地位Ⅲ",INDEX(幹材積成長量!$O$7:$Q$148,MATCH((【入力】吸収量・排出量算定シート!$H75+(【入力】吸収量・排出量算定シート!CJ$17-【入力】吸収量・排出量算定シート!$CF$17)),幹材積成長量!$O$7:$O$148,0),MATCH(【入力】吸収量・排出量算定シート!$G75,幹材積成長量!$O$7:$Q$7,0)),INDEX(幹材積成長量!$L$7:$N$148,MATCH((【入力】吸収量・排出量算定シート!$H75+(【入力】吸収量・排出量算定シート!CJ$17-【入力】吸収量・排出量算定シート!$CF$17)),幹材積成長量!$L$7:$L$148,0),MATCH(【入力】吸収量・排出量算定シート!$G75,幹材積成長量!$L$7:$N$7,0)))),0)</f>
        <v>0</v>
      </c>
      <c r="CK75" s="2">
        <f>IFERROR(IF($F75="地位Ⅰ",INDEX(幹材積成長量!$I$7:$K$148,MATCH((【入力】吸収量・排出量算定シート!$H75+(【入力】吸収量・排出量算定シート!CK$17-【入力】吸収量・排出量算定シート!$CF$17)),幹材積成長量!$I$7:$I$148,0),MATCH(【入力】吸収量・排出量算定シート!$G75,幹材積成長量!$I$7:$K$7,0)),IF($F75="地位Ⅲ",INDEX(幹材積成長量!$O$7:$Q$148,MATCH((【入力】吸収量・排出量算定シート!$H75+(【入力】吸収量・排出量算定シート!CK$17-【入力】吸収量・排出量算定シート!$CF$17)),幹材積成長量!$O$7:$O$148,0),MATCH(【入力】吸収量・排出量算定シート!$G75,幹材積成長量!$O$7:$Q$7,0)),INDEX(幹材積成長量!$L$7:$N$148,MATCH((【入力】吸収量・排出量算定シート!$H75+(【入力】吸収量・排出量算定シート!CK$17-【入力】吸収量・排出量算定シート!$CF$17)),幹材積成長量!$L$7:$L$148,0),MATCH(【入力】吸収量・排出量算定シート!$G75,幹材積成長量!$L$7:$N$7,0)))),0)</f>
        <v>0</v>
      </c>
      <c r="CL75" s="2">
        <f>IFERROR(IF($F75="地位Ⅰ",INDEX(幹材積成長量!$I$7:$K$148,MATCH((【入力】吸収量・排出量算定シート!$H75+(【入力】吸収量・排出量算定シート!CL$17-【入力】吸収量・排出量算定シート!$CF$17)),幹材積成長量!$I$7:$I$148,0),MATCH(【入力】吸収量・排出量算定シート!$G75,幹材積成長量!$I$7:$K$7,0)),IF($F75="地位Ⅲ",INDEX(幹材積成長量!$O$7:$Q$148,MATCH((【入力】吸収量・排出量算定シート!$H75+(【入力】吸収量・排出量算定シート!CL$17-【入力】吸収量・排出量算定シート!$CF$17)),幹材積成長量!$O$7:$O$148,0),MATCH(【入力】吸収量・排出量算定シート!$G75,幹材積成長量!$O$7:$Q$7,0)),INDEX(幹材積成長量!$L$7:$N$148,MATCH((【入力】吸収量・排出量算定シート!$H75+(【入力】吸収量・排出量算定シート!CL$17-【入力】吸収量・排出量算定シート!$CF$17)),幹材積成長量!$L$7:$L$148,0),MATCH(【入力】吸収量・排出量算定シート!$G75,幹材積成長量!$L$7:$N$7,0)))),0)</f>
        <v>0</v>
      </c>
      <c r="CM75" s="2">
        <f>IFERROR(IF($F75="地位Ⅰ",INDEX(幹材積成長量!$I$7:$K$148,MATCH((【入力】吸収量・排出量算定シート!$H75+(【入力】吸収量・排出量算定シート!CM$17-【入力】吸収量・排出量算定シート!$CF$17)),幹材積成長量!$I$7:$I$148,0),MATCH(【入力】吸収量・排出量算定シート!$G75,幹材積成長量!$I$7:$K$7,0)),IF($F75="地位Ⅲ",INDEX(幹材積成長量!$O$7:$Q$148,MATCH((【入力】吸収量・排出量算定シート!$H75+(【入力】吸収量・排出量算定シート!CM$17-【入力】吸収量・排出量算定シート!$CF$17)),幹材積成長量!$O$7:$O$148,0),MATCH(【入力】吸収量・排出量算定シート!$G75,幹材積成長量!$O$7:$Q$7,0)),INDEX(幹材積成長量!$L$7:$N$148,MATCH((【入力】吸収量・排出量算定シート!$H75+(【入力】吸収量・排出量算定シート!CM$17-【入力】吸収量・排出量算定シート!$CF$17)),幹材積成長量!$L$7:$L$148,0),MATCH(【入力】吸収量・排出量算定シート!$G75,幹材積成長量!$L$7:$N$7,0)))),0)</f>
        <v>0</v>
      </c>
      <c r="CN75" s="2">
        <f>IFERROR(IF($F75="地位Ⅰ",INDEX(幹材積成長量!$I$7:$K$148,MATCH((【入力】吸収量・排出量算定シート!$H75+(【入力】吸収量・排出量算定シート!CN$17-【入力】吸収量・排出量算定シート!$CF$17)),幹材積成長量!$I$7:$I$148,0),MATCH(【入力】吸収量・排出量算定シート!$G75,幹材積成長量!$I$7:$K$7,0)),IF($F75="地位Ⅲ",INDEX(幹材積成長量!$O$7:$Q$148,MATCH((【入力】吸収量・排出量算定シート!$H75+(【入力】吸収量・排出量算定シート!CN$17-【入力】吸収量・排出量算定シート!$CF$17)),幹材積成長量!$O$7:$O$148,0),MATCH(【入力】吸収量・排出量算定シート!$G75,幹材積成長量!$O$7:$Q$7,0)),INDEX(幹材積成長量!$L$7:$N$148,MATCH((【入力】吸収量・排出量算定シート!$H75+(【入力】吸収量・排出量算定シート!CN$17-【入力】吸収量・排出量算定シート!$CF$17)),幹材積成長量!$L$7:$L$148,0),MATCH(【入力】吸収量・排出量算定シート!$G75,幹材積成長量!$L$7:$N$7,0)))),0)</f>
        <v>0</v>
      </c>
      <c r="CO75" s="2">
        <f>IFERROR(IF($F75="地位Ⅰ",INDEX(幹材積成長量!$I$7:$K$148,MATCH((【入力】吸収量・排出量算定シート!$H75+(【入力】吸収量・排出量算定シート!CO$17-【入力】吸収量・排出量算定シート!$CF$17)),幹材積成長量!$I$7:$I$148,0),MATCH(【入力】吸収量・排出量算定シート!$G75,幹材積成長量!$I$7:$K$7,0)),IF($F75="地位Ⅲ",INDEX(幹材積成長量!$O$7:$Q$148,MATCH((【入力】吸収量・排出量算定シート!$H75+(【入力】吸収量・排出量算定シート!CO$17-【入力】吸収量・排出量算定シート!$CF$17)),幹材積成長量!$O$7:$O$148,0),MATCH(【入力】吸収量・排出量算定シート!$G75,幹材積成長量!$O$7:$Q$7,0)),INDEX(幹材積成長量!$L$7:$N$148,MATCH((【入力】吸収量・排出量算定シート!$H75+(【入力】吸収量・排出量算定シート!CO$17-【入力】吸収量・排出量算定シート!$CF$17)),幹材積成長量!$L$7:$L$148,0),MATCH(【入力】吸収量・排出量算定シート!$G75,幹材積成長量!$L$7:$N$7,0)))),0)</f>
        <v>0</v>
      </c>
      <c r="CP75" s="2">
        <f>IFERROR(IF($F75="地位Ⅰ",INDEX(幹材積成長量!$I$7:$K$148,MATCH((【入力】吸収量・排出量算定シート!$H75+(【入力】吸収量・排出量算定シート!CP$17-【入力】吸収量・排出量算定シート!$CF$17)),幹材積成長量!$I$7:$I$148,0),MATCH(【入力】吸収量・排出量算定シート!$G75,幹材積成長量!$I$7:$K$7,0)),IF($F75="地位Ⅲ",INDEX(幹材積成長量!$O$7:$Q$148,MATCH((【入力】吸収量・排出量算定シート!$H75+(【入力】吸収量・排出量算定シート!CP$17-【入力】吸収量・排出量算定シート!$CF$17)),幹材積成長量!$O$7:$O$148,0),MATCH(【入力】吸収量・排出量算定シート!$G75,幹材積成長量!$O$7:$Q$7,0)),INDEX(幹材積成長量!$L$7:$N$148,MATCH((【入力】吸収量・排出量算定シート!$H75+(【入力】吸収量・排出量算定シート!CP$17-【入力】吸収量・排出量算定シート!$CF$17)),幹材積成長量!$L$7:$L$148,0),MATCH(【入力】吸収量・排出量算定シート!$G75,幹材積成長量!$L$7:$N$7,0)))),0)</f>
        <v>0</v>
      </c>
      <c r="CQ75" s="2">
        <f>IFERROR(IF($F75="地位Ⅰ",INDEX(幹材積成長量!$I$7:$K$148,MATCH((【入力】吸収量・排出量算定シート!$H75+(【入力】吸収量・排出量算定シート!CQ$17-【入力】吸収量・排出量算定シート!$CF$17)),幹材積成長量!$I$7:$I$148,0),MATCH(【入力】吸収量・排出量算定シート!$G75,幹材積成長量!$I$7:$K$7,0)),IF($F75="地位Ⅲ",INDEX(幹材積成長量!$O$7:$Q$148,MATCH((【入力】吸収量・排出量算定シート!$H75+(【入力】吸収量・排出量算定シート!CQ$17-【入力】吸収量・排出量算定シート!$CF$17)),幹材積成長量!$O$7:$O$148,0),MATCH(【入力】吸収量・排出量算定シート!$G75,幹材積成長量!$O$7:$Q$7,0)),INDEX(幹材積成長量!$L$7:$N$148,MATCH((【入力】吸収量・排出量算定シート!$H75+(【入力】吸収量・排出量算定シート!CQ$17-【入力】吸収量・排出量算定シート!$CF$17)),幹材積成長量!$L$7:$L$148,0),MATCH(【入力】吸収量・排出量算定シート!$G75,幹材積成長量!$L$7:$N$7,0)))),0)</f>
        <v>0</v>
      </c>
      <c r="CR75" s="2">
        <f>IFERROR(IF($F75="地位Ⅰ",INDEX(幹材積成長量!$I$7:$K$148,MATCH((【入力】吸収量・排出量算定シート!$H75+(【入力】吸収量・排出量算定シート!CR$17-【入力】吸収量・排出量算定シート!$CF$17)),幹材積成長量!$I$7:$I$148,0),MATCH(【入力】吸収量・排出量算定シート!$G75,幹材積成長量!$I$7:$K$7,0)),IF($F75="地位Ⅲ",INDEX(幹材積成長量!$O$7:$Q$148,MATCH((【入力】吸収量・排出量算定シート!$H75+(【入力】吸収量・排出量算定シート!CR$17-【入力】吸収量・排出量算定シート!$CF$17)),幹材積成長量!$O$7:$O$148,0),MATCH(【入力】吸収量・排出量算定シート!$G75,幹材積成長量!$O$7:$Q$7,0)),INDEX(幹材積成長量!$L$7:$N$148,MATCH((【入力】吸収量・排出量算定シート!$H75+(【入力】吸収量・排出量算定シート!CR$17-【入力】吸収量・排出量算定シート!$CF$17)),幹材積成長量!$L$7:$L$148,0),MATCH(【入力】吸収量・排出量算定シート!$G75,幹材積成長量!$L$7:$N$7,0)))),0)</f>
        <v>0</v>
      </c>
      <c r="CS75" s="2">
        <f>IFERROR(IF($F75="地位Ⅰ",INDEX(幹材積成長量!$I$7:$K$148,MATCH((【入力】吸収量・排出量算定シート!$H75+(【入力】吸収量・排出量算定シート!CS$17-【入力】吸収量・排出量算定シート!$CF$17)),幹材積成長量!$I$7:$I$148,0),MATCH(【入力】吸収量・排出量算定シート!$G75,幹材積成長量!$I$7:$K$7,0)),IF($F75="地位Ⅲ",INDEX(幹材積成長量!$O$7:$Q$148,MATCH((【入力】吸収量・排出量算定シート!$H75+(【入力】吸収量・排出量算定シート!CS$17-【入力】吸収量・排出量算定シート!$CF$17)),幹材積成長量!$O$7:$O$148,0),MATCH(【入力】吸収量・排出量算定シート!$G75,幹材積成長量!$O$7:$Q$7,0)),INDEX(幹材積成長量!$L$7:$N$148,MATCH((【入力】吸収量・排出量算定シート!$H75+(【入力】吸収量・排出量算定シート!CS$17-【入力】吸収量・排出量算定シート!$CF$17)),幹材積成長量!$L$7:$L$148,0),MATCH(【入力】吸収量・排出量算定シート!$G75,幹材積成長量!$L$7:$N$7,0)))),0)</f>
        <v>0</v>
      </c>
      <c r="CT75" s="2">
        <f>IFERROR(IF($F75="地位Ⅰ",INDEX(幹材積成長量!$I$7:$K$148,MATCH((【入力】吸収量・排出量算定シート!$H75+(【入力】吸収量・排出量算定シート!CT$17-【入力】吸収量・排出量算定シート!$CF$17)),幹材積成長量!$I$7:$I$148,0),MATCH(【入力】吸収量・排出量算定シート!$G75,幹材積成長量!$I$7:$K$7,0)),IF($F75="地位Ⅲ",INDEX(幹材積成長量!$O$7:$Q$148,MATCH((【入力】吸収量・排出量算定シート!$H75+(【入力】吸収量・排出量算定シート!CT$17-【入力】吸収量・排出量算定シート!$CF$17)),幹材積成長量!$O$7:$O$148,0),MATCH(【入力】吸収量・排出量算定シート!$G75,幹材積成長量!$O$7:$Q$7,0)),INDEX(幹材積成長量!$L$7:$N$148,MATCH((【入力】吸収量・排出量算定シート!$H75+(【入力】吸収量・排出量算定シート!CT$17-【入力】吸収量・排出量算定シート!$CF$17)),幹材積成長量!$L$7:$L$148,0),MATCH(【入力】吸収量・排出量算定シート!$G75,幹材積成長量!$L$7:$N$7,0)))),0)</f>
        <v>0</v>
      </c>
      <c r="CU75" s="2">
        <f>IFERROR(IF($F75="地位Ⅰ",INDEX(幹材積成長量!$I$7:$K$148,MATCH((【入力】吸収量・排出量算定シート!$H75+(【入力】吸収量・排出量算定シート!CU$17-【入力】吸収量・排出量算定シート!$CF$17)),幹材積成長量!$I$7:$I$148,0),MATCH(【入力】吸収量・排出量算定シート!$G75,幹材積成長量!$I$7:$K$7,0)),IF($F75="地位Ⅲ",INDEX(幹材積成長量!$O$7:$Q$148,MATCH((【入力】吸収量・排出量算定シート!$H75+(【入力】吸収量・排出量算定シート!CU$17-【入力】吸収量・排出量算定シート!$CF$17)),幹材積成長量!$O$7:$O$148,0),MATCH(【入力】吸収量・排出量算定シート!$G75,幹材積成長量!$O$7:$Q$7,0)),INDEX(幹材積成長量!$L$7:$N$148,MATCH((【入力】吸収量・排出量算定シート!$H75+(【入力】吸収量・排出量算定シート!CU$17-【入力】吸収量・排出量算定シート!$CF$17)),幹材積成長量!$L$7:$L$148,0),MATCH(【入力】吸収量・排出量算定シート!$G75,幹材積成長量!$L$7:$N$7,0)))),0)</f>
        <v>0</v>
      </c>
      <c r="CV75" s="2">
        <f>IFERROR(IF($F75="地位Ⅰ",INDEX(幹材積成長量!$I$7:$K$148,MATCH((【入力】吸収量・排出量算定シート!$H75+(【入力】吸収量・排出量算定シート!CV$17-【入力】吸収量・排出量算定シート!$CF$17)),幹材積成長量!$I$7:$I$148,0),MATCH(【入力】吸収量・排出量算定シート!$G75,幹材積成長量!$I$7:$K$7,0)),IF($F75="地位Ⅲ",INDEX(幹材積成長量!$O$7:$Q$148,MATCH((【入力】吸収量・排出量算定シート!$H75+(【入力】吸収量・排出量算定シート!CV$17-【入力】吸収量・排出量算定シート!$CF$17)),幹材積成長量!$O$7:$O$148,0),MATCH(【入力】吸収量・排出量算定シート!$G75,幹材積成長量!$O$7:$Q$7,0)),INDEX(幹材積成長量!$L$7:$N$148,MATCH((【入力】吸収量・排出量算定シート!$H75+(【入力】吸収量・排出量算定シート!CV$17-【入力】吸収量・排出量算定シート!$CF$17)),幹材積成長量!$L$7:$L$148,0),MATCH(【入力】吸収量・排出量算定シート!$G75,幹材積成長量!$L$7:$N$7,0)))),0)</f>
        <v>0</v>
      </c>
      <c r="CW75" s="2">
        <f t="shared" si="216"/>
        <v>0</v>
      </c>
      <c r="CX75" s="2">
        <f t="shared" si="217"/>
        <v>0</v>
      </c>
      <c r="CY75" s="2">
        <f t="shared" si="218"/>
        <v>0</v>
      </c>
      <c r="CZ75" s="2">
        <f t="shared" si="219"/>
        <v>0</v>
      </c>
      <c r="DA75" s="2">
        <f t="shared" si="220"/>
        <v>0</v>
      </c>
      <c r="DB75" s="2">
        <f t="shared" si="221"/>
        <v>0</v>
      </c>
      <c r="DC75" s="2">
        <f t="shared" si="222"/>
        <v>0</v>
      </c>
      <c r="DD75" s="2">
        <f t="shared" si="223"/>
        <v>0</v>
      </c>
      <c r="DE75" s="2">
        <f t="shared" si="224"/>
        <v>0</v>
      </c>
      <c r="DF75" s="2">
        <f t="shared" si="225"/>
        <v>0</v>
      </c>
      <c r="DG75" s="2">
        <f t="shared" si="226"/>
        <v>0</v>
      </c>
      <c r="DH75" s="2">
        <f t="shared" si="227"/>
        <v>0</v>
      </c>
      <c r="DI75" s="2">
        <f t="shared" si="228"/>
        <v>0</v>
      </c>
      <c r="DJ75" s="2">
        <f t="shared" si="229"/>
        <v>0</v>
      </c>
      <c r="DK75" s="2">
        <f t="shared" si="230"/>
        <v>0</v>
      </c>
      <c r="DL75" s="2">
        <f t="shared" si="231"/>
        <v>0</v>
      </c>
      <c r="DM75" s="2">
        <f t="shared" si="232"/>
        <v>0</v>
      </c>
      <c r="DN75" s="187">
        <f>IFERROR(IF($F75="地位Ⅰ",INDEX(幹材積成長量!$AE$7:$AG$14,8,MATCH(【入力】吸収量・排出量算定シート!$G75,幹材積成長量!$AE$7:$AG$7,0)),IF($F75="地位Ⅲ",INDEX(幹材積成長量!$AK$7:$AM$14,8,MATCH(【入力】吸収量・排出量算定シート!$G75,幹材積成長量!$AK$7:$AM$7,0)),INDEX(幹材積成長量!$AH$7:$AJ$14,8,MATCH(【入力】吸収量・排出量算定シート!$G75,幹材積成長量!$AH$7:$AJ$7,0)))),0)</f>
        <v>0</v>
      </c>
      <c r="DO75" s="187">
        <f>IFERROR(IF($F75="地位Ⅰ",INDEX(幹材積成長量!$AE$7:$AG$14,8,MATCH(【入力】吸収量・排出量算定シート!$G75,幹材積成長量!$AE$7:$AG$7,0)),IF($F75="地位Ⅲ",INDEX(幹材積成長量!$AK$7:$AM$14,8,MATCH(【入力】吸収量・排出量算定シート!$G75,幹材積成長量!$AK$7:$AM$7,0)),INDEX(幹材積成長量!$AH$7:$AJ$14,8,MATCH(【入力】吸収量・排出量算定シート!$G75,幹材積成長量!$AH$7:$AJ$7,0)))),0)</f>
        <v>0</v>
      </c>
      <c r="DP75" s="187">
        <f>IFERROR(IF($F75="地位Ⅰ",INDEX(幹材積成長量!$AE$7:$AG$14,8,MATCH(【入力】吸収量・排出量算定シート!$G75,幹材積成長量!$AE$7:$AG$7,0)),IF($F75="地位Ⅲ",INDEX(幹材積成長量!$AK$7:$AM$14,8,MATCH(【入力】吸収量・排出量算定シート!$G75,幹材積成長量!$AK$7:$AM$7,0)),INDEX(幹材積成長量!$AH$7:$AJ$14,8,MATCH(【入力】吸収量・排出量算定シート!$G75,幹材積成長量!$AH$7:$AJ$7,0)))),0)</f>
        <v>0</v>
      </c>
      <c r="DQ75" s="187">
        <f>IFERROR(IF($F75="地位Ⅰ",INDEX(幹材積成長量!$AE$7:$AG$14,8,MATCH(【入力】吸収量・排出量算定シート!$G75,幹材積成長量!$AE$7:$AG$7,0)),IF($F75="地位Ⅲ",INDEX(幹材積成長量!$AK$7:$AM$14,8,MATCH(【入力】吸収量・排出量算定シート!$G75,幹材積成長量!$AK$7:$AM$7,0)),INDEX(幹材積成長量!$AH$7:$AJ$14,8,MATCH(【入力】吸収量・排出量算定シート!$G75,幹材積成長量!$AH$7:$AJ$7,0)))),0)</f>
        <v>0</v>
      </c>
      <c r="DR75" s="187">
        <f>IFERROR(IF($F75="地位Ⅰ",INDEX(幹材積成長量!$AE$7:$AG$14,8,MATCH(【入力】吸収量・排出量算定シート!$G75,幹材積成長量!$AE$7:$AG$7,0)),IF($F75="地位Ⅲ",INDEX(幹材積成長量!$AK$7:$AM$14,8,MATCH(【入力】吸収量・排出量算定シート!$G75,幹材積成長量!$AK$7:$AM$7,0)),INDEX(幹材積成長量!$AH$7:$AJ$14,8,MATCH(【入力】吸収量・排出量算定シート!$G75,幹材積成長量!$AH$7:$AJ$7,0)))),0)</f>
        <v>0</v>
      </c>
      <c r="DS75" s="187">
        <f>IFERROR(IF($F75="地位Ⅰ",INDEX(幹材積成長量!$AE$7:$AG$14,8,MATCH(【入力】吸収量・排出量算定シート!$G75,幹材積成長量!$AE$7:$AG$7,0)),IF($F75="地位Ⅲ",INDEX(幹材積成長量!$AK$7:$AM$14,8,MATCH(【入力】吸収量・排出量算定シート!$G75,幹材積成長量!$AK$7:$AM$7,0)),INDEX(幹材積成長量!$AH$7:$AJ$14,8,MATCH(【入力】吸収量・排出量算定シート!$G75,幹材積成長量!$AH$7:$AJ$7,0)))),0)</f>
        <v>0</v>
      </c>
      <c r="DT75" s="187">
        <f>IFERROR(IF($F75="地位Ⅰ",INDEX(幹材積成長量!$AE$7:$AG$14,8,MATCH(【入力】吸収量・排出量算定シート!$G75,幹材積成長量!$AE$7:$AG$7,0)),IF($F75="地位Ⅲ",INDEX(幹材積成長量!$AK$7:$AM$14,8,MATCH(【入力】吸収量・排出量算定シート!$G75,幹材積成長量!$AK$7:$AM$7,0)),INDEX(幹材積成長量!$AH$7:$AJ$14,8,MATCH(【入力】吸収量・排出量算定シート!$G75,幹材積成長量!$AH$7:$AJ$7,0)))),0)</f>
        <v>0</v>
      </c>
      <c r="DU75" s="187">
        <f>IFERROR(IF($F75="地位Ⅰ",INDEX(幹材積成長量!$AE$7:$AG$14,8,MATCH(【入力】吸収量・排出量算定シート!$G75,幹材積成長量!$AE$7:$AG$7,0)),IF($F75="地位Ⅲ",INDEX(幹材積成長量!$AK$7:$AM$14,8,MATCH(【入力】吸収量・排出量算定シート!$G75,幹材積成長量!$AK$7:$AM$7,0)),INDEX(幹材積成長量!$AH$7:$AJ$14,8,MATCH(【入力】吸収量・排出量算定シート!$G75,幹材積成長量!$AH$7:$AJ$7,0)))),0)</f>
        <v>0</v>
      </c>
      <c r="DV75" s="187">
        <f>IFERROR(IF($F75="地位Ⅰ",INDEX(幹材積成長量!$AE$7:$AG$14,8,MATCH(【入力】吸収量・排出量算定シート!$G75,幹材積成長量!$AE$7:$AG$7,0)),IF($F75="地位Ⅲ",INDEX(幹材積成長量!$AK$7:$AM$14,8,MATCH(【入力】吸収量・排出量算定シート!$G75,幹材積成長量!$AK$7:$AM$7,0)),INDEX(幹材積成長量!$AH$7:$AJ$14,8,MATCH(【入力】吸収量・排出量算定シート!$G75,幹材積成長量!$AH$7:$AJ$7,0)))),0)</f>
        <v>0</v>
      </c>
      <c r="DW75" s="187">
        <f>IFERROR(IF($F75="地位Ⅰ",INDEX(幹材積成長量!$AE$7:$AG$14,8,MATCH(【入力】吸収量・排出量算定シート!$G75,幹材積成長量!$AE$7:$AG$7,0)),IF($F75="地位Ⅲ",INDEX(幹材積成長量!$AK$7:$AM$14,8,MATCH(【入力】吸収量・排出量算定シート!$G75,幹材積成長量!$AK$7:$AM$7,0)),INDEX(幹材積成長量!$AH$7:$AJ$14,8,MATCH(【入力】吸収量・排出量算定シート!$G75,幹材積成長量!$AH$7:$AJ$7,0)))),0)</f>
        <v>0</v>
      </c>
      <c r="DX75" s="187">
        <f>IFERROR(IF($F75="地位Ⅰ",INDEX(幹材積成長量!$AE$7:$AG$14,8,MATCH(【入力】吸収量・排出量算定シート!$G75,幹材積成長量!$AE$7:$AG$7,0)),IF($F75="地位Ⅲ",INDEX(幹材積成長量!$AK$7:$AM$14,8,MATCH(【入力】吸収量・排出量算定シート!$G75,幹材積成長量!$AK$7:$AM$7,0)),INDEX(幹材積成長量!$AH$7:$AJ$14,8,MATCH(【入力】吸収量・排出量算定シート!$G75,幹材積成長量!$AH$7:$AJ$7,0)))),0)</f>
        <v>0</v>
      </c>
      <c r="DY75" s="187">
        <f>IFERROR(IF($F75="地位Ⅰ",INDEX(幹材積成長量!$AE$7:$AG$14,8,MATCH(【入力】吸収量・排出量算定シート!$G75,幹材積成長量!$AE$7:$AG$7,0)),IF($F75="地位Ⅲ",INDEX(幹材積成長量!$AK$7:$AM$14,8,MATCH(【入力】吸収量・排出量算定シート!$G75,幹材積成長量!$AK$7:$AM$7,0)),INDEX(幹材積成長量!$AH$7:$AJ$14,8,MATCH(【入力】吸収量・排出量算定シート!$G75,幹材積成長量!$AH$7:$AJ$7,0)))),0)</f>
        <v>0</v>
      </c>
      <c r="DZ75" s="187">
        <f>IFERROR(IF($F75="地位Ⅰ",INDEX(幹材積成長量!$AE$7:$AG$14,8,MATCH(【入力】吸収量・排出量算定シート!$G75,幹材積成長量!$AE$7:$AG$7,0)),IF($F75="地位Ⅲ",INDEX(幹材積成長量!$AK$7:$AM$14,8,MATCH(【入力】吸収量・排出量算定シート!$G75,幹材積成長量!$AK$7:$AM$7,0)),INDEX(幹材積成長量!$AH$7:$AJ$14,8,MATCH(【入力】吸収量・排出量算定シート!$G75,幹材積成長量!$AH$7:$AJ$7,0)))),0)</f>
        <v>0</v>
      </c>
      <c r="EA75" s="187">
        <f>IFERROR(IF($F75="地位Ⅰ",INDEX(幹材積成長量!$AE$7:$AG$14,8,MATCH(【入力】吸収量・排出量算定シート!$G75,幹材積成長量!$AE$7:$AG$7,0)),IF($F75="地位Ⅲ",INDEX(幹材積成長量!$AK$7:$AM$14,8,MATCH(【入力】吸収量・排出量算定シート!$G75,幹材積成長量!$AK$7:$AM$7,0)),INDEX(幹材積成長量!$AH$7:$AJ$14,8,MATCH(【入力】吸収量・排出量算定シート!$G75,幹材積成長量!$AH$7:$AJ$7,0)))),0)</f>
        <v>0</v>
      </c>
      <c r="EB75" s="187">
        <f>IFERROR(IF($F75="地位Ⅰ",INDEX(幹材積成長量!$AE$7:$AG$14,8,MATCH(【入力】吸収量・排出量算定シート!$G75,幹材積成長量!$AE$7:$AG$7,0)),IF($F75="地位Ⅲ",INDEX(幹材積成長量!$AK$7:$AM$14,8,MATCH(【入力】吸収量・排出量算定シート!$G75,幹材積成長量!$AK$7:$AM$7,0)),INDEX(幹材積成長量!$AH$7:$AJ$14,8,MATCH(【入力】吸収量・排出量算定シート!$G75,幹材積成長量!$AH$7:$AJ$7,0)))),0)</f>
        <v>0</v>
      </c>
      <c r="EC75" s="187">
        <f>IFERROR(IF($F75="地位Ⅰ",INDEX(幹材積成長量!$AE$7:$AG$14,8,MATCH(【入力】吸収量・排出量算定シート!$G75,幹材積成長量!$AE$7:$AG$7,0)),IF($F75="地位Ⅲ",INDEX(幹材積成長量!$AK$7:$AM$14,8,MATCH(【入力】吸収量・排出量算定シート!$G75,幹材積成長量!$AK$7:$AM$7,0)),INDEX(幹材積成長量!$AH$7:$AJ$14,8,MATCH(【入力】吸収量・排出量算定シート!$G75,幹材積成長量!$AH$7:$AJ$7,0)))),0)</f>
        <v>0</v>
      </c>
      <c r="ED75" s="186">
        <f t="shared" si="233"/>
        <v>0</v>
      </c>
      <c r="EE75" s="186">
        <f t="shared" si="234"/>
        <v>0</v>
      </c>
      <c r="EF75" s="186">
        <f t="shared" si="235"/>
        <v>0</v>
      </c>
      <c r="EG75" s="186">
        <f t="shared" si="236"/>
        <v>0</v>
      </c>
      <c r="EH75" s="186">
        <f t="shared" si="237"/>
        <v>0</v>
      </c>
      <c r="EI75" s="186">
        <f t="shared" si="238"/>
        <v>0</v>
      </c>
      <c r="EJ75" s="186">
        <f t="shared" si="239"/>
        <v>0</v>
      </c>
      <c r="EK75" s="186">
        <f t="shared" si="240"/>
        <v>0</v>
      </c>
      <c r="EL75" s="186">
        <f t="shared" si="241"/>
        <v>0</v>
      </c>
      <c r="EM75" s="186">
        <f t="shared" si="242"/>
        <v>0</v>
      </c>
      <c r="EN75" s="186">
        <f t="shared" si="243"/>
        <v>0</v>
      </c>
      <c r="EO75" s="186">
        <f t="shared" si="244"/>
        <v>0</v>
      </c>
      <c r="EP75" s="186">
        <f t="shared" si="245"/>
        <v>0</v>
      </c>
      <c r="EQ75" s="186">
        <f t="shared" si="246"/>
        <v>0</v>
      </c>
      <c r="ER75" s="186">
        <f t="shared" si="247"/>
        <v>0</v>
      </c>
      <c r="ES75" s="186">
        <f t="shared" si="248"/>
        <v>0</v>
      </c>
      <c r="ET75" s="186">
        <f t="shared" si="249"/>
        <v>0</v>
      </c>
    </row>
    <row r="76" spans="2:150" x14ac:dyDescent="0.3">
      <c r="B76" s="3"/>
      <c r="C76" s="3"/>
      <c r="D76" s="3"/>
      <c r="E76" s="3"/>
      <c r="G76" s="217"/>
      <c r="J76" s="3"/>
      <c r="M76" s="187">
        <f>IFERROR(IF($F76="地位Ⅰ",INDEX(幹材積成長量!$S$7:$U$148,MATCH(【入力】吸収量・排出量算定シート!$H76+(M$17-$M$17),幹材積成長量!$S$7:$S$148,0),MATCH($G76,幹材積成長量!$S$7:$U$7,0)),IF($F76="地位Ⅲ",INDEX(幹材積成長量!$Y$7:$AA$148,MATCH(【入力】吸収量・排出量算定シート!$H76+(M$17-$M$17),幹材積成長量!$Y$7:$Y$148,0),MATCH($G76,幹材積成長量!$Y$7:$AA$7,0)),INDEX(幹材積成長量!$V$7:$X$148,MATCH(【入力】吸収量・排出量算定シート!$H76+(M$17-$M$17),幹材積成長量!$V$7:$V$148,0),MATCH($G76,幹材積成長量!$V$7:$X$7,0)))),0)</f>
        <v>0</v>
      </c>
      <c r="N76" s="187">
        <f>IFERROR(IF($F76="地位Ⅰ",INDEX(幹材積成長量!$S$7:$U$148,MATCH(【入力】吸収量・排出量算定シート!$H76+(N$17-$M$17),幹材積成長量!$S$7:$S$148,0),MATCH($G76,幹材積成長量!$S$7:$U$7,0)),IF($F76="地位Ⅲ",INDEX(幹材積成長量!$Y$7:$AA$148,MATCH(【入力】吸収量・排出量算定シート!$H76+(N$17-$M$17),幹材積成長量!$Y$7:$Y$148,0),MATCH($G76,幹材積成長量!$Y$7:$AA$7,0)),INDEX(幹材積成長量!$V$7:$X$148,MATCH(【入力】吸収量・排出量算定シート!$H76+(N$17-$M$17),幹材積成長量!$V$7:$V$148,0),MATCH($G76,幹材積成長量!$V$7:$X$7,0)))),0)</f>
        <v>0</v>
      </c>
      <c r="O76" s="187">
        <f>IFERROR(IF($F76="地位Ⅰ",INDEX(幹材積成長量!$S$7:$U$148,MATCH(【入力】吸収量・排出量算定シート!$H76+(O$17-$M$17),幹材積成長量!$S$7:$S$148,0),MATCH($G76,幹材積成長量!$S$7:$U$7,0)),IF($F76="地位Ⅲ",INDEX(幹材積成長量!$Y$7:$AA$148,MATCH(【入力】吸収量・排出量算定シート!$H76+(O$17-$M$17),幹材積成長量!$Y$7:$Y$148,0),MATCH($G76,幹材積成長量!$Y$7:$AA$7,0)),INDEX(幹材積成長量!$V$7:$X$148,MATCH(【入力】吸収量・排出量算定シート!$H76+(O$17-$M$17),幹材積成長量!$V$7:$V$148,0),MATCH($G76,幹材積成長量!$V$7:$X$7,0)))),0)</f>
        <v>0</v>
      </c>
      <c r="P76" s="187">
        <f>IFERROR(IF($F76="地位Ⅰ",INDEX(幹材積成長量!$S$7:$U$148,MATCH(【入力】吸収量・排出量算定シート!$H76+(P$17-$M$17),幹材積成長量!$S$7:$S$148,0),MATCH($G76,幹材積成長量!$S$7:$U$7,0)),IF($F76="地位Ⅲ",INDEX(幹材積成長量!$Y$7:$AA$148,MATCH(【入力】吸収量・排出量算定シート!$H76+(P$17-$M$17),幹材積成長量!$Y$7:$Y$148,0),MATCH($G76,幹材積成長量!$Y$7:$AA$7,0)),INDEX(幹材積成長量!$V$7:$X$148,MATCH(【入力】吸収量・排出量算定シート!$H76+(P$17-$M$17),幹材積成長量!$V$7:$V$148,0),MATCH($G76,幹材積成長量!$V$7:$X$7,0)))),0)</f>
        <v>0</v>
      </c>
      <c r="Q76" s="187">
        <f>IFERROR(IF($F76="地位Ⅰ",INDEX(幹材積成長量!$S$7:$U$148,MATCH(【入力】吸収量・排出量算定シート!$H76+(Q$17-$M$17),幹材積成長量!$S$7:$S$148,0),MATCH($G76,幹材積成長量!$S$7:$U$7,0)),IF($F76="地位Ⅲ",INDEX(幹材積成長量!$Y$7:$AA$148,MATCH(【入力】吸収量・排出量算定シート!$H76+(Q$17-$M$17),幹材積成長量!$Y$7:$Y$148,0),MATCH($G76,幹材積成長量!$Y$7:$AA$7,0)),INDEX(幹材積成長量!$V$7:$X$148,MATCH(【入力】吸収量・排出量算定シート!$H76+(Q$17-$M$17),幹材積成長量!$V$7:$V$148,0),MATCH($G76,幹材積成長量!$V$7:$X$7,0)))),0)</f>
        <v>0</v>
      </c>
      <c r="R76" s="187">
        <f>IFERROR(IF($F76="地位Ⅰ",INDEX(幹材積成長量!$S$7:$U$148,MATCH(【入力】吸収量・排出量算定シート!$H76+(R$17-$M$17),幹材積成長量!$S$7:$S$148,0),MATCH($G76,幹材積成長量!$S$7:$U$7,0)),IF($F76="地位Ⅲ",INDEX(幹材積成長量!$Y$7:$AA$148,MATCH(【入力】吸収量・排出量算定シート!$H76+(R$17-$M$17),幹材積成長量!$Y$7:$Y$148,0),MATCH($G76,幹材積成長量!$Y$7:$AA$7,0)),INDEX(幹材積成長量!$V$7:$X$148,MATCH(【入力】吸収量・排出量算定シート!$H76+(R$17-$M$17),幹材積成長量!$V$7:$V$148,0),MATCH($G76,幹材積成長量!$V$7:$X$7,0)))),0)</f>
        <v>0</v>
      </c>
      <c r="S76" s="187">
        <f>IFERROR(IF($F76="地位Ⅰ",INDEX(幹材積成長量!$S$7:$U$148,MATCH(【入力】吸収量・排出量算定シート!$H76+(S$17-$M$17),幹材積成長量!$S$7:$S$148,0),MATCH($G76,幹材積成長量!$S$7:$U$7,0)),IF($F76="地位Ⅲ",INDEX(幹材積成長量!$Y$7:$AA$148,MATCH(【入力】吸収量・排出量算定シート!$H76+(S$17-$M$17),幹材積成長量!$Y$7:$Y$148,0),MATCH($G76,幹材積成長量!$Y$7:$AA$7,0)),INDEX(幹材積成長量!$V$7:$X$148,MATCH(【入力】吸収量・排出量算定シート!$H76+(S$17-$M$17),幹材積成長量!$V$7:$V$148,0),MATCH($G76,幹材積成長量!$V$7:$X$7,0)))),0)</f>
        <v>0</v>
      </c>
      <c r="T76" s="187">
        <f>IFERROR(IF($F76="地位Ⅰ",INDEX(幹材積成長量!$S$7:$U$148,MATCH(【入力】吸収量・排出量算定シート!$H76+(T$17-$M$17),幹材積成長量!$S$7:$S$148,0),MATCH($G76,幹材積成長量!$S$7:$U$7,0)),IF($F76="地位Ⅲ",INDEX(幹材積成長量!$Y$7:$AA$148,MATCH(【入力】吸収量・排出量算定シート!$H76+(T$17-$M$17),幹材積成長量!$Y$7:$Y$148,0),MATCH($G76,幹材積成長量!$Y$7:$AA$7,0)),INDEX(幹材積成長量!$V$7:$X$148,MATCH(【入力】吸収量・排出量算定シート!$H76+(T$17-$M$17),幹材積成長量!$V$7:$V$148,0),MATCH($G76,幹材積成長量!$V$7:$X$7,0)))),0)</f>
        <v>0</v>
      </c>
      <c r="U76" s="187">
        <f>IFERROR(IF($F76="地位Ⅰ",INDEX(幹材積成長量!$S$7:$U$148,MATCH(【入力】吸収量・排出量算定シート!$H76+(U$17-$M$17),幹材積成長量!$S$7:$S$148,0),MATCH($G76,幹材積成長量!$S$7:$U$7,0)),IF($F76="地位Ⅲ",INDEX(幹材積成長量!$Y$7:$AA$148,MATCH(【入力】吸収量・排出量算定シート!$H76+(U$17-$M$17),幹材積成長量!$Y$7:$Y$148,0),MATCH($G76,幹材積成長量!$Y$7:$AA$7,0)),INDEX(幹材積成長量!$V$7:$X$148,MATCH(【入力】吸収量・排出量算定シート!$H76+(U$17-$M$17),幹材積成長量!$V$7:$V$148,0),MATCH($G76,幹材積成長量!$V$7:$X$7,0)))),0)</f>
        <v>0</v>
      </c>
      <c r="V76" s="187">
        <f>IFERROR(IF($F76="地位Ⅰ",INDEX(幹材積成長量!$S$7:$U$148,MATCH(【入力】吸収量・排出量算定シート!$H76+(V$17-$M$17),幹材積成長量!$S$7:$S$148,0),MATCH($G76,幹材積成長量!$S$7:$U$7,0)),IF($F76="地位Ⅲ",INDEX(幹材積成長量!$Y$7:$AA$148,MATCH(【入力】吸収量・排出量算定シート!$H76+(V$17-$M$17),幹材積成長量!$Y$7:$Y$148,0),MATCH($G76,幹材積成長量!$Y$7:$AA$7,0)),INDEX(幹材積成長量!$V$7:$X$148,MATCH(【入力】吸収量・排出量算定シート!$H76+(V$17-$M$17),幹材積成長量!$V$7:$V$148,0),MATCH($G76,幹材積成長量!$V$7:$X$7,0)))),0)</f>
        <v>0</v>
      </c>
      <c r="W76" s="187">
        <f>IFERROR(IF($F76="地位Ⅰ",INDEX(幹材積成長量!$S$7:$U$148,MATCH(【入力】吸収量・排出量算定シート!$H76+(W$17-$M$17),幹材積成長量!$S$7:$S$148,0),MATCH($G76,幹材積成長量!$S$7:$U$7,0)),IF($F76="地位Ⅲ",INDEX(幹材積成長量!$Y$7:$AA$148,MATCH(【入力】吸収量・排出量算定シート!$H76+(W$17-$M$17),幹材積成長量!$Y$7:$Y$148,0),MATCH($G76,幹材積成長量!$Y$7:$AA$7,0)),INDEX(幹材積成長量!$V$7:$X$148,MATCH(【入力】吸収量・排出量算定シート!$H76+(W$17-$M$17),幹材積成長量!$V$7:$V$148,0),MATCH($G76,幹材積成長量!$V$7:$X$7,0)))),0)</f>
        <v>0</v>
      </c>
      <c r="X76" s="187">
        <f>IFERROR(IF($F76="地位Ⅰ",INDEX(幹材積成長量!$S$7:$U$148,MATCH(【入力】吸収量・排出量算定シート!$H76+(X$17-$M$17),幹材積成長量!$S$7:$S$148,0),MATCH($G76,幹材積成長量!$S$7:$U$7,0)),IF($F76="地位Ⅲ",INDEX(幹材積成長量!$Y$7:$AA$148,MATCH(【入力】吸収量・排出量算定シート!$H76+(X$17-$M$17),幹材積成長量!$Y$7:$Y$148,0),MATCH($G76,幹材積成長量!$Y$7:$AA$7,0)),INDEX(幹材積成長量!$V$7:$X$148,MATCH(【入力】吸収量・排出量算定シート!$H76+(X$17-$M$17),幹材積成長量!$V$7:$V$148,0),MATCH($G76,幹材積成長量!$V$7:$X$7,0)))),0)</f>
        <v>0</v>
      </c>
      <c r="Y76" s="187">
        <f>IFERROR(IF($F76="地位Ⅰ",INDEX(幹材積成長量!$S$7:$U$148,MATCH(【入力】吸収量・排出量算定シート!$H76+(Y$17-$M$17),幹材積成長量!$S$7:$S$148,0),MATCH($G76,幹材積成長量!$S$7:$U$7,0)),IF($F76="地位Ⅲ",INDEX(幹材積成長量!$Y$7:$AA$148,MATCH(【入力】吸収量・排出量算定シート!$H76+(Y$17-$M$17),幹材積成長量!$Y$7:$Y$148,0),MATCH($G76,幹材積成長量!$Y$7:$AA$7,0)),INDEX(幹材積成長量!$V$7:$X$148,MATCH(【入力】吸収量・排出量算定シート!$H76+(Y$17-$M$17),幹材積成長量!$V$7:$V$148,0),MATCH($G76,幹材積成長量!$V$7:$X$7,0)))),0)</f>
        <v>0</v>
      </c>
      <c r="Z76" s="187">
        <f>IFERROR(IF($F76="地位Ⅰ",INDEX(幹材積成長量!$S$7:$U$148,MATCH(【入力】吸収量・排出量算定シート!$H76+(Z$17-$M$17),幹材積成長量!$S$7:$S$148,0),MATCH($G76,幹材積成長量!$S$7:$U$7,0)),IF($F76="地位Ⅲ",INDEX(幹材積成長量!$Y$7:$AA$148,MATCH(【入力】吸収量・排出量算定シート!$H76+(Z$17-$M$17),幹材積成長量!$Y$7:$Y$148,0),MATCH($G76,幹材積成長量!$Y$7:$AA$7,0)),INDEX(幹材積成長量!$V$7:$X$148,MATCH(【入力】吸収量・排出量算定シート!$H76+(Z$17-$M$17),幹材積成長量!$V$7:$V$148,0),MATCH($G76,幹材積成長量!$V$7:$X$7,0)))),0)</f>
        <v>0</v>
      </c>
      <c r="AA76" s="187">
        <f>IFERROR(IF($F76="地位Ⅰ",INDEX(幹材積成長量!$S$7:$U$148,MATCH(【入力】吸収量・排出量算定シート!$H76+(AA$17-$M$17),幹材積成長量!$S$7:$S$148,0),MATCH($G76,幹材積成長量!$S$7:$U$7,0)),IF($F76="地位Ⅲ",INDEX(幹材積成長量!$Y$7:$AA$148,MATCH(【入力】吸収量・排出量算定シート!$H76+(AA$17-$M$17),幹材積成長量!$Y$7:$Y$148,0),MATCH($G76,幹材積成長量!$Y$7:$AA$7,0)),INDEX(幹材積成長量!$V$7:$X$148,MATCH(【入力】吸収量・排出量算定シート!$H76+(AA$17-$M$17),幹材積成長量!$V$7:$V$148,0),MATCH($G76,幹材積成長量!$V$7:$X$7,0)))),0)</f>
        <v>0</v>
      </c>
      <c r="AB76" s="187">
        <f>IFERROR(IF($F76="地位Ⅰ",INDEX(幹材積成長量!$S$7:$U$148,MATCH(【入力】吸収量・排出量算定シート!$H76+(AB$17-$M$17),幹材積成長量!$S$7:$S$148,0),MATCH($G76,幹材積成長量!$S$7:$U$7,0)),IF($F76="地位Ⅲ",INDEX(幹材積成長量!$Y$7:$AA$148,MATCH(【入力】吸収量・排出量算定シート!$H76+(AB$17-$M$17),幹材積成長量!$Y$7:$Y$148,0),MATCH($G76,幹材積成長量!$Y$7:$AA$7,0)),INDEX(幹材積成長量!$V$7:$X$148,MATCH(【入力】吸収量・排出量算定シート!$H76+(AB$17-$M$17),幹材積成長量!$V$7:$V$148,0),MATCH($G76,幹材積成長量!$V$7:$X$7,0)))),0)</f>
        <v>0</v>
      </c>
      <c r="AC76" s="187">
        <f>IFERROR(IF($F76="地位Ⅰ",INDEX(幹材積成長量!$S$7:$U$148,MATCH(【入力】吸収量・排出量算定シート!$H76+(AC$17-$M$17),幹材積成長量!$S$7:$S$148,0),MATCH($G76,幹材積成長量!$S$7:$U$7,0)),IF($F76="地位Ⅲ",INDEX(幹材積成長量!$Y$7:$AA$148,MATCH(【入力】吸収量・排出量算定シート!$H76+(AC$17-$M$17),幹材積成長量!$Y$7:$Y$148,0),MATCH($G76,幹材積成長量!$Y$7:$AA$7,0)),INDEX(幹材積成長量!$V$7:$X$148,MATCH(【入力】吸収量・排出量算定シート!$H76+(AC$17-$M$17),幹材積成長量!$V$7:$V$148,0),MATCH($G76,幹材積成長量!$V$7:$X$7,0)))),0)</f>
        <v>0</v>
      </c>
      <c r="AD76" s="2">
        <f>IFERROR(INDEX('BEF（拡大係数）'!$A$4:$AO$154,MATCH(【入力】吸収量・排出量算定シート!$H76,'BEF（拡大係数）'!$A$4:$A$154,0),MATCH($G76,'BEF（拡大係数）'!$A$4:$AO$4,0)),0)</f>
        <v>0</v>
      </c>
      <c r="AE76" s="2">
        <f>IFERROR(INDEX('BEF（拡大係数）'!$A$4:$AO$154,MATCH(【入力】吸収量・排出量算定シート!$H76,'BEF（拡大係数）'!$A$4:$A$154,0),MATCH($G76,'BEF（拡大係数）'!$A$4:$AO$4,0)),0)</f>
        <v>0</v>
      </c>
      <c r="AF76" s="2">
        <f>IFERROR(INDEX('BEF（拡大係数）'!$A$4:$AO$154,MATCH(【入力】吸収量・排出量算定シート!$H76,'BEF（拡大係数）'!$A$4:$A$154,0),MATCH($G76,'BEF（拡大係数）'!$A$4:$AO$4,0)),0)</f>
        <v>0</v>
      </c>
      <c r="AG76" s="2">
        <f>IFERROR(INDEX('BEF（拡大係数）'!$A$4:$AO$154,MATCH(【入力】吸収量・排出量算定シート!$H76,'BEF（拡大係数）'!$A$4:$A$154,0),MATCH($G76,'BEF（拡大係数）'!$A$4:$AO$4,0)),0)</f>
        <v>0</v>
      </c>
      <c r="AH76" s="2">
        <f>IFERROR(INDEX('BEF（拡大係数）'!$A$4:$AO$154,MATCH(【入力】吸収量・排出量算定シート!$H76,'BEF（拡大係数）'!$A$4:$A$154,0),MATCH($G76,'BEF（拡大係数）'!$A$4:$AO$4,0)),0)</f>
        <v>0</v>
      </c>
      <c r="AI76" s="2">
        <f>IFERROR(INDEX('BEF（拡大係数）'!$A$4:$AO$154,MATCH(【入力】吸収量・排出量算定シート!$H76,'BEF（拡大係数）'!$A$4:$A$154,0),MATCH($G76,'BEF（拡大係数）'!$A$4:$AO$4,0)),0)</f>
        <v>0</v>
      </c>
      <c r="AJ76" s="2">
        <f>IFERROR(INDEX('BEF（拡大係数）'!$A$4:$AO$154,MATCH(【入力】吸収量・排出量算定シート!$H76,'BEF（拡大係数）'!$A$4:$A$154,0),MATCH($G76,'BEF（拡大係数）'!$A$4:$AO$4,0)),0)</f>
        <v>0</v>
      </c>
      <c r="AK76" s="2">
        <f>IFERROR(INDEX('BEF（拡大係数）'!$A$4:$AO$154,MATCH(【入力】吸収量・排出量算定シート!$H76,'BEF（拡大係数）'!$A$4:$A$154,0),MATCH($G76,'BEF（拡大係数）'!$A$4:$AO$4,0)),0)</f>
        <v>0</v>
      </c>
      <c r="AL76" s="2">
        <f>IFERROR(INDEX('BEF（拡大係数）'!$A$4:$AO$154,MATCH(【入力】吸収量・排出量算定シート!$H76,'BEF（拡大係数）'!$A$4:$A$154,0),MATCH($G76,'BEF（拡大係数）'!$A$4:$AO$4,0)),0)</f>
        <v>0</v>
      </c>
      <c r="AM76" s="2">
        <f>IFERROR(INDEX('BEF（拡大係数）'!$A$4:$AO$154,MATCH(【入力】吸収量・排出量算定シート!$H76,'BEF（拡大係数）'!$A$4:$A$154,0),MATCH($G76,'BEF（拡大係数）'!$A$4:$AO$4,0)),0)</f>
        <v>0</v>
      </c>
      <c r="AN76" s="2">
        <f>IFERROR(INDEX('BEF（拡大係数）'!$A$4:$AO$154,MATCH(【入力】吸収量・排出量算定シート!$H76,'BEF（拡大係数）'!$A$4:$A$154,0),MATCH($G76,'BEF（拡大係数）'!$A$4:$AO$4,0)),0)</f>
        <v>0</v>
      </c>
      <c r="AO76" s="2">
        <f>IFERROR(INDEX('BEF（拡大係数）'!$A$4:$AO$154,MATCH(【入力】吸収量・排出量算定シート!$H76,'BEF（拡大係数）'!$A$4:$A$154,0),MATCH($G76,'BEF（拡大係数）'!$A$4:$AO$4,0)),0)</f>
        <v>0</v>
      </c>
      <c r="AP76" s="2">
        <f>IFERROR(INDEX('BEF（拡大係数）'!$A$4:$AO$154,MATCH(【入力】吸収量・排出量算定シート!$H76,'BEF（拡大係数）'!$A$4:$A$154,0),MATCH($G76,'BEF（拡大係数）'!$A$4:$AO$4,0)),0)</f>
        <v>0</v>
      </c>
      <c r="AQ76" s="2">
        <f>IFERROR(INDEX('BEF（拡大係数）'!$A$4:$AO$154,MATCH(【入力】吸収量・排出量算定シート!$H76,'BEF（拡大係数）'!$A$4:$A$154,0),MATCH($G76,'BEF（拡大係数）'!$A$4:$AO$4,0)),0)</f>
        <v>0</v>
      </c>
      <c r="AR76" s="2">
        <f>IFERROR(INDEX('BEF（拡大係数）'!$A$4:$AO$154,MATCH(【入力】吸収量・排出量算定シート!$H76,'BEF（拡大係数）'!$A$4:$A$154,0),MATCH($G76,'BEF（拡大係数）'!$A$4:$AO$4,0)),0)</f>
        <v>0</v>
      </c>
      <c r="AS76" s="2">
        <f>IFERROR(INDEX('BEF（拡大係数）'!$A$4:$AO$154,MATCH(【入力】吸収量・排出量算定シート!$H76,'BEF（拡大係数）'!$A$4:$A$154,0),MATCH($G76,'BEF（拡大係数）'!$A$4:$AO$4,0)),0)</f>
        <v>0</v>
      </c>
      <c r="AT76" s="2">
        <f>IFERROR(INDEX('BEF（拡大係数）'!$A$4:$AO$154,MATCH(【入力】吸収量・排出量算定シート!$H76,'BEF（拡大係数）'!$A$4:$A$154,0),MATCH($G76,'BEF（拡大係数）'!$A$4:$AO$4,0)),0)</f>
        <v>0</v>
      </c>
      <c r="AU76" s="2">
        <f>IFERROR(VLOOKUP($G76,パラメータ_オリジナル!$B$6:$G$45,4,FALSE),0)</f>
        <v>0</v>
      </c>
      <c r="AV76" s="2">
        <f>IFERROR(VLOOKUP($G76,パラメータ_オリジナル!$B$6:$G$45,5,FALSE),0)</f>
        <v>0</v>
      </c>
      <c r="AW76" s="2">
        <f>IFERROR(VLOOKUP($G76,パラメータ_オリジナル!$B$6:$G$45,6,FALSE),0)</f>
        <v>0</v>
      </c>
      <c r="AX76" s="125">
        <f t="shared" si="182"/>
        <v>0</v>
      </c>
      <c r="AY76" s="125">
        <f t="shared" si="183"/>
        <v>0</v>
      </c>
      <c r="AZ76" s="125">
        <f t="shared" si="184"/>
        <v>0</v>
      </c>
      <c r="BA76" s="125">
        <f t="shared" si="185"/>
        <v>0</v>
      </c>
      <c r="BB76" s="125">
        <f t="shared" si="186"/>
        <v>0</v>
      </c>
      <c r="BC76" s="125">
        <f t="shared" si="187"/>
        <v>0</v>
      </c>
      <c r="BD76" s="125">
        <f t="shared" si="188"/>
        <v>0</v>
      </c>
      <c r="BE76" s="125">
        <f t="shared" si="189"/>
        <v>0</v>
      </c>
      <c r="BF76" s="125">
        <f t="shared" si="190"/>
        <v>0</v>
      </c>
      <c r="BG76" s="125">
        <f t="shared" si="191"/>
        <v>0</v>
      </c>
      <c r="BH76" s="125">
        <f t="shared" si="192"/>
        <v>0</v>
      </c>
      <c r="BI76" s="125">
        <f t="shared" si="193"/>
        <v>0</v>
      </c>
      <c r="BJ76" s="125">
        <f t="shared" si="194"/>
        <v>0</v>
      </c>
      <c r="BK76" s="125">
        <f t="shared" si="195"/>
        <v>0</v>
      </c>
      <c r="BL76" s="125">
        <f t="shared" si="196"/>
        <v>0</v>
      </c>
      <c r="BM76" s="125">
        <f t="shared" si="197"/>
        <v>0</v>
      </c>
      <c r="BN76" s="125">
        <f t="shared" si="198"/>
        <v>0</v>
      </c>
      <c r="BO76" s="125">
        <f t="shared" si="199"/>
        <v>0</v>
      </c>
      <c r="BP76" s="125">
        <f t="shared" si="200"/>
        <v>0</v>
      </c>
      <c r="BQ76" s="125">
        <f t="shared" si="201"/>
        <v>0</v>
      </c>
      <c r="BR76" s="125">
        <f t="shared" si="202"/>
        <v>0</v>
      </c>
      <c r="BS76" s="125">
        <f t="shared" si="203"/>
        <v>0</v>
      </c>
      <c r="BT76" s="125">
        <f t="shared" si="204"/>
        <v>0</v>
      </c>
      <c r="BU76" s="125">
        <f t="shared" si="205"/>
        <v>0</v>
      </c>
      <c r="BV76" s="125">
        <f t="shared" si="206"/>
        <v>0</v>
      </c>
      <c r="BW76" s="125">
        <f t="shared" si="207"/>
        <v>0</v>
      </c>
      <c r="BX76" s="125">
        <f t="shared" si="208"/>
        <v>0</v>
      </c>
      <c r="BY76" s="125">
        <f t="shared" si="209"/>
        <v>0</v>
      </c>
      <c r="BZ76" s="125">
        <f t="shared" si="210"/>
        <v>0</v>
      </c>
      <c r="CA76" s="125">
        <f t="shared" si="211"/>
        <v>0</v>
      </c>
      <c r="CB76" s="125">
        <f t="shared" si="212"/>
        <v>0</v>
      </c>
      <c r="CC76" s="125">
        <f t="shared" si="213"/>
        <v>0</v>
      </c>
      <c r="CD76" s="125">
        <f t="shared" si="214"/>
        <v>0</v>
      </c>
      <c r="CE76" s="125">
        <f t="shared" si="215"/>
        <v>0</v>
      </c>
      <c r="CF76" s="2">
        <f>IFERROR(IF($F76="地位Ⅰ",INDEX(幹材積成長量!$I$7:$K$148,MATCH((【入力】吸収量・排出量算定シート!$H76+(【入力】吸収量・排出量算定シート!CF$17-【入力】吸収量・排出量算定シート!$CF$17)),幹材積成長量!$I$7:$I$148,0),MATCH(【入力】吸収量・排出量算定シート!$G76,幹材積成長量!$I$7:$K$7,0)),IF($F76="地位Ⅲ",INDEX(幹材積成長量!$O$7:$Q$148,MATCH((【入力】吸収量・排出量算定シート!$H76+(【入力】吸収量・排出量算定シート!CF$17-【入力】吸収量・排出量算定シート!$CF$17)),幹材積成長量!$O$7:$O$148,0),MATCH(【入力】吸収量・排出量算定シート!$G76,幹材積成長量!$O$7:$Q$7,0)),INDEX(幹材積成長量!$L$7:$N$148,MATCH((【入力】吸収量・排出量算定シート!$H76+(【入力】吸収量・排出量算定シート!CF$17-【入力】吸収量・排出量算定シート!$CF$17)),幹材積成長量!$L$7:$L$148,0),MATCH(【入力】吸収量・排出量算定シート!$G76,幹材積成長量!$L$7:$N$7,0)))),0)</f>
        <v>0</v>
      </c>
      <c r="CG76" s="2">
        <f>IFERROR(IF($F76="地位Ⅰ",INDEX(幹材積成長量!$I$7:$K$148,MATCH((【入力】吸収量・排出量算定シート!$H76+(【入力】吸収量・排出量算定シート!CG$17-【入力】吸収量・排出量算定シート!$CF$17)),幹材積成長量!$I$7:$I$148,0),MATCH(【入力】吸収量・排出量算定シート!$G76,幹材積成長量!$I$7:$K$7,0)),IF($F76="地位Ⅲ",INDEX(幹材積成長量!$O$7:$Q$148,MATCH((【入力】吸収量・排出量算定シート!$H76+(【入力】吸収量・排出量算定シート!CG$17-【入力】吸収量・排出量算定シート!$CF$17)),幹材積成長量!$O$7:$O$148,0),MATCH(【入力】吸収量・排出量算定シート!$G76,幹材積成長量!$O$7:$Q$7,0)),INDEX(幹材積成長量!$L$7:$N$148,MATCH((【入力】吸収量・排出量算定シート!$H76+(【入力】吸収量・排出量算定シート!CG$17-【入力】吸収量・排出量算定シート!$CF$17)),幹材積成長量!$L$7:$L$148,0),MATCH(【入力】吸収量・排出量算定シート!$G76,幹材積成長量!$L$7:$N$7,0)))),0)</f>
        <v>0</v>
      </c>
      <c r="CH76" s="2">
        <f>IFERROR(IF($F76="地位Ⅰ",INDEX(幹材積成長量!$I$7:$K$148,MATCH((【入力】吸収量・排出量算定シート!$H76+(【入力】吸収量・排出量算定シート!CH$17-【入力】吸収量・排出量算定シート!$CF$17)),幹材積成長量!$I$7:$I$148,0),MATCH(【入力】吸収量・排出量算定シート!$G76,幹材積成長量!$I$7:$K$7,0)),IF($F76="地位Ⅲ",INDEX(幹材積成長量!$O$7:$Q$148,MATCH((【入力】吸収量・排出量算定シート!$H76+(【入力】吸収量・排出量算定シート!CH$17-【入力】吸収量・排出量算定シート!$CF$17)),幹材積成長量!$O$7:$O$148,0),MATCH(【入力】吸収量・排出量算定シート!$G76,幹材積成長量!$O$7:$Q$7,0)),INDEX(幹材積成長量!$L$7:$N$148,MATCH((【入力】吸収量・排出量算定シート!$H76+(【入力】吸収量・排出量算定シート!CH$17-【入力】吸収量・排出量算定シート!$CF$17)),幹材積成長量!$L$7:$L$148,0),MATCH(【入力】吸収量・排出量算定シート!$G76,幹材積成長量!$L$7:$N$7,0)))),0)</f>
        <v>0</v>
      </c>
      <c r="CI76" s="2">
        <f>IFERROR(IF($F76="地位Ⅰ",INDEX(幹材積成長量!$I$7:$K$148,MATCH((【入力】吸収量・排出量算定シート!$H76+(【入力】吸収量・排出量算定シート!CI$17-【入力】吸収量・排出量算定シート!$CF$17)),幹材積成長量!$I$7:$I$148,0),MATCH(【入力】吸収量・排出量算定シート!$G76,幹材積成長量!$I$7:$K$7,0)),IF($F76="地位Ⅲ",INDEX(幹材積成長量!$O$7:$Q$148,MATCH((【入力】吸収量・排出量算定シート!$H76+(【入力】吸収量・排出量算定シート!CI$17-【入力】吸収量・排出量算定シート!$CF$17)),幹材積成長量!$O$7:$O$148,0),MATCH(【入力】吸収量・排出量算定シート!$G76,幹材積成長量!$O$7:$Q$7,0)),INDEX(幹材積成長量!$L$7:$N$148,MATCH((【入力】吸収量・排出量算定シート!$H76+(【入力】吸収量・排出量算定シート!CI$17-【入力】吸収量・排出量算定シート!$CF$17)),幹材積成長量!$L$7:$L$148,0),MATCH(【入力】吸収量・排出量算定シート!$G76,幹材積成長量!$L$7:$N$7,0)))),0)</f>
        <v>0</v>
      </c>
      <c r="CJ76" s="2">
        <f>IFERROR(IF($F76="地位Ⅰ",INDEX(幹材積成長量!$I$7:$K$148,MATCH((【入力】吸収量・排出量算定シート!$H76+(【入力】吸収量・排出量算定シート!CJ$17-【入力】吸収量・排出量算定シート!$CF$17)),幹材積成長量!$I$7:$I$148,0),MATCH(【入力】吸収量・排出量算定シート!$G76,幹材積成長量!$I$7:$K$7,0)),IF($F76="地位Ⅲ",INDEX(幹材積成長量!$O$7:$Q$148,MATCH((【入力】吸収量・排出量算定シート!$H76+(【入力】吸収量・排出量算定シート!CJ$17-【入力】吸収量・排出量算定シート!$CF$17)),幹材積成長量!$O$7:$O$148,0),MATCH(【入力】吸収量・排出量算定シート!$G76,幹材積成長量!$O$7:$Q$7,0)),INDEX(幹材積成長量!$L$7:$N$148,MATCH((【入力】吸収量・排出量算定シート!$H76+(【入力】吸収量・排出量算定シート!CJ$17-【入力】吸収量・排出量算定シート!$CF$17)),幹材積成長量!$L$7:$L$148,0),MATCH(【入力】吸収量・排出量算定シート!$G76,幹材積成長量!$L$7:$N$7,0)))),0)</f>
        <v>0</v>
      </c>
      <c r="CK76" s="2">
        <f>IFERROR(IF($F76="地位Ⅰ",INDEX(幹材積成長量!$I$7:$K$148,MATCH((【入力】吸収量・排出量算定シート!$H76+(【入力】吸収量・排出量算定シート!CK$17-【入力】吸収量・排出量算定シート!$CF$17)),幹材積成長量!$I$7:$I$148,0),MATCH(【入力】吸収量・排出量算定シート!$G76,幹材積成長量!$I$7:$K$7,0)),IF($F76="地位Ⅲ",INDEX(幹材積成長量!$O$7:$Q$148,MATCH((【入力】吸収量・排出量算定シート!$H76+(【入力】吸収量・排出量算定シート!CK$17-【入力】吸収量・排出量算定シート!$CF$17)),幹材積成長量!$O$7:$O$148,0),MATCH(【入力】吸収量・排出量算定シート!$G76,幹材積成長量!$O$7:$Q$7,0)),INDEX(幹材積成長量!$L$7:$N$148,MATCH((【入力】吸収量・排出量算定シート!$H76+(【入力】吸収量・排出量算定シート!CK$17-【入力】吸収量・排出量算定シート!$CF$17)),幹材積成長量!$L$7:$L$148,0),MATCH(【入力】吸収量・排出量算定シート!$G76,幹材積成長量!$L$7:$N$7,0)))),0)</f>
        <v>0</v>
      </c>
      <c r="CL76" s="2">
        <f>IFERROR(IF($F76="地位Ⅰ",INDEX(幹材積成長量!$I$7:$K$148,MATCH((【入力】吸収量・排出量算定シート!$H76+(【入力】吸収量・排出量算定シート!CL$17-【入力】吸収量・排出量算定シート!$CF$17)),幹材積成長量!$I$7:$I$148,0),MATCH(【入力】吸収量・排出量算定シート!$G76,幹材積成長量!$I$7:$K$7,0)),IF($F76="地位Ⅲ",INDEX(幹材積成長量!$O$7:$Q$148,MATCH((【入力】吸収量・排出量算定シート!$H76+(【入力】吸収量・排出量算定シート!CL$17-【入力】吸収量・排出量算定シート!$CF$17)),幹材積成長量!$O$7:$O$148,0),MATCH(【入力】吸収量・排出量算定シート!$G76,幹材積成長量!$O$7:$Q$7,0)),INDEX(幹材積成長量!$L$7:$N$148,MATCH((【入力】吸収量・排出量算定シート!$H76+(【入力】吸収量・排出量算定シート!CL$17-【入力】吸収量・排出量算定シート!$CF$17)),幹材積成長量!$L$7:$L$148,0),MATCH(【入力】吸収量・排出量算定シート!$G76,幹材積成長量!$L$7:$N$7,0)))),0)</f>
        <v>0</v>
      </c>
      <c r="CM76" s="2">
        <f>IFERROR(IF($F76="地位Ⅰ",INDEX(幹材積成長量!$I$7:$K$148,MATCH((【入力】吸収量・排出量算定シート!$H76+(【入力】吸収量・排出量算定シート!CM$17-【入力】吸収量・排出量算定シート!$CF$17)),幹材積成長量!$I$7:$I$148,0),MATCH(【入力】吸収量・排出量算定シート!$G76,幹材積成長量!$I$7:$K$7,0)),IF($F76="地位Ⅲ",INDEX(幹材積成長量!$O$7:$Q$148,MATCH((【入力】吸収量・排出量算定シート!$H76+(【入力】吸収量・排出量算定シート!CM$17-【入力】吸収量・排出量算定シート!$CF$17)),幹材積成長量!$O$7:$O$148,0),MATCH(【入力】吸収量・排出量算定シート!$G76,幹材積成長量!$O$7:$Q$7,0)),INDEX(幹材積成長量!$L$7:$N$148,MATCH((【入力】吸収量・排出量算定シート!$H76+(【入力】吸収量・排出量算定シート!CM$17-【入力】吸収量・排出量算定シート!$CF$17)),幹材積成長量!$L$7:$L$148,0),MATCH(【入力】吸収量・排出量算定シート!$G76,幹材積成長量!$L$7:$N$7,0)))),0)</f>
        <v>0</v>
      </c>
      <c r="CN76" s="2">
        <f>IFERROR(IF($F76="地位Ⅰ",INDEX(幹材積成長量!$I$7:$K$148,MATCH((【入力】吸収量・排出量算定シート!$H76+(【入力】吸収量・排出量算定シート!CN$17-【入力】吸収量・排出量算定シート!$CF$17)),幹材積成長量!$I$7:$I$148,0),MATCH(【入力】吸収量・排出量算定シート!$G76,幹材積成長量!$I$7:$K$7,0)),IF($F76="地位Ⅲ",INDEX(幹材積成長量!$O$7:$Q$148,MATCH((【入力】吸収量・排出量算定シート!$H76+(【入力】吸収量・排出量算定シート!CN$17-【入力】吸収量・排出量算定シート!$CF$17)),幹材積成長量!$O$7:$O$148,0),MATCH(【入力】吸収量・排出量算定シート!$G76,幹材積成長量!$O$7:$Q$7,0)),INDEX(幹材積成長量!$L$7:$N$148,MATCH((【入力】吸収量・排出量算定シート!$H76+(【入力】吸収量・排出量算定シート!CN$17-【入力】吸収量・排出量算定シート!$CF$17)),幹材積成長量!$L$7:$L$148,0),MATCH(【入力】吸収量・排出量算定シート!$G76,幹材積成長量!$L$7:$N$7,0)))),0)</f>
        <v>0</v>
      </c>
      <c r="CO76" s="2">
        <f>IFERROR(IF($F76="地位Ⅰ",INDEX(幹材積成長量!$I$7:$K$148,MATCH((【入力】吸収量・排出量算定シート!$H76+(【入力】吸収量・排出量算定シート!CO$17-【入力】吸収量・排出量算定シート!$CF$17)),幹材積成長量!$I$7:$I$148,0),MATCH(【入力】吸収量・排出量算定シート!$G76,幹材積成長量!$I$7:$K$7,0)),IF($F76="地位Ⅲ",INDEX(幹材積成長量!$O$7:$Q$148,MATCH((【入力】吸収量・排出量算定シート!$H76+(【入力】吸収量・排出量算定シート!CO$17-【入力】吸収量・排出量算定シート!$CF$17)),幹材積成長量!$O$7:$O$148,0),MATCH(【入力】吸収量・排出量算定シート!$G76,幹材積成長量!$O$7:$Q$7,0)),INDEX(幹材積成長量!$L$7:$N$148,MATCH((【入力】吸収量・排出量算定シート!$H76+(【入力】吸収量・排出量算定シート!CO$17-【入力】吸収量・排出量算定シート!$CF$17)),幹材積成長量!$L$7:$L$148,0),MATCH(【入力】吸収量・排出量算定シート!$G76,幹材積成長量!$L$7:$N$7,0)))),0)</f>
        <v>0</v>
      </c>
      <c r="CP76" s="2">
        <f>IFERROR(IF($F76="地位Ⅰ",INDEX(幹材積成長量!$I$7:$K$148,MATCH((【入力】吸収量・排出量算定シート!$H76+(【入力】吸収量・排出量算定シート!CP$17-【入力】吸収量・排出量算定シート!$CF$17)),幹材積成長量!$I$7:$I$148,0),MATCH(【入力】吸収量・排出量算定シート!$G76,幹材積成長量!$I$7:$K$7,0)),IF($F76="地位Ⅲ",INDEX(幹材積成長量!$O$7:$Q$148,MATCH((【入力】吸収量・排出量算定シート!$H76+(【入力】吸収量・排出量算定シート!CP$17-【入力】吸収量・排出量算定シート!$CF$17)),幹材積成長量!$O$7:$O$148,0),MATCH(【入力】吸収量・排出量算定シート!$G76,幹材積成長量!$O$7:$Q$7,0)),INDEX(幹材積成長量!$L$7:$N$148,MATCH((【入力】吸収量・排出量算定シート!$H76+(【入力】吸収量・排出量算定シート!CP$17-【入力】吸収量・排出量算定シート!$CF$17)),幹材積成長量!$L$7:$L$148,0),MATCH(【入力】吸収量・排出量算定シート!$G76,幹材積成長量!$L$7:$N$7,0)))),0)</f>
        <v>0</v>
      </c>
      <c r="CQ76" s="2">
        <f>IFERROR(IF($F76="地位Ⅰ",INDEX(幹材積成長量!$I$7:$K$148,MATCH((【入力】吸収量・排出量算定シート!$H76+(【入力】吸収量・排出量算定シート!CQ$17-【入力】吸収量・排出量算定シート!$CF$17)),幹材積成長量!$I$7:$I$148,0),MATCH(【入力】吸収量・排出量算定シート!$G76,幹材積成長量!$I$7:$K$7,0)),IF($F76="地位Ⅲ",INDEX(幹材積成長量!$O$7:$Q$148,MATCH((【入力】吸収量・排出量算定シート!$H76+(【入力】吸収量・排出量算定シート!CQ$17-【入力】吸収量・排出量算定シート!$CF$17)),幹材積成長量!$O$7:$O$148,0),MATCH(【入力】吸収量・排出量算定シート!$G76,幹材積成長量!$O$7:$Q$7,0)),INDEX(幹材積成長量!$L$7:$N$148,MATCH((【入力】吸収量・排出量算定シート!$H76+(【入力】吸収量・排出量算定シート!CQ$17-【入力】吸収量・排出量算定シート!$CF$17)),幹材積成長量!$L$7:$L$148,0),MATCH(【入力】吸収量・排出量算定シート!$G76,幹材積成長量!$L$7:$N$7,0)))),0)</f>
        <v>0</v>
      </c>
      <c r="CR76" s="2">
        <f>IFERROR(IF($F76="地位Ⅰ",INDEX(幹材積成長量!$I$7:$K$148,MATCH((【入力】吸収量・排出量算定シート!$H76+(【入力】吸収量・排出量算定シート!CR$17-【入力】吸収量・排出量算定シート!$CF$17)),幹材積成長量!$I$7:$I$148,0),MATCH(【入力】吸収量・排出量算定シート!$G76,幹材積成長量!$I$7:$K$7,0)),IF($F76="地位Ⅲ",INDEX(幹材積成長量!$O$7:$Q$148,MATCH((【入力】吸収量・排出量算定シート!$H76+(【入力】吸収量・排出量算定シート!CR$17-【入力】吸収量・排出量算定シート!$CF$17)),幹材積成長量!$O$7:$O$148,0),MATCH(【入力】吸収量・排出量算定シート!$G76,幹材積成長量!$O$7:$Q$7,0)),INDEX(幹材積成長量!$L$7:$N$148,MATCH((【入力】吸収量・排出量算定シート!$H76+(【入力】吸収量・排出量算定シート!CR$17-【入力】吸収量・排出量算定シート!$CF$17)),幹材積成長量!$L$7:$L$148,0),MATCH(【入力】吸収量・排出量算定シート!$G76,幹材積成長量!$L$7:$N$7,0)))),0)</f>
        <v>0</v>
      </c>
      <c r="CS76" s="2">
        <f>IFERROR(IF($F76="地位Ⅰ",INDEX(幹材積成長量!$I$7:$K$148,MATCH((【入力】吸収量・排出量算定シート!$H76+(【入力】吸収量・排出量算定シート!CS$17-【入力】吸収量・排出量算定シート!$CF$17)),幹材積成長量!$I$7:$I$148,0),MATCH(【入力】吸収量・排出量算定シート!$G76,幹材積成長量!$I$7:$K$7,0)),IF($F76="地位Ⅲ",INDEX(幹材積成長量!$O$7:$Q$148,MATCH((【入力】吸収量・排出量算定シート!$H76+(【入力】吸収量・排出量算定シート!CS$17-【入力】吸収量・排出量算定シート!$CF$17)),幹材積成長量!$O$7:$O$148,0),MATCH(【入力】吸収量・排出量算定シート!$G76,幹材積成長量!$O$7:$Q$7,0)),INDEX(幹材積成長量!$L$7:$N$148,MATCH((【入力】吸収量・排出量算定シート!$H76+(【入力】吸収量・排出量算定シート!CS$17-【入力】吸収量・排出量算定シート!$CF$17)),幹材積成長量!$L$7:$L$148,0),MATCH(【入力】吸収量・排出量算定シート!$G76,幹材積成長量!$L$7:$N$7,0)))),0)</f>
        <v>0</v>
      </c>
      <c r="CT76" s="2">
        <f>IFERROR(IF($F76="地位Ⅰ",INDEX(幹材積成長量!$I$7:$K$148,MATCH((【入力】吸収量・排出量算定シート!$H76+(【入力】吸収量・排出量算定シート!CT$17-【入力】吸収量・排出量算定シート!$CF$17)),幹材積成長量!$I$7:$I$148,0),MATCH(【入力】吸収量・排出量算定シート!$G76,幹材積成長量!$I$7:$K$7,0)),IF($F76="地位Ⅲ",INDEX(幹材積成長量!$O$7:$Q$148,MATCH((【入力】吸収量・排出量算定シート!$H76+(【入力】吸収量・排出量算定シート!CT$17-【入力】吸収量・排出量算定シート!$CF$17)),幹材積成長量!$O$7:$O$148,0),MATCH(【入力】吸収量・排出量算定シート!$G76,幹材積成長量!$O$7:$Q$7,0)),INDEX(幹材積成長量!$L$7:$N$148,MATCH((【入力】吸収量・排出量算定シート!$H76+(【入力】吸収量・排出量算定シート!CT$17-【入力】吸収量・排出量算定シート!$CF$17)),幹材積成長量!$L$7:$L$148,0),MATCH(【入力】吸収量・排出量算定シート!$G76,幹材積成長量!$L$7:$N$7,0)))),0)</f>
        <v>0</v>
      </c>
      <c r="CU76" s="2">
        <f>IFERROR(IF($F76="地位Ⅰ",INDEX(幹材積成長量!$I$7:$K$148,MATCH((【入力】吸収量・排出量算定シート!$H76+(【入力】吸収量・排出量算定シート!CU$17-【入力】吸収量・排出量算定シート!$CF$17)),幹材積成長量!$I$7:$I$148,0),MATCH(【入力】吸収量・排出量算定シート!$G76,幹材積成長量!$I$7:$K$7,0)),IF($F76="地位Ⅲ",INDEX(幹材積成長量!$O$7:$Q$148,MATCH((【入力】吸収量・排出量算定シート!$H76+(【入力】吸収量・排出量算定シート!CU$17-【入力】吸収量・排出量算定シート!$CF$17)),幹材積成長量!$O$7:$O$148,0),MATCH(【入力】吸収量・排出量算定シート!$G76,幹材積成長量!$O$7:$Q$7,0)),INDEX(幹材積成長量!$L$7:$N$148,MATCH((【入力】吸収量・排出量算定シート!$H76+(【入力】吸収量・排出量算定シート!CU$17-【入力】吸収量・排出量算定シート!$CF$17)),幹材積成長量!$L$7:$L$148,0),MATCH(【入力】吸収量・排出量算定シート!$G76,幹材積成長量!$L$7:$N$7,0)))),0)</f>
        <v>0</v>
      </c>
      <c r="CV76" s="2">
        <f>IFERROR(IF($F76="地位Ⅰ",INDEX(幹材積成長量!$I$7:$K$148,MATCH((【入力】吸収量・排出量算定シート!$H76+(【入力】吸収量・排出量算定シート!CV$17-【入力】吸収量・排出量算定シート!$CF$17)),幹材積成長量!$I$7:$I$148,0),MATCH(【入力】吸収量・排出量算定シート!$G76,幹材積成長量!$I$7:$K$7,0)),IF($F76="地位Ⅲ",INDEX(幹材積成長量!$O$7:$Q$148,MATCH((【入力】吸収量・排出量算定シート!$H76+(【入力】吸収量・排出量算定シート!CV$17-【入力】吸収量・排出量算定シート!$CF$17)),幹材積成長量!$O$7:$O$148,0),MATCH(【入力】吸収量・排出量算定シート!$G76,幹材積成長量!$O$7:$Q$7,0)),INDEX(幹材積成長量!$L$7:$N$148,MATCH((【入力】吸収量・排出量算定シート!$H76+(【入力】吸収量・排出量算定シート!CV$17-【入力】吸収量・排出量算定シート!$CF$17)),幹材積成長量!$L$7:$L$148,0),MATCH(【入力】吸収量・排出量算定シート!$G76,幹材積成長量!$L$7:$N$7,0)))),0)</f>
        <v>0</v>
      </c>
      <c r="CW76" s="2">
        <f t="shared" si="216"/>
        <v>0</v>
      </c>
      <c r="CX76" s="2">
        <f t="shared" si="217"/>
        <v>0</v>
      </c>
      <c r="CY76" s="2">
        <f t="shared" si="218"/>
        <v>0</v>
      </c>
      <c r="CZ76" s="2">
        <f t="shared" si="219"/>
        <v>0</v>
      </c>
      <c r="DA76" s="2">
        <f t="shared" si="220"/>
        <v>0</v>
      </c>
      <c r="DB76" s="2">
        <f t="shared" si="221"/>
        <v>0</v>
      </c>
      <c r="DC76" s="2">
        <f t="shared" si="222"/>
        <v>0</v>
      </c>
      <c r="DD76" s="2">
        <f t="shared" si="223"/>
        <v>0</v>
      </c>
      <c r="DE76" s="2">
        <f t="shared" si="224"/>
        <v>0</v>
      </c>
      <c r="DF76" s="2">
        <f t="shared" si="225"/>
        <v>0</v>
      </c>
      <c r="DG76" s="2">
        <f t="shared" si="226"/>
        <v>0</v>
      </c>
      <c r="DH76" s="2">
        <f t="shared" si="227"/>
        <v>0</v>
      </c>
      <c r="DI76" s="2">
        <f t="shared" si="228"/>
        <v>0</v>
      </c>
      <c r="DJ76" s="2">
        <f t="shared" si="229"/>
        <v>0</v>
      </c>
      <c r="DK76" s="2">
        <f t="shared" si="230"/>
        <v>0</v>
      </c>
      <c r="DL76" s="2">
        <f t="shared" si="231"/>
        <v>0</v>
      </c>
      <c r="DM76" s="2">
        <f t="shared" si="232"/>
        <v>0</v>
      </c>
      <c r="DN76" s="187">
        <f>IFERROR(IF($F76="地位Ⅰ",INDEX(幹材積成長量!$AE$7:$AG$14,8,MATCH(【入力】吸収量・排出量算定シート!$G76,幹材積成長量!$AE$7:$AG$7,0)),IF($F76="地位Ⅲ",INDEX(幹材積成長量!$AK$7:$AM$14,8,MATCH(【入力】吸収量・排出量算定シート!$G76,幹材積成長量!$AK$7:$AM$7,0)),INDEX(幹材積成長量!$AH$7:$AJ$14,8,MATCH(【入力】吸収量・排出量算定シート!$G76,幹材積成長量!$AH$7:$AJ$7,0)))),0)</f>
        <v>0</v>
      </c>
      <c r="DO76" s="187">
        <f>IFERROR(IF($F76="地位Ⅰ",INDEX(幹材積成長量!$AE$7:$AG$14,8,MATCH(【入力】吸収量・排出量算定シート!$G76,幹材積成長量!$AE$7:$AG$7,0)),IF($F76="地位Ⅲ",INDEX(幹材積成長量!$AK$7:$AM$14,8,MATCH(【入力】吸収量・排出量算定シート!$G76,幹材積成長量!$AK$7:$AM$7,0)),INDEX(幹材積成長量!$AH$7:$AJ$14,8,MATCH(【入力】吸収量・排出量算定シート!$G76,幹材積成長量!$AH$7:$AJ$7,0)))),0)</f>
        <v>0</v>
      </c>
      <c r="DP76" s="187">
        <f>IFERROR(IF($F76="地位Ⅰ",INDEX(幹材積成長量!$AE$7:$AG$14,8,MATCH(【入力】吸収量・排出量算定シート!$G76,幹材積成長量!$AE$7:$AG$7,0)),IF($F76="地位Ⅲ",INDEX(幹材積成長量!$AK$7:$AM$14,8,MATCH(【入力】吸収量・排出量算定シート!$G76,幹材積成長量!$AK$7:$AM$7,0)),INDEX(幹材積成長量!$AH$7:$AJ$14,8,MATCH(【入力】吸収量・排出量算定シート!$G76,幹材積成長量!$AH$7:$AJ$7,0)))),0)</f>
        <v>0</v>
      </c>
      <c r="DQ76" s="187">
        <f>IFERROR(IF($F76="地位Ⅰ",INDEX(幹材積成長量!$AE$7:$AG$14,8,MATCH(【入力】吸収量・排出量算定シート!$G76,幹材積成長量!$AE$7:$AG$7,0)),IF($F76="地位Ⅲ",INDEX(幹材積成長量!$AK$7:$AM$14,8,MATCH(【入力】吸収量・排出量算定シート!$G76,幹材積成長量!$AK$7:$AM$7,0)),INDEX(幹材積成長量!$AH$7:$AJ$14,8,MATCH(【入力】吸収量・排出量算定シート!$G76,幹材積成長量!$AH$7:$AJ$7,0)))),0)</f>
        <v>0</v>
      </c>
      <c r="DR76" s="187">
        <f>IFERROR(IF($F76="地位Ⅰ",INDEX(幹材積成長量!$AE$7:$AG$14,8,MATCH(【入力】吸収量・排出量算定シート!$G76,幹材積成長量!$AE$7:$AG$7,0)),IF($F76="地位Ⅲ",INDEX(幹材積成長量!$AK$7:$AM$14,8,MATCH(【入力】吸収量・排出量算定シート!$G76,幹材積成長量!$AK$7:$AM$7,0)),INDEX(幹材積成長量!$AH$7:$AJ$14,8,MATCH(【入力】吸収量・排出量算定シート!$G76,幹材積成長量!$AH$7:$AJ$7,0)))),0)</f>
        <v>0</v>
      </c>
      <c r="DS76" s="187">
        <f>IFERROR(IF($F76="地位Ⅰ",INDEX(幹材積成長量!$AE$7:$AG$14,8,MATCH(【入力】吸収量・排出量算定シート!$G76,幹材積成長量!$AE$7:$AG$7,0)),IF($F76="地位Ⅲ",INDEX(幹材積成長量!$AK$7:$AM$14,8,MATCH(【入力】吸収量・排出量算定シート!$G76,幹材積成長量!$AK$7:$AM$7,0)),INDEX(幹材積成長量!$AH$7:$AJ$14,8,MATCH(【入力】吸収量・排出量算定シート!$G76,幹材積成長量!$AH$7:$AJ$7,0)))),0)</f>
        <v>0</v>
      </c>
      <c r="DT76" s="187">
        <f>IFERROR(IF($F76="地位Ⅰ",INDEX(幹材積成長量!$AE$7:$AG$14,8,MATCH(【入力】吸収量・排出量算定シート!$G76,幹材積成長量!$AE$7:$AG$7,0)),IF($F76="地位Ⅲ",INDEX(幹材積成長量!$AK$7:$AM$14,8,MATCH(【入力】吸収量・排出量算定シート!$G76,幹材積成長量!$AK$7:$AM$7,0)),INDEX(幹材積成長量!$AH$7:$AJ$14,8,MATCH(【入力】吸収量・排出量算定シート!$G76,幹材積成長量!$AH$7:$AJ$7,0)))),0)</f>
        <v>0</v>
      </c>
      <c r="DU76" s="187">
        <f>IFERROR(IF($F76="地位Ⅰ",INDEX(幹材積成長量!$AE$7:$AG$14,8,MATCH(【入力】吸収量・排出量算定シート!$G76,幹材積成長量!$AE$7:$AG$7,0)),IF($F76="地位Ⅲ",INDEX(幹材積成長量!$AK$7:$AM$14,8,MATCH(【入力】吸収量・排出量算定シート!$G76,幹材積成長量!$AK$7:$AM$7,0)),INDEX(幹材積成長量!$AH$7:$AJ$14,8,MATCH(【入力】吸収量・排出量算定シート!$G76,幹材積成長量!$AH$7:$AJ$7,0)))),0)</f>
        <v>0</v>
      </c>
      <c r="DV76" s="187">
        <f>IFERROR(IF($F76="地位Ⅰ",INDEX(幹材積成長量!$AE$7:$AG$14,8,MATCH(【入力】吸収量・排出量算定シート!$G76,幹材積成長量!$AE$7:$AG$7,0)),IF($F76="地位Ⅲ",INDEX(幹材積成長量!$AK$7:$AM$14,8,MATCH(【入力】吸収量・排出量算定シート!$G76,幹材積成長量!$AK$7:$AM$7,0)),INDEX(幹材積成長量!$AH$7:$AJ$14,8,MATCH(【入力】吸収量・排出量算定シート!$G76,幹材積成長量!$AH$7:$AJ$7,0)))),0)</f>
        <v>0</v>
      </c>
      <c r="DW76" s="187">
        <f>IFERROR(IF($F76="地位Ⅰ",INDEX(幹材積成長量!$AE$7:$AG$14,8,MATCH(【入力】吸収量・排出量算定シート!$G76,幹材積成長量!$AE$7:$AG$7,0)),IF($F76="地位Ⅲ",INDEX(幹材積成長量!$AK$7:$AM$14,8,MATCH(【入力】吸収量・排出量算定シート!$G76,幹材積成長量!$AK$7:$AM$7,0)),INDEX(幹材積成長量!$AH$7:$AJ$14,8,MATCH(【入力】吸収量・排出量算定シート!$G76,幹材積成長量!$AH$7:$AJ$7,0)))),0)</f>
        <v>0</v>
      </c>
      <c r="DX76" s="187">
        <f>IFERROR(IF($F76="地位Ⅰ",INDEX(幹材積成長量!$AE$7:$AG$14,8,MATCH(【入力】吸収量・排出量算定シート!$G76,幹材積成長量!$AE$7:$AG$7,0)),IF($F76="地位Ⅲ",INDEX(幹材積成長量!$AK$7:$AM$14,8,MATCH(【入力】吸収量・排出量算定シート!$G76,幹材積成長量!$AK$7:$AM$7,0)),INDEX(幹材積成長量!$AH$7:$AJ$14,8,MATCH(【入力】吸収量・排出量算定シート!$G76,幹材積成長量!$AH$7:$AJ$7,0)))),0)</f>
        <v>0</v>
      </c>
      <c r="DY76" s="187">
        <f>IFERROR(IF($F76="地位Ⅰ",INDEX(幹材積成長量!$AE$7:$AG$14,8,MATCH(【入力】吸収量・排出量算定シート!$G76,幹材積成長量!$AE$7:$AG$7,0)),IF($F76="地位Ⅲ",INDEX(幹材積成長量!$AK$7:$AM$14,8,MATCH(【入力】吸収量・排出量算定シート!$G76,幹材積成長量!$AK$7:$AM$7,0)),INDEX(幹材積成長量!$AH$7:$AJ$14,8,MATCH(【入力】吸収量・排出量算定シート!$G76,幹材積成長量!$AH$7:$AJ$7,0)))),0)</f>
        <v>0</v>
      </c>
      <c r="DZ76" s="187">
        <f>IFERROR(IF($F76="地位Ⅰ",INDEX(幹材積成長量!$AE$7:$AG$14,8,MATCH(【入力】吸収量・排出量算定シート!$G76,幹材積成長量!$AE$7:$AG$7,0)),IF($F76="地位Ⅲ",INDEX(幹材積成長量!$AK$7:$AM$14,8,MATCH(【入力】吸収量・排出量算定シート!$G76,幹材積成長量!$AK$7:$AM$7,0)),INDEX(幹材積成長量!$AH$7:$AJ$14,8,MATCH(【入力】吸収量・排出量算定シート!$G76,幹材積成長量!$AH$7:$AJ$7,0)))),0)</f>
        <v>0</v>
      </c>
      <c r="EA76" s="187">
        <f>IFERROR(IF($F76="地位Ⅰ",INDEX(幹材積成長量!$AE$7:$AG$14,8,MATCH(【入力】吸収量・排出量算定シート!$G76,幹材積成長量!$AE$7:$AG$7,0)),IF($F76="地位Ⅲ",INDEX(幹材積成長量!$AK$7:$AM$14,8,MATCH(【入力】吸収量・排出量算定シート!$G76,幹材積成長量!$AK$7:$AM$7,0)),INDEX(幹材積成長量!$AH$7:$AJ$14,8,MATCH(【入力】吸収量・排出量算定シート!$G76,幹材積成長量!$AH$7:$AJ$7,0)))),0)</f>
        <v>0</v>
      </c>
      <c r="EB76" s="187">
        <f>IFERROR(IF($F76="地位Ⅰ",INDEX(幹材積成長量!$AE$7:$AG$14,8,MATCH(【入力】吸収量・排出量算定シート!$G76,幹材積成長量!$AE$7:$AG$7,0)),IF($F76="地位Ⅲ",INDEX(幹材積成長量!$AK$7:$AM$14,8,MATCH(【入力】吸収量・排出量算定シート!$G76,幹材積成長量!$AK$7:$AM$7,0)),INDEX(幹材積成長量!$AH$7:$AJ$14,8,MATCH(【入力】吸収量・排出量算定シート!$G76,幹材積成長量!$AH$7:$AJ$7,0)))),0)</f>
        <v>0</v>
      </c>
      <c r="EC76" s="187">
        <f>IFERROR(IF($F76="地位Ⅰ",INDEX(幹材積成長量!$AE$7:$AG$14,8,MATCH(【入力】吸収量・排出量算定シート!$G76,幹材積成長量!$AE$7:$AG$7,0)),IF($F76="地位Ⅲ",INDEX(幹材積成長量!$AK$7:$AM$14,8,MATCH(【入力】吸収量・排出量算定シート!$G76,幹材積成長量!$AK$7:$AM$7,0)),INDEX(幹材積成長量!$AH$7:$AJ$14,8,MATCH(【入力】吸収量・排出量算定シート!$G76,幹材積成長量!$AH$7:$AJ$7,0)))),0)</f>
        <v>0</v>
      </c>
      <c r="ED76" s="186">
        <f t="shared" si="233"/>
        <v>0</v>
      </c>
      <c r="EE76" s="186">
        <f t="shared" si="234"/>
        <v>0</v>
      </c>
      <c r="EF76" s="186">
        <f t="shared" si="235"/>
        <v>0</v>
      </c>
      <c r="EG76" s="186">
        <f t="shared" si="236"/>
        <v>0</v>
      </c>
      <c r="EH76" s="186">
        <f t="shared" si="237"/>
        <v>0</v>
      </c>
      <c r="EI76" s="186">
        <f t="shared" si="238"/>
        <v>0</v>
      </c>
      <c r="EJ76" s="186">
        <f t="shared" si="239"/>
        <v>0</v>
      </c>
      <c r="EK76" s="186">
        <f t="shared" si="240"/>
        <v>0</v>
      </c>
      <c r="EL76" s="186">
        <f t="shared" si="241"/>
        <v>0</v>
      </c>
      <c r="EM76" s="186">
        <f t="shared" si="242"/>
        <v>0</v>
      </c>
      <c r="EN76" s="186">
        <f t="shared" si="243"/>
        <v>0</v>
      </c>
      <c r="EO76" s="186">
        <f t="shared" si="244"/>
        <v>0</v>
      </c>
      <c r="EP76" s="186">
        <f t="shared" si="245"/>
        <v>0</v>
      </c>
      <c r="EQ76" s="186">
        <f t="shared" si="246"/>
        <v>0</v>
      </c>
      <c r="ER76" s="186">
        <f t="shared" si="247"/>
        <v>0</v>
      </c>
      <c r="ES76" s="186">
        <f t="shared" si="248"/>
        <v>0</v>
      </c>
      <c r="ET76" s="186">
        <f t="shared" si="249"/>
        <v>0</v>
      </c>
    </row>
    <row r="77" spans="2:150" x14ac:dyDescent="0.3">
      <c r="B77" s="3"/>
      <c r="C77" s="3"/>
      <c r="D77" s="3"/>
      <c r="E77" s="3"/>
      <c r="G77" s="217"/>
      <c r="J77" s="3"/>
      <c r="M77" s="187">
        <f>IFERROR(IF($F77="地位Ⅰ",INDEX(幹材積成長量!$S$7:$U$148,MATCH(【入力】吸収量・排出量算定シート!$H77+(M$17-$M$17),幹材積成長量!$S$7:$S$148,0),MATCH($G77,幹材積成長量!$S$7:$U$7,0)),IF($F77="地位Ⅲ",INDEX(幹材積成長量!$Y$7:$AA$148,MATCH(【入力】吸収量・排出量算定シート!$H77+(M$17-$M$17),幹材積成長量!$Y$7:$Y$148,0),MATCH($G77,幹材積成長量!$Y$7:$AA$7,0)),INDEX(幹材積成長量!$V$7:$X$148,MATCH(【入力】吸収量・排出量算定シート!$H77+(M$17-$M$17),幹材積成長量!$V$7:$V$148,0),MATCH($G77,幹材積成長量!$V$7:$X$7,0)))),0)</f>
        <v>0</v>
      </c>
      <c r="N77" s="187">
        <f>IFERROR(IF($F77="地位Ⅰ",INDEX(幹材積成長量!$S$7:$U$148,MATCH(【入力】吸収量・排出量算定シート!$H77+(N$17-$M$17),幹材積成長量!$S$7:$S$148,0),MATCH($G77,幹材積成長量!$S$7:$U$7,0)),IF($F77="地位Ⅲ",INDEX(幹材積成長量!$Y$7:$AA$148,MATCH(【入力】吸収量・排出量算定シート!$H77+(N$17-$M$17),幹材積成長量!$Y$7:$Y$148,0),MATCH($G77,幹材積成長量!$Y$7:$AA$7,0)),INDEX(幹材積成長量!$V$7:$X$148,MATCH(【入力】吸収量・排出量算定シート!$H77+(N$17-$M$17),幹材積成長量!$V$7:$V$148,0),MATCH($G77,幹材積成長量!$V$7:$X$7,0)))),0)</f>
        <v>0</v>
      </c>
      <c r="O77" s="187">
        <f>IFERROR(IF($F77="地位Ⅰ",INDEX(幹材積成長量!$S$7:$U$148,MATCH(【入力】吸収量・排出量算定シート!$H77+(O$17-$M$17),幹材積成長量!$S$7:$S$148,0),MATCH($G77,幹材積成長量!$S$7:$U$7,0)),IF($F77="地位Ⅲ",INDEX(幹材積成長量!$Y$7:$AA$148,MATCH(【入力】吸収量・排出量算定シート!$H77+(O$17-$M$17),幹材積成長量!$Y$7:$Y$148,0),MATCH($G77,幹材積成長量!$Y$7:$AA$7,0)),INDEX(幹材積成長量!$V$7:$X$148,MATCH(【入力】吸収量・排出量算定シート!$H77+(O$17-$M$17),幹材積成長量!$V$7:$V$148,0),MATCH($G77,幹材積成長量!$V$7:$X$7,0)))),0)</f>
        <v>0</v>
      </c>
      <c r="P77" s="187">
        <f>IFERROR(IF($F77="地位Ⅰ",INDEX(幹材積成長量!$S$7:$U$148,MATCH(【入力】吸収量・排出量算定シート!$H77+(P$17-$M$17),幹材積成長量!$S$7:$S$148,0),MATCH($G77,幹材積成長量!$S$7:$U$7,0)),IF($F77="地位Ⅲ",INDEX(幹材積成長量!$Y$7:$AA$148,MATCH(【入力】吸収量・排出量算定シート!$H77+(P$17-$M$17),幹材積成長量!$Y$7:$Y$148,0),MATCH($G77,幹材積成長量!$Y$7:$AA$7,0)),INDEX(幹材積成長量!$V$7:$X$148,MATCH(【入力】吸収量・排出量算定シート!$H77+(P$17-$M$17),幹材積成長量!$V$7:$V$148,0),MATCH($G77,幹材積成長量!$V$7:$X$7,0)))),0)</f>
        <v>0</v>
      </c>
      <c r="Q77" s="187">
        <f>IFERROR(IF($F77="地位Ⅰ",INDEX(幹材積成長量!$S$7:$U$148,MATCH(【入力】吸収量・排出量算定シート!$H77+(Q$17-$M$17),幹材積成長量!$S$7:$S$148,0),MATCH($G77,幹材積成長量!$S$7:$U$7,0)),IF($F77="地位Ⅲ",INDEX(幹材積成長量!$Y$7:$AA$148,MATCH(【入力】吸収量・排出量算定シート!$H77+(Q$17-$M$17),幹材積成長量!$Y$7:$Y$148,0),MATCH($G77,幹材積成長量!$Y$7:$AA$7,0)),INDEX(幹材積成長量!$V$7:$X$148,MATCH(【入力】吸収量・排出量算定シート!$H77+(Q$17-$M$17),幹材積成長量!$V$7:$V$148,0),MATCH($G77,幹材積成長量!$V$7:$X$7,0)))),0)</f>
        <v>0</v>
      </c>
      <c r="R77" s="187">
        <f>IFERROR(IF($F77="地位Ⅰ",INDEX(幹材積成長量!$S$7:$U$148,MATCH(【入力】吸収量・排出量算定シート!$H77+(R$17-$M$17),幹材積成長量!$S$7:$S$148,0),MATCH($G77,幹材積成長量!$S$7:$U$7,0)),IF($F77="地位Ⅲ",INDEX(幹材積成長量!$Y$7:$AA$148,MATCH(【入力】吸収量・排出量算定シート!$H77+(R$17-$M$17),幹材積成長量!$Y$7:$Y$148,0),MATCH($G77,幹材積成長量!$Y$7:$AA$7,0)),INDEX(幹材積成長量!$V$7:$X$148,MATCH(【入力】吸収量・排出量算定シート!$H77+(R$17-$M$17),幹材積成長量!$V$7:$V$148,0),MATCH($G77,幹材積成長量!$V$7:$X$7,0)))),0)</f>
        <v>0</v>
      </c>
      <c r="S77" s="187">
        <f>IFERROR(IF($F77="地位Ⅰ",INDEX(幹材積成長量!$S$7:$U$148,MATCH(【入力】吸収量・排出量算定シート!$H77+(S$17-$M$17),幹材積成長量!$S$7:$S$148,0),MATCH($G77,幹材積成長量!$S$7:$U$7,0)),IF($F77="地位Ⅲ",INDEX(幹材積成長量!$Y$7:$AA$148,MATCH(【入力】吸収量・排出量算定シート!$H77+(S$17-$M$17),幹材積成長量!$Y$7:$Y$148,0),MATCH($G77,幹材積成長量!$Y$7:$AA$7,0)),INDEX(幹材積成長量!$V$7:$X$148,MATCH(【入力】吸収量・排出量算定シート!$H77+(S$17-$M$17),幹材積成長量!$V$7:$V$148,0),MATCH($G77,幹材積成長量!$V$7:$X$7,0)))),0)</f>
        <v>0</v>
      </c>
      <c r="T77" s="187">
        <f>IFERROR(IF($F77="地位Ⅰ",INDEX(幹材積成長量!$S$7:$U$148,MATCH(【入力】吸収量・排出量算定シート!$H77+(T$17-$M$17),幹材積成長量!$S$7:$S$148,0),MATCH($G77,幹材積成長量!$S$7:$U$7,0)),IF($F77="地位Ⅲ",INDEX(幹材積成長量!$Y$7:$AA$148,MATCH(【入力】吸収量・排出量算定シート!$H77+(T$17-$M$17),幹材積成長量!$Y$7:$Y$148,0),MATCH($G77,幹材積成長量!$Y$7:$AA$7,0)),INDEX(幹材積成長量!$V$7:$X$148,MATCH(【入力】吸収量・排出量算定シート!$H77+(T$17-$M$17),幹材積成長量!$V$7:$V$148,0),MATCH($G77,幹材積成長量!$V$7:$X$7,0)))),0)</f>
        <v>0</v>
      </c>
      <c r="U77" s="187">
        <f>IFERROR(IF($F77="地位Ⅰ",INDEX(幹材積成長量!$S$7:$U$148,MATCH(【入力】吸収量・排出量算定シート!$H77+(U$17-$M$17),幹材積成長量!$S$7:$S$148,0),MATCH($G77,幹材積成長量!$S$7:$U$7,0)),IF($F77="地位Ⅲ",INDEX(幹材積成長量!$Y$7:$AA$148,MATCH(【入力】吸収量・排出量算定シート!$H77+(U$17-$M$17),幹材積成長量!$Y$7:$Y$148,0),MATCH($G77,幹材積成長量!$Y$7:$AA$7,0)),INDEX(幹材積成長量!$V$7:$X$148,MATCH(【入力】吸収量・排出量算定シート!$H77+(U$17-$M$17),幹材積成長量!$V$7:$V$148,0),MATCH($G77,幹材積成長量!$V$7:$X$7,0)))),0)</f>
        <v>0</v>
      </c>
      <c r="V77" s="187">
        <f>IFERROR(IF($F77="地位Ⅰ",INDEX(幹材積成長量!$S$7:$U$148,MATCH(【入力】吸収量・排出量算定シート!$H77+(V$17-$M$17),幹材積成長量!$S$7:$S$148,0),MATCH($G77,幹材積成長量!$S$7:$U$7,0)),IF($F77="地位Ⅲ",INDEX(幹材積成長量!$Y$7:$AA$148,MATCH(【入力】吸収量・排出量算定シート!$H77+(V$17-$M$17),幹材積成長量!$Y$7:$Y$148,0),MATCH($G77,幹材積成長量!$Y$7:$AA$7,0)),INDEX(幹材積成長量!$V$7:$X$148,MATCH(【入力】吸収量・排出量算定シート!$H77+(V$17-$M$17),幹材積成長量!$V$7:$V$148,0),MATCH($G77,幹材積成長量!$V$7:$X$7,0)))),0)</f>
        <v>0</v>
      </c>
      <c r="W77" s="187">
        <f>IFERROR(IF($F77="地位Ⅰ",INDEX(幹材積成長量!$S$7:$U$148,MATCH(【入力】吸収量・排出量算定シート!$H77+(W$17-$M$17),幹材積成長量!$S$7:$S$148,0),MATCH($G77,幹材積成長量!$S$7:$U$7,0)),IF($F77="地位Ⅲ",INDEX(幹材積成長量!$Y$7:$AA$148,MATCH(【入力】吸収量・排出量算定シート!$H77+(W$17-$M$17),幹材積成長量!$Y$7:$Y$148,0),MATCH($G77,幹材積成長量!$Y$7:$AA$7,0)),INDEX(幹材積成長量!$V$7:$X$148,MATCH(【入力】吸収量・排出量算定シート!$H77+(W$17-$M$17),幹材積成長量!$V$7:$V$148,0),MATCH($G77,幹材積成長量!$V$7:$X$7,0)))),0)</f>
        <v>0</v>
      </c>
      <c r="X77" s="187">
        <f>IFERROR(IF($F77="地位Ⅰ",INDEX(幹材積成長量!$S$7:$U$148,MATCH(【入力】吸収量・排出量算定シート!$H77+(X$17-$M$17),幹材積成長量!$S$7:$S$148,0),MATCH($G77,幹材積成長量!$S$7:$U$7,0)),IF($F77="地位Ⅲ",INDEX(幹材積成長量!$Y$7:$AA$148,MATCH(【入力】吸収量・排出量算定シート!$H77+(X$17-$M$17),幹材積成長量!$Y$7:$Y$148,0),MATCH($G77,幹材積成長量!$Y$7:$AA$7,0)),INDEX(幹材積成長量!$V$7:$X$148,MATCH(【入力】吸収量・排出量算定シート!$H77+(X$17-$M$17),幹材積成長量!$V$7:$V$148,0),MATCH($G77,幹材積成長量!$V$7:$X$7,0)))),0)</f>
        <v>0</v>
      </c>
      <c r="Y77" s="187">
        <f>IFERROR(IF($F77="地位Ⅰ",INDEX(幹材積成長量!$S$7:$U$148,MATCH(【入力】吸収量・排出量算定シート!$H77+(Y$17-$M$17),幹材積成長量!$S$7:$S$148,0),MATCH($G77,幹材積成長量!$S$7:$U$7,0)),IF($F77="地位Ⅲ",INDEX(幹材積成長量!$Y$7:$AA$148,MATCH(【入力】吸収量・排出量算定シート!$H77+(Y$17-$M$17),幹材積成長量!$Y$7:$Y$148,0),MATCH($G77,幹材積成長量!$Y$7:$AA$7,0)),INDEX(幹材積成長量!$V$7:$X$148,MATCH(【入力】吸収量・排出量算定シート!$H77+(Y$17-$M$17),幹材積成長量!$V$7:$V$148,0),MATCH($G77,幹材積成長量!$V$7:$X$7,0)))),0)</f>
        <v>0</v>
      </c>
      <c r="Z77" s="187">
        <f>IFERROR(IF($F77="地位Ⅰ",INDEX(幹材積成長量!$S$7:$U$148,MATCH(【入力】吸収量・排出量算定シート!$H77+(Z$17-$M$17),幹材積成長量!$S$7:$S$148,0),MATCH($G77,幹材積成長量!$S$7:$U$7,0)),IF($F77="地位Ⅲ",INDEX(幹材積成長量!$Y$7:$AA$148,MATCH(【入力】吸収量・排出量算定シート!$H77+(Z$17-$M$17),幹材積成長量!$Y$7:$Y$148,0),MATCH($G77,幹材積成長量!$Y$7:$AA$7,0)),INDEX(幹材積成長量!$V$7:$X$148,MATCH(【入力】吸収量・排出量算定シート!$H77+(Z$17-$M$17),幹材積成長量!$V$7:$V$148,0),MATCH($G77,幹材積成長量!$V$7:$X$7,0)))),0)</f>
        <v>0</v>
      </c>
      <c r="AA77" s="187">
        <f>IFERROR(IF($F77="地位Ⅰ",INDEX(幹材積成長量!$S$7:$U$148,MATCH(【入力】吸収量・排出量算定シート!$H77+(AA$17-$M$17),幹材積成長量!$S$7:$S$148,0),MATCH($G77,幹材積成長量!$S$7:$U$7,0)),IF($F77="地位Ⅲ",INDEX(幹材積成長量!$Y$7:$AA$148,MATCH(【入力】吸収量・排出量算定シート!$H77+(AA$17-$M$17),幹材積成長量!$Y$7:$Y$148,0),MATCH($G77,幹材積成長量!$Y$7:$AA$7,0)),INDEX(幹材積成長量!$V$7:$X$148,MATCH(【入力】吸収量・排出量算定シート!$H77+(AA$17-$M$17),幹材積成長量!$V$7:$V$148,0),MATCH($G77,幹材積成長量!$V$7:$X$7,0)))),0)</f>
        <v>0</v>
      </c>
      <c r="AB77" s="187">
        <f>IFERROR(IF($F77="地位Ⅰ",INDEX(幹材積成長量!$S$7:$U$148,MATCH(【入力】吸収量・排出量算定シート!$H77+(AB$17-$M$17),幹材積成長量!$S$7:$S$148,0),MATCH($G77,幹材積成長量!$S$7:$U$7,0)),IF($F77="地位Ⅲ",INDEX(幹材積成長量!$Y$7:$AA$148,MATCH(【入力】吸収量・排出量算定シート!$H77+(AB$17-$M$17),幹材積成長量!$Y$7:$Y$148,0),MATCH($G77,幹材積成長量!$Y$7:$AA$7,0)),INDEX(幹材積成長量!$V$7:$X$148,MATCH(【入力】吸収量・排出量算定シート!$H77+(AB$17-$M$17),幹材積成長量!$V$7:$V$148,0),MATCH($G77,幹材積成長量!$V$7:$X$7,0)))),0)</f>
        <v>0</v>
      </c>
      <c r="AC77" s="187">
        <f>IFERROR(IF($F77="地位Ⅰ",INDEX(幹材積成長量!$S$7:$U$148,MATCH(【入力】吸収量・排出量算定シート!$H77+(AC$17-$M$17),幹材積成長量!$S$7:$S$148,0),MATCH($G77,幹材積成長量!$S$7:$U$7,0)),IF($F77="地位Ⅲ",INDEX(幹材積成長量!$Y$7:$AA$148,MATCH(【入力】吸収量・排出量算定シート!$H77+(AC$17-$M$17),幹材積成長量!$Y$7:$Y$148,0),MATCH($G77,幹材積成長量!$Y$7:$AA$7,0)),INDEX(幹材積成長量!$V$7:$X$148,MATCH(【入力】吸収量・排出量算定シート!$H77+(AC$17-$M$17),幹材積成長量!$V$7:$V$148,0),MATCH($G77,幹材積成長量!$V$7:$X$7,0)))),0)</f>
        <v>0</v>
      </c>
      <c r="AD77" s="2">
        <f>IFERROR(INDEX('BEF（拡大係数）'!$A$4:$AO$154,MATCH(【入力】吸収量・排出量算定シート!$H77,'BEF（拡大係数）'!$A$4:$A$154,0),MATCH($G77,'BEF（拡大係数）'!$A$4:$AO$4,0)),0)</f>
        <v>0</v>
      </c>
      <c r="AE77" s="2">
        <f>IFERROR(INDEX('BEF（拡大係数）'!$A$4:$AO$154,MATCH(【入力】吸収量・排出量算定シート!$H77,'BEF（拡大係数）'!$A$4:$A$154,0),MATCH($G77,'BEF（拡大係数）'!$A$4:$AO$4,0)),0)</f>
        <v>0</v>
      </c>
      <c r="AF77" s="2">
        <f>IFERROR(INDEX('BEF（拡大係数）'!$A$4:$AO$154,MATCH(【入力】吸収量・排出量算定シート!$H77,'BEF（拡大係数）'!$A$4:$A$154,0),MATCH($G77,'BEF（拡大係数）'!$A$4:$AO$4,0)),0)</f>
        <v>0</v>
      </c>
      <c r="AG77" s="2">
        <f>IFERROR(INDEX('BEF（拡大係数）'!$A$4:$AO$154,MATCH(【入力】吸収量・排出量算定シート!$H77,'BEF（拡大係数）'!$A$4:$A$154,0),MATCH($G77,'BEF（拡大係数）'!$A$4:$AO$4,0)),0)</f>
        <v>0</v>
      </c>
      <c r="AH77" s="2">
        <f>IFERROR(INDEX('BEF（拡大係数）'!$A$4:$AO$154,MATCH(【入力】吸収量・排出量算定シート!$H77,'BEF（拡大係数）'!$A$4:$A$154,0),MATCH($G77,'BEF（拡大係数）'!$A$4:$AO$4,0)),0)</f>
        <v>0</v>
      </c>
      <c r="AI77" s="2">
        <f>IFERROR(INDEX('BEF（拡大係数）'!$A$4:$AO$154,MATCH(【入力】吸収量・排出量算定シート!$H77,'BEF（拡大係数）'!$A$4:$A$154,0),MATCH($G77,'BEF（拡大係数）'!$A$4:$AO$4,0)),0)</f>
        <v>0</v>
      </c>
      <c r="AJ77" s="2">
        <f>IFERROR(INDEX('BEF（拡大係数）'!$A$4:$AO$154,MATCH(【入力】吸収量・排出量算定シート!$H77,'BEF（拡大係数）'!$A$4:$A$154,0),MATCH($G77,'BEF（拡大係数）'!$A$4:$AO$4,0)),0)</f>
        <v>0</v>
      </c>
      <c r="AK77" s="2">
        <f>IFERROR(INDEX('BEF（拡大係数）'!$A$4:$AO$154,MATCH(【入力】吸収量・排出量算定シート!$H77,'BEF（拡大係数）'!$A$4:$A$154,0),MATCH($G77,'BEF（拡大係数）'!$A$4:$AO$4,0)),0)</f>
        <v>0</v>
      </c>
      <c r="AL77" s="2">
        <f>IFERROR(INDEX('BEF（拡大係数）'!$A$4:$AO$154,MATCH(【入力】吸収量・排出量算定シート!$H77,'BEF（拡大係数）'!$A$4:$A$154,0),MATCH($G77,'BEF（拡大係数）'!$A$4:$AO$4,0)),0)</f>
        <v>0</v>
      </c>
      <c r="AM77" s="2">
        <f>IFERROR(INDEX('BEF（拡大係数）'!$A$4:$AO$154,MATCH(【入力】吸収量・排出量算定シート!$H77,'BEF（拡大係数）'!$A$4:$A$154,0),MATCH($G77,'BEF（拡大係数）'!$A$4:$AO$4,0)),0)</f>
        <v>0</v>
      </c>
      <c r="AN77" s="2">
        <f>IFERROR(INDEX('BEF（拡大係数）'!$A$4:$AO$154,MATCH(【入力】吸収量・排出量算定シート!$H77,'BEF（拡大係数）'!$A$4:$A$154,0),MATCH($G77,'BEF（拡大係数）'!$A$4:$AO$4,0)),0)</f>
        <v>0</v>
      </c>
      <c r="AO77" s="2">
        <f>IFERROR(INDEX('BEF（拡大係数）'!$A$4:$AO$154,MATCH(【入力】吸収量・排出量算定シート!$H77,'BEF（拡大係数）'!$A$4:$A$154,0),MATCH($G77,'BEF（拡大係数）'!$A$4:$AO$4,0)),0)</f>
        <v>0</v>
      </c>
      <c r="AP77" s="2">
        <f>IFERROR(INDEX('BEF（拡大係数）'!$A$4:$AO$154,MATCH(【入力】吸収量・排出量算定シート!$H77,'BEF（拡大係数）'!$A$4:$A$154,0),MATCH($G77,'BEF（拡大係数）'!$A$4:$AO$4,0)),0)</f>
        <v>0</v>
      </c>
      <c r="AQ77" s="2">
        <f>IFERROR(INDEX('BEF（拡大係数）'!$A$4:$AO$154,MATCH(【入力】吸収量・排出量算定シート!$H77,'BEF（拡大係数）'!$A$4:$A$154,0),MATCH($G77,'BEF（拡大係数）'!$A$4:$AO$4,0)),0)</f>
        <v>0</v>
      </c>
      <c r="AR77" s="2">
        <f>IFERROR(INDEX('BEF（拡大係数）'!$A$4:$AO$154,MATCH(【入力】吸収量・排出量算定シート!$H77,'BEF（拡大係数）'!$A$4:$A$154,0),MATCH($G77,'BEF（拡大係数）'!$A$4:$AO$4,0)),0)</f>
        <v>0</v>
      </c>
      <c r="AS77" s="2">
        <f>IFERROR(INDEX('BEF（拡大係数）'!$A$4:$AO$154,MATCH(【入力】吸収量・排出量算定シート!$H77,'BEF（拡大係数）'!$A$4:$A$154,0),MATCH($G77,'BEF（拡大係数）'!$A$4:$AO$4,0)),0)</f>
        <v>0</v>
      </c>
      <c r="AT77" s="2">
        <f>IFERROR(INDEX('BEF（拡大係数）'!$A$4:$AO$154,MATCH(【入力】吸収量・排出量算定シート!$H77,'BEF（拡大係数）'!$A$4:$A$154,0),MATCH($G77,'BEF（拡大係数）'!$A$4:$AO$4,0)),0)</f>
        <v>0</v>
      </c>
      <c r="AU77" s="2">
        <f>IFERROR(VLOOKUP($G77,パラメータ_オリジナル!$B$6:$G$45,4,FALSE),0)</f>
        <v>0</v>
      </c>
      <c r="AV77" s="2">
        <f>IFERROR(VLOOKUP($G77,パラメータ_オリジナル!$B$6:$G$45,5,FALSE),0)</f>
        <v>0</v>
      </c>
      <c r="AW77" s="2">
        <f>IFERROR(VLOOKUP($G77,パラメータ_オリジナル!$B$6:$G$45,6,FALSE),0)</f>
        <v>0</v>
      </c>
      <c r="AX77" s="125">
        <f t="shared" si="182"/>
        <v>0</v>
      </c>
      <c r="AY77" s="125">
        <f t="shared" si="183"/>
        <v>0</v>
      </c>
      <c r="AZ77" s="125">
        <f t="shared" si="184"/>
        <v>0</v>
      </c>
      <c r="BA77" s="125">
        <f t="shared" si="185"/>
        <v>0</v>
      </c>
      <c r="BB77" s="125">
        <f t="shared" si="186"/>
        <v>0</v>
      </c>
      <c r="BC77" s="125">
        <f t="shared" si="187"/>
        <v>0</v>
      </c>
      <c r="BD77" s="125">
        <f t="shared" si="188"/>
        <v>0</v>
      </c>
      <c r="BE77" s="125">
        <f t="shared" si="189"/>
        <v>0</v>
      </c>
      <c r="BF77" s="125">
        <f t="shared" si="190"/>
        <v>0</v>
      </c>
      <c r="BG77" s="125">
        <f t="shared" si="191"/>
        <v>0</v>
      </c>
      <c r="BH77" s="125">
        <f t="shared" si="192"/>
        <v>0</v>
      </c>
      <c r="BI77" s="125">
        <f t="shared" si="193"/>
        <v>0</v>
      </c>
      <c r="BJ77" s="125">
        <f t="shared" si="194"/>
        <v>0</v>
      </c>
      <c r="BK77" s="125">
        <f t="shared" si="195"/>
        <v>0</v>
      </c>
      <c r="BL77" s="125">
        <f t="shared" si="196"/>
        <v>0</v>
      </c>
      <c r="BM77" s="125">
        <f t="shared" si="197"/>
        <v>0</v>
      </c>
      <c r="BN77" s="125">
        <f t="shared" si="198"/>
        <v>0</v>
      </c>
      <c r="BO77" s="125">
        <f t="shared" si="199"/>
        <v>0</v>
      </c>
      <c r="BP77" s="125">
        <f t="shared" si="200"/>
        <v>0</v>
      </c>
      <c r="BQ77" s="125">
        <f t="shared" si="201"/>
        <v>0</v>
      </c>
      <c r="BR77" s="125">
        <f t="shared" si="202"/>
        <v>0</v>
      </c>
      <c r="BS77" s="125">
        <f t="shared" si="203"/>
        <v>0</v>
      </c>
      <c r="BT77" s="125">
        <f t="shared" si="204"/>
        <v>0</v>
      </c>
      <c r="BU77" s="125">
        <f t="shared" si="205"/>
        <v>0</v>
      </c>
      <c r="BV77" s="125">
        <f t="shared" si="206"/>
        <v>0</v>
      </c>
      <c r="BW77" s="125">
        <f t="shared" si="207"/>
        <v>0</v>
      </c>
      <c r="BX77" s="125">
        <f t="shared" si="208"/>
        <v>0</v>
      </c>
      <c r="BY77" s="125">
        <f t="shared" si="209"/>
        <v>0</v>
      </c>
      <c r="BZ77" s="125">
        <f t="shared" si="210"/>
        <v>0</v>
      </c>
      <c r="CA77" s="125">
        <f t="shared" si="211"/>
        <v>0</v>
      </c>
      <c r="CB77" s="125">
        <f t="shared" si="212"/>
        <v>0</v>
      </c>
      <c r="CC77" s="125">
        <f t="shared" si="213"/>
        <v>0</v>
      </c>
      <c r="CD77" s="125">
        <f t="shared" si="214"/>
        <v>0</v>
      </c>
      <c r="CE77" s="125">
        <f t="shared" si="215"/>
        <v>0</v>
      </c>
      <c r="CF77" s="2">
        <f>IFERROR(IF($F77="地位Ⅰ",INDEX(幹材積成長量!$I$7:$K$148,MATCH((【入力】吸収量・排出量算定シート!$H77+(【入力】吸収量・排出量算定シート!CF$17-【入力】吸収量・排出量算定シート!$CF$17)),幹材積成長量!$I$7:$I$148,0),MATCH(【入力】吸収量・排出量算定シート!$G77,幹材積成長量!$I$7:$K$7,0)),IF($F77="地位Ⅲ",INDEX(幹材積成長量!$O$7:$Q$148,MATCH((【入力】吸収量・排出量算定シート!$H77+(【入力】吸収量・排出量算定シート!CF$17-【入力】吸収量・排出量算定シート!$CF$17)),幹材積成長量!$O$7:$O$148,0),MATCH(【入力】吸収量・排出量算定シート!$G77,幹材積成長量!$O$7:$Q$7,0)),INDEX(幹材積成長量!$L$7:$N$148,MATCH((【入力】吸収量・排出量算定シート!$H77+(【入力】吸収量・排出量算定シート!CF$17-【入力】吸収量・排出量算定シート!$CF$17)),幹材積成長量!$L$7:$L$148,0),MATCH(【入力】吸収量・排出量算定シート!$G77,幹材積成長量!$L$7:$N$7,0)))),0)</f>
        <v>0</v>
      </c>
      <c r="CG77" s="2">
        <f>IFERROR(IF($F77="地位Ⅰ",INDEX(幹材積成長量!$I$7:$K$148,MATCH((【入力】吸収量・排出量算定シート!$H77+(【入力】吸収量・排出量算定シート!CG$17-【入力】吸収量・排出量算定シート!$CF$17)),幹材積成長量!$I$7:$I$148,0),MATCH(【入力】吸収量・排出量算定シート!$G77,幹材積成長量!$I$7:$K$7,0)),IF($F77="地位Ⅲ",INDEX(幹材積成長量!$O$7:$Q$148,MATCH((【入力】吸収量・排出量算定シート!$H77+(【入力】吸収量・排出量算定シート!CG$17-【入力】吸収量・排出量算定シート!$CF$17)),幹材積成長量!$O$7:$O$148,0),MATCH(【入力】吸収量・排出量算定シート!$G77,幹材積成長量!$O$7:$Q$7,0)),INDEX(幹材積成長量!$L$7:$N$148,MATCH((【入力】吸収量・排出量算定シート!$H77+(【入力】吸収量・排出量算定シート!CG$17-【入力】吸収量・排出量算定シート!$CF$17)),幹材積成長量!$L$7:$L$148,0),MATCH(【入力】吸収量・排出量算定シート!$G77,幹材積成長量!$L$7:$N$7,0)))),0)</f>
        <v>0</v>
      </c>
      <c r="CH77" s="2">
        <f>IFERROR(IF($F77="地位Ⅰ",INDEX(幹材積成長量!$I$7:$K$148,MATCH((【入力】吸収量・排出量算定シート!$H77+(【入力】吸収量・排出量算定シート!CH$17-【入力】吸収量・排出量算定シート!$CF$17)),幹材積成長量!$I$7:$I$148,0),MATCH(【入力】吸収量・排出量算定シート!$G77,幹材積成長量!$I$7:$K$7,0)),IF($F77="地位Ⅲ",INDEX(幹材積成長量!$O$7:$Q$148,MATCH((【入力】吸収量・排出量算定シート!$H77+(【入力】吸収量・排出量算定シート!CH$17-【入力】吸収量・排出量算定シート!$CF$17)),幹材積成長量!$O$7:$O$148,0),MATCH(【入力】吸収量・排出量算定シート!$G77,幹材積成長量!$O$7:$Q$7,0)),INDEX(幹材積成長量!$L$7:$N$148,MATCH((【入力】吸収量・排出量算定シート!$H77+(【入力】吸収量・排出量算定シート!CH$17-【入力】吸収量・排出量算定シート!$CF$17)),幹材積成長量!$L$7:$L$148,0),MATCH(【入力】吸収量・排出量算定シート!$G77,幹材積成長量!$L$7:$N$7,0)))),0)</f>
        <v>0</v>
      </c>
      <c r="CI77" s="2">
        <f>IFERROR(IF($F77="地位Ⅰ",INDEX(幹材積成長量!$I$7:$K$148,MATCH((【入力】吸収量・排出量算定シート!$H77+(【入力】吸収量・排出量算定シート!CI$17-【入力】吸収量・排出量算定シート!$CF$17)),幹材積成長量!$I$7:$I$148,0),MATCH(【入力】吸収量・排出量算定シート!$G77,幹材積成長量!$I$7:$K$7,0)),IF($F77="地位Ⅲ",INDEX(幹材積成長量!$O$7:$Q$148,MATCH((【入力】吸収量・排出量算定シート!$H77+(【入力】吸収量・排出量算定シート!CI$17-【入力】吸収量・排出量算定シート!$CF$17)),幹材積成長量!$O$7:$O$148,0),MATCH(【入力】吸収量・排出量算定シート!$G77,幹材積成長量!$O$7:$Q$7,0)),INDEX(幹材積成長量!$L$7:$N$148,MATCH((【入力】吸収量・排出量算定シート!$H77+(【入力】吸収量・排出量算定シート!CI$17-【入力】吸収量・排出量算定シート!$CF$17)),幹材積成長量!$L$7:$L$148,0),MATCH(【入力】吸収量・排出量算定シート!$G77,幹材積成長量!$L$7:$N$7,0)))),0)</f>
        <v>0</v>
      </c>
      <c r="CJ77" s="2">
        <f>IFERROR(IF($F77="地位Ⅰ",INDEX(幹材積成長量!$I$7:$K$148,MATCH((【入力】吸収量・排出量算定シート!$H77+(【入力】吸収量・排出量算定シート!CJ$17-【入力】吸収量・排出量算定シート!$CF$17)),幹材積成長量!$I$7:$I$148,0),MATCH(【入力】吸収量・排出量算定シート!$G77,幹材積成長量!$I$7:$K$7,0)),IF($F77="地位Ⅲ",INDEX(幹材積成長量!$O$7:$Q$148,MATCH((【入力】吸収量・排出量算定シート!$H77+(【入力】吸収量・排出量算定シート!CJ$17-【入力】吸収量・排出量算定シート!$CF$17)),幹材積成長量!$O$7:$O$148,0),MATCH(【入力】吸収量・排出量算定シート!$G77,幹材積成長量!$O$7:$Q$7,0)),INDEX(幹材積成長量!$L$7:$N$148,MATCH((【入力】吸収量・排出量算定シート!$H77+(【入力】吸収量・排出量算定シート!CJ$17-【入力】吸収量・排出量算定シート!$CF$17)),幹材積成長量!$L$7:$L$148,0),MATCH(【入力】吸収量・排出量算定シート!$G77,幹材積成長量!$L$7:$N$7,0)))),0)</f>
        <v>0</v>
      </c>
      <c r="CK77" s="2">
        <f>IFERROR(IF($F77="地位Ⅰ",INDEX(幹材積成長量!$I$7:$K$148,MATCH((【入力】吸収量・排出量算定シート!$H77+(【入力】吸収量・排出量算定シート!CK$17-【入力】吸収量・排出量算定シート!$CF$17)),幹材積成長量!$I$7:$I$148,0),MATCH(【入力】吸収量・排出量算定シート!$G77,幹材積成長量!$I$7:$K$7,0)),IF($F77="地位Ⅲ",INDEX(幹材積成長量!$O$7:$Q$148,MATCH((【入力】吸収量・排出量算定シート!$H77+(【入力】吸収量・排出量算定シート!CK$17-【入力】吸収量・排出量算定シート!$CF$17)),幹材積成長量!$O$7:$O$148,0),MATCH(【入力】吸収量・排出量算定シート!$G77,幹材積成長量!$O$7:$Q$7,0)),INDEX(幹材積成長量!$L$7:$N$148,MATCH((【入力】吸収量・排出量算定シート!$H77+(【入力】吸収量・排出量算定シート!CK$17-【入力】吸収量・排出量算定シート!$CF$17)),幹材積成長量!$L$7:$L$148,0),MATCH(【入力】吸収量・排出量算定シート!$G77,幹材積成長量!$L$7:$N$7,0)))),0)</f>
        <v>0</v>
      </c>
      <c r="CL77" s="2">
        <f>IFERROR(IF($F77="地位Ⅰ",INDEX(幹材積成長量!$I$7:$K$148,MATCH((【入力】吸収量・排出量算定シート!$H77+(【入力】吸収量・排出量算定シート!CL$17-【入力】吸収量・排出量算定シート!$CF$17)),幹材積成長量!$I$7:$I$148,0),MATCH(【入力】吸収量・排出量算定シート!$G77,幹材積成長量!$I$7:$K$7,0)),IF($F77="地位Ⅲ",INDEX(幹材積成長量!$O$7:$Q$148,MATCH((【入力】吸収量・排出量算定シート!$H77+(【入力】吸収量・排出量算定シート!CL$17-【入力】吸収量・排出量算定シート!$CF$17)),幹材積成長量!$O$7:$O$148,0),MATCH(【入力】吸収量・排出量算定シート!$G77,幹材積成長量!$O$7:$Q$7,0)),INDEX(幹材積成長量!$L$7:$N$148,MATCH((【入力】吸収量・排出量算定シート!$H77+(【入力】吸収量・排出量算定シート!CL$17-【入力】吸収量・排出量算定シート!$CF$17)),幹材積成長量!$L$7:$L$148,0),MATCH(【入力】吸収量・排出量算定シート!$G77,幹材積成長量!$L$7:$N$7,0)))),0)</f>
        <v>0</v>
      </c>
      <c r="CM77" s="2">
        <f>IFERROR(IF($F77="地位Ⅰ",INDEX(幹材積成長量!$I$7:$K$148,MATCH((【入力】吸収量・排出量算定シート!$H77+(【入力】吸収量・排出量算定シート!CM$17-【入力】吸収量・排出量算定シート!$CF$17)),幹材積成長量!$I$7:$I$148,0),MATCH(【入力】吸収量・排出量算定シート!$G77,幹材積成長量!$I$7:$K$7,0)),IF($F77="地位Ⅲ",INDEX(幹材積成長量!$O$7:$Q$148,MATCH((【入力】吸収量・排出量算定シート!$H77+(【入力】吸収量・排出量算定シート!CM$17-【入力】吸収量・排出量算定シート!$CF$17)),幹材積成長量!$O$7:$O$148,0),MATCH(【入力】吸収量・排出量算定シート!$G77,幹材積成長量!$O$7:$Q$7,0)),INDEX(幹材積成長量!$L$7:$N$148,MATCH((【入力】吸収量・排出量算定シート!$H77+(【入力】吸収量・排出量算定シート!CM$17-【入力】吸収量・排出量算定シート!$CF$17)),幹材積成長量!$L$7:$L$148,0),MATCH(【入力】吸収量・排出量算定シート!$G77,幹材積成長量!$L$7:$N$7,0)))),0)</f>
        <v>0</v>
      </c>
      <c r="CN77" s="2">
        <f>IFERROR(IF($F77="地位Ⅰ",INDEX(幹材積成長量!$I$7:$K$148,MATCH((【入力】吸収量・排出量算定シート!$H77+(【入力】吸収量・排出量算定シート!CN$17-【入力】吸収量・排出量算定シート!$CF$17)),幹材積成長量!$I$7:$I$148,0),MATCH(【入力】吸収量・排出量算定シート!$G77,幹材積成長量!$I$7:$K$7,0)),IF($F77="地位Ⅲ",INDEX(幹材積成長量!$O$7:$Q$148,MATCH((【入力】吸収量・排出量算定シート!$H77+(【入力】吸収量・排出量算定シート!CN$17-【入力】吸収量・排出量算定シート!$CF$17)),幹材積成長量!$O$7:$O$148,0),MATCH(【入力】吸収量・排出量算定シート!$G77,幹材積成長量!$O$7:$Q$7,0)),INDEX(幹材積成長量!$L$7:$N$148,MATCH((【入力】吸収量・排出量算定シート!$H77+(【入力】吸収量・排出量算定シート!CN$17-【入力】吸収量・排出量算定シート!$CF$17)),幹材積成長量!$L$7:$L$148,0),MATCH(【入力】吸収量・排出量算定シート!$G77,幹材積成長量!$L$7:$N$7,0)))),0)</f>
        <v>0</v>
      </c>
      <c r="CO77" s="2">
        <f>IFERROR(IF($F77="地位Ⅰ",INDEX(幹材積成長量!$I$7:$K$148,MATCH((【入力】吸収量・排出量算定シート!$H77+(【入力】吸収量・排出量算定シート!CO$17-【入力】吸収量・排出量算定シート!$CF$17)),幹材積成長量!$I$7:$I$148,0),MATCH(【入力】吸収量・排出量算定シート!$G77,幹材積成長量!$I$7:$K$7,0)),IF($F77="地位Ⅲ",INDEX(幹材積成長量!$O$7:$Q$148,MATCH((【入力】吸収量・排出量算定シート!$H77+(【入力】吸収量・排出量算定シート!CO$17-【入力】吸収量・排出量算定シート!$CF$17)),幹材積成長量!$O$7:$O$148,0),MATCH(【入力】吸収量・排出量算定シート!$G77,幹材積成長量!$O$7:$Q$7,0)),INDEX(幹材積成長量!$L$7:$N$148,MATCH((【入力】吸収量・排出量算定シート!$H77+(【入力】吸収量・排出量算定シート!CO$17-【入力】吸収量・排出量算定シート!$CF$17)),幹材積成長量!$L$7:$L$148,0),MATCH(【入力】吸収量・排出量算定シート!$G77,幹材積成長量!$L$7:$N$7,0)))),0)</f>
        <v>0</v>
      </c>
      <c r="CP77" s="2">
        <f>IFERROR(IF($F77="地位Ⅰ",INDEX(幹材積成長量!$I$7:$K$148,MATCH((【入力】吸収量・排出量算定シート!$H77+(【入力】吸収量・排出量算定シート!CP$17-【入力】吸収量・排出量算定シート!$CF$17)),幹材積成長量!$I$7:$I$148,0),MATCH(【入力】吸収量・排出量算定シート!$G77,幹材積成長量!$I$7:$K$7,0)),IF($F77="地位Ⅲ",INDEX(幹材積成長量!$O$7:$Q$148,MATCH((【入力】吸収量・排出量算定シート!$H77+(【入力】吸収量・排出量算定シート!CP$17-【入力】吸収量・排出量算定シート!$CF$17)),幹材積成長量!$O$7:$O$148,0),MATCH(【入力】吸収量・排出量算定シート!$G77,幹材積成長量!$O$7:$Q$7,0)),INDEX(幹材積成長量!$L$7:$N$148,MATCH((【入力】吸収量・排出量算定シート!$H77+(【入力】吸収量・排出量算定シート!CP$17-【入力】吸収量・排出量算定シート!$CF$17)),幹材積成長量!$L$7:$L$148,0),MATCH(【入力】吸収量・排出量算定シート!$G77,幹材積成長量!$L$7:$N$7,0)))),0)</f>
        <v>0</v>
      </c>
      <c r="CQ77" s="2">
        <f>IFERROR(IF($F77="地位Ⅰ",INDEX(幹材積成長量!$I$7:$K$148,MATCH((【入力】吸収量・排出量算定シート!$H77+(【入力】吸収量・排出量算定シート!CQ$17-【入力】吸収量・排出量算定シート!$CF$17)),幹材積成長量!$I$7:$I$148,0),MATCH(【入力】吸収量・排出量算定シート!$G77,幹材積成長量!$I$7:$K$7,0)),IF($F77="地位Ⅲ",INDEX(幹材積成長量!$O$7:$Q$148,MATCH((【入力】吸収量・排出量算定シート!$H77+(【入力】吸収量・排出量算定シート!CQ$17-【入力】吸収量・排出量算定シート!$CF$17)),幹材積成長量!$O$7:$O$148,0),MATCH(【入力】吸収量・排出量算定シート!$G77,幹材積成長量!$O$7:$Q$7,0)),INDEX(幹材積成長量!$L$7:$N$148,MATCH((【入力】吸収量・排出量算定シート!$H77+(【入力】吸収量・排出量算定シート!CQ$17-【入力】吸収量・排出量算定シート!$CF$17)),幹材積成長量!$L$7:$L$148,0),MATCH(【入力】吸収量・排出量算定シート!$G77,幹材積成長量!$L$7:$N$7,0)))),0)</f>
        <v>0</v>
      </c>
      <c r="CR77" s="2">
        <f>IFERROR(IF($F77="地位Ⅰ",INDEX(幹材積成長量!$I$7:$K$148,MATCH((【入力】吸収量・排出量算定シート!$H77+(【入力】吸収量・排出量算定シート!CR$17-【入力】吸収量・排出量算定シート!$CF$17)),幹材積成長量!$I$7:$I$148,0),MATCH(【入力】吸収量・排出量算定シート!$G77,幹材積成長量!$I$7:$K$7,0)),IF($F77="地位Ⅲ",INDEX(幹材積成長量!$O$7:$Q$148,MATCH((【入力】吸収量・排出量算定シート!$H77+(【入力】吸収量・排出量算定シート!CR$17-【入力】吸収量・排出量算定シート!$CF$17)),幹材積成長量!$O$7:$O$148,0),MATCH(【入力】吸収量・排出量算定シート!$G77,幹材積成長量!$O$7:$Q$7,0)),INDEX(幹材積成長量!$L$7:$N$148,MATCH((【入力】吸収量・排出量算定シート!$H77+(【入力】吸収量・排出量算定シート!CR$17-【入力】吸収量・排出量算定シート!$CF$17)),幹材積成長量!$L$7:$L$148,0),MATCH(【入力】吸収量・排出量算定シート!$G77,幹材積成長量!$L$7:$N$7,0)))),0)</f>
        <v>0</v>
      </c>
      <c r="CS77" s="2">
        <f>IFERROR(IF($F77="地位Ⅰ",INDEX(幹材積成長量!$I$7:$K$148,MATCH((【入力】吸収量・排出量算定シート!$H77+(【入力】吸収量・排出量算定シート!CS$17-【入力】吸収量・排出量算定シート!$CF$17)),幹材積成長量!$I$7:$I$148,0),MATCH(【入力】吸収量・排出量算定シート!$G77,幹材積成長量!$I$7:$K$7,0)),IF($F77="地位Ⅲ",INDEX(幹材積成長量!$O$7:$Q$148,MATCH((【入力】吸収量・排出量算定シート!$H77+(【入力】吸収量・排出量算定シート!CS$17-【入力】吸収量・排出量算定シート!$CF$17)),幹材積成長量!$O$7:$O$148,0),MATCH(【入力】吸収量・排出量算定シート!$G77,幹材積成長量!$O$7:$Q$7,0)),INDEX(幹材積成長量!$L$7:$N$148,MATCH((【入力】吸収量・排出量算定シート!$H77+(【入力】吸収量・排出量算定シート!CS$17-【入力】吸収量・排出量算定シート!$CF$17)),幹材積成長量!$L$7:$L$148,0),MATCH(【入力】吸収量・排出量算定シート!$G77,幹材積成長量!$L$7:$N$7,0)))),0)</f>
        <v>0</v>
      </c>
      <c r="CT77" s="2">
        <f>IFERROR(IF($F77="地位Ⅰ",INDEX(幹材積成長量!$I$7:$K$148,MATCH((【入力】吸収量・排出量算定シート!$H77+(【入力】吸収量・排出量算定シート!CT$17-【入力】吸収量・排出量算定シート!$CF$17)),幹材積成長量!$I$7:$I$148,0),MATCH(【入力】吸収量・排出量算定シート!$G77,幹材積成長量!$I$7:$K$7,0)),IF($F77="地位Ⅲ",INDEX(幹材積成長量!$O$7:$Q$148,MATCH((【入力】吸収量・排出量算定シート!$H77+(【入力】吸収量・排出量算定シート!CT$17-【入力】吸収量・排出量算定シート!$CF$17)),幹材積成長量!$O$7:$O$148,0),MATCH(【入力】吸収量・排出量算定シート!$G77,幹材積成長量!$O$7:$Q$7,0)),INDEX(幹材積成長量!$L$7:$N$148,MATCH((【入力】吸収量・排出量算定シート!$H77+(【入力】吸収量・排出量算定シート!CT$17-【入力】吸収量・排出量算定シート!$CF$17)),幹材積成長量!$L$7:$L$148,0),MATCH(【入力】吸収量・排出量算定シート!$G77,幹材積成長量!$L$7:$N$7,0)))),0)</f>
        <v>0</v>
      </c>
      <c r="CU77" s="2">
        <f>IFERROR(IF($F77="地位Ⅰ",INDEX(幹材積成長量!$I$7:$K$148,MATCH((【入力】吸収量・排出量算定シート!$H77+(【入力】吸収量・排出量算定シート!CU$17-【入力】吸収量・排出量算定シート!$CF$17)),幹材積成長量!$I$7:$I$148,0),MATCH(【入力】吸収量・排出量算定シート!$G77,幹材積成長量!$I$7:$K$7,0)),IF($F77="地位Ⅲ",INDEX(幹材積成長量!$O$7:$Q$148,MATCH((【入力】吸収量・排出量算定シート!$H77+(【入力】吸収量・排出量算定シート!CU$17-【入力】吸収量・排出量算定シート!$CF$17)),幹材積成長量!$O$7:$O$148,0),MATCH(【入力】吸収量・排出量算定シート!$G77,幹材積成長量!$O$7:$Q$7,0)),INDEX(幹材積成長量!$L$7:$N$148,MATCH((【入力】吸収量・排出量算定シート!$H77+(【入力】吸収量・排出量算定シート!CU$17-【入力】吸収量・排出量算定シート!$CF$17)),幹材積成長量!$L$7:$L$148,0),MATCH(【入力】吸収量・排出量算定シート!$G77,幹材積成長量!$L$7:$N$7,0)))),0)</f>
        <v>0</v>
      </c>
      <c r="CV77" s="2">
        <f>IFERROR(IF($F77="地位Ⅰ",INDEX(幹材積成長量!$I$7:$K$148,MATCH((【入力】吸収量・排出量算定シート!$H77+(【入力】吸収量・排出量算定シート!CV$17-【入力】吸収量・排出量算定シート!$CF$17)),幹材積成長量!$I$7:$I$148,0),MATCH(【入力】吸収量・排出量算定シート!$G77,幹材積成長量!$I$7:$K$7,0)),IF($F77="地位Ⅲ",INDEX(幹材積成長量!$O$7:$Q$148,MATCH((【入力】吸収量・排出量算定シート!$H77+(【入力】吸収量・排出量算定シート!CV$17-【入力】吸収量・排出量算定シート!$CF$17)),幹材積成長量!$O$7:$O$148,0),MATCH(【入力】吸収量・排出量算定シート!$G77,幹材積成長量!$O$7:$Q$7,0)),INDEX(幹材積成長量!$L$7:$N$148,MATCH((【入力】吸収量・排出量算定シート!$H77+(【入力】吸収量・排出量算定シート!CV$17-【入力】吸収量・排出量算定シート!$CF$17)),幹材積成長量!$L$7:$L$148,0),MATCH(【入力】吸収量・排出量算定シート!$G77,幹材積成長量!$L$7:$N$7,0)))),0)</f>
        <v>0</v>
      </c>
      <c r="CW77" s="2">
        <f t="shared" si="216"/>
        <v>0</v>
      </c>
      <c r="CX77" s="2">
        <f t="shared" si="217"/>
        <v>0</v>
      </c>
      <c r="CY77" s="2">
        <f t="shared" si="218"/>
        <v>0</v>
      </c>
      <c r="CZ77" s="2">
        <f t="shared" si="219"/>
        <v>0</v>
      </c>
      <c r="DA77" s="2">
        <f t="shared" si="220"/>
        <v>0</v>
      </c>
      <c r="DB77" s="2">
        <f t="shared" si="221"/>
        <v>0</v>
      </c>
      <c r="DC77" s="2">
        <f t="shared" si="222"/>
        <v>0</v>
      </c>
      <c r="DD77" s="2">
        <f t="shared" si="223"/>
        <v>0</v>
      </c>
      <c r="DE77" s="2">
        <f t="shared" si="224"/>
        <v>0</v>
      </c>
      <c r="DF77" s="2">
        <f t="shared" si="225"/>
        <v>0</v>
      </c>
      <c r="DG77" s="2">
        <f t="shared" si="226"/>
        <v>0</v>
      </c>
      <c r="DH77" s="2">
        <f t="shared" si="227"/>
        <v>0</v>
      </c>
      <c r="DI77" s="2">
        <f t="shared" si="228"/>
        <v>0</v>
      </c>
      <c r="DJ77" s="2">
        <f t="shared" si="229"/>
        <v>0</v>
      </c>
      <c r="DK77" s="2">
        <f t="shared" si="230"/>
        <v>0</v>
      </c>
      <c r="DL77" s="2">
        <f t="shared" si="231"/>
        <v>0</v>
      </c>
      <c r="DM77" s="2">
        <f t="shared" si="232"/>
        <v>0</v>
      </c>
      <c r="DN77" s="187">
        <f>IFERROR(IF($F77="地位Ⅰ",INDEX(幹材積成長量!$AE$7:$AG$14,8,MATCH(【入力】吸収量・排出量算定シート!$G77,幹材積成長量!$AE$7:$AG$7,0)),IF($F77="地位Ⅲ",INDEX(幹材積成長量!$AK$7:$AM$14,8,MATCH(【入力】吸収量・排出量算定シート!$G77,幹材積成長量!$AK$7:$AM$7,0)),INDEX(幹材積成長量!$AH$7:$AJ$14,8,MATCH(【入力】吸収量・排出量算定シート!$G77,幹材積成長量!$AH$7:$AJ$7,0)))),0)</f>
        <v>0</v>
      </c>
      <c r="DO77" s="187">
        <f>IFERROR(IF($F77="地位Ⅰ",INDEX(幹材積成長量!$AE$7:$AG$14,8,MATCH(【入力】吸収量・排出量算定シート!$G77,幹材積成長量!$AE$7:$AG$7,0)),IF($F77="地位Ⅲ",INDEX(幹材積成長量!$AK$7:$AM$14,8,MATCH(【入力】吸収量・排出量算定シート!$G77,幹材積成長量!$AK$7:$AM$7,0)),INDEX(幹材積成長量!$AH$7:$AJ$14,8,MATCH(【入力】吸収量・排出量算定シート!$G77,幹材積成長量!$AH$7:$AJ$7,0)))),0)</f>
        <v>0</v>
      </c>
      <c r="DP77" s="187">
        <f>IFERROR(IF($F77="地位Ⅰ",INDEX(幹材積成長量!$AE$7:$AG$14,8,MATCH(【入力】吸収量・排出量算定シート!$G77,幹材積成長量!$AE$7:$AG$7,0)),IF($F77="地位Ⅲ",INDEX(幹材積成長量!$AK$7:$AM$14,8,MATCH(【入力】吸収量・排出量算定シート!$G77,幹材積成長量!$AK$7:$AM$7,0)),INDEX(幹材積成長量!$AH$7:$AJ$14,8,MATCH(【入力】吸収量・排出量算定シート!$G77,幹材積成長量!$AH$7:$AJ$7,0)))),0)</f>
        <v>0</v>
      </c>
      <c r="DQ77" s="187">
        <f>IFERROR(IF($F77="地位Ⅰ",INDEX(幹材積成長量!$AE$7:$AG$14,8,MATCH(【入力】吸収量・排出量算定シート!$G77,幹材積成長量!$AE$7:$AG$7,0)),IF($F77="地位Ⅲ",INDEX(幹材積成長量!$AK$7:$AM$14,8,MATCH(【入力】吸収量・排出量算定シート!$G77,幹材積成長量!$AK$7:$AM$7,0)),INDEX(幹材積成長量!$AH$7:$AJ$14,8,MATCH(【入力】吸収量・排出量算定シート!$G77,幹材積成長量!$AH$7:$AJ$7,0)))),0)</f>
        <v>0</v>
      </c>
      <c r="DR77" s="187">
        <f>IFERROR(IF($F77="地位Ⅰ",INDEX(幹材積成長量!$AE$7:$AG$14,8,MATCH(【入力】吸収量・排出量算定シート!$G77,幹材積成長量!$AE$7:$AG$7,0)),IF($F77="地位Ⅲ",INDEX(幹材積成長量!$AK$7:$AM$14,8,MATCH(【入力】吸収量・排出量算定シート!$G77,幹材積成長量!$AK$7:$AM$7,0)),INDEX(幹材積成長量!$AH$7:$AJ$14,8,MATCH(【入力】吸収量・排出量算定シート!$G77,幹材積成長量!$AH$7:$AJ$7,0)))),0)</f>
        <v>0</v>
      </c>
      <c r="DS77" s="187">
        <f>IFERROR(IF($F77="地位Ⅰ",INDEX(幹材積成長量!$AE$7:$AG$14,8,MATCH(【入力】吸収量・排出量算定シート!$G77,幹材積成長量!$AE$7:$AG$7,0)),IF($F77="地位Ⅲ",INDEX(幹材積成長量!$AK$7:$AM$14,8,MATCH(【入力】吸収量・排出量算定シート!$G77,幹材積成長量!$AK$7:$AM$7,0)),INDEX(幹材積成長量!$AH$7:$AJ$14,8,MATCH(【入力】吸収量・排出量算定シート!$G77,幹材積成長量!$AH$7:$AJ$7,0)))),0)</f>
        <v>0</v>
      </c>
      <c r="DT77" s="187">
        <f>IFERROR(IF($F77="地位Ⅰ",INDEX(幹材積成長量!$AE$7:$AG$14,8,MATCH(【入力】吸収量・排出量算定シート!$G77,幹材積成長量!$AE$7:$AG$7,0)),IF($F77="地位Ⅲ",INDEX(幹材積成長量!$AK$7:$AM$14,8,MATCH(【入力】吸収量・排出量算定シート!$G77,幹材積成長量!$AK$7:$AM$7,0)),INDEX(幹材積成長量!$AH$7:$AJ$14,8,MATCH(【入力】吸収量・排出量算定シート!$G77,幹材積成長量!$AH$7:$AJ$7,0)))),0)</f>
        <v>0</v>
      </c>
      <c r="DU77" s="187">
        <f>IFERROR(IF($F77="地位Ⅰ",INDEX(幹材積成長量!$AE$7:$AG$14,8,MATCH(【入力】吸収量・排出量算定シート!$G77,幹材積成長量!$AE$7:$AG$7,0)),IF($F77="地位Ⅲ",INDEX(幹材積成長量!$AK$7:$AM$14,8,MATCH(【入力】吸収量・排出量算定シート!$G77,幹材積成長量!$AK$7:$AM$7,0)),INDEX(幹材積成長量!$AH$7:$AJ$14,8,MATCH(【入力】吸収量・排出量算定シート!$G77,幹材積成長量!$AH$7:$AJ$7,0)))),0)</f>
        <v>0</v>
      </c>
      <c r="DV77" s="187">
        <f>IFERROR(IF($F77="地位Ⅰ",INDEX(幹材積成長量!$AE$7:$AG$14,8,MATCH(【入力】吸収量・排出量算定シート!$G77,幹材積成長量!$AE$7:$AG$7,0)),IF($F77="地位Ⅲ",INDEX(幹材積成長量!$AK$7:$AM$14,8,MATCH(【入力】吸収量・排出量算定シート!$G77,幹材積成長量!$AK$7:$AM$7,0)),INDEX(幹材積成長量!$AH$7:$AJ$14,8,MATCH(【入力】吸収量・排出量算定シート!$G77,幹材積成長量!$AH$7:$AJ$7,0)))),0)</f>
        <v>0</v>
      </c>
      <c r="DW77" s="187">
        <f>IFERROR(IF($F77="地位Ⅰ",INDEX(幹材積成長量!$AE$7:$AG$14,8,MATCH(【入力】吸収量・排出量算定シート!$G77,幹材積成長量!$AE$7:$AG$7,0)),IF($F77="地位Ⅲ",INDEX(幹材積成長量!$AK$7:$AM$14,8,MATCH(【入力】吸収量・排出量算定シート!$G77,幹材積成長量!$AK$7:$AM$7,0)),INDEX(幹材積成長量!$AH$7:$AJ$14,8,MATCH(【入力】吸収量・排出量算定シート!$G77,幹材積成長量!$AH$7:$AJ$7,0)))),0)</f>
        <v>0</v>
      </c>
      <c r="DX77" s="187">
        <f>IFERROR(IF($F77="地位Ⅰ",INDEX(幹材積成長量!$AE$7:$AG$14,8,MATCH(【入力】吸収量・排出量算定シート!$G77,幹材積成長量!$AE$7:$AG$7,0)),IF($F77="地位Ⅲ",INDEX(幹材積成長量!$AK$7:$AM$14,8,MATCH(【入力】吸収量・排出量算定シート!$G77,幹材積成長量!$AK$7:$AM$7,0)),INDEX(幹材積成長量!$AH$7:$AJ$14,8,MATCH(【入力】吸収量・排出量算定シート!$G77,幹材積成長量!$AH$7:$AJ$7,0)))),0)</f>
        <v>0</v>
      </c>
      <c r="DY77" s="187">
        <f>IFERROR(IF($F77="地位Ⅰ",INDEX(幹材積成長量!$AE$7:$AG$14,8,MATCH(【入力】吸収量・排出量算定シート!$G77,幹材積成長量!$AE$7:$AG$7,0)),IF($F77="地位Ⅲ",INDEX(幹材積成長量!$AK$7:$AM$14,8,MATCH(【入力】吸収量・排出量算定シート!$G77,幹材積成長量!$AK$7:$AM$7,0)),INDEX(幹材積成長量!$AH$7:$AJ$14,8,MATCH(【入力】吸収量・排出量算定シート!$G77,幹材積成長量!$AH$7:$AJ$7,0)))),0)</f>
        <v>0</v>
      </c>
      <c r="DZ77" s="187">
        <f>IFERROR(IF($F77="地位Ⅰ",INDEX(幹材積成長量!$AE$7:$AG$14,8,MATCH(【入力】吸収量・排出量算定シート!$G77,幹材積成長量!$AE$7:$AG$7,0)),IF($F77="地位Ⅲ",INDEX(幹材積成長量!$AK$7:$AM$14,8,MATCH(【入力】吸収量・排出量算定シート!$G77,幹材積成長量!$AK$7:$AM$7,0)),INDEX(幹材積成長量!$AH$7:$AJ$14,8,MATCH(【入力】吸収量・排出量算定シート!$G77,幹材積成長量!$AH$7:$AJ$7,0)))),0)</f>
        <v>0</v>
      </c>
      <c r="EA77" s="187">
        <f>IFERROR(IF($F77="地位Ⅰ",INDEX(幹材積成長量!$AE$7:$AG$14,8,MATCH(【入力】吸収量・排出量算定シート!$G77,幹材積成長量!$AE$7:$AG$7,0)),IF($F77="地位Ⅲ",INDEX(幹材積成長量!$AK$7:$AM$14,8,MATCH(【入力】吸収量・排出量算定シート!$G77,幹材積成長量!$AK$7:$AM$7,0)),INDEX(幹材積成長量!$AH$7:$AJ$14,8,MATCH(【入力】吸収量・排出量算定シート!$G77,幹材積成長量!$AH$7:$AJ$7,0)))),0)</f>
        <v>0</v>
      </c>
      <c r="EB77" s="187">
        <f>IFERROR(IF($F77="地位Ⅰ",INDEX(幹材積成長量!$AE$7:$AG$14,8,MATCH(【入力】吸収量・排出量算定シート!$G77,幹材積成長量!$AE$7:$AG$7,0)),IF($F77="地位Ⅲ",INDEX(幹材積成長量!$AK$7:$AM$14,8,MATCH(【入力】吸収量・排出量算定シート!$G77,幹材積成長量!$AK$7:$AM$7,0)),INDEX(幹材積成長量!$AH$7:$AJ$14,8,MATCH(【入力】吸収量・排出量算定シート!$G77,幹材積成長量!$AH$7:$AJ$7,0)))),0)</f>
        <v>0</v>
      </c>
      <c r="EC77" s="187">
        <f>IFERROR(IF($F77="地位Ⅰ",INDEX(幹材積成長量!$AE$7:$AG$14,8,MATCH(【入力】吸収量・排出量算定シート!$G77,幹材積成長量!$AE$7:$AG$7,0)),IF($F77="地位Ⅲ",INDEX(幹材積成長量!$AK$7:$AM$14,8,MATCH(【入力】吸収量・排出量算定シート!$G77,幹材積成長量!$AK$7:$AM$7,0)),INDEX(幹材積成長量!$AH$7:$AJ$14,8,MATCH(【入力】吸収量・排出量算定シート!$G77,幹材積成長量!$AH$7:$AJ$7,0)))),0)</f>
        <v>0</v>
      </c>
      <c r="ED77" s="186">
        <f t="shared" si="233"/>
        <v>0</v>
      </c>
      <c r="EE77" s="186">
        <f t="shared" si="234"/>
        <v>0</v>
      </c>
      <c r="EF77" s="186">
        <f t="shared" si="235"/>
        <v>0</v>
      </c>
      <c r="EG77" s="186">
        <f t="shared" si="236"/>
        <v>0</v>
      </c>
      <c r="EH77" s="186">
        <f t="shared" si="237"/>
        <v>0</v>
      </c>
      <c r="EI77" s="186">
        <f t="shared" si="238"/>
        <v>0</v>
      </c>
      <c r="EJ77" s="186">
        <f t="shared" si="239"/>
        <v>0</v>
      </c>
      <c r="EK77" s="186">
        <f t="shared" si="240"/>
        <v>0</v>
      </c>
      <c r="EL77" s="186">
        <f t="shared" si="241"/>
        <v>0</v>
      </c>
      <c r="EM77" s="186">
        <f t="shared" si="242"/>
        <v>0</v>
      </c>
      <c r="EN77" s="186">
        <f t="shared" si="243"/>
        <v>0</v>
      </c>
      <c r="EO77" s="186">
        <f t="shared" si="244"/>
        <v>0</v>
      </c>
      <c r="EP77" s="186">
        <f t="shared" si="245"/>
        <v>0</v>
      </c>
      <c r="EQ77" s="186">
        <f t="shared" si="246"/>
        <v>0</v>
      </c>
      <c r="ER77" s="186">
        <f t="shared" si="247"/>
        <v>0</v>
      </c>
      <c r="ES77" s="186">
        <f t="shared" si="248"/>
        <v>0</v>
      </c>
      <c r="ET77" s="186">
        <f t="shared" si="249"/>
        <v>0</v>
      </c>
    </row>
    <row r="78" spans="2:150" x14ac:dyDescent="0.3">
      <c r="B78" s="3"/>
      <c r="C78" s="3"/>
      <c r="D78" s="3"/>
      <c r="E78" s="3"/>
      <c r="G78" s="217"/>
      <c r="J78" s="3"/>
      <c r="M78" s="187">
        <f>IFERROR(IF($F78="地位Ⅰ",INDEX(幹材積成長量!$S$7:$U$148,MATCH(【入力】吸収量・排出量算定シート!$H78+(M$17-$M$17),幹材積成長量!$S$7:$S$148,0),MATCH($G78,幹材積成長量!$S$7:$U$7,0)),IF($F78="地位Ⅲ",INDEX(幹材積成長量!$Y$7:$AA$148,MATCH(【入力】吸収量・排出量算定シート!$H78+(M$17-$M$17),幹材積成長量!$Y$7:$Y$148,0),MATCH($G78,幹材積成長量!$Y$7:$AA$7,0)),INDEX(幹材積成長量!$V$7:$X$148,MATCH(【入力】吸収量・排出量算定シート!$H78+(M$17-$M$17),幹材積成長量!$V$7:$V$148,0),MATCH($G78,幹材積成長量!$V$7:$X$7,0)))),0)</f>
        <v>0</v>
      </c>
      <c r="N78" s="187">
        <f>IFERROR(IF($F78="地位Ⅰ",INDEX(幹材積成長量!$S$7:$U$148,MATCH(【入力】吸収量・排出量算定シート!$H78+(N$17-$M$17),幹材積成長量!$S$7:$S$148,0),MATCH($G78,幹材積成長量!$S$7:$U$7,0)),IF($F78="地位Ⅲ",INDEX(幹材積成長量!$Y$7:$AA$148,MATCH(【入力】吸収量・排出量算定シート!$H78+(N$17-$M$17),幹材積成長量!$Y$7:$Y$148,0),MATCH($G78,幹材積成長量!$Y$7:$AA$7,0)),INDEX(幹材積成長量!$V$7:$X$148,MATCH(【入力】吸収量・排出量算定シート!$H78+(N$17-$M$17),幹材積成長量!$V$7:$V$148,0),MATCH($G78,幹材積成長量!$V$7:$X$7,0)))),0)</f>
        <v>0</v>
      </c>
      <c r="O78" s="187">
        <f>IFERROR(IF($F78="地位Ⅰ",INDEX(幹材積成長量!$S$7:$U$148,MATCH(【入力】吸収量・排出量算定シート!$H78+(O$17-$M$17),幹材積成長量!$S$7:$S$148,0),MATCH($G78,幹材積成長量!$S$7:$U$7,0)),IF($F78="地位Ⅲ",INDEX(幹材積成長量!$Y$7:$AA$148,MATCH(【入力】吸収量・排出量算定シート!$H78+(O$17-$M$17),幹材積成長量!$Y$7:$Y$148,0),MATCH($G78,幹材積成長量!$Y$7:$AA$7,0)),INDEX(幹材積成長量!$V$7:$X$148,MATCH(【入力】吸収量・排出量算定シート!$H78+(O$17-$M$17),幹材積成長量!$V$7:$V$148,0),MATCH($G78,幹材積成長量!$V$7:$X$7,0)))),0)</f>
        <v>0</v>
      </c>
      <c r="P78" s="187">
        <f>IFERROR(IF($F78="地位Ⅰ",INDEX(幹材積成長量!$S$7:$U$148,MATCH(【入力】吸収量・排出量算定シート!$H78+(P$17-$M$17),幹材積成長量!$S$7:$S$148,0),MATCH($G78,幹材積成長量!$S$7:$U$7,0)),IF($F78="地位Ⅲ",INDEX(幹材積成長量!$Y$7:$AA$148,MATCH(【入力】吸収量・排出量算定シート!$H78+(P$17-$M$17),幹材積成長量!$Y$7:$Y$148,0),MATCH($G78,幹材積成長量!$Y$7:$AA$7,0)),INDEX(幹材積成長量!$V$7:$X$148,MATCH(【入力】吸収量・排出量算定シート!$H78+(P$17-$M$17),幹材積成長量!$V$7:$V$148,0),MATCH($G78,幹材積成長量!$V$7:$X$7,0)))),0)</f>
        <v>0</v>
      </c>
      <c r="Q78" s="187">
        <f>IFERROR(IF($F78="地位Ⅰ",INDEX(幹材積成長量!$S$7:$U$148,MATCH(【入力】吸収量・排出量算定シート!$H78+(Q$17-$M$17),幹材積成長量!$S$7:$S$148,0),MATCH($G78,幹材積成長量!$S$7:$U$7,0)),IF($F78="地位Ⅲ",INDEX(幹材積成長量!$Y$7:$AA$148,MATCH(【入力】吸収量・排出量算定シート!$H78+(Q$17-$M$17),幹材積成長量!$Y$7:$Y$148,0),MATCH($G78,幹材積成長量!$Y$7:$AA$7,0)),INDEX(幹材積成長量!$V$7:$X$148,MATCH(【入力】吸収量・排出量算定シート!$H78+(Q$17-$M$17),幹材積成長量!$V$7:$V$148,0),MATCH($G78,幹材積成長量!$V$7:$X$7,0)))),0)</f>
        <v>0</v>
      </c>
      <c r="R78" s="187">
        <f>IFERROR(IF($F78="地位Ⅰ",INDEX(幹材積成長量!$S$7:$U$148,MATCH(【入力】吸収量・排出量算定シート!$H78+(R$17-$M$17),幹材積成長量!$S$7:$S$148,0),MATCH($G78,幹材積成長量!$S$7:$U$7,0)),IF($F78="地位Ⅲ",INDEX(幹材積成長量!$Y$7:$AA$148,MATCH(【入力】吸収量・排出量算定シート!$H78+(R$17-$M$17),幹材積成長量!$Y$7:$Y$148,0),MATCH($G78,幹材積成長量!$Y$7:$AA$7,0)),INDEX(幹材積成長量!$V$7:$X$148,MATCH(【入力】吸収量・排出量算定シート!$H78+(R$17-$M$17),幹材積成長量!$V$7:$V$148,0),MATCH($G78,幹材積成長量!$V$7:$X$7,0)))),0)</f>
        <v>0</v>
      </c>
      <c r="S78" s="187">
        <f>IFERROR(IF($F78="地位Ⅰ",INDEX(幹材積成長量!$S$7:$U$148,MATCH(【入力】吸収量・排出量算定シート!$H78+(S$17-$M$17),幹材積成長量!$S$7:$S$148,0),MATCH($G78,幹材積成長量!$S$7:$U$7,0)),IF($F78="地位Ⅲ",INDEX(幹材積成長量!$Y$7:$AA$148,MATCH(【入力】吸収量・排出量算定シート!$H78+(S$17-$M$17),幹材積成長量!$Y$7:$Y$148,0),MATCH($G78,幹材積成長量!$Y$7:$AA$7,0)),INDEX(幹材積成長量!$V$7:$X$148,MATCH(【入力】吸収量・排出量算定シート!$H78+(S$17-$M$17),幹材積成長量!$V$7:$V$148,0),MATCH($G78,幹材積成長量!$V$7:$X$7,0)))),0)</f>
        <v>0</v>
      </c>
      <c r="T78" s="187">
        <f>IFERROR(IF($F78="地位Ⅰ",INDEX(幹材積成長量!$S$7:$U$148,MATCH(【入力】吸収量・排出量算定シート!$H78+(T$17-$M$17),幹材積成長量!$S$7:$S$148,0),MATCH($G78,幹材積成長量!$S$7:$U$7,0)),IF($F78="地位Ⅲ",INDEX(幹材積成長量!$Y$7:$AA$148,MATCH(【入力】吸収量・排出量算定シート!$H78+(T$17-$M$17),幹材積成長量!$Y$7:$Y$148,0),MATCH($G78,幹材積成長量!$Y$7:$AA$7,0)),INDEX(幹材積成長量!$V$7:$X$148,MATCH(【入力】吸収量・排出量算定シート!$H78+(T$17-$M$17),幹材積成長量!$V$7:$V$148,0),MATCH($G78,幹材積成長量!$V$7:$X$7,0)))),0)</f>
        <v>0</v>
      </c>
      <c r="U78" s="187">
        <f>IFERROR(IF($F78="地位Ⅰ",INDEX(幹材積成長量!$S$7:$U$148,MATCH(【入力】吸収量・排出量算定シート!$H78+(U$17-$M$17),幹材積成長量!$S$7:$S$148,0),MATCH($G78,幹材積成長量!$S$7:$U$7,0)),IF($F78="地位Ⅲ",INDEX(幹材積成長量!$Y$7:$AA$148,MATCH(【入力】吸収量・排出量算定シート!$H78+(U$17-$M$17),幹材積成長量!$Y$7:$Y$148,0),MATCH($G78,幹材積成長量!$Y$7:$AA$7,0)),INDEX(幹材積成長量!$V$7:$X$148,MATCH(【入力】吸収量・排出量算定シート!$H78+(U$17-$M$17),幹材積成長量!$V$7:$V$148,0),MATCH($G78,幹材積成長量!$V$7:$X$7,0)))),0)</f>
        <v>0</v>
      </c>
      <c r="V78" s="187">
        <f>IFERROR(IF($F78="地位Ⅰ",INDEX(幹材積成長量!$S$7:$U$148,MATCH(【入力】吸収量・排出量算定シート!$H78+(V$17-$M$17),幹材積成長量!$S$7:$S$148,0),MATCH($G78,幹材積成長量!$S$7:$U$7,0)),IF($F78="地位Ⅲ",INDEX(幹材積成長量!$Y$7:$AA$148,MATCH(【入力】吸収量・排出量算定シート!$H78+(V$17-$M$17),幹材積成長量!$Y$7:$Y$148,0),MATCH($G78,幹材積成長量!$Y$7:$AA$7,0)),INDEX(幹材積成長量!$V$7:$X$148,MATCH(【入力】吸収量・排出量算定シート!$H78+(V$17-$M$17),幹材積成長量!$V$7:$V$148,0),MATCH($G78,幹材積成長量!$V$7:$X$7,0)))),0)</f>
        <v>0</v>
      </c>
      <c r="W78" s="187">
        <f>IFERROR(IF($F78="地位Ⅰ",INDEX(幹材積成長量!$S$7:$U$148,MATCH(【入力】吸収量・排出量算定シート!$H78+(W$17-$M$17),幹材積成長量!$S$7:$S$148,0),MATCH($G78,幹材積成長量!$S$7:$U$7,0)),IF($F78="地位Ⅲ",INDEX(幹材積成長量!$Y$7:$AA$148,MATCH(【入力】吸収量・排出量算定シート!$H78+(W$17-$M$17),幹材積成長量!$Y$7:$Y$148,0),MATCH($G78,幹材積成長量!$Y$7:$AA$7,0)),INDEX(幹材積成長量!$V$7:$X$148,MATCH(【入力】吸収量・排出量算定シート!$H78+(W$17-$M$17),幹材積成長量!$V$7:$V$148,0),MATCH($G78,幹材積成長量!$V$7:$X$7,0)))),0)</f>
        <v>0</v>
      </c>
      <c r="X78" s="187">
        <f>IFERROR(IF($F78="地位Ⅰ",INDEX(幹材積成長量!$S$7:$U$148,MATCH(【入力】吸収量・排出量算定シート!$H78+(X$17-$M$17),幹材積成長量!$S$7:$S$148,0),MATCH($G78,幹材積成長量!$S$7:$U$7,0)),IF($F78="地位Ⅲ",INDEX(幹材積成長量!$Y$7:$AA$148,MATCH(【入力】吸収量・排出量算定シート!$H78+(X$17-$M$17),幹材積成長量!$Y$7:$Y$148,0),MATCH($G78,幹材積成長量!$Y$7:$AA$7,0)),INDEX(幹材積成長量!$V$7:$X$148,MATCH(【入力】吸収量・排出量算定シート!$H78+(X$17-$M$17),幹材積成長量!$V$7:$V$148,0),MATCH($G78,幹材積成長量!$V$7:$X$7,0)))),0)</f>
        <v>0</v>
      </c>
      <c r="Y78" s="187">
        <f>IFERROR(IF($F78="地位Ⅰ",INDEX(幹材積成長量!$S$7:$U$148,MATCH(【入力】吸収量・排出量算定シート!$H78+(Y$17-$M$17),幹材積成長量!$S$7:$S$148,0),MATCH($G78,幹材積成長量!$S$7:$U$7,0)),IF($F78="地位Ⅲ",INDEX(幹材積成長量!$Y$7:$AA$148,MATCH(【入力】吸収量・排出量算定シート!$H78+(Y$17-$M$17),幹材積成長量!$Y$7:$Y$148,0),MATCH($G78,幹材積成長量!$Y$7:$AA$7,0)),INDEX(幹材積成長量!$V$7:$X$148,MATCH(【入力】吸収量・排出量算定シート!$H78+(Y$17-$M$17),幹材積成長量!$V$7:$V$148,0),MATCH($G78,幹材積成長量!$V$7:$X$7,0)))),0)</f>
        <v>0</v>
      </c>
      <c r="Z78" s="187">
        <f>IFERROR(IF($F78="地位Ⅰ",INDEX(幹材積成長量!$S$7:$U$148,MATCH(【入力】吸収量・排出量算定シート!$H78+(Z$17-$M$17),幹材積成長量!$S$7:$S$148,0),MATCH($G78,幹材積成長量!$S$7:$U$7,0)),IF($F78="地位Ⅲ",INDEX(幹材積成長量!$Y$7:$AA$148,MATCH(【入力】吸収量・排出量算定シート!$H78+(Z$17-$M$17),幹材積成長量!$Y$7:$Y$148,0),MATCH($G78,幹材積成長量!$Y$7:$AA$7,0)),INDEX(幹材積成長量!$V$7:$X$148,MATCH(【入力】吸収量・排出量算定シート!$H78+(Z$17-$M$17),幹材積成長量!$V$7:$V$148,0),MATCH($G78,幹材積成長量!$V$7:$X$7,0)))),0)</f>
        <v>0</v>
      </c>
      <c r="AA78" s="187">
        <f>IFERROR(IF($F78="地位Ⅰ",INDEX(幹材積成長量!$S$7:$U$148,MATCH(【入力】吸収量・排出量算定シート!$H78+(AA$17-$M$17),幹材積成長量!$S$7:$S$148,0),MATCH($G78,幹材積成長量!$S$7:$U$7,0)),IF($F78="地位Ⅲ",INDEX(幹材積成長量!$Y$7:$AA$148,MATCH(【入力】吸収量・排出量算定シート!$H78+(AA$17-$M$17),幹材積成長量!$Y$7:$Y$148,0),MATCH($G78,幹材積成長量!$Y$7:$AA$7,0)),INDEX(幹材積成長量!$V$7:$X$148,MATCH(【入力】吸収量・排出量算定シート!$H78+(AA$17-$M$17),幹材積成長量!$V$7:$V$148,0),MATCH($G78,幹材積成長量!$V$7:$X$7,0)))),0)</f>
        <v>0</v>
      </c>
      <c r="AB78" s="187">
        <f>IFERROR(IF($F78="地位Ⅰ",INDEX(幹材積成長量!$S$7:$U$148,MATCH(【入力】吸収量・排出量算定シート!$H78+(AB$17-$M$17),幹材積成長量!$S$7:$S$148,0),MATCH($G78,幹材積成長量!$S$7:$U$7,0)),IF($F78="地位Ⅲ",INDEX(幹材積成長量!$Y$7:$AA$148,MATCH(【入力】吸収量・排出量算定シート!$H78+(AB$17-$M$17),幹材積成長量!$Y$7:$Y$148,0),MATCH($G78,幹材積成長量!$Y$7:$AA$7,0)),INDEX(幹材積成長量!$V$7:$X$148,MATCH(【入力】吸収量・排出量算定シート!$H78+(AB$17-$M$17),幹材積成長量!$V$7:$V$148,0),MATCH($G78,幹材積成長量!$V$7:$X$7,0)))),0)</f>
        <v>0</v>
      </c>
      <c r="AC78" s="187">
        <f>IFERROR(IF($F78="地位Ⅰ",INDEX(幹材積成長量!$S$7:$U$148,MATCH(【入力】吸収量・排出量算定シート!$H78+(AC$17-$M$17),幹材積成長量!$S$7:$S$148,0),MATCH($G78,幹材積成長量!$S$7:$U$7,0)),IF($F78="地位Ⅲ",INDEX(幹材積成長量!$Y$7:$AA$148,MATCH(【入力】吸収量・排出量算定シート!$H78+(AC$17-$M$17),幹材積成長量!$Y$7:$Y$148,0),MATCH($G78,幹材積成長量!$Y$7:$AA$7,0)),INDEX(幹材積成長量!$V$7:$X$148,MATCH(【入力】吸収量・排出量算定シート!$H78+(AC$17-$M$17),幹材積成長量!$V$7:$V$148,0),MATCH($G78,幹材積成長量!$V$7:$X$7,0)))),0)</f>
        <v>0</v>
      </c>
      <c r="AD78" s="2">
        <f>IFERROR(INDEX('BEF（拡大係数）'!$A$4:$AO$154,MATCH(【入力】吸収量・排出量算定シート!$H78,'BEF（拡大係数）'!$A$4:$A$154,0),MATCH($G78,'BEF（拡大係数）'!$A$4:$AO$4,0)),0)</f>
        <v>0</v>
      </c>
      <c r="AE78" s="2">
        <f>IFERROR(INDEX('BEF（拡大係数）'!$A$4:$AO$154,MATCH(【入力】吸収量・排出量算定シート!$H78,'BEF（拡大係数）'!$A$4:$A$154,0),MATCH($G78,'BEF（拡大係数）'!$A$4:$AO$4,0)),0)</f>
        <v>0</v>
      </c>
      <c r="AF78" s="2">
        <f>IFERROR(INDEX('BEF（拡大係数）'!$A$4:$AO$154,MATCH(【入力】吸収量・排出量算定シート!$H78,'BEF（拡大係数）'!$A$4:$A$154,0),MATCH($G78,'BEF（拡大係数）'!$A$4:$AO$4,0)),0)</f>
        <v>0</v>
      </c>
      <c r="AG78" s="2">
        <f>IFERROR(INDEX('BEF（拡大係数）'!$A$4:$AO$154,MATCH(【入力】吸収量・排出量算定シート!$H78,'BEF（拡大係数）'!$A$4:$A$154,0),MATCH($G78,'BEF（拡大係数）'!$A$4:$AO$4,0)),0)</f>
        <v>0</v>
      </c>
      <c r="AH78" s="2">
        <f>IFERROR(INDEX('BEF（拡大係数）'!$A$4:$AO$154,MATCH(【入力】吸収量・排出量算定シート!$H78,'BEF（拡大係数）'!$A$4:$A$154,0),MATCH($G78,'BEF（拡大係数）'!$A$4:$AO$4,0)),0)</f>
        <v>0</v>
      </c>
      <c r="AI78" s="2">
        <f>IFERROR(INDEX('BEF（拡大係数）'!$A$4:$AO$154,MATCH(【入力】吸収量・排出量算定シート!$H78,'BEF（拡大係数）'!$A$4:$A$154,0),MATCH($G78,'BEF（拡大係数）'!$A$4:$AO$4,0)),0)</f>
        <v>0</v>
      </c>
      <c r="AJ78" s="2">
        <f>IFERROR(INDEX('BEF（拡大係数）'!$A$4:$AO$154,MATCH(【入力】吸収量・排出量算定シート!$H78,'BEF（拡大係数）'!$A$4:$A$154,0),MATCH($G78,'BEF（拡大係数）'!$A$4:$AO$4,0)),0)</f>
        <v>0</v>
      </c>
      <c r="AK78" s="2">
        <f>IFERROR(INDEX('BEF（拡大係数）'!$A$4:$AO$154,MATCH(【入力】吸収量・排出量算定シート!$H78,'BEF（拡大係数）'!$A$4:$A$154,0),MATCH($G78,'BEF（拡大係数）'!$A$4:$AO$4,0)),0)</f>
        <v>0</v>
      </c>
      <c r="AL78" s="2">
        <f>IFERROR(INDEX('BEF（拡大係数）'!$A$4:$AO$154,MATCH(【入力】吸収量・排出量算定シート!$H78,'BEF（拡大係数）'!$A$4:$A$154,0),MATCH($G78,'BEF（拡大係数）'!$A$4:$AO$4,0)),0)</f>
        <v>0</v>
      </c>
      <c r="AM78" s="2">
        <f>IFERROR(INDEX('BEF（拡大係数）'!$A$4:$AO$154,MATCH(【入力】吸収量・排出量算定シート!$H78,'BEF（拡大係数）'!$A$4:$A$154,0),MATCH($G78,'BEF（拡大係数）'!$A$4:$AO$4,0)),0)</f>
        <v>0</v>
      </c>
      <c r="AN78" s="2">
        <f>IFERROR(INDEX('BEF（拡大係数）'!$A$4:$AO$154,MATCH(【入力】吸収量・排出量算定シート!$H78,'BEF（拡大係数）'!$A$4:$A$154,0),MATCH($G78,'BEF（拡大係数）'!$A$4:$AO$4,0)),0)</f>
        <v>0</v>
      </c>
      <c r="AO78" s="2">
        <f>IFERROR(INDEX('BEF（拡大係数）'!$A$4:$AO$154,MATCH(【入力】吸収量・排出量算定シート!$H78,'BEF（拡大係数）'!$A$4:$A$154,0),MATCH($G78,'BEF（拡大係数）'!$A$4:$AO$4,0)),0)</f>
        <v>0</v>
      </c>
      <c r="AP78" s="2">
        <f>IFERROR(INDEX('BEF（拡大係数）'!$A$4:$AO$154,MATCH(【入力】吸収量・排出量算定シート!$H78,'BEF（拡大係数）'!$A$4:$A$154,0),MATCH($G78,'BEF（拡大係数）'!$A$4:$AO$4,0)),0)</f>
        <v>0</v>
      </c>
      <c r="AQ78" s="2">
        <f>IFERROR(INDEX('BEF（拡大係数）'!$A$4:$AO$154,MATCH(【入力】吸収量・排出量算定シート!$H78,'BEF（拡大係数）'!$A$4:$A$154,0),MATCH($G78,'BEF（拡大係数）'!$A$4:$AO$4,0)),0)</f>
        <v>0</v>
      </c>
      <c r="AR78" s="2">
        <f>IFERROR(INDEX('BEF（拡大係数）'!$A$4:$AO$154,MATCH(【入力】吸収量・排出量算定シート!$H78,'BEF（拡大係数）'!$A$4:$A$154,0),MATCH($G78,'BEF（拡大係数）'!$A$4:$AO$4,0)),0)</f>
        <v>0</v>
      </c>
      <c r="AS78" s="2">
        <f>IFERROR(INDEX('BEF（拡大係数）'!$A$4:$AO$154,MATCH(【入力】吸収量・排出量算定シート!$H78,'BEF（拡大係数）'!$A$4:$A$154,0),MATCH($G78,'BEF（拡大係数）'!$A$4:$AO$4,0)),0)</f>
        <v>0</v>
      </c>
      <c r="AT78" s="2">
        <f>IFERROR(INDEX('BEF（拡大係数）'!$A$4:$AO$154,MATCH(【入力】吸収量・排出量算定シート!$H78,'BEF（拡大係数）'!$A$4:$A$154,0),MATCH($G78,'BEF（拡大係数）'!$A$4:$AO$4,0)),0)</f>
        <v>0</v>
      </c>
      <c r="AU78" s="2">
        <f>IFERROR(VLOOKUP($G78,パラメータ_オリジナル!$B$6:$G$45,4,FALSE),0)</f>
        <v>0</v>
      </c>
      <c r="AV78" s="2">
        <f>IFERROR(VLOOKUP($G78,パラメータ_オリジナル!$B$6:$G$45,5,FALSE),0)</f>
        <v>0</v>
      </c>
      <c r="AW78" s="2">
        <f>IFERROR(VLOOKUP($G78,パラメータ_オリジナル!$B$6:$G$45,6,FALSE),0)</f>
        <v>0</v>
      </c>
      <c r="AX78" s="125">
        <f t="shared" si="182"/>
        <v>0</v>
      </c>
      <c r="AY78" s="125">
        <f t="shared" si="183"/>
        <v>0</v>
      </c>
      <c r="AZ78" s="125">
        <f t="shared" si="184"/>
        <v>0</v>
      </c>
      <c r="BA78" s="125">
        <f t="shared" si="185"/>
        <v>0</v>
      </c>
      <c r="BB78" s="125">
        <f t="shared" si="186"/>
        <v>0</v>
      </c>
      <c r="BC78" s="125">
        <f t="shared" si="187"/>
        <v>0</v>
      </c>
      <c r="BD78" s="125">
        <f t="shared" si="188"/>
        <v>0</v>
      </c>
      <c r="BE78" s="125">
        <f t="shared" si="189"/>
        <v>0</v>
      </c>
      <c r="BF78" s="125">
        <f t="shared" si="190"/>
        <v>0</v>
      </c>
      <c r="BG78" s="125">
        <f t="shared" si="191"/>
        <v>0</v>
      </c>
      <c r="BH78" s="125">
        <f t="shared" si="192"/>
        <v>0</v>
      </c>
      <c r="BI78" s="125">
        <f t="shared" si="193"/>
        <v>0</v>
      </c>
      <c r="BJ78" s="125">
        <f t="shared" si="194"/>
        <v>0</v>
      </c>
      <c r="BK78" s="125">
        <f t="shared" si="195"/>
        <v>0</v>
      </c>
      <c r="BL78" s="125">
        <f t="shared" si="196"/>
        <v>0</v>
      </c>
      <c r="BM78" s="125">
        <f t="shared" si="197"/>
        <v>0</v>
      </c>
      <c r="BN78" s="125">
        <f t="shared" si="198"/>
        <v>0</v>
      </c>
      <c r="BO78" s="125">
        <f t="shared" si="199"/>
        <v>0</v>
      </c>
      <c r="BP78" s="125">
        <f t="shared" si="200"/>
        <v>0</v>
      </c>
      <c r="BQ78" s="125">
        <f t="shared" si="201"/>
        <v>0</v>
      </c>
      <c r="BR78" s="125">
        <f t="shared" si="202"/>
        <v>0</v>
      </c>
      <c r="BS78" s="125">
        <f t="shared" si="203"/>
        <v>0</v>
      </c>
      <c r="BT78" s="125">
        <f t="shared" si="204"/>
        <v>0</v>
      </c>
      <c r="BU78" s="125">
        <f t="shared" si="205"/>
        <v>0</v>
      </c>
      <c r="BV78" s="125">
        <f t="shared" si="206"/>
        <v>0</v>
      </c>
      <c r="BW78" s="125">
        <f t="shared" si="207"/>
        <v>0</v>
      </c>
      <c r="BX78" s="125">
        <f t="shared" si="208"/>
        <v>0</v>
      </c>
      <c r="BY78" s="125">
        <f t="shared" si="209"/>
        <v>0</v>
      </c>
      <c r="BZ78" s="125">
        <f t="shared" si="210"/>
        <v>0</v>
      </c>
      <c r="CA78" s="125">
        <f t="shared" si="211"/>
        <v>0</v>
      </c>
      <c r="CB78" s="125">
        <f t="shared" si="212"/>
        <v>0</v>
      </c>
      <c r="CC78" s="125">
        <f t="shared" si="213"/>
        <v>0</v>
      </c>
      <c r="CD78" s="125">
        <f t="shared" si="214"/>
        <v>0</v>
      </c>
      <c r="CE78" s="125">
        <f t="shared" si="215"/>
        <v>0</v>
      </c>
      <c r="CF78" s="2">
        <f>IFERROR(IF($F78="地位Ⅰ",INDEX(幹材積成長量!$I$7:$K$148,MATCH((【入力】吸収量・排出量算定シート!$H78+(【入力】吸収量・排出量算定シート!CF$17-【入力】吸収量・排出量算定シート!$CF$17)),幹材積成長量!$I$7:$I$148,0),MATCH(【入力】吸収量・排出量算定シート!$G78,幹材積成長量!$I$7:$K$7,0)),IF($F78="地位Ⅲ",INDEX(幹材積成長量!$O$7:$Q$148,MATCH((【入力】吸収量・排出量算定シート!$H78+(【入力】吸収量・排出量算定シート!CF$17-【入力】吸収量・排出量算定シート!$CF$17)),幹材積成長量!$O$7:$O$148,0),MATCH(【入力】吸収量・排出量算定シート!$G78,幹材積成長量!$O$7:$Q$7,0)),INDEX(幹材積成長量!$L$7:$N$148,MATCH((【入力】吸収量・排出量算定シート!$H78+(【入力】吸収量・排出量算定シート!CF$17-【入力】吸収量・排出量算定シート!$CF$17)),幹材積成長量!$L$7:$L$148,0),MATCH(【入力】吸収量・排出量算定シート!$G78,幹材積成長量!$L$7:$N$7,0)))),0)</f>
        <v>0</v>
      </c>
      <c r="CG78" s="2">
        <f>IFERROR(IF($F78="地位Ⅰ",INDEX(幹材積成長量!$I$7:$K$148,MATCH((【入力】吸収量・排出量算定シート!$H78+(【入力】吸収量・排出量算定シート!CG$17-【入力】吸収量・排出量算定シート!$CF$17)),幹材積成長量!$I$7:$I$148,0),MATCH(【入力】吸収量・排出量算定シート!$G78,幹材積成長量!$I$7:$K$7,0)),IF($F78="地位Ⅲ",INDEX(幹材積成長量!$O$7:$Q$148,MATCH((【入力】吸収量・排出量算定シート!$H78+(【入力】吸収量・排出量算定シート!CG$17-【入力】吸収量・排出量算定シート!$CF$17)),幹材積成長量!$O$7:$O$148,0),MATCH(【入力】吸収量・排出量算定シート!$G78,幹材積成長量!$O$7:$Q$7,0)),INDEX(幹材積成長量!$L$7:$N$148,MATCH((【入力】吸収量・排出量算定シート!$H78+(【入力】吸収量・排出量算定シート!CG$17-【入力】吸収量・排出量算定シート!$CF$17)),幹材積成長量!$L$7:$L$148,0),MATCH(【入力】吸収量・排出量算定シート!$G78,幹材積成長量!$L$7:$N$7,0)))),0)</f>
        <v>0</v>
      </c>
      <c r="CH78" s="2">
        <f>IFERROR(IF($F78="地位Ⅰ",INDEX(幹材積成長量!$I$7:$K$148,MATCH((【入力】吸収量・排出量算定シート!$H78+(【入力】吸収量・排出量算定シート!CH$17-【入力】吸収量・排出量算定シート!$CF$17)),幹材積成長量!$I$7:$I$148,0),MATCH(【入力】吸収量・排出量算定シート!$G78,幹材積成長量!$I$7:$K$7,0)),IF($F78="地位Ⅲ",INDEX(幹材積成長量!$O$7:$Q$148,MATCH((【入力】吸収量・排出量算定シート!$H78+(【入力】吸収量・排出量算定シート!CH$17-【入力】吸収量・排出量算定シート!$CF$17)),幹材積成長量!$O$7:$O$148,0),MATCH(【入力】吸収量・排出量算定シート!$G78,幹材積成長量!$O$7:$Q$7,0)),INDEX(幹材積成長量!$L$7:$N$148,MATCH((【入力】吸収量・排出量算定シート!$H78+(【入力】吸収量・排出量算定シート!CH$17-【入力】吸収量・排出量算定シート!$CF$17)),幹材積成長量!$L$7:$L$148,0),MATCH(【入力】吸収量・排出量算定シート!$G78,幹材積成長量!$L$7:$N$7,0)))),0)</f>
        <v>0</v>
      </c>
      <c r="CI78" s="2">
        <f>IFERROR(IF($F78="地位Ⅰ",INDEX(幹材積成長量!$I$7:$K$148,MATCH((【入力】吸収量・排出量算定シート!$H78+(【入力】吸収量・排出量算定シート!CI$17-【入力】吸収量・排出量算定シート!$CF$17)),幹材積成長量!$I$7:$I$148,0),MATCH(【入力】吸収量・排出量算定シート!$G78,幹材積成長量!$I$7:$K$7,0)),IF($F78="地位Ⅲ",INDEX(幹材積成長量!$O$7:$Q$148,MATCH((【入力】吸収量・排出量算定シート!$H78+(【入力】吸収量・排出量算定シート!CI$17-【入力】吸収量・排出量算定シート!$CF$17)),幹材積成長量!$O$7:$O$148,0),MATCH(【入力】吸収量・排出量算定シート!$G78,幹材積成長量!$O$7:$Q$7,0)),INDEX(幹材積成長量!$L$7:$N$148,MATCH((【入力】吸収量・排出量算定シート!$H78+(【入力】吸収量・排出量算定シート!CI$17-【入力】吸収量・排出量算定シート!$CF$17)),幹材積成長量!$L$7:$L$148,0),MATCH(【入力】吸収量・排出量算定シート!$G78,幹材積成長量!$L$7:$N$7,0)))),0)</f>
        <v>0</v>
      </c>
      <c r="CJ78" s="2">
        <f>IFERROR(IF($F78="地位Ⅰ",INDEX(幹材積成長量!$I$7:$K$148,MATCH((【入力】吸収量・排出量算定シート!$H78+(【入力】吸収量・排出量算定シート!CJ$17-【入力】吸収量・排出量算定シート!$CF$17)),幹材積成長量!$I$7:$I$148,0),MATCH(【入力】吸収量・排出量算定シート!$G78,幹材積成長量!$I$7:$K$7,0)),IF($F78="地位Ⅲ",INDEX(幹材積成長量!$O$7:$Q$148,MATCH((【入力】吸収量・排出量算定シート!$H78+(【入力】吸収量・排出量算定シート!CJ$17-【入力】吸収量・排出量算定シート!$CF$17)),幹材積成長量!$O$7:$O$148,0),MATCH(【入力】吸収量・排出量算定シート!$G78,幹材積成長量!$O$7:$Q$7,0)),INDEX(幹材積成長量!$L$7:$N$148,MATCH((【入力】吸収量・排出量算定シート!$H78+(【入力】吸収量・排出量算定シート!CJ$17-【入力】吸収量・排出量算定シート!$CF$17)),幹材積成長量!$L$7:$L$148,0),MATCH(【入力】吸収量・排出量算定シート!$G78,幹材積成長量!$L$7:$N$7,0)))),0)</f>
        <v>0</v>
      </c>
      <c r="CK78" s="2">
        <f>IFERROR(IF($F78="地位Ⅰ",INDEX(幹材積成長量!$I$7:$K$148,MATCH((【入力】吸収量・排出量算定シート!$H78+(【入力】吸収量・排出量算定シート!CK$17-【入力】吸収量・排出量算定シート!$CF$17)),幹材積成長量!$I$7:$I$148,0),MATCH(【入力】吸収量・排出量算定シート!$G78,幹材積成長量!$I$7:$K$7,0)),IF($F78="地位Ⅲ",INDEX(幹材積成長量!$O$7:$Q$148,MATCH((【入力】吸収量・排出量算定シート!$H78+(【入力】吸収量・排出量算定シート!CK$17-【入力】吸収量・排出量算定シート!$CF$17)),幹材積成長量!$O$7:$O$148,0),MATCH(【入力】吸収量・排出量算定シート!$G78,幹材積成長量!$O$7:$Q$7,0)),INDEX(幹材積成長量!$L$7:$N$148,MATCH((【入力】吸収量・排出量算定シート!$H78+(【入力】吸収量・排出量算定シート!CK$17-【入力】吸収量・排出量算定シート!$CF$17)),幹材積成長量!$L$7:$L$148,0),MATCH(【入力】吸収量・排出量算定シート!$G78,幹材積成長量!$L$7:$N$7,0)))),0)</f>
        <v>0</v>
      </c>
      <c r="CL78" s="2">
        <f>IFERROR(IF($F78="地位Ⅰ",INDEX(幹材積成長量!$I$7:$K$148,MATCH((【入力】吸収量・排出量算定シート!$H78+(【入力】吸収量・排出量算定シート!CL$17-【入力】吸収量・排出量算定シート!$CF$17)),幹材積成長量!$I$7:$I$148,0),MATCH(【入力】吸収量・排出量算定シート!$G78,幹材積成長量!$I$7:$K$7,0)),IF($F78="地位Ⅲ",INDEX(幹材積成長量!$O$7:$Q$148,MATCH((【入力】吸収量・排出量算定シート!$H78+(【入力】吸収量・排出量算定シート!CL$17-【入力】吸収量・排出量算定シート!$CF$17)),幹材積成長量!$O$7:$O$148,0),MATCH(【入力】吸収量・排出量算定シート!$G78,幹材積成長量!$O$7:$Q$7,0)),INDEX(幹材積成長量!$L$7:$N$148,MATCH((【入力】吸収量・排出量算定シート!$H78+(【入力】吸収量・排出量算定シート!CL$17-【入力】吸収量・排出量算定シート!$CF$17)),幹材積成長量!$L$7:$L$148,0),MATCH(【入力】吸収量・排出量算定シート!$G78,幹材積成長量!$L$7:$N$7,0)))),0)</f>
        <v>0</v>
      </c>
      <c r="CM78" s="2">
        <f>IFERROR(IF($F78="地位Ⅰ",INDEX(幹材積成長量!$I$7:$K$148,MATCH((【入力】吸収量・排出量算定シート!$H78+(【入力】吸収量・排出量算定シート!CM$17-【入力】吸収量・排出量算定シート!$CF$17)),幹材積成長量!$I$7:$I$148,0),MATCH(【入力】吸収量・排出量算定シート!$G78,幹材積成長量!$I$7:$K$7,0)),IF($F78="地位Ⅲ",INDEX(幹材積成長量!$O$7:$Q$148,MATCH((【入力】吸収量・排出量算定シート!$H78+(【入力】吸収量・排出量算定シート!CM$17-【入力】吸収量・排出量算定シート!$CF$17)),幹材積成長量!$O$7:$O$148,0),MATCH(【入力】吸収量・排出量算定シート!$G78,幹材積成長量!$O$7:$Q$7,0)),INDEX(幹材積成長量!$L$7:$N$148,MATCH((【入力】吸収量・排出量算定シート!$H78+(【入力】吸収量・排出量算定シート!CM$17-【入力】吸収量・排出量算定シート!$CF$17)),幹材積成長量!$L$7:$L$148,0),MATCH(【入力】吸収量・排出量算定シート!$G78,幹材積成長量!$L$7:$N$7,0)))),0)</f>
        <v>0</v>
      </c>
      <c r="CN78" s="2">
        <f>IFERROR(IF($F78="地位Ⅰ",INDEX(幹材積成長量!$I$7:$K$148,MATCH((【入力】吸収量・排出量算定シート!$H78+(【入力】吸収量・排出量算定シート!CN$17-【入力】吸収量・排出量算定シート!$CF$17)),幹材積成長量!$I$7:$I$148,0),MATCH(【入力】吸収量・排出量算定シート!$G78,幹材積成長量!$I$7:$K$7,0)),IF($F78="地位Ⅲ",INDEX(幹材積成長量!$O$7:$Q$148,MATCH((【入力】吸収量・排出量算定シート!$H78+(【入力】吸収量・排出量算定シート!CN$17-【入力】吸収量・排出量算定シート!$CF$17)),幹材積成長量!$O$7:$O$148,0),MATCH(【入力】吸収量・排出量算定シート!$G78,幹材積成長量!$O$7:$Q$7,0)),INDEX(幹材積成長量!$L$7:$N$148,MATCH((【入力】吸収量・排出量算定シート!$H78+(【入力】吸収量・排出量算定シート!CN$17-【入力】吸収量・排出量算定シート!$CF$17)),幹材積成長量!$L$7:$L$148,0),MATCH(【入力】吸収量・排出量算定シート!$G78,幹材積成長量!$L$7:$N$7,0)))),0)</f>
        <v>0</v>
      </c>
      <c r="CO78" s="2">
        <f>IFERROR(IF($F78="地位Ⅰ",INDEX(幹材積成長量!$I$7:$K$148,MATCH((【入力】吸収量・排出量算定シート!$H78+(【入力】吸収量・排出量算定シート!CO$17-【入力】吸収量・排出量算定シート!$CF$17)),幹材積成長量!$I$7:$I$148,0),MATCH(【入力】吸収量・排出量算定シート!$G78,幹材積成長量!$I$7:$K$7,0)),IF($F78="地位Ⅲ",INDEX(幹材積成長量!$O$7:$Q$148,MATCH((【入力】吸収量・排出量算定シート!$H78+(【入力】吸収量・排出量算定シート!CO$17-【入力】吸収量・排出量算定シート!$CF$17)),幹材積成長量!$O$7:$O$148,0),MATCH(【入力】吸収量・排出量算定シート!$G78,幹材積成長量!$O$7:$Q$7,0)),INDEX(幹材積成長量!$L$7:$N$148,MATCH((【入力】吸収量・排出量算定シート!$H78+(【入力】吸収量・排出量算定シート!CO$17-【入力】吸収量・排出量算定シート!$CF$17)),幹材積成長量!$L$7:$L$148,0),MATCH(【入力】吸収量・排出量算定シート!$G78,幹材積成長量!$L$7:$N$7,0)))),0)</f>
        <v>0</v>
      </c>
      <c r="CP78" s="2">
        <f>IFERROR(IF($F78="地位Ⅰ",INDEX(幹材積成長量!$I$7:$K$148,MATCH((【入力】吸収量・排出量算定シート!$H78+(【入力】吸収量・排出量算定シート!CP$17-【入力】吸収量・排出量算定シート!$CF$17)),幹材積成長量!$I$7:$I$148,0),MATCH(【入力】吸収量・排出量算定シート!$G78,幹材積成長量!$I$7:$K$7,0)),IF($F78="地位Ⅲ",INDEX(幹材積成長量!$O$7:$Q$148,MATCH((【入力】吸収量・排出量算定シート!$H78+(【入力】吸収量・排出量算定シート!CP$17-【入力】吸収量・排出量算定シート!$CF$17)),幹材積成長量!$O$7:$O$148,0),MATCH(【入力】吸収量・排出量算定シート!$G78,幹材積成長量!$O$7:$Q$7,0)),INDEX(幹材積成長量!$L$7:$N$148,MATCH((【入力】吸収量・排出量算定シート!$H78+(【入力】吸収量・排出量算定シート!CP$17-【入力】吸収量・排出量算定シート!$CF$17)),幹材積成長量!$L$7:$L$148,0),MATCH(【入力】吸収量・排出量算定シート!$G78,幹材積成長量!$L$7:$N$7,0)))),0)</f>
        <v>0</v>
      </c>
      <c r="CQ78" s="2">
        <f>IFERROR(IF($F78="地位Ⅰ",INDEX(幹材積成長量!$I$7:$K$148,MATCH((【入力】吸収量・排出量算定シート!$H78+(【入力】吸収量・排出量算定シート!CQ$17-【入力】吸収量・排出量算定シート!$CF$17)),幹材積成長量!$I$7:$I$148,0),MATCH(【入力】吸収量・排出量算定シート!$G78,幹材積成長量!$I$7:$K$7,0)),IF($F78="地位Ⅲ",INDEX(幹材積成長量!$O$7:$Q$148,MATCH((【入力】吸収量・排出量算定シート!$H78+(【入力】吸収量・排出量算定シート!CQ$17-【入力】吸収量・排出量算定シート!$CF$17)),幹材積成長量!$O$7:$O$148,0),MATCH(【入力】吸収量・排出量算定シート!$G78,幹材積成長量!$O$7:$Q$7,0)),INDEX(幹材積成長量!$L$7:$N$148,MATCH((【入力】吸収量・排出量算定シート!$H78+(【入力】吸収量・排出量算定シート!CQ$17-【入力】吸収量・排出量算定シート!$CF$17)),幹材積成長量!$L$7:$L$148,0),MATCH(【入力】吸収量・排出量算定シート!$G78,幹材積成長量!$L$7:$N$7,0)))),0)</f>
        <v>0</v>
      </c>
      <c r="CR78" s="2">
        <f>IFERROR(IF($F78="地位Ⅰ",INDEX(幹材積成長量!$I$7:$K$148,MATCH((【入力】吸収量・排出量算定シート!$H78+(【入力】吸収量・排出量算定シート!CR$17-【入力】吸収量・排出量算定シート!$CF$17)),幹材積成長量!$I$7:$I$148,0),MATCH(【入力】吸収量・排出量算定シート!$G78,幹材積成長量!$I$7:$K$7,0)),IF($F78="地位Ⅲ",INDEX(幹材積成長量!$O$7:$Q$148,MATCH((【入力】吸収量・排出量算定シート!$H78+(【入力】吸収量・排出量算定シート!CR$17-【入力】吸収量・排出量算定シート!$CF$17)),幹材積成長量!$O$7:$O$148,0),MATCH(【入力】吸収量・排出量算定シート!$G78,幹材積成長量!$O$7:$Q$7,0)),INDEX(幹材積成長量!$L$7:$N$148,MATCH((【入力】吸収量・排出量算定シート!$H78+(【入力】吸収量・排出量算定シート!CR$17-【入力】吸収量・排出量算定シート!$CF$17)),幹材積成長量!$L$7:$L$148,0),MATCH(【入力】吸収量・排出量算定シート!$G78,幹材積成長量!$L$7:$N$7,0)))),0)</f>
        <v>0</v>
      </c>
      <c r="CS78" s="2">
        <f>IFERROR(IF($F78="地位Ⅰ",INDEX(幹材積成長量!$I$7:$K$148,MATCH((【入力】吸収量・排出量算定シート!$H78+(【入力】吸収量・排出量算定シート!CS$17-【入力】吸収量・排出量算定シート!$CF$17)),幹材積成長量!$I$7:$I$148,0),MATCH(【入力】吸収量・排出量算定シート!$G78,幹材積成長量!$I$7:$K$7,0)),IF($F78="地位Ⅲ",INDEX(幹材積成長量!$O$7:$Q$148,MATCH((【入力】吸収量・排出量算定シート!$H78+(【入力】吸収量・排出量算定シート!CS$17-【入力】吸収量・排出量算定シート!$CF$17)),幹材積成長量!$O$7:$O$148,0),MATCH(【入力】吸収量・排出量算定シート!$G78,幹材積成長量!$O$7:$Q$7,0)),INDEX(幹材積成長量!$L$7:$N$148,MATCH((【入力】吸収量・排出量算定シート!$H78+(【入力】吸収量・排出量算定シート!CS$17-【入力】吸収量・排出量算定シート!$CF$17)),幹材積成長量!$L$7:$L$148,0),MATCH(【入力】吸収量・排出量算定シート!$G78,幹材積成長量!$L$7:$N$7,0)))),0)</f>
        <v>0</v>
      </c>
      <c r="CT78" s="2">
        <f>IFERROR(IF($F78="地位Ⅰ",INDEX(幹材積成長量!$I$7:$K$148,MATCH((【入力】吸収量・排出量算定シート!$H78+(【入力】吸収量・排出量算定シート!CT$17-【入力】吸収量・排出量算定シート!$CF$17)),幹材積成長量!$I$7:$I$148,0),MATCH(【入力】吸収量・排出量算定シート!$G78,幹材積成長量!$I$7:$K$7,0)),IF($F78="地位Ⅲ",INDEX(幹材積成長量!$O$7:$Q$148,MATCH((【入力】吸収量・排出量算定シート!$H78+(【入力】吸収量・排出量算定シート!CT$17-【入力】吸収量・排出量算定シート!$CF$17)),幹材積成長量!$O$7:$O$148,0),MATCH(【入力】吸収量・排出量算定シート!$G78,幹材積成長量!$O$7:$Q$7,0)),INDEX(幹材積成長量!$L$7:$N$148,MATCH((【入力】吸収量・排出量算定シート!$H78+(【入力】吸収量・排出量算定シート!CT$17-【入力】吸収量・排出量算定シート!$CF$17)),幹材積成長量!$L$7:$L$148,0),MATCH(【入力】吸収量・排出量算定シート!$G78,幹材積成長量!$L$7:$N$7,0)))),0)</f>
        <v>0</v>
      </c>
      <c r="CU78" s="2">
        <f>IFERROR(IF($F78="地位Ⅰ",INDEX(幹材積成長量!$I$7:$K$148,MATCH((【入力】吸収量・排出量算定シート!$H78+(【入力】吸収量・排出量算定シート!CU$17-【入力】吸収量・排出量算定シート!$CF$17)),幹材積成長量!$I$7:$I$148,0),MATCH(【入力】吸収量・排出量算定シート!$G78,幹材積成長量!$I$7:$K$7,0)),IF($F78="地位Ⅲ",INDEX(幹材積成長量!$O$7:$Q$148,MATCH((【入力】吸収量・排出量算定シート!$H78+(【入力】吸収量・排出量算定シート!CU$17-【入力】吸収量・排出量算定シート!$CF$17)),幹材積成長量!$O$7:$O$148,0),MATCH(【入力】吸収量・排出量算定シート!$G78,幹材積成長量!$O$7:$Q$7,0)),INDEX(幹材積成長量!$L$7:$N$148,MATCH((【入力】吸収量・排出量算定シート!$H78+(【入力】吸収量・排出量算定シート!CU$17-【入力】吸収量・排出量算定シート!$CF$17)),幹材積成長量!$L$7:$L$148,0),MATCH(【入力】吸収量・排出量算定シート!$G78,幹材積成長量!$L$7:$N$7,0)))),0)</f>
        <v>0</v>
      </c>
      <c r="CV78" s="2">
        <f>IFERROR(IF($F78="地位Ⅰ",INDEX(幹材積成長量!$I$7:$K$148,MATCH((【入力】吸収量・排出量算定シート!$H78+(【入力】吸収量・排出量算定シート!CV$17-【入力】吸収量・排出量算定シート!$CF$17)),幹材積成長量!$I$7:$I$148,0),MATCH(【入力】吸収量・排出量算定シート!$G78,幹材積成長量!$I$7:$K$7,0)),IF($F78="地位Ⅲ",INDEX(幹材積成長量!$O$7:$Q$148,MATCH((【入力】吸収量・排出量算定シート!$H78+(【入力】吸収量・排出量算定シート!CV$17-【入力】吸収量・排出量算定シート!$CF$17)),幹材積成長量!$O$7:$O$148,0),MATCH(【入力】吸収量・排出量算定シート!$G78,幹材積成長量!$O$7:$Q$7,0)),INDEX(幹材積成長量!$L$7:$N$148,MATCH((【入力】吸収量・排出量算定シート!$H78+(【入力】吸収量・排出量算定シート!CV$17-【入力】吸収量・排出量算定シート!$CF$17)),幹材積成長量!$L$7:$L$148,0),MATCH(【入力】吸収量・排出量算定シート!$G78,幹材積成長量!$L$7:$N$7,0)))),0)</f>
        <v>0</v>
      </c>
      <c r="CW78" s="2">
        <f t="shared" si="216"/>
        <v>0</v>
      </c>
      <c r="CX78" s="2">
        <f t="shared" si="217"/>
        <v>0</v>
      </c>
      <c r="CY78" s="2">
        <f t="shared" si="218"/>
        <v>0</v>
      </c>
      <c r="CZ78" s="2">
        <f t="shared" si="219"/>
        <v>0</v>
      </c>
      <c r="DA78" s="2">
        <f t="shared" si="220"/>
        <v>0</v>
      </c>
      <c r="DB78" s="2">
        <f t="shared" si="221"/>
        <v>0</v>
      </c>
      <c r="DC78" s="2">
        <f t="shared" si="222"/>
        <v>0</v>
      </c>
      <c r="DD78" s="2">
        <f t="shared" si="223"/>
        <v>0</v>
      </c>
      <c r="DE78" s="2">
        <f t="shared" si="224"/>
        <v>0</v>
      </c>
      <c r="DF78" s="2">
        <f t="shared" si="225"/>
        <v>0</v>
      </c>
      <c r="DG78" s="2">
        <f t="shared" si="226"/>
        <v>0</v>
      </c>
      <c r="DH78" s="2">
        <f t="shared" si="227"/>
        <v>0</v>
      </c>
      <c r="DI78" s="2">
        <f t="shared" si="228"/>
        <v>0</v>
      </c>
      <c r="DJ78" s="2">
        <f t="shared" si="229"/>
        <v>0</v>
      </c>
      <c r="DK78" s="2">
        <f t="shared" si="230"/>
        <v>0</v>
      </c>
      <c r="DL78" s="2">
        <f t="shared" si="231"/>
        <v>0</v>
      </c>
      <c r="DM78" s="2">
        <f t="shared" si="232"/>
        <v>0</v>
      </c>
      <c r="DN78" s="187">
        <f>IFERROR(IF($F78="地位Ⅰ",INDEX(幹材積成長量!$AE$7:$AG$14,8,MATCH(【入力】吸収量・排出量算定シート!$G78,幹材積成長量!$AE$7:$AG$7,0)),IF($F78="地位Ⅲ",INDEX(幹材積成長量!$AK$7:$AM$14,8,MATCH(【入力】吸収量・排出量算定シート!$G78,幹材積成長量!$AK$7:$AM$7,0)),INDEX(幹材積成長量!$AH$7:$AJ$14,8,MATCH(【入力】吸収量・排出量算定シート!$G78,幹材積成長量!$AH$7:$AJ$7,0)))),0)</f>
        <v>0</v>
      </c>
      <c r="DO78" s="187">
        <f>IFERROR(IF($F78="地位Ⅰ",INDEX(幹材積成長量!$AE$7:$AG$14,8,MATCH(【入力】吸収量・排出量算定シート!$G78,幹材積成長量!$AE$7:$AG$7,0)),IF($F78="地位Ⅲ",INDEX(幹材積成長量!$AK$7:$AM$14,8,MATCH(【入力】吸収量・排出量算定シート!$G78,幹材積成長量!$AK$7:$AM$7,0)),INDEX(幹材積成長量!$AH$7:$AJ$14,8,MATCH(【入力】吸収量・排出量算定シート!$G78,幹材積成長量!$AH$7:$AJ$7,0)))),0)</f>
        <v>0</v>
      </c>
      <c r="DP78" s="187">
        <f>IFERROR(IF($F78="地位Ⅰ",INDEX(幹材積成長量!$AE$7:$AG$14,8,MATCH(【入力】吸収量・排出量算定シート!$G78,幹材積成長量!$AE$7:$AG$7,0)),IF($F78="地位Ⅲ",INDEX(幹材積成長量!$AK$7:$AM$14,8,MATCH(【入力】吸収量・排出量算定シート!$G78,幹材積成長量!$AK$7:$AM$7,0)),INDEX(幹材積成長量!$AH$7:$AJ$14,8,MATCH(【入力】吸収量・排出量算定シート!$G78,幹材積成長量!$AH$7:$AJ$7,0)))),0)</f>
        <v>0</v>
      </c>
      <c r="DQ78" s="187">
        <f>IFERROR(IF($F78="地位Ⅰ",INDEX(幹材積成長量!$AE$7:$AG$14,8,MATCH(【入力】吸収量・排出量算定シート!$G78,幹材積成長量!$AE$7:$AG$7,0)),IF($F78="地位Ⅲ",INDEX(幹材積成長量!$AK$7:$AM$14,8,MATCH(【入力】吸収量・排出量算定シート!$G78,幹材積成長量!$AK$7:$AM$7,0)),INDEX(幹材積成長量!$AH$7:$AJ$14,8,MATCH(【入力】吸収量・排出量算定シート!$G78,幹材積成長量!$AH$7:$AJ$7,0)))),0)</f>
        <v>0</v>
      </c>
      <c r="DR78" s="187">
        <f>IFERROR(IF($F78="地位Ⅰ",INDEX(幹材積成長量!$AE$7:$AG$14,8,MATCH(【入力】吸収量・排出量算定シート!$G78,幹材積成長量!$AE$7:$AG$7,0)),IF($F78="地位Ⅲ",INDEX(幹材積成長量!$AK$7:$AM$14,8,MATCH(【入力】吸収量・排出量算定シート!$G78,幹材積成長量!$AK$7:$AM$7,0)),INDEX(幹材積成長量!$AH$7:$AJ$14,8,MATCH(【入力】吸収量・排出量算定シート!$G78,幹材積成長量!$AH$7:$AJ$7,0)))),0)</f>
        <v>0</v>
      </c>
      <c r="DS78" s="187">
        <f>IFERROR(IF($F78="地位Ⅰ",INDEX(幹材積成長量!$AE$7:$AG$14,8,MATCH(【入力】吸収量・排出量算定シート!$G78,幹材積成長量!$AE$7:$AG$7,0)),IF($F78="地位Ⅲ",INDEX(幹材積成長量!$AK$7:$AM$14,8,MATCH(【入力】吸収量・排出量算定シート!$G78,幹材積成長量!$AK$7:$AM$7,0)),INDEX(幹材積成長量!$AH$7:$AJ$14,8,MATCH(【入力】吸収量・排出量算定シート!$G78,幹材積成長量!$AH$7:$AJ$7,0)))),0)</f>
        <v>0</v>
      </c>
      <c r="DT78" s="187">
        <f>IFERROR(IF($F78="地位Ⅰ",INDEX(幹材積成長量!$AE$7:$AG$14,8,MATCH(【入力】吸収量・排出量算定シート!$G78,幹材積成長量!$AE$7:$AG$7,0)),IF($F78="地位Ⅲ",INDEX(幹材積成長量!$AK$7:$AM$14,8,MATCH(【入力】吸収量・排出量算定シート!$G78,幹材積成長量!$AK$7:$AM$7,0)),INDEX(幹材積成長量!$AH$7:$AJ$14,8,MATCH(【入力】吸収量・排出量算定シート!$G78,幹材積成長量!$AH$7:$AJ$7,0)))),0)</f>
        <v>0</v>
      </c>
      <c r="DU78" s="187">
        <f>IFERROR(IF($F78="地位Ⅰ",INDEX(幹材積成長量!$AE$7:$AG$14,8,MATCH(【入力】吸収量・排出量算定シート!$G78,幹材積成長量!$AE$7:$AG$7,0)),IF($F78="地位Ⅲ",INDEX(幹材積成長量!$AK$7:$AM$14,8,MATCH(【入力】吸収量・排出量算定シート!$G78,幹材積成長量!$AK$7:$AM$7,0)),INDEX(幹材積成長量!$AH$7:$AJ$14,8,MATCH(【入力】吸収量・排出量算定シート!$G78,幹材積成長量!$AH$7:$AJ$7,0)))),0)</f>
        <v>0</v>
      </c>
      <c r="DV78" s="187">
        <f>IFERROR(IF($F78="地位Ⅰ",INDEX(幹材積成長量!$AE$7:$AG$14,8,MATCH(【入力】吸収量・排出量算定シート!$G78,幹材積成長量!$AE$7:$AG$7,0)),IF($F78="地位Ⅲ",INDEX(幹材積成長量!$AK$7:$AM$14,8,MATCH(【入力】吸収量・排出量算定シート!$G78,幹材積成長量!$AK$7:$AM$7,0)),INDEX(幹材積成長量!$AH$7:$AJ$14,8,MATCH(【入力】吸収量・排出量算定シート!$G78,幹材積成長量!$AH$7:$AJ$7,0)))),0)</f>
        <v>0</v>
      </c>
      <c r="DW78" s="187">
        <f>IFERROR(IF($F78="地位Ⅰ",INDEX(幹材積成長量!$AE$7:$AG$14,8,MATCH(【入力】吸収量・排出量算定シート!$G78,幹材積成長量!$AE$7:$AG$7,0)),IF($F78="地位Ⅲ",INDEX(幹材積成長量!$AK$7:$AM$14,8,MATCH(【入力】吸収量・排出量算定シート!$G78,幹材積成長量!$AK$7:$AM$7,0)),INDEX(幹材積成長量!$AH$7:$AJ$14,8,MATCH(【入力】吸収量・排出量算定シート!$G78,幹材積成長量!$AH$7:$AJ$7,0)))),0)</f>
        <v>0</v>
      </c>
      <c r="DX78" s="187">
        <f>IFERROR(IF($F78="地位Ⅰ",INDEX(幹材積成長量!$AE$7:$AG$14,8,MATCH(【入力】吸収量・排出量算定シート!$G78,幹材積成長量!$AE$7:$AG$7,0)),IF($F78="地位Ⅲ",INDEX(幹材積成長量!$AK$7:$AM$14,8,MATCH(【入力】吸収量・排出量算定シート!$G78,幹材積成長量!$AK$7:$AM$7,0)),INDEX(幹材積成長量!$AH$7:$AJ$14,8,MATCH(【入力】吸収量・排出量算定シート!$G78,幹材積成長量!$AH$7:$AJ$7,0)))),0)</f>
        <v>0</v>
      </c>
      <c r="DY78" s="187">
        <f>IFERROR(IF($F78="地位Ⅰ",INDEX(幹材積成長量!$AE$7:$AG$14,8,MATCH(【入力】吸収量・排出量算定シート!$G78,幹材積成長量!$AE$7:$AG$7,0)),IF($F78="地位Ⅲ",INDEX(幹材積成長量!$AK$7:$AM$14,8,MATCH(【入力】吸収量・排出量算定シート!$G78,幹材積成長量!$AK$7:$AM$7,0)),INDEX(幹材積成長量!$AH$7:$AJ$14,8,MATCH(【入力】吸収量・排出量算定シート!$G78,幹材積成長量!$AH$7:$AJ$7,0)))),0)</f>
        <v>0</v>
      </c>
      <c r="DZ78" s="187">
        <f>IFERROR(IF($F78="地位Ⅰ",INDEX(幹材積成長量!$AE$7:$AG$14,8,MATCH(【入力】吸収量・排出量算定シート!$G78,幹材積成長量!$AE$7:$AG$7,0)),IF($F78="地位Ⅲ",INDEX(幹材積成長量!$AK$7:$AM$14,8,MATCH(【入力】吸収量・排出量算定シート!$G78,幹材積成長量!$AK$7:$AM$7,0)),INDEX(幹材積成長量!$AH$7:$AJ$14,8,MATCH(【入力】吸収量・排出量算定シート!$G78,幹材積成長量!$AH$7:$AJ$7,0)))),0)</f>
        <v>0</v>
      </c>
      <c r="EA78" s="187">
        <f>IFERROR(IF($F78="地位Ⅰ",INDEX(幹材積成長量!$AE$7:$AG$14,8,MATCH(【入力】吸収量・排出量算定シート!$G78,幹材積成長量!$AE$7:$AG$7,0)),IF($F78="地位Ⅲ",INDEX(幹材積成長量!$AK$7:$AM$14,8,MATCH(【入力】吸収量・排出量算定シート!$G78,幹材積成長量!$AK$7:$AM$7,0)),INDEX(幹材積成長量!$AH$7:$AJ$14,8,MATCH(【入力】吸収量・排出量算定シート!$G78,幹材積成長量!$AH$7:$AJ$7,0)))),0)</f>
        <v>0</v>
      </c>
      <c r="EB78" s="187">
        <f>IFERROR(IF($F78="地位Ⅰ",INDEX(幹材積成長量!$AE$7:$AG$14,8,MATCH(【入力】吸収量・排出量算定シート!$G78,幹材積成長量!$AE$7:$AG$7,0)),IF($F78="地位Ⅲ",INDEX(幹材積成長量!$AK$7:$AM$14,8,MATCH(【入力】吸収量・排出量算定シート!$G78,幹材積成長量!$AK$7:$AM$7,0)),INDEX(幹材積成長量!$AH$7:$AJ$14,8,MATCH(【入力】吸収量・排出量算定シート!$G78,幹材積成長量!$AH$7:$AJ$7,0)))),0)</f>
        <v>0</v>
      </c>
      <c r="EC78" s="187">
        <f>IFERROR(IF($F78="地位Ⅰ",INDEX(幹材積成長量!$AE$7:$AG$14,8,MATCH(【入力】吸収量・排出量算定シート!$G78,幹材積成長量!$AE$7:$AG$7,0)),IF($F78="地位Ⅲ",INDEX(幹材積成長量!$AK$7:$AM$14,8,MATCH(【入力】吸収量・排出量算定シート!$G78,幹材積成長量!$AK$7:$AM$7,0)),INDEX(幹材積成長量!$AH$7:$AJ$14,8,MATCH(【入力】吸収量・排出量算定シート!$G78,幹材積成長量!$AH$7:$AJ$7,0)))),0)</f>
        <v>0</v>
      </c>
      <c r="ED78" s="186">
        <f t="shared" si="233"/>
        <v>0</v>
      </c>
      <c r="EE78" s="186">
        <f t="shared" si="234"/>
        <v>0</v>
      </c>
      <c r="EF78" s="186">
        <f t="shared" si="235"/>
        <v>0</v>
      </c>
      <c r="EG78" s="186">
        <f t="shared" si="236"/>
        <v>0</v>
      </c>
      <c r="EH78" s="186">
        <f t="shared" si="237"/>
        <v>0</v>
      </c>
      <c r="EI78" s="186">
        <f t="shared" si="238"/>
        <v>0</v>
      </c>
      <c r="EJ78" s="186">
        <f t="shared" si="239"/>
        <v>0</v>
      </c>
      <c r="EK78" s="186">
        <f t="shared" si="240"/>
        <v>0</v>
      </c>
      <c r="EL78" s="186">
        <f t="shared" si="241"/>
        <v>0</v>
      </c>
      <c r="EM78" s="186">
        <f t="shared" si="242"/>
        <v>0</v>
      </c>
      <c r="EN78" s="186">
        <f t="shared" si="243"/>
        <v>0</v>
      </c>
      <c r="EO78" s="186">
        <f t="shared" si="244"/>
        <v>0</v>
      </c>
      <c r="EP78" s="186">
        <f t="shared" si="245"/>
        <v>0</v>
      </c>
      <c r="EQ78" s="186">
        <f t="shared" si="246"/>
        <v>0</v>
      </c>
      <c r="ER78" s="186">
        <f t="shared" si="247"/>
        <v>0</v>
      </c>
      <c r="ES78" s="186">
        <f t="shared" si="248"/>
        <v>0</v>
      </c>
      <c r="ET78" s="186">
        <f t="shared" si="249"/>
        <v>0</v>
      </c>
    </row>
    <row r="79" spans="2:150" x14ac:dyDescent="0.3">
      <c r="B79" s="3"/>
      <c r="C79" s="3"/>
      <c r="D79" s="3"/>
      <c r="E79" s="3"/>
      <c r="G79" s="217"/>
      <c r="J79" s="3"/>
      <c r="M79" s="187">
        <f>IFERROR(IF($F79="地位Ⅰ",INDEX(幹材積成長量!$S$7:$U$148,MATCH(【入力】吸収量・排出量算定シート!$H79+(M$17-$M$17),幹材積成長量!$S$7:$S$148,0),MATCH($G79,幹材積成長量!$S$7:$U$7,0)),IF($F79="地位Ⅲ",INDEX(幹材積成長量!$Y$7:$AA$148,MATCH(【入力】吸収量・排出量算定シート!$H79+(M$17-$M$17),幹材積成長量!$Y$7:$Y$148,0),MATCH($G79,幹材積成長量!$Y$7:$AA$7,0)),INDEX(幹材積成長量!$V$7:$X$148,MATCH(【入力】吸収量・排出量算定シート!$H79+(M$17-$M$17),幹材積成長量!$V$7:$V$148,0),MATCH($G79,幹材積成長量!$V$7:$X$7,0)))),0)</f>
        <v>0</v>
      </c>
      <c r="N79" s="187">
        <f>IFERROR(IF($F79="地位Ⅰ",INDEX(幹材積成長量!$S$7:$U$148,MATCH(【入力】吸収量・排出量算定シート!$H79+(N$17-$M$17),幹材積成長量!$S$7:$S$148,0),MATCH($G79,幹材積成長量!$S$7:$U$7,0)),IF($F79="地位Ⅲ",INDEX(幹材積成長量!$Y$7:$AA$148,MATCH(【入力】吸収量・排出量算定シート!$H79+(N$17-$M$17),幹材積成長量!$Y$7:$Y$148,0),MATCH($G79,幹材積成長量!$Y$7:$AA$7,0)),INDEX(幹材積成長量!$V$7:$X$148,MATCH(【入力】吸収量・排出量算定シート!$H79+(N$17-$M$17),幹材積成長量!$V$7:$V$148,0),MATCH($G79,幹材積成長量!$V$7:$X$7,0)))),0)</f>
        <v>0</v>
      </c>
      <c r="O79" s="187">
        <f>IFERROR(IF($F79="地位Ⅰ",INDEX(幹材積成長量!$S$7:$U$148,MATCH(【入力】吸収量・排出量算定シート!$H79+(O$17-$M$17),幹材積成長量!$S$7:$S$148,0),MATCH($G79,幹材積成長量!$S$7:$U$7,0)),IF($F79="地位Ⅲ",INDEX(幹材積成長量!$Y$7:$AA$148,MATCH(【入力】吸収量・排出量算定シート!$H79+(O$17-$M$17),幹材積成長量!$Y$7:$Y$148,0),MATCH($G79,幹材積成長量!$Y$7:$AA$7,0)),INDEX(幹材積成長量!$V$7:$X$148,MATCH(【入力】吸収量・排出量算定シート!$H79+(O$17-$M$17),幹材積成長量!$V$7:$V$148,0),MATCH($G79,幹材積成長量!$V$7:$X$7,0)))),0)</f>
        <v>0</v>
      </c>
      <c r="P79" s="187">
        <f>IFERROR(IF($F79="地位Ⅰ",INDEX(幹材積成長量!$S$7:$U$148,MATCH(【入力】吸収量・排出量算定シート!$H79+(P$17-$M$17),幹材積成長量!$S$7:$S$148,0),MATCH($G79,幹材積成長量!$S$7:$U$7,0)),IF($F79="地位Ⅲ",INDEX(幹材積成長量!$Y$7:$AA$148,MATCH(【入力】吸収量・排出量算定シート!$H79+(P$17-$M$17),幹材積成長量!$Y$7:$Y$148,0),MATCH($G79,幹材積成長量!$Y$7:$AA$7,0)),INDEX(幹材積成長量!$V$7:$X$148,MATCH(【入力】吸収量・排出量算定シート!$H79+(P$17-$M$17),幹材積成長量!$V$7:$V$148,0),MATCH($G79,幹材積成長量!$V$7:$X$7,0)))),0)</f>
        <v>0</v>
      </c>
      <c r="Q79" s="187">
        <f>IFERROR(IF($F79="地位Ⅰ",INDEX(幹材積成長量!$S$7:$U$148,MATCH(【入力】吸収量・排出量算定シート!$H79+(Q$17-$M$17),幹材積成長量!$S$7:$S$148,0),MATCH($G79,幹材積成長量!$S$7:$U$7,0)),IF($F79="地位Ⅲ",INDEX(幹材積成長量!$Y$7:$AA$148,MATCH(【入力】吸収量・排出量算定シート!$H79+(Q$17-$M$17),幹材積成長量!$Y$7:$Y$148,0),MATCH($G79,幹材積成長量!$Y$7:$AA$7,0)),INDEX(幹材積成長量!$V$7:$X$148,MATCH(【入力】吸収量・排出量算定シート!$H79+(Q$17-$M$17),幹材積成長量!$V$7:$V$148,0),MATCH($G79,幹材積成長量!$V$7:$X$7,0)))),0)</f>
        <v>0</v>
      </c>
      <c r="R79" s="187">
        <f>IFERROR(IF($F79="地位Ⅰ",INDEX(幹材積成長量!$S$7:$U$148,MATCH(【入力】吸収量・排出量算定シート!$H79+(R$17-$M$17),幹材積成長量!$S$7:$S$148,0),MATCH($G79,幹材積成長量!$S$7:$U$7,0)),IF($F79="地位Ⅲ",INDEX(幹材積成長量!$Y$7:$AA$148,MATCH(【入力】吸収量・排出量算定シート!$H79+(R$17-$M$17),幹材積成長量!$Y$7:$Y$148,0),MATCH($G79,幹材積成長量!$Y$7:$AA$7,0)),INDEX(幹材積成長量!$V$7:$X$148,MATCH(【入力】吸収量・排出量算定シート!$H79+(R$17-$M$17),幹材積成長量!$V$7:$V$148,0),MATCH($G79,幹材積成長量!$V$7:$X$7,0)))),0)</f>
        <v>0</v>
      </c>
      <c r="S79" s="187">
        <f>IFERROR(IF($F79="地位Ⅰ",INDEX(幹材積成長量!$S$7:$U$148,MATCH(【入力】吸収量・排出量算定シート!$H79+(S$17-$M$17),幹材積成長量!$S$7:$S$148,0),MATCH($G79,幹材積成長量!$S$7:$U$7,0)),IF($F79="地位Ⅲ",INDEX(幹材積成長量!$Y$7:$AA$148,MATCH(【入力】吸収量・排出量算定シート!$H79+(S$17-$M$17),幹材積成長量!$Y$7:$Y$148,0),MATCH($G79,幹材積成長量!$Y$7:$AA$7,0)),INDEX(幹材積成長量!$V$7:$X$148,MATCH(【入力】吸収量・排出量算定シート!$H79+(S$17-$M$17),幹材積成長量!$V$7:$V$148,0),MATCH($G79,幹材積成長量!$V$7:$X$7,0)))),0)</f>
        <v>0</v>
      </c>
      <c r="T79" s="187">
        <f>IFERROR(IF($F79="地位Ⅰ",INDEX(幹材積成長量!$S$7:$U$148,MATCH(【入力】吸収量・排出量算定シート!$H79+(T$17-$M$17),幹材積成長量!$S$7:$S$148,0),MATCH($G79,幹材積成長量!$S$7:$U$7,0)),IF($F79="地位Ⅲ",INDEX(幹材積成長量!$Y$7:$AA$148,MATCH(【入力】吸収量・排出量算定シート!$H79+(T$17-$M$17),幹材積成長量!$Y$7:$Y$148,0),MATCH($G79,幹材積成長量!$Y$7:$AA$7,0)),INDEX(幹材積成長量!$V$7:$X$148,MATCH(【入力】吸収量・排出量算定シート!$H79+(T$17-$M$17),幹材積成長量!$V$7:$V$148,0),MATCH($G79,幹材積成長量!$V$7:$X$7,0)))),0)</f>
        <v>0</v>
      </c>
      <c r="U79" s="187">
        <f>IFERROR(IF($F79="地位Ⅰ",INDEX(幹材積成長量!$S$7:$U$148,MATCH(【入力】吸収量・排出量算定シート!$H79+(U$17-$M$17),幹材積成長量!$S$7:$S$148,0),MATCH($G79,幹材積成長量!$S$7:$U$7,0)),IF($F79="地位Ⅲ",INDEX(幹材積成長量!$Y$7:$AA$148,MATCH(【入力】吸収量・排出量算定シート!$H79+(U$17-$M$17),幹材積成長量!$Y$7:$Y$148,0),MATCH($G79,幹材積成長量!$Y$7:$AA$7,0)),INDEX(幹材積成長量!$V$7:$X$148,MATCH(【入力】吸収量・排出量算定シート!$H79+(U$17-$M$17),幹材積成長量!$V$7:$V$148,0),MATCH($G79,幹材積成長量!$V$7:$X$7,0)))),0)</f>
        <v>0</v>
      </c>
      <c r="V79" s="187">
        <f>IFERROR(IF($F79="地位Ⅰ",INDEX(幹材積成長量!$S$7:$U$148,MATCH(【入力】吸収量・排出量算定シート!$H79+(V$17-$M$17),幹材積成長量!$S$7:$S$148,0),MATCH($G79,幹材積成長量!$S$7:$U$7,0)),IF($F79="地位Ⅲ",INDEX(幹材積成長量!$Y$7:$AA$148,MATCH(【入力】吸収量・排出量算定シート!$H79+(V$17-$M$17),幹材積成長量!$Y$7:$Y$148,0),MATCH($G79,幹材積成長量!$Y$7:$AA$7,0)),INDEX(幹材積成長量!$V$7:$X$148,MATCH(【入力】吸収量・排出量算定シート!$H79+(V$17-$M$17),幹材積成長量!$V$7:$V$148,0),MATCH($G79,幹材積成長量!$V$7:$X$7,0)))),0)</f>
        <v>0</v>
      </c>
      <c r="W79" s="187">
        <f>IFERROR(IF($F79="地位Ⅰ",INDEX(幹材積成長量!$S$7:$U$148,MATCH(【入力】吸収量・排出量算定シート!$H79+(W$17-$M$17),幹材積成長量!$S$7:$S$148,0),MATCH($G79,幹材積成長量!$S$7:$U$7,0)),IF($F79="地位Ⅲ",INDEX(幹材積成長量!$Y$7:$AA$148,MATCH(【入力】吸収量・排出量算定シート!$H79+(W$17-$M$17),幹材積成長量!$Y$7:$Y$148,0),MATCH($G79,幹材積成長量!$Y$7:$AA$7,0)),INDEX(幹材積成長量!$V$7:$X$148,MATCH(【入力】吸収量・排出量算定シート!$H79+(W$17-$M$17),幹材積成長量!$V$7:$V$148,0),MATCH($G79,幹材積成長量!$V$7:$X$7,0)))),0)</f>
        <v>0</v>
      </c>
      <c r="X79" s="187">
        <f>IFERROR(IF($F79="地位Ⅰ",INDEX(幹材積成長量!$S$7:$U$148,MATCH(【入力】吸収量・排出量算定シート!$H79+(X$17-$M$17),幹材積成長量!$S$7:$S$148,0),MATCH($G79,幹材積成長量!$S$7:$U$7,0)),IF($F79="地位Ⅲ",INDEX(幹材積成長量!$Y$7:$AA$148,MATCH(【入力】吸収量・排出量算定シート!$H79+(X$17-$M$17),幹材積成長量!$Y$7:$Y$148,0),MATCH($G79,幹材積成長量!$Y$7:$AA$7,0)),INDEX(幹材積成長量!$V$7:$X$148,MATCH(【入力】吸収量・排出量算定シート!$H79+(X$17-$M$17),幹材積成長量!$V$7:$V$148,0),MATCH($G79,幹材積成長量!$V$7:$X$7,0)))),0)</f>
        <v>0</v>
      </c>
      <c r="Y79" s="187">
        <f>IFERROR(IF($F79="地位Ⅰ",INDEX(幹材積成長量!$S$7:$U$148,MATCH(【入力】吸収量・排出量算定シート!$H79+(Y$17-$M$17),幹材積成長量!$S$7:$S$148,0),MATCH($G79,幹材積成長量!$S$7:$U$7,0)),IF($F79="地位Ⅲ",INDEX(幹材積成長量!$Y$7:$AA$148,MATCH(【入力】吸収量・排出量算定シート!$H79+(Y$17-$M$17),幹材積成長量!$Y$7:$Y$148,0),MATCH($G79,幹材積成長量!$Y$7:$AA$7,0)),INDEX(幹材積成長量!$V$7:$X$148,MATCH(【入力】吸収量・排出量算定シート!$H79+(Y$17-$M$17),幹材積成長量!$V$7:$V$148,0),MATCH($G79,幹材積成長量!$V$7:$X$7,0)))),0)</f>
        <v>0</v>
      </c>
      <c r="Z79" s="187">
        <f>IFERROR(IF($F79="地位Ⅰ",INDEX(幹材積成長量!$S$7:$U$148,MATCH(【入力】吸収量・排出量算定シート!$H79+(Z$17-$M$17),幹材積成長量!$S$7:$S$148,0),MATCH($G79,幹材積成長量!$S$7:$U$7,0)),IF($F79="地位Ⅲ",INDEX(幹材積成長量!$Y$7:$AA$148,MATCH(【入力】吸収量・排出量算定シート!$H79+(Z$17-$M$17),幹材積成長量!$Y$7:$Y$148,0),MATCH($G79,幹材積成長量!$Y$7:$AA$7,0)),INDEX(幹材積成長量!$V$7:$X$148,MATCH(【入力】吸収量・排出量算定シート!$H79+(Z$17-$M$17),幹材積成長量!$V$7:$V$148,0),MATCH($G79,幹材積成長量!$V$7:$X$7,0)))),0)</f>
        <v>0</v>
      </c>
      <c r="AA79" s="187">
        <f>IFERROR(IF($F79="地位Ⅰ",INDEX(幹材積成長量!$S$7:$U$148,MATCH(【入力】吸収量・排出量算定シート!$H79+(AA$17-$M$17),幹材積成長量!$S$7:$S$148,0),MATCH($G79,幹材積成長量!$S$7:$U$7,0)),IF($F79="地位Ⅲ",INDEX(幹材積成長量!$Y$7:$AA$148,MATCH(【入力】吸収量・排出量算定シート!$H79+(AA$17-$M$17),幹材積成長量!$Y$7:$Y$148,0),MATCH($G79,幹材積成長量!$Y$7:$AA$7,0)),INDEX(幹材積成長量!$V$7:$X$148,MATCH(【入力】吸収量・排出量算定シート!$H79+(AA$17-$M$17),幹材積成長量!$V$7:$V$148,0),MATCH($G79,幹材積成長量!$V$7:$X$7,0)))),0)</f>
        <v>0</v>
      </c>
      <c r="AB79" s="187">
        <f>IFERROR(IF($F79="地位Ⅰ",INDEX(幹材積成長量!$S$7:$U$148,MATCH(【入力】吸収量・排出量算定シート!$H79+(AB$17-$M$17),幹材積成長量!$S$7:$S$148,0),MATCH($G79,幹材積成長量!$S$7:$U$7,0)),IF($F79="地位Ⅲ",INDEX(幹材積成長量!$Y$7:$AA$148,MATCH(【入力】吸収量・排出量算定シート!$H79+(AB$17-$M$17),幹材積成長量!$Y$7:$Y$148,0),MATCH($G79,幹材積成長量!$Y$7:$AA$7,0)),INDEX(幹材積成長量!$V$7:$X$148,MATCH(【入力】吸収量・排出量算定シート!$H79+(AB$17-$M$17),幹材積成長量!$V$7:$V$148,0),MATCH($G79,幹材積成長量!$V$7:$X$7,0)))),0)</f>
        <v>0</v>
      </c>
      <c r="AC79" s="187">
        <f>IFERROR(IF($F79="地位Ⅰ",INDEX(幹材積成長量!$S$7:$U$148,MATCH(【入力】吸収量・排出量算定シート!$H79+(AC$17-$M$17),幹材積成長量!$S$7:$S$148,0),MATCH($G79,幹材積成長量!$S$7:$U$7,0)),IF($F79="地位Ⅲ",INDEX(幹材積成長量!$Y$7:$AA$148,MATCH(【入力】吸収量・排出量算定シート!$H79+(AC$17-$M$17),幹材積成長量!$Y$7:$Y$148,0),MATCH($G79,幹材積成長量!$Y$7:$AA$7,0)),INDEX(幹材積成長量!$V$7:$X$148,MATCH(【入力】吸収量・排出量算定シート!$H79+(AC$17-$M$17),幹材積成長量!$V$7:$V$148,0),MATCH($G79,幹材積成長量!$V$7:$X$7,0)))),0)</f>
        <v>0</v>
      </c>
      <c r="AD79" s="2">
        <f>IFERROR(INDEX('BEF（拡大係数）'!$A$4:$AO$154,MATCH(【入力】吸収量・排出量算定シート!$H79,'BEF（拡大係数）'!$A$4:$A$154,0),MATCH($G79,'BEF（拡大係数）'!$A$4:$AO$4,0)),0)</f>
        <v>0</v>
      </c>
      <c r="AE79" s="2">
        <f>IFERROR(INDEX('BEF（拡大係数）'!$A$4:$AO$154,MATCH(【入力】吸収量・排出量算定シート!$H79,'BEF（拡大係数）'!$A$4:$A$154,0),MATCH($G79,'BEF（拡大係数）'!$A$4:$AO$4,0)),0)</f>
        <v>0</v>
      </c>
      <c r="AF79" s="2">
        <f>IFERROR(INDEX('BEF（拡大係数）'!$A$4:$AO$154,MATCH(【入力】吸収量・排出量算定シート!$H79,'BEF（拡大係数）'!$A$4:$A$154,0),MATCH($G79,'BEF（拡大係数）'!$A$4:$AO$4,0)),0)</f>
        <v>0</v>
      </c>
      <c r="AG79" s="2">
        <f>IFERROR(INDEX('BEF（拡大係数）'!$A$4:$AO$154,MATCH(【入力】吸収量・排出量算定シート!$H79,'BEF（拡大係数）'!$A$4:$A$154,0),MATCH($G79,'BEF（拡大係数）'!$A$4:$AO$4,0)),0)</f>
        <v>0</v>
      </c>
      <c r="AH79" s="2">
        <f>IFERROR(INDEX('BEF（拡大係数）'!$A$4:$AO$154,MATCH(【入力】吸収量・排出量算定シート!$H79,'BEF（拡大係数）'!$A$4:$A$154,0),MATCH($G79,'BEF（拡大係数）'!$A$4:$AO$4,0)),0)</f>
        <v>0</v>
      </c>
      <c r="AI79" s="2">
        <f>IFERROR(INDEX('BEF（拡大係数）'!$A$4:$AO$154,MATCH(【入力】吸収量・排出量算定シート!$H79,'BEF（拡大係数）'!$A$4:$A$154,0),MATCH($G79,'BEF（拡大係数）'!$A$4:$AO$4,0)),0)</f>
        <v>0</v>
      </c>
      <c r="AJ79" s="2">
        <f>IFERROR(INDEX('BEF（拡大係数）'!$A$4:$AO$154,MATCH(【入力】吸収量・排出量算定シート!$H79,'BEF（拡大係数）'!$A$4:$A$154,0),MATCH($G79,'BEF（拡大係数）'!$A$4:$AO$4,0)),0)</f>
        <v>0</v>
      </c>
      <c r="AK79" s="2">
        <f>IFERROR(INDEX('BEF（拡大係数）'!$A$4:$AO$154,MATCH(【入力】吸収量・排出量算定シート!$H79,'BEF（拡大係数）'!$A$4:$A$154,0),MATCH($G79,'BEF（拡大係数）'!$A$4:$AO$4,0)),0)</f>
        <v>0</v>
      </c>
      <c r="AL79" s="2">
        <f>IFERROR(INDEX('BEF（拡大係数）'!$A$4:$AO$154,MATCH(【入力】吸収量・排出量算定シート!$H79,'BEF（拡大係数）'!$A$4:$A$154,0),MATCH($G79,'BEF（拡大係数）'!$A$4:$AO$4,0)),0)</f>
        <v>0</v>
      </c>
      <c r="AM79" s="2">
        <f>IFERROR(INDEX('BEF（拡大係数）'!$A$4:$AO$154,MATCH(【入力】吸収量・排出量算定シート!$H79,'BEF（拡大係数）'!$A$4:$A$154,0),MATCH($G79,'BEF（拡大係数）'!$A$4:$AO$4,0)),0)</f>
        <v>0</v>
      </c>
      <c r="AN79" s="2">
        <f>IFERROR(INDEX('BEF（拡大係数）'!$A$4:$AO$154,MATCH(【入力】吸収量・排出量算定シート!$H79,'BEF（拡大係数）'!$A$4:$A$154,0),MATCH($G79,'BEF（拡大係数）'!$A$4:$AO$4,0)),0)</f>
        <v>0</v>
      </c>
      <c r="AO79" s="2">
        <f>IFERROR(INDEX('BEF（拡大係数）'!$A$4:$AO$154,MATCH(【入力】吸収量・排出量算定シート!$H79,'BEF（拡大係数）'!$A$4:$A$154,0),MATCH($G79,'BEF（拡大係数）'!$A$4:$AO$4,0)),0)</f>
        <v>0</v>
      </c>
      <c r="AP79" s="2">
        <f>IFERROR(INDEX('BEF（拡大係数）'!$A$4:$AO$154,MATCH(【入力】吸収量・排出量算定シート!$H79,'BEF（拡大係数）'!$A$4:$A$154,0),MATCH($G79,'BEF（拡大係数）'!$A$4:$AO$4,0)),0)</f>
        <v>0</v>
      </c>
      <c r="AQ79" s="2">
        <f>IFERROR(INDEX('BEF（拡大係数）'!$A$4:$AO$154,MATCH(【入力】吸収量・排出量算定シート!$H79,'BEF（拡大係数）'!$A$4:$A$154,0),MATCH($G79,'BEF（拡大係数）'!$A$4:$AO$4,0)),0)</f>
        <v>0</v>
      </c>
      <c r="AR79" s="2">
        <f>IFERROR(INDEX('BEF（拡大係数）'!$A$4:$AO$154,MATCH(【入力】吸収量・排出量算定シート!$H79,'BEF（拡大係数）'!$A$4:$A$154,0),MATCH($G79,'BEF（拡大係数）'!$A$4:$AO$4,0)),0)</f>
        <v>0</v>
      </c>
      <c r="AS79" s="2">
        <f>IFERROR(INDEX('BEF（拡大係数）'!$A$4:$AO$154,MATCH(【入力】吸収量・排出量算定シート!$H79,'BEF（拡大係数）'!$A$4:$A$154,0),MATCH($G79,'BEF（拡大係数）'!$A$4:$AO$4,0)),0)</f>
        <v>0</v>
      </c>
      <c r="AT79" s="2">
        <f>IFERROR(INDEX('BEF（拡大係数）'!$A$4:$AO$154,MATCH(【入力】吸収量・排出量算定シート!$H79,'BEF（拡大係数）'!$A$4:$A$154,0),MATCH($G79,'BEF（拡大係数）'!$A$4:$AO$4,0)),0)</f>
        <v>0</v>
      </c>
      <c r="AU79" s="2">
        <f>IFERROR(VLOOKUP($G79,パラメータ_オリジナル!$B$6:$G$45,4,FALSE),0)</f>
        <v>0</v>
      </c>
      <c r="AV79" s="2">
        <f>IFERROR(VLOOKUP($G79,パラメータ_オリジナル!$B$6:$G$45,5,FALSE),0)</f>
        <v>0</v>
      </c>
      <c r="AW79" s="2">
        <f>IFERROR(VLOOKUP($G79,パラメータ_オリジナル!$B$6:$G$45,6,FALSE),0)</f>
        <v>0</v>
      </c>
      <c r="AX79" s="125">
        <f t="shared" si="182"/>
        <v>0</v>
      </c>
      <c r="AY79" s="125">
        <f t="shared" si="183"/>
        <v>0</v>
      </c>
      <c r="AZ79" s="125">
        <f t="shared" si="184"/>
        <v>0</v>
      </c>
      <c r="BA79" s="125">
        <f t="shared" si="185"/>
        <v>0</v>
      </c>
      <c r="BB79" s="125">
        <f t="shared" si="186"/>
        <v>0</v>
      </c>
      <c r="BC79" s="125">
        <f t="shared" si="187"/>
        <v>0</v>
      </c>
      <c r="BD79" s="125">
        <f t="shared" si="188"/>
        <v>0</v>
      </c>
      <c r="BE79" s="125">
        <f t="shared" si="189"/>
        <v>0</v>
      </c>
      <c r="BF79" s="125">
        <f t="shared" si="190"/>
        <v>0</v>
      </c>
      <c r="BG79" s="125">
        <f t="shared" si="191"/>
        <v>0</v>
      </c>
      <c r="BH79" s="125">
        <f t="shared" si="192"/>
        <v>0</v>
      </c>
      <c r="BI79" s="125">
        <f t="shared" si="193"/>
        <v>0</v>
      </c>
      <c r="BJ79" s="125">
        <f t="shared" si="194"/>
        <v>0</v>
      </c>
      <c r="BK79" s="125">
        <f t="shared" si="195"/>
        <v>0</v>
      </c>
      <c r="BL79" s="125">
        <f t="shared" si="196"/>
        <v>0</v>
      </c>
      <c r="BM79" s="125">
        <f t="shared" si="197"/>
        <v>0</v>
      </c>
      <c r="BN79" s="125">
        <f t="shared" si="198"/>
        <v>0</v>
      </c>
      <c r="BO79" s="125">
        <f t="shared" si="199"/>
        <v>0</v>
      </c>
      <c r="BP79" s="125">
        <f t="shared" si="200"/>
        <v>0</v>
      </c>
      <c r="BQ79" s="125">
        <f t="shared" si="201"/>
        <v>0</v>
      </c>
      <c r="BR79" s="125">
        <f t="shared" si="202"/>
        <v>0</v>
      </c>
      <c r="BS79" s="125">
        <f t="shared" si="203"/>
        <v>0</v>
      </c>
      <c r="BT79" s="125">
        <f t="shared" si="204"/>
        <v>0</v>
      </c>
      <c r="BU79" s="125">
        <f t="shared" si="205"/>
        <v>0</v>
      </c>
      <c r="BV79" s="125">
        <f t="shared" si="206"/>
        <v>0</v>
      </c>
      <c r="BW79" s="125">
        <f t="shared" si="207"/>
        <v>0</v>
      </c>
      <c r="BX79" s="125">
        <f t="shared" si="208"/>
        <v>0</v>
      </c>
      <c r="BY79" s="125">
        <f t="shared" si="209"/>
        <v>0</v>
      </c>
      <c r="BZ79" s="125">
        <f t="shared" si="210"/>
        <v>0</v>
      </c>
      <c r="CA79" s="125">
        <f t="shared" si="211"/>
        <v>0</v>
      </c>
      <c r="CB79" s="125">
        <f t="shared" si="212"/>
        <v>0</v>
      </c>
      <c r="CC79" s="125">
        <f t="shared" si="213"/>
        <v>0</v>
      </c>
      <c r="CD79" s="125">
        <f t="shared" si="214"/>
        <v>0</v>
      </c>
      <c r="CE79" s="125">
        <f t="shared" si="215"/>
        <v>0</v>
      </c>
      <c r="CF79" s="2">
        <f>IFERROR(IF($F79="地位Ⅰ",INDEX(幹材積成長量!$I$7:$K$148,MATCH((【入力】吸収量・排出量算定シート!$H79+(【入力】吸収量・排出量算定シート!CF$17-【入力】吸収量・排出量算定シート!$CF$17)),幹材積成長量!$I$7:$I$148,0),MATCH(【入力】吸収量・排出量算定シート!$G79,幹材積成長量!$I$7:$K$7,0)),IF($F79="地位Ⅲ",INDEX(幹材積成長量!$O$7:$Q$148,MATCH((【入力】吸収量・排出量算定シート!$H79+(【入力】吸収量・排出量算定シート!CF$17-【入力】吸収量・排出量算定シート!$CF$17)),幹材積成長量!$O$7:$O$148,0),MATCH(【入力】吸収量・排出量算定シート!$G79,幹材積成長量!$O$7:$Q$7,0)),INDEX(幹材積成長量!$L$7:$N$148,MATCH((【入力】吸収量・排出量算定シート!$H79+(【入力】吸収量・排出量算定シート!CF$17-【入力】吸収量・排出量算定シート!$CF$17)),幹材積成長量!$L$7:$L$148,0),MATCH(【入力】吸収量・排出量算定シート!$G79,幹材積成長量!$L$7:$N$7,0)))),0)</f>
        <v>0</v>
      </c>
      <c r="CG79" s="2">
        <f>IFERROR(IF($F79="地位Ⅰ",INDEX(幹材積成長量!$I$7:$K$148,MATCH((【入力】吸収量・排出量算定シート!$H79+(【入力】吸収量・排出量算定シート!CG$17-【入力】吸収量・排出量算定シート!$CF$17)),幹材積成長量!$I$7:$I$148,0),MATCH(【入力】吸収量・排出量算定シート!$G79,幹材積成長量!$I$7:$K$7,0)),IF($F79="地位Ⅲ",INDEX(幹材積成長量!$O$7:$Q$148,MATCH((【入力】吸収量・排出量算定シート!$H79+(【入力】吸収量・排出量算定シート!CG$17-【入力】吸収量・排出量算定シート!$CF$17)),幹材積成長量!$O$7:$O$148,0),MATCH(【入力】吸収量・排出量算定シート!$G79,幹材積成長量!$O$7:$Q$7,0)),INDEX(幹材積成長量!$L$7:$N$148,MATCH((【入力】吸収量・排出量算定シート!$H79+(【入力】吸収量・排出量算定シート!CG$17-【入力】吸収量・排出量算定シート!$CF$17)),幹材積成長量!$L$7:$L$148,0),MATCH(【入力】吸収量・排出量算定シート!$G79,幹材積成長量!$L$7:$N$7,0)))),0)</f>
        <v>0</v>
      </c>
      <c r="CH79" s="2">
        <f>IFERROR(IF($F79="地位Ⅰ",INDEX(幹材積成長量!$I$7:$K$148,MATCH((【入力】吸収量・排出量算定シート!$H79+(【入力】吸収量・排出量算定シート!CH$17-【入力】吸収量・排出量算定シート!$CF$17)),幹材積成長量!$I$7:$I$148,0),MATCH(【入力】吸収量・排出量算定シート!$G79,幹材積成長量!$I$7:$K$7,0)),IF($F79="地位Ⅲ",INDEX(幹材積成長量!$O$7:$Q$148,MATCH((【入力】吸収量・排出量算定シート!$H79+(【入力】吸収量・排出量算定シート!CH$17-【入力】吸収量・排出量算定シート!$CF$17)),幹材積成長量!$O$7:$O$148,0),MATCH(【入力】吸収量・排出量算定シート!$G79,幹材積成長量!$O$7:$Q$7,0)),INDEX(幹材積成長量!$L$7:$N$148,MATCH((【入力】吸収量・排出量算定シート!$H79+(【入力】吸収量・排出量算定シート!CH$17-【入力】吸収量・排出量算定シート!$CF$17)),幹材積成長量!$L$7:$L$148,0),MATCH(【入力】吸収量・排出量算定シート!$G79,幹材積成長量!$L$7:$N$7,0)))),0)</f>
        <v>0</v>
      </c>
      <c r="CI79" s="2">
        <f>IFERROR(IF($F79="地位Ⅰ",INDEX(幹材積成長量!$I$7:$K$148,MATCH((【入力】吸収量・排出量算定シート!$H79+(【入力】吸収量・排出量算定シート!CI$17-【入力】吸収量・排出量算定シート!$CF$17)),幹材積成長量!$I$7:$I$148,0),MATCH(【入力】吸収量・排出量算定シート!$G79,幹材積成長量!$I$7:$K$7,0)),IF($F79="地位Ⅲ",INDEX(幹材積成長量!$O$7:$Q$148,MATCH((【入力】吸収量・排出量算定シート!$H79+(【入力】吸収量・排出量算定シート!CI$17-【入力】吸収量・排出量算定シート!$CF$17)),幹材積成長量!$O$7:$O$148,0),MATCH(【入力】吸収量・排出量算定シート!$G79,幹材積成長量!$O$7:$Q$7,0)),INDEX(幹材積成長量!$L$7:$N$148,MATCH((【入力】吸収量・排出量算定シート!$H79+(【入力】吸収量・排出量算定シート!CI$17-【入力】吸収量・排出量算定シート!$CF$17)),幹材積成長量!$L$7:$L$148,0),MATCH(【入力】吸収量・排出量算定シート!$G79,幹材積成長量!$L$7:$N$7,0)))),0)</f>
        <v>0</v>
      </c>
      <c r="CJ79" s="2">
        <f>IFERROR(IF($F79="地位Ⅰ",INDEX(幹材積成長量!$I$7:$K$148,MATCH((【入力】吸収量・排出量算定シート!$H79+(【入力】吸収量・排出量算定シート!CJ$17-【入力】吸収量・排出量算定シート!$CF$17)),幹材積成長量!$I$7:$I$148,0),MATCH(【入力】吸収量・排出量算定シート!$G79,幹材積成長量!$I$7:$K$7,0)),IF($F79="地位Ⅲ",INDEX(幹材積成長量!$O$7:$Q$148,MATCH((【入力】吸収量・排出量算定シート!$H79+(【入力】吸収量・排出量算定シート!CJ$17-【入力】吸収量・排出量算定シート!$CF$17)),幹材積成長量!$O$7:$O$148,0),MATCH(【入力】吸収量・排出量算定シート!$G79,幹材積成長量!$O$7:$Q$7,0)),INDEX(幹材積成長量!$L$7:$N$148,MATCH((【入力】吸収量・排出量算定シート!$H79+(【入力】吸収量・排出量算定シート!CJ$17-【入力】吸収量・排出量算定シート!$CF$17)),幹材積成長量!$L$7:$L$148,0),MATCH(【入力】吸収量・排出量算定シート!$G79,幹材積成長量!$L$7:$N$7,0)))),0)</f>
        <v>0</v>
      </c>
      <c r="CK79" s="2">
        <f>IFERROR(IF($F79="地位Ⅰ",INDEX(幹材積成長量!$I$7:$K$148,MATCH((【入力】吸収量・排出量算定シート!$H79+(【入力】吸収量・排出量算定シート!CK$17-【入力】吸収量・排出量算定シート!$CF$17)),幹材積成長量!$I$7:$I$148,0),MATCH(【入力】吸収量・排出量算定シート!$G79,幹材積成長量!$I$7:$K$7,0)),IF($F79="地位Ⅲ",INDEX(幹材積成長量!$O$7:$Q$148,MATCH((【入力】吸収量・排出量算定シート!$H79+(【入力】吸収量・排出量算定シート!CK$17-【入力】吸収量・排出量算定シート!$CF$17)),幹材積成長量!$O$7:$O$148,0),MATCH(【入力】吸収量・排出量算定シート!$G79,幹材積成長量!$O$7:$Q$7,0)),INDEX(幹材積成長量!$L$7:$N$148,MATCH((【入力】吸収量・排出量算定シート!$H79+(【入力】吸収量・排出量算定シート!CK$17-【入力】吸収量・排出量算定シート!$CF$17)),幹材積成長量!$L$7:$L$148,0),MATCH(【入力】吸収量・排出量算定シート!$G79,幹材積成長量!$L$7:$N$7,0)))),0)</f>
        <v>0</v>
      </c>
      <c r="CL79" s="2">
        <f>IFERROR(IF($F79="地位Ⅰ",INDEX(幹材積成長量!$I$7:$K$148,MATCH((【入力】吸収量・排出量算定シート!$H79+(【入力】吸収量・排出量算定シート!CL$17-【入力】吸収量・排出量算定シート!$CF$17)),幹材積成長量!$I$7:$I$148,0),MATCH(【入力】吸収量・排出量算定シート!$G79,幹材積成長量!$I$7:$K$7,0)),IF($F79="地位Ⅲ",INDEX(幹材積成長量!$O$7:$Q$148,MATCH((【入力】吸収量・排出量算定シート!$H79+(【入力】吸収量・排出量算定シート!CL$17-【入力】吸収量・排出量算定シート!$CF$17)),幹材積成長量!$O$7:$O$148,0),MATCH(【入力】吸収量・排出量算定シート!$G79,幹材積成長量!$O$7:$Q$7,0)),INDEX(幹材積成長量!$L$7:$N$148,MATCH((【入力】吸収量・排出量算定シート!$H79+(【入力】吸収量・排出量算定シート!CL$17-【入力】吸収量・排出量算定シート!$CF$17)),幹材積成長量!$L$7:$L$148,0),MATCH(【入力】吸収量・排出量算定シート!$G79,幹材積成長量!$L$7:$N$7,0)))),0)</f>
        <v>0</v>
      </c>
      <c r="CM79" s="2">
        <f>IFERROR(IF($F79="地位Ⅰ",INDEX(幹材積成長量!$I$7:$K$148,MATCH((【入力】吸収量・排出量算定シート!$H79+(【入力】吸収量・排出量算定シート!CM$17-【入力】吸収量・排出量算定シート!$CF$17)),幹材積成長量!$I$7:$I$148,0),MATCH(【入力】吸収量・排出量算定シート!$G79,幹材積成長量!$I$7:$K$7,0)),IF($F79="地位Ⅲ",INDEX(幹材積成長量!$O$7:$Q$148,MATCH((【入力】吸収量・排出量算定シート!$H79+(【入力】吸収量・排出量算定シート!CM$17-【入力】吸収量・排出量算定シート!$CF$17)),幹材積成長量!$O$7:$O$148,0),MATCH(【入力】吸収量・排出量算定シート!$G79,幹材積成長量!$O$7:$Q$7,0)),INDEX(幹材積成長量!$L$7:$N$148,MATCH((【入力】吸収量・排出量算定シート!$H79+(【入力】吸収量・排出量算定シート!CM$17-【入力】吸収量・排出量算定シート!$CF$17)),幹材積成長量!$L$7:$L$148,0),MATCH(【入力】吸収量・排出量算定シート!$G79,幹材積成長量!$L$7:$N$7,0)))),0)</f>
        <v>0</v>
      </c>
      <c r="CN79" s="2">
        <f>IFERROR(IF($F79="地位Ⅰ",INDEX(幹材積成長量!$I$7:$K$148,MATCH((【入力】吸収量・排出量算定シート!$H79+(【入力】吸収量・排出量算定シート!CN$17-【入力】吸収量・排出量算定シート!$CF$17)),幹材積成長量!$I$7:$I$148,0),MATCH(【入力】吸収量・排出量算定シート!$G79,幹材積成長量!$I$7:$K$7,0)),IF($F79="地位Ⅲ",INDEX(幹材積成長量!$O$7:$Q$148,MATCH((【入力】吸収量・排出量算定シート!$H79+(【入力】吸収量・排出量算定シート!CN$17-【入力】吸収量・排出量算定シート!$CF$17)),幹材積成長量!$O$7:$O$148,0),MATCH(【入力】吸収量・排出量算定シート!$G79,幹材積成長量!$O$7:$Q$7,0)),INDEX(幹材積成長量!$L$7:$N$148,MATCH((【入力】吸収量・排出量算定シート!$H79+(【入力】吸収量・排出量算定シート!CN$17-【入力】吸収量・排出量算定シート!$CF$17)),幹材積成長量!$L$7:$L$148,0),MATCH(【入力】吸収量・排出量算定シート!$G79,幹材積成長量!$L$7:$N$7,0)))),0)</f>
        <v>0</v>
      </c>
      <c r="CO79" s="2">
        <f>IFERROR(IF($F79="地位Ⅰ",INDEX(幹材積成長量!$I$7:$K$148,MATCH((【入力】吸収量・排出量算定シート!$H79+(【入力】吸収量・排出量算定シート!CO$17-【入力】吸収量・排出量算定シート!$CF$17)),幹材積成長量!$I$7:$I$148,0),MATCH(【入力】吸収量・排出量算定シート!$G79,幹材積成長量!$I$7:$K$7,0)),IF($F79="地位Ⅲ",INDEX(幹材積成長量!$O$7:$Q$148,MATCH((【入力】吸収量・排出量算定シート!$H79+(【入力】吸収量・排出量算定シート!CO$17-【入力】吸収量・排出量算定シート!$CF$17)),幹材積成長量!$O$7:$O$148,0),MATCH(【入力】吸収量・排出量算定シート!$G79,幹材積成長量!$O$7:$Q$7,0)),INDEX(幹材積成長量!$L$7:$N$148,MATCH((【入力】吸収量・排出量算定シート!$H79+(【入力】吸収量・排出量算定シート!CO$17-【入力】吸収量・排出量算定シート!$CF$17)),幹材積成長量!$L$7:$L$148,0),MATCH(【入力】吸収量・排出量算定シート!$G79,幹材積成長量!$L$7:$N$7,0)))),0)</f>
        <v>0</v>
      </c>
      <c r="CP79" s="2">
        <f>IFERROR(IF($F79="地位Ⅰ",INDEX(幹材積成長量!$I$7:$K$148,MATCH((【入力】吸収量・排出量算定シート!$H79+(【入力】吸収量・排出量算定シート!CP$17-【入力】吸収量・排出量算定シート!$CF$17)),幹材積成長量!$I$7:$I$148,0),MATCH(【入力】吸収量・排出量算定シート!$G79,幹材積成長量!$I$7:$K$7,0)),IF($F79="地位Ⅲ",INDEX(幹材積成長量!$O$7:$Q$148,MATCH((【入力】吸収量・排出量算定シート!$H79+(【入力】吸収量・排出量算定シート!CP$17-【入力】吸収量・排出量算定シート!$CF$17)),幹材積成長量!$O$7:$O$148,0),MATCH(【入力】吸収量・排出量算定シート!$G79,幹材積成長量!$O$7:$Q$7,0)),INDEX(幹材積成長量!$L$7:$N$148,MATCH((【入力】吸収量・排出量算定シート!$H79+(【入力】吸収量・排出量算定シート!CP$17-【入力】吸収量・排出量算定シート!$CF$17)),幹材積成長量!$L$7:$L$148,0),MATCH(【入力】吸収量・排出量算定シート!$G79,幹材積成長量!$L$7:$N$7,0)))),0)</f>
        <v>0</v>
      </c>
      <c r="CQ79" s="2">
        <f>IFERROR(IF($F79="地位Ⅰ",INDEX(幹材積成長量!$I$7:$K$148,MATCH((【入力】吸収量・排出量算定シート!$H79+(【入力】吸収量・排出量算定シート!CQ$17-【入力】吸収量・排出量算定シート!$CF$17)),幹材積成長量!$I$7:$I$148,0),MATCH(【入力】吸収量・排出量算定シート!$G79,幹材積成長量!$I$7:$K$7,0)),IF($F79="地位Ⅲ",INDEX(幹材積成長量!$O$7:$Q$148,MATCH((【入力】吸収量・排出量算定シート!$H79+(【入力】吸収量・排出量算定シート!CQ$17-【入力】吸収量・排出量算定シート!$CF$17)),幹材積成長量!$O$7:$O$148,0),MATCH(【入力】吸収量・排出量算定シート!$G79,幹材積成長量!$O$7:$Q$7,0)),INDEX(幹材積成長量!$L$7:$N$148,MATCH((【入力】吸収量・排出量算定シート!$H79+(【入力】吸収量・排出量算定シート!CQ$17-【入力】吸収量・排出量算定シート!$CF$17)),幹材積成長量!$L$7:$L$148,0),MATCH(【入力】吸収量・排出量算定シート!$G79,幹材積成長量!$L$7:$N$7,0)))),0)</f>
        <v>0</v>
      </c>
      <c r="CR79" s="2">
        <f>IFERROR(IF($F79="地位Ⅰ",INDEX(幹材積成長量!$I$7:$K$148,MATCH((【入力】吸収量・排出量算定シート!$H79+(【入力】吸収量・排出量算定シート!CR$17-【入力】吸収量・排出量算定シート!$CF$17)),幹材積成長量!$I$7:$I$148,0),MATCH(【入力】吸収量・排出量算定シート!$G79,幹材積成長量!$I$7:$K$7,0)),IF($F79="地位Ⅲ",INDEX(幹材積成長量!$O$7:$Q$148,MATCH((【入力】吸収量・排出量算定シート!$H79+(【入力】吸収量・排出量算定シート!CR$17-【入力】吸収量・排出量算定シート!$CF$17)),幹材積成長量!$O$7:$O$148,0),MATCH(【入力】吸収量・排出量算定シート!$G79,幹材積成長量!$O$7:$Q$7,0)),INDEX(幹材積成長量!$L$7:$N$148,MATCH((【入力】吸収量・排出量算定シート!$H79+(【入力】吸収量・排出量算定シート!CR$17-【入力】吸収量・排出量算定シート!$CF$17)),幹材積成長量!$L$7:$L$148,0),MATCH(【入力】吸収量・排出量算定シート!$G79,幹材積成長量!$L$7:$N$7,0)))),0)</f>
        <v>0</v>
      </c>
      <c r="CS79" s="2">
        <f>IFERROR(IF($F79="地位Ⅰ",INDEX(幹材積成長量!$I$7:$K$148,MATCH((【入力】吸収量・排出量算定シート!$H79+(【入力】吸収量・排出量算定シート!CS$17-【入力】吸収量・排出量算定シート!$CF$17)),幹材積成長量!$I$7:$I$148,0),MATCH(【入力】吸収量・排出量算定シート!$G79,幹材積成長量!$I$7:$K$7,0)),IF($F79="地位Ⅲ",INDEX(幹材積成長量!$O$7:$Q$148,MATCH((【入力】吸収量・排出量算定シート!$H79+(【入力】吸収量・排出量算定シート!CS$17-【入力】吸収量・排出量算定シート!$CF$17)),幹材積成長量!$O$7:$O$148,0),MATCH(【入力】吸収量・排出量算定シート!$G79,幹材積成長量!$O$7:$Q$7,0)),INDEX(幹材積成長量!$L$7:$N$148,MATCH((【入力】吸収量・排出量算定シート!$H79+(【入力】吸収量・排出量算定シート!CS$17-【入力】吸収量・排出量算定シート!$CF$17)),幹材積成長量!$L$7:$L$148,0),MATCH(【入力】吸収量・排出量算定シート!$G79,幹材積成長量!$L$7:$N$7,0)))),0)</f>
        <v>0</v>
      </c>
      <c r="CT79" s="2">
        <f>IFERROR(IF($F79="地位Ⅰ",INDEX(幹材積成長量!$I$7:$K$148,MATCH((【入力】吸収量・排出量算定シート!$H79+(【入力】吸収量・排出量算定シート!CT$17-【入力】吸収量・排出量算定シート!$CF$17)),幹材積成長量!$I$7:$I$148,0),MATCH(【入力】吸収量・排出量算定シート!$G79,幹材積成長量!$I$7:$K$7,0)),IF($F79="地位Ⅲ",INDEX(幹材積成長量!$O$7:$Q$148,MATCH((【入力】吸収量・排出量算定シート!$H79+(【入力】吸収量・排出量算定シート!CT$17-【入力】吸収量・排出量算定シート!$CF$17)),幹材積成長量!$O$7:$O$148,0),MATCH(【入力】吸収量・排出量算定シート!$G79,幹材積成長量!$O$7:$Q$7,0)),INDEX(幹材積成長量!$L$7:$N$148,MATCH((【入力】吸収量・排出量算定シート!$H79+(【入力】吸収量・排出量算定シート!CT$17-【入力】吸収量・排出量算定シート!$CF$17)),幹材積成長量!$L$7:$L$148,0),MATCH(【入力】吸収量・排出量算定シート!$G79,幹材積成長量!$L$7:$N$7,0)))),0)</f>
        <v>0</v>
      </c>
      <c r="CU79" s="2">
        <f>IFERROR(IF($F79="地位Ⅰ",INDEX(幹材積成長量!$I$7:$K$148,MATCH((【入力】吸収量・排出量算定シート!$H79+(【入力】吸収量・排出量算定シート!CU$17-【入力】吸収量・排出量算定シート!$CF$17)),幹材積成長量!$I$7:$I$148,0),MATCH(【入力】吸収量・排出量算定シート!$G79,幹材積成長量!$I$7:$K$7,0)),IF($F79="地位Ⅲ",INDEX(幹材積成長量!$O$7:$Q$148,MATCH((【入力】吸収量・排出量算定シート!$H79+(【入力】吸収量・排出量算定シート!CU$17-【入力】吸収量・排出量算定シート!$CF$17)),幹材積成長量!$O$7:$O$148,0),MATCH(【入力】吸収量・排出量算定シート!$G79,幹材積成長量!$O$7:$Q$7,0)),INDEX(幹材積成長量!$L$7:$N$148,MATCH((【入力】吸収量・排出量算定シート!$H79+(【入力】吸収量・排出量算定シート!CU$17-【入力】吸収量・排出量算定シート!$CF$17)),幹材積成長量!$L$7:$L$148,0),MATCH(【入力】吸収量・排出量算定シート!$G79,幹材積成長量!$L$7:$N$7,0)))),0)</f>
        <v>0</v>
      </c>
      <c r="CV79" s="2">
        <f>IFERROR(IF($F79="地位Ⅰ",INDEX(幹材積成長量!$I$7:$K$148,MATCH((【入力】吸収量・排出量算定シート!$H79+(【入力】吸収量・排出量算定シート!CV$17-【入力】吸収量・排出量算定シート!$CF$17)),幹材積成長量!$I$7:$I$148,0),MATCH(【入力】吸収量・排出量算定シート!$G79,幹材積成長量!$I$7:$K$7,0)),IF($F79="地位Ⅲ",INDEX(幹材積成長量!$O$7:$Q$148,MATCH((【入力】吸収量・排出量算定シート!$H79+(【入力】吸収量・排出量算定シート!CV$17-【入力】吸収量・排出量算定シート!$CF$17)),幹材積成長量!$O$7:$O$148,0),MATCH(【入力】吸収量・排出量算定シート!$G79,幹材積成長量!$O$7:$Q$7,0)),INDEX(幹材積成長量!$L$7:$N$148,MATCH((【入力】吸収量・排出量算定シート!$H79+(【入力】吸収量・排出量算定シート!CV$17-【入力】吸収量・排出量算定シート!$CF$17)),幹材積成長量!$L$7:$L$148,0),MATCH(【入力】吸収量・排出量算定シート!$G79,幹材積成長量!$L$7:$N$7,0)))),0)</f>
        <v>0</v>
      </c>
      <c r="CW79" s="2">
        <f t="shared" si="216"/>
        <v>0</v>
      </c>
      <c r="CX79" s="2">
        <f t="shared" si="217"/>
        <v>0</v>
      </c>
      <c r="CY79" s="2">
        <f t="shared" si="218"/>
        <v>0</v>
      </c>
      <c r="CZ79" s="2">
        <f t="shared" si="219"/>
        <v>0</v>
      </c>
      <c r="DA79" s="2">
        <f t="shared" si="220"/>
        <v>0</v>
      </c>
      <c r="DB79" s="2">
        <f t="shared" si="221"/>
        <v>0</v>
      </c>
      <c r="DC79" s="2">
        <f t="shared" si="222"/>
        <v>0</v>
      </c>
      <c r="DD79" s="2">
        <f t="shared" si="223"/>
        <v>0</v>
      </c>
      <c r="DE79" s="2">
        <f t="shared" si="224"/>
        <v>0</v>
      </c>
      <c r="DF79" s="2">
        <f t="shared" si="225"/>
        <v>0</v>
      </c>
      <c r="DG79" s="2">
        <f t="shared" si="226"/>
        <v>0</v>
      </c>
      <c r="DH79" s="2">
        <f t="shared" si="227"/>
        <v>0</v>
      </c>
      <c r="DI79" s="2">
        <f t="shared" si="228"/>
        <v>0</v>
      </c>
      <c r="DJ79" s="2">
        <f t="shared" si="229"/>
        <v>0</v>
      </c>
      <c r="DK79" s="2">
        <f t="shared" si="230"/>
        <v>0</v>
      </c>
      <c r="DL79" s="2">
        <f t="shared" si="231"/>
        <v>0</v>
      </c>
      <c r="DM79" s="2">
        <f t="shared" si="232"/>
        <v>0</v>
      </c>
      <c r="DN79" s="187">
        <f>IFERROR(IF($F79="地位Ⅰ",INDEX(幹材積成長量!$AE$7:$AG$14,8,MATCH(【入力】吸収量・排出量算定シート!$G79,幹材積成長量!$AE$7:$AG$7,0)),IF($F79="地位Ⅲ",INDEX(幹材積成長量!$AK$7:$AM$14,8,MATCH(【入力】吸収量・排出量算定シート!$G79,幹材積成長量!$AK$7:$AM$7,0)),INDEX(幹材積成長量!$AH$7:$AJ$14,8,MATCH(【入力】吸収量・排出量算定シート!$G79,幹材積成長量!$AH$7:$AJ$7,0)))),0)</f>
        <v>0</v>
      </c>
      <c r="DO79" s="187">
        <f>IFERROR(IF($F79="地位Ⅰ",INDEX(幹材積成長量!$AE$7:$AG$14,8,MATCH(【入力】吸収量・排出量算定シート!$G79,幹材積成長量!$AE$7:$AG$7,0)),IF($F79="地位Ⅲ",INDEX(幹材積成長量!$AK$7:$AM$14,8,MATCH(【入力】吸収量・排出量算定シート!$G79,幹材積成長量!$AK$7:$AM$7,0)),INDEX(幹材積成長量!$AH$7:$AJ$14,8,MATCH(【入力】吸収量・排出量算定シート!$G79,幹材積成長量!$AH$7:$AJ$7,0)))),0)</f>
        <v>0</v>
      </c>
      <c r="DP79" s="187">
        <f>IFERROR(IF($F79="地位Ⅰ",INDEX(幹材積成長量!$AE$7:$AG$14,8,MATCH(【入力】吸収量・排出量算定シート!$G79,幹材積成長量!$AE$7:$AG$7,0)),IF($F79="地位Ⅲ",INDEX(幹材積成長量!$AK$7:$AM$14,8,MATCH(【入力】吸収量・排出量算定シート!$G79,幹材積成長量!$AK$7:$AM$7,0)),INDEX(幹材積成長量!$AH$7:$AJ$14,8,MATCH(【入力】吸収量・排出量算定シート!$G79,幹材積成長量!$AH$7:$AJ$7,0)))),0)</f>
        <v>0</v>
      </c>
      <c r="DQ79" s="187">
        <f>IFERROR(IF($F79="地位Ⅰ",INDEX(幹材積成長量!$AE$7:$AG$14,8,MATCH(【入力】吸収量・排出量算定シート!$G79,幹材積成長量!$AE$7:$AG$7,0)),IF($F79="地位Ⅲ",INDEX(幹材積成長量!$AK$7:$AM$14,8,MATCH(【入力】吸収量・排出量算定シート!$G79,幹材積成長量!$AK$7:$AM$7,0)),INDEX(幹材積成長量!$AH$7:$AJ$14,8,MATCH(【入力】吸収量・排出量算定シート!$G79,幹材積成長量!$AH$7:$AJ$7,0)))),0)</f>
        <v>0</v>
      </c>
      <c r="DR79" s="187">
        <f>IFERROR(IF($F79="地位Ⅰ",INDEX(幹材積成長量!$AE$7:$AG$14,8,MATCH(【入力】吸収量・排出量算定シート!$G79,幹材積成長量!$AE$7:$AG$7,0)),IF($F79="地位Ⅲ",INDEX(幹材積成長量!$AK$7:$AM$14,8,MATCH(【入力】吸収量・排出量算定シート!$G79,幹材積成長量!$AK$7:$AM$7,0)),INDEX(幹材積成長量!$AH$7:$AJ$14,8,MATCH(【入力】吸収量・排出量算定シート!$G79,幹材積成長量!$AH$7:$AJ$7,0)))),0)</f>
        <v>0</v>
      </c>
      <c r="DS79" s="187">
        <f>IFERROR(IF($F79="地位Ⅰ",INDEX(幹材積成長量!$AE$7:$AG$14,8,MATCH(【入力】吸収量・排出量算定シート!$G79,幹材積成長量!$AE$7:$AG$7,0)),IF($F79="地位Ⅲ",INDEX(幹材積成長量!$AK$7:$AM$14,8,MATCH(【入力】吸収量・排出量算定シート!$G79,幹材積成長量!$AK$7:$AM$7,0)),INDEX(幹材積成長量!$AH$7:$AJ$14,8,MATCH(【入力】吸収量・排出量算定シート!$G79,幹材積成長量!$AH$7:$AJ$7,0)))),0)</f>
        <v>0</v>
      </c>
      <c r="DT79" s="187">
        <f>IFERROR(IF($F79="地位Ⅰ",INDEX(幹材積成長量!$AE$7:$AG$14,8,MATCH(【入力】吸収量・排出量算定シート!$G79,幹材積成長量!$AE$7:$AG$7,0)),IF($F79="地位Ⅲ",INDEX(幹材積成長量!$AK$7:$AM$14,8,MATCH(【入力】吸収量・排出量算定シート!$G79,幹材積成長量!$AK$7:$AM$7,0)),INDEX(幹材積成長量!$AH$7:$AJ$14,8,MATCH(【入力】吸収量・排出量算定シート!$G79,幹材積成長量!$AH$7:$AJ$7,0)))),0)</f>
        <v>0</v>
      </c>
      <c r="DU79" s="187">
        <f>IFERROR(IF($F79="地位Ⅰ",INDEX(幹材積成長量!$AE$7:$AG$14,8,MATCH(【入力】吸収量・排出量算定シート!$G79,幹材積成長量!$AE$7:$AG$7,0)),IF($F79="地位Ⅲ",INDEX(幹材積成長量!$AK$7:$AM$14,8,MATCH(【入力】吸収量・排出量算定シート!$G79,幹材積成長量!$AK$7:$AM$7,0)),INDEX(幹材積成長量!$AH$7:$AJ$14,8,MATCH(【入力】吸収量・排出量算定シート!$G79,幹材積成長量!$AH$7:$AJ$7,0)))),0)</f>
        <v>0</v>
      </c>
      <c r="DV79" s="187">
        <f>IFERROR(IF($F79="地位Ⅰ",INDEX(幹材積成長量!$AE$7:$AG$14,8,MATCH(【入力】吸収量・排出量算定シート!$G79,幹材積成長量!$AE$7:$AG$7,0)),IF($F79="地位Ⅲ",INDEX(幹材積成長量!$AK$7:$AM$14,8,MATCH(【入力】吸収量・排出量算定シート!$G79,幹材積成長量!$AK$7:$AM$7,0)),INDEX(幹材積成長量!$AH$7:$AJ$14,8,MATCH(【入力】吸収量・排出量算定シート!$G79,幹材積成長量!$AH$7:$AJ$7,0)))),0)</f>
        <v>0</v>
      </c>
      <c r="DW79" s="187">
        <f>IFERROR(IF($F79="地位Ⅰ",INDEX(幹材積成長量!$AE$7:$AG$14,8,MATCH(【入力】吸収量・排出量算定シート!$G79,幹材積成長量!$AE$7:$AG$7,0)),IF($F79="地位Ⅲ",INDEX(幹材積成長量!$AK$7:$AM$14,8,MATCH(【入力】吸収量・排出量算定シート!$G79,幹材積成長量!$AK$7:$AM$7,0)),INDEX(幹材積成長量!$AH$7:$AJ$14,8,MATCH(【入力】吸収量・排出量算定シート!$G79,幹材積成長量!$AH$7:$AJ$7,0)))),0)</f>
        <v>0</v>
      </c>
      <c r="DX79" s="187">
        <f>IFERROR(IF($F79="地位Ⅰ",INDEX(幹材積成長量!$AE$7:$AG$14,8,MATCH(【入力】吸収量・排出量算定シート!$G79,幹材積成長量!$AE$7:$AG$7,0)),IF($F79="地位Ⅲ",INDEX(幹材積成長量!$AK$7:$AM$14,8,MATCH(【入力】吸収量・排出量算定シート!$G79,幹材積成長量!$AK$7:$AM$7,0)),INDEX(幹材積成長量!$AH$7:$AJ$14,8,MATCH(【入力】吸収量・排出量算定シート!$G79,幹材積成長量!$AH$7:$AJ$7,0)))),0)</f>
        <v>0</v>
      </c>
      <c r="DY79" s="187">
        <f>IFERROR(IF($F79="地位Ⅰ",INDEX(幹材積成長量!$AE$7:$AG$14,8,MATCH(【入力】吸収量・排出量算定シート!$G79,幹材積成長量!$AE$7:$AG$7,0)),IF($F79="地位Ⅲ",INDEX(幹材積成長量!$AK$7:$AM$14,8,MATCH(【入力】吸収量・排出量算定シート!$G79,幹材積成長量!$AK$7:$AM$7,0)),INDEX(幹材積成長量!$AH$7:$AJ$14,8,MATCH(【入力】吸収量・排出量算定シート!$G79,幹材積成長量!$AH$7:$AJ$7,0)))),0)</f>
        <v>0</v>
      </c>
      <c r="DZ79" s="187">
        <f>IFERROR(IF($F79="地位Ⅰ",INDEX(幹材積成長量!$AE$7:$AG$14,8,MATCH(【入力】吸収量・排出量算定シート!$G79,幹材積成長量!$AE$7:$AG$7,0)),IF($F79="地位Ⅲ",INDEX(幹材積成長量!$AK$7:$AM$14,8,MATCH(【入力】吸収量・排出量算定シート!$G79,幹材積成長量!$AK$7:$AM$7,0)),INDEX(幹材積成長量!$AH$7:$AJ$14,8,MATCH(【入力】吸収量・排出量算定シート!$G79,幹材積成長量!$AH$7:$AJ$7,0)))),0)</f>
        <v>0</v>
      </c>
      <c r="EA79" s="187">
        <f>IFERROR(IF($F79="地位Ⅰ",INDEX(幹材積成長量!$AE$7:$AG$14,8,MATCH(【入力】吸収量・排出量算定シート!$G79,幹材積成長量!$AE$7:$AG$7,0)),IF($F79="地位Ⅲ",INDEX(幹材積成長量!$AK$7:$AM$14,8,MATCH(【入力】吸収量・排出量算定シート!$G79,幹材積成長量!$AK$7:$AM$7,0)),INDEX(幹材積成長量!$AH$7:$AJ$14,8,MATCH(【入力】吸収量・排出量算定シート!$G79,幹材積成長量!$AH$7:$AJ$7,0)))),0)</f>
        <v>0</v>
      </c>
      <c r="EB79" s="187">
        <f>IFERROR(IF($F79="地位Ⅰ",INDEX(幹材積成長量!$AE$7:$AG$14,8,MATCH(【入力】吸収量・排出量算定シート!$G79,幹材積成長量!$AE$7:$AG$7,0)),IF($F79="地位Ⅲ",INDEX(幹材積成長量!$AK$7:$AM$14,8,MATCH(【入力】吸収量・排出量算定シート!$G79,幹材積成長量!$AK$7:$AM$7,0)),INDEX(幹材積成長量!$AH$7:$AJ$14,8,MATCH(【入力】吸収量・排出量算定シート!$G79,幹材積成長量!$AH$7:$AJ$7,0)))),0)</f>
        <v>0</v>
      </c>
      <c r="EC79" s="187">
        <f>IFERROR(IF($F79="地位Ⅰ",INDEX(幹材積成長量!$AE$7:$AG$14,8,MATCH(【入力】吸収量・排出量算定シート!$G79,幹材積成長量!$AE$7:$AG$7,0)),IF($F79="地位Ⅲ",INDEX(幹材積成長量!$AK$7:$AM$14,8,MATCH(【入力】吸収量・排出量算定シート!$G79,幹材積成長量!$AK$7:$AM$7,0)),INDEX(幹材積成長量!$AH$7:$AJ$14,8,MATCH(【入力】吸収量・排出量算定シート!$G79,幹材積成長量!$AH$7:$AJ$7,0)))),0)</f>
        <v>0</v>
      </c>
      <c r="ED79" s="186">
        <f t="shared" si="233"/>
        <v>0</v>
      </c>
      <c r="EE79" s="186">
        <f t="shared" si="234"/>
        <v>0</v>
      </c>
      <c r="EF79" s="186">
        <f t="shared" si="235"/>
        <v>0</v>
      </c>
      <c r="EG79" s="186">
        <f t="shared" si="236"/>
        <v>0</v>
      </c>
      <c r="EH79" s="186">
        <f t="shared" si="237"/>
        <v>0</v>
      </c>
      <c r="EI79" s="186">
        <f t="shared" si="238"/>
        <v>0</v>
      </c>
      <c r="EJ79" s="186">
        <f t="shared" si="239"/>
        <v>0</v>
      </c>
      <c r="EK79" s="186">
        <f t="shared" si="240"/>
        <v>0</v>
      </c>
      <c r="EL79" s="186">
        <f t="shared" si="241"/>
        <v>0</v>
      </c>
      <c r="EM79" s="186">
        <f t="shared" si="242"/>
        <v>0</v>
      </c>
      <c r="EN79" s="186">
        <f t="shared" si="243"/>
        <v>0</v>
      </c>
      <c r="EO79" s="186">
        <f t="shared" si="244"/>
        <v>0</v>
      </c>
      <c r="EP79" s="186">
        <f t="shared" si="245"/>
        <v>0</v>
      </c>
      <c r="EQ79" s="186">
        <f t="shared" si="246"/>
        <v>0</v>
      </c>
      <c r="ER79" s="186">
        <f t="shared" si="247"/>
        <v>0</v>
      </c>
      <c r="ES79" s="186">
        <f t="shared" si="248"/>
        <v>0</v>
      </c>
      <c r="ET79" s="186">
        <f t="shared" si="249"/>
        <v>0</v>
      </c>
    </row>
    <row r="80" spans="2:150" x14ac:dyDescent="0.3">
      <c r="B80" s="3"/>
      <c r="C80" s="3"/>
      <c r="D80" s="3"/>
      <c r="E80" s="3"/>
      <c r="G80" s="217"/>
      <c r="J80" s="3"/>
      <c r="M80" s="187">
        <f>IFERROR(IF($F80="地位Ⅰ",INDEX(幹材積成長量!$S$7:$U$148,MATCH(【入力】吸収量・排出量算定シート!$H80+(M$17-$M$17),幹材積成長量!$S$7:$S$148,0),MATCH($G80,幹材積成長量!$S$7:$U$7,0)),IF($F80="地位Ⅲ",INDEX(幹材積成長量!$Y$7:$AA$148,MATCH(【入力】吸収量・排出量算定シート!$H80+(M$17-$M$17),幹材積成長量!$Y$7:$Y$148,0),MATCH($G80,幹材積成長量!$Y$7:$AA$7,0)),INDEX(幹材積成長量!$V$7:$X$148,MATCH(【入力】吸収量・排出量算定シート!$H80+(M$17-$M$17),幹材積成長量!$V$7:$V$148,0),MATCH($G80,幹材積成長量!$V$7:$X$7,0)))),0)</f>
        <v>0</v>
      </c>
      <c r="N80" s="187">
        <f>IFERROR(IF($F80="地位Ⅰ",INDEX(幹材積成長量!$S$7:$U$148,MATCH(【入力】吸収量・排出量算定シート!$H80+(N$17-$M$17),幹材積成長量!$S$7:$S$148,0),MATCH($G80,幹材積成長量!$S$7:$U$7,0)),IF($F80="地位Ⅲ",INDEX(幹材積成長量!$Y$7:$AA$148,MATCH(【入力】吸収量・排出量算定シート!$H80+(N$17-$M$17),幹材積成長量!$Y$7:$Y$148,0),MATCH($G80,幹材積成長量!$Y$7:$AA$7,0)),INDEX(幹材積成長量!$V$7:$X$148,MATCH(【入力】吸収量・排出量算定シート!$H80+(N$17-$M$17),幹材積成長量!$V$7:$V$148,0),MATCH($G80,幹材積成長量!$V$7:$X$7,0)))),0)</f>
        <v>0</v>
      </c>
      <c r="O80" s="187">
        <f>IFERROR(IF($F80="地位Ⅰ",INDEX(幹材積成長量!$S$7:$U$148,MATCH(【入力】吸収量・排出量算定シート!$H80+(O$17-$M$17),幹材積成長量!$S$7:$S$148,0),MATCH($G80,幹材積成長量!$S$7:$U$7,0)),IF($F80="地位Ⅲ",INDEX(幹材積成長量!$Y$7:$AA$148,MATCH(【入力】吸収量・排出量算定シート!$H80+(O$17-$M$17),幹材積成長量!$Y$7:$Y$148,0),MATCH($G80,幹材積成長量!$Y$7:$AA$7,0)),INDEX(幹材積成長量!$V$7:$X$148,MATCH(【入力】吸収量・排出量算定シート!$H80+(O$17-$M$17),幹材積成長量!$V$7:$V$148,0),MATCH($G80,幹材積成長量!$V$7:$X$7,0)))),0)</f>
        <v>0</v>
      </c>
      <c r="P80" s="187">
        <f>IFERROR(IF($F80="地位Ⅰ",INDEX(幹材積成長量!$S$7:$U$148,MATCH(【入力】吸収量・排出量算定シート!$H80+(P$17-$M$17),幹材積成長量!$S$7:$S$148,0),MATCH($G80,幹材積成長量!$S$7:$U$7,0)),IF($F80="地位Ⅲ",INDEX(幹材積成長量!$Y$7:$AA$148,MATCH(【入力】吸収量・排出量算定シート!$H80+(P$17-$M$17),幹材積成長量!$Y$7:$Y$148,0),MATCH($G80,幹材積成長量!$Y$7:$AA$7,0)),INDEX(幹材積成長量!$V$7:$X$148,MATCH(【入力】吸収量・排出量算定シート!$H80+(P$17-$M$17),幹材積成長量!$V$7:$V$148,0),MATCH($G80,幹材積成長量!$V$7:$X$7,0)))),0)</f>
        <v>0</v>
      </c>
      <c r="Q80" s="187">
        <f>IFERROR(IF($F80="地位Ⅰ",INDEX(幹材積成長量!$S$7:$U$148,MATCH(【入力】吸収量・排出量算定シート!$H80+(Q$17-$M$17),幹材積成長量!$S$7:$S$148,0),MATCH($G80,幹材積成長量!$S$7:$U$7,0)),IF($F80="地位Ⅲ",INDEX(幹材積成長量!$Y$7:$AA$148,MATCH(【入力】吸収量・排出量算定シート!$H80+(Q$17-$M$17),幹材積成長量!$Y$7:$Y$148,0),MATCH($G80,幹材積成長量!$Y$7:$AA$7,0)),INDEX(幹材積成長量!$V$7:$X$148,MATCH(【入力】吸収量・排出量算定シート!$H80+(Q$17-$M$17),幹材積成長量!$V$7:$V$148,0),MATCH($G80,幹材積成長量!$V$7:$X$7,0)))),0)</f>
        <v>0</v>
      </c>
      <c r="R80" s="187">
        <f>IFERROR(IF($F80="地位Ⅰ",INDEX(幹材積成長量!$S$7:$U$148,MATCH(【入力】吸収量・排出量算定シート!$H80+(R$17-$M$17),幹材積成長量!$S$7:$S$148,0),MATCH($G80,幹材積成長量!$S$7:$U$7,0)),IF($F80="地位Ⅲ",INDEX(幹材積成長量!$Y$7:$AA$148,MATCH(【入力】吸収量・排出量算定シート!$H80+(R$17-$M$17),幹材積成長量!$Y$7:$Y$148,0),MATCH($G80,幹材積成長量!$Y$7:$AA$7,0)),INDEX(幹材積成長量!$V$7:$X$148,MATCH(【入力】吸収量・排出量算定シート!$H80+(R$17-$M$17),幹材積成長量!$V$7:$V$148,0),MATCH($G80,幹材積成長量!$V$7:$X$7,0)))),0)</f>
        <v>0</v>
      </c>
      <c r="S80" s="187">
        <f>IFERROR(IF($F80="地位Ⅰ",INDEX(幹材積成長量!$S$7:$U$148,MATCH(【入力】吸収量・排出量算定シート!$H80+(S$17-$M$17),幹材積成長量!$S$7:$S$148,0),MATCH($G80,幹材積成長量!$S$7:$U$7,0)),IF($F80="地位Ⅲ",INDEX(幹材積成長量!$Y$7:$AA$148,MATCH(【入力】吸収量・排出量算定シート!$H80+(S$17-$M$17),幹材積成長量!$Y$7:$Y$148,0),MATCH($G80,幹材積成長量!$Y$7:$AA$7,0)),INDEX(幹材積成長量!$V$7:$X$148,MATCH(【入力】吸収量・排出量算定シート!$H80+(S$17-$M$17),幹材積成長量!$V$7:$V$148,0),MATCH($G80,幹材積成長量!$V$7:$X$7,0)))),0)</f>
        <v>0</v>
      </c>
      <c r="T80" s="187">
        <f>IFERROR(IF($F80="地位Ⅰ",INDEX(幹材積成長量!$S$7:$U$148,MATCH(【入力】吸収量・排出量算定シート!$H80+(T$17-$M$17),幹材積成長量!$S$7:$S$148,0),MATCH($G80,幹材積成長量!$S$7:$U$7,0)),IF($F80="地位Ⅲ",INDEX(幹材積成長量!$Y$7:$AA$148,MATCH(【入力】吸収量・排出量算定シート!$H80+(T$17-$M$17),幹材積成長量!$Y$7:$Y$148,0),MATCH($G80,幹材積成長量!$Y$7:$AA$7,0)),INDEX(幹材積成長量!$V$7:$X$148,MATCH(【入力】吸収量・排出量算定シート!$H80+(T$17-$M$17),幹材積成長量!$V$7:$V$148,0),MATCH($G80,幹材積成長量!$V$7:$X$7,0)))),0)</f>
        <v>0</v>
      </c>
      <c r="U80" s="187">
        <f>IFERROR(IF($F80="地位Ⅰ",INDEX(幹材積成長量!$S$7:$U$148,MATCH(【入力】吸収量・排出量算定シート!$H80+(U$17-$M$17),幹材積成長量!$S$7:$S$148,0),MATCH($G80,幹材積成長量!$S$7:$U$7,0)),IF($F80="地位Ⅲ",INDEX(幹材積成長量!$Y$7:$AA$148,MATCH(【入力】吸収量・排出量算定シート!$H80+(U$17-$M$17),幹材積成長量!$Y$7:$Y$148,0),MATCH($G80,幹材積成長量!$Y$7:$AA$7,0)),INDEX(幹材積成長量!$V$7:$X$148,MATCH(【入力】吸収量・排出量算定シート!$H80+(U$17-$M$17),幹材積成長量!$V$7:$V$148,0),MATCH($G80,幹材積成長量!$V$7:$X$7,0)))),0)</f>
        <v>0</v>
      </c>
      <c r="V80" s="187">
        <f>IFERROR(IF($F80="地位Ⅰ",INDEX(幹材積成長量!$S$7:$U$148,MATCH(【入力】吸収量・排出量算定シート!$H80+(V$17-$M$17),幹材積成長量!$S$7:$S$148,0),MATCH($G80,幹材積成長量!$S$7:$U$7,0)),IF($F80="地位Ⅲ",INDEX(幹材積成長量!$Y$7:$AA$148,MATCH(【入力】吸収量・排出量算定シート!$H80+(V$17-$M$17),幹材積成長量!$Y$7:$Y$148,0),MATCH($G80,幹材積成長量!$Y$7:$AA$7,0)),INDEX(幹材積成長量!$V$7:$X$148,MATCH(【入力】吸収量・排出量算定シート!$H80+(V$17-$M$17),幹材積成長量!$V$7:$V$148,0),MATCH($G80,幹材積成長量!$V$7:$X$7,0)))),0)</f>
        <v>0</v>
      </c>
      <c r="W80" s="187">
        <f>IFERROR(IF($F80="地位Ⅰ",INDEX(幹材積成長量!$S$7:$U$148,MATCH(【入力】吸収量・排出量算定シート!$H80+(W$17-$M$17),幹材積成長量!$S$7:$S$148,0),MATCH($G80,幹材積成長量!$S$7:$U$7,0)),IF($F80="地位Ⅲ",INDEX(幹材積成長量!$Y$7:$AA$148,MATCH(【入力】吸収量・排出量算定シート!$H80+(W$17-$M$17),幹材積成長量!$Y$7:$Y$148,0),MATCH($G80,幹材積成長量!$Y$7:$AA$7,0)),INDEX(幹材積成長量!$V$7:$X$148,MATCH(【入力】吸収量・排出量算定シート!$H80+(W$17-$M$17),幹材積成長量!$V$7:$V$148,0),MATCH($G80,幹材積成長量!$V$7:$X$7,0)))),0)</f>
        <v>0</v>
      </c>
      <c r="X80" s="187">
        <f>IFERROR(IF($F80="地位Ⅰ",INDEX(幹材積成長量!$S$7:$U$148,MATCH(【入力】吸収量・排出量算定シート!$H80+(X$17-$M$17),幹材積成長量!$S$7:$S$148,0),MATCH($G80,幹材積成長量!$S$7:$U$7,0)),IF($F80="地位Ⅲ",INDEX(幹材積成長量!$Y$7:$AA$148,MATCH(【入力】吸収量・排出量算定シート!$H80+(X$17-$M$17),幹材積成長量!$Y$7:$Y$148,0),MATCH($G80,幹材積成長量!$Y$7:$AA$7,0)),INDEX(幹材積成長量!$V$7:$X$148,MATCH(【入力】吸収量・排出量算定シート!$H80+(X$17-$M$17),幹材積成長量!$V$7:$V$148,0),MATCH($G80,幹材積成長量!$V$7:$X$7,0)))),0)</f>
        <v>0</v>
      </c>
      <c r="Y80" s="187">
        <f>IFERROR(IF($F80="地位Ⅰ",INDEX(幹材積成長量!$S$7:$U$148,MATCH(【入力】吸収量・排出量算定シート!$H80+(Y$17-$M$17),幹材積成長量!$S$7:$S$148,0),MATCH($G80,幹材積成長量!$S$7:$U$7,0)),IF($F80="地位Ⅲ",INDEX(幹材積成長量!$Y$7:$AA$148,MATCH(【入力】吸収量・排出量算定シート!$H80+(Y$17-$M$17),幹材積成長量!$Y$7:$Y$148,0),MATCH($G80,幹材積成長量!$Y$7:$AA$7,0)),INDEX(幹材積成長量!$V$7:$X$148,MATCH(【入力】吸収量・排出量算定シート!$H80+(Y$17-$M$17),幹材積成長量!$V$7:$V$148,0),MATCH($G80,幹材積成長量!$V$7:$X$7,0)))),0)</f>
        <v>0</v>
      </c>
      <c r="Z80" s="187">
        <f>IFERROR(IF($F80="地位Ⅰ",INDEX(幹材積成長量!$S$7:$U$148,MATCH(【入力】吸収量・排出量算定シート!$H80+(Z$17-$M$17),幹材積成長量!$S$7:$S$148,0),MATCH($G80,幹材積成長量!$S$7:$U$7,0)),IF($F80="地位Ⅲ",INDEX(幹材積成長量!$Y$7:$AA$148,MATCH(【入力】吸収量・排出量算定シート!$H80+(Z$17-$M$17),幹材積成長量!$Y$7:$Y$148,0),MATCH($G80,幹材積成長量!$Y$7:$AA$7,0)),INDEX(幹材積成長量!$V$7:$X$148,MATCH(【入力】吸収量・排出量算定シート!$H80+(Z$17-$M$17),幹材積成長量!$V$7:$V$148,0),MATCH($G80,幹材積成長量!$V$7:$X$7,0)))),0)</f>
        <v>0</v>
      </c>
      <c r="AA80" s="187">
        <f>IFERROR(IF($F80="地位Ⅰ",INDEX(幹材積成長量!$S$7:$U$148,MATCH(【入力】吸収量・排出量算定シート!$H80+(AA$17-$M$17),幹材積成長量!$S$7:$S$148,0),MATCH($G80,幹材積成長量!$S$7:$U$7,0)),IF($F80="地位Ⅲ",INDEX(幹材積成長量!$Y$7:$AA$148,MATCH(【入力】吸収量・排出量算定シート!$H80+(AA$17-$M$17),幹材積成長量!$Y$7:$Y$148,0),MATCH($G80,幹材積成長量!$Y$7:$AA$7,0)),INDEX(幹材積成長量!$V$7:$X$148,MATCH(【入力】吸収量・排出量算定シート!$H80+(AA$17-$M$17),幹材積成長量!$V$7:$V$148,0),MATCH($G80,幹材積成長量!$V$7:$X$7,0)))),0)</f>
        <v>0</v>
      </c>
      <c r="AB80" s="187">
        <f>IFERROR(IF($F80="地位Ⅰ",INDEX(幹材積成長量!$S$7:$U$148,MATCH(【入力】吸収量・排出量算定シート!$H80+(AB$17-$M$17),幹材積成長量!$S$7:$S$148,0),MATCH($G80,幹材積成長量!$S$7:$U$7,0)),IF($F80="地位Ⅲ",INDEX(幹材積成長量!$Y$7:$AA$148,MATCH(【入力】吸収量・排出量算定シート!$H80+(AB$17-$M$17),幹材積成長量!$Y$7:$Y$148,0),MATCH($G80,幹材積成長量!$Y$7:$AA$7,0)),INDEX(幹材積成長量!$V$7:$X$148,MATCH(【入力】吸収量・排出量算定シート!$H80+(AB$17-$M$17),幹材積成長量!$V$7:$V$148,0),MATCH($G80,幹材積成長量!$V$7:$X$7,0)))),0)</f>
        <v>0</v>
      </c>
      <c r="AC80" s="187">
        <f>IFERROR(IF($F80="地位Ⅰ",INDEX(幹材積成長量!$S$7:$U$148,MATCH(【入力】吸収量・排出量算定シート!$H80+(AC$17-$M$17),幹材積成長量!$S$7:$S$148,0),MATCH($G80,幹材積成長量!$S$7:$U$7,0)),IF($F80="地位Ⅲ",INDEX(幹材積成長量!$Y$7:$AA$148,MATCH(【入力】吸収量・排出量算定シート!$H80+(AC$17-$M$17),幹材積成長量!$Y$7:$Y$148,0),MATCH($G80,幹材積成長量!$Y$7:$AA$7,0)),INDEX(幹材積成長量!$V$7:$X$148,MATCH(【入力】吸収量・排出量算定シート!$H80+(AC$17-$M$17),幹材積成長量!$V$7:$V$148,0),MATCH($G80,幹材積成長量!$V$7:$X$7,0)))),0)</f>
        <v>0</v>
      </c>
      <c r="AD80" s="2">
        <f>IFERROR(INDEX('BEF（拡大係数）'!$A$4:$AO$154,MATCH(【入力】吸収量・排出量算定シート!$H80,'BEF（拡大係数）'!$A$4:$A$154,0),MATCH($G80,'BEF（拡大係数）'!$A$4:$AO$4,0)),0)</f>
        <v>0</v>
      </c>
      <c r="AE80" s="2">
        <f>IFERROR(INDEX('BEF（拡大係数）'!$A$4:$AO$154,MATCH(【入力】吸収量・排出量算定シート!$H80,'BEF（拡大係数）'!$A$4:$A$154,0),MATCH($G80,'BEF（拡大係数）'!$A$4:$AO$4,0)),0)</f>
        <v>0</v>
      </c>
      <c r="AF80" s="2">
        <f>IFERROR(INDEX('BEF（拡大係数）'!$A$4:$AO$154,MATCH(【入力】吸収量・排出量算定シート!$H80,'BEF（拡大係数）'!$A$4:$A$154,0),MATCH($G80,'BEF（拡大係数）'!$A$4:$AO$4,0)),0)</f>
        <v>0</v>
      </c>
      <c r="AG80" s="2">
        <f>IFERROR(INDEX('BEF（拡大係数）'!$A$4:$AO$154,MATCH(【入力】吸収量・排出量算定シート!$H80,'BEF（拡大係数）'!$A$4:$A$154,0),MATCH($G80,'BEF（拡大係数）'!$A$4:$AO$4,0)),0)</f>
        <v>0</v>
      </c>
      <c r="AH80" s="2">
        <f>IFERROR(INDEX('BEF（拡大係数）'!$A$4:$AO$154,MATCH(【入力】吸収量・排出量算定シート!$H80,'BEF（拡大係数）'!$A$4:$A$154,0),MATCH($G80,'BEF（拡大係数）'!$A$4:$AO$4,0)),0)</f>
        <v>0</v>
      </c>
      <c r="AI80" s="2">
        <f>IFERROR(INDEX('BEF（拡大係数）'!$A$4:$AO$154,MATCH(【入力】吸収量・排出量算定シート!$H80,'BEF（拡大係数）'!$A$4:$A$154,0),MATCH($G80,'BEF（拡大係数）'!$A$4:$AO$4,0)),0)</f>
        <v>0</v>
      </c>
      <c r="AJ80" s="2">
        <f>IFERROR(INDEX('BEF（拡大係数）'!$A$4:$AO$154,MATCH(【入力】吸収量・排出量算定シート!$H80,'BEF（拡大係数）'!$A$4:$A$154,0),MATCH($G80,'BEF（拡大係数）'!$A$4:$AO$4,0)),0)</f>
        <v>0</v>
      </c>
      <c r="AK80" s="2">
        <f>IFERROR(INDEX('BEF（拡大係数）'!$A$4:$AO$154,MATCH(【入力】吸収量・排出量算定シート!$H80,'BEF（拡大係数）'!$A$4:$A$154,0),MATCH($G80,'BEF（拡大係数）'!$A$4:$AO$4,0)),0)</f>
        <v>0</v>
      </c>
      <c r="AL80" s="2">
        <f>IFERROR(INDEX('BEF（拡大係数）'!$A$4:$AO$154,MATCH(【入力】吸収量・排出量算定シート!$H80,'BEF（拡大係数）'!$A$4:$A$154,0),MATCH($G80,'BEF（拡大係数）'!$A$4:$AO$4,0)),0)</f>
        <v>0</v>
      </c>
      <c r="AM80" s="2">
        <f>IFERROR(INDEX('BEF（拡大係数）'!$A$4:$AO$154,MATCH(【入力】吸収量・排出量算定シート!$H80,'BEF（拡大係数）'!$A$4:$A$154,0),MATCH($G80,'BEF（拡大係数）'!$A$4:$AO$4,0)),0)</f>
        <v>0</v>
      </c>
      <c r="AN80" s="2">
        <f>IFERROR(INDEX('BEF（拡大係数）'!$A$4:$AO$154,MATCH(【入力】吸収量・排出量算定シート!$H80,'BEF（拡大係数）'!$A$4:$A$154,0),MATCH($G80,'BEF（拡大係数）'!$A$4:$AO$4,0)),0)</f>
        <v>0</v>
      </c>
      <c r="AO80" s="2">
        <f>IFERROR(INDEX('BEF（拡大係数）'!$A$4:$AO$154,MATCH(【入力】吸収量・排出量算定シート!$H80,'BEF（拡大係数）'!$A$4:$A$154,0),MATCH($G80,'BEF（拡大係数）'!$A$4:$AO$4,0)),0)</f>
        <v>0</v>
      </c>
      <c r="AP80" s="2">
        <f>IFERROR(INDEX('BEF（拡大係数）'!$A$4:$AO$154,MATCH(【入力】吸収量・排出量算定シート!$H80,'BEF（拡大係数）'!$A$4:$A$154,0),MATCH($G80,'BEF（拡大係数）'!$A$4:$AO$4,0)),0)</f>
        <v>0</v>
      </c>
      <c r="AQ80" s="2">
        <f>IFERROR(INDEX('BEF（拡大係数）'!$A$4:$AO$154,MATCH(【入力】吸収量・排出量算定シート!$H80,'BEF（拡大係数）'!$A$4:$A$154,0),MATCH($G80,'BEF（拡大係数）'!$A$4:$AO$4,0)),0)</f>
        <v>0</v>
      </c>
      <c r="AR80" s="2">
        <f>IFERROR(INDEX('BEF（拡大係数）'!$A$4:$AO$154,MATCH(【入力】吸収量・排出量算定シート!$H80,'BEF（拡大係数）'!$A$4:$A$154,0),MATCH($G80,'BEF（拡大係数）'!$A$4:$AO$4,0)),0)</f>
        <v>0</v>
      </c>
      <c r="AS80" s="2">
        <f>IFERROR(INDEX('BEF（拡大係数）'!$A$4:$AO$154,MATCH(【入力】吸収量・排出量算定シート!$H80,'BEF（拡大係数）'!$A$4:$A$154,0),MATCH($G80,'BEF（拡大係数）'!$A$4:$AO$4,0)),0)</f>
        <v>0</v>
      </c>
      <c r="AT80" s="2">
        <f>IFERROR(INDEX('BEF（拡大係数）'!$A$4:$AO$154,MATCH(【入力】吸収量・排出量算定シート!$H80,'BEF（拡大係数）'!$A$4:$A$154,0),MATCH($G80,'BEF（拡大係数）'!$A$4:$AO$4,0)),0)</f>
        <v>0</v>
      </c>
      <c r="AU80" s="2">
        <f>IFERROR(VLOOKUP($G80,パラメータ_オリジナル!$B$6:$G$45,4,FALSE),0)</f>
        <v>0</v>
      </c>
      <c r="AV80" s="2">
        <f>IFERROR(VLOOKUP($G80,パラメータ_オリジナル!$B$6:$G$45,5,FALSE),0)</f>
        <v>0</v>
      </c>
      <c r="AW80" s="2">
        <f>IFERROR(VLOOKUP($G80,パラメータ_オリジナル!$B$6:$G$45,6,FALSE),0)</f>
        <v>0</v>
      </c>
      <c r="AX80" s="125">
        <f t="shared" si="182"/>
        <v>0</v>
      </c>
      <c r="AY80" s="125">
        <f t="shared" si="183"/>
        <v>0</v>
      </c>
      <c r="AZ80" s="125">
        <f t="shared" si="184"/>
        <v>0</v>
      </c>
      <c r="BA80" s="125">
        <f t="shared" si="185"/>
        <v>0</v>
      </c>
      <c r="BB80" s="125">
        <f t="shared" si="186"/>
        <v>0</v>
      </c>
      <c r="BC80" s="125">
        <f t="shared" si="187"/>
        <v>0</v>
      </c>
      <c r="BD80" s="125">
        <f t="shared" si="188"/>
        <v>0</v>
      </c>
      <c r="BE80" s="125">
        <f t="shared" si="189"/>
        <v>0</v>
      </c>
      <c r="BF80" s="125">
        <f t="shared" si="190"/>
        <v>0</v>
      </c>
      <c r="BG80" s="125">
        <f t="shared" si="191"/>
        <v>0</v>
      </c>
      <c r="BH80" s="125">
        <f t="shared" si="192"/>
        <v>0</v>
      </c>
      <c r="BI80" s="125">
        <f t="shared" si="193"/>
        <v>0</v>
      </c>
      <c r="BJ80" s="125">
        <f t="shared" si="194"/>
        <v>0</v>
      </c>
      <c r="BK80" s="125">
        <f t="shared" si="195"/>
        <v>0</v>
      </c>
      <c r="BL80" s="125">
        <f t="shared" si="196"/>
        <v>0</v>
      </c>
      <c r="BM80" s="125">
        <f t="shared" si="197"/>
        <v>0</v>
      </c>
      <c r="BN80" s="125">
        <f t="shared" si="198"/>
        <v>0</v>
      </c>
      <c r="BO80" s="125">
        <f t="shared" si="199"/>
        <v>0</v>
      </c>
      <c r="BP80" s="125">
        <f t="shared" si="200"/>
        <v>0</v>
      </c>
      <c r="BQ80" s="125">
        <f t="shared" si="201"/>
        <v>0</v>
      </c>
      <c r="BR80" s="125">
        <f t="shared" si="202"/>
        <v>0</v>
      </c>
      <c r="BS80" s="125">
        <f t="shared" si="203"/>
        <v>0</v>
      </c>
      <c r="BT80" s="125">
        <f t="shared" si="204"/>
        <v>0</v>
      </c>
      <c r="BU80" s="125">
        <f t="shared" si="205"/>
        <v>0</v>
      </c>
      <c r="BV80" s="125">
        <f t="shared" si="206"/>
        <v>0</v>
      </c>
      <c r="BW80" s="125">
        <f t="shared" si="207"/>
        <v>0</v>
      </c>
      <c r="BX80" s="125">
        <f t="shared" si="208"/>
        <v>0</v>
      </c>
      <c r="BY80" s="125">
        <f t="shared" si="209"/>
        <v>0</v>
      </c>
      <c r="BZ80" s="125">
        <f t="shared" si="210"/>
        <v>0</v>
      </c>
      <c r="CA80" s="125">
        <f t="shared" si="211"/>
        <v>0</v>
      </c>
      <c r="CB80" s="125">
        <f t="shared" si="212"/>
        <v>0</v>
      </c>
      <c r="CC80" s="125">
        <f t="shared" si="213"/>
        <v>0</v>
      </c>
      <c r="CD80" s="125">
        <f t="shared" si="214"/>
        <v>0</v>
      </c>
      <c r="CE80" s="125">
        <f t="shared" si="215"/>
        <v>0</v>
      </c>
      <c r="CF80" s="2">
        <f>IFERROR(IF($F80="地位Ⅰ",INDEX(幹材積成長量!$I$7:$K$148,MATCH((【入力】吸収量・排出量算定シート!$H80+(【入力】吸収量・排出量算定シート!CF$17-【入力】吸収量・排出量算定シート!$CF$17)),幹材積成長量!$I$7:$I$148,0),MATCH(【入力】吸収量・排出量算定シート!$G80,幹材積成長量!$I$7:$K$7,0)),IF($F80="地位Ⅲ",INDEX(幹材積成長量!$O$7:$Q$148,MATCH((【入力】吸収量・排出量算定シート!$H80+(【入力】吸収量・排出量算定シート!CF$17-【入力】吸収量・排出量算定シート!$CF$17)),幹材積成長量!$O$7:$O$148,0),MATCH(【入力】吸収量・排出量算定シート!$G80,幹材積成長量!$O$7:$Q$7,0)),INDEX(幹材積成長量!$L$7:$N$148,MATCH((【入力】吸収量・排出量算定シート!$H80+(【入力】吸収量・排出量算定シート!CF$17-【入力】吸収量・排出量算定シート!$CF$17)),幹材積成長量!$L$7:$L$148,0),MATCH(【入力】吸収量・排出量算定シート!$G80,幹材積成長量!$L$7:$N$7,0)))),0)</f>
        <v>0</v>
      </c>
      <c r="CG80" s="2">
        <f>IFERROR(IF($F80="地位Ⅰ",INDEX(幹材積成長量!$I$7:$K$148,MATCH((【入力】吸収量・排出量算定シート!$H80+(【入力】吸収量・排出量算定シート!CG$17-【入力】吸収量・排出量算定シート!$CF$17)),幹材積成長量!$I$7:$I$148,0),MATCH(【入力】吸収量・排出量算定シート!$G80,幹材積成長量!$I$7:$K$7,0)),IF($F80="地位Ⅲ",INDEX(幹材積成長量!$O$7:$Q$148,MATCH((【入力】吸収量・排出量算定シート!$H80+(【入力】吸収量・排出量算定シート!CG$17-【入力】吸収量・排出量算定シート!$CF$17)),幹材積成長量!$O$7:$O$148,0),MATCH(【入力】吸収量・排出量算定シート!$G80,幹材積成長量!$O$7:$Q$7,0)),INDEX(幹材積成長量!$L$7:$N$148,MATCH((【入力】吸収量・排出量算定シート!$H80+(【入力】吸収量・排出量算定シート!CG$17-【入力】吸収量・排出量算定シート!$CF$17)),幹材積成長量!$L$7:$L$148,0),MATCH(【入力】吸収量・排出量算定シート!$G80,幹材積成長量!$L$7:$N$7,0)))),0)</f>
        <v>0</v>
      </c>
      <c r="CH80" s="2">
        <f>IFERROR(IF($F80="地位Ⅰ",INDEX(幹材積成長量!$I$7:$K$148,MATCH((【入力】吸収量・排出量算定シート!$H80+(【入力】吸収量・排出量算定シート!CH$17-【入力】吸収量・排出量算定シート!$CF$17)),幹材積成長量!$I$7:$I$148,0),MATCH(【入力】吸収量・排出量算定シート!$G80,幹材積成長量!$I$7:$K$7,0)),IF($F80="地位Ⅲ",INDEX(幹材積成長量!$O$7:$Q$148,MATCH((【入力】吸収量・排出量算定シート!$H80+(【入力】吸収量・排出量算定シート!CH$17-【入力】吸収量・排出量算定シート!$CF$17)),幹材積成長量!$O$7:$O$148,0),MATCH(【入力】吸収量・排出量算定シート!$G80,幹材積成長量!$O$7:$Q$7,0)),INDEX(幹材積成長量!$L$7:$N$148,MATCH((【入力】吸収量・排出量算定シート!$H80+(【入力】吸収量・排出量算定シート!CH$17-【入力】吸収量・排出量算定シート!$CF$17)),幹材積成長量!$L$7:$L$148,0),MATCH(【入力】吸収量・排出量算定シート!$G80,幹材積成長量!$L$7:$N$7,0)))),0)</f>
        <v>0</v>
      </c>
      <c r="CI80" s="2">
        <f>IFERROR(IF($F80="地位Ⅰ",INDEX(幹材積成長量!$I$7:$K$148,MATCH((【入力】吸収量・排出量算定シート!$H80+(【入力】吸収量・排出量算定シート!CI$17-【入力】吸収量・排出量算定シート!$CF$17)),幹材積成長量!$I$7:$I$148,0),MATCH(【入力】吸収量・排出量算定シート!$G80,幹材積成長量!$I$7:$K$7,0)),IF($F80="地位Ⅲ",INDEX(幹材積成長量!$O$7:$Q$148,MATCH((【入力】吸収量・排出量算定シート!$H80+(【入力】吸収量・排出量算定シート!CI$17-【入力】吸収量・排出量算定シート!$CF$17)),幹材積成長量!$O$7:$O$148,0),MATCH(【入力】吸収量・排出量算定シート!$G80,幹材積成長量!$O$7:$Q$7,0)),INDEX(幹材積成長量!$L$7:$N$148,MATCH((【入力】吸収量・排出量算定シート!$H80+(【入力】吸収量・排出量算定シート!CI$17-【入力】吸収量・排出量算定シート!$CF$17)),幹材積成長量!$L$7:$L$148,0),MATCH(【入力】吸収量・排出量算定シート!$G80,幹材積成長量!$L$7:$N$7,0)))),0)</f>
        <v>0</v>
      </c>
      <c r="CJ80" s="2">
        <f>IFERROR(IF($F80="地位Ⅰ",INDEX(幹材積成長量!$I$7:$K$148,MATCH((【入力】吸収量・排出量算定シート!$H80+(【入力】吸収量・排出量算定シート!CJ$17-【入力】吸収量・排出量算定シート!$CF$17)),幹材積成長量!$I$7:$I$148,0),MATCH(【入力】吸収量・排出量算定シート!$G80,幹材積成長量!$I$7:$K$7,0)),IF($F80="地位Ⅲ",INDEX(幹材積成長量!$O$7:$Q$148,MATCH((【入力】吸収量・排出量算定シート!$H80+(【入力】吸収量・排出量算定シート!CJ$17-【入力】吸収量・排出量算定シート!$CF$17)),幹材積成長量!$O$7:$O$148,0),MATCH(【入力】吸収量・排出量算定シート!$G80,幹材積成長量!$O$7:$Q$7,0)),INDEX(幹材積成長量!$L$7:$N$148,MATCH((【入力】吸収量・排出量算定シート!$H80+(【入力】吸収量・排出量算定シート!CJ$17-【入力】吸収量・排出量算定シート!$CF$17)),幹材積成長量!$L$7:$L$148,0),MATCH(【入力】吸収量・排出量算定シート!$G80,幹材積成長量!$L$7:$N$7,0)))),0)</f>
        <v>0</v>
      </c>
      <c r="CK80" s="2">
        <f>IFERROR(IF($F80="地位Ⅰ",INDEX(幹材積成長量!$I$7:$K$148,MATCH((【入力】吸収量・排出量算定シート!$H80+(【入力】吸収量・排出量算定シート!CK$17-【入力】吸収量・排出量算定シート!$CF$17)),幹材積成長量!$I$7:$I$148,0),MATCH(【入力】吸収量・排出量算定シート!$G80,幹材積成長量!$I$7:$K$7,0)),IF($F80="地位Ⅲ",INDEX(幹材積成長量!$O$7:$Q$148,MATCH((【入力】吸収量・排出量算定シート!$H80+(【入力】吸収量・排出量算定シート!CK$17-【入力】吸収量・排出量算定シート!$CF$17)),幹材積成長量!$O$7:$O$148,0),MATCH(【入力】吸収量・排出量算定シート!$G80,幹材積成長量!$O$7:$Q$7,0)),INDEX(幹材積成長量!$L$7:$N$148,MATCH((【入力】吸収量・排出量算定シート!$H80+(【入力】吸収量・排出量算定シート!CK$17-【入力】吸収量・排出量算定シート!$CF$17)),幹材積成長量!$L$7:$L$148,0),MATCH(【入力】吸収量・排出量算定シート!$G80,幹材積成長量!$L$7:$N$7,0)))),0)</f>
        <v>0</v>
      </c>
      <c r="CL80" s="2">
        <f>IFERROR(IF($F80="地位Ⅰ",INDEX(幹材積成長量!$I$7:$K$148,MATCH((【入力】吸収量・排出量算定シート!$H80+(【入力】吸収量・排出量算定シート!CL$17-【入力】吸収量・排出量算定シート!$CF$17)),幹材積成長量!$I$7:$I$148,0),MATCH(【入力】吸収量・排出量算定シート!$G80,幹材積成長量!$I$7:$K$7,0)),IF($F80="地位Ⅲ",INDEX(幹材積成長量!$O$7:$Q$148,MATCH((【入力】吸収量・排出量算定シート!$H80+(【入力】吸収量・排出量算定シート!CL$17-【入力】吸収量・排出量算定シート!$CF$17)),幹材積成長量!$O$7:$O$148,0),MATCH(【入力】吸収量・排出量算定シート!$G80,幹材積成長量!$O$7:$Q$7,0)),INDEX(幹材積成長量!$L$7:$N$148,MATCH((【入力】吸収量・排出量算定シート!$H80+(【入力】吸収量・排出量算定シート!CL$17-【入力】吸収量・排出量算定シート!$CF$17)),幹材積成長量!$L$7:$L$148,0),MATCH(【入力】吸収量・排出量算定シート!$G80,幹材積成長量!$L$7:$N$7,0)))),0)</f>
        <v>0</v>
      </c>
      <c r="CM80" s="2">
        <f>IFERROR(IF($F80="地位Ⅰ",INDEX(幹材積成長量!$I$7:$K$148,MATCH((【入力】吸収量・排出量算定シート!$H80+(【入力】吸収量・排出量算定シート!CM$17-【入力】吸収量・排出量算定シート!$CF$17)),幹材積成長量!$I$7:$I$148,0),MATCH(【入力】吸収量・排出量算定シート!$G80,幹材積成長量!$I$7:$K$7,0)),IF($F80="地位Ⅲ",INDEX(幹材積成長量!$O$7:$Q$148,MATCH((【入力】吸収量・排出量算定シート!$H80+(【入力】吸収量・排出量算定シート!CM$17-【入力】吸収量・排出量算定シート!$CF$17)),幹材積成長量!$O$7:$O$148,0),MATCH(【入力】吸収量・排出量算定シート!$G80,幹材積成長量!$O$7:$Q$7,0)),INDEX(幹材積成長量!$L$7:$N$148,MATCH((【入力】吸収量・排出量算定シート!$H80+(【入力】吸収量・排出量算定シート!CM$17-【入力】吸収量・排出量算定シート!$CF$17)),幹材積成長量!$L$7:$L$148,0),MATCH(【入力】吸収量・排出量算定シート!$G80,幹材積成長量!$L$7:$N$7,0)))),0)</f>
        <v>0</v>
      </c>
      <c r="CN80" s="2">
        <f>IFERROR(IF($F80="地位Ⅰ",INDEX(幹材積成長量!$I$7:$K$148,MATCH((【入力】吸収量・排出量算定シート!$H80+(【入力】吸収量・排出量算定シート!CN$17-【入力】吸収量・排出量算定シート!$CF$17)),幹材積成長量!$I$7:$I$148,0),MATCH(【入力】吸収量・排出量算定シート!$G80,幹材積成長量!$I$7:$K$7,0)),IF($F80="地位Ⅲ",INDEX(幹材積成長量!$O$7:$Q$148,MATCH((【入力】吸収量・排出量算定シート!$H80+(【入力】吸収量・排出量算定シート!CN$17-【入力】吸収量・排出量算定シート!$CF$17)),幹材積成長量!$O$7:$O$148,0),MATCH(【入力】吸収量・排出量算定シート!$G80,幹材積成長量!$O$7:$Q$7,0)),INDEX(幹材積成長量!$L$7:$N$148,MATCH((【入力】吸収量・排出量算定シート!$H80+(【入力】吸収量・排出量算定シート!CN$17-【入力】吸収量・排出量算定シート!$CF$17)),幹材積成長量!$L$7:$L$148,0),MATCH(【入力】吸収量・排出量算定シート!$G80,幹材積成長量!$L$7:$N$7,0)))),0)</f>
        <v>0</v>
      </c>
      <c r="CO80" s="2">
        <f>IFERROR(IF($F80="地位Ⅰ",INDEX(幹材積成長量!$I$7:$K$148,MATCH((【入力】吸収量・排出量算定シート!$H80+(【入力】吸収量・排出量算定シート!CO$17-【入力】吸収量・排出量算定シート!$CF$17)),幹材積成長量!$I$7:$I$148,0),MATCH(【入力】吸収量・排出量算定シート!$G80,幹材積成長量!$I$7:$K$7,0)),IF($F80="地位Ⅲ",INDEX(幹材積成長量!$O$7:$Q$148,MATCH((【入力】吸収量・排出量算定シート!$H80+(【入力】吸収量・排出量算定シート!CO$17-【入力】吸収量・排出量算定シート!$CF$17)),幹材積成長量!$O$7:$O$148,0),MATCH(【入力】吸収量・排出量算定シート!$G80,幹材積成長量!$O$7:$Q$7,0)),INDEX(幹材積成長量!$L$7:$N$148,MATCH((【入力】吸収量・排出量算定シート!$H80+(【入力】吸収量・排出量算定シート!CO$17-【入力】吸収量・排出量算定シート!$CF$17)),幹材積成長量!$L$7:$L$148,0),MATCH(【入力】吸収量・排出量算定シート!$G80,幹材積成長量!$L$7:$N$7,0)))),0)</f>
        <v>0</v>
      </c>
      <c r="CP80" s="2">
        <f>IFERROR(IF($F80="地位Ⅰ",INDEX(幹材積成長量!$I$7:$K$148,MATCH((【入力】吸収量・排出量算定シート!$H80+(【入力】吸収量・排出量算定シート!CP$17-【入力】吸収量・排出量算定シート!$CF$17)),幹材積成長量!$I$7:$I$148,0),MATCH(【入力】吸収量・排出量算定シート!$G80,幹材積成長量!$I$7:$K$7,0)),IF($F80="地位Ⅲ",INDEX(幹材積成長量!$O$7:$Q$148,MATCH((【入力】吸収量・排出量算定シート!$H80+(【入力】吸収量・排出量算定シート!CP$17-【入力】吸収量・排出量算定シート!$CF$17)),幹材積成長量!$O$7:$O$148,0),MATCH(【入力】吸収量・排出量算定シート!$G80,幹材積成長量!$O$7:$Q$7,0)),INDEX(幹材積成長量!$L$7:$N$148,MATCH((【入力】吸収量・排出量算定シート!$H80+(【入力】吸収量・排出量算定シート!CP$17-【入力】吸収量・排出量算定シート!$CF$17)),幹材積成長量!$L$7:$L$148,0),MATCH(【入力】吸収量・排出量算定シート!$G80,幹材積成長量!$L$7:$N$7,0)))),0)</f>
        <v>0</v>
      </c>
      <c r="CQ80" s="2">
        <f>IFERROR(IF($F80="地位Ⅰ",INDEX(幹材積成長量!$I$7:$K$148,MATCH((【入力】吸収量・排出量算定シート!$H80+(【入力】吸収量・排出量算定シート!CQ$17-【入力】吸収量・排出量算定シート!$CF$17)),幹材積成長量!$I$7:$I$148,0),MATCH(【入力】吸収量・排出量算定シート!$G80,幹材積成長量!$I$7:$K$7,0)),IF($F80="地位Ⅲ",INDEX(幹材積成長量!$O$7:$Q$148,MATCH((【入力】吸収量・排出量算定シート!$H80+(【入力】吸収量・排出量算定シート!CQ$17-【入力】吸収量・排出量算定シート!$CF$17)),幹材積成長量!$O$7:$O$148,0),MATCH(【入力】吸収量・排出量算定シート!$G80,幹材積成長量!$O$7:$Q$7,0)),INDEX(幹材積成長量!$L$7:$N$148,MATCH((【入力】吸収量・排出量算定シート!$H80+(【入力】吸収量・排出量算定シート!CQ$17-【入力】吸収量・排出量算定シート!$CF$17)),幹材積成長量!$L$7:$L$148,0),MATCH(【入力】吸収量・排出量算定シート!$G80,幹材積成長量!$L$7:$N$7,0)))),0)</f>
        <v>0</v>
      </c>
      <c r="CR80" s="2">
        <f>IFERROR(IF($F80="地位Ⅰ",INDEX(幹材積成長量!$I$7:$K$148,MATCH((【入力】吸収量・排出量算定シート!$H80+(【入力】吸収量・排出量算定シート!CR$17-【入力】吸収量・排出量算定シート!$CF$17)),幹材積成長量!$I$7:$I$148,0),MATCH(【入力】吸収量・排出量算定シート!$G80,幹材積成長量!$I$7:$K$7,0)),IF($F80="地位Ⅲ",INDEX(幹材積成長量!$O$7:$Q$148,MATCH((【入力】吸収量・排出量算定シート!$H80+(【入力】吸収量・排出量算定シート!CR$17-【入力】吸収量・排出量算定シート!$CF$17)),幹材積成長量!$O$7:$O$148,0),MATCH(【入力】吸収量・排出量算定シート!$G80,幹材積成長量!$O$7:$Q$7,0)),INDEX(幹材積成長量!$L$7:$N$148,MATCH((【入力】吸収量・排出量算定シート!$H80+(【入力】吸収量・排出量算定シート!CR$17-【入力】吸収量・排出量算定シート!$CF$17)),幹材積成長量!$L$7:$L$148,0),MATCH(【入力】吸収量・排出量算定シート!$G80,幹材積成長量!$L$7:$N$7,0)))),0)</f>
        <v>0</v>
      </c>
      <c r="CS80" s="2">
        <f>IFERROR(IF($F80="地位Ⅰ",INDEX(幹材積成長量!$I$7:$K$148,MATCH((【入力】吸収量・排出量算定シート!$H80+(【入力】吸収量・排出量算定シート!CS$17-【入力】吸収量・排出量算定シート!$CF$17)),幹材積成長量!$I$7:$I$148,0),MATCH(【入力】吸収量・排出量算定シート!$G80,幹材積成長量!$I$7:$K$7,0)),IF($F80="地位Ⅲ",INDEX(幹材積成長量!$O$7:$Q$148,MATCH((【入力】吸収量・排出量算定シート!$H80+(【入力】吸収量・排出量算定シート!CS$17-【入力】吸収量・排出量算定シート!$CF$17)),幹材積成長量!$O$7:$O$148,0),MATCH(【入力】吸収量・排出量算定シート!$G80,幹材積成長量!$O$7:$Q$7,0)),INDEX(幹材積成長量!$L$7:$N$148,MATCH((【入力】吸収量・排出量算定シート!$H80+(【入力】吸収量・排出量算定シート!CS$17-【入力】吸収量・排出量算定シート!$CF$17)),幹材積成長量!$L$7:$L$148,0),MATCH(【入力】吸収量・排出量算定シート!$G80,幹材積成長量!$L$7:$N$7,0)))),0)</f>
        <v>0</v>
      </c>
      <c r="CT80" s="2">
        <f>IFERROR(IF($F80="地位Ⅰ",INDEX(幹材積成長量!$I$7:$K$148,MATCH((【入力】吸収量・排出量算定シート!$H80+(【入力】吸収量・排出量算定シート!CT$17-【入力】吸収量・排出量算定シート!$CF$17)),幹材積成長量!$I$7:$I$148,0),MATCH(【入力】吸収量・排出量算定シート!$G80,幹材積成長量!$I$7:$K$7,0)),IF($F80="地位Ⅲ",INDEX(幹材積成長量!$O$7:$Q$148,MATCH((【入力】吸収量・排出量算定シート!$H80+(【入力】吸収量・排出量算定シート!CT$17-【入力】吸収量・排出量算定シート!$CF$17)),幹材積成長量!$O$7:$O$148,0),MATCH(【入力】吸収量・排出量算定シート!$G80,幹材積成長量!$O$7:$Q$7,0)),INDEX(幹材積成長量!$L$7:$N$148,MATCH((【入力】吸収量・排出量算定シート!$H80+(【入力】吸収量・排出量算定シート!CT$17-【入力】吸収量・排出量算定シート!$CF$17)),幹材積成長量!$L$7:$L$148,0),MATCH(【入力】吸収量・排出量算定シート!$G80,幹材積成長量!$L$7:$N$7,0)))),0)</f>
        <v>0</v>
      </c>
      <c r="CU80" s="2">
        <f>IFERROR(IF($F80="地位Ⅰ",INDEX(幹材積成長量!$I$7:$K$148,MATCH((【入力】吸収量・排出量算定シート!$H80+(【入力】吸収量・排出量算定シート!CU$17-【入力】吸収量・排出量算定シート!$CF$17)),幹材積成長量!$I$7:$I$148,0),MATCH(【入力】吸収量・排出量算定シート!$G80,幹材積成長量!$I$7:$K$7,0)),IF($F80="地位Ⅲ",INDEX(幹材積成長量!$O$7:$Q$148,MATCH((【入力】吸収量・排出量算定シート!$H80+(【入力】吸収量・排出量算定シート!CU$17-【入力】吸収量・排出量算定シート!$CF$17)),幹材積成長量!$O$7:$O$148,0),MATCH(【入力】吸収量・排出量算定シート!$G80,幹材積成長量!$O$7:$Q$7,0)),INDEX(幹材積成長量!$L$7:$N$148,MATCH((【入力】吸収量・排出量算定シート!$H80+(【入力】吸収量・排出量算定シート!CU$17-【入力】吸収量・排出量算定シート!$CF$17)),幹材積成長量!$L$7:$L$148,0),MATCH(【入力】吸収量・排出量算定シート!$G80,幹材積成長量!$L$7:$N$7,0)))),0)</f>
        <v>0</v>
      </c>
      <c r="CV80" s="2">
        <f>IFERROR(IF($F80="地位Ⅰ",INDEX(幹材積成長量!$I$7:$K$148,MATCH((【入力】吸収量・排出量算定シート!$H80+(【入力】吸収量・排出量算定シート!CV$17-【入力】吸収量・排出量算定シート!$CF$17)),幹材積成長量!$I$7:$I$148,0),MATCH(【入力】吸収量・排出量算定シート!$G80,幹材積成長量!$I$7:$K$7,0)),IF($F80="地位Ⅲ",INDEX(幹材積成長量!$O$7:$Q$148,MATCH((【入力】吸収量・排出量算定シート!$H80+(【入力】吸収量・排出量算定シート!CV$17-【入力】吸収量・排出量算定シート!$CF$17)),幹材積成長量!$O$7:$O$148,0),MATCH(【入力】吸収量・排出量算定シート!$G80,幹材積成長量!$O$7:$Q$7,0)),INDEX(幹材積成長量!$L$7:$N$148,MATCH((【入力】吸収量・排出量算定シート!$H80+(【入力】吸収量・排出量算定シート!CV$17-【入力】吸収量・排出量算定シート!$CF$17)),幹材積成長量!$L$7:$L$148,0),MATCH(【入力】吸収量・排出量算定シート!$G80,幹材積成長量!$L$7:$N$7,0)))),0)</f>
        <v>0</v>
      </c>
      <c r="CW80" s="2">
        <f t="shared" si="216"/>
        <v>0</v>
      </c>
      <c r="CX80" s="2">
        <f t="shared" si="217"/>
        <v>0</v>
      </c>
      <c r="CY80" s="2">
        <f t="shared" si="218"/>
        <v>0</v>
      </c>
      <c r="CZ80" s="2">
        <f t="shared" si="219"/>
        <v>0</v>
      </c>
      <c r="DA80" s="2">
        <f t="shared" si="220"/>
        <v>0</v>
      </c>
      <c r="DB80" s="2">
        <f t="shared" si="221"/>
        <v>0</v>
      </c>
      <c r="DC80" s="2">
        <f t="shared" si="222"/>
        <v>0</v>
      </c>
      <c r="DD80" s="2">
        <f t="shared" si="223"/>
        <v>0</v>
      </c>
      <c r="DE80" s="2">
        <f t="shared" si="224"/>
        <v>0</v>
      </c>
      <c r="DF80" s="2">
        <f t="shared" si="225"/>
        <v>0</v>
      </c>
      <c r="DG80" s="2">
        <f t="shared" si="226"/>
        <v>0</v>
      </c>
      <c r="DH80" s="2">
        <f t="shared" si="227"/>
        <v>0</v>
      </c>
      <c r="DI80" s="2">
        <f t="shared" si="228"/>
        <v>0</v>
      </c>
      <c r="DJ80" s="2">
        <f t="shared" si="229"/>
        <v>0</v>
      </c>
      <c r="DK80" s="2">
        <f t="shared" si="230"/>
        <v>0</v>
      </c>
      <c r="DL80" s="2">
        <f t="shared" si="231"/>
        <v>0</v>
      </c>
      <c r="DM80" s="2">
        <f t="shared" si="232"/>
        <v>0</v>
      </c>
      <c r="DN80" s="187">
        <f>IFERROR(IF($F80="地位Ⅰ",INDEX(幹材積成長量!$AE$7:$AG$14,8,MATCH(【入力】吸収量・排出量算定シート!$G80,幹材積成長量!$AE$7:$AG$7,0)),IF($F80="地位Ⅲ",INDEX(幹材積成長量!$AK$7:$AM$14,8,MATCH(【入力】吸収量・排出量算定シート!$G80,幹材積成長量!$AK$7:$AM$7,0)),INDEX(幹材積成長量!$AH$7:$AJ$14,8,MATCH(【入力】吸収量・排出量算定シート!$G80,幹材積成長量!$AH$7:$AJ$7,0)))),0)</f>
        <v>0</v>
      </c>
      <c r="DO80" s="187">
        <f>IFERROR(IF($F80="地位Ⅰ",INDEX(幹材積成長量!$AE$7:$AG$14,8,MATCH(【入力】吸収量・排出量算定シート!$G80,幹材積成長量!$AE$7:$AG$7,0)),IF($F80="地位Ⅲ",INDEX(幹材積成長量!$AK$7:$AM$14,8,MATCH(【入力】吸収量・排出量算定シート!$G80,幹材積成長量!$AK$7:$AM$7,0)),INDEX(幹材積成長量!$AH$7:$AJ$14,8,MATCH(【入力】吸収量・排出量算定シート!$G80,幹材積成長量!$AH$7:$AJ$7,0)))),0)</f>
        <v>0</v>
      </c>
      <c r="DP80" s="187">
        <f>IFERROR(IF($F80="地位Ⅰ",INDEX(幹材積成長量!$AE$7:$AG$14,8,MATCH(【入力】吸収量・排出量算定シート!$G80,幹材積成長量!$AE$7:$AG$7,0)),IF($F80="地位Ⅲ",INDEX(幹材積成長量!$AK$7:$AM$14,8,MATCH(【入力】吸収量・排出量算定シート!$G80,幹材積成長量!$AK$7:$AM$7,0)),INDEX(幹材積成長量!$AH$7:$AJ$14,8,MATCH(【入力】吸収量・排出量算定シート!$G80,幹材積成長量!$AH$7:$AJ$7,0)))),0)</f>
        <v>0</v>
      </c>
      <c r="DQ80" s="187">
        <f>IFERROR(IF($F80="地位Ⅰ",INDEX(幹材積成長量!$AE$7:$AG$14,8,MATCH(【入力】吸収量・排出量算定シート!$G80,幹材積成長量!$AE$7:$AG$7,0)),IF($F80="地位Ⅲ",INDEX(幹材積成長量!$AK$7:$AM$14,8,MATCH(【入力】吸収量・排出量算定シート!$G80,幹材積成長量!$AK$7:$AM$7,0)),INDEX(幹材積成長量!$AH$7:$AJ$14,8,MATCH(【入力】吸収量・排出量算定シート!$G80,幹材積成長量!$AH$7:$AJ$7,0)))),0)</f>
        <v>0</v>
      </c>
      <c r="DR80" s="187">
        <f>IFERROR(IF($F80="地位Ⅰ",INDEX(幹材積成長量!$AE$7:$AG$14,8,MATCH(【入力】吸収量・排出量算定シート!$G80,幹材積成長量!$AE$7:$AG$7,0)),IF($F80="地位Ⅲ",INDEX(幹材積成長量!$AK$7:$AM$14,8,MATCH(【入力】吸収量・排出量算定シート!$G80,幹材積成長量!$AK$7:$AM$7,0)),INDEX(幹材積成長量!$AH$7:$AJ$14,8,MATCH(【入力】吸収量・排出量算定シート!$G80,幹材積成長量!$AH$7:$AJ$7,0)))),0)</f>
        <v>0</v>
      </c>
      <c r="DS80" s="187">
        <f>IFERROR(IF($F80="地位Ⅰ",INDEX(幹材積成長量!$AE$7:$AG$14,8,MATCH(【入力】吸収量・排出量算定シート!$G80,幹材積成長量!$AE$7:$AG$7,0)),IF($F80="地位Ⅲ",INDEX(幹材積成長量!$AK$7:$AM$14,8,MATCH(【入力】吸収量・排出量算定シート!$G80,幹材積成長量!$AK$7:$AM$7,0)),INDEX(幹材積成長量!$AH$7:$AJ$14,8,MATCH(【入力】吸収量・排出量算定シート!$G80,幹材積成長量!$AH$7:$AJ$7,0)))),0)</f>
        <v>0</v>
      </c>
      <c r="DT80" s="187">
        <f>IFERROR(IF($F80="地位Ⅰ",INDEX(幹材積成長量!$AE$7:$AG$14,8,MATCH(【入力】吸収量・排出量算定シート!$G80,幹材積成長量!$AE$7:$AG$7,0)),IF($F80="地位Ⅲ",INDEX(幹材積成長量!$AK$7:$AM$14,8,MATCH(【入力】吸収量・排出量算定シート!$G80,幹材積成長量!$AK$7:$AM$7,0)),INDEX(幹材積成長量!$AH$7:$AJ$14,8,MATCH(【入力】吸収量・排出量算定シート!$G80,幹材積成長量!$AH$7:$AJ$7,0)))),0)</f>
        <v>0</v>
      </c>
      <c r="DU80" s="187">
        <f>IFERROR(IF($F80="地位Ⅰ",INDEX(幹材積成長量!$AE$7:$AG$14,8,MATCH(【入力】吸収量・排出量算定シート!$G80,幹材積成長量!$AE$7:$AG$7,0)),IF($F80="地位Ⅲ",INDEX(幹材積成長量!$AK$7:$AM$14,8,MATCH(【入力】吸収量・排出量算定シート!$G80,幹材積成長量!$AK$7:$AM$7,0)),INDEX(幹材積成長量!$AH$7:$AJ$14,8,MATCH(【入力】吸収量・排出量算定シート!$G80,幹材積成長量!$AH$7:$AJ$7,0)))),0)</f>
        <v>0</v>
      </c>
      <c r="DV80" s="187">
        <f>IFERROR(IF($F80="地位Ⅰ",INDEX(幹材積成長量!$AE$7:$AG$14,8,MATCH(【入力】吸収量・排出量算定シート!$G80,幹材積成長量!$AE$7:$AG$7,0)),IF($F80="地位Ⅲ",INDEX(幹材積成長量!$AK$7:$AM$14,8,MATCH(【入力】吸収量・排出量算定シート!$G80,幹材積成長量!$AK$7:$AM$7,0)),INDEX(幹材積成長量!$AH$7:$AJ$14,8,MATCH(【入力】吸収量・排出量算定シート!$G80,幹材積成長量!$AH$7:$AJ$7,0)))),0)</f>
        <v>0</v>
      </c>
      <c r="DW80" s="187">
        <f>IFERROR(IF($F80="地位Ⅰ",INDEX(幹材積成長量!$AE$7:$AG$14,8,MATCH(【入力】吸収量・排出量算定シート!$G80,幹材積成長量!$AE$7:$AG$7,0)),IF($F80="地位Ⅲ",INDEX(幹材積成長量!$AK$7:$AM$14,8,MATCH(【入力】吸収量・排出量算定シート!$G80,幹材積成長量!$AK$7:$AM$7,0)),INDEX(幹材積成長量!$AH$7:$AJ$14,8,MATCH(【入力】吸収量・排出量算定シート!$G80,幹材積成長量!$AH$7:$AJ$7,0)))),0)</f>
        <v>0</v>
      </c>
      <c r="DX80" s="187">
        <f>IFERROR(IF($F80="地位Ⅰ",INDEX(幹材積成長量!$AE$7:$AG$14,8,MATCH(【入力】吸収量・排出量算定シート!$G80,幹材積成長量!$AE$7:$AG$7,0)),IF($F80="地位Ⅲ",INDEX(幹材積成長量!$AK$7:$AM$14,8,MATCH(【入力】吸収量・排出量算定シート!$G80,幹材積成長量!$AK$7:$AM$7,0)),INDEX(幹材積成長量!$AH$7:$AJ$14,8,MATCH(【入力】吸収量・排出量算定シート!$G80,幹材積成長量!$AH$7:$AJ$7,0)))),0)</f>
        <v>0</v>
      </c>
      <c r="DY80" s="187">
        <f>IFERROR(IF($F80="地位Ⅰ",INDEX(幹材積成長量!$AE$7:$AG$14,8,MATCH(【入力】吸収量・排出量算定シート!$G80,幹材積成長量!$AE$7:$AG$7,0)),IF($F80="地位Ⅲ",INDEX(幹材積成長量!$AK$7:$AM$14,8,MATCH(【入力】吸収量・排出量算定シート!$G80,幹材積成長量!$AK$7:$AM$7,0)),INDEX(幹材積成長量!$AH$7:$AJ$14,8,MATCH(【入力】吸収量・排出量算定シート!$G80,幹材積成長量!$AH$7:$AJ$7,0)))),0)</f>
        <v>0</v>
      </c>
      <c r="DZ80" s="187">
        <f>IFERROR(IF($F80="地位Ⅰ",INDEX(幹材積成長量!$AE$7:$AG$14,8,MATCH(【入力】吸収量・排出量算定シート!$G80,幹材積成長量!$AE$7:$AG$7,0)),IF($F80="地位Ⅲ",INDEX(幹材積成長量!$AK$7:$AM$14,8,MATCH(【入力】吸収量・排出量算定シート!$G80,幹材積成長量!$AK$7:$AM$7,0)),INDEX(幹材積成長量!$AH$7:$AJ$14,8,MATCH(【入力】吸収量・排出量算定シート!$G80,幹材積成長量!$AH$7:$AJ$7,0)))),0)</f>
        <v>0</v>
      </c>
      <c r="EA80" s="187">
        <f>IFERROR(IF($F80="地位Ⅰ",INDEX(幹材積成長量!$AE$7:$AG$14,8,MATCH(【入力】吸収量・排出量算定シート!$G80,幹材積成長量!$AE$7:$AG$7,0)),IF($F80="地位Ⅲ",INDEX(幹材積成長量!$AK$7:$AM$14,8,MATCH(【入力】吸収量・排出量算定シート!$G80,幹材積成長量!$AK$7:$AM$7,0)),INDEX(幹材積成長量!$AH$7:$AJ$14,8,MATCH(【入力】吸収量・排出量算定シート!$G80,幹材積成長量!$AH$7:$AJ$7,0)))),0)</f>
        <v>0</v>
      </c>
      <c r="EB80" s="187">
        <f>IFERROR(IF($F80="地位Ⅰ",INDEX(幹材積成長量!$AE$7:$AG$14,8,MATCH(【入力】吸収量・排出量算定シート!$G80,幹材積成長量!$AE$7:$AG$7,0)),IF($F80="地位Ⅲ",INDEX(幹材積成長量!$AK$7:$AM$14,8,MATCH(【入力】吸収量・排出量算定シート!$G80,幹材積成長量!$AK$7:$AM$7,0)),INDEX(幹材積成長量!$AH$7:$AJ$14,8,MATCH(【入力】吸収量・排出量算定シート!$G80,幹材積成長量!$AH$7:$AJ$7,0)))),0)</f>
        <v>0</v>
      </c>
      <c r="EC80" s="187">
        <f>IFERROR(IF($F80="地位Ⅰ",INDEX(幹材積成長量!$AE$7:$AG$14,8,MATCH(【入力】吸収量・排出量算定シート!$G80,幹材積成長量!$AE$7:$AG$7,0)),IF($F80="地位Ⅲ",INDEX(幹材積成長量!$AK$7:$AM$14,8,MATCH(【入力】吸収量・排出量算定シート!$G80,幹材積成長量!$AK$7:$AM$7,0)),INDEX(幹材積成長量!$AH$7:$AJ$14,8,MATCH(【入力】吸収量・排出量算定シート!$G80,幹材積成長量!$AH$7:$AJ$7,0)))),0)</f>
        <v>0</v>
      </c>
      <c r="ED80" s="186">
        <f t="shared" si="233"/>
        <v>0</v>
      </c>
      <c r="EE80" s="186">
        <f t="shared" si="234"/>
        <v>0</v>
      </c>
      <c r="EF80" s="186">
        <f t="shared" si="235"/>
        <v>0</v>
      </c>
      <c r="EG80" s="186">
        <f t="shared" si="236"/>
        <v>0</v>
      </c>
      <c r="EH80" s="186">
        <f t="shared" si="237"/>
        <v>0</v>
      </c>
      <c r="EI80" s="186">
        <f t="shared" si="238"/>
        <v>0</v>
      </c>
      <c r="EJ80" s="186">
        <f t="shared" si="239"/>
        <v>0</v>
      </c>
      <c r="EK80" s="186">
        <f t="shared" si="240"/>
        <v>0</v>
      </c>
      <c r="EL80" s="186">
        <f t="shared" si="241"/>
        <v>0</v>
      </c>
      <c r="EM80" s="186">
        <f t="shared" si="242"/>
        <v>0</v>
      </c>
      <c r="EN80" s="186">
        <f t="shared" si="243"/>
        <v>0</v>
      </c>
      <c r="EO80" s="186">
        <f t="shared" si="244"/>
        <v>0</v>
      </c>
      <c r="EP80" s="186">
        <f t="shared" si="245"/>
        <v>0</v>
      </c>
      <c r="EQ80" s="186">
        <f t="shared" si="246"/>
        <v>0</v>
      </c>
      <c r="ER80" s="186">
        <f t="shared" si="247"/>
        <v>0</v>
      </c>
      <c r="ES80" s="186">
        <f t="shared" si="248"/>
        <v>0</v>
      </c>
      <c r="ET80" s="186">
        <f t="shared" si="249"/>
        <v>0</v>
      </c>
    </row>
    <row r="81" spans="2:150" x14ac:dyDescent="0.3">
      <c r="B81" s="3"/>
      <c r="C81" s="3"/>
      <c r="D81" s="3"/>
      <c r="E81" s="3"/>
      <c r="G81" s="217"/>
      <c r="J81" s="3"/>
      <c r="M81" s="187">
        <f>IFERROR(IF($F81="地位Ⅰ",INDEX(幹材積成長量!$S$7:$U$148,MATCH(【入力】吸収量・排出量算定シート!$H81+(M$17-$M$17),幹材積成長量!$S$7:$S$148,0),MATCH($G81,幹材積成長量!$S$7:$U$7,0)),IF($F81="地位Ⅲ",INDEX(幹材積成長量!$Y$7:$AA$148,MATCH(【入力】吸収量・排出量算定シート!$H81+(M$17-$M$17),幹材積成長量!$Y$7:$Y$148,0),MATCH($G81,幹材積成長量!$Y$7:$AA$7,0)),INDEX(幹材積成長量!$V$7:$X$148,MATCH(【入力】吸収量・排出量算定シート!$H81+(M$17-$M$17),幹材積成長量!$V$7:$V$148,0),MATCH($G81,幹材積成長量!$V$7:$X$7,0)))),0)</f>
        <v>0</v>
      </c>
      <c r="N81" s="187">
        <f>IFERROR(IF($F81="地位Ⅰ",INDEX(幹材積成長量!$S$7:$U$148,MATCH(【入力】吸収量・排出量算定シート!$H81+(N$17-$M$17),幹材積成長量!$S$7:$S$148,0),MATCH($G81,幹材積成長量!$S$7:$U$7,0)),IF($F81="地位Ⅲ",INDEX(幹材積成長量!$Y$7:$AA$148,MATCH(【入力】吸収量・排出量算定シート!$H81+(N$17-$M$17),幹材積成長量!$Y$7:$Y$148,0),MATCH($G81,幹材積成長量!$Y$7:$AA$7,0)),INDEX(幹材積成長量!$V$7:$X$148,MATCH(【入力】吸収量・排出量算定シート!$H81+(N$17-$M$17),幹材積成長量!$V$7:$V$148,0),MATCH($G81,幹材積成長量!$V$7:$X$7,0)))),0)</f>
        <v>0</v>
      </c>
      <c r="O81" s="187">
        <f>IFERROR(IF($F81="地位Ⅰ",INDEX(幹材積成長量!$S$7:$U$148,MATCH(【入力】吸収量・排出量算定シート!$H81+(O$17-$M$17),幹材積成長量!$S$7:$S$148,0),MATCH($G81,幹材積成長量!$S$7:$U$7,0)),IF($F81="地位Ⅲ",INDEX(幹材積成長量!$Y$7:$AA$148,MATCH(【入力】吸収量・排出量算定シート!$H81+(O$17-$M$17),幹材積成長量!$Y$7:$Y$148,0),MATCH($G81,幹材積成長量!$Y$7:$AA$7,0)),INDEX(幹材積成長量!$V$7:$X$148,MATCH(【入力】吸収量・排出量算定シート!$H81+(O$17-$M$17),幹材積成長量!$V$7:$V$148,0),MATCH($G81,幹材積成長量!$V$7:$X$7,0)))),0)</f>
        <v>0</v>
      </c>
      <c r="P81" s="187">
        <f>IFERROR(IF($F81="地位Ⅰ",INDEX(幹材積成長量!$S$7:$U$148,MATCH(【入力】吸収量・排出量算定シート!$H81+(P$17-$M$17),幹材積成長量!$S$7:$S$148,0),MATCH($G81,幹材積成長量!$S$7:$U$7,0)),IF($F81="地位Ⅲ",INDEX(幹材積成長量!$Y$7:$AA$148,MATCH(【入力】吸収量・排出量算定シート!$H81+(P$17-$M$17),幹材積成長量!$Y$7:$Y$148,0),MATCH($G81,幹材積成長量!$Y$7:$AA$7,0)),INDEX(幹材積成長量!$V$7:$X$148,MATCH(【入力】吸収量・排出量算定シート!$H81+(P$17-$M$17),幹材積成長量!$V$7:$V$148,0),MATCH($G81,幹材積成長量!$V$7:$X$7,0)))),0)</f>
        <v>0</v>
      </c>
      <c r="Q81" s="187">
        <f>IFERROR(IF($F81="地位Ⅰ",INDEX(幹材積成長量!$S$7:$U$148,MATCH(【入力】吸収量・排出量算定シート!$H81+(Q$17-$M$17),幹材積成長量!$S$7:$S$148,0),MATCH($G81,幹材積成長量!$S$7:$U$7,0)),IF($F81="地位Ⅲ",INDEX(幹材積成長量!$Y$7:$AA$148,MATCH(【入力】吸収量・排出量算定シート!$H81+(Q$17-$M$17),幹材積成長量!$Y$7:$Y$148,0),MATCH($G81,幹材積成長量!$Y$7:$AA$7,0)),INDEX(幹材積成長量!$V$7:$X$148,MATCH(【入力】吸収量・排出量算定シート!$H81+(Q$17-$M$17),幹材積成長量!$V$7:$V$148,0),MATCH($G81,幹材積成長量!$V$7:$X$7,0)))),0)</f>
        <v>0</v>
      </c>
      <c r="R81" s="187">
        <f>IFERROR(IF($F81="地位Ⅰ",INDEX(幹材積成長量!$S$7:$U$148,MATCH(【入力】吸収量・排出量算定シート!$H81+(R$17-$M$17),幹材積成長量!$S$7:$S$148,0),MATCH($G81,幹材積成長量!$S$7:$U$7,0)),IF($F81="地位Ⅲ",INDEX(幹材積成長量!$Y$7:$AA$148,MATCH(【入力】吸収量・排出量算定シート!$H81+(R$17-$M$17),幹材積成長量!$Y$7:$Y$148,0),MATCH($G81,幹材積成長量!$Y$7:$AA$7,0)),INDEX(幹材積成長量!$V$7:$X$148,MATCH(【入力】吸収量・排出量算定シート!$H81+(R$17-$M$17),幹材積成長量!$V$7:$V$148,0),MATCH($G81,幹材積成長量!$V$7:$X$7,0)))),0)</f>
        <v>0</v>
      </c>
      <c r="S81" s="187">
        <f>IFERROR(IF($F81="地位Ⅰ",INDEX(幹材積成長量!$S$7:$U$148,MATCH(【入力】吸収量・排出量算定シート!$H81+(S$17-$M$17),幹材積成長量!$S$7:$S$148,0),MATCH($G81,幹材積成長量!$S$7:$U$7,0)),IF($F81="地位Ⅲ",INDEX(幹材積成長量!$Y$7:$AA$148,MATCH(【入力】吸収量・排出量算定シート!$H81+(S$17-$M$17),幹材積成長量!$Y$7:$Y$148,0),MATCH($G81,幹材積成長量!$Y$7:$AA$7,0)),INDEX(幹材積成長量!$V$7:$X$148,MATCH(【入力】吸収量・排出量算定シート!$H81+(S$17-$M$17),幹材積成長量!$V$7:$V$148,0),MATCH($G81,幹材積成長量!$V$7:$X$7,0)))),0)</f>
        <v>0</v>
      </c>
      <c r="T81" s="187">
        <f>IFERROR(IF($F81="地位Ⅰ",INDEX(幹材積成長量!$S$7:$U$148,MATCH(【入力】吸収量・排出量算定シート!$H81+(T$17-$M$17),幹材積成長量!$S$7:$S$148,0),MATCH($G81,幹材積成長量!$S$7:$U$7,0)),IF($F81="地位Ⅲ",INDEX(幹材積成長量!$Y$7:$AA$148,MATCH(【入力】吸収量・排出量算定シート!$H81+(T$17-$M$17),幹材積成長量!$Y$7:$Y$148,0),MATCH($G81,幹材積成長量!$Y$7:$AA$7,0)),INDEX(幹材積成長量!$V$7:$X$148,MATCH(【入力】吸収量・排出量算定シート!$H81+(T$17-$M$17),幹材積成長量!$V$7:$V$148,0),MATCH($G81,幹材積成長量!$V$7:$X$7,0)))),0)</f>
        <v>0</v>
      </c>
      <c r="U81" s="187">
        <f>IFERROR(IF($F81="地位Ⅰ",INDEX(幹材積成長量!$S$7:$U$148,MATCH(【入力】吸収量・排出量算定シート!$H81+(U$17-$M$17),幹材積成長量!$S$7:$S$148,0),MATCH($G81,幹材積成長量!$S$7:$U$7,0)),IF($F81="地位Ⅲ",INDEX(幹材積成長量!$Y$7:$AA$148,MATCH(【入力】吸収量・排出量算定シート!$H81+(U$17-$M$17),幹材積成長量!$Y$7:$Y$148,0),MATCH($G81,幹材積成長量!$Y$7:$AA$7,0)),INDEX(幹材積成長量!$V$7:$X$148,MATCH(【入力】吸収量・排出量算定シート!$H81+(U$17-$M$17),幹材積成長量!$V$7:$V$148,0),MATCH($G81,幹材積成長量!$V$7:$X$7,0)))),0)</f>
        <v>0</v>
      </c>
      <c r="V81" s="187">
        <f>IFERROR(IF($F81="地位Ⅰ",INDEX(幹材積成長量!$S$7:$U$148,MATCH(【入力】吸収量・排出量算定シート!$H81+(V$17-$M$17),幹材積成長量!$S$7:$S$148,0),MATCH($G81,幹材積成長量!$S$7:$U$7,0)),IF($F81="地位Ⅲ",INDEX(幹材積成長量!$Y$7:$AA$148,MATCH(【入力】吸収量・排出量算定シート!$H81+(V$17-$M$17),幹材積成長量!$Y$7:$Y$148,0),MATCH($G81,幹材積成長量!$Y$7:$AA$7,0)),INDEX(幹材積成長量!$V$7:$X$148,MATCH(【入力】吸収量・排出量算定シート!$H81+(V$17-$M$17),幹材積成長量!$V$7:$V$148,0),MATCH($G81,幹材積成長量!$V$7:$X$7,0)))),0)</f>
        <v>0</v>
      </c>
      <c r="W81" s="187">
        <f>IFERROR(IF($F81="地位Ⅰ",INDEX(幹材積成長量!$S$7:$U$148,MATCH(【入力】吸収量・排出量算定シート!$H81+(W$17-$M$17),幹材積成長量!$S$7:$S$148,0),MATCH($G81,幹材積成長量!$S$7:$U$7,0)),IF($F81="地位Ⅲ",INDEX(幹材積成長量!$Y$7:$AA$148,MATCH(【入力】吸収量・排出量算定シート!$H81+(W$17-$M$17),幹材積成長量!$Y$7:$Y$148,0),MATCH($G81,幹材積成長量!$Y$7:$AA$7,0)),INDEX(幹材積成長量!$V$7:$X$148,MATCH(【入力】吸収量・排出量算定シート!$H81+(W$17-$M$17),幹材積成長量!$V$7:$V$148,0),MATCH($G81,幹材積成長量!$V$7:$X$7,0)))),0)</f>
        <v>0</v>
      </c>
      <c r="X81" s="187">
        <f>IFERROR(IF($F81="地位Ⅰ",INDEX(幹材積成長量!$S$7:$U$148,MATCH(【入力】吸収量・排出量算定シート!$H81+(X$17-$M$17),幹材積成長量!$S$7:$S$148,0),MATCH($G81,幹材積成長量!$S$7:$U$7,0)),IF($F81="地位Ⅲ",INDEX(幹材積成長量!$Y$7:$AA$148,MATCH(【入力】吸収量・排出量算定シート!$H81+(X$17-$M$17),幹材積成長量!$Y$7:$Y$148,0),MATCH($G81,幹材積成長量!$Y$7:$AA$7,0)),INDEX(幹材積成長量!$V$7:$X$148,MATCH(【入力】吸収量・排出量算定シート!$H81+(X$17-$M$17),幹材積成長量!$V$7:$V$148,0),MATCH($G81,幹材積成長量!$V$7:$X$7,0)))),0)</f>
        <v>0</v>
      </c>
      <c r="Y81" s="187">
        <f>IFERROR(IF($F81="地位Ⅰ",INDEX(幹材積成長量!$S$7:$U$148,MATCH(【入力】吸収量・排出量算定シート!$H81+(Y$17-$M$17),幹材積成長量!$S$7:$S$148,0),MATCH($G81,幹材積成長量!$S$7:$U$7,0)),IF($F81="地位Ⅲ",INDEX(幹材積成長量!$Y$7:$AA$148,MATCH(【入力】吸収量・排出量算定シート!$H81+(Y$17-$M$17),幹材積成長量!$Y$7:$Y$148,0),MATCH($G81,幹材積成長量!$Y$7:$AA$7,0)),INDEX(幹材積成長量!$V$7:$X$148,MATCH(【入力】吸収量・排出量算定シート!$H81+(Y$17-$M$17),幹材積成長量!$V$7:$V$148,0),MATCH($G81,幹材積成長量!$V$7:$X$7,0)))),0)</f>
        <v>0</v>
      </c>
      <c r="Z81" s="187">
        <f>IFERROR(IF($F81="地位Ⅰ",INDEX(幹材積成長量!$S$7:$U$148,MATCH(【入力】吸収量・排出量算定シート!$H81+(Z$17-$M$17),幹材積成長量!$S$7:$S$148,0),MATCH($G81,幹材積成長量!$S$7:$U$7,0)),IF($F81="地位Ⅲ",INDEX(幹材積成長量!$Y$7:$AA$148,MATCH(【入力】吸収量・排出量算定シート!$H81+(Z$17-$M$17),幹材積成長量!$Y$7:$Y$148,0),MATCH($G81,幹材積成長量!$Y$7:$AA$7,0)),INDEX(幹材積成長量!$V$7:$X$148,MATCH(【入力】吸収量・排出量算定シート!$H81+(Z$17-$M$17),幹材積成長量!$V$7:$V$148,0),MATCH($G81,幹材積成長量!$V$7:$X$7,0)))),0)</f>
        <v>0</v>
      </c>
      <c r="AA81" s="187">
        <f>IFERROR(IF($F81="地位Ⅰ",INDEX(幹材積成長量!$S$7:$U$148,MATCH(【入力】吸収量・排出量算定シート!$H81+(AA$17-$M$17),幹材積成長量!$S$7:$S$148,0),MATCH($G81,幹材積成長量!$S$7:$U$7,0)),IF($F81="地位Ⅲ",INDEX(幹材積成長量!$Y$7:$AA$148,MATCH(【入力】吸収量・排出量算定シート!$H81+(AA$17-$M$17),幹材積成長量!$Y$7:$Y$148,0),MATCH($G81,幹材積成長量!$Y$7:$AA$7,0)),INDEX(幹材積成長量!$V$7:$X$148,MATCH(【入力】吸収量・排出量算定シート!$H81+(AA$17-$M$17),幹材積成長量!$V$7:$V$148,0),MATCH($G81,幹材積成長量!$V$7:$X$7,0)))),0)</f>
        <v>0</v>
      </c>
      <c r="AB81" s="187">
        <f>IFERROR(IF($F81="地位Ⅰ",INDEX(幹材積成長量!$S$7:$U$148,MATCH(【入力】吸収量・排出量算定シート!$H81+(AB$17-$M$17),幹材積成長量!$S$7:$S$148,0),MATCH($G81,幹材積成長量!$S$7:$U$7,0)),IF($F81="地位Ⅲ",INDEX(幹材積成長量!$Y$7:$AA$148,MATCH(【入力】吸収量・排出量算定シート!$H81+(AB$17-$M$17),幹材積成長量!$Y$7:$Y$148,0),MATCH($G81,幹材積成長量!$Y$7:$AA$7,0)),INDEX(幹材積成長量!$V$7:$X$148,MATCH(【入力】吸収量・排出量算定シート!$H81+(AB$17-$M$17),幹材積成長量!$V$7:$V$148,0),MATCH($G81,幹材積成長量!$V$7:$X$7,0)))),0)</f>
        <v>0</v>
      </c>
      <c r="AC81" s="187">
        <f>IFERROR(IF($F81="地位Ⅰ",INDEX(幹材積成長量!$S$7:$U$148,MATCH(【入力】吸収量・排出量算定シート!$H81+(AC$17-$M$17),幹材積成長量!$S$7:$S$148,0),MATCH($G81,幹材積成長量!$S$7:$U$7,0)),IF($F81="地位Ⅲ",INDEX(幹材積成長量!$Y$7:$AA$148,MATCH(【入力】吸収量・排出量算定シート!$H81+(AC$17-$M$17),幹材積成長量!$Y$7:$Y$148,0),MATCH($G81,幹材積成長量!$Y$7:$AA$7,0)),INDEX(幹材積成長量!$V$7:$X$148,MATCH(【入力】吸収量・排出量算定シート!$H81+(AC$17-$M$17),幹材積成長量!$V$7:$V$148,0),MATCH($G81,幹材積成長量!$V$7:$X$7,0)))),0)</f>
        <v>0</v>
      </c>
      <c r="AD81" s="2">
        <f>IFERROR(INDEX('BEF（拡大係数）'!$A$4:$AO$154,MATCH(【入力】吸収量・排出量算定シート!$H81,'BEF（拡大係数）'!$A$4:$A$154,0),MATCH($G81,'BEF（拡大係数）'!$A$4:$AO$4,0)),0)</f>
        <v>0</v>
      </c>
      <c r="AE81" s="2">
        <f>IFERROR(INDEX('BEF（拡大係数）'!$A$4:$AO$154,MATCH(【入力】吸収量・排出量算定シート!$H81,'BEF（拡大係数）'!$A$4:$A$154,0),MATCH($G81,'BEF（拡大係数）'!$A$4:$AO$4,0)),0)</f>
        <v>0</v>
      </c>
      <c r="AF81" s="2">
        <f>IFERROR(INDEX('BEF（拡大係数）'!$A$4:$AO$154,MATCH(【入力】吸収量・排出量算定シート!$H81,'BEF（拡大係数）'!$A$4:$A$154,0),MATCH($G81,'BEF（拡大係数）'!$A$4:$AO$4,0)),0)</f>
        <v>0</v>
      </c>
      <c r="AG81" s="2">
        <f>IFERROR(INDEX('BEF（拡大係数）'!$A$4:$AO$154,MATCH(【入力】吸収量・排出量算定シート!$H81,'BEF（拡大係数）'!$A$4:$A$154,0),MATCH($G81,'BEF（拡大係数）'!$A$4:$AO$4,0)),0)</f>
        <v>0</v>
      </c>
      <c r="AH81" s="2">
        <f>IFERROR(INDEX('BEF（拡大係数）'!$A$4:$AO$154,MATCH(【入力】吸収量・排出量算定シート!$H81,'BEF（拡大係数）'!$A$4:$A$154,0),MATCH($G81,'BEF（拡大係数）'!$A$4:$AO$4,0)),0)</f>
        <v>0</v>
      </c>
      <c r="AI81" s="2">
        <f>IFERROR(INDEX('BEF（拡大係数）'!$A$4:$AO$154,MATCH(【入力】吸収量・排出量算定シート!$H81,'BEF（拡大係数）'!$A$4:$A$154,0),MATCH($G81,'BEF（拡大係数）'!$A$4:$AO$4,0)),0)</f>
        <v>0</v>
      </c>
      <c r="AJ81" s="2">
        <f>IFERROR(INDEX('BEF（拡大係数）'!$A$4:$AO$154,MATCH(【入力】吸収量・排出量算定シート!$H81,'BEF（拡大係数）'!$A$4:$A$154,0),MATCH($G81,'BEF（拡大係数）'!$A$4:$AO$4,0)),0)</f>
        <v>0</v>
      </c>
      <c r="AK81" s="2">
        <f>IFERROR(INDEX('BEF（拡大係数）'!$A$4:$AO$154,MATCH(【入力】吸収量・排出量算定シート!$H81,'BEF（拡大係数）'!$A$4:$A$154,0),MATCH($G81,'BEF（拡大係数）'!$A$4:$AO$4,0)),0)</f>
        <v>0</v>
      </c>
      <c r="AL81" s="2">
        <f>IFERROR(INDEX('BEF（拡大係数）'!$A$4:$AO$154,MATCH(【入力】吸収量・排出量算定シート!$H81,'BEF（拡大係数）'!$A$4:$A$154,0),MATCH($G81,'BEF（拡大係数）'!$A$4:$AO$4,0)),0)</f>
        <v>0</v>
      </c>
      <c r="AM81" s="2">
        <f>IFERROR(INDEX('BEF（拡大係数）'!$A$4:$AO$154,MATCH(【入力】吸収量・排出量算定シート!$H81,'BEF（拡大係数）'!$A$4:$A$154,0),MATCH($G81,'BEF（拡大係数）'!$A$4:$AO$4,0)),0)</f>
        <v>0</v>
      </c>
      <c r="AN81" s="2">
        <f>IFERROR(INDEX('BEF（拡大係数）'!$A$4:$AO$154,MATCH(【入力】吸収量・排出量算定シート!$H81,'BEF（拡大係数）'!$A$4:$A$154,0),MATCH($G81,'BEF（拡大係数）'!$A$4:$AO$4,0)),0)</f>
        <v>0</v>
      </c>
      <c r="AO81" s="2">
        <f>IFERROR(INDEX('BEF（拡大係数）'!$A$4:$AO$154,MATCH(【入力】吸収量・排出量算定シート!$H81,'BEF（拡大係数）'!$A$4:$A$154,0),MATCH($G81,'BEF（拡大係数）'!$A$4:$AO$4,0)),0)</f>
        <v>0</v>
      </c>
      <c r="AP81" s="2">
        <f>IFERROR(INDEX('BEF（拡大係数）'!$A$4:$AO$154,MATCH(【入力】吸収量・排出量算定シート!$H81,'BEF（拡大係数）'!$A$4:$A$154,0),MATCH($G81,'BEF（拡大係数）'!$A$4:$AO$4,0)),0)</f>
        <v>0</v>
      </c>
      <c r="AQ81" s="2">
        <f>IFERROR(INDEX('BEF（拡大係数）'!$A$4:$AO$154,MATCH(【入力】吸収量・排出量算定シート!$H81,'BEF（拡大係数）'!$A$4:$A$154,0),MATCH($G81,'BEF（拡大係数）'!$A$4:$AO$4,0)),0)</f>
        <v>0</v>
      </c>
      <c r="AR81" s="2">
        <f>IFERROR(INDEX('BEF（拡大係数）'!$A$4:$AO$154,MATCH(【入力】吸収量・排出量算定シート!$H81,'BEF（拡大係数）'!$A$4:$A$154,0),MATCH($G81,'BEF（拡大係数）'!$A$4:$AO$4,0)),0)</f>
        <v>0</v>
      </c>
      <c r="AS81" s="2">
        <f>IFERROR(INDEX('BEF（拡大係数）'!$A$4:$AO$154,MATCH(【入力】吸収量・排出量算定シート!$H81,'BEF（拡大係数）'!$A$4:$A$154,0),MATCH($G81,'BEF（拡大係数）'!$A$4:$AO$4,0)),0)</f>
        <v>0</v>
      </c>
      <c r="AT81" s="2">
        <f>IFERROR(INDEX('BEF（拡大係数）'!$A$4:$AO$154,MATCH(【入力】吸収量・排出量算定シート!$H81,'BEF（拡大係数）'!$A$4:$A$154,0),MATCH($G81,'BEF（拡大係数）'!$A$4:$AO$4,0)),0)</f>
        <v>0</v>
      </c>
      <c r="AU81" s="2">
        <f>IFERROR(VLOOKUP($G81,パラメータ_オリジナル!$B$6:$G$45,4,FALSE),0)</f>
        <v>0</v>
      </c>
      <c r="AV81" s="2">
        <f>IFERROR(VLOOKUP($G81,パラメータ_オリジナル!$B$6:$G$45,5,FALSE),0)</f>
        <v>0</v>
      </c>
      <c r="AW81" s="2">
        <f>IFERROR(VLOOKUP($G81,パラメータ_オリジナル!$B$6:$G$45,6,FALSE),0)</f>
        <v>0</v>
      </c>
      <c r="AX81" s="125">
        <f t="shared" si="182"/>
        <v>0</v>
      </c>
      <c r="AY81" s="125">
        <f t="shared" si="183"/>
        <v>0</v>
      </c>
      <c r="AZ81" s="125">
        <f t="shared" si="184"/>
        <v>0</v>
      </c>
      <c r="BA81" s="125">
        <f t="shared" si="185"/>
        <v>0</v>
      </c>
      <c r="BB81" s="125">
        <f t="shared" si="186"/>
        <v>0</v>
      </c>
      <c r="BC81" s="125">
        <f t="shared" si="187"/>
        <v>0</v>
      </c>
      <c r="BD81" s="125">
        <f t="shared" si="188"/>
        <v>0</v>
      </c>
      <c r="BE81" s="125">
        <f t="shared" si="189"/>
        <v>0</v>
      </c>
      <c r="BF81" s="125">
        <f t="shared" si="190"/>
        <v>0</v>
      </c>
      <c r="BG81" s="125">
        <f t="shared" si="191"/>
        <v>0</v>
      </c>
      <c r="BH81" s="125">
        <f t="shared" si="192"/>
        <v>0</v>
      </c>
      <c r="BI81" s="125">
        <f t="shared" si="193"/>
        <v>0</v>
      </c>
      <c r="BJ81" s="125">
        <f t="shared" si="194"/>
        <v>0</v>
      </c>
      <c r="BK81" s="125">
        <f t="shared" si="195"/>
        <v>0</v>
      </c>
      <c r="BL81" s="125">
        <f t="shared" si="196"/>
        <v>0</v>
      </c>
      <c r="BM81" s="125">
        <f t="shared" si="197"/>
        <v>0</v>
      </c>
      <c r="BN81" s="125">
        <f t="shared" si="198"/>
        <v>0</v>
      </c>
      <c r="BO81" s="125">
        <f t="shared" si="199"/>
        <v>0</v>
      </c>
      <c r="BP81" s="125">
        <f t="shared" si="200"/>
        <v>0</v>
      </c>
      <c r="BQ81" s="125">
        <f t="shared" si="201"/>
        <v>0</v>
      </c>
      <c r="BR81" s="125">
        <f t="shared" si="202"/>
        <v>0</v>
      </c>
      <c r="BS81" s="125">
        <f t="shared" si="203"/>
        <v>0</v>
      </c>
      <c r="BT81" s="125">
        <f t="shared" si="204"/>
        <v>0</v>
      </c>
      <c r="BU81" s="125">
        <f t="shared" si="205"/>
        <v>0</v>
      </c>
      <c r="BV81" s="125">
        <f t="shared" si="206"/>
        <v>0</v>
      </c>
      <c r="BW81" s="125">
        <f t="shared" si="207"/>
        <v>0</v>
      </c>
      <c r="BX81" s="125">
        <f t="shared" si="208"/>
        <v>0</v>
      </c>
      <c r="BY81" s="125">
        <f t="shared" si="209"/>
        <v>0</v>
      </c>
      <c r="BZ81" s="125">
        <f t="shared" si="210"/>
        <v>0</v>
      </c>
      <c r="CA81" s="125">
        <f t="shared" si="211"/>
        <v>0</v>
      </c>
      <c r="CB81" s="125">
        <f t="shared" si="212"/>
        <v>0</v>
      </c>
      <c r="CC81" s="125">
        <f t="shared" si="213"/>
        <v>0</v>
      </c>
      <c r="CD81" s="125">
        <f t="shared" si="214"/>
        <v>0</v>
      </c>
      <c r="CE81" s="125">
        <f t="shared" si="215"/>
        <v>0</v>
      </c>
      <c r="CF81" s="2">
        <f>IFERROR(IF($F81="地位Ⅰ",INDEX(幹材積成長量!$I$7:$K$148,MATCH((【入力】吸収量・排出量算定シート!$H81+(【入力】吸収量・排出量算定シート!CF$17-【入力】吸収量・排出量算定シート!$CF$17)),幹材積成長量!$I$7:$I$148,0),MATCH(【入力】吸収量・排出量算定シート!$G81,幹材積成長量!$I$7:$K$7,0)),IF($F81="地位Ⅲ",INDEX(幹材積成長量!$O$7:$Q$148,MATCH((【入力】吸収量・排出量算定シート!$H81+(【入力】吸収量・排出量算定シート!CF$17-【入力】吸収量・排出量算定シート!$CF$17)),幹材積成長量!$O$7:$O$148,0),MATCH(【入力】吸収量・排出量算定シート!$G81,幹材積成長量!$O$7:$Q$7,0)),INDEX(幹材積成長量!$L$7:$N$148,MATCH((【入力】吸収量・排出量算定シート!$H81+(【入力】吸収量・排出量算定シート!CF$17-【入力】吸収量・排出量算定シート!$CF$17)),幹材積成長量!$L$7:$L$148,0),MATCH(【入力】吸収量・排出量算定シート!$G81,幹材積成長量!$L$7:$N$7,0)))),0)</f>
        <v>0</v>
      </c>
      <c r="CG81" s="2">
        <f>IFERROR(IF($F81="地位Ⅰ",INDEX(幹材積成長量!$I$7:$K$148,MATCH((【入力】吸収量・排出量算定シート!$H81+(【入力】吸収量・排出量算定シート!CG$17-【入力】吸収量・排出量算定シート!$CF$17)),幹材積成長量!$I$7:$I$148,0),MATCH(【入力】吸収量・排出量算定シート!$G81,幹材積成長量!$I$7:$K$7,0)),IF($F81="地位Ⅲ",INDEX(幹材積成長量!$O$7:$Q$148,MATCH((【入力】吸収量・排出量算定シート!$H81+(【入力】吸収量・排出量算定シート!CG$17-【入力】吸収量・排出量算定シート!$CF$17)),幹材積成長量!$O$7:$O$148,0),MATCH(【入力】吸収量・排出量算定シート!$G81,幹材積成長量!$O$7:$Q$7,0)),INDEX(幹材積成長量!$L$7:$N$148,MATCH((【入力】吸収量・排出量算定シート!$H81+(【入力】吸収量・排出量算定シート!CG$17-【入力】吸収量・排出量算定シート!$CF$17)),幹材積成長量!$L$7:$L$148,0),MATCH(【入力】吸収量・排出量算定シート!$G81,幹材積成長量!$L$7:$N$7,0)))),0)</f>
        <v>0</v>
      </c>
      <c r="CH81" s="2">
        <f>IFERROR(IF($F81="地位Ⅰ",INDEX(幹材積成長量!$I$7:$K$148,MATCH((【入力】吸収量・排出量算定シート!$H81+(【入力】吸収量・排出量算定シート!CH$17-【入力】吸収量・排出量算定シート!$CF$17)),幹材積成長量!$I$7:$I$148,0),MATCH(【入力】吸収量・排出量算定シート!$G81,幹材積成長量!$I$7:$K$7,0)),IF($F81="地位Ⅲ",INDEX(幹材積成長量!$O$7:$Q$148,MATCH((【入力】吸収量・排出量算定シート!$H81+(【入力】吸収量・排出量算定シート!CH$17-【入力】吸収量・排出量算定シート!$CF$17)),幹材積成長量!$O$7:$O$148,0),MATCH(【入力】吸収量・排出量算定シート!$G81,幹材積成長量!$O$7:$Q$7,0)),INDEX(幹材積成長量!$L$7:$N$148,MATCH((【入力】吸収量・排出量算定シート!$H81+(【入力】吸収量・排出量算定シート!CH$17-【入力】吸収量・排出量算定シート!$CF$17)),幹材積成長量!$L$7:$L$148,0),MATCH(【入力】吸収量・排出量算定シート!$G81,幹材積成長量!$L$7:$N$7,0)))),0)</f>
        <v>0</v>
      </c>
      <c r="CI81" s="2">
        <f>IFERROR(IF($F81="地位Ⅰ",INDEX(幹材積成長量!$I$7:$K$148,MATCH((【入力】吸収量・排出量算定シート!$H81+(【入力】吸収量・排出量算定シート!CI$17-【入力】吸収量・排出量算定シート!$CF$17)),幹材積成長量!$I$7:$I$148,0),MATCH(【入力】吸収量・排出量算定シート!$G81,幹材積成長量!$I$7:$K$7,0)),IF($F81="地位Ⅲ",INDEX(幹材積成長量!$O$7:$Q$148,MATCH((【入力】吸収量・排出量算定シート!$H81+(【入力】吸収量・排出量算定シート!CI$17-【入力】吸収量・排出量算定シート!$CF$17)),幹材積成長量!$O$7:$O$148,0),MATCH(【入力】吸収量・排出量算定シート!$G81,幹材積成長量!$O$7:$Q$7,0)),INDEX(幹材積成長量!$L$7:$N$148,MATCH((【入力】吸収量・排出量算定シート!$H81+(【入力】吸収量・排出量算定シート!CI$17-【入力】吸収量・排出量算定シート!$CF$17)),幹材積成長量!$L$7:$L$148,0),MATCH(【入力】吸収量・排出量算定シート!$G81,幹材積成長量!$L$7:$N$7,0)))),0)</f>
        <v>0</v>
      </c>
      <c r="CJ81" s="2">
        <f>IFERROR(IF($F81="地位Ⅰ",INDEX(幹材積成長量!$I$7:$K$148,MATCH((【入力】吸収量・排出量算定シート!$H81+(【入力】吸収量・排出量算定シート!CJ$17-【入力】吸収量・排出量算定シート!$CF$17)),幹材積成長量!$I$7:$I$148,0),MATCH(【入力】吸収量・排出量算定シート!$G81,幹材積成長量!$I$7:$K$7,0)),IF($F81="地位Ⅲ",INDEX(幹材積成長量!$O$7:$Q$148,MATCH((【入力】吸収量・排出量算定シート!$H81+(【入力】吸収量・排出量算定シート!CJ$17-【入力】吸収量・排出量算定シート!$CF$17)),幹材積成長量!$O$7:$O$148,0),MATCH(【入力】吸収量・排出量算定シート!$G81,幹材積成長量!$O$7:$Q$7,0)),INDEX(幹材積成長量!$L$7:$N$148,MATCH((【入力】吸収量・排出量算定シート!$H81+(【入力】吸収量・排出量算定シート!CJ$17-【入力】吸収量・排出量算定シート!$CF$17)),幹材積成長量!$L$7:$L$148,0),MATCH(【入力】吸収量・排出量算定シート!$G81,幹材積成長量!$L$7:$N$7,0)))),0)</f>
        <v>0</v>
      </c>
      <c r="CK81" s="2">
        <f>IFERROR(IF($F81="地位Ⅰ",INDEX(幹材積成長量!$I$7:$K$148,MATCH((【入力】吸収量・排出量算定シート!$H81+(【入力】吸収量・排出量算定シート!CK$17-【入力】吸収量・排出量算定シート!$CF$17)),幹材積成長量!$I$7:$I$148,0),MATCH(【入力】吸収量・排出量算定シート!$G81,幹材積成長量!$I$7:$K$7,0)),IF($F81="地位Ⅲ",INDEX(幹材積成長量!$O$7:$Q$148,MATCH((【入力】吸収量・排出量算定シート!$H81+(【入力】吸収量・排出量算定シート!CK$17-【入力】吸収量・排出量算定シート!$CF$17)),幹材積成長量!$O$7:$O$148,0),MATCH(【入力】吸収量・排出量算定シート!$G81,幹材積成長量!$O$7:$Q$7,0)),INDEX(幹材積成長量!$L$7:$N$148,MATCH((【入力】吸収量・排出量算定シート!$H81+(【入力】吸収量・排出量算定シート!CK$17-【入力】吸収量・排出量算定シート!$CF$17)),幹材積成長量!$L$7:$L$148,0),MATCH(【入力】吸収量・排出量算定シート!$G81,幹材積成長量!$L$7:$N$7,0)))),0)</f>
        <v>0</v>
      </c>
      <c r="CL81" s="2">
        <f>IFERROR(IF($F81="地位Ⅰ",INDEX(幹材積成長量!$I$7:$K$148,MATCH((【入力】吸収量・排出量算定シート!$H81+(【入力】吸収量・排出量算定シート!CL$17-【入力】吸収量・排出量算定シート!$CF$17)),幹材積成長量!$I$7:$I$148,0),MATCH(【入力】吸収量・排出量算定シート!$G81,幹材積成長量!$I$7:$K$7,0)),IF($F81="地位Ⅲ",INDEX(幹材積成長量!$O$7:$Q$148,MATCH((【入力】吸収量・排出量算定シート!$H81+(【入力】吸収量・排出量算定シート!CL$17-【入力】吸収量・排出量算定シート!$CF$17)),幹材積成長量!$O$7:$O$148,0),MATCH(【入力】吸収量・排出量算定シート!$G81,幹材積成長量!$O$7:$Q$7,0)),INDEX(幹材積成長量!$L$7:$N$148,MATCH((【入力】吸収量・排出量算定シート!$H81+(【入力】吸収量・排出量算定シート!CL$17-【入力】吸収量・排出量算定シート!$CF$17)),幹材積成長量!$L$7:$L$148,0),MATCH(【入力】吸収量・排出量算定シート!$G81,幹材積成長量!$L$7:$N$7,0)))),0)</f>
        <v>0</v>
      </c>
      <c r="CM81" s="2">
        <f>IFERROR(IF($F81="地位Ⅰ",INDEX(幹材積成長量!$I$7:$K$148,MATCH((【入力】吸収量・排出量算定シート!$H81+(【入力】吸収量・排出量算定シート!CM$17-【入力】吸収量・排出量算定シート!$CF$17)),幹材積成長量!$I$7:$I$148,0),MATCH(【入力】吸収量・排出量算定シート!$G81,幹材積成長量!$I$7:$K$7,0)),IF($F81="地位Ⅲ",INDEX(幹材積成長量!$O$7:$Q$148,MATCH((【入力】吸収量・排出量算定シート!$H81+(【入力】吸収量・排出量算定シート!CM$17-【入力】吸収量・排出量算定シート!$CF$17)),幹材積成長量!$O$7:$O$148,0),MATCH(【入力】吸収量・排出量算定シート!$G81,幹材積成長量!$O$7:$Q$7,0)),INDEX(幹材積成長量!$L$7:$N$148,MATCH((【入力】吸収量・排出量算定シート!$H81+(【入力】吸収量・排出量算定シート!CM$17-【入力】吸収量・排出量算定シート!$CF$17)),幹材積成長量!$L$7:$L$148,0),MATCH(【入力】吸収量・排出量算定シート!$G81,幹材積成長量!$L$7:$N$7,0)))),0)</f>
        <v>0</v>
      </c>
      <c r="CN81" s="2">
        <f>IFERROR(IF($F81="地位Ⅰ",INDEX(幹材積成長量!$I$7:$K$148,MATCH((【入力】吸収量・排出量算定シート!$H81+(【入力】吸収量・排出量算定シート!CN$17-【入力】吸収量・排出量算定シート!$CF$17)),幹材積成長量!$I$7:$I$148,0),MATCH(【入力】吸収量・排出量算定シート!$G81,幹材積成長量!$I$7:$K$7,0)),IF($F81="地位Ⅲ",INDEX(幹材積成長量!$O$7:$Q$148,MATCH((【入力】吸収量・排出量算定シート!$H81+(【入力】吸収量・排出量算定シート!CN$17-【入力】吸収量・排出量算定シート!$CF$17)),幹材積成長量!$O$7:$O$148,0),MATCH(【入力】吸収量・排出量算定シート!$G81,幹材積成長量!$O$7:$Q$7,0)),INDEX(幹材積成長量!$L$7:$N$148,MATCH((【入力】吸収量・排出量算定シート!$H81+(【入力】吸収量・排出量算定シート!CN$17-【入力】吸収量・排出量算定シート!$CF$17)),幹材積成長量!$L$7:$L$148,0),MATCH(【入力】吸収量・排出量算定シート!$G81,幹材積成長量!$L$7:$N$7,0)))),0)</f>
        <v>0</v>
      </c>
      <c r="CO81" s="2">
        <f>IFERROR(IF($F81="地位Ⅰ",INDEX(幹材積成長量!$I$7:$K$148,MATCH((【入力】吸収量・排出量算定シート!$H81+(【入力】吸収量・排出量算定シート!CO$17-【入力】吸収量・排出量算定シート!$CF$17)),幹材積成長量!$I$7:$I$148,0),MATCH(【入力】吸収量・排出量算定シート!$G81,幹材積成長量!$I$7:$K$7,0)),IF($F81="地位Ⅲ",INDEX(幹材積成長量!$O$7:$Q$148,MATCH((【入力】吸収量・排出量算定シート!$H81+(【入力】吸収量・排出量算定シート!CO$17-【入力】吸収量・排出量算定シート!$CF$17)),幹材積成長量!$O$7:$O$148,0),MATCH(【入力】吸収量・排出量算定シート!$G81,幹材積成長量!$O$7:$Q$7,0)),INDEX(幹材積成長量!$L$7:$N$148,MATCH((【入力】吸収量・排出量算定シート!$H81+(【入力】吸収量・排出量算定シート!CO$17-【入力】吸収量・排出量算定シート!$CF$17)),幹材積成長量!$L$7:$L$148,0),MATCH(【入力】吸収量・排出量算定シート!$G81,幹材積成長量!$L$7:$N$7,0)))),0)</f>
        <v>0</v>
      </c>
      <c r="CP81" s="2">
        <f>IFERROR(IF($F81="地位Ⅰ",INDEX(幹材積成長量!$I$7:$K$148,MATCH((【入力】吸収量・排出量算定シート!$H81+(【入力】吸収量・排出量算定シート!CP$17-【入力】吸収量・排出量算定シート!$CF$17)),幹材積成長量!$I$7:$I$148,0),MATCH(【入力】吸収量・排出量算定シート!$G81,幹材積成長量!$I$7:$K$7,0)),IF($F81="地位Ⅲ",INDEX(幹材積成長量!$O$7:$Q$148,MATCH((【入力】吸収量・排出量算定シート!$H81+(【入力】吸収量・排出量算定シート!CP$17-【入力】吸収量・排出量算定シート!$CF$17)),幹材積成長量!$O$7:$O$148,0),MATCH(【入力】吸収量・排出量算定シート!$G81,幹材積成長量!$O$7:$Q$7,0)),INDEX(幹材積成長量!$L$7:$N$148,MATCH((【入力】吸収量・排出量算定シート!$H81+(【入力】吸収量・排出量算定シート!CP$17-【入力】吸収量・排出量算定シート!$CF$17)),幹材積成長量!$L$7:$L$148,0),MATCH(【入力】吸収量・排出量算定シート!$G81,幹材積成長量!$L$7:$N$7,0)))),0)</f>
        <v>0</v>
      </c>
      <c r="CQ81" s="2">
        <f>IFERROR(IF($F81="地位Ⅰ",INDEX(幹材積成長量!$I$7:$K$148,MATCH((【入力】吸収量・排出量算定シート!$H81+(【入力】吸収量・排出量算定シート!CQ$17-【入力】吸収量・排出量算定シート!$CF$17)),幹材積成長量!$I$7:$I$148,0),MATCH(【入力】吸収量・排出量算定シート!$G81,幹材積成長量!$I$7:$K$7,0)),IF($F81="地位Ⅲ",INDEX(幹材積成長量!$O$7:$Q$148,MATCH((【入力】吸収量・排出量算定シート!$H81+(【入力】吸収量・排出量算定シート!CQ$17-【入力】吸収量・排出量算定シート!$CF$17)),幹材積成長量!$O$7:$O$148,0),MATCH(【入力】吸収量・排出量算定シート!$G81,幹材積成長量!$O$7:$Q$7,0)),INDEX(幹材積成長量!$L$7:$N$148,MATCH((【入力】吸収量・排出量算定シート!$H81+(【入力】吸収量・排出量算定シート!CQ$17-【入力】吸収量・排出量算定シート!$CF$17)),幹材積成長量!$L$7:$L$148,0),MATCH(【入力】吸収量・排出量算定シート!$G81,幹材積成長量!$L$7:$N$7,0)))),0)</f>
        <v>0</v>
      </c>
      <c r="CR81" s="2">
        <f>IFERROR(IF($F81="地位Ⅰ",INDEX(幹材積成長量!$I$7:$K$148,MATCH((【入力】吸収量・排出量算定シート!$H81+(【入力】吸収量・排出量算定シート!CR$17-【入力】吸収量・排出量算定シート!$CF$17)),幹材積成長量!$I$7:$I$148,0),MATCH(【入力】吸収量・排出量算定シート!$G81,幹材積成長量!$I$7:$K$7,0)),IF($F81="地位Ⅲ",INDEX(幹材積成長量!$O$7:$Q$148,MATCH((【入力】吸収量・排出量算定シート!$H81+(【入力】吸収量・排出量算定シート!CR$17-【入力】吸収量・排出量算定シート!$CF$17)),幹材積成長量!$O$7:$O$148,0),MATCH(【入力】吸収量・排出量算定シート!$G81,幹材積成長量!$O$7:$Q$7,0)),INDEX(幹材積成長量!$L$7:$N$148,MATCH((【入力】吸収量・排出量算定シート!$H81+(【入力】吸収量・排出量算定シート!CR$17-【入力】吸収量・排出量算定シート!$CF$17)),幹材積成長量!$L$7:$L$148,0),MATCH(【入力】吸収量・排出量算定シート!$G81,幹材積成長量!$L$7:$N$7,0)))),0)</f>
        <v>0</v>
      </c>
      <c r="CS81" s="2">
        <f>IFERROR(IF($F81="地位Ⅰ",INDEX(幹材積成長量!$I$7:$K$148,MATCH((【入力】吸収量・排出量算定シート!$H81+(【入力】吸収量・排出量算定シート!CS$17-【入力】吸収量・排出量算定シート!$CF$17)),幹材積成長量!$I$7:$I$148,0),MATCH(【入力】吸収量・排出量算定シート!$G81,幹材積成長量!$I$7:$K$7,0)),IF($F81="地位Ⅲ",INDEX(幹材積成長量!$O$7:$Q$148,MATCH((【入力】吸収量・排出量算定シート!$H81+(【入力】吸収量・排出量算定シート!CS$17-【入力】吸収量・排出量算定シート!$CF$17)),幹材積成長量!$O$7:$O$148,0),MATCH(【入力】吸収量・排出量算定シート!$G81,幹材積成長量!$O$7:$Q$7,0)),INDEX(幹材積成長量!$L$7:$N$148,MATCH((【入力】吸収量・排出量算定シート!$H81+(【入力】吸収量・排出量算定シート!CS$17-【入力】吸収量・排出量算定シート!$CF$17)),幹材積成長量!$L$7:$L$148,0),MATCH(【入力】吸収量・排出量算定シート!$G81,幹材積成長量!$L$7:$N$7,0)))),0)</f>
        <v>0</v>
      </c>
      <c r="CT81" s="2">
        <f>IFERROR(IF($F81="地位Ⅰ",INDEX(幹材積成長量!$I$7:$K$148,MATCH((【入力】吸収量・排出量算定シート!$H81+(【入力】吸収量・排出量算定シート!CT$17-【入力】吸収量・排出量算定シート!$CF$17)),幹材積成長量!$I$7:$I$148,0),MATCH(【入力】吸収量・排出量算定シート!$G81,幹材積成長量!$I$7:$K$7,0)),IF($F81="地位Ⅲ",INDEX(幹材積成長量!$O$7:$Q$148,MATCH((【入力】吸収量・排出量算定シート!$H81+(【入力】吸収量・排出量算定シート!CT$17-【入力】吸収量・排出量算定シート!$CF$17)),幹材積成長量!$O$7:$O$148,0),MATCH(【入力】吸収量・排出量算定シート!$G81,幹材積成長量!$O$7:$Q$7,0)),INDEX(幹材積成長量!$L$7:$N$148,MATCH((【入力】吸収量・排出量算定シート!$H81+(【入力】吸収量・排出量算定シート!CT$17-【入力】吸収量・排出量算定シート!$CF$17)),幹材積成長量!$L$7:$L$148,0),MATCH(【入力】吸収量・排出量算定シート!$G81,幹材積成長量!$L$7:$N$7,0)))),0)</f>
        <v>0</v>
      </c>
      <c r="CU81" s="2">
        <f>IFERROR(IF($F81="地位Ⅰ",INDEX(幹材積成長量!$I$7:$K$148,MATCH((【入力】吸収量・排出量算定シート!$H81+(【入力】吸収量・排出量算定シート!CU$17-【入力】吸収量・排出量算定シート!$CF$17)),幹材積成長量!$I$7:$I$148,0),MATCH(【入力】吸収量・排出量算定シート!$G81,幹材積成長量!$I$7:$K$7,0)),IF($F81="地位Ⅲ",INDEX(幹材積成長量!$O$7:$Q$148,MATCH((【入力】吸収量・排出量算定シート!$H81+(【入力】吸収量・排出量算定シート!CU$17-【入力】吸収量・排出量算定シート!$CF$17)),幹材積成長量!$O$7:$O$148,0),MATCH(【入力】吸収量・排出量算定シート!$G81,幹材積成長量!$O$7:$Q$7,0)),INDEX(幹材積成長量!$L$7:$N$148,MATCH((【入力】吸収量・排出量算定シート!$H81+(【入力】吸収量・排出量算定シート!CU$17-【入力】吸収量・排出量算定シート!$CF$17)),幹材積成長量!$L$7:$L$148,0),MATCH(【入力】吸収量・排出量算定シート!$G81,幹材積成長量!$L$7:$N$7,0)))),0)</f>
        <v>0</v>
      </c>
      <c r="CV81" s="2">
        <f>IFERROR(IF($F81="地位Ⅰ",INDEX(幹材積成長量!$I$7:$K$148,MATCH((【入力】吸収量・排出量算定シート!$H81+(【入力】吸収量・排出量算定シート!CV$17-【入力】吸収量・排出量算定シート!$CF$17)),幹材積成長量!$I$7:$I$148,0),MATCH(【入力】吸収量・排出量算定シート!$G81,幹材積成長量!$I$7:$K$7,0)),IF($F81="地位Ⅲ",INDEX(幹材積成長量!$O$7:$Q$148,MATCH((【入力】吸収量・排出量算定シート!$H81+(【入力】吸収量・排出量算定シート!CV$17-【入力】吸収量・排出量算定シート!$CF$17)),幹材積成長量!$O$7:$O$148,0),MATCH(【入力】吸収量・排出量算定シート!$G81,幹材積成長量!$O$7:$Q$7,0)),INDEX(幹材積成長量!$L$7:$N$148,MATCH((【入力】吸収量・排出量算定シート!$H81+(【入力】吸収量・排出量算定シート!CV$17-【入力】吸収量・排出量算定シート!$CF$17)),幹材積成長量!$L$7:$L$148,0),MATCH(【入力】吸収量・排出量算定シート!$G81,幹材積成長量!$L$7:$N$7,0)))),0)</f>
        <v>0</v>
      </c>
      <c r="CW81" s="2">
        <f t="shared" si="216"/>
        <v>0</v>
      </c>
      <c r="CX81" s="2">
        <f t="shared" si="217"/>
        <v>0</v>
      </c>
      <c r="CY81" s="2">
        <f t="shared" si="218"/>
        <v>0</v>
      </c>
      <c r="CZ81" s="2">
        <f t="shared" si="219"/>
        <v>0</v>
      </c>
      <c r="DA81" s="2">
        <f t="shared" si="220"/>
        <v>0</v>
      </c>
      <c r="DB81" s="2">
        <f t="shared" si="221"/>
        <v>0</v>
      </c>
      <c r="DC81" s="2">
        <f t="shared" si="222"/>
        <v>0</v>
      </c>
      <c r="DD81" s="2">
        <f t="shared" si="223"/>
        <v>0</v>
      </c>
      <c r="DE81" s="2">
        <f t="shared" si="224"/>
        <v>0</v>
      </c>
      <c r="DF81" s="2">
        <f t="shared" si="225"/>
        <v>0</v>
      </c>
      <c r="DG81" s="2">
        <f t="shared" si="226"/>
        <v>0</v>
      </c>
      <c r="DH81" s="2">
        <f t="shared" si="227"/>
        <v>0</v>
      </c>
      <c r="DI81" s="2">
        <f t="shared" si="228"/>
        <v>0</v>
      </c>
      <c r="DJ81" s="2">
        <f t="shared" si="229"/>
        <v>0</v>
      </c>
      <c r="DK81" s="2">
        <f t="shared" si="230"/>
        <v>0</v>
      </c>
      <c r="DL81" s="2">
        <f t="shared" si="231"/>
        <v>0</v>
      </c>
      <c r="DM81" s="2">
        <f t="shared" si="232"/>
        <v>0</v>
      </c>
      <c r="DN81" s="187">
        <f>IFERROR(IF($F81="地位Ⅰ",INDEX(幹材積成長量!$AE$7:$AG$14,8,MATCH(【入力】吸収量・排出量算定シート!$G81,幹材積成長量!$AE$7:$AG$7,0)),IF($F81="地位Ⅲ",INDEX(幹材積成長量!$AK$7:$AM$14,8,MATCH(【入力】吸収量・排出量算定シート!$G81,幹材積成長量!$AK$7:$AM$7,0)),INDEX(幹材積成長量!$AH$7:$AJ$14,8,MATCH(【入力】吸収量・排出量算定シート!$G81,幹材積成長量!$AH$7:$AJ$7,0)))),0)</f>
        <v>0</v>
      </c>
      <c r="DO81" s="187">
        <f>IFERROR(IF($F81="地位Ⅰ",INDEX(幹材積成長量!$AE$7:$AG$14,8,MATCH(【入力】吸収量・排出量算定シート!$G81,幹材積成長量!$AE$7:$AG$7,0)),IF($F81="地位Ⅲ",INDEX(幹材積成長量!$AK$7:$AM$14,8,MATCH(【入力】吸収量・排出量算定シート!$G81,幹材積成長量!$AK$7:$AM$7,0)),INDEX(幹材積成長量!$AH$7:$AJ$14,8,MATCH(【入力】吸収量・排出量算定シート!$G81,幹材積成長量!$AH$7:$AJ$7,0)))),0)</f>
        <v>0</v>
      </c>
      <c r="DP81" s="187">
        <f>IFERROR(IF($F81="地位Ⅰ",INDEX(幹材積成長量!$AE$7:$AG$14,8,MATCH(【入力】吸収量・排出量算定シート!$G81,幹材積成長量!$AE$7:$AG$7,0)),IF($F81="地位Ⅲ",INDEX(幹材積成長量!$AK$7:$AM$14,8,MATCH(【入力】吸収量・排出量算定シート!$G81,幹材積成長量!$AK$7:$AM$7,0)),INDEX(幹材積成長量!$AH$7:$AJ$14,8,MATCH(【入力】吸収量・排出量算定シート!$G81,幹材積成長量!$AH$7:$AJ$7,0)))),0)</f>
        <v>0</v>
      </c>
      <c r="DQ81" s="187">
        <f>IFERROR(IF($F81="地位Ⅰ",INDEX(幹材積成長量!$AE$7:$AG$14,8,MATCH(【入力】吸収量・排出量算定シート!$G81,幹材積成長量!$AE$7:$AG$7,0)),IF($F81="地位Ⅲ",INDEX(幹材積成長量!$AK$7:$AM$14,8,MATCH(【入力】吸収量・排出量算定シート!$G81,幹材積成長量!$AK$7:$AM$7,0)),INDEX(幹材積成長量!$AH$7:$AJ$14,8,MATCH(【入力】吸収量・排出量算定シート!$G81,幹材積成長量!$AH$7:$AJ$7,0)))),0)</f>
        <v>0</v>
      </c>
      <c r="DR81" s="187">
        <f>IFERROR(IF($F81="地位Ⅰ",INDEX(幹材積成長量!$AE$7:$AG$14,8,MATCH(【入力】吸収量・排出量算定シート!$G81,幹材積成長量!$AE$7:$AG$7,0)),IF($F81="地位Ⅲ",INDEX(幹材積成長量!$AK$7:$AM$14,8,MATCH(【入力】吸収量・排出量算定シート!$G81,幹材積成長量!$AK$7:$AM$7,0)),INDEX(幹材積成長量!$AH$7:$AJ$14,8,MATCH(【入力】吸収量・排出量算定シート!$G81,幹材積成長量!$AH$7:$AJ$7,0)))),0)</f>
        <v>0</v>
      </c>
      <c r="DS81" s="187">
        <f>IFERROR(IF($F81="地位Ⅰ",INDEX(幹材積成長量!$AE$7:$AG$14,8,MATCH(【入力】吸収量・排出量算定シート!$G81,幹材積成長量!$AE$7:$AG$7,0)),IF($F81="地位Ⅲ",INDEX(幹材積成長量!$AK$7:$AM$14,8,MATCH(【入力】吸収量・排出量算定シート!$G81,幹材積成長量!$AK$7:$AM$7,0)),INDEX(幹材積成長量!$AH$7:$AJ$14,8,MATCH(【入力】吸収量・排出量算定シート!$G81,幹材積成長量!$AH$7:$AJ$7,0)))),0)</f>
        <v>0</v>
      </c>
      <c r="DT81" s="187">
        <f>IFERROR(IF($F81="地位Ⅰ",INDEX(幹材積成長量!$AE$7:$AG$14,8,MATCH(【入力】吸収量・排出量算定シート!$G81,幹材積成長量!$AE$7:$AG$7,0)),IF($F81="地位Ⅲ",INDEX(幹材積成長量!$AK$7:$AM$14,8,MATCH(【入力】吸収量・排出量算定シート!$G81,幹材積成長量!$AK$7:$AM$7,0)),INDEX(幹材積成長量!$AH$7:$AJ$14,8,MATCH(【入力】吸収量・排出量算定シート!$G81,幹材積成長量!$AH$7:$AJ$7,0)))),0)</f>
        <v>0</v>
      </c>
      <c r="DU81" s="187">
        <f>IFERROR(IF($F81="地位Ⅰ",INDEX(幹材積成長量!$AE$7:$AG$14,8,MATCH(【入力】吸収量・排出量算定シート!$G81,幹材積成長量!$AE$7:$AG$7,0)),IF($F81="地位Ⅲ",INDEX(幹材積成長量!$AK$7:$AM$14,8,MATCH(【入力】吸収量・排出量算定シート!$G81,幹材積成長量!$AK$7:$AM$7,0)),INDEX(幹材積成長量!$AH$7:$AJ$14,8,MATCH(【入力】吸収量・排出量算定シート!$G81,幹材積成長量!$AH$7:$AJ$7,0)))),0)</f>
        <v>0</v>
      </c>
      <c r="DV81" s="187">
        <f>IFERROR(IF($F81="地位Ⅰ",INDEX(幹材積成長量!$AE$7:$AG$14,8,MATCH(【入力】吸収量・排出量算定シート!$G81,幹材積成長量!$AE$7:$AG$7,0)),IF($F81="地位Ⅲ",INDEX(幹材積成長量!$AK$7:$AM$14,8,MATCH(【入力】吸収量・排出量算定シート!$G81,幹材積成長量!$AK$7:$AM$7,0)),INDEX(幹材積成長量!$AH$7:$AJ$14,8,MATCH(【入力】吸収量・排出量算定シート!$G81,幹材積成長量!$AH$7:$AJ$7,0)))),0)</f>
        <v>0</v>
      </c>
      <c r="DW81" s="187">
        <f>IFERROR(IF($F81="地位Ⅰ",INDEX(幹材積成長量!$AE$7:$AG$14,8,MATCH(【入力】吸収量・排出量算定シート!$G81,幹材積成長量!$AE$7:$AG$7,0)),IF($F81="地位Ⅲ",INDEX(幹材積成長量!$AK$7:$AM$14,8,MATCH(【入力】吸収量・排出量算定シート!$G81,幹材積成長量!$AK$7:$AM$7,0)),INDEX(幹材積成長量!$AH$7:$AJ$14,8,MATCH(【入力】吸収量・排出量算定シート!$G81,幹材積成長量!$AH$7:$AJ$7,0)))),0)</f>
        <v>0</v>
      </c>
      <c r="DX81" s="187">
        <f>IFERROR(IF($F81="地位Ⅰ",INDEX(幹材積成長量!$AE$7:$AG$14,8,MATCH(【入力】吸収量・排出量算定シート!$G81,幹材積成長量!$AE$7:$AG$7,0)),IF($F81="地位Ⅲ",INDEX(幹材積成長量!$AK$7:$AM$14,8,MATCH(【入力】吸収量・排出量算定シート!$G81,幹材積成長量!$AK$7:$AM$7,0)),INDEX(幹材積成長量!$AH$7:$AJ$14,8,MATCH(【入力】吸収量・排出量算定シート!$G81,幹材積成長量!$AH$7:$AJ$7,0)))),0)</f>
        <v>0</v>
      </c>
      <c r="DY81" s="187">
        <f>IFERROR(IF($F81="地位Ⅰ",INDEX(幹材積成長量!$AE$7:$AG$14,8,MATCH(【入力】吸収量・排出量算定シート!$G81,幹材積成長量!$AE$7:$AG$7,0)),IF($F81="地位Ⅲ",INDEX(幹材積成長量!$AK$7:$AM$14,8,MATCH(【入力】吸収量・排出量算定シート!$G81,幹材積成長量!$AK$7:$AM$7,0)),INDEX(幹材積成長量!$AH$7:$AJ$14,8,MATCH(【入力】吸収量・排出量算定シート!$G81,幹材積成長量!$AH$7:$AJ$7,0)))),0)</f>
        <v>0</v>
      </c>
      <c r="DZ81" s="187">
        <f>IFERROR(IF($F81="地位Ⅰ",INDEX(幹材積成長量!$AE$7:$AG$14,8,MATCH(【入力】吸収量・排出量算定シート!$G81,幹材積成長量!$AE$7:$AG$7,0)),IF($F81="地位Ⅲ",INDEX(幹材積成長量!$AK$7:$AM$14,8,MATCH(【入力】吸収量・排出量算定シート!$G81,幹材積成長量!$AK$7:$AM$7,0)),INDEX(幹材積成長量!$AH$7:$AJ$14,8,MATCH(【入力】吸収量・排出量算定シート!$G81,幹材積成長量!$AH$7:$AJ$7,0)))),0)</f>
        <v>0</v>
      </c>
      <c r="EA81" s="187">
        <f>IFERROR(IF($F81="地位Ⅰ",INDEX(幹材積成長量!$AE$7:$AG$14,8,MATCH(【入力】吸収量・排出量算定シート!$G81,幹材積成長量!$AE$7:$AG$7,0)),IF($F81="地位Ⅲ",INDEX(幹材積成長量!$AK$7:$AM$14,8,MATCH(【入力】吸収量・排出量算定シート!$G81,幹材積成長量!$AK$7:$AM$7,0)),INDEX(幹材積成長量!$AH$7:$AJ$14,8,MATCH(【入力】吸収量・排出量算定シート!$G81,幹材積成長量!$AH$7:$AJ$7,0)))),0)</f>
        <v>0</v>
      </c>
      <c r="EB81" s="187">
        <f>IFERROR(IF($F81="地位Ⅰ",INDEX(幹材積成長量!$AE$7:$AG$14,8,MATCH(【入力】吸収量・排出量算定シート!$G81,幹材積成長量!$AE$7:$AG$7,0)),IF($F81="地位Ⅲ",INDEX(幹材積成長量!$AK$7:$AM$14,8,MATCH(【入力】吸収量・排出量算定シート!$G81,幹材積成長量!$AK$7:$AM$7,0)),INDEX(幹材積成長量!$AH$7:$AJ$14,8,MATCH(【入力】吸収量・排出量算定シート!$G81,幹材積成長量!$AH$7:$AJ$7,0)))),0)</f>
        <v>0</v>
      </c>
      <c r="EC81" s="187">
        <f>IFERROR(IF($F81="地位Ⅰ",INDEX(幹材積成長量!$AE$7:$AG$14,8,MATCH(【入力】吸収量・排出量算定シート!$G81,幹材積成長量!$AE$7:$AG$7,0)),IF($F81="地位Ⅲ",INDEX(幹材積成長量!$AK$7:$AM$14,8,MATCH(【入力】吸収量・排出量算定シート!$G81,幹材積成長量!$AK$7:$AM$7,0)),INDEX(幹材積成長量!$AH$7:$AJ$14,8,MATCH(【入力】吸収量・排出量算定シート!$G81,幹材積成長量!$AH$7:$AJ$7,0)))),0)</f>
        <v>0</v>
      </c>
      <c r="ED81" s="186">
        <f t="shared" si="233"/>
        <v>0</v>
      </c>
      <c r="EE81" s="186">
        <f t="shared" si="234"/>
        <v>0</v>
      </c>
      <c r="EF81" s="186">
        <f t="shared" si="235"/>
        <v>0</v>
      </c>
      <c r="EG81" s="186">
        <f t="shared" si="236"/>
        <v>0</v>
      </c>
      <c r="EH81" s="186">
        <f t="shared" si="237"/>
        <v>0</v>
      </c>
      <c r="EI81" s="186">
        <f t="shared" si="238"/>
        <v>0</v>
      </c>
      <c r="EJ81" s="186">
        <f t="shared" si="239"/>
        <v>0</v>
      </c>
      <c r="EK81" s="186">
        <f t="shared" si="240"/>
        <v>0</v>
      </c>
      <c r="EL81" s="186">
        <f t="shared" si="241"/>
        <v>0</v>
      </c>
      <c r="EM81" s="186">
        <f t="shared" si="242"/>
        <v>0</v>
      </c>
      <c r="EN81" s="186">
        <f t="shared" si="243"/>
        <v>0</v>
      </c>
      <c r="EO81" s="186">
        <f t="shared" si="244"/>
        <v>0</v>
      </c>
      <c r="EP81" s="186">
        <f t="shared" si="245"/>
        <v>0</v>
      </c>
      <c r="EQ81" s="186">
        <f t="shared" si="246"/>
        <v>0</v>
      </c>
      <c r="ER81" s="186">
        <f t="shared" si="247"/>
        <v>0</v>
      </c>
      <c r="ES81" s="186">
        <f t="shared" si="248"/>
        <v>0</v>
      </c>
      <c r="ET81" s="186">
        <f t="shared" si="249"/>
        <v>0</v>
      </c>
    </row>
    <row r="82" spans="2:150" x14ac:dyDescent="0.3">
      <c r="B82" s="3"/>
      <c r="C82" s="3"/>
      <c r="D82" s="3"/>
      <c r="E82" s="3"/>
      <c r="G82" s="217"/>
      <c r="J82" s="3"/>
      <c r="M82" s="187">
        <f>IFERROR(IF($F82="地位Ⅰ",INDEX(幹材積成長量!$S$7:$U$148,MATCH(【入力】吸収量・排出量算定シート!$H82+(M$17-$M$17),幹材積成長量!$S$7:$S$148,0),MATCH($G82,幹材積成長量!$S$7:$U$7,0)),IF($F82="地位Ⅲ",INDEX(幹材積成長量!$Y$7:$AA$148,MATCH(【入力】吸収量・排出量算定シート!$H82+(M$17-$M$17),幹材積成長量!$Y$7:$Y$148,0),MATCH($G82,幹材積成長量!$Y$7:$AA$7,0)),INDEX(幹材積成長量!$V$7:$X$148,MATCH(【入力】吸収量・排出量算定シート!$H82+(M$17-$M$17),幹材積成長量!$V$7:$V$148,0),MATCH($G82,幹材積成長量!$V$7:$X$7,0)))),0)</f>
        <v>0</v>
      </c>
      <c r="N82" s="187">
        <f>IFERROR(IF($F82="地位Ⅰ",INDEX(幹材積成長量!$S$7:$U$148,MATCH(【入力】吸収量・排出量算定シート!$H82+(N$17-$M$17),幹材積成長量!$S$7:$S$148,0),MATCH($G82,幹材積成長量!$S$7:$U$7,0)),IF($F82="地位Ⅲ",INDEX(幹材積成長量!$Y$7:$AA$148,MATCH(【入力】吸収量・排出量算定シート!$H82+(N$17-$M$17),幹材積成長量!$Y$7:$Y$148,0),MATCH($G82,幹材積成長量!$Y$7:$AA$7,0)),INDEX(幹材積成長量!$V$7:$X$148,MATCH(【入力】吸収量・排出量算定シート!$H82+(N$17-$M$17),幹材積成長量!$V$7:$V$148,0),MATCH($G82,幹材積成長量!$V$7:$X$7,0)))),0)</f>
        <v>0</v>
      </c>
      <c r="O82" s="187">
        <f>IFERROR(IF($F82="地位Ⅰ",INDEX(幹材積成長量!$S$7:$U$148,MATCH(【入力】吸収量・排出量算定シート!$H82+(O$17-$M$17),幹材積成長量!$S$7:$S$148,0),MATCH($G82,幹材積成長量!$S$7:$U$7,0)),IF($F82="地位Ⅲ",INDEX(幹材積成長量!$Y$7:$AA$148,MATCH(【入力】吸収量・排出量算定シート!$H82+(O$17-$M$17),幹材積成長量!$Y$7:$Y$148,0),MATCH($G82,幹材積成長量!$Y$7:$AA$7,0)),INDEX(幹材積成長量!$V$7:$X$148,MATCH(【入力】吸収量・排出量算定シート!$H82+(O$17-$M$17),幹材積成長量!$V$7:$V$148,0),MATCH($G82,幹材積成長量!$V$7:$X$7,0)))),0)</f>
        <v>0</v>
      </c>
      <c r="P82" s="187">
        <f>IFERROR(IF($F82="地位Ⅰ",INDEX(幹材積成長量!$S$7:$U$148,MATCH(【入力】吸収量・排出量算定シート!$H82+(P$17-$M$17),幹材積成長量!$S$7:$S$148,0),MATCH($G82,幹材積成長量!$S$7:$U$7,0)),IF($F82="地位Ⅲ",INDEX(幹材積成長量!$Y$7:$AA$148,MATCH(【入力】吸収量・排出量算定シート!$H82+(P$17-$M$17),幹材積成長量!$Y$7:$Y$148,0),MATCH($G82,幹材積成長量!$Y$7:$AA$7,0)),INDEX(幹材積成長量!$V$7:$X$148,MATCH(【入力】吸収量・排出量算定シート!$H82+(P$17-$M$17),幹材積成長量!$V$7:$V$148,0),MATCH($G82,幹材積成長量!$V$7:$X$7,0)))),0)</f>
        <v>0</v>
      </c>
      <c r="Q82" s="187">
        <f>IFERROR(IF($F82="地位Ⅰ",INDEX(幹材積成長量!$S$7:$U$148,MATCH(【入力】吸収量・排出量算定シート!$H82+(Q$17-$M$17),幹材積成長量!$S$7:$S$148,0),MATCH($G82,幹材積成長量!$S$7:$U$7,0)),IF($F82="地位Ⅲ",INDEX(幹材積成長量!$Y$7:$AA$148,MATCH(【入力】吸収量・排出量算定シート!$H82+(Q$17-$M$17),幹材積成長量!$Y$7:$Y$148,0),MATCH($G82,幹材積成長量!$Y$7:$AA$7,0)),INDEX(幹材積成長量!$V$7:$X$148,MATCH(【入力】吸収量・排出量算定シート!$H82+(Q$17-$M$17),幹材積成長量!$V$7:$V$148,0),MATCH($G82,幹材積成長量!$V$7:$X$7,0)))),0)</f>
        <v>0</v>
      </c>
      <c r="R82" s="187">
        <f>IFERROR(IF($F82="地位Ⅰ",INDEX(幹材積成長量!$S$7:$U$148,MATCH(【入力】吸収量・排出量算定シート!$H82+(R$17-$M$17),幹材積成長量!$S$7:$S$148,0),MATCH($G82,幹材積成長量!$S$7:$U$7,0)),IF($F82="地位Ⅲ",INDEX(幹材積成長量!$Y$7:$AA$148,MATCH(【入力】吸収量・排出量算定シート!$H82+(R$17-$M$17),幹材積成長量!$Y$7:$Y$148,0),MATCH($G82,幹材積成長量!$Y$7:$AA$7,0)),INDEX(幹材積成長量!$V$7:$X$148,MATCH(【入力】吸収量・排出量算定シート!$H82+(R$17-$M$17),幹材積成長量!$V$7:$V$148,0),MATCH($G82,幹材積成長量!$V$7:$X$7,0)))),0)</f>
        <v>0</v>
      </c>
      <c r="S82" s="187">
        <f>IFERROR(IF($F82="地位Ⅰ",INDEX(幹材積成長量!$S$7:$U$148,MATCH(【入力】吸収量・排出量算定シート!$H82+(S$17-$M$17),幹材積成長量!$S$7:$S$148,0),MATCH($G82,幹材積成長量!$S$7:$U$7,0)),IF($F82="地位Ⅲ",INDEX(幹材積成長量!$Y$7:$AA$148,MATCH(【入力】吸収量・排出量算定シート!$H82+(S$17-$M$17),幹材積成長量!$Y$7:$Y$148,0),MATCH($G82,幹材積成長量!$Y$7:$AA$7,0)),INDEX(幹材積成長量!$V$7:$X$148,MATCH(【入力】吸収量・排出量算定シート!$H82+(S$17-$M$17),幹材積成長量!$V$7:$V$148,0),MATCH($G82,幹材積成長量!$V$7:$X$7,0)))),0)</f>
        <v>0</v>
      </c>
      <c r="T82" s="187">
        <f>IFERROR(IF($F82="地位Ⅰ",INDEX(幹材積成長量!$S$7:$U$148,MATCH(【入力】吸収量・排出量算定シート!$H82+(T$17-$M$17),幹材積成長量!$S$7:$S$148,0),MATCH($G82,幹材積成長量!$S$7:$U$7,0)),IF($F82="地位Ⅲ",INDEX(幹材積成長量!$Y$7:$AA$148,MATCH(【入力】吸収量・排出量算定シート!$H82+(T$17-$M$17),幹材積成長量!$Y$7:$Y$148,0),MATCH($G82,幹材積成長量!$Y$7:$AA$7,0)),INDEX(幹材積成長量!$V$7:$X$148,MATCH(【入力】吸収量・排出量算定シート!$H82+(T$17-$M$17),幹材積成長量!$V$7:$V$148,0),MATCH($G82,幹材積成長量!$V$7:$X$7,0)))),0)</f>
        <v>0</v>
      </c>
      <c r="U82" s="187">
        <f>IFERROR(IF($F82="地位Ⅰ",INDEX(幹材積成長量!$S$7:$U$148,MATCH(【入力】吸収量・排出量算定シート!$H82+(U$17-$M$17),幹材積成長量!$S$7:$S$148,0),MATCH($G82,幹材積成長量!$S$7:$U$7,0)),IF($F82="地位Ⅲ",INDEX(幹材積成長量!$Y$7:$AA$148,MATCH(【入力】吸収量・排出量算定シート!$H82+(U$17-$M$17),幹材積成長量!$Y$7:$Y$148,0),MATCH($G82,幹材積成長量!$Y$7:$AA$7,0)),INDEX(幹材積成長量!$V$7:$X$148,MATCH(【入力】吸収量・排出量算定シート!$H82+(U$17-$M$17),幹材積成長量!$V$7:$V$148,0),MATCH($G82,幹材積成長量!$V$7:$X$7,0)))),0)</f>
        <v>0</v>
      </c>
      <c r="V82" s="187">
        <f>IFERROR(IF($F82="地位Ⅰ",INDEX(幹材積成長量!$S$7:$U$148,MATCH(【入力】吸収量・排出量算定シート!$H82+(V$17-$M$17),幹材積成長量!$S$7:$S$148,0),MATCH($G82,幹材積成長量!$S$7:$U$7,0)),IF($F82="地位Ⅲ",INDEX(幹材積成長量!$Y$7:$AA$148,MATCH(【入力】吸収量・排出量算定シート!$H82+(V$17-$M$17),幹材積成長量!$Y$7:$Y$148,0),MATCH($G82,幹材積成長量!$Y$7:$AA$7,0)),INDEX(幹材積成長量!$V$7:$X$148,MATCH(【入力】吸収量・排出量算定シート!$H82+(V$17-$M$17),幹材積成長量!$V$7:$V$148,0),MATCH($G82,幹材積成長量!$V$7:$X$7,0)))),0)</f>
        <v>0</v>
      </c>
      <c r="W82" s="187">
        <f>IFERROR(IF($F82="地位Ⅰ",INDEX(幹材積成長量!$S$7:$U$148,MATCH(【入力】吸収量・排出量算定シート!$H82+(W$17-$M$17),幹材積成長量!$S$7:$S$148,0),MATCH($G82,幹材積成長量!$S$7:$U$7,0)),IF($F82="地位Ⅲ",INDEX(幹材積成長量!$Y$7:$AA$148,MATCH(【入力】吸収量・排出量算定シート!$H82+(W$17-$M$17),幹材積成長量!$Y$7:$Y$148,0),MATCH($G82,幹材積成長量!$Y$7:$AA$7,0)),INDEX(幹材積成長量!$V$7:$X$148,MATCH(【入力】吸収量・排出量算定シート!$H82+(W$17-$M$17),幹材積成長量!$V$7:$V$148,0),MATCH($G82,幹材積成長量!$V$7:$X$7,0)))),0)</f>
        <v>0</v>
      </c>
      <c r="X82" s="187">
        <f>IFERROR(IF($F82="地位Ⅰ",INDEX(幹材積成長量!$S$7:$U$148,MATCH(【入力】吸収量・排出量算定シート!$H82+(X$17-$M$17),幹材積成長量!$S$7:$S$148,0),MATCH($G82,幹材積成長量!$S$7:$U$7,0)),IF($F82="地位Ⅲ",INDEX(幹材積成長量!$Y$7:$AA$148,MATCH(【入力】吸収量・排出量算定シート!$H82+(X$17-$M$17),幹材積成長量!$Y$7:$Y$148,0),MATCH($G82,幹材積成長量!$Y$7:$AA$7,0)),INDEX(幹材積成長量!$V$7:$X$148,MATCH(【入力】吸収量・排出量算定シート!$H82+(X$17-$M$17),幹材積成長量!$V$7:$V$148,0),MATCH($G82,幹材積成長量!$V$7:$X$7,0)))),0)</f>
        <v>0</v>
      </c>
      <c r="Y82" s="187">
        <f>IFERROR(IF($F82="地位Ⅰ",INDEX(幹材積成長量!$S$7:$U$148,MATCH(【入力】吸収量・排出量算定シート!$H82+(Y$17-$M$17),幹材積成長量!$S$7:$S$148,0),MATCH($G82,幹材積成長量!$S$7:$U$7,0)),IF($F82="地位Ⅲ",INDEX(幹材積成長量!$Y$7:$AA$148,MATCH(【入力】吸収量・排出量算定シート!$H82+(Y$17-$M$17),幹材積成長量!$Y$7:$Y$148,0),MATCH($G82,幹材積成長量!$Y$7:$AA$7,0)),INDEX(幹材積成長量!$V$7:$X$148,MATCH(【入力】吸収量・排出量算定シート!$H82+(Y$17-$M$17),幹材積成長量!$V$7:$V$148,0),MATCH($G82,幹材積成長量!$V$7:$X$7,0)))),0)</f>
        <v>0</v>
      </c>
      <c r="Z82" s="187">
        <f>IFERROR(IF($F82="地位Ⅰ",INDEX(幹材積成長量!$S$7:$U$148,MATCH(【入力】吸収量・排出量算定シート!$H82+(Z$17-$M$17),幹材積成長量!$S$7:$S$148,0),MATCH($G82,幹材積成長量!$S$7:$U$7,0)),IF($F82="地位Ⅲ",INDEX(幹材積成長量!$Y$7:$AA$148,MATCH(【入力】吸収量・排出量算定シート!$H82+(Z$17-$M$17),幹材積成長量!$Y$7:$Y$148,0),MATCH($G82,幹材積成長量!$Y$7:$AA$7,0)),INDEX(幹材積成長量!$V$7:$X$148,MATCH(【入力】吸収量・排出量算定シート!$H82+(Z$17-$M$17),幹材積成長量!$V$7:$V$148,0),MATCH($G82,幹材積成長量!$V$7:$X$7,0)))),0)</f>
        <v>0</v>
      </c>
      <c r="AA82" s="187">
        <f>IFERROR(IF($F82="地位Ⅰ",INDEX(幹材積成長量!$S$7:$U$148,MATCH(【入力】吸収量・排出量算定シート!$H82+(AA$17-$M$17),幹材積成長量!$S$7:$S$148,0),MATCH($G82,幹材積成長量!$S$7:$U$7,0)),IF($F82="地位Ⅲ",INDEX(幹材積成長量!$Y$7:$AA$148,MATCH(【入力】吸収量・排出量算定シート!$H82+(AA$17-$M$17),幹材積成長量!$Y$7:$Y$148,0),MATCH($G82,幹材積成長量!$Y$7:$AA$7,0)),INDEX(幹材積成長量!$V$7:$X$148,MATCH(【入力】吸収量・排出量算定シート!$H82+(AA$17-$M$17),幹材積成長量!$V$7:$V$148,0),MATCH($G82,幹材積成長量!$V$7:$X$7,0)))),0)</f>
        <v>0</v>
      </c>
      <c r="AB82" s="187">
        <f>IFERROR(IF($F82="地位Ⅰ",INDEX(幹材積成長量!$S$7:$U$148,MATCH(【入力】吸収量・排出量算定シート!$H82+(AB$17-$M$17),幹材積成長量!$S$7:$S$148,0),MATCH($G82,幹材積成長量!$S$7:$U$7,0)),IF($F82="地位Ⅲ",INDEX(幹材積成長量!$Y$7:$AA$148,MATCH(【入力】吸収量・排出量算定シート!$H82+(AB$17-$M$17),幹材積成長量!$Y$7:$Y$148,0),MATCH($G82,幹材積成長量!$Y$7:$AA$7,0)),INDEX(幹材積成長量!$V$7:$X$148,MATCH(【入力】吸収量・排出量算定シート!$H82+(AB$17-$M$17),幹材積成長量!$V$7:$V$148,0),MATCH($G82,幹材積成長量!$V$7:$X$7,0)))),0)</f>
        <v>0</v>
      </c>
      <c r="AC82" s="187">
        <f>IFERROR(IF($F82="地位Ⅰ",INDEX(幹材積成長量!$S$7:$U$148,MATCH(【入力】吸収量・排出量算定シート!$H82+(AC$17-$M$17),幹材積成長量!$S$7:$S$148,0),MATCH($G82,幹材積成長量!$S$7:$U$7,0)),IF($F82="地位Ⅲ",INDEX(幹材積成長量!$Y$7:$AA$148,MATCH(【入力】吸収量・排出量算定シート!$H82+(AC$17-$M$17),幹材積成長量!$Y$7:$Y$148,0),MATCH($G82,幹材積成長量!$Y$7:$AA$7,0)),INDEX(幹材積成長量!$V$7:$X$148,MATCH(【入力】吸収量・排出量算定シート!$H82+(AC$17-$M$17),幹材積成長量!$V$7:$V$148,0),MATCH($G82,幹材積成長量!$V$7:$X$7,0)))),0)</f>
        <v>0</v>
      </c>
      <c r="AD82" s="2">
        <f>IFERROR(INDEX('BEF（拡大係数）'!$A$4:$AO$154,MATCH(【入力】吸収量・排出量算定シート!$H82,'BEF（拡大係数）'!$A$4:$A$154,0),MATCH($G82,'BEF（拡大係数）'!$A$4:$AO$4,0)),0)</f>
        <v>0</v>
      </c>
      <c r="AE82" s="2">
        <f>IFERROR(INDEX('BEF（拡大係数）'!$A$4:$AO$154,MATCH(【入力】吸収量・排出量算定シート!$H82,'BEF（拡大係数）'!$A$4:$A$154,0),MATCH($G82,'BEF（拡大係数）'!$A$4:$AO$4,0)),0)</f>
        <v>0</v>
      </c>
      <c r="AF82" s="2">
        <f>IFERROR(INDEX('BEF（拡大係数）'!$A$4:$AO$154,MATCH(【入力】吸収量・排出量算定シート!$H82,'BEF（拡大係数）'!$A$4:$A$154,0),MATCH($G82,'BEF（拡大係数）'!$A$4:$AO$4,0)),0)</f>
        <v>0</v>
      </c>
      <c r="AG82" s="2">
        <f>IFERROR(INDEX('BEF（拡大係数）'!$A$4:$AO$154,MATCH(【入力】吸収量・排出量算定シート!$H82,'BEF（拡大係数）'!$A$4:$A$154,0),MATCH($G82,'BEF（拡大係数）'!$A$4:$AO$4,0)),0)</f>
        <v>0</v>
      </c>
      <c r="AH82" s="2">
        <f>IFERROR(INDEX('BEF（拡大係数）'!$A$4:$AO$154,MATCH(【入力】吸収量・排出量算定シート!$H82,'BEF（拡大係数）'!$A$4:$A$154,0),MATCH($G82,'BEF（拡大係数）'!$A$4:$AO$4,0)),0)</f>
        <v>0</v>
      </c>
      <c r="AI82" s="2">
        <f>IFERROR(INDEX('BEF（拡大係数）'!$A$4:$AO$154,MATCH(【入力】吸収量・排出量算定シート!$H82,'BEF（拡大係数）'!$A$4:$A$154,0),MATCH($G82,'BEF（拡大係数）'!$A$4:$AO$4,0)),0)</f>
        <v>0</v>
      </c>
      <c r="AJ82" s="2">
        <f>IFERROR(INDEX('BEF（拡大係数）'!$A$4:$AO$154,MATCH(【入力】吸収量・排出量算定シート!$H82,'BEF（拡大係数）'!$A$4:$A$154,0),MATCH($G82,'BEF（拡大係数）'!$A$4:$AO$4,0)),0)</f>
        <v>0</v>
      </c>
      <c r="AK82" s="2">
        <f>IFERROR(INDEX('BEF（拡大係数）'!$A$4:$AO$154,MATCH(【入力】吸収量・排出量算定シート!$H82,'BEF（拡大係数）'!$A$4:$A$154,0),MATCH($G82,'BEF（拡大係数）'!$A$4:$AO$4,0)),0)</f>
        <v>0</v>
      </c>
      <c r="AL82" s="2">
        <f>IFERROR(INDEX('BEF（拡大係数）'!$A$4:$AO$154,MATCH(【入力】吸収量・排出量算定シート!$H82,'BEF（拡大係数）'!$A$4:$A$154,0),MATCH($G82,'BEF（拡大係数）'!$A$4:$AO$4,0)),0)</f>
        <v>0</v>
      </c>
      <c r="AM82" s="2">
        <f>IFERROR(INDEX('BEF（拡大係数）'!$A$4:$AO$154,MATCH(【入力】吸収量・排出量算定シート!$H82,'BEF（拡大係数）'!$A$4:$A$154,0),MATCH($G82,'BEF（拡大係数）'!$A$4:$AO$4,0)),0)</f>
        <v>0</v>
      </c>
      <c r="AN82" s="2">
        <f>IFERROR(INDEX('BEF（拡大係数）'!$A$4:$AO$154,MATCH(【入力】吸収量・排出量算定シート!$H82,'BEF（拡大係数）'!$A$4:$A$154,0),MATCH($G82,'BEF（拡大係数）'!$A$4:$AO$4,0)),0)</f>
        <v>0</v>
      </c>
      <c r="AO82" s="2">
        <f>IFERROR(INDEX('BEF（拡大係数）'!$A$4:$AO$154,MATCH(【入力】吸収量・排出量算定シート!$H82,'BEF（拡大係数）'!$A$4:$A$154,0),MATCH($G82,'BEF（拡大係数）'!$A$4:$AO$4,0)),0)</f>
        <v>0</v>
      </c>
      <c r="AP82" s="2">
        <f>IFERROR(INDEX('BEF（拡大係数）'!$A$4:$AO$154,MATCH(【入力】吸収量・排出量算定シート!$H82,'BEF（拡大係数）'!$A$4:$A$154,0),MATCH($G82,'BEF（拡大係数）'!$A$4:$AO$4,0)),0)</f>
        <v>0</v>
      </c>
      <c r="AQ82" s="2">
        <f>IFERROR(INDEX('BEF（拡大係数）'!$A$4:$AO$154,MATCH(【入力】吸収量・排出量算定シート!$H82,'BEF（拡大係数）'!$A$4:$A$154,0),MATCH($G82,'BEF（拡大係数）'!$A$4:$AO$4,0)),0)</f>
        <v>0</v>
      </c>
      <c r="AR82" s="2">
        <f>IFERROR(INDEX('BEF（拡大係数）'!$A$4:$AO$154,MATCH(【入力】吸収量・排出量算定シート!$H82,'BEF（拡大係数）'!$A$4:$A$154,0),MATCH($G82,'BEF（拡大係数）'!$A$4:$AO$4,0)),0)</f>
        <v>0</v>
      </c>
      <c r="AS82" s="2">
        <f>IFERROR(INDEX('BEF（拡大係数）'!$A$4:$AO$154,MATCH(【入力】吸収量・排出量算定シート!$H82,'BEF（拡大係数）'!$A$4:$A$154,0),MATCH($G82,'BEF（拡大係数）'!$A$4:$AO$4,0)),0)</f>
        <v>0</v>
      </c>
      <c r="AT82" s="2">
        <f>IFERROR(INDEX('BEF（拡大係数）'!$A$4:$AO$154,MATCH(【入力】吸収量・排出量算定シート!$H82,'BEF（拡大係数）'!$A$4:$A$154,0),MATCH($G82,'BEF（拡大係数）'!$A$4:$AO$4,0)),0)</f>
        <v>0</v>
      </c>
      <c r="AU82" s="2">
        <f>IFERROR(VLOOKUP($G82,パラメータ_オリジナル!$B$6:$G$45,4,FALSE),0)</f>
        <v>0</v>
      </c>
      <c r="AV82" s="2">
        <f>IFERROR(VLOOKUP($G82,パラメータ_オリジナル!$B$6:$G$45,5,FALSE),0)</f>
        <v>0</v>
      </c>
      <c r="AW82" s="2">
        <f>IFERROR(VLOOKUP($G82,パラメータ_オリジナル!$B$6:$G$45,6,FALSE),0)</f>
        <v>0</v>
      </c>
      <c r="AX82" s="125">
        <f t="shared" si="182"/>
        <v>0</v>
      </c>
      <c r="AY82" s="125">
        <f t="shared" si="183"/>
        <v>0</v>
      </c>
      <c r="AZ82" s="125">
        <f t="shared" si="184"/>
        <v>0</v>
      </c>
      <c r="BA82" s="125">
        <f t="shared" si="185"/>
        <v>0</v>
      </c>
      <c r="BB82" s="125">
        <f t="shared" si="186"/>
        <v>0</v>
      </c>
      <c r="BC82" s="125">
        <f t="shared" si="187"/>
        <v>0</v>
      </c>
      <c r="BD82" s="125">
        <f t="shared" si="188"/>
        <v>0</v>
      </c>
      <c r="BE82" s="125">
        <f t="shared" si="189"/>
        <v>0</v>
      </c>
      <c r="BF82" s="125">
        <f t="shared" si="190"/>
        <v>0</v>
      </c>
      <c r="BG82" s="125">
        <f t="shared" si="191"/>
        <v>0</v>
      </c>
      <c r="BH82" s="125">
        <f t="shared" si="192"/>
        <v>0</v>
      </c>
      <c r="BI82" s="125">
        <f t="shared" si="193"/>
        <v>0</v>
      </c>
      <c r="BJ82" s="125">
        <f t="shared" si="194"/>
        <v>0</v>
      </c>
      <c r="BK82" s="125">
        <f t="shared" si="195"/>
        <v>0</v>
      </c>
      <c r="BL82" s="125">
        <f t="shared" si="196"/>
        <v>0</v>
      </c>
      <c r="BM82" s="125">
        <f t="shared" si="197"/>
        <v>0</v>
      </c>
      <c r="BN82" s="125">
        <f t="shared" si="198"/>
        <v>0</v>
      </c>
      <c r="BO82" s="125">
        <f t="shared" si="199"/>
        <v>0</v>
      </c>
      <c r="BP82" s="125">
        <f t="shared" si="200"/>
        <v>0</v>
      </c>
      <c r="BQ82" s="125">
        <f t="shared" si="201"/>
        <v>0</v>
      </c>
      <c r="BR82" s="125">
        <f t="shared" si="202"/>
        <v>0</v>
      </c>
      <c r="BS82" s="125">
        <f t="shared" si="203"/>
        <v>0</v>
      </c>
      <c r="BT82" s="125">
        <f t="shared" si="204"/>
        <v>0</v>
      </c>
      <c r="BU82" s="125">
        <f t="shared" si="205"/>
        <v>0</v>
      </c>
      <c r="BV82" s="125">
        <f t="shared" si="206"/>
        <v>0</v>
      </c>
      <c r="BW82" s="125">
        <f t="shared" si="207"/>
        <v>0</v>
      </c>
      <c r="BX82" s="125">
        <f t="shared" si="208"/>
        <v>0</v>
      </c>
      <c r="BY82" s="125">
        <f t="shared" si="209"/>
        <v>0</v>
      </c>
      <c r="BZ82" s="125">
        <f t="shared" si="210"/>
        <v>0</v>
      </c>
      <c r="CA82" s="125">
        <f t="shared" si="211"/>
        <v>0</v>
      </c>
      <c r="CB82" s="125">
        <f t="shared" si="212"/>
        <v>0</v>
      </c>
      <c r="CC82" s="125">
        <f t="shared" si="213"/>
        <v>0</v>
      </c>
      <c r="CD82" s="125">
        <f t="shared" si="214"/>
        <v>0</v>
      </c>
      <c r="CE82" s="125">
        <f t="shared" si="215"/>
        <v>0</v>
      </c>
      <c r="CF82" s="2">
        <f>IFERROR(IF($F82="地位Ⅰ",INDEX(幹材積成長量!$I$7:$K$148,MATCH((【入力】吸収量・排出量算定シート!$H82+(【入力】吸収量・排出量算定シート!CF$17-【入力】吸収量・排出量算定シート!$CF$17)),幹材積成長量!$I$7:$I$148,0),MATCH(【入力】吸収量・排出量算定シート!$G82,幹材積成長量!$I$7:$K$7,0)),IF($F82="地位Ⅲ",INDEX(幹材積成長量!$O$7:$Q$148,MATCH((【入力】吸収量・排出量算定シート!$H82+(【入力】吸収量・排出量算定シート!CF$17-【入力】吸収量・排出量算定シート!$CF$17)),幹材積成長量!$O$7:$O$148,0),MATCH(【入力】吸収量・排出量算定シート!$G82,幹材積成長量!$O$7:$Q$7,0)),INDEX(幹材積成長量!$L$7:$N$148,MATCH((【入力】吸収量・排出量算定シート!$H82+(【入力】吸収量・排出量算定シート!CF$17-【入力】吸収量・排出量算定シート!$CF$17)),幹材積成長量!$L$7:$L$148,0),MATCH(【入力】吸収量・排出量算定シート!$G82,幹材積成長量!$L$7:$N$7,0)))),0)</f>
        <v>0</v>
      </c>
      <c r="CG82" s="2">
        <f>IFERROR(IF($F82="地位Ⅰ",INDEX(幹材積成長量!$I$7:$K$148,MATCH((【入力】吸収量・排出量算定シート!$H82+(【入力】吸収量・排出量算定シート!CG$17-【入力】吸収量・排出量算定シート!$CF$17)),幹材積成長量!$I$7:$I$148,0),MATCH(【入力】吸収量・排出量算定シート!$G82,幹材積成長量!$I$7:$K$7,0)),IF($F82="地位Ⅲ",INDEX(幹材積成長量!$O$7:$Q$148,MATCH((【入力】吸収量・排出量算定シート!$H82+(【入力】吸収量・排出量算定シート!CG$17-【入力】吸収量・排出量算定シート!$CF$17)),幹材積成長量!$O$7:$O$148,0),MATCH(【入力】吸収量・排出量算定シート!$G82,幹材積成長量!$O$7:$Q$7,0)),INDEX(幹材積成長量!$L$7:$N$148,MATCH((【入力】吸収量・排出量算定シート!$H82+(【入力】吸収量・排出量算定シート!CG$17-【入力】吸収量・排出量算定シート!$CF$17)),幹材積成長量!$L$7:$L$148,0),MATCH(【入力】吸収量・排出量算定シート!$G82,幹材積成長量!$L$7:$N$7,0)))),0)</f>
        <v>0</v>
      </c>
      <c r="CH82" s="2">
        <f>IFERROR(IF($F82="地位Ⅰ",INDEX(幹材積成長量!$I$7:$K$148,MATCH((【入力】吸収量・排出量算定シート!$H82+(【入力】吸収量・排出量算定シート!CH$17-【入力】吸収量・排出量算定シート!$CF$17)),幹材積成長量!$I$7:$I$148,0),MATCH(【入力】吸収量・排出量算定シート!$G82,幹材積成長量!$I$7:$K$7,0)),IF($F82="地位Ⅲ",INDEX(幹材積成長量!$O$7:$Q$148,MATCH((【入力】吸収量・排出量算定シート!$H82+(【入力】吸収量・排出量算定シート!CH$17-【入力】吸収量・排出量算定シート!$CF$17)),幹材積成長量!$O$7:$O$148,0),MATCH(【入力】吸収量・排出量算定シート!$G82,幹材積成長量!$O$7:$Q$7,0)),INDEX(幹材積成長量!$L$7:$N$148,MATCH((【入力】吸収量・排出量算定シート!$H82+(【入力】吸収量・排出量算定シート!CH$17-【入力】吸収量・排出量算定シート!$CF$17)),幹材積成長量!$L$7:$L$148,0),MATCH(【入力】吸収量・排出量算定シート!$G82,幹材積成長量!$L$7:$N$7,0)))),0)</f>
        <v>0</v>
      </c>
      <c r="CI82" s="2">
        <f>IFERROR(IF($F82="地位Ⅰ",INDEX(幹材積成長量!$I$7:$K$148,MATCH((【入力】吸収量・排出量算定シート!$H82+(【入力】吸収量・排出量算定シート!CI$17-【入力】吸収量・排出量算定シート!$CF$17)),幹材積成長量!$I$7:$I$148,0),MATCH(【入力】吸収量・排出量算定シート!$G82,幹材積成長量!$I$7:$K$7,0)),IF($F82="地位Ⅲ",INDEX(幹材積成長量!$O$7:$Q$148,MATCH((【入力】吸収量・排出量算定シート!$H82+(【入力】吸収量・排出量算定シート!CI$17-【入力】吸収量・排出量算定シート!$CF$17)),幹材積成長量!$O$7:$O$148,0),MATCH(【入力】吸収量・排出量算定シート!$G82,幹材積成長量!$O$7:$Q$7,0)),INDEX(幹材積成長量!$L$7:$N$148,MATCH((【入力】吸収量・排出量算定シート!$H82+(【入力】吸収量・排出量算定シート!CI$17-【入力】吸収量・排出量算定シート!$CF$17)),幹材積成長量!$L$7:$L$148,0),MATCH(【入力】吸収量・排出量算定シート!$G82,幹材積成長量!$L$7:$N$7,0)))),0)</f>
        <v>0</v>
      </c>
      <c r="CJ82" s="2">
        <f>IFERROR(IF($F82="地位Ⅰ",INDEX(幹材積成長量!$I$7:$K$148,MATCH((【入力】吸収量・排出量算定シート!$H82+(【入力】吸収量・排出量算定シート!CJ$17-【入力】吸収量・排出量算定シート!$CF$17)),幹材積成長量!$I$7:$I$148,0),MATCH(【入力】吸収量・排出量算定シート!$G82,幹材積成長量!$I$7:$K$7,0)),IF($F82="地位Ⅲ",INDEX(幹材積成長量!$O$7:$Q$148,MATCH((【入力】吸収量・排出量算定シート!$H82+(【入力】吸収量・排出量算定シート!CJ$17-【入力】吸収量・排出量算定シート!$CF$17)),幹材積成長量!$O$7:$O$148,0),MATCH(【入力】吸収量・排出量算定シート!$G82,幹材積成長量!$O$7:$Q$7,0)),INDEX(幹材積成長量!$L$7:$N$148,MATCH((【入力】吸収量・排出量算定シート!$H82+(【入力】吸収量・排出量算定シート!CJ$17-【入力】吸収量・排出量算定シート!$CF$17)),幹材積成長量!$L$7:$L$148,0),MATCH(【入力】吸収量・排出量算定シート!$G82,幹材積成長量!$L$7:$N$7,0)))),0)</f>
        <v>0</v>
      </c>
      <c r="CK82" s="2">
        <f>IFERROR(IF($F82="地位Ⅰ",INDEX(幹材積成長量!$I$7:$K$148,MATCH((【入力】吸収量・排出量算定シート!$H82+(【入力】吸収量・排出量算定シート!CK$17-【入力】吸収量・排出量算定シート!$CF$17)),幹材積成長量!$I$7:$I$148,0),MATCH(【入力】吸収量・排出量算定シート!$G82,幹材積成長量!$I$7:$K$7,0)),IF($F82="地位Ⅲ",INDEX(幹材積成長量!$O$7:$Q$148,MATCH((【入力】吸収量・排出量算定シート!$H82+(【入力】吸収量・排出量算定シート!CK$17-【入力】吸収量・排出量算定シート!$CF$17)),幹材積成長量!$O$7:$O$148,0),MATCH(【入力】吸収量・排出量算定シート!$G82,幹材積成長量!$O$7:$Q$7,0)),INDEX(幹材積成長量!$L$7:$N$148,MATCH((【入力】吸収量・排出量算定シート!$H82+(【入力】吸収量・排出量算定シート!CK$17-【入力】吸収量・排出量算定シート!$CF$17)),幹材積成長量!$L$7:$L$148,0),MATCH(【入力】吸収量・排出量算定シート!$G82,幹材積成長量!$L$7:$N$7,0)))),0)</f>
        <v>0</v>
      </c>
      <c r="CL82" s="2">
        <f>IFERROR(IF($F82="地位Ⅰ",INDEX(幹材積成長量!$I$7:$K$148,MATCH((【入力】吸収量・排出量算定シート!$H82+(【入力】吸収量・排出量算定シート!CL$17-【入力】吸収量・排出量算定シート!$CF$17)),幹材積成長量!$I$7:$I$148,0),MATCH(【入力】吸収量・排出量算定シート!$G82,幹材積成長量!$I$7:$K$7,0)),IF($F82="地位Ⅲ",INDEX(幹材積成長量!$O$7:$Q$148,MATCH((【入力】吸収量・排出量算定シート!$H82+(【入力】吸収量・排出量算定シート!CL$17-【入力】吸収量・排出量算定シート!$CF$17)),幹材積成長量!$O$7:$O$148,0),MATCH(【入力】吸収量・排出量算定シート!$G82,幹材積成長量!$O$7:$Q$7,0)),INDEX(幹材積成長量!$L$7:$N$148,MATCH((【入力】吸収量・排出量算定シート!$H82+(【入力】吸収量・排出量算定シート!CL$17-【入力】吸収量・排出量算定シート!$CF$17)),幹材積成長量!$L$7:$L$148,0),MATCH(【入力】吸収量・排出量算定シート!$G82,幹材積成長量!$L$7:$N$7,0)))),0)</f>
        <v>0</v>
      </c>
      <c r="CM82" s="2">
        <f>IFERROR(IF($F82="地位Ⅰ",INDEX(幹材積成長量!$I$7:$K$148,MATCH((【入力】吸収量・排出量算定シート!$H82+(【入力】吸収量・排出量算定シート!CM$17-【入力】吸収量・排出量算定シート!$CF$17)),幹材積成長量!$I$7:$I$148,0),MATCH(【入力】吸収量・排出量算定シート!$G82,幹材積成長量!$I$7:$K$7,0)),IF($F82="地位Ⅲ",INDEX(幹材積成長量!$O$7:$Q$148,MATCH((【入力】吸収量・排出量算定シート!$H82+(【入力】吸収量・排出量算定シート!CM$17-【入力】吸収量・排出量算定シート!$CF$17)),幹材積成長量!$O$7:$O$148,0),MATCH(【入力】吸収量・排出量算定シート!$G82,幹材積成長量!$O$7:$Q$7,0)),INDEX(幹材積成長量!$L$7:$N$148,MATCH((【入力】吸収量・排出量算定シート!$H82+(【入力】吸収量・排出量算定シート!CM$17-【入力】吸収量・排出量算定シート!$CF$17)),幹材積成長量!$L$7:$L$148,0),MATCH(【入力】吸収量・排出量算定シート!$G82,幹材積成長量!$L$7:$N$7,0)))),0)</f>
        <v>0</v>
      </c>
      <c r="CN82" s="2">
        <f>IFERROR(IF($F82="地位Ⅰ",INDEX(幹材積成長量!$I$7:$K$148,MATCH((【入力】吸収量・排出量算定シート!$H82+(【入力】吸収量・排出量算定シート!CN$17-【入力】吸収量・排出量算定シート!$CF$17)),幹材積成長量!$I$7:$I$148,0),MATCH(【入力】吸収量・排出量算定シート!$G82,幹材積成長量!$I$7:$K$7,0)),IF($F82="地位Ⅲ",INDEX(幹材積成長量!$O$7:$Q$148,MATCH((【入力】吸収量・排出量算定シート!$H82+(【入力】吸収量・排出量算定シート!CN$17-【入力】吸収量・排出量算定シート!$CF$17)),幹材積成長量!$O$7:$O$148,0),MATCH(【入力】吸収量・排出量算定シート!$G82,幹材積成長量!$O$7:$Q$7,0)),INDEX(幹材積成長量!$L$7:$N$148,MATCH((【入力】吸収量・排出量算定シート!$H82+(【入力】吸収量・排出量算定シート!CN$17-【入力】吸収量・排出量算定シート!$CF$17)),幹材積成長量!$L$7:$L$148,0),MATCH(【入力】吸収量・排出量算定シート!$G82,幹材積成長量!$L$7:$N$7,0)))),0)</f>
        <v>0</v>
      </c>
      <c r="CO82" s="2">
        <f>IFERROR(IF($F82="地位Ⅰ",INDEX(幹材積成長量!$I$7:$K$148,MATCH((【入力】吸収量・排出量算定シート!$H82+(【入力】吸収量・排出量算定シート!CO$17-【入力】吸収量・排出量算定シート!$CF$17)),幹材積成長量!$I$7:$I$148,0),MATCH(【入力】吸収量・排出量算定シート!$G82,幹材積成長量!$I$7:$K$7,0)),IF($F82="地位Ⅲ",INDEX(幹材積成長量!$O$7:$Q$148,MATCH((【入力】吸収量・排出量算定シート!$H82+(【入力】吸収量・排出量算定シート!CO$17-【入力】吸収量・排出量算定シート!$CF$17)),幹材積成長量!$O$7:$O$148,0),MATCH(【入力】吸収量・排出量算定シート!$G82,幹材積成長量!$O$7:$Q$7,0)),INDEX(幹材積成長量!$L$7:$N$148,MATCH((【入力】吸収量・排出量算定シート!$H82+(【入力】吸収量・排出量算定シート!CO$17-【入力】吸収量・排出量算定シート!$CF$17)),幹材積成長量!$L$7:$L$148,0),MATCH(【入力】吸収量・排出量算定シート!$G82,幹材積成長量!$L$7:$N$7,0)))),0)</f>
        <v>0</v>
      </c>
      <c r="CP82" s="2">
        <f>IFERROR(IF($F82="地位Ⅰ",INDEX(幹材積成長量!$I$7:$K$148,MATCH((【入力】吸収量・排出量算定シート!$H82+(【入力】吸収量・排出量算定シート!CP$17-【入力】吸収量・排出量算定シート!$CF$17)),幹材積成長量!$I$7:$I$148,0),MATCH(【入力】吸収量・排出量算定シート!$G82,幹材積成長量!$I$7:$K$7,0)),IF($F82="地位Ⅲ",INDEX(幹材積成長量!$O$7:$Q$148,MATCH((【入力】吸収量・排出量算定シート!$H82+(【入力】吸収量・排出量算定シート!CP$17-【入力】吸収量・排出量算定シート!$CF$17)),幹材積成長量!$O$7:$O$148,0),MATCH(【入力】吸収量・排出量算定シート!$G82,幹材積成長量!$O$7:$Q$7,0)),INDEX(幹材積成長量!$L$7:$N$148,MATCH((【入力】吸収量・排出量算定シート!$H82+(【入力】吸収量・排出量算定シート!CP$17-【入力】吸収量・排出量算定シート!$CF$17)),幹材積成長量!$L$7:$L$148,0),MATCH(【入力】吸収量・排出量算定シート!$G82,幹材積成長量!$L$7:$N$7,0)))),0)</f>
        <v>0</v>
      </c>
      <c r="CQ82" s="2">
        <f>IFERROR(IF($F82="地位Ⅰ",INDEX(幹材積成長量!$I$7:$K$148,MATCH((【入力】吸収量・排出量算定シート!$H82+(【入力】吸収量・排出量算定シート!CQ$17-【入力】吸収量・排出量算定シート!$CF$17)),幹材積成長量!$I$7:$I$148,0),MATCH(【入力】吸収量・排出量算定シート!$G82,幹材積成長量!$I$7:$K$7,0)),IF($F82="地位Ⅲ",INDEX(幹材積成長量!$O$7:$Q$148,MATCH((【入力】吸収量・排出量算定シート!$H82+(【入力】吸収量・排出量算定シート!CQ$17-【入力】吸収量・排出量算定シート!$CF$17)),幹材積成長量!$O$7:$O$148,0),MATCH(【入力】吸収量・排出量算定シート!$G82,幹材積成長量!$O$7:$Q$7,0)),INDEX(幹材積成長量!$L$7:$N$148,MATCH((【入力】吸収量・排出量算定シート!$H82+(【入力】吸収量・排出量算定シート!CQ$17-【入力】吸収量・排出量算定シート!$CF$17)),幹材積成長量!$L$7:$L$148,0),MATCH(【入力】吸収量・排出量算定シート!$G82,幹材積成長量!$L$7:$N$7,0)))),0)</f>
        <v>0</v>
      </c>
      <c r="CR82" s="2">
        <f>IFERROR(IF($F82="地位Ⅰ",INDEX(幹材積成長量!$I$7:$K$148,MATCH((【入力】吸収量・排出量算定シート!$H82+(【入力】吸収量・排出量算定シート!CR$17-【入力】吸収量・排出量算定シート!$CF$17)),幹材積成長量!$I$7:$I$148,0),MATCH(【入力】吸収量・排出量算定シート!$G82,幹材積成長量!$I$7:$K$7,0)),IF($F82="地位Ⅲ",INDEX(幹材積成長量!$O$7:$Q$148,MATCH((【入力】吸収量・排出量算定シート!$H82+(【入力】吸収量・排出量算定シート!CR$17-【入力】吸収量・排出量算定シート!$CF$17)),幹材積成長量!$O$7:$O$148,0),MATCH(【入力】吸収量・排出量算定シート!$G82,幹材積成長量!$O$7:$Q$7,0)),INDEX(幹材積成長量!$L$7:$N$148,MATCH((【入力】吸収量・排出量算定シート!$H82+(【入力】吸収量・排出量算定シート!CR$17-【入力】吸収量・排出量算定シート!$CF$17)),幹材積成長量!$L$7:$L$148,0),MATCH(【入力】吸収量・排出量算定シート!$G82,幹材積成長量!$L$7:$N$7,0)))),0)</f>
        <v>0</v>
      </c>
      <c r="CS82" s="2">
        <f>IFERROR(IF($F82="地位Ⅰ",INDEX(幹材積成長量!$I$7:$K$148,MATCH((【入力】吸収量・排出量算定シート!$H82+(【入力】吸収量・排出量算定シート!CS$17-【入力】吸収量・排出量算定シート!$CF$17)),幹材積成長量!$I$7:$I$148,0),MATCH(【入力】吸収量・排出量算定シート!$G82,幹材積成長量!$I$7:$K$7,0)),IF($F82="地位Ⅲ",INDEX(幹材積成長量!$O$7:$Q$148,MATCH((【入力】吸収量・排出量算定シート!$H82+(【入力】吸収量・排出量算定シート!CS$17-【入力】吸収量・排出量算定シート!$CF$17)),幹材積成長量!$O$7:$O$148,0),MATCH(【入力】吸収量・排出量算定シート!$G82,幹材積成長量!$O$7:$Q$7,0)),INDEX(幹材積成長量!$L$7:$N$148,MATCH((【入力】吸収量・排出量算定シート!$H82+(【入力】吸収量・排出量算定シート!CS$17-【入力】吸収量・排出量算定シート!$CF$17)),幹材積成長量!$L$7:$L$148,0),MATCH(【入力】吸収量・排出量算定シート!$G82,幹材積成長量!$L$7:$N$7,0)))),0)</f>
        <v>0</v>
      </c>
      <c r="CT82" s="2">
        <f>IFERROR(IF($F82="地位Ⅰ",INDEX(幹材積成長量!$I$7:$K$148,MATCH((【入力】吸収量・排出量算定シート!$H82+(【入力】吸収量・排出量算定シート!CT$17-【入力】吸収量・排出量算定シート!$CF$17)),幹材積成長量!$I$7:$I$148,0),MATCH(【入力】吸収量・排出量算定シート!$G82,幹材積成長量!$I$7:$K$7,0)),IF($F82="地位Ⅲ",INDEX(幹材積成長量!$O$7:$Q$148,MATCH((【入力】吸収量・排出量算定シート!$H82+(【入力】吸収量・排出量算定シート!CT$17-【入力】吸収量・排出量算定シート!$CF$17)),幹材積成長量!$O$7:$O$148,0),MATCH(【入力】吸収量・排出量算定シート!$G82,幹材積成長量!$O$7:$Q$7,0)),INDEX(幹材積成長量!$L$7:$N$148,MATCH((【入力】吸収量・排出量算定シート!$H82+(【入力】吸収量・排出量算定シート!CT$17-【入力】吸収量・排出量算定シート!$CF$17)),幹材積成長量!$L$7:$L$148,0),MATCH(【入力】吸収量・排出量算定シート!$G82,幹材積成長量!$L$7:$N$7,0)))),0)</f>
        <v>0</v>
      </c>
      <c r="CU82" s="2">
        <f>IFERROR(IF($F82="地位Ⅰ",INDEX(幹材積成長量!$I$7:$K$148,MATCH((【入力】吸収量・排出量算定シート!$H82+(【入力】吸収量・排出量算定シート!CU$17-【入力】吸収量・排出量算定シート!$CF$17)),幹材積成長量!$I$7:$I$148,0),MATCH(【入力】吸収量・排出量算定シート!$G82,幹材積成長量!$I$7:$K$7,0)),IF($F82="地位Ⅲ",INDEX(幹材積成長量!$O$7:$Q$148,MATCH((【入力】吸収量・排出量算定シート!$H82+(【入力】吸収量・排出量算定シート!CU$17-【入力】吸収量・排出量算定シート!$CF$17)),幹材積成長量!$O$7:$O$148,0),MATCH(【入力】吸収量・排出量算定シート!$G82,幹材積成長量!$O$7:$Q$7,0)),INDEX(幹材積成長量!$L$7:$N$148,MATCH((【入力】吸収量・排出量算定シート!$H82+(【入力】吸収量・排出量算定シート!CU$17-【入力】吸収量・排出量算定シート!$CF$17)),幹材積成長量!$L$7:$L$148,0),MATCH(【入力】吸収量・排出量算定シート!$G82,幹材積成長量!$L$7:$N$7,0)))),0)</f>
        <v>0</v>
      </c>
      <c r="CV82" s="2">
        <f>IFERROR(IF($F82="地位Ⅰ",INDEX(幹材積成長量!$I$7:$K$148,MATCH((【入力】吸収量・排出量算定シート!$H82+(【入力】吸収量・排出量算定シート!CV$17-【入力】吸収量・排出量算定シート!$CF$17)),幹材積成長量!$I$7:$I$148,0),MATCH(【入力】吸収量・排出量算定シート!$G82,幹材積成長量!$I$7:$K$7,0)),IF($F82="地位Ⅲ",INDEX(幹材積成長量!$O$7:$Q$148,MATCH((【入力】吸収量・排出量算定シート!$H82+(【入力】吸収量・排出量算定シート!CV$17-【入力】吸収量・排出量算定シート!$CF$17)),幹材積成長量!$O$7:$O$148,0),MATCH(【入力】吸収量・排出量算定シート!$G82,幹材積成長量!$O$7:$Q$7,0)),INDEX(幹材積成長量!$L$7:$N$148,MATCH((【入力】吸収量・排出量算定シート!$H82+(【入力】吸収量・排出量算定シート!CV$17-【入力】吸収量・排出量算定シート!$CF$17)),幹材積成長量!$L$7:$L$148,0),MATCH(【入力】吸収量・排出量算定シート!$G82,幹材積成長量!$L$7:$N$7,0)))),0)</f>
        <v>0</v>
      </c>
      <c r="CW82" s="2">
        <f t="shared" si="216"/>
        <v>0</v>
      </c>
      <c r="CX82" s="2">
        <f t="shared" si="217"/>
        <v>0</v>
      </c>
      <c r="CY82" s="2">
        <f t="shared" si="218"/>
        <v>0</v>
      </c>
      <c r="CZ82" s="2">
        <f t="shared" si="219"/>
        <v>0</v>
      </c>
      <c r="DA82" s="2">
        <f t="shared" si="220"/>
        <v>0</v>
      </c>
      <c r="DB82" s="2">
        <f t="shared" si="221"/>
        <v>0</v>
      </c>
      <c r="DC82" s="2">
        <f t="shared" si="222"/>
        <v>0</v>
      </c>
      <c r="DD82" s="2">
        <f t="shared" si="223"/>
        <v>0</v>
      </c>
      <c r="DE82" s="2">
        <f t="shared" si="224"/>
        <v>0</v>
      </c>
      <c r="DF82" s="2">
        <f t="shared" si="225"/>
        <v>0</v>
      </c>
      <c r="DG82" s="2">
        <f t="shared" si="226"/>
        <v>0</v>
      </c>
      <c r="DH82" s="2">
        <f t="shared" si="227"/>
        <v>0</v>
      </c>
      <c r="DI82" s="2">
        <f t="shared" si="228"/>
        <v>0</v>
      </c>
      <c r="DJ82" s="2">
        <f t="shared" si="229"/>
        <v>0</v>
      </c>
      <c r="DK82" s="2">
        <f t="shared" si="230"/>
        <v>0</v>
      </c>
      <c r="DL82" s="2">
        <f t="shared" si="231"/>
        <v>0</v>
      </c>
      <c r="DM82" s="2">
        <f t="shared" si="232"/>
        <v>0</v>
      </c>
      <c r="DN82" s="187">
        <f>IFERROR(IF($F82="地位Ⅰ",INDEX(幹材積成長量!$AE$7:$AG$14,8,MATCH(【入力】吸収量・排出量算定シート!$G82,幹材積成長量!$AE$7:$AG$7,0)),IF($F82="地位Ⅲ",INDEX(幹材積成長量!$AK$7:$AM$14,8,MATCH(【入力】吸収量・排出量算定シート!$G82,幹材積成長量!$AK$7:$AM$7,0)),INDEX(幹材積成長量!$AH$7:$AJ$14,8,MATCH(【入力】吸収量・排出量算定シート!$G82,幹材積成長量!$AH$7:$AJ$7,0)))),0)</f>
        <v>0</v>
      </c>
      <c r="DO82" s="187">
        <f>IFERROR(IF($F82="地位Ⅰ",INDEX(幹材積成長量!$AE$7:$AG$14,8,MATCH(【入力】吸収量・排出量算定シート!$G82,幹材積成長量!$AE$7:$AG$7,0)),IF($F82="地位Ⅲ",INDEX(幹材積成長量!$AK$7:$AM$14,8,MATCH(【入力】吸収量・排出量算定シート!$G82,幹材積成長量!$AK$7:$AM$7,0)),INDEX(幹材積成長量!$AH$7:$AJ$14,8,MATCH(【入力】吸収量・排出量算定シート!$G82,幹材積成長量!$AH$7:$AJ$7,0)))),0)</f>
        <v>0</v>
      </c>
      <c r="DP82" s="187">
        <f>IFERROR(IF($F82="地位Ⅰ",INDEX(幹材積成長量!$AE$7:$AG$14,8,MATCH(【入力】吸収量・排出量算定シート!$G82,幹材積成長量!$AE$7:$AG$7,0)),IF($F82="地位Ⅲ",INDEX(幹材積成長量!$AK$7:$AM$14,8,MATCH(【入力】吸収量・排出量算定シート!$G82,幹材積成長量!$AK$7:$AM$7,0)),INDEX(幹材積成長量!$AH$7:$AJ$14,8,MATCH(【入力】吸収量・排出量算定シート!$G82,幹材積成長量!$AH$7:$AJ$7,0)))),0)</f>
        <v>0</v>
      </c>
      <c r="DQ82" s="187">
        <f>IFERROR(IF($F82="地位Ⅰ",INDEX(幹材積成長量!$AE$7:$AG$14,8,MATCH(【入力】吸収量・排出量算定シート!$G82,幹材積成長量!$AE$7:$AG$7,0)),IF($F82="地位Ⅲ",INDEX(幹材積成長量!$AK$7:$AM$14,8,MATCH(【入力】吸収量・排出量算定シート!$G82,幹材積成長量!$AK$7:$AM$7,0)),INDEX(幹材積成長量!$AH$7:$AJ$14,8,MATCH(【入力】吸収量・排出量算定シート!$G82,幹材積成長量!$AH$7:$AJ$7,0)))),0)</f>
        <v>0</v>
      </c>
      <c r="DR82" s="187">
        <f>IFERROR(IF($F82="地位Ⅰ",INDEX(幹材積成長量!$AE$7:$AG$14,8,MATCH(【入力】吸収量・排出量算定シート!$G82,幹材積成長量!$AE$7:$AG$7,0)),IF($F82="地位Ⅲ",INDEX(幹材積成長量!$AK$7:$AM$14,8,MATCH(【入力】吸収量・排出量算定シート!$G82,幹材積成長量!$AK$7:$AM$7,0)),INDEX(幹材積成長量!$AH$7:$AJ$14,8,MATCH(【入力】吸収量・排出量算定シート!$G82,幹材積成長量!$AH$7:$AJ$7,0)))),0)</f>
        <v>0</v>
      </c>
      <c r="DS82" s="187">
        <f>IFERROR(IF($F82="地位Ⅰ",INDEX(幹材積成長量!$AE$7:$AG$14,8,MATCH(【入力】吸収量・排出量算定シート!$G82,幹材積成長量!$AE$7:$AG$7,0)),IF($F82="地位Ⅲ",INDEX(幹材積成長量!$AK$7:$AM$14,8,MATCH(【入力】吸収量・排出量算定シート!$G82,幹材積成長量!$AK$7:$AM$7,0)),INDEX(幹材積成長量!$AH$7:$AJ$14,8,MATCH(【入力】吸収量・排出量算定シート!$G82,幹材積成長量!$AH$7:$AJ$7,0)))),0)</f>
        <v>0</v>
      </c>
      <c r="DT82" s="187">
        <f>IFERROR(IF($F82="地位Ⅰ",INDEX(幹材積成長量!$AE$7:$AG$14,8,MATCH(【入力】吸収量・排出量算定シート!$G82,幹材積成長量!$AE$7:$AG$7,0)),IF($F82="地位Ⅲ",INDEX(幹材積成長量!$AK$7:$AM$14,8,MATCH(【入力】吸収量・排出量算定シート!$G82,幹材積成長量!$AK$7:$AM$7,0)),INDEX(幹材積成長量!$AH$7:$AJ$14,8,MATCH(【入力】吸収量・排出量算定シート!$G82,幹材積成長量!$AH$7:$AJ$7,0)))),0)</f>
        <v>0</v>
      </c>
      <c r="DU82" s="187">
        <f>IFERROR(IF($F82="地位Ⅰ",INDEX(幹材積成長量!$AE$7:$AG$14,8,MATCH(【入力】吸収量・排出量算定シート!$G82,幹材積成長量!$AE$7:$AG$7,0)),IF($F82="地位Ⅲ",INDEX(幹材積成長量!$AK$7:$AM$14,8,MATCH(【入力】吸収量・排出量算定シート!$G82,幹材積成長量!$AK$7:$AM$7,0)),INDEX(幹材積成長量!$AH$7:$AJ$14,8,MATCH(【入力】吸収量・排出量算定シート!$G82,幹材積成長量!$AH$7:$AJ$7,0)))),0)</f>
        <v>0</v>
      </c>
      <c r="DV82" s="187">
        <f>IFERROR(IF($F82="地位Ⅰ",INDEX(幹材積成長量!$AE$7:$AG$14,8,MATCH(【入力】吸収量・排出量算定シート!$G82,幹材積成長量!$AE$7:$AG$7,0)),IF($F82="地位Ⅲ",INDEX(幹材積成長量!$AK$7:$AM$14,8,MATCH(【入力】吸収量・排出量算定シート!$G82,幹材積成長量!$AK$7:$AM$7,0)),INDEX(幹材積成長量!$AH$7:$AJ$14,8,MATCH(【入力】吸収量・排出量算定シート!$G82,幹材積成長量!$AH$7:$AJ$7,0)))),0)</f>
        <v>0</v>
      </c>
      <c r="DW82" s="187">
        <f>IFERROR(IF($F82="地位Ⅰ",INDEX(幹材積成長量!$AE$7:$AG$14,8,MATCH(【入力】吸収量・排出量算定シート!$G82,幹材積成長量!$AE$7:$AG$7,0)),IF($F82="地位Ⅲ",INDEX(幹材積成長量!$AK$7:$AM$14,8,MATCH(【入力】吸収量・排出量算定シート!$G82,幹材積成長量!$AK$7:$AM$7,0)),INDEX(幹材積成長量!$AH$7:$AJ$14,8,MATCH(【入力】吸収量・排出量算定シート!$G82,幹材積成長量!$AH$7:$AJ$7,0)))),0)</f>
        <v>0</v>
      </c>
      <c r="DX82" s="187">
        <f>IFERROR(IF($F82="地位Ⅰ",INDEX(幹材積成長量!$AE$7:$AG$14,8,MATCH(【入力】吸収量・排出量算定シート!$G82,幹材積成長量!$AE$7:$AG$7,0)),IF($F82="地位Ⅲ",INDEX(幹材積成長量!$AK$7:$AM$14,8,MATCH(【入力】吸収量・排出量算定シート!$G82,幹材積成長量!$AK$7:$AM$7,0)),INDEX(幹材積成長量!$AH$7:$AJ$14,8,MATCH(【入力】吸収量・排出量算定シート!$G82,幹材積成長量!$AH$7:$AJ$7,0)))),0)</f>
        <v>0</v>
      </c>
      <c r="DY82" s="187">
        <f>IFERROR(IF($F82="地位Ⅰ",INDEX(幹材積成長量!$AE$7:$AG$14,8,MATCH(【入力】吸収量・排出量算定シート!$G82,幹材積成長量!$AE$7:$AG$7,0)),IF($F82="地位Ⅲ",INDEX(幹材積成長量!$AK$7:$AM$14,8,MATCH(【入力】吸収量・排出量算定シート!$G82,幹材積成長量!$AK$7:$AM$7,0)),INDEX(幹材積成長量!$AH$7:$AJ$14,8,MATCH(【入力】吸収量・排出量算定シート!$G82,幹材積成長量!$AH$7:$AJ$7,0)))),0)</f>
        <v>0</v>
      </c>
      <c r="DZ82" s="187">
        <f>IFERROR(IF($F82="地位Ⅰ",INDEX(幹材積成長量!$AE$7:$AG$14,8,MATCH(【入力】吸収量・排出量算定シート!$G82,幹材積成長量!$AE$7:$AG$7,0)),IF($F82="地位Ⅲ",INDEX(幹材積成長量!$AK$7:$AM$14,8,MATCH(【入力】吸収量・排出量算定シート!$G82,幹材積成長量!$AK$7:$AM$7,0)),INDEX(幹材積成長量!$AH$7:$AJ$14,8,MATCH(【入力】吸収量・排出量算定シート!$G82,幹材積成長量!$AH$7:$AJ$7,0)))),0)</f>
        <v>0</v>
      </c>
      <c r="EA82" s="187">
        <f>IFERROR(IF($F82="地位Ⅰ",INDEX(幹材積成長量!$AE$7:$AG$14,8,MATCH(【入力】吸収量・排出量算定シート!$G82,幹材積成長量!$AE$7:$AG$7,0)),IF($F82="地位Ⅲ",INDEX(幹材積成長量!$AK$7:$AM$14,8,MATCH(【入力】吸収量・排出量算定シート!$G82,幹材積成長量!$AK$7:$AM$7,0)),INDEX(幹材積成長量!$AH$7:$AJ$14,8,MATCH(【入力】吸収量・排出量算定シート!$G82,幹材積成長量!$AH$7:$AJ$7,0)))),0)</f>
        <v>0</v>
      </c>
      <c r="EB82" s="187">
        <f>IFERROR(IF($F82="地位Ⅰ",INDEX(幹材積成長量!$AE$7:$AG$14,8,MATCH(【入力】吸収量・排出量算定シート!$G82,幹材積成長量!$AE$7:$AG$7,0)),IF($F82="地位Ⅲ",INDEX(幹材積成長量!$AK$7:$AM$14,8,MATCH(【入力】吸収量・排出量算定シート!$G82,幹材積成長量!$AK$7:$AM$7,0)),INDEX(幹材積成長量!$AH$7:$AJ$14,8,MATCH(【入力】吸収量・排出量算定シート!$G82,幹材積成長量!$AH$7:$AJ$7,0)))),0)</f>
        <v>0</v>
      </c>
      <c r="EC82" s="187">
        <f>IFERROR(IF($F82="地位Ⅰ",INDEX(幹材積成長量!$AE$7:$AG$14,8,MATCH(【入力】吸収量・排出量算定シート!$G82,幹材積成長量!$AE$7:$AG$7,0)),IF($F82="地位Ⅲ",INDEX(幹材積成長量!$AK$7:$AM$14,8,MATCH(【入力】吸収量・排出量算定シート!$G82,幹材積成長量!$AK$7:$AM$7,0)),INDEX(幹材積成長量!$AH$7:$AJ$14,8,MATCH(【入力】吸収量・排出量算定シート!$G82,幹材積成長量!$AH$7:$AJ$7,0)))),0)</f>
        <v>0</v>
      </c>
      <c r="ED82" s="186">
        <f t="shared" si="233"/>
        <v>0</v>
      </c>
      <c r="EE82" s="186">
        <f t="shared" si="234"/>
        <v>0</v>
      </c>
      <c r="EF82" s="186">
        <f t="shared" si="235"/>
        <v>0</v>
      </c>
      <c r="EG82" s="186">
        <f t="shared" si="236"/>
        <v>0</v>
      </c>
      <c r="EH82" s="186">
        <f t="shared" si="237"/>
        <v>0</v>
      </c>
      <c r="EI82" s="186">
        <f t="shared" si="238"/>
        <v>0</v>
      </c>
      <c r="EJ82" s="186">
        <f t="shared" si="239"/>
        <v>0</v>
      </c>
      <c r="EK82" s="186">
        <f t="shared" si="240"/>
        <v>0</v>
      </c>
      <c r="EL82" s="186">
        <f t="shared" si="241"/>
        <v>0</v>
      </c>
      <c r="EM82" s="186">
        <f t="shared" si="242"/>
        <v>0</v>
      </c>
      <c r="EN82" s="186">
        <f t="shared" si="243"/>
        <v>0</v>
      </c>
      <c r="EO82" s="186">
        <f t="shared" si="244"/>
        <v>0</v>
      </c>
      <c r="EP82" s="186">
        <f t="shared" si="245"/>
        <v>0</v>
      </c>
      <c r="EQ82" s="186">
        <f t="shared" si="246"/>
        <v>0</v>
      </c>
      <c r="ER82" s="186">
        <f t="shared" si="247"/>
        <v>0</v>
      </c>
      <c r="ES82" s="186">
        <f t="shared" si="248"/>
        <v>0</v>
      </c>
      <c r="ET82" s="186">
        <f t="shared" si="249"/>
        <v>0</v>
      </c>
    </row>
    <row r="83" spans="2:150" x14ac:dyDescent="0.3">
      <c r="B83" s="3"/>
      <c r="C83" s="3"/>
      <c r="D83" s="3"/>
      <c r="E83" s="3"/>
      <c r="G83" s="217"/>
      <c r="J83" s="3"/>
      <c r="M83" s="187">
        <f>IFERROR(IF($F83="地位Ⅰ",INDEX(幹材積成長量!$S$7:$U$148,MATCH(【入力】吸収量・排出量算定シート!$H83+(M$17-$M$17),幹材積成長量!$S$7:$S$148,0),MATCH($G83,幹材積成長量!$S$7:$U$7,0)),IF($F83="地位Ⅲ",INDEX(幹材積成長量!$Y$7:$AA$148,MATCH(【入力】吸収量・排出量算定シート!$H83+(M$17-$M$17),幹材積成長量!$Y$7:$Y$148,0),MATCH($G83,幹材積成長量!$Y$7:$AA$7,0)),INDEX(幹材積成長量!$V$7:$X$148,MATCH(【入力】吸収量・排出量算定シート!$H83+(M$17-$M$17),幹材積成長量!$V$7:$V$148,0),MATCH($G83,幹材積成長量!$V$7:$X$7,0)))),0)</f>
        <v>0</v>
      </c>
      <c r="N83" s="187">
        <f>IFERROR(IF($F83="地位Ⅰ",INDEX(幹材積成長量!$S$7:$U$148,MATCH(【入力】吸収量・排出量算定シート!$H83+(N$17-$M$17),幹材積成長量!$S$7:$S$148,0),MATCH($G83,幹材積成長量!$S$7:$U$7,0)),IF($F83="地位Ⅲ",INDEX(幹材積成長量!$Y$7:$AA$148,MATCH(【入力】吸収量・排出量算定シート!$H83+(N$17-$M$17),幹材積成長量!$Y$7:$Y$148,0),MATCH($G83,幹材積成長量!$Y$7:$AA$7,0)),INDEX(幹材積成長量!$V$7:$X$148,MATCH(【入力】吸収量・排出量算定シート!$H83+(N$17-$M$17),幹材積成長量!$V$7:$V$148,0),MATCH($G83,幹材積成長量!$V$7:$X$7,0)))),0)</f>
        <v>0</v>
      </c>
      <c r="O83" s="187">
        <f>IFERROR(IF($F83="地位Ⅰ",INDEX(幹材積成長量!$S$7:$U$148,MATCH(【入力】吸収量・排出量算定シート!$H83+(O$17-$M$17),幹材積成長量!$S$7:$S$148,0),MATCH($G83,幹材積成長量!$S$7:$U$7,0)),IF($F83="地位Ⅲ",INDEX(幹材積成長量!$Y$7:$AA$148,MATCH(【入力】吸収量・排出量算定シート!$H83+(O$17-$M$17),幹材積成長量!$Y$7:$Y$148,0),MATCH($G83,幹材積成長量!$Y$7:$AA$7,0)),INDEX(幹材積成長量!$V$7:$X$148,MATCH(【入力】吸収量・排出量算定シート!$H83+(O$17-$M$17),幹材積成長量!$V$7:$V$148,0),MATCH($G83,幹材積成長量!$V$7:$X$7,0)))),0)</f>
        <v>0</v>
      </c>
      <c r="P83" s="187">
        <f>IFERROR(IF($F83="地位Ⅰ",INDEX(幹材積成長量!$S$7:$U$148,MATCH(【入力】吸収量・排出量算定シート!$H83+(P$17-$M$17),幹材積成長量!$S$7:$S$148,0),MATCH($G83,幹材積成長量!$S$7:$U$7,0)),IF($F83="地位Ⅲ",INDEX(幹材積成長量!$Y$7:$AA$148,MATCH(【入力】吸収量・排出量算定シート!$H83+(P$17-$M$17),幹材積成長量!$Y$7:$Y$148,0),MATCH($G83,幹材積成長量!$Y$7:$AA$7,0)),INDEX(幹材積成長量!$V$7:$X$148,MATCH(【入力】吸収量・排出量算定シート!$H83+(P$17-$M$17),幹材積成長量!$V$7:$V$148,0),MATCH($G83,幹材積成長量!$V$7:$X$7,0)))),0)</f>
        <v>0</v>
      </c>
      <c r="Q83" s="187">
        <f>IFERROR(IF($F83="地位Ⅰ",INDEX(幹材積成長量!$S$7:$U$148,MATCH(【入力】吸収量・排出量算定シート!$H83+(Q$17-$M$17),幹材積成長量!$S$7:$S$148,0),MATCH($G83,幹材積成長量!$S$7:$U$7,0)),IF($F83="地位Ⅲ",INDEX(幹材積成長量!$Y$7:$AA$148,MATCH(【入力】吸収量・排出量算定シート!$H83+(Q$17-$M$17),幹材積成長量!$Y$7:$Y$148,0),MATCH($G83,幹材積成長量!$Y$7:$AA$7,0)),INDEX(幹材積成長量!$V$7:$X$148,MATCH(【入力】吸収量・排出量算定シート!$H83+(Q$17-$M$17),幹材積成長量!$V$7:$V$148,0),MATCH($G83,幹材積成長量!$V$7:$X$7,0)))),0)</f>
        <v>0</v>
      </c>
      <c r="R83" s="187">
        <f>IFERROR(IF($F83="地位Ⅰ",INDEX(幹材積成長量!$S$7:$U$148,MATCH(【入力】吸収量・排出量算定シート!$H83+(R$17-$M$17),幹材積成長量!$S$7:$S$148,0),MATCH($G83,幹材積成長量!$S$7:$U$7,0)),IF($F83="地位Ⅲ",INDEX(幹材積成長量!$Y$7:$AA$148,MATCH(【入力】吸収量・排出量算定シート!$H83+(R$17-$M$17),幹材積成長量!$Y$7:$Y$148,0),MATCH($G83,幹材積成長量!$Y$7:$AA$7,0)),INDEX(幹材積成長量!$V$7:$X$148,MATCH(【入力】吸収量・排出量算定シート!$H83+(R$17-$M$17),幹材積成長量!$V$7:$V$148,0),MATCH($G83,幹材積成長量!$V$7:$X$7,0)))),0)</f>
        <v>0</v>
      </c>
      <c r="S83" s="187">
        <f>IFERROR(IF($F83="地位Ⅰ",INDEX(幹材積成長量!$S$7:$U$148,MATCH(【入力】吸収量・排出量算定シート!$H83+(S$17-$M$17),幹材積成長量!$S$7:$S$148,0),MATCH($G83,幹材積成長量!$S$7:$U$7,0)),IF($F83="地位Ⅲ",INDEX(幹材積成長量!$Y$7:$AA$148,MATCH(【入力】吸収量・排出量算定シート!$H83+(S$17-$M$17),幹材積成長量!$Y$7:$Y$148,0),MATCH($G83,幹材積成長量!$Y$7:$AA$7,0)),INDEX(幹材積成長量!$V$7:$X$148,MATCH(【入力】吸収量・排出量算定シート!$H83+(S$17-$M$17),幹材積成長量!$V$7:$V$148,0),MATCH($G83,幹材積成長量!$V$7:$X$7,0)))),0)</f>
        <v>0</v>
      </c>
      <c r="T83" s="187">
        <f>IFERROR(IF($F83="地位Ⅰ",INDEX(幹材積成長量!$S$7:$U$148,MATCH(【入力】吸収量・排出量算定シート!$H83+(T$17-$M$17),幹材積成長量!$S$7:$S$148,0),MATCH($G83,幹材積成長量!$S$7:$U$7,0)),IF($F83="地位Ⅲ",INDEX(幹材積成長量!$Y$7:$AA$148,MATCH(【入力】吸収量・排出量算定シート!$H83+(T$17-$M$17),幹材積成長量!$Y$7:$Y$148,0),MATCH($G83,幹材積成長量!$Y$7:$AA$7,0)),INDEX(幹材積成長量!$V$7:$X$148,MATCH(【入力】吸収量・排出量算定シート!$H83+(T$17-$M$17),幹材積成長量!$V$7:$V$148,0),MATCH($G83,幹材積成長量!$V$7:$X$7,0)))),0)</f>
        <v>0</v>
      </c>
      <c r="U83" s="187">
        <f>IFERROR(IF($F83="地位Ⅰ",INDEX(幹材積成長量!$S$7:$U$148,MATCH(【入力】吸収量・排出量算定シート!$H83+(U$17-$M$17),幹材積成長量!$S$7:$S$148,0),MATCH($G83,幹材積成長量!$S$7:$U$7,0)),IF($F83="地位Ⅲ",INDEX(幹材積成長量!$Y$7:$AA$148,MATCH(【入力】吸収量・排出量算定シート!$H83+(U$17-$M$17),幹材積成長量!$Y$7:$Y$148,0),MATCH($G83,幹材積成長量!$Y$7:$AA$7,0)),INDEX(幹材積成長量!$V$7:$X$148,MATCH(【入力】吸収量・排出量算定シート!$H83+(U$17-$M$17),幹材積成長量!$V$7:$V$148,0),MATCH($G83,幹材積成長量!$V$7:$X$7,0)))),0)</f>
        <v>0</v>
      </c>
      <c r="V83" s="187">
        <f>IFERROR(IF($F83="地位Ⅰ",INDEX(幹材積成長量!$S$7:$U$148,MATCH(【入力】吸収量・排出量算定シート!$H83+(V$17-$M$17),幹材積成長量!$S$7:$S$148,0),MATCH($G83,幹材積成長量!$S$7:$U$7,0)),IF($F83="地位Ⅲ",INDEX(幹材積成長量!$Y$7:$AA$148,MATCH(【入力】吸収量・排出量算定シート!$H83+(V$17-$M$17),幹材積成長量!$Y$7:$Y$148,0),MATCH($G83,幹材積成長量!$Y$7:$AA$7,0)),INDEX(幹材積成長量!$V$7:$X$148,MATCH(【入力】吸収量・排出量算定シート!$H83+(V$17-$M$17),幹材積成長量!$V$7:$V$148,0),MATCH($G83,幹材積成長量!$V$7:$X$7,0)))),0)</f>
        <v>0</v>
      </c>
      <c r="W83" s="187">
        <f>IFERROR(IF($F83="地位Ⅰ",INDEX(幹材積成長量!$S$7:$U$148,MATCH(【入力】吸収量・排出量算定シート!$H83+(W$17-$M$17),幹材積成長量!$S$7:$S$148,0),MATCH($G83,幹材積成長量!$S$7:$U$7,0)),IF($F83="地位Ⅲ",INDEX(幹材積成長量!$Y$7:$AA$148,MATCH(【入力】吸収量・排出量算定シート!$H83+(W$17-$M$17),幹材積成長量!$Y$7:$Y$148,0),MATCH($G83,幹材積成長量!$Y$7:$AA$7,0)),INDEX(幹材積成長量!$V$7:$X$148,MATCH(【入力】吸収量・排出量算定シート!$H83+(W$17-$M$17),幹材積成長量!$V$7:$V$148,0),MATCH($G83,幹材積成長量!$V$7:$X$7,0)))),0)</f>
        <v>0</v>
      </c>
      <c r="X83" s="187">
        <f>IFERROR(IF($F83="地位Ⅰ",INDEX(幹材積成長量!$S$7:$U$148,MATCH(【入力】吸収量・排出量算定シート!$H83+(X$17-$M$17),幹材積成長量!$S$7:$S$148,0),MATCH($G83,幹材積成長量!$S$7:$U$7,0)),IF($F83="地位Ⅲ",INDEX(幹材積成長量!$Y$7:$AA$148,MATCH(【入力】吸収量・排出量算定シート!$H83+(X$17-$M$17),幹材積成長量!$Y$7:$Y$148,0),MATCH($G83,幹材積成長量!$Y$7:$AA$7,0)),INDEX(幹材積成長量!$V$7:$X$148,MATCH(【入力】吸収量・排出量算定シート!$H83+(X$17-$M$17),幹材積成長量!$V$7:$V$148,0),MATCH($G83,幹材積成長量!$V$7:$X$7,0)))),0)</f>
        <v>0</v>
      </c>
      <c r="Y83" s="187">
        <f>IFERROR(IF($F83="地位Ⅰ",INDEX(幹材積成長量!$S$7:$U$148,MATCH(【入力】吸収量・排出量算定シート!$H83+(Y$17-$M$17),幹材積成長量!$S$7:$S$148,0),MATCH($G83,幹材積成長量!$S$7:$U$7,0)),IF($F83="地位Ⅲ",INDEX(幹材積成長量!$Y$7:$AA$148,MATCH(【入力】吸収量・排出量算定シート!$H83+(Y$17-$M$17),幹材積成長量!$Y$7:$Y$148,0),MATCH($G83,幹材積成長量!$Y$7:$AA$7,0)),INDEX(幹材積成長量!$V$7:$X$148,MATCH(【入力】吸収量・排出量算定シート!$H83+(Y$17-$M$17),幹材積成長量!$V$7:$V$148,0),MATCH($G83,幹材積成長量!$V$7:$X$7,0)))),0)</f>
        <v>0</v>
      </c>
      <c r="Z83" s="187">
        <f>IFERROR(IF($F83="地位Ⅰ",INDEX(幹材積成長量!$S$7:$U$148,MATCH(【入力】吸収量・排出量算定シート!$H83+(Z$17-$M$17),幹材積成長量!$S$7:$S$148,0),MATCH($G83,幹材積成長量!$S$7:$U$7,0)),IF($F83="地位Ⅲ",INDEX(幹材積成長量!$Y$7:$AA$148,MATCH(【入力】吸収量・排出量算定シート!$H83+(Z$17-$M$17),幹材積成長量!$Y$7:$Y$148,0),MATCH($G83,幹材積成長量!$Y$7:$AA$7,0)),INDEX(幹材積成長量!$V$7:$X$148,MATCH(【入力】吸収量・排出量算定シート!$H83+(Z$17-$M$17),幹材積成長量!$V$7:$V$148,0),MATCH($G83,幹材積成長量!$V$7:$X$7,0)))),0)</f>
        <v>0</v>
      </c>
      <c r="AA83" s="187">
        <f>IFERROR(IF($F83="地位Ⅰ",INDEX(幹材積成長量!$S$7:$U$148,MATCH(【入力】吸収量・排出量算定シート!$H83+(AA$17-$M$17),幹材積成長量!$S$7:$S$148,0),MATCH($G83,幹材積成長量!$S$7:$U$7,0)),IF($F83="地位Ⅲ",INDEX(幹材積成長量!$Y$7:$AA$148,MATCH(【入力】吸収量・排出量算定シート!$H83+(AA$17-$M$17),幹材積成長量!$Y$7:$Y$148,0),MATCH($G83,幹材積成長量!$Y$7:$AA$7,0)),INDEX(幹材積成長量!$V$7:$X$148,MATCH(【入力】吸収量・排出量算定シート!$H83+(AA$17-$M$17),幹材積成長量!$V$7:$V$148,0),MATCH($G83,幹材積成長量!$V$7:$X$7,0)))),0)</f>
        <v>0</v>
      </c>
      <c r="AB83" s="187">
        <f>IFERROR(IF($F83="地位Ⅰ",INDEX(幹材積成長量!$S$7:$U$148,MATCH(【入力】吸収量・排出量算定シート!$H83+(AB$17-$M$17),幹材積成長量!$S$7:$S$148,0),MATCH($G83,幹材積成長量!$S$7:$U$7,0)),IF($F83="地位Ⅲ",INDEX(幹材積成長量!$Y$7:$AA$148,MATCH(【入力】吸収量・排出量算定シート!$H83+(AB$17-$M$17),幹材積成長量!$Y$7:$Y$148,0),MATCH($G83,幹材積成長量!$Y$7:$AA$7,0)),INDEX(幹材積成長量!$V$7:$X$148,MATCH(【入力】吸収量・排出量算定シート!$H83+(AB$17-$M$17),幹材積成長量!$V$7:$V$148,0),MATCH($G83,幹材積成長量!$V$7:$X$7,0)))),0)</f>
        <v>0</v>
      </c>
      <c r="AC83" s="187">
        <f>IFERROR(IF($F83="地位Ⅰ",INDEX(幹材積成長量!$S$7:$U$148,MATCH(【入力】吸収量・排出量算定シート!$H83+(AC$17-$M$17),幹材積成長量!$S$7:$S$148,0),MATCH($G83,幹材積成長量!$S$7:$U$7,0)),IF($F83="地位Ⅲ",INDEX(幹材積成長量!$Y$7:$AA$148,MATCH(【入力】吸収量・排出量算定シート!$H83+(AC$17-$M$17),幹材積成長量!$Y$7:$Y$148,0),MATCH($G83,幹材積成長量!$Y$7:$AA$7,0)),INDEX(幹材積成長量!$V$7:$X$148,MATCH(【入力】吸収量・排出量算定シート!$H83+(AC$17-$M$17),幹材積成長量!$V$7:$V$148,0),MATCH($G83,幹材積成長量!$V$7:$X$7,0)))),0)</f>
        <v>0</v>
      </c>
      <c r="AD83" s="2">
        <f>IFERROR(INDEX('BEF（拡大係数）'!$A$4:$AO$154,MATCH(【入力】吸収量・排出量算定シート!$H83,'BEF（拡大係数）'!$A$4:$A$154,0),MATCH($G83,'BEF（拡大係数）'!$A$4:$AO$4,0)),0)</f>
        <v>0</v>
      </c>
      <c r="AE83" s="2">
        <f>IFERROR(INDEX('BEF（拡大係数）'!$A$4:$AO$154,MATCH(【入力】吸収量・排出量算定シート!$H83,'BEF（拡大係数）'!$A$4:$A$154,0),MATCH($G83,'BEF（拡大係数）'!$A$4:$AO$4,0)),0)</f>
        <v>0</v>
      </c>
      <c r="AF83" s="2">
        <f>IFERROR(INDEX('BEF（拡大係数）'!$A$4:$AO$154,MATCH(【入力】吸収量・排出量算定シート!$H83,'BEF（拡大係数）'!$A$4:$A$154,0),MATCH($G83,'BEF（拡大係数）'!$A$4:$AO$4,0)),0)</f>
        <v>0</v>
      </c>
      <c r="AG83" s="2">
        <f>IFERROR(INDEX('BEF（拡大係数）'!$A$4:$AO$154,MATCH(【入力】吸収量・排出量算定シート!$H83,'BEF（拡大係数）'!$A$4:$A$154,0),MATCH($G83,'BEF（拡大係数）'!$A$4:$AO$4,0)),0)</f>
        <v>0</v>
      </c>
      <c r="AH83" s="2">
        <f>IFERROR(INDEX('BEF（拡大係数）'!$A$4:$AO$154,MATCH(【入力】吸収量・排出量算定シート!$H83,'BEF（拡大係数）'!$A$4:$A$154,0),MATCH($G83,'BEF（拡大係数）'!$A$4:$AO$4,0)),0)</f>
        <v>0</v>
      </c>
      <c r="AI83" s="2">
        <f>IFERROR(INDEX('BEF（拡大係数）'!$A$4:$AO$154,MATCH(【入力】吸収量・排出量算定シート!$H83,'BEF（拡大係数）'!$A$4:$A$154,0),MATCH($G83,'BEF（拡大係数）'!$A$4:$AO$4,0)),0)</f>
        <v>0</v>
      </c>
      <c r="AJ83" s="2">
        <f>IFERROR(INDEX('BEF（拡大係数）'!$A$4:$AO$154,MATCH(【入力】吸収量・排出量算定シート!$H83,'BEF（拡大係数）'!$A$4:$A$154,0),MATCH($G83,'BEF（拡大係数）'!$A$4:$AO$4,0)),0)</f>
        <v>0</v>
      </c>
      <c r="AK83" s="2">
        <f>IFERROR(INDEX('BEF（拡大係数）'!$A$4:$AO$154,MATCH(【入力】吸収量・排出量算定シート!$H83,'BEF（拡大係数）'!$A$4:$A$154,0),MATCH($G83,'BEF（拡大係数）'!$A$4:$AO$4,0)),0)</f>
        <v>0</v>
      </c>
      <c r="AL83" s="2">
        <f>IFERROR(INDEX('BEF（拡大係数）'!$A$4:$AO$154,MATCH(【入力】吸収量・排出量算定シート!$H83,'BEF（拡大係数）'!$A$4:$A$154,0),MATCH($G83,'BEF（拡大係数）'!$A$4:$AO$4,0)),0)</f>
        <v>0</v>
      </c>
      <c r="AM83" s="2">
        <f>IFERROR(INDEX('BEF（拡大係数）'!$A$4:$AO$154,MATCH(【入力】吸収量・排出量算定シート!$H83,'BEF（拡大係数）'!$A$4:$A$154,0),MATCH($G83,'BEF（拡大係数）'!$A$4:$AO$4,0)),0)</f>
        <v>0</v>
      </c>
      <c r="AN83" s="2">
        <f>IFERROR(INDEX('BEF（拡大係数）'!$A$4:$AO$154,MATCH(【入力】吸収量・排出量算定シート!$H83,'BEF（拡大係数）'!$A$4:$A$154,0),MATCH($G83,'BEF（拡大係数）'!$A$4:$AO$4,0)),0)</f>
        <v>0</v>
      </c>
      <c r="AO83" s="2">
        <f>IFERROR(INDEX('BEF（拡大係数）'!$A$4:$AO$154,MATCH(【入力】吸収量・排出量算定シート!$H83,'BEF（拡大係数）'!$A$4:$A$154,0),MATCH($G83,'BEF（拡大係数）'!$A$4:$AO$4,0)),0)</f>
        <v>0</v>
      </c>
      <c r="AP83" s="2">
        <f>IFERROR(INDEX('BEF（拡大係数）'!$A$4:$AO$154,MATCH(【入力】吸収量・排出量算定シート!$H83,'BEF（拡大係数）'!$A$4:$A$154,0),MATCH($G83,'BEF（拡大係数）'!$A$4:$AO$4,0)),0)</f>
        <v>0</v>
      </c>
      <c r="AQ83" s="2">
        <f>IFERROR(INDEX('BEF（拡大係数）'!$A$4:$AO$154,MATCH(【入力】吸収量・排出量算定シート!$H83,'BEF（拡大係数）'!$A$4:$A$154,0),MATCH($G83,'BEF（拡大係数）'!$A$4:$AO$4,0)),0)</f>
        <v>0</v>
      </c>
      <c r="AR83" s="2">
        <f>IFERROR(INDEX('BEF（拡大係数）'!$A$4:$AO$154,MATCH(【入力】吸収量・排出量算定シート!$H83,'BEF（拡大係数）'!$A$4:$A$154,0),MATCH($G83,'BEF（拡大係数）'!$A$4:$AO$4,0)),0)</f>
        <v>0</v>
      </c>
      <c r="AS83" s="2">
        <f>IFERROR(INDEX('BEF（拡大係数）'!$A$4:$AO$154,MATCH(【入力】吸収量・排出量算定シート!$H83,'BEF（拡大係数）'!$A$4:$A$154,0),MATCH($G83,'BEF（拡大係数）'!$A$4:$AO$4,0)),0)</f>
        <v>0</v>
      </c>
      <c r="AT83" s="2">
        <f>IFERROR(INDEX('BEF（拡大係数）'!$A$4:$AO$154,MATCH(【入力】吸収量・排出量算定シート!$H83,'BEF（拡大係数）'!$A$4:$A$154,0),MATCH($G83,'BEF（拡大係数）'!$A$4:$AO$4,0)),0)</f>
        <v>0</v>
      </c>
      <c r="AU83" s="2">
        <f>IFERROR(VLOOKUP($G83,パラメータ_オリジナル!$B$6:$G$45,4,FALSE),0)</f>
        <v>0</v>
      </c>
      <c r="AV83" s="2">
        <f>IFERROR(VLOOKUP($G83,パラメータ_オリジナル!$B$6:$G$45,5,FALSE),0)</f>
        <v>0</v>
      </c>
      <c r="AW83" s="2">
        <f>IFERROR(VLOOKUP($G83,パラメータ_オリジナル!$B$6:$G$45,6,FALSE),0)</f>
        <v>0</v>
      </c>
      <c r="AX83" s="125">
        <f t="shared" si="182"/>
        <v>0</v>
      </c>
      <c r="AY83" s="125">
        <f t="shared" si="183"/>
        <v>0</v>
      </c>
      <c r="AZ83" s="125">
        <f t="shared" si="184"/>
        <v>0</v>
      </c>
      <c r="BA83" s="125">
        <f t="shared" si="185"/>
        <v>0</v>
      </c>
      <c r="BB83" s="125">
        <f t="shared" si="186"/>
        <v>0</v>
      </c>
      <c r="BC83" s="125">
        <f t="shared" si="187"/>
        <v>0</v>
      </c>
      <c r="BD83" s="125">
        <f t="shared" si="188"/>
        <v>0</v>
      </c>
      <c r="BE83" s="125">
        <f t="shared" si="189"/>
        <v>0</v>
      </c>
      <c r="BF83" s="125">
        <f t="shared" si="190"/>
        <v>0</v>
      </c>
      <c r="BG83" s="125">
        <f t="shared" si="191"/>
        <v>0</v>
      </c>
      <c r="BH83" s="125">
        <f t="shared" si="192"/>
        <v>0</v>
      </c>
      <c r="BI83" s="125">
        <f t="shared" si="193"/>
        <v>0</v>
      </c>
      <c r="BJ83" s="125">
        <f t="shared" si="194"/>
        <v>0</v>
      </c>
      <c r="BK83" s="125">
        <f t="shared" si="195"/>
        <v>0</v>
      </c>
      <c r="BL83" s="125">
        <f t="shared" si="196"/>
        <v>0</v>
      </c>
      <c r="BM83" s="125">
        <f t="shared" si="197"/>
        <v>0</v>
      </c>
      <c r="BN83" s="125">
        <f t="shared" si="198"/>
        <v>0</v>
      </c>
      <c r="BO83" s="125">
        <f t="shared" si="199"/>
        <v>0</v>
      </c>
      <c r="BP83" s="125">
        <f t="shared" si="200"/>
        <v>0</v>
      </c>
      <c r="BQ83" s="125">
        <f t="shared" si="201"/>
        <v>0</v>
      </c>
      <c r="BR83" s="125">
        <f t="shared" si="202"/>
        <v>0</v>
      </c>
      <c r="BS83" s="125">
        <f t="shared" si="203"/>
        <v>0</v>
      </c>
      <c r="BT83" s="125">
        <f t="shared" si="204"/>
        <v>0</v>
      </c>
      <c r="BU83" s="125">
        <f t="shared" si="205"/>
        <v>0</v>
      </c>
      <c r="BV83" s="125">
        <f t="shared" si="206"/>
        <v>0</v>
      </c>
      <c r="BW83" s="125">
        <f t="shared" si="207"/>
        <v>0</v>
      </c>
      <c r="BX83" s="125">
        <f t="shared" si="208"/>
        <v>0</v>
      </c>
      <c r="BY83" s="125">
        <f t="shared" si="209"/>
        <v>0</v>
      </c>
      <c r="BZ83" s="125">
        <f t="shared" si="210"/>
        <v>0</v>
      </c>
      <c r="CA83" s="125">
        <f t="shared" si="211"/>
        <v>0</v>
      </c>
      <c r="CB83" s="125">
        <f t="shared" si="212"/>
        <v>0</v>
      </c>
      <c r="CC83" s="125">
        <f t="shared" si="213"/>
        <v>0</v>
      </c>
      <c r="CD83" s="125">
        <f t="shared" si="214"/>
        <v>0</v>
      </c>
      <c r="CE83" s="125">
        <f t="shared" si="215"/>
        <v>0</v>
      </c>
      <c r="CF83" s="2">
        <f>IFERROR(IF($F83="地位Ⅰ",INDEX(幹材積成長量!$I$7:$K$148,MATCH((【入力】吸収量・排出量算定シート!$H83+(【入力】吸収量・排出量算定シート!CF$17-【入力】吸収量・排出量算定シート!$CF$17)),幹材積成長量!$I$7:$I$148,0),MATCH(【入力】吸収量・排出量算定シート!$G83,幹材積成長量!$I$7:$K$7,0)),IF($F83="地位Ⅲ",INDEX(幹材積成長量!$O$7:$Q$148,MATCH((【入力】吸収量・排出量算定シート!$H83+(【入力】吸収量・排出量算定シート!CF$17-【入力】吸収量・排出量算定シート!$CF$17)),幹材積成長量!$O$7:$O$148,0),MATCH(【入力】吸収量・排出量算定シート!$G83,幹材積成長量!$O$7:$Q$7,0)),INDEX(幹材積成長量!$L$7:$N$148,MATCH((【入力】吸収量・排出量算定シート!$H83+(【入力】吸収量・排出量算定シート!CF$17-【入力】吸収量・排出量算定シート!$CF$17)),幹材積成長量!$L$7:$L$148,0),MATCH(【入力】吸収量・排出量算定シート!$G83,幹材積成長量!$L$7:$N$7,0)))),0)</f>
        <v>0</v>
      </c>
      <c r="CG83" s="2">
        <f>IFERROR(IF($F83="地位Ⅰ",INDEX(幹材積成長量!$I$7:$K$148,MATCH((【入力】吸収量・排出量算定シート!$H83+(【入力】吸収量・排出量算定シート!CG$17-【入力】吸収量・排出量算定シート!$CF$17)),幹材積成長量!$I$7:$I$148,0),MATCH(【入力】吸収量・排出量算定シート!$G83,幹材積成長量!$I$7:$K$7,0)),IF($F83="地位Ⅲ",INDEX(幹材積成長量!$O$7:$Q$148,MATCH((【入力】吸収量・排出量算定シート!$H83+(【入力】吸収量・排出量算定シート!CG$17-【入力】吸収量・排出量算定シート!$CF$17)),幹材積成長量!$O$7:$O$148,0),MATCH(【入力】吸収量・排出量算定シート!$G83,幹材積成長量!$O$7:$Q$7,0)),INDEX(幹材積成長量!$L$7:$N$148,MATCH((【入力】吸収量・排出量算定シート!$H83+(【入力】吸収量・排出量算定シート!CG$17-【入力】吸収量・排出量算定シート!$CF$17)),幹材積成長量!$L$7:$L$148,0),MATCH(【入力】吸収量・排出量算定シート!$G83,幹材積成長量!$L$7:$N$7,0)))),0)</f>
        <v>0</v>
      </c>
      <c r="CH83" s="2">
        <f>IFERROR(IF($F83="地位Ⅰ",INDEX(幹材積成長量!$I$7:$K$148,MATCH((【入力】吸収量・排出量算定シート!$H83+(【入力】吸収量・排出量算定シート!CH$17-【入力】吸収量・排出量算定シート!$CF$17)),幹材積成長量!$I$7:$I$148,0),MATCH(【入力】吸収量・排出量算定シート!$G83,幹材積成長量!$I$7:$K$7,0)),IF($F83="地位Ⅲ",INDEX(幹材積成長量!$O$7:$Q$148,MATCH((【入力】吸収量・排出量算定シート!$H83+(【入力】吸収量・排出量算定シート!CH$17-【入力】吸収量・排出量算定シート!$CF$17)),幹材積成長量!$O$7:$O$148,0),MATCH(【入力】吸収量・排出量算定シート!$G83,幹材積成長量!$O$7:$Q$7,0)),INDEX(幹材積成長量!$L$7:$N$148,MATCH((【入力】吸収量・排出量算定シート!$H83+(【入力】吸収量・排出量算定シート!CH$17-【入力】吸収量・排出量算定シート!$CF$17)),幹材積成長量!$L$7:$L$148,0),MATCH(【入力】吸収量・排出量算定シート!$G83,幹材積成長量!$L$7:$N$7,0)))),0)</f>
        <v>0</v>
      </c>
      <c r="CI83" s="2">
        <f>IFERROR(IF($F83="地位Ⅰ",INDEX(幹材積成長量!$I$7:$K$148,MATCH((【入力】吸収量・排出量算定シート!$H83+(【入力】吸収量・排出量算定シート!CI$17-【入力】吸収量・排出量算定シート!$CF$17)),幹材積成長量!$I$7:$I$148,0),MATCH(【入力】吸収量・排出量算定シート!$G83,幹材積成長量!$I$7:$K$7,0)),IF($F83="地位Ⅲ",INDEX(幹材積成長量!$O$7:$Q$148,MATCH((【入力】吸収量・排出量算定シート!$H83+(【入力】吸収量・排出量算定シート!CI$17-【入力】吸収量・排出量算定シート!$CF$17)),幹材積成長量!$O$7:$O$148,0),MATCH(【入力】吸収量・排出量算定シート!$G83,幹材積成長量!$O$7:$Q$7,0)),INDEX(幹材積成長量!$L$7:$N$148,MATCH((【入力】吸収量・排出量算定シート!$H83+(【入力】吸収量・排出量算定シート!CI$17-【入力】吸収量・排出量算定シート!$CF$17)),幹材積成長量!$L$7:$L$148,0),MATCH(【入力】吸収量・排出量算定シート!$G83,幹材積成長量!$L$7:$N$7,0)))),0)</f>
        <v>0</v>
      </c>
      <c r="CJ83" s="2">
        <f>IFERROR(IF($F83="地位Ⅰ",INDEX(幹材積成長量!$I$7:$K$148,MATCH((【入力】吸収量・排出量算定シート!$H83+(【入力】吸収量・排出量算定シート!CJ$17-【入力】吸収量・排出量算定シート!$CF$17)),幹材積成長量!$I$7:$I$148,0),MATCH(【入力】吸収量・排出量算定シート!$G83,幹材積成長量!$I$7:$K$7,0)),IF($F83="地位Ⅲ",INDEX(幹材積成長量!$O$7:$Q$148,MATCH((【入力】吸収量・排出量算定シート!$H83+(【入力】吸収量・排出量算定シート!CJ$17-【入力】吸収量・排出量算定シート!$CF$17)),幹材積成長量!$O$7:$O$148,0),MATCH(【入力】吸収量・排出量算定シート!$G83,幹材積成長量!$O$7:$Q$7,0)),INDEX(幹材積成長量!$L$7:$N$148,MATCH((【入力】吸収量・排出量算定シート!$H83+(【入力】吸収量・排出量算定シート!CJ$17-【入力】吸収量・排出量算定シート!$CF$17)),幹材積成長量!$L$7:$L$148,0),MATCH(【入力】吸収量・排出量算定シート!$G83,幹材積成長量!$L$7:$N$7,0)))),0)</f>
        <v>0</v>
      </c>
      <c r="CK83" s="2">
        <f>IFERROR(IF($F83="地位Ⅰ",INDEX(幹材積成長量!$I$7:$K$148,MATCH((【入力】吸収量・排出量算定シート!$H83+(【入力】吸収量・排出量算定シート!CK$17-【入力】吸収量・排出量算定シート!$CF$17)),幹材積成長量!$I$7:$I$148,0),MATCH(【入力】吸収量・排出量算定シート!$G83,幹材積成長量!$I$7:$K$7,0)),IF($F83="地位Ⅲ",INDEX(幹材積成長量!$O$7:$Q$148,MATCH((【入力】吸収量・排出量算定シート!$H83+(【入力】吸収量・排出量算定シート!CK$17-【入力】吸収量・排出量算定シート!$CF$17)),幹材積成長量!$O$7:$O$148,0),MATCH(【入力】吸収量・排出量算定シート!$G83,幹材積成長量!$O$7:$Q$7,0)),INDEX(幹材積成長量!$L$7:$N$148,MATCH((【入力】吸収量・排出量算定シート!$H83+(【入力】吸収量・排出量算定シート!CK$17-【入力】吸収量・排出量算定シート!$CF$17)),幹材積成長量!$L$7:$L$148,0),MATCH(【入力】吸収量・排出量算定シート!$G83,幹材積成長量!$L$7:$N$7,0)))),0)</f>
        <v>0</v>
      </c>
      <c r="CL83" s="2">
        <f>IFERROR(IF($F83="地位Ⅰ",INDEX(幹材積成長量!$I$7:$K$148,MATCH((【入力】吸収量・排出量算定シート!$H83+(【入力】吸収量・排出量算定シート!CL$17-【入力】吸収量・排出量算定シート!$CF$17)),幹材積成長量!$I$7:$I$148,0),MATCH(【入力】吸収量・排出量算定シート!$G83,幹材積成長量!$I$7:$K$7,0)),IF($F83="地位Ⅲ",INDEX(幹材積成長量!$O$7:$Q$148,MATCH((【入力】吸収量・排出量算定シート!$H83+(【入力】吸収量・排出量算定シート!CL$17-【入力】吸収量・排出量算定シート!$CF$17)),幹材積成長量!$O$7:$O$148,0),MATCH(【入力】吸収量・排出量算定シート!$G83,幹材積成長量!$O$7:$Q$7,0)),INDEX(幹材積成長量!$L$7:$N$148,MATCH((【入力】吸収量・排出量算定シート!$H83+(【入力】吸収量・排出量算定シート!CL$17-【入力】吸収量・排出量算定シート!$CF$17)),幹材積成長量!$L$7:$L$148,0),MATCH(【入力】吸収量・排出量算定シート!$G83,幹材積成長量!$L$7:$N$7,0)))),0)</f>
        <v>0</v>
      </c>
      <c r="CM83" s="2">
        <f>IFERROR(IF($F83="地位Ⅰ",INDEX(幹材積成長量!$I$7:$K$148,MATCH((【入力】吸収量・排出量算定シート!$H83+(【入力】吸収量・排出量算定シート!CM$17-【入力】吸収量・排出量算定シート!$CF$17)),幹材積成長量!$I$7:$I$148,0),MATCH(【入力】吸収量・排出量算定シート!$G83,幹材積成長量!$I$7:$K$7,0)),IF($F83="地位Ⅲ",INDEX(幹材積成長量!$O$7:$Q$148,MATCH((【入力】吸収量・排出量算定シート!$H83+(【入力】吸収量・排出量算定シート!CM$17-【入力】吸収量・排出量算定シート!$CF$17)),幹材積成長量!$O$7:$O$148,0),MATCH(【入力】吸収量・排出量算定シート!$G83,幹材積成長量!$O$7:$Q$7,0)),INDEX(幹材積成長量!$L$7:$N$148,MATCH((【入力】吸収量・排出量算定シート!$H83+(【入力】吸収量・排出量算定シート!CM$17-【入力】吸収量・排出量算定シート!$CF$17)),幹材積成長量!$L$7:$L$148,0),MATCH(【入力】吸収量・排出量算定シート!$G83,幹材積成長量!$L$7:$N$7,0)))),0)</f>
        <v>0</v>
      </c>
      <c r="CN83" s="2">
        <f>IFERROR(IF($F83="地位Ⅰ",INDEX(幹材積成長量!$I$7:$K$148,MATCH((【入力】吸収量・排出量算定シート!$H83+(【入力】吸収量・排出量算定シート!CN$17-【入力】吸収量・排出量算定シート!$CF$17)),幹材積成長量!$I$7:$I$148,0),MATCH(【入力】吸収量・排出量算定シート!$G83,幹材積成長量!$I$7:$K$7,0)),IF($F83="地位Ⅲ",INDEX(幹材積成長量!$O$7:$Q$148,MATCH((【入力】吸収量・排出量算定シート!$H83+(【入力】吸収量・排出量算定シート!CN$17-【入力】吸収量・排出量算定シート!$CF$17)),幹材積成長量!$O$7:$O$148,0),MATCH(【入力】吸収量・排出量算定シート!$G83,幹材積成長量!$O$7:$Q$7,0)),INDEX(幹材積成長量!$L$7:$N$148,MATCH((【入力】吸収量・排出量算定シート!$H83+(【入力】吸収量・排出量算定シート!CN$17-【入力】吸収量・排出量算定シート!$CF$17)),幹材積成長量!$L$7:$L$148,0),MATCH(【入力】吸収量・排出量算定シート!$G83,幹材積成長量!$L$7:$N$7,0)))),0)</f>
        <v>0</v>
      </c>
      <c r="CO83" s="2">
        <f>IFERROR(IF($F83="地位Ⅰ",INDEX(幹材積成長量!$I$7:$K$148,MATCH((【入力】吸収量・排出量算定シート!$H83+(【入力】吸収量・排出量算定シート!CO$17-【入力】吸収量・排出量算定シート!$CF$17)),幹材積成長量!$I$7:$I$148,0),MATCH(【入力】吸収量・排出量算定シート!$G83,幹材積成長量!$I$7:$K$7,0)),IF($F83="地位Ⅲ",INDEX(幹材積成長量!$O$7:$Q$148,MATCH((【入力】吸収量・排出量算定シート!$H83+(【入力】吸収量・排出量算定シート!CO$17-【入力】吸収量・排出量算定シート!$CF$17)),幹材積成長量!$O$7:$O$148,0),MATCH(【入力】吸収量・排出量算定シート!$G83,幹材積成長量!$O$7:$Q$7,0)),INDEX(幹材積成長量!$L$7:$N$148,MATCH((【入力】吸収量・排出量算定シート!$H83+(【入力】吸収量・排出量算定シート!CO$17-【入力】吸収量・排出量算定シート!$CF$17)),幹材積成長量!$L$7:$L$148,0),MATCH(【入力】吸収量・排出量算定シート!$G83,幹材積成長量!$L$7:$N$7,0)))),0)</f>
        <v>0</v>
      </c>
      <c r="CP83" s="2">
        <f>IFERROR(IF($F83="地位Ⅰ",INDEX(幹材積成長量!$I$7:$K$148,MATCH((【入力】吸収量・排出量算定シート!$H83+(【入力】吸収量・排出量算定シート!CP$17-【入力】吸収量・排出量算定シート!$CF$17)),幹材積成長量!$I$7:$I$148,0),MATCH(【入力】吸収量・排出量算定シート!$G83,幹材積成長量!$I$7:$K$7,0)),IF($F83="地位Ⅲ",INDEX(幹材積成長量!$O$7:$Q$148,MATCH((【入力】吸収量・排出量算定シート!$H83+(【入力】吸収量・排出量算定シート!CP$17-【入力】吸収量・排出量算定シート!$CF$17)),幹材積成長量!$O$7:$O$148,0),MATCH(【入力】吸収量・排出量算定シート!$G83,幹材積成長量!$O$7:$Q$7,0)),INDEX(幹材積成長量!$L$7:$N$148,MATCH((【入力】吸収量・排出量算定シート!$H83+(【入力】吸収量・排出量算定シート!CP$17-【入力】吸収量・排出量算定シート!$CF$17)),幹材積成長量!$L$7:$L$148,0),MATCH(【入力】吸収量・排出量算定シート!$G83,幹材積成長量!$L$7:$N$7,0)))),0)</f>
        <v>0</v>
      </c>
      <c r="CQ83" s="2">
        <f>IFERROR(IF($F83="地位Ⅰ",INDEX(幹材積成長量!$I$7:$K$148,MATCH((【入力】吸収量・排出量算定シート!$H83+(【入力】吸収量・排出量算定シート!CQ$17-【入力】吸収量・排出量算定シート!$CF$17)),幹材積成長量!$I$7:$I$148,0),MATCH(【入力】吸収量・排出量算定シート!$G83,幹材積成長量!$I$7:$K$7,0)),IF($F83="地位Ⅲ",INDEX(幹材積成長量!$O$7:$Q$148,MATCH((【入力】吸収量・排出量算定シート!$H83+(【入力】吸収量・排出量算定シート!CQ$17-【入力】吸収量・排出量算定シート!$CF$17)),幹材積成長量!$O$7:$O$148,0),MATCH(【入力】吸収量・排出量算定シート!$G83,幹材積成長量!$O$7:$Q$7,0)),INDEX(幹材積成長量!$L$7:$N$148,MATCH((【入力】吸収量・排出量算定シート!$H83+(【入力】吸収量・排出量算定シート!CQ$17-【入力】吸収量・排出量算定シート!$CF$17)),幹材積成長量!$L$7:$L$148,0),MATCH(【入力】吸収量・排出量算定シート!$G83,幹材積成長量!$L$7:$N$7,0)))),0)</f>
        <v>0</v>
      </c>
      <c r="CR83" s="2">
        <f>IFERROR(IF($F83="地位Ⅰ",INDEX(幹材積成長量!$I$7:$K$148,MATCH((【入力】吸収量・排出量算定シート!$H83+(【入力】吸収量・排出量算定シート!CR$17-【入力】吸収量・排出量算定シート!$CF$17)),幹材積成長量!$I$7:$I$148,0),MATCH(【入力】吸収量・排出量算定シート!$G83,幹材積成長量!$I$7:$K$7,0)),IF($F83="地位Ⅲ",INDEX(幹材積成長量!$O$7:$Q$148,MATCH((【入力】吸収量・排出量算定シート!$H83+(【入力】吸収量・排出量算定シート!CR$17-【入力】吸収量・排出量算定シート!$CF$17)),幹材積成長量!$O$7:$O$148,0),MATCH(【入力】吸収量・排出量算定シート!$G83,幹材積成長量!$O$7:$Q$7,0)),INDEX(幹材積成長量!$L$7:$N$148,MATCH((【入力】吸収量・排出量算定シート!$H83+(【入力】吸収量・排出量算定シート!CR$17-【入力】吸収量・排出量算定シート!$CF$17)),幹材積成長量!$L$7:$L$148,0),MATCH(【入力】吸収量・排出量算定シート!$G83,幹材積成長量!$L$7:$N$7,0)))),0)</f>
        <v>0</v>
      </c>
      <c r="CS83" s="2">
        <f>IFERROR(IF($F83="地位Ⅰ",INDEX(幹材積成長量!$I$7:$K$148,MATCH((【入力】吸収量・排出量算定シート!$H83+(【入力】吸収量・排出量算定シート!CS$17-【入力】吸収量・排出量算定シート!$CF$17)),幹材積成長量!$I$7:$I$148,0),MATCH(【入力】吸収量・排出量算定シート!$G83,幹材積成長量!$I$7:$K$7,0)),IF($F83="地位Ⅲ",INDEX(幹材積成長量!$O$7:$Q$148,MATCH((【入力】吸収量・排出量算定シート!$H83+(【入力】吸収量・排出量算定シート!CS$17-【入力】吸収量・排出量算定シート!$CF$17)),幹材積成長量!$O$7:$O$148,0),MATCH(【入力】吸収量・排出量算定シート!$G83,幹材積成長量!$O$7:$Q$7,0)),INDEX(幹材積成長量!$L$7:$N$148,MATCH((【入力】吸収量・排出量算定シート!$H83+(【入力】吸収量・排出量算定シート!CS$17-【入力】吸収量・排出量算定シート!$CF$17)),幹材積成長量!$L$7:$L$148,0),MATCH(【入力】吸収量・排出量算定シート!$G83,幹材積成長量!$L$7:$N$7,0)))),0)</f>
        <v>0</v>
      </c>
      <c r="CT83" s="2">
        <f>IFERROR(IF($F83="地位Ⅰ",INDEX(幹材積成長量!$I$7:$K$148,MATCH((【入力】吸収量・排出量算定シート!$H83+(【入力】吸収量・排出量算定シート!CT$17-【入力】吸収量・排出量算定シート!$CF$17)),幹材積成長量!$I$7:$I$148,0),MATCH(【入力】吸収量・排出量算定シート!$G83,幹材積成長量!$I$7:$K$7,0)),IF($F83="地位Ⅲ",INDEX(幹材積成長量!$O$7:$Q$148,MATCH((【入力】吸収量・排出量算定シート!$H83+(【入力】吸収量・排出量算定シート!CT$17-【入力】吸収量・排出量算定シート!$CF$17)),幹材積成長量!$O$7:$O$148,0),MATCH(【入力】吸収量・排出量算定シート!$G83,幹材積成長量!$O$7:$Q$7,0)),INDEX(幹材積成長量!$L$7:$N$148,MATCH((【入力】吸収量・排出量算定シート!$H83+(【入力】吸収量・排出量算定シート!CT$17-【入力】吸収量・排出量算定シート!$CF$17)),幹材積成長量!$L$7:$L$148,0),MATCH(【入力】吸収量・排出量算定シート!$G83,幹材積成長量!$L$7:$N$7,0)))),0)</f>
        <v>0</v>
      </c>
      <c r="CU83" s="2">
        <f>IFERROR(IF($F83="地位Ⅰ",INDEX(幹材積成長量!$I$7:$K$148,MATCH((【入力】吸収量・排出量算定シート!$H83+(【入力】吸収量・排出量算定シート!CU$17-【入力】吸収量・排出量算定シート!$CF$17)),幹材積成長量!$I$7:$I$148,0),MATCH(【入力】吸収量・排出量算定シート!$G83,幹材積成長量!$I$7:$K$7,0)),IF($F83="地位Ⅲ",INDEX(幹材積成長量!$O$7:$Q$148,MATCH((【入力】吸収量・排出量算定シート!$H83+(【入力】吸収量・排出量算定シート!CU$17-【入力】吸収量・排出量算定シート!$CF$17)),幹材積成長量!$O$7:$O$148,0),MATCH(【入力】吸収量・排出量算定シート!$G83,幹材積成長量!$O$7:$Q$7,0)),INDEX(幹材積成長量!$L$7:$N$148,MATCH((【入力】吸収量・排出量算定シート!$H83+(【入力】吸収量・排出量算定シート!CU$17-【入力】吸収量・排出量算定シート!$CF$17)),幹材積成長量!$L$7:$L$148,0),MATCH(【入力】吸収量・排出量算定シート!$G83,幹材積成長量!$L$7:$N$7,0)))),0)</f>
        <v>0</v>
      </c>
      <c r="CV83" s="2">
        <f>IFERROR(IF($F83="地位Ⅰ",INDEX(幹材積成長量!$I$7:$K$148,MATCH((【入力】吸収量・排出量算定シート!$H83+(【入力】吸収量・排出量算定シート!CV$17-【入力】吸収量・排出量算定シート!$CF$17)),幹材積成長量!$I$7:$I$148,0),MATCH(【入力】吸収量・排出量算定シート!$G83,幹材積成長量!$I$7:$K$7,0)),IF($F83="地位Ⅲ",INDEX(幹材積成長量!$O$7:$Q$148,MATCH((【入力】吸収量・排出量算定シート!$H83+(【入力】吸収量・排出量算定シート!CV$17-【入力】吸収量・排出量算定シート!$CF$17)),幹材積成長量!$O$7:$O$148,0),MATCH(【入力】吸収量・排出量算定シート!$G83,幹材積成長量!$O$7:$Q$7,0)),INDEX(幹材積成長量!$L$7:$N$148,MATCH((【入力】吸収量・排出量算定シート!$H83+(【入力】吸収量・排出量算定シート!CV$17-【入力】吸収量・排出量算定シート!$CF$17)),幹材積成長量!$L$7:$L$148,0),MATCH(【入力】吸収量・排出量算定シート!$G83,幹材積成長量!$L$7:$N$7,0)))),0)</f>
        <v>0</v>
      </c>
      <c r="CW83" s="2">
        <f t="shared" si="216"/>
        <v>0</v>
      </c>
      <c r="CX83" s="2">
        <f t="shared" si="217"/>
        <v>0</v>
      </c>
      <c r="CY83" s="2">
        <f t="shared" si="218"/>
        <v>0</v>
      </c>
      <c r="CZ83" s="2">
        <f t="shared" si="219"/>
        <v>0</v>
      </c>
      <c r="DA83" s="2">
        <f t="shared" si="220"/>
        <v>0</v>
      </c>
      <c r="DB83" s="2">
        <f t="shared" si="221"/>
        <v>0</v>
      </c>
      <c r="DC83" s="2">
        <f t="shared" si="222"/>
        <v>0</v>
      </c>
      <c r="DD83" s="2">
        <f t="shared" si="223"/>
        <v>0</v>
      </c>
      <c r="DE83" s="2">
        <f t="shared" si="224"/>
        <v>0</v>
      </c>
      <c r="DF83" s="2">
        <f t="shared" si="225"/>
        <v>0</v>
      </c>
      <c r="DG83" s="2">
        <f t="shared" si="226"/>
        <v>0</v>
      </c>
      <c r="DH83" s="2">
        <f t="shared" si="227"/>
        <v>0</v>
      </c>
      <c r="DI83" s="2">
        <f t="shared" si="228"/>
        <v>0</v>
      </c>
      <c r="DJ83" s="2">
        <f t="shared" si="229"/>
        <v>0</v>
      </c>
      <c r="DK83" s="2">
        <f t="shared" si="230"/>
        <v>0</v>
      </c>
      <c r="DL83" s="2">
        <f t="shared" si="231"/>
        <v>0</v>
      </c>
      <c r="DM83" s="2">
        <f t="shared" si="232"/>
        <v>0</v>
      </c>
      <c r="DN83" s="187">
        <f>IFERROR(IF($F83="地位Ⅰ",INDEX(幹材積成長量!$AE$7:$AG$14,8,MATCH(【入力】吸収量・排出量算定シート!$G83,幹材積成長量!$AE$7:$AG$7,0)),IF($F83="地位Ⅲ",INDEX(幹材積成長量!$AK$7:$AM$14,8,MATCH(【入力】吸収量・排出量算定シート!$G83,幹材積成長量!$AK$7:$AM$7,0)),INDEX(幹材積成長量!$AH$7:$AJ$14,8,MATCH(【入力】吸収量・排出量算定シート!$G83,幹材積成長量!$AH$7:$AJ$7,0)))),0)</f>
        <v>0</v>
      </c>
      <c r="DO83" s="187">
        <f>IFERROR(IF($F83="地位Ⅰ",INDEX(幹材積成長量!$AE$7:$AG$14,8,MATCH(【入力】吸収量・排出量算定シート!$G83,幹材積成長量!$AE$7:$AG$7,0)),IF($F83="地位Ⅲ",INDEX(幹材積成長量!$AK$7:$AM$14,8,MATCH(【入力】吸収量・排出量算定シート!$G83,幹材積成長量!$AK$7:$AM$7,0)),INDEX(幹材積成長量!$AH$7:$AJ$14,8,MATCH(【入力】吸収量・排出量算定シート!$G83,幹材積成長量!$AH$7:$AJ$7,0)))),0)</f>
        <v>0</v>
      </c>
      <c r="DP83" s="187">
        <f>IFERROR(IF($F83="地位Ⅰ",INDEX(幹材積成長量!$AE$7:$AG$14,8,MATCH(【入力】吸収量・排出量算定シート!$G83,幹材積成長量!$AE$7:$AG$7,0)),IF($F83="地位Ⅲ",INDEX(幹材積成長量!$AK$7:$AM$14,8,MATCH(【入力】吸収量・排出量算定シート!$G83,幹材積成長量!$AK$7:$AM$7,0)),INDEX(幹材積成長量!$AH$7:$AJ$14,8,MATCH(【入力】吸収量・排出量算定シート!$G83,幹材積成長量!$AH$7:$AJ$7,0)))),0)</f>
        <v>0</v>
      </c>
      <c r="DQ83" s="187">
        <f>IFERROR(IF($F83="地位Ⅰ",INDEX(幹材積成長量!$AE$7:$AG$14,8,MATCH(【入力】吸収量・排出量算定シート!$G83,幹材積成長量!$AE$7:$AG$7,0)),IF($F83="地位Ⅲ",INDEX(幹材積成長量!$AK$7:$AM$14,8,MATCH(【入力】吸収量・排出量算定シート!$G83,幹材積成長量!$AK$7:$AM$7,0)),INDEX(幹材積成長量!$AH$7:$AJ$14,8,MATCH(【入力】吸収量・排出量算定シート!$G83,幹材積成長量!$AH$7:$AJ$7,0)))),0)</f>
        <v>0</v>
      </c>
      <c r="DR83" s="187">
        <f>IFERROR(IF($F83="地位Ⅰ",INDEX(幹材積成長量!$AE$7:$AG$14,8,MATCH(【入力】吸収量・排出量算定シート!$G83,幹材積成長量!$AE$7:$AG$7,0)),IF($F83="地位Ⅲ",INDEX(幹材積成長量!$AK$7:$AM$14,8,MATCH(【入力】吸収量・排出量算定シート!$G83,幹材積成長量!$AK$7:$AM$7,0)),INDEX(幹材積成長量!$AH$7:$AJ$14,8,MATCH(【入力】吸収量・排出量算定シート!$G83,幹材積成長量!$AH$7:$AJ$7,0)))),0)</f>
        <v>0</v>
      </c>
      <c r="DS83" s="187">
        <f>IFERROR(IF($F83="地位Ⅰ",INDEX(幹材積成長量!$AE$7:$AG$14,8,MATCH(【入力】吸収量・排出量算定シート!$G83,幹材積成長量!$AE$7:$AG$7,0)),IF($F83="地位Ⅲ",INDEX(幹材積成長量!$AK$7:$AM$14,8,MATCH(【入力】吸収量・排出量算定シート!$G83,幹材積成長量!$AK$7:$AM$7,0)),INDEX(幹材積成長量!$AH$7:$AJ$14,8,MATCH(【入力】吸収量・排出量算定シート!$G83,幹材積成長量!$AH$7:$AJ$7,0)))),0)</f>
        <v>0</v>
      </c>
      <c r="DT83" s="187">
        <f>IFERROR(IF($F83="地位Ⅰ",INDEX(幹材積成長量!$AE$7:$AG$14,8,MATCH(【入力】吸収量・排出量算定シート!$G83,幹材積成長量!$AE$7:$AG$7,0)),IF($F83="地位Ⅲ",INDEX(幹材積成長量!$AK$7:$AM$14,8,MATCH(【入力】吸収量・排出量算定シート!$G83,幹材積成長量!$AK$7:$AM$7,0)),INDEX(幹材積成長量!$AH$7:$AJ$14,8,MATCH(【入力】吸収量・排出量算定シート!$G83,幹材積成長量!$AH$7:$AJ$7,0)))),0)</f>
        <v>0</v>
      </c>
      <c r="DU83" s="187">
        <f>IFERROR(IF($F83="地位Ⅰ",INDEX(幹材積成長量!$AE$7:$AG$14,8,MATCH(【入力】吸収量・排出量算定シート!$G83,幹材積成長量!$AE$7:$AG$7,0)),IF($F83="地位Ⅲ",INDEX(幹材積成長量!$AK$7:$AM$14,8,MATCH(【入力】吸収量・排出量算定シート!$G83,幹材積成長量!$AK$7:$AM$7,0)),INDEX(幹材積成長量!$AH$7:$AJ$14,8,MATCH(【入力】吸収量・排出量算定シート!$G83,幹材積成長量!$AH$7:$AJ$7,0)))),0)</f>
        <v>0</v>
      </c>
      <c r="DV83" s="187">
        <f>IFERROR(IF($F83="地位Ⅰ",INDEX(幹材積成長量!$AE$7:$AG$14,8,MATCH(【入力】吸収量・排出量算定シート!$G83,幹材積成長量!$AE$7:$AG$7,0)),IF($F83="地位Ⅲ",INDEX(幹材積成長量!$AK$7:$AM$14,8,MATCH(【入力】吸収量・排出量算定シート!$G83,幹材積成長量!$AK$7:$AM$7,0)),INDEX(幹材積成長量!$AH$7:$AJ$14,8,MATCH(【入力】吸収量・排出量算定シート!$G83,幹材積成長量!$AH$7:$AJ$7,0)))),0)</f>
        <v>0</v>
      </c>
      <c r="DW83" s="187">
        <f>IFERROR(IF($F83="地位Ⅰ",INDEX(幹材積成長量!$AE$7:$AG$14,8,MATCH(【入力】吸収量・排出量算定シート!$G83,幹材積成長量!$AE$7:$AG$7,0)),IF($F83="地位Ⅲ",INDEX(幹材積成長量!$AK$7:$AM$14,8,MATCH(【入力】吸収量・排出量算定シート!$G83,幹材積成長量!$AK$7:$AM$7,0)),INDEX(幹材積成長量!$AH$7:$AJ$14,8,MATCH(【入力】吸収量・排出量算定シート!$G83,幹材積成長量!$AH$7:$AJ$7,0)))),0)</f>
        <v>0</v>
      </c>
      <c r="DX83" s="187">
        <f>IFERROR(IF($F83="地位Ⅰ",INDEX(幹材積成長量!$AE$7:$AG$14,8,MATCH(【入力】吸収量・排出量算定シート!$G83,幹材積成長量!$AE$7:$AG$7,0)),IF($F83="地位Ⅲ",INDEX(幹材積成長量!$AK$7:$AM$14,8,MATCH(【入力】吸収量・排出量算定シート!$G83,幹材積成長量!$AK$7:$AM$7,0)),INDEX(幹材積成長量!$AH$7:$AJ$14,8,MATCH(【入力】吸収量・排出量算定シート!$G83,幹材積成長量!$AH$7:$AJ$7,0)))),0)</f>
        <v>0</v>
      </c>
      <c r="DY83" s="187">
        <f>IFERROR(IF($F83="地位Ⅰ",INDEX(幹材積成長量!$AE$7:$AG$14,8,MATCH(【入力】吸収量・排出量算定シート!$G83,幹材積成長量!$AE$7:$AG$7,0)),IF($F83="地位Ⅲ",INDEX(幹材積成長量!$AK$7:$AM$14,8,MATCH(【入力】吸収量・排出量算定シート!$G83,幹材積成長量!$AK$7:$AM$7,0)),INDEX(幹材積成長量!$AH$7:$AJ$14,8,MATCH(【入力】吸収量・排出量算定シート!$G83,幹材積成長量!$AH$7:$AJ$7,0)))),0)</f>
        <v>0</v>
      </c>
      <c r="DZ83" s="187">
        <f>IFERROR(IF($F83="地位Ⅰ",INDEX(幹材積成長量!$AE$7:$AG$14,8,MATCH(【入力】吸収量・排出量算定シート!$G83,幹材積成長量!$AE$7:$AG$7,0)),IF($F83="地位Ⅲ",INDEX(幹材積成長量!$AK$7:$AM$14,8,MATCH(【入力】吸収量・排出量算定シート!$G83,幹材積成長量!$AK$7:$AM$7,0)),INDEX(幹材積成長量!$AH$7:$AJ$14,8,MATCH(【入力】吸収量・排出量算定シート!$G83,幹材積成長量!$AH$7:$AJ$7,0)))),0)</f>
        <v>0</v>
      </c>
      <c r="EA83" s="187">
        <f>IFERROR(IF($F83="地位Ⅰ",INDEX(幹材積成長量!$AE$7:$AG$14,8,MATCH(【入力】吸収量・排出量算定シート!$G83,幹材積成長量!$AE$7:$AG$7,0)),IF($F83="地位Ⅲ",INDEX(幹材積成長量!$AK$7:$AM$14,8,MATCH(【入力】吸収量・排出量算定シート!$G83,幹材積成長量!$AK$7:$AM$7,0)),INDEX(幹材積成長量!$AH$7:$AJ$14,8,MATCH(【入力】吸収量・排出量算定シート!$G83,幹材積成長量!$AH$7:$AJ$7,0)))),0)</f>
        <v>0</v>
      </c>
      <c r="EB83" s="187">
        <f>IFERROR(IF($F83="地位Ⅰ",INDEX(幹材積成長量!$AE$7:$AG$14,8,MATCH(【入力】吸収量・排出量算定シート!$G83,幹材積成長量!$AE$7:$AG$7,0)),IF($F83="地位Ⅲ",INDEX(幹材積成長量!$AK$7:$AM$14,8,MATCH(【入力】吸収量・排出量算定シート!$G83,幹材積成長量!$AK$7:$AM$7,0)),INDEX(幹材積成長量!$AH$7:$AJ$14,8,MATCH(【入力】吸収量・排出量算定シート!$G83,幹材積成長量!$AH$7:$AJ$7,0)))),0)</f>
        <v>0</v>
      </c>
      <c r="EC83" s="187">
        <f>IFERROR(IF($F83="地位Ⅰ",INDEX(幹材積成長量!$AE$7:$AG$14,8,MATCH(【入力】吸収量・排出量算定シート!$G83,幹材積成長量!$AE$7:$AG$7,0)),IF($F83="地位Ⅲ",INDEX(幹材積成長量!$AK$7:$AM$14,8,MATCH(【入力】吸収量・排出量算定シート!$G83,幹材積成長量!$AK$7:$AM$7,0)),INDEX(幹材積成長量!$AH$7:$AJ$14,8,MATCH(【入力】吸収量・排出量算定シート!$G83,幹材積成長量!$AH$7:$AJ$7,0)))),0)</f>
        <v>0</v>
      </c>
      <c r="ED83" s="186">
        <f t="shared" si="233"/>
        <v>0</v>
      </c>
      <c r="EE83" s="186">
        <f t="shared" si="234"/>
        <v>0</v>
      </c>
      <c r="EF83" s="186">
        <f t="shared" si="235"/>
        <v>0</v>
      </c>
      <c r="EG83" s="186">
        <f t="shared" si="236"/>
        <v>0</v>
      </c>
      <c r="EH83" s="186">
        <f t="shared" si="237"/>
        <v>0</v>
      </c>
      <c r="EI83" s="186">
        <f t="shared" si="238"/>
        <v>0</v>
      </c>
      <c r="EJ83" s="186">
        <f t="shared" si="239"/>
        <v>0</v>
      </c>
      <c r="EK83" s="186">
        <f t="shared" si="240"/>
        <v>0</v>
      </c>
      <c r="EL83" s="186">
        <f t="shared" si="241"/>
        <v>0</v>
      </c>
      <c r="EM83" s="186">
        <f t="shared" si="242"/>
        <v>0</v>
      </c>
      <c r="EN83" s="186">
        <f t="shared" si="243"/>
        <v>0</v>
      </c>
      <c r="EO83" s="186">
        <f t="shared" si="244"/>
        <v>0</v>
      </c>
      <c r="EP83" s="186">
        <f t="shared" si="245"/>
        <v>0</v>
      </c>
      <c r="EQ83" s="186">
        <f t="shared" si="246"/>
        <v>0</v>
      </c>
      <c r="ER83" s="186">
        <f t="shared" si="247"/>
        <v>0</v>
      </c>
      <c r="ES83" s="186">
        <f t="shared" si="248"/>
        <v>0</v>
      </c>
      <c r="ET83" s="186">
        <f t="shared" si="249"/>
        <v>0</v>
      </c>
    </row>
    <row r="84" spans="2:150" x14ac:dyDescent="0.3">
      <c r="B84" s="3"/>
      <c r="C84" s="3"/>
      <c r="D84" s="3"/>
      <c r="E84" s="3"/>
      <c r="G84" s="217"/>
      <c r="J84" s="3"/>
      <c r="M84" s="187">
        <f>IFERROR(IF($F84="地位Ⅰ",INDEX(幹材積成長量!$S$7:$U$148,MATCH(【入力】吸収量・排出量算定シート!$H84+(M$17-$M$17),幹材積成長量!$S$7:$S$148,0),MATCH($G84,幹材積成長量!$S$7:$U$7,0)),IF($F84="地位Ⅲ",INDEX(幹材積成長量!$Y$7:$AA$148,MATCH(【入力】吸収量・排出量算定シート!$H84+(M$17-$M$17),幹材積成長量!$Y$7:$Y$148,0),MATCH($G84,幹材積成長量!$Y$7:$AA$7,0)),INDEX(幹材積成長量!$V$7:$X$148,MATCH(【入力】吸収量・排出量算定シート!$H84+(M$17-$M$17),幹材積成長量!$V$7:$V$148,0),MATCH($G84,幹材積成長量!$V$7:$X$7,0)))),0)</f>
        <v>0</v>
      </c>
      <c r="N84" s="187">
        <f>IFERROR(IF($F84="地位Ⅰ",INDEX(幹材積成長量!$S$7:$U$148,MATCH(【入力】吸収量・排出量算定シート!$H84+(N$17-$M$17),幹材積成長量!$S$7:$S$148,0),MATCH($G84,幹材積成長量!$S$7:$U$7,0)),IF($F84="地位Ⅲ",INDEX(幹材積成長量!$Y$7:$AA$148,MATCH(【入力】吸収量・排出量算定シート!$H84+(N$17-$M$17),幹材積成長量!$Y$7:$Y$148,0),MATCH($G84,幹材積成長量!$Y$7:$AA$7,0)),INDEX(幹材積成長量!$V$7:$X$148,MATCH(【入力】吸収量・排出量算定シート!$H84+(N$17-$M$17),幹材積成長量!$V$7:$V$148,0),MATCH($G84,幹材積成長量!$V$7:$X$7,0)))),0)</f>
        <v>0</v>
      </c>
      <c r="O84" s="187">
        <f>IFERROR(IF($F84="地位Ⅰ",INDEX(幹材積成長量!$S$7:$U$148,MATCH(【入力】吸収量・排出量算定シート!$H84+(O$17-$M$17),幹材積成長量!$S$7:$S$148,0),MATCH($G84,幹材積成長量!$S$7:$U$7,0)),IF($F84="地位Ⅲ",INDEX(幹材積成長量!$Y$7:$AA$148,MATCH(【入力】吸収量・排出量算定シート!$H84+(O$17-$M$17),幹材積成長量!$Y$7:$Y$148,0),MATCH($G84,幹材積成長量!$Y$7:$AA$7,0)),INDEX(幹材積成長量!$V$7:$X$148,MATCH(【入力】吸収量・排出量算定シート!$H84+(O$17-$M$17),幹材積成長量!$V$7:$V$148,0),MATCH($G84,幹材積成長量!$V$7:$X$7,0)))),0)</f>
        <v>0</v>
      </c>
      <c r="P84" s="187">
        <f>IFERROR(IF($F84="地位Ⅰ",INDEX(幹材積成長量!$S$7:$U$148,MATCH(【入力】吸収量・排出量算定シート!$H84+(P$17-$M$17),幹材積成長量!$S$7:$S$148,0),MATCH($G84,幹材積成長量!$S$7:$U$7,0)),IF($F84="地位Ⅲ",INDEX(幹材積成長量!$Y$7:$AA$148,MATCH(【入力】吸収量・排出量算定シート!$H84+(P$17-$M$17),幹材積成長量!$Y$7:$Y$148,0),MATCH($G84,幹材積成長量!$Y$7:$AA$7,0)),INDEX(幹材積成長量!$V$7:$X$148,MATCH(【入力】吸収量・排出量算定シート!$H84+(P$17-$M$17),幹材積成長量!$V$7:$V$148,0),MATCH($G84,幹材積成長量!$V$7:$X$7,0)))),0)</f>
        <v>0</v>
      </c>
      <c r="Q84" s="187">
        <f>IFERROR(IF($F84="地位Ⅰ",INDEX(幹材積成長量!$S$7:$U$148,MATCH(【入力】吸収量・排出量算定シート!$H84+(Q$17-$M$17),幹材積成長量!$S$7:$S$148,0),MATCH($G84,幹材積成長量!$S$7:$U$7,0)),IF($F84="地位Ⅲ",INDEX(幹材積成長量!$Y$7:$AA$148,MATCH(【入力】吸収量・排出量算定シート!$H84+(Q$17-$M$17),幹材積成長量!$Y$7:$Y$148,0),MATCH($G84,幹材積成長量!$Y$7:$AA$7,0)),INDEX(幹材積成長量!$V$7:$X$148,MATCH(【入力】吸収量・排出量算定シート!$H84+(Q$17-$M$17),幹材積成長量!$V$7:$V$148,0),MATCH($G84,幹材積成長量!$V$7:$X$7,0)))),0)</f>
        <v>0</v>
      </c>
      <c r="R84" s="187">
        <f>IFERROR(IF($F84="地位Ⅰ",INDEX(幹材積成長量!$S$7:$U$148,MATCH(【入力】吸収量・排出量算定シート!$H84+(R$17-$M$17),幹材積成長量!$S$7:$S$148,0),MATCH($G84,幹材積成長量!$S$7:$U$7,0)),IF($F84="地位Ⅲ",INDEX(幹材積成長量!$Y$7:$AA$148,MATCH(【入力】吸収量・排出量算定シート!$H84+(R$17-$M$17),幹材積成長量!$Y$7:$Y$148,0),MATCH($G84,幹材積成長量!$Y$7:$AA$7,0)),INDEX(幹材積成長量!$V$7:$X$148,MATCH(【入力】吸収量・排出量算定シート!$H84+(R$17-$M$17),幹材積成長量!$V$7:$V$148,0),MATCH($G84,幹材積成長量!$V$7:$X$7,0)))),0)</f>
        <v>0</v>
      </c>
      <c r="S84" s="187">
        <f>IFERROR(IF($F84="地位Ⅰ",INDEX(幹材積成長量!$S$7:$U$148,MATCH(【入力】吸収量・排出量算定シート!$H84+(S$17-$M$17),幹材積成長量!$S$7:$S$148,0),MATCH($G84,幹材積成長量!$S$7:$U$7,0)),IF($F84="地位Ⅲ",INDEX(幹材積成長量!$Y$7:$AA$148,MATCH(【入力】吸収量・排出量算定シート!$H84+(S$17-$M$17),幹材積成長量!$Y$7:$Y$148,0),MATCH($G84,幹材積成長量!$Y$7:$AA$7,0)),INDEX(幹材積成長量!$V$7:$X$148,MATCH(【入力】吸収量・排出量算定シート!$H84+(S$17-$M$17),幹材積成長量!$V$7:$V$148,0),MATCH($G84,幹材積成長量!$V$7:$X$7,0)))),0)</f>
        <v>0</v>
      </c>
      <c r="T84" s="187">
        <f>IFERROR(IF($F84="地位Ⅰ",INDEX(幹材積成長量!$S$7:$U$148,MATCH(【入力】吸収量・排出量算定シート!$H84+(T$17-$M$17),幹材積成長量!$S$7:$S$148,0),MATCH($G84,幹材積成長量!$S$7:$U$7,0)),IF($F84="地位Ⅲ",INDEX(幹材積成長量!$Y$7:$AA$148,MATCH(【入力】吸収量・排出量算定シート!$H84+(T$17-$M$17),幹材積成長量!$Y$7:$Y$148,0),MATCH($G84,幹材積成長量!$Y$7:$AA$7,0)),INDEX(幹材積成長量!$V$7:$X$148,MATCH(【入力】吸収量・排出量算定シート!$H84+(T$17-$M$17),幹材積成長量!$V$7:$V$148,0),MATCH($G84,幹材積成長量!$V$7:$X$7,0)))),0)</f>
        <v>0</v>
      </c>
      <c r="U84" s="187">
        <f>IFERROR(IF($F84="地位Ⅰ",INDEX(幹材積成長量!$S$7:$U$148,MATCH(【入力】吸収量・排出量算定シート!$H84+(U$17-$M$17),幹材積成長量!$S$7:$S$148,0),MATCH($G84,幹材積成長量!$S$7:$U$7,0)),IF($F84="地位Ⅲ",INDEX(幹材積成長量!$Y$7:$AA$148,MATCH(【入力】吸収量・排出量算定シート!$H84+(U$17-$M$17),幹材積成長量!$Y$7:$Y$148,0),MATCH($G84,幹材積成長量!$Y$7:$AA$7,0)),INDEX(幹材積成長量!$V$7:$X$148,MATCH(【入力】吸収量・排出量算定シート!$H84+(U$17-$M$17),幹材積成長量!$V$7:$V$148,0),MATCH($G84,幹材積成長量!$V$7:$X$7,0)))),0)</f>
        <v>0</v>
      </c>
      <c r="V84" s="187">
        <f>IFERROR(IF($F84="地位Ⅰ",INDEX(幹材積成長量!$S$7:$U$148,MATCH(【入力】吸収量・排出量算定シート!$H84+(V$17-$M$17),幹材積成長量!$S$7:$S$148,0),MATCH($G84,幹材積成長量!$S$7:$U$7,0)),IF($F84="地位Ⅲ",INDEX(幹材積成長量!$Y$7:$AA$148,MATCH(【入力】吸収量・排出量算定シート!$H84+(V$17-$M$17),幹材積成長量!$Y$7:$Y$148,0),MATCH($G84,幹材積成長量!$Y$7:$AA$7,0)),INDEX(幹材積成長量!$V$7:$X$148,MATCH(【入力】吸収量・排出量算定シート!$H84+(V$17-$M$17),幹材積成長量!$V$7:$V$148,0),MATCH($G84,幹材積成長量!$V$7:$X$7,0)))),0)</f>
        <v>0</v>
      </c>
      <c r="W84" s="187">
        <f>IFERROR(IF($F84="地位Ⅰ",INDEX(幹材積成長量!$S$7:$U$148,MATCH(【入力】吸収量・排出量算定シート!$H84+(W$17-$M$17),幹材積成長量!$S$7:$S$148,0),MATCH($G84,幹材積成長量!$S$7:$U$7,0)),IF($F84="地位Ⅲ",INDEX(幹材積成長量!$Y$7:$AA$148,MATCH(【入力】吸収量・排出量算定シート!$H84+(W$17-$M$17),幹材積成長量!$Y$7:$Y$148,0),MATCH($G84,幹材積成長量!$Y$7:$AA$7,0)),INDEX(幹材積成長量!$V$7:$X$148,MATCH(【入力】吸収量・排出量算定シート!$H84+(W$17-$M$17),幹材積成長量!$V$7:$V$148,0),MATCH($G84,幹材積成長量!$V$7:$X$7,0)))),0)</f>
        <v>0</v>
      </c>
      <c r="X84" s="187">
        <f>IFERROR(IF($F84="地位Ⅰ",INDEX(幹材積成長量!$S$7:$U$148,MATCH(【入力】吸収量・排出量算定シート!$H84+(X$17-$M$17),幹材積成長量!$S$7:$S$148,0),MATCH($G84,幹材積成長量!$S$7:$U$7,0)),IF($F84="地位Ⅲ",INDEX(幹材積成長量!$Y$7:$AA$148,MATCH(【入力】吸収量・排出量算定シート!$H84+(X$17-$M$17),幹材積成長量!$Y$7:$Y$148,0),MATCH($G84,幹材積成長量!$Y$7:$AA$7,0)),INDEX(幹材積成長量!$V$7:$X$148,MATCH(【入力】吸収量・排出量算定シート!$H84+(X$17-$M$17),幹材積成長量!$V$7:$V$148,0),MATCH($G84,幹材積成長量!$V$7:$X$7,0)))),0)</f>
        <v>0</v>
      </c>
      <c r="Y84" s="187">
        <f>IFERROR(IF($F84="地位Ⅰ",INDEX(幹材積成長量!$S$7:$U$148,MATCH(【入力】吸収量・排出量算定シート!$H84+(Y$17-$M$17),幹材積成長量!$S$7:$S$148,0),MATCH($G84,幹材積成長量!$S$7:$U$7,0)),IF($F84="地位Ⅲ",INDEX(幹材積成長量!$Y$7:$AA$148,MATCH(【入力】吸収量・排出量算定シート!$H84+(Y$17-$M$17),幹材積成長量!$Y$7:$Y$148,0),MATCH($G84,幹材積成長量!$Y$7:$AA$7,0)),INDEX(幹材積成長量!$V$7:$X$148,MATCH(【入力】吸収量・排出量算定シート!$H84+(Y$17-$M$17),幹材積成長量!$V$7:$V$148,0),MATCH($G84,幹材積成長量!$V$7:$X$7,0)))),0)</f>
        <v>0</v>
      </c>
      <c r="Z84" s="187">
        <f>IFERROR(IF($F84="地位Ⅰ",INDEX(幹材積成長量!$S$7:$U$148,MATCH(【入力】吸収量・排出量算定シート!$H84+(Z$17-$M$17),幹材積成長量!$S$7:$S$148,0),MATCH($G84,幹材積成長量!$S$7:$U$7,0)),IF($F84="地位Ⅲ",INDEX(幹材積成長量!$Y$7:$AA$148,MATCH(【入力】吸収量・排出量算定シート!$H84+(Z$17-$M$17),幹材積成長量!$Y$7:$Y$148,0),MATCH($G84,幹材積成長量!$Y$7:$AA$7,0)),INDEX(幹材積成長量!$V$7:$X$148,MATCH(【入力】吸収量・排出量算定シート!$H84+(Z$17-$M$17),幹材積成長量!$V$7:$V$148,0),MATCH($G84,幹材積成長量!$V$7:$X$7,0)))),0)</f>
        <v>0</v>
      </c>
      <c r="AA84" s="187">
        <f>IFERROR(IF($F84="地位Ⅰ",INDEX(幹材積成長量!$S$7:$U$148,MATCH(【入力】吸収量・排出量算定シート!$H84+(AA$17-$M$17),幹材積成長量!$S$7:$S$148,0),MATCH($G84,幹材積成長量!$S$7:$U$7,0)),IF($F84="地位Ⅲ",INDEX(幹材積成長量!$Y$7:$AA$148,MATCH(【入力】吸収量・排出量算定シート!$H84+(AA$17-$M$17),幹材積成長量!$Y$7:$Y$148,0),MATCH($G84,幹材積成長量!$Y$7:$AA$7,0)),INDEX(幹材積成長量!$V$7:$X$148,MATCH(【入力】吸収量・排出量算定シート!$H84+(AA$17-$M$17),幹材積成長量!$V$7:$V$148,0),MATCH($G84,幹材積成長量!$V$7:$X$7,0)))),0)</f>
        <v>0</v>
      </c>
      <c r="AB84" s="187">
        <f>IFERROR(IF($F84="地位Ⅰ",INDEX(幹材積成長量!$S$7:$U$148,MATCH(【入力】吸収量・排出量算定シート!$H84+(AB$17-$M$17),幹材積成長量!$S$7:$S$148,0),MATCH($G84,幹材積成長量!$S$7:$U$7,0)),IF($F84="地位Ⅲ",INDEX(幹材積成長量!$Y$7:$AA$148,MATCH(【入力】吸収量・排出量算定シート!$H84+(AB$17-$M$17),幹材積成長量!$Y$7:$Y$148,0),MATCH($G84,幹材積成長量!$Y$7:$AA$7,0)),INDEX(幹材積成長量!$V$7:$X$148,MATCH(【入力】吸収量・排出量算定シート!$H84+(AB$17-$M$17),幹材積成長量!$V$7:$V$148,0),MATCH($G84,幹材積成長量!$V$7:$X$7,0)))),0)</f>
        <v>0</v>
      </c>
      <c r="AC84" s="187">
        <f>IFERROR(IF($F84="地位Ⅰ",INDEX(幹材積成長量!$S$7:$U$148,MATCH(【入力】吸収量・排出量算定シート!$H84+(AC$17-$M$17),幹材積成長量!$S$7:$S$148,0),MATCH($G84,幹材積成長量!$S$7:$U$7,0)),IF($F84="地位Ⅲ",INDEX(幹材積成長量!$Y$7:$AA$148,MATCH(【入力】吸収量・排出量算定シート!$H84+(AC$17-$M$17),幹材積成長量!$Y$7:$Y$148,0),MATCH($G84,幹材積成長量!$Y$7:$AA$7,0)),INDEX(幹材積成長量!$V$7:$X$148,MATCH(【入力】吸収量・排出量算定シート!$H84+(AC$17-$M$17),幹材積成長量!$V$7:$V$148,0),MATCH($G84,幹材積成長量!$V$7:$X$7,0)))),0)</f>
        <v>0</v>
      </c>
      <c r="AD84" s="2">
        <f>IFERROR(INDEX('BEF（拡大係数）'!$A$4:$AO$154,MATCH(【入力】吸収量・排出量算定シート!$H84,'BEF（拡大係数）'!$A$4:$A$154,0),MATCH($G84,'BEF（拡大係数）'!$A$4:$AO$4,0)),0)</f>
        <v>0</v>
      </c>
      <c r="AE84" s="2">
        <f>IFERROR(INDEX('BEF（拡大係数）'!$A$4:$AO$154,MATCH(【入力】吸収量・排出量算定シート!$H84,'BEF（拡大係数）'!$A$4:$A$154,0),MATCH($G84,'BEF（拡大係数）'!$A$4:$AO$4,0)),0)</f>
        <v>0</v>
      </c>
      <c r="AF84" s="2">
        <f>IFERROR(INDEX('BEF（拡大係数）'!$A$4:$AO$154,MATCH(【入力】吸収量・排出量算定シート!$H84,'BEF（拡大係数）'!$A$4:$A$154,0),MATCH($G84,'BEF（拡大係数）'!$A$4:$AO$4,0)),0)</f>
        <v>0</v>
      </c>
      <c r="AG84" s="2">
        <f>IFERROR(INDEX('BEF（拡大係数）'!$A$4:$AO$154,MATCH(【入力】吸収量・排出量算定シート!$H84,'BEF（拡大係数）'!$A$4:$A$154,0),MATCH($G84,'BEF（拡大係数）'!$A$4:$AO$4,0)),0)</f>
        <v>0</v>
      </c>
      <c r="AH84" s="2">
        <f>IFERROR(INDEX('BEF（拡大係数）'!$A$4:$AO$154,MATCH(【入力】吸収量・排出量算定シート!$H84,'BEF（拡大係数）'!$A$4:$A$154,0),MATCH($G84,'BEF（拡大係数）'!$A$4:$AO$4,0)),0)</f>
        <v>0</v>
      </c>
      <c r="AI84" s="2">
        <f>IFERROR(INDEX('BEF（拡大係数）'!$A$4:$AO$154,MATCH(【入力】吸収量・排出量算定シート!$H84,'BEF（拡大係数）'!$A$4:$A$154,0),MATCH($G84,'BEF（拡大係数）'!$A$4:$AO$4,0)),0)</f>
        <v>0</v>
      </c>
      <c r="AJ84" s="2">
        <f>IFERROR(INDEX('BEF（拡大係数）'!$A$4:$AO$154,MATCH(【入力】吸収量・排出量算定シート!$H84,'BEF（拡大係数）'!$A$4:$A$154,0),MATCH($G84,'BEF（拡大係数）'!$A$4:$AO$4,0)),0)</f>
        <v>0</v>
      </c>
      <c r="AK84" s="2">
        <f>IFERROR(INDEX('BEF（拡大係数）'!$A$4:$AO$154,MATCH(【入力】吸収量・排出量算定シート!$H84,'BEF（拡大係数）'!$A$4:$A$154,0),MATCH($G84,'BEF（拡大係数）'!$A$4:$AO$4,0)),0)</f>
        <v>0</v>
      </c>
      <c r="AL84" s="2">
        <f>IFERROR(INDEX('BEF（拡大係数）'!$A$4:$AO$154,MATCH(【入力】吸収量・排出量算定シート!$H84,'BEF（拡大係数）'!$A$4:$A$154,0),MATCH($G84,'BEF（拡大係数）'!$A$4:$AO$4,0)),0)</f>
        <v>0</v>
      </c>
      <c r="AM84" s="2">
        <f>IFERROR(INDEX('BEF（拡大係数）'!$A$4:$AO$154,MATCH(【入力】吸収量・排出量算定シート!$H84,'BEF（拡大係数）'!$A$4:$A$154,0),MATCH($G84,'BEF（拡大係数）'!$A$4:$AO$4,0)),0)</f>
        <v>0</v>
      </c>
      <c r="AN84" s="2">
        <f>IFERROR(INDEX('BEF（拡大係数）'!$A$4:$AO$154,MATCH(【入力】吸収量・排出量算定シート!$H84,'BEF（拡大係数）'!$A$4:$A$154,0),MATCH($G84,'BEF（拡大係数）'!$A$4:$AO$4,0)),0)</f>
        <v>0</v>
      </c>
      <c r="AO84" s="2">
        <f>IFERROR(INDEX('BEF（拡大係数）'!$A$4:$AO$154,MATCH(【入力】吸収量・排出量算定シート!$H84,'BEF（拡大係数）'!$A$4:$A$154,0),MATCH($G84,'BEF（拡大係数）'!$A$4:$AO$4,0)),0)</f>
        <v>0</v>
      </c>
      <c r="AP84" s="2">
        <f>IFERROR(INDEX('BEF（拡大係数）'!$A$4:$AO$154,MATCH(【入力】吸収量・排出量算定シート!$H84,'BEF（拡大係数）'!$A$4:$A$154,0),MATCH($G84,'BEF（拡大係数）'!$A$4:$AO$4,0)),0)</f>
        <v>0</v>
      </c>
      <c r="AQ84" s="2">
        <f>IFERROR(INDEX('BEF（拡大係数）'!$A$4:$AO$154,MATCH(【入力】吸収量・排出量算定シート!$H84,'BEF（拡大係数）'!$A$4:$A$154,0),MATCH($G84,'BEF（拡大係数）'!$A$4:$AO$4,0)),0)</f>
        <v>0</v>
      </c>
      <c r="AR84" s="2">
        <f>IFERROR(INDEX('BEF（拡大係数）'!$A$4:$AO$154,MATCH(【入力】吸収量・排出量算定シート!$H84,'BEF（拡大係数）'!$A$4:$A$154,0),MATCH($G84,'BEF（拡大係数）'!$A$4:$AO$4,0)),0)</f>
        <v>0</v>
      </c>
      <c r="AS84" s="2">
        <f>IFERROR(INDEX('BEF（拡大係数）'!$A$4:$AO$154,MATCH(【入力】吸収量・排出量算定シート!$H84,'BEF（拡大係数）'!$A$4:$A$154,0),MATCH($G84,'BEF（拡大係数）'!$A$4:$AO$4,0)),0)</f>
        <v>0</v>
      </c>
      <c r="AT84" s="2">
        <f>IFERROR(INDEX('BEF（拡大係数）'!$A$4:$AO$154,MATCH(【入力】吸収量・排出量算定シート!$H84,'BEF（拡大係数）'!$A$4:$A$154,0),MATCH($G84,'BEF（拡大係数）'!$A$4:$AO$4,0)),0)</f>
        <v>0</v>
      </c>
      <c r="AU84" s="2">
        <f>IFERROR(VLOOKUP($G84,パラメータ_オリジナル!$B$6:$G$45,4,FALSE),0)</f>
        <v>0</v>
      </c>
      <c r="AV84" s="2">
        <f>IFERROR(VLOOKUP($G84,パラメータ_オリジナル!$B$6:$G$45,5,FALSE),0)</f>
        <v>0</v>
      </c>
      <c r="AW84" s="2">
        <f>IFERROR(VLOOKUP($G84,パラメータ_オリジナル!$B$6:$G$45,6,FALSE),0)</f>
        <v>0</v>
      </c>
      <c r="AX84" s="125">
        <f t="shared" si="182"/>
        <v>0</v>
      </c>
      <c r="AY84" s="125">
        <f t="shared" si="183"/>
        <v>0</v>
      </c>
      <c r="AZ84" s="125">
        <f t="shared" si="184"/>
        <v>0</v>
      </c>
      <c r="BA84" s="125">
        <f t="shared" si="185"/>
        <v>0</v>
      </c>
      <c r="BB84" s="125">
        <f t="shared" si="186"/>
        <v>0</v>
      </c>
      <c r="BC84" s="125">
        <f t="shared" si="187"/>
        <v>0</v>
      </c>
      <c r="BD84" s="125">
        <f t="shared" si="188"/>
        <v>0</v>
      </c>
      <c r="BE84" s="125">
        <f t="shared" si="189"/>
        <v>0</v>
      </c>
      <c r="BF84" s="125">
        <f t="shared" si="190"/>
        <v>0</v>
      </c>
      <c r="BG84" s="125">
        <f t="shared" si="191"/>
        <v>0</v>
      </c>
      <c r="BH84" s="125">
        <f t="shared" si="192"/>
        <v>0</v>
      </c>
      <c r="BI84" s="125">
        <f t="shared" si="193"/>
        <v>0</v>
      </c>
      <c r="BJ84" s="125">
        <f t="shared" si="194"/>
        <v>0</v>
      </c>
      <c r="BK84" s="125">
        <f t="shared" si="195"/>
        <v>0</v>
      </c>
      <c r="BL84" s="125">
        <f t="shared" si="196"/>
        <v>0</v>
      </c>
      <c r="BM84" s="125">
        <f t="shared" si="197"/>
        <v>0</v>
      </c>
      <c r="BN84" s="125">
        <f t="shared" si="198"/>
        <v>0</v>
      </c>
      <c r="BO84" s="125">
        <f t="shared" si="199"/>
        <v>0</v>
      </c>
      <c r="BP84" s="125">
        <f t="shared" si="200"/>
        <v>0</v>
      </c>
      <c r="BQ84" s="125">
        <f t="shared" si="201"/>
        <v>0</v>
      </c>
      <c r="BR84" s="125">
        <f t="shared" si="202"/>
        <v>0</v>
      </c>
      <c r="BS84" s="125">
        <f t="shared" si="203"/>
        <v>0</v>
      </c>
      <c r="BT84" s="125">
        <f t="shared" si="204"/>
        <v>0</v>
      </c>
      <c r="BU84" s="125">
        <f t="shared" si="205"/>
        <v>0</v>
      </c>
      <c r="BV84" s="125">
        <f t="shared" si="206"/>
        <v>0</v>
      </c>
      <c r="BW84" s="125">
        <f t="shared" si="207"/>
        <v>0</v>
      </c>
      <c r="BX84" s="125">
        <f t="shared" si="208"/>
        <v>0</v>
      </c>
      <c r="BY84" s="125">
        <f t="shared" si="209"/>
        <v>0</v>
      </c>
      <c r="BZ84" s="125">
        <f t="shared" si="210"/>
        <v>0</v>
      </c>
      <c r="CA84" s="125">
        <f t="shared" si="211"/>
        <v>0</v>
      </c>
      <c r="CB84" s="125">
        <f t="shared" si="212"/>
        <v>0</v>
      </c>
      <c r="CC84" s="125">
        <f t="shared" si="213"/>
        <v>0</v>
      </c>
      <c r="CD84" s="125">
        <f t="shared" si="214"/>
        <v>0</v>
      </c>
      <c r="CE84" s="125">
        <f t="shared" si="215"/>
        <v>0</v>
      </c>
      <c r="CF84" s="2">
        <f>IFERROR(IF($F84="地位Ⅰ",INDEX(幹材積成長量!$I$7:$K$148,MATCH((【入力】吸収量・排出量算定シート!$H84+(【入力】吸収量・排出量算定シート!CF$17-【入力】吸収量・排出量算定シート!$CF$17)),幹材積成長量!$I$7:$I$148,0),MATCH(【入力】吸収量・排出量算定シート!$G84,幹材積成長量!$I$7:$K$7,0)),IF($F84="地位Ⅲ",INDEX(幹材積成長量!$O$7:$Q$148,MATCH((【入力】吸収量・排出量算定シート!$H84+(【入力】吸収量・排出量算定シート!CF$17-【入力】吸収量・排出量算定シート!$CF$17)),幹材積成長量!$O$7:$O$148,0),MATCH(【入力】吸収量・排出量算定シート!$G84,幹材積成長量!$O$7:$Q$7,0)),INDEX(幹材積成長量!$L$7:$N$148,MATCH((【入力】吸収量・排出量算定シート!$H84+(【入力】吸収量・排出量算定シート!CF$17-【入力】吸収量・排出量算定シート!$CF$17)),幹材積成長量!$L$7:$L$148,0),MATCH(【入力】吸収量・排出量算定シート!$G84,幹材積成長量!$L$7:$N$7,0)))),0)</f>
        <v>0</v>
      </c>
      <c r="CG84" s="2">
        <f>IFERROR(IF($F84="地位Ⅰ",INDEX(幹材積成長量!$I$7:$K$148,MATCH((【入力】吸収量・排出量算定シート!$H84+(【入力】吸収量・排出量算定シート!CG$17-【入力】吸収量・排出量算定シート!$CF$17)),幹材積成長量!$I$7:$I$148,0),MATCH(【入力】吸収量・排出量算定シート!$G84,幹材積成長量!$I$7:$K$7,0)),IF($F84="地位Ⅲ",INDEX(幹材積成長量!$O$7:$Q$148,MATCH((【入力】吸収量・排出量算定シート!$H84+(【入力】吸収量・排出量算定シート!CG$17-【入力】吸収量・排出量算定シート!$CF$17)),幹材積成長量!$O$7:$O$148,0),MATCH(【入力】吸収量・排出量算定シート!$G84,幹材積成長量!$O$7:$Q$7,0)),INDEX(幹材積成長量!$L$7:$N$148,MATCH((【入力】吸収量・排出量算定シート!$H84+(【入力】吸収量・排出量算定シート!CG$17-【入力】吸収量・排出量算定シート!$CF$17)),幹材積成長量!$L$7:$L$148,0),MATCH(【入力】吸収量・排出量算定シート!$G84,幹材積成長量!$L$7:$N$7,0)))),0)</f>
        <v>0</v>
      </c>
      <c r="CH84" s="2">
        <f>IFERROR(IF($F84="地位Ⅰ",INDEX(幹材積成長量!$I$7:$K$148,MATCH((【入力】吸収量・排出量算定シート!$H84+(【入力】吸収量・排出量算定シート!CH$17-【入力】吸収量・排出量算定シート!$CF$17)),幹材積成長量!$I$7:$I$148,0),MATCH(【入力】吸収量・排出量算定シート!$G84,幹材積成長量!$I$7:$K$7,0)),IF($F84="地位Ⅲ",INDEX(幹材積成長量!$O$7:$Q$148,MATCH((【入力】吸収量・排出量算定シート!$H84+(【入力】吸収量・排出量算定シート!CH$17-【入力】吸収量・排出量算定シート!$CF$17)),幹材積成長量!$O$7:$O$148,0),MATCH(【入力】吸収量・排出量算定シート!$G84,幹材積成長量!$O$7:$Q$7,0)),INDEX(幹材積成長量!$L$7:$N$148,MATCH((【入力】吸収量・排出量算定シート!$H84+(【入力】吸収量・排出量算定シート!CH$17-【入力】吸収量・排出量算定シート!$CF$17)),幹材積成長量!$L$7:$L$148,0),MATCH(【入力】吸収量・排出量算定シート!$G84,幹材積成長量!$L$7:$N$7,0)))),0)</f>
        <v>0</v>
      </c>
      <c r="CI84" s="2">
        <f>IFERROR(IF($F84="地位Ⅰ",INDEX(幹材積成長量!$I$7:$K$148,MATCH((【入力】吸収量・排出量算定シート!$H84+(【入力】吸収量・排出量算定シート!CI$17-【入力】吸収量・排出量算定シート!$CF$17)),幹材積成長量!$I$7:$I$148,0),MATCH(【入力】吸収量・排出量算定シート!$G84,幹材積成長量!$I$7:$K$7,0)),IF($F84="地位Ⅲ",INDEX(幹材積成長量!$O$7:$Q$148,MATCH((【入力】吸収量・排出量算定シート!$H84+(【入力】吸収量・排出量算定シート!CI$17-【入力】吸収量・排出量算定シート!$CF$17)),幹材積成長量!$O$7:$O$148,0),MATCH(【入力】吸収量・排出量算定シート!$G84,幹材積成長量!$O$7:$Q$7,0)),INDEX(幹材積成長量!$L$7:$N$148,MATCH((【入力】吸収量・排出量算定シート!$H84+(【入力】吸収量・排出量算定シート!CI$17-【入力】吸収量・排出量算定シート!$CF$17)),幹材積成長量!$L$7:$L$148,0),MATCH(【入力】吸収量・排出量算定シート!$G84,幹材積成長量!$L$7:$N$7,0)))),0)</f>
        <v>0</v>
      </c>
      <c r="CJ84" s="2">
        <f>IFERROR(IF($F84="地位Ⅰ",INDEX(幹材積成長量!$I$7:$K$148,MATCH((【入力】吸収量・排出量算定シート!$H84+(【入力】吸収量・排出量算定シート!CJ$17-【入力】吸収量・排出量算定シート!$CF$17)),幹材積成長量!$I$7:$I$148,0),MATCH(【入力】吸収量・排出量算定シート!$G84,幹材積成長量!$I$7:$K$7,0)),IF($F84="地位Ⅲ",INDEX(幹材積成長量!$O$7:$Q$148,MATCH((【入力】吸収量・排出量算定シート!$H84+(【入力】吸収量・排出量算定シート!CJ$17-【入力】吸収量・排出量算定シート!$CF$17)),幹材積成長量!$O$7:$O$148,0),MATCH(【入力】吸収量・排出量算定シート!$G84,幹材積成長量!$O$7:$Q$7,0)),INDEX(幹材積成長量!$L$7:$N$148,MATCH((【入力】吸収量・排出量算定シート!$H84+(【入力】吸収量・排出量算定シート!CJ$17-【入力】吸収量・排出量算定シート!$CF$17)),幹材積成長量!$L$7:$L$148,0),MATCH(【入力】吸収量・排出量算定シート!$G84,幹材積成長量!$L$7:$N$7,0)))),0)</f>
        <v>0</v>
      </c>
      <c r="CK84" s="2">
        <f>IFERROR(IF($F84="地位Ⅰ",INDEX(幹材積成長量!$I$7:$K$148,MATCH((【入力】吸収量・排出量算定シート!$H84+(【入力】吸収量・排出量算定シート!CK$17-【入力】吸収量・排出量算定シート!$CF$17)),幹材積成長量!$I$7:$I$148,0),MATCH(【入力】吸収量・排出量算定シート!$G84,幹材積成長量!$I$7:$K$7,0)),IF($F84="地位Ⅲ",INDEX(幹材積成長量!$O$7:$Q$148,MATCH((【入力】吸収量・排出量算定シート!$H84+(【入力】吸収量・排出量算定シート!CK$17-【入力】吸収量・排出量算定シート!$CF$17)),幹材積成長量!$O$7:$O$148,0),MATCH(【入力】吸収量・排出量算定シート!$G84,幹材積成長量!$O$7:$Q$7,0)),INDEX(幹材積成長量!$L$7:$N$148,MATCH((【入力】吸収量・排出量算定シート!$H84+(【入力】吸収量・排出量算定シート!CK$17-【入力】吸収量・排出量算定シート!$CF$17)),幹材積成長量!$L$7:$L$148,0),MATCH(【入力】吸収量・排出量算定シート!$G84,幹材積成長量!$L$7:$N$7,0)))),0)</f>
        <v>0</v>
      </c>
      <c r="CL84" s="2">
        <f>IFERROR(IF($F84="地位Ⅰ",INDEX(幹材積成長量!$I$7:$K$148,MATCH((【入力】吸収量・排出量算定シート!$H84+(【入力】吸収量・排出量算定シート!CL$17-【入力】吸収量・排出量算定シート!$CF$17)),幹材積成長量!$I$7:$I$148,0),MATCH(【入力】吸収量・排出量算定シート!$G84,幹材積成長量!$I$7:$K$7,0)),IF($F84="地位Ⅲ",INDEX(幹材積成長量!$O$7:$Q$148,MATCH((【入力】吸収量・排出量算定シート!$H84+(【入力】吸収量・排出量算定シート!CL$17-【入力】吸収量・排出量算定シート!$CF$17)),幹材積成長量!$O$7:$O$148,0),MATCH(【入力】吸収量・排出量算定シート!$G84,幹材積成長量!$O$7:$Q$7,0)),INDEX(幹材積成長量!$L$7:$N$148,MATCH((【入力】吸収量・排出量算定シート!$H84+(【入力】吸収量・排出量算定シート!CL$17-【入力】吸収量・排出量算定シート!$CF$17)),幹材積成長量!$L$7:$L$148,0),MATCH(【入力】吸収量・排出量算定シート!$G84,幹材積成長量!$L$7:$N$7,0)))),0)</f>
        <v>0</v>
      </c>
      <c r="CM84" s="2">
        <f>IFERROR(IF($F84="地位Ⅰ",INDEX(幹材積成長量!$I$7:$K$148,MATCH((【入力】吸収量・排出量算定シート!$H84+(【入力】吸収量・排出量算定シート!CM$17-【入力】吸収量・排出量算定シート!$CF$17)),幹材積成長量!$I$7:$I$148,0),MATCH(【入力】吸収量・排出量算定シート!$G84,幹材積成長量!$I$7:$K$7,0)),IF($F84="地位Ⅲ",INDEX(幹材積成長量!$O$7:$Q$148,MATCH((【入力】吸収量・排出量算定シート!$H84+(【入力】吸収量・排出量算定シート!CM$17-【入力】吸収量・排出量算定シート!$CF$17)),幹材積成長量!$O$7:$O$148,0),MATCH(【入力】吸収量・排出量算定シート!$G84,幹材積成長量!$O$7:$Q$7,0)),INDEX(幹材積成長量!$L$7:$N$148,MATCH((【入力】吸収量・排出量算定シート!$H84+(【入力】吸収量・排出量算定シート!CM$17-【入力】吸収量・排出量算定シート!$CF$17)),幹材積成長量!$L$7:$L$148,0),MATCH(【入力】吸収量・排出量算定シート!$G84,幹材積成長量!$L$7:$N$7,0)))),0)</f>
        <v>0</v>
      </c>
      <c r="CN84" s="2">
        <f>IFERROR(IF($F84="地位Ⅰ",INDEX(幹材積成長量!$I$7:$K$148,MATCH((【入力】吸収量・排出量算定シート!$H84+(【入力】吸収量・排出量算定シート!CN$17-【入力】吸収量・排出量算定シート!$CF$17)),幹材積成長量!$I$7:$I$148,0),MATCH(【入力】吸収量・排出量算定シート!$G84,幹材積成長量!$I$7:$K$7,0)),IF($F84="地位Ⅲ",INDEX(幹材積成長量!$O$7:$Q$148,MATCH((【入力】吸収量・排出量算定シート!$H84+(【入力】吸収量・排出量算定シート!CN$17-【入力】吸収量・排出量算定シート!$CF$17)),幹材積成長量!$O$7:$O$148,0),MATCH(【入力】吸収量・排出量算定シート!$G84,幹材積成長量!$O$7:$Q$7,0)),INDEX(幹材積成長量!$L$7:$N$148,MATCH((【入力】吸収量・排出量算定シート!$H84+(【入力】吸収量・排出量算定シート!CN$17-【入力】吸収量・排出量算定シート!$CF$17)),幹材積成長量!$L$7:$L$148,0),MATCH(【入力】吸収量・排出量算定シート!$G84,幹材積成長量!$L$7:$N$7,0)))),0)</f>
        <v>0</v>
      </c>
      <c r="CO84" s="2">
        <f>IFERROR(IF($F84="地位Ⅰ",INDEX(幹材積成長量!$I$7:$K$148,MATCH((【入力】吸収量・排出量算定シート!$H84+(【入力】吸収量・排出量算定シート!CO$17-【入力】吸収量・排出量算定シート!$CF$17)),幹材積成長量!$I$7:$I$148,0),MATCH(【入力】吸収量・排出量算定シート!$G84,幹材積成長量!$I$7:$K$7,0)),IF($F84="地位Ⅲ",INDEX(幹材積成長量!$O$7:$Q$148,MATCH((【入力】吸収量・排出量算定シート!$H84+(【入力】吸収量・排出量算定シート!CO$17-【入力】吸収量・排出量算定シート!$CF$17)),幹材積成長量!$O$7:$O$148,0),MATCH(【入力】吸収量・排出量算定シート!$G84,幹材積成長量!$O$7:$Q$7,0)),INDEX(幹材積成長量!$L$7:$N$148,MATCH((【入力】吸収量・排出量算定シート!$H84+(【入力】吸収量・排出量算定シート!CO$17-【入力】吸収量・排出量算定シート!$CF$17)),幹材積成長量!$L$7:$L$148,0),MATCH(【入力】吸収量・排出量算定シート!$G84,幹材積成長量!$L$7:$N$7,0)))),0)</f>
        <v>0</v>
      </c>
      <c r="CP84" s="2">
        <f>IFERROR(IF($F84="地位Ⅰ",INDEX(幹材積成長量!$I$7:$K$148,MATCH((【入力】吸収量・排出量算定シート!$H84+(【入力】吸収量・排出量算定シート!CP$17-【入力】吸収量・排出量算定シート!$CF$17)),幹材積成長量!$I$7:$I$148,0),MATCH(【入力】吸収量・排出量算定シート!$G84,幹材積成長量!$I$7:$K$7,0)),IF($F84="地位Ⅲ",INDEX(幹材積成長量!$O$7:$Q$148,MATCH((【入力】吸収量・排出量算定シート!$H84+(【入力】吸収量・排出量算定シート!CP$17-【入力】吸収量・排出量算定シート!$CF$17)),幹材積成長量!$O$7:$O$148,0),MATCH(【入力】吸収量・排出量算定シート!$G84,幹材積成長量!$O$7:$Q$7,0)),INDEX(幹材積成長量!$L$7:$N$148,MATCH((【入力】吸収量・排出量算定シート!$H84+(【入力】吸収量・排出量算定シート!CP$17-【入力】吸収量・排出量算定シート!$CF$17)),幹材積成長量!$L$7:$L$148,0),MATCH(【入力】吸収量・排出量算定シート!$G84,幹材積成長量!$L$7:$N$7,0)))),0)</f>
        <v>0</v>
      </c>
      <c r="CQ84" s="2">
        <f>IFERROR(IF($F84="地位Ⅰ",INDEX(幹材積成長量!$I$7:$K$148,MATCH((【入力】吸収量・排出量算定シート!$H84+(【入力】吸収量・排出量算定シート!CQ$17-【入力】吸収量・排出量算定シート!$CF$17)),幹材積成長量!$I$7:$I$148,0),MATCH(【入力】吸収量・排出量算定シート!$G84,幹材積成長量!$I$7:$K$7,0)),IF($F84="地位Ⅲ",INDEX(幹材積成長量!$O$7:$Q$148,MATCH((【入力】吸収量・排出量算定シート!$H84+(【入力】吸収量・排出量算定シート!CQ$17-【入力】吸収量・排出量算定シート!$CF$17)),幹材積成長量!$O$7:$O$148,0),MATCH(【入力】吸収量・排出量算定シート!$G84,幹材積成長量!$O$7:$Q$7,0)),INDEX(幹材積成長量!$L$7:$N$148,MATCH((【入力】吸収量・排出量算定シート!$H84+(【入力】吸収量・排出量算定シート!CQ$17-【入力】吸収量・排出量算定シート!$CF$17)),幹材積成長量!$L$7:$L$148,0),MATCH(【入力】吸収量・排出量算定シート!$G84,幹材積成長量!$L$7:$N$7,0)))),0)</f>
        <v>0</v>
      </c>
      <c r="CR84" s="2">
        <f>IFERROR(IF($F84="地位Ⅰ",INDEX(幹材積成長量!$I$7:$K$148,MATCH((【入力】吸収量・排出量算定シート!$H84+(【入力】吸収量・排出量算定シート!CR$17-【入力】吸収量・排出量算定シート!$CF$17)),幹材積成長量!$I$7:$I$148,0),MATCH(【入力】吸収量・排出量算定シート!$G84,幹材積成長量!$I$7:$K$7,0)),IF($F84="地位Ⅲ",INDEX(幹材積成長量!$O$7:$Q$148,MATCH((【入力】吸収量・排出量算定シート!$H84+(【入力】吸収量・排出量算定シート!CR$17-【入力】吸収量・排出量算定シート!$CF$17)),幹材積成長量!$O$7:$O$148,0),MATCH(【入力】吸収量・排出量算定シート!$G84,幹材積成長量!$O$7:$Q$7,0)),INDEX(幹材積成長量!$L$7:$N$148,MATCH((【入力】吸収量・排出量算定シート!$H84+(【入力】吸収量・排出量算定シート!CR$17-【入力】吸収量・排出量算定シート!$CF$17)),幹材積成長量!$L$7:$L$148,0),MATCH(【入力】吸収量・排出量算定シート!$G84,幹材積成長量!$L$7:$N$7,0)))),0)</f>
        <v>0</v>
      </c>
      <c r="CS84" s="2">
        <f>IFERROR(IF($F84="地位Ⅰ",INDEX(幹材積成長量!$I$7:$K$148,MATCH((【入力】吸収量・排出量算定シート!$H84+(【入力】吸収量・排出量算定シート!CS$17-【入力】吸収量・排出量算定シート!$CF$17)),幹材積成長量!$I$7:$I$148,0),MATCH(【入力】吸収量・排出量算定シート!$G84,幹材積成長量!$I$7:$K$7,0)),IF($F84="地位Ⅲ",INDEX(幹材積成長量!$O$7:$Q$148,MATCH((【入力】吸収量・排出量算定シート!$H84+(【入力】吸収量・排出量算定シート!CS$17-【入力】吸収量・排出量算定シート!$CF$17)),幹材積成長量!$O$7:$O$148,0),MATCH(【入力】吸収量・排出量算定シート!$G84,幹材積成長量!$O$7:$Q$7,0)),INDEX(幹材積成長量!$L$7:$N$148,MATCH((【入力】吸収量・排出量算定シート!$H84+(【入力】吸収量・排出量算定シート!CS$17-【入力】吸収量・排出量算定シート!$CF$17)),幹材積成長量!$L$7:$L$148,0),MATCH(【入力】吸収量・排出量算定シート!$G84,幹材積成長量!$L$7:$N$7,0)))),0)</f>
        <v>0</v>
      </c>
      <c r="CT84" s="2">
        <f>IFERROR(IF($F84="地位Ⅰ",INDEX(幹材積成長量!$I$7:$K$148,MATCH((【入力】吸収量・排出量算定シート!$H84+(【入力】吸収量・排出量算定シート!CT$17-【入力】吸収量・排出量算定シート!$CF$17)),幹材積成長量!$I$7:$I$148,0),MATCH(【入力】吸収量・排出量算定シート!$G84,幹材積成長量!$I$7:$K$7,0)),IF($F84="地位Ⅲ",INDEX(幹材積成長量!$O$7:$Q$148,MATCH((【入力】吸収量・排出量算定シート!$H84+(【入力】吸収量・排出量算定シート!CT$17-【入力】吸収量・排出量算定シート!$CF$17)),幹材積成長量!$O$7:$O$148,0),MATCH(【入力】吸収量・排出量算定シート!$G84,幹材積成長量!$O$7:$Q$7,0)),INDEX(幹材積成長量!$L$7:$N$148,MATCH((【入力】吸収量・排出量算定シート!$H84+(【入力】吸収量・排出量算定シート!CT$17-【入力】吸収量・排出量算定シート!$CF$17)),幹材積成長量!$L$7:$L$148,0),MATCH(【入力】吸収量・排出量算定シート!$G84,幹材積成長量!$L$7:$N$7,0)))),0)</f>
        <v>0</v>
      </c>
      <c r="CU84" s="2">
        <f>IFERROR(IF($F84="地位Ⅰ",INDEX(幹材積成長量!$I$7:$K$148,MATCH((【入力】吸収量・排出量算定シート!$H84+(【入力】吸収量・排出量算定シート!CU$17-【入力】吸収量・排出量算定シート!$CF$17)),幹材積成長量!$I$7:$I$148,0),MATCH(【入力】吸収量・排出量算定シート!$G84,幹材積成長量!$I$7:$K$7,0)),IF($F84="地位Ⅲ",INDEX(幹材積成長量!$O$7:$Q$148,MATCH((【入力】吸収量・排出量算定シート!$H84+(【入力】吸収量・排出量算定シート!CU$17-【入力】吸収量・排出量算定シート!$CF$17)),幹材積成長量!$O$7:$O$148,0),MATCH(【入力】吸収量・排出量算定シート!$G84,幹材積成長量!$O$7:$Q$7,0)),INDEX(幹材積成長量!$L$7:$N$148,MATCH((【入力】吸収量・排出量算定シート!$H84+(【入力】吸収量・排出量算定シート!CU$17-【入力】吸収量・排出量算定シート!$CF$17)),幹材積成長量!$L$7:$L$148,0),MATCH(【入力】吸収量・排出量算定シート!$G84,幹材積成長量!$L$7:$N$7,0)))),0)</f>
        <v>0</v>
      </c>
      <c r="CV84" s="2">
        <f>IFERROR(IF($F84="地位Ⅰ",INDEX(幹材積成長量!$I$7:$K$148,MATCH((【入力】吸収量・排出量算定シート!$H84+(【入力】吸収量・排出量算定シート!CV$17-【入力】吸収量・排出量算定シート!$CF$17)),幹材積成長量!$I$7:$I$148,0),MATCH(【入力】吸収量・排出量算定シート!$G84,幹材積成長量!$I$7:$K$7,0)),IF($F84="地位Ⅲ",INDEX(幹材積成長量!$O$7:$Q$148,MATCH((【入力】吸収量・排出量算定シート!$H84+(【入力】吸収量・排出量算定シート!CV$17-【入力】吸収量・排出量算定シート!$CF$17)),幹材積成長量!$O$7:$O$148,0),MATCH(【入力】吸収量・排出量算定シート!$G84,幹材積成長量!$O$7:$Q$7,0)),INDEX(幹材積成長量!$L$7:$N$148,MATCH((【入力】吸収量・排出量算定シート!$H84+(【入力】吸収量・排出量算定シート!CV$17-【入力】吸収量・排出量算定シート!$CF$17)),幹材積成長量!$L$7:$L$148,0),MATCH(【入力】吸収量・排出量算定シート!$G84,幹材積成長量!$L$7:$N$7,0)))),0)</f>
        <v>0</v>
      </c>
      <c r="CW84" s="2">
        <f t="shared" si="216"/>
        <v>0</v>
      </c>
      <c r="CX84" s="2">
        <f t="shared" si="217"/>
        <v>0</v>
      </c>
      <c r="CY84" s="2">
        <f t="shared" si="218"/>
        <v>0</v>
      </c>
      <c r="CZ84" s="2">
        <f t="shared" si="219"/>
        <v>0</v>
      </c>
      <c r="DA84" s="2">
        <f t="shared" si="220"/>
        <v>0</v>
      </c>
      <c r="DB84" s="2">
        <f t="shared" si="221"/>
        <v>0</v>
      </c>
      <c r="DC84" s="2">
        <f t="shared" si="222"/>
        <v>0</v>
      </c>
      <c r="DD84" s="2">
        <f t="shared" si="223"/>
        <v>0</v>
      </c>
      <c r="DE84" s="2">
        <f t="shared" si="224"/>
        <v>0</v>
      </c>
      <c r="DF84" s="2">
        <f t="shared" si="225"/>
        <v>0</v>
      </c>
      <c r="DG84" s="2">
        <f t="shared" si="226"/>
        <v>0</v>
      </c>
      <c r="DH84" s="2">
        <f t="shared" si="227"/>
        <v>0</v>
      </c>
      <c r="DI84" s="2">
        <f t="shared" si="228"/>
        <v>0</v>
      </c>
      <c r="DJ84" s="2">
        <f t="shared" si="229"/>
        <v>0</v>
      </c>
      <c r="DK84" s="2">
        <f t="shared" si="230"/>
        <v>0</v>
      </c>
      <c r="DL84" s="2">
        <f t="shared" si="231"/>
        <v>0</v>
      </c>
      <c r="DM84" s="2">
        <f t="shared" si="232"/>
        <v>0</v>
      </c>
      <c r="DN84" s="187">
        <f>IFERROR(IF($F84="地位Ⅰ",INDEX(幹材積成長量!$AE$7:$AG$14,8,MATCH(【入力】吸収量・排出量算定シート!$G84,幹材積成長量!$AE$7:$AG$7,0)),IF($F84="地位Ⅲ",INDEX(幹材積成長量!$AK$7:$AM$14,8,MATCH(【入力】吸収量・排出量算定シート!$G84,幹材積成長量!$AK$7:$AM$7,0)),INDEX(幹材積成長量!$AH$7:$AJ$14,8,MATCH(【入力】吸収量・排出量算定シート!$G84,幹材積成長量!$AH$7:$AJ$7,0)))),0)</f>
        <v>0</v>
      </c>
      <c r="DO84" s="187">
        <f>IFERROR(IF($F84="地位Ⅰ",INDEX(幹材積成長量!$AE$7:$AG$14,8,MATCH(【入力】吸収量・排出量算定シート!$G84,幹材積成長量!$AE$7:$AG$7,0)),IF($F84="地位Ⅲ",INDEX(幹材積成長量!$AK$7:$AM$14,8,MATCH(【入力】吸収量・排出量算定シート!$G84,幹材積成長量!$AK$7:$AM$7,0)),INDEX(幹材積成長量!$AH$7:$AJ$14,8,MATCH(【入力】吸収量・排出量算定シート!$G84,幹材積成長量!$AH$7:$AJ$7,0)))),0)</f>
        <v>0</v>
      </c>
      <c r="DP84" s="187">
        <f>IFERROR(IF($F84="地位Ⅰ",INDEX(幹材積成長量!$AE$7:$AG$14,8,MATCH(【入力】吸収量・排出量算定シート!$G84,幹材積成長量!$AE$7:$AG$7,0)),IF($F84="地位Ⅲ",INDEX(幹材積成長量!$AK$7:$AM$14,8,MATCH(【入力】吸収量・排出量算定シート!$G84,幹材積成長量!$AK$7:$AM$7,0)),INDEX(幹材積成長量!$AH$7:$AJ$14,8,MATCH(【入力】吸収量・排出量算定シート!$G84,幹材積成長量!$AH$7:$AJ$7,0)))),0)</f>
        <v>0</v>
      </c>
      <c r="DQ84" s="187">
        <f>IFERROR(IF($F84="地位Ⅰ",INDEX(幹材積成長量!$AE$7:$AG$14,8,MATCH(【入力】吸収量・排出量算定シート!$G84,幹材積成長量!$AE$7:$AG$7,0)),IF($F84="地位Ⅲ",INDEX(幹材積成長量!$AK$7:$AM$14,8,MATCH(【入力】吸収量・排出量算定シート!$G84,幹材積成長量!$AK$7:$AM$7,0)),INDEX(幹材積成長量!$AH$7:$AJ$14,8,MATCH(【入力】吸収量・排出量算定シート!$G84,幹材積成長量!$AH$7:$AJ$7,0)))),0)</f>
        <v>0</v>
      </c>
      <c r="DR84" s="187">
        <f>IFERROR(IF($F84="地位Ⅰ",INDEX(幹材積成長量!$AE$7:$AG$14,8,MATCH(【入力】吸収量・排出量算定シート!$G84,幹材積成長量!$AE$7:$AG$7,0)),IF($F84="地位Ⅲ",INDEX(幹材積成長量!$AK$7:$AM$14,8,MATCH(【入力】吸収量・排出量算定シート!$G84,幹材積成長量!$AK$7:$AM$7,0)),INDEX(幹材積成長量!$AH$7:$AJ$14,8,MATCH(【入力】吸収量・排出量算定シート!$G84,幹材積成長量!$AH$7:$AJ$7,0)))),0)</f>
        <v>0</v>
      </c>
      <c r="DS84" s="187">
        <f>IFERROR(IF($F84="地位Ⅰ",INDEX(幹材積成長量!$AE$7:$AG$14,8,MATCH(【入力】吸収量・排出量算定シート!$G84,幹材積成長量!$AE$7:$AG$7,0)),IF($F84="地位Ⅲ",INDEX(幹材積成長量!$AK$7:$AM$14,8,MATCH(【入力】吸収量・排出量算定シート!$G84,幹材積成長量!$AK$7:$AM$7,0)),INDEX(幹材積成長量!$AH$7:$AJ$14,8,MATCH(【入力】吸収量・排出量算定シート!$G84,幹材積成長量!$AH$7:$AJ$7,0)))),0)</f>
        <v>0</v>
      </c>
      <c r="DT84" s="187">
        <f>IFERROR(IF($F84="地位Ⅰ",INDEX(幹材積成長量!$AE$7:$AG$14,8,MATCH(【入力】吸収量・排出量算定シート!$G84,幹材積成長量!$AE$7:$AG$7,0)),IF($F84="地位Ⅲ",INDEX(幹材積成長量!$AK$7:$AM$14,8,MATCH(【入力】吸収量・排出量算定シート!$G84,幹材積成長量!$AK$7:$AM$7,0)),INDEX(幹材積成長量!$AH$7:$AJ$14,8,MATCH(【入力】吸収量・排出量算定シート!$G84,幹材積成長量!$AH$7:$AJ$7,0)))),0)</f>
        <v>0</v>
      </c>
      <c r="DU84" s="187">
        <f>IFERROR(IF($F84="地位Ⅰ",INDEX(幹材積成長量!$AE$7:$AG$14,8,MATCH(【入力】吸収量・排出量算定シート!$G84,幹材積成長量!$AE$7:$AG$7,0)),IF($F84="地位Ⅲ",INDEX(幹材積成長量!$AK$7:$AM$14,8,MATCH(【入力】吸収量・排出量算定シート!$G84,幹材積成長量!$AK$7:$AM$7,0)),INDEX(幹材積成長量!$AH$7:$AJ$14,8,MATCH(【入力】吸収量・排出量算定シート!$G84,幹材積成長量!$AH$7:$AJ$7,0)))),0)</f>
        <v>0</v>
      </c>
      <c r="DV84" s="187">
        <f>IFERROR(IF($F84="地位Ⅰ",INDEX(幹材積成長量!$AE$7:$AG$14,8,MATCH(【入力】吸収量・排出量算定シート!$G84,幹材積成長量!$AE$7:$AG$7,0)),IF($F84="地位Ⅲ",INDEX(幹材積成長量!$AK$7:$AM$14,8,MATCH(【入力】吸収量・排出量算定シート!$G84,幹材積成長量!$AK$7:$AM$7,0)),INDEX(幹材積成長量!$AH$7:$AJ$14,8,MATCH(【入力】吸収量・排出量算定シート!$G84,幹材積成長量!$AH$7:$AJ$7,0)))),0)</f>
        <v>0</v>
      </c>
      <c r="DW84" s="187">
        <f>IFERROR(IF($F84="地位Ⅰ",INDEX(幹材積成長量!$AE$7:$AG$14,8,MATCH(【入力】吸収量・排出量算定シート!$G84,幹材積成長量!$AE$7:$AG$7,0)),IF($F84="地位Ⅲ",INDEX(幹材積成長量!$AK$7:$AM$14,8,MATCH(【入力】吸収量・排出量算定シート!$G84,幹材積成長量!$AK$7:$AM$7,0)),INDEX(幹材積成長量!$AH$7:$AJ$14,8,MATCH(【入力】吸収量・排出量算定シート!$G84,幹材積成長量!$AH$7:$AJ$7,0)))),0)</f>
        <v>0</v>
      </c>
      <c r="DX84" s="187">
        <f>IFERROR(IF($F84="地位Ⅰ",INDEX(幹材積成長量!$AE$7:$AG$14,8,MATCH(【入力】吸収量・排出量算定シート!$G84,幹材積成長量!$AE$7:$AG$7,0)),IF($F84="地位Ⅲ",INDEX(幹材積成長量!$AK$7:$AM$14,8,MATCH(【入力】吸収量・排出量算定シート!$G84,幹材積成長量!$AK$7:$AM$7,0)),INDEX(幹材積成長量!$AH$7:$AJ$14,8,MATCH(【入力】吸収量・排出量算定シート!$G84,幹材積成長量!$AH$7:$AJ$7,0)))),0)</f>
        <v>0</v>
      </c>
      <c r="DY84" s="187">
        <f>IFERROR(IF($F84="地位Ⅰ",INDEX(幹材積成長量!$AE$7:$AG$14,8,MATCH(【入力】吸収量・排出量算定シート!$G84,幹材積成長量!$AE$7:$AG$7,0)),IF($F84="地位Ⅲ",INDEX(幹材積成長量!$AK$7:$AM$14,8,MATCH(【入力】吸収量・排出量算定シート!$G84,幹材積成長量!$AK$7:$AM$7,0)),INDEX(幹材積成長量!$AH$7:$AJ$14,8,MATCH(【入力】吸収量・排出量算定シート!$G84,幹材積成長量!$AH$7:$AJ$7,0)))),0)</f>
        <v>0</v>
      </c>
      <c r="DZ84" s="187">
        <f>IFERROR(IF($F84="地位Ⅰ",INDEX(幹材積成長量!$AE$7:$AG$14,8,MATCH(【入力】吸収量・排出量算定シート!$G84,幹材積成長量!$AE$7:$AG$7,0)),IF($F84="地位Ⅲ",INDEX(幹材積成長量!$AK$7:$AM$14,8,MATCH(【入力】吸収量・排出量算定シート!$G84,幹材積成長量!$AK$7:$AM$7,0)),INDEX(幹材積成長量!$AH$7:$AJ$14,8,MATCH(【入力】吸収量・排出量算定シート!$G84,幹材積成長量!$AH$7:$AJ$7,0)))),0)</f>
        <v>0</v>
      </c>
      <c r="EA84" s="187">
        <f>IFERROR(IF($F84="地位Ⅰ",INDEX(幹材積成長量!$AE$7:$AG$14,8,MATCH(【入力】吸収量・排出量算定シート!$G84,幹材積成長量!$AE$7:$AG$7,0)),IF($F84="地位Ⅲ",INDEX(幹材積成長量!$AK$7:$AM$14,8,MATCH(【入力】吸収量・排出量算定シート!$G84,幹材積成長量!$AK$7:$AM$7,0)),INDEX(幹材積成長量!$AH$7:$AJ$14,8,MATCH(【入力】吸収量・排出量算定シート!$G84,幹材積成長量!$AH$7:$AJ$7,0)))),0)</f>
        <v>0</v>
      </c>
      <c r="EB84" s="187">
        <f>IFERROR(IF($F84="地位Ⅰ",INDEX(幹材積成長量!$AE$7:$AG$14,8,MATCH(【入力】吸収量・排出量算定シート!$G84,幹材積成長量!$AE$7:$AG$7,0)),IF($F84="地位Ⅲ",INDEX(幹材積成長量!$AK$7:$AM$14,8,MATCH(【入力】吸収量・排出量算定シート!$G84,幹材積成長量!$AK$7:$AM$7,0)),INDEX(幹材積成長量!$AH$7:$AJ$14,8,MATCH(【入力】吸収量・排出量算定シート!$G84,幹材積成長量!$AH$7:$AJ$7,0)))),0)</f>
        <v>0</v>
      </c>
      <c r="EC84" s="187">
        <f>IFERROR(IF($F84="地位Ⅰ",INDEX(幹材積成長量!$AE$7:$AG$14,8,MATCH(【入力】吸収量・排出量算定シート!$G84,幹材積成長量!$AE$7:$AG$7,0)),IF($F84="地位Ⅲ",INDEX(幹材積成長量!$AK$7:$AM$14,8,MATCH(【入力】吸収量・排出量算定シート!$G84,幹材積成長量!$AK$7:$AM$7,0)),INDEX(幹材積成長量!$AH$7:$AJ$14,8,MATCH(【入力】吸収量・排出量算定シート!$G84,幹材積成長量!$AH$7:$AJ$7,0)))),0)</f>
        <v>0</v>
      </c>
      <c r="ED84" s="186">
        <f t="shared" si="233"/>
        <v>0</v>
      </c>
      <c r="EE84" s="186">
        <f t="shared" si="234"/>
        <v>0</v>
      </c>
      <c r="EF84" s="186">
        <f t="shared" si="235"/>
        <v>0</v>
      </c>
      <c r="EG84" s="186">
        <f t="shared" si="236"/>
        <v>0</v>
      </c>
      <c r="EH84" s="186">
        <f t="shared" si="237"/>
        <v>0</v>
      </c>
      <c r="EI84" s="186">
        <f t="shared" si="238"/>
        <v>0</v>
      </c>
      <c r="EJ84" s="186">
        <f t="shared" si="239"/>
        <v>0</v>
      </c>
      <c r="EK84" s="186">
        <f t="shared" si="240"/>
        <v>0</v>
      </c>
      <c r="EL84" s="186">
        <f t="shared" si="241"/>
        <v>0</v>
      </c>
      <c r="EM84" s="186">
        <f t="shared" si="242"/>
        <v>0</v>
      </c>
      <c r="EN84" s="186">
        <f t="shared" si="243"/>
        <v>0</v>
      </c>
      <c r="EO84" s="186">
        <f t="shared" si="244"/>
        <v>0</v>
      </c>
      <c r="EP84" s="186">
        <f t="shared" si="245"/>
        <v>0</v>
      </c>
      <c r="EQ84" s="186">
        <f t="shared" si="246"/>
        <v>0</v>
      </c>
      <c r="ER84" s="186">
        <f t="shared" si="247"/>
        <v>0</v>
      </c>
      <c r="ES84" s="186">
        <f t="shared" si="248"/>
        <v>0</v>
      </c>
      <c r="ET84" s="186">
        <f t="shared" si="249"/>
        <v>0</v>
      </c>
    </row>
    <row r="85" spans="2:150" x14ac:dyDescent="0.3">
      <c r="B85" s="3"/>
      <c r="C85" s="3"/>
      <c r="D85" s="3"/>
      <c r="E85" s="3"/>
      <c r="G85" s="217"/>
      <c r="J85" s="3"/>
      <c r="M85" s="187">
        <f>IFERROR(IF($F85="地位Ⅰ",INDEX(幹材積成長量!$S$7:$U$148,MATCH(【入力】吸収量・排出量算定シート!$H85+(M$17-$M$17),幹材積成長量!$S$7:$S$148,0),MATCH($G85,幹材積成長量!$S$7:$U$7,0)),IF($F85="地位Ⅲ",INDEX(幹材積成長量!$Y$7:$AA$148,MATCH(【入力】吸収量・排出量算定シート!$H85+(M$17-$M$17),幹材積成長量!$Y$7:$Y$148,0),MATCH($G85,幹材積成長量!$Y$7:$AA$7,0)),INDEX(幹材積成長量!$V$7:$X$148,MATCH(【入力】吸収量・排出量算定シート!$H85+(M$17-$M$17),幹材積成長量!$V$7:$V$148,0),MATCH($G85,幹材積成長量!$V$7:$X$7,0)))),0)</f>
        <v>0</v>
      </c>
      <c r="N85" s="187">
        <f>IFERROR(IF($F85="地位Ⅰ",INDEX(幹材積成長量!$S$7:$U$148,MATCH(【入力】吸収量・排出量算定シート!$H85+(N$17-$M$17),幹材積成長量!$S$7:$S$148,0),MATCH($G85,幹材積成長量!$S$7:$U$7,0)),IF($F85="地位Ⅲ",INDEX(幹材積成長量!$Y$7:$AA$148,MATCH(【入力】吸収量・排出量算定シート!$H85+(N$17-$M$17),幹材積成長量!$Y$7:$Y$148,0),MATCH($G85,幹材積成長量!$Y$7:$AA$7,0)),INDEX(幹材積成長量!$V$7:$X$148,MATCH(【入力】吸収量・排出量算定シート!$H85+(N$17-$M$17),幹材積成長量!$V$7:$V$148,0),MATCH($G85,幹材積成長量!$V$7:$X$7,0)))),0)</f>
        <v>0</v>
      </c>
      <c r="O85" s="187">
        <f>IFERROR(IF($F85="地位Ⅰ",INDEX(幹材積成長量!$S$7:$U$148,MATCH(【入力】吸収量・排出量算定シート!$H85+(O$17-$M$17),幹材積成長量!$S$7:$S$148,0),MATCH($G85,幹材積成長量!$S$7:$U$7,0)),IF($F85="地位Ⅲ",INDEX(幹材積成長量!$Y$7:$AA$148,MATCH(【入力】吸収量・排出量算定シート!$H85+(O$17-$M$17),幹材積成長量!$Y$7:$Y$148,0),MATCH($G85,幹材積成長量!$Y$7:$AA$7,0)),INDEX(幹材積成長量!$V$7:$X$148,MATCH(【入力】吸収量・排出量算定シート!$H85+(O$17-$M$17),幹材積成長量!$V$7:$V$148,0),MATCH($G85,幹材積成長量!$V$7:$X$7,0)))),0)</f>
        <v>0</v>
      </c>
      <c r="P85" s="187">
        <f>IFERROR(IF($F85="地位Ⅰ",INDEX(幹材積成長量!$S$7:$U$148,MATCH(【入力】吸収量・排出量算定シート!$H85+(P$17-$M$17),幹材積成長量!$S$7:$S$148,0),MATCH($G85,幹材積成長量!$S$7:$U$7,0)),IF($F85="地位Ⅲ",INDEX(幹材積成長量!$Y$7:$AA$148,MATCH(【入力】吸収量・排出量算定シート!$H85+(P$17-$M$17),幹材積成長量!$Y$7:$Y$148,0),MATCH($G85,幹材積成長量!$Y$7:$AA$7,0)),INDEX(幹材積成長量!$V$7:$X$148,MATCH(【入力】吸収量・排出量算定シート!$H85+(P$17-$M$17),幹材積成長量!$V$7:$V$148,0),MATCH($G85,幹材積成長量!$V$7:$X$7,0)))),0)</f>
        <v>0</v>
      </c>
      <c r="Q85" s="187">
        <f>IFERROR(IF($F85="地位Ⅰ",INDEX(幹材積成長量!$S$7:$U$148,MATCH(【入力】吸収量・排出量算定シート!$H85+(Q$17-$M$17),幹材積成長量!$S$7:$S$148,0),MATCH($G85,幹材積成長量!$S$7:$U$7,0)),IF($F85="地位Ⅲ",INDEX(幹材積成長量!$Y$7:$AA$148,MATCH(【入力】吸収量・排出量算定シート!$H85+(Q$17-$M$17),幹材積成長量!$Y$7:$Y$148,0),MATCH($G85,幹材積成長量!$Y$7:$AA$7,0)),INDEX(幹材積成長量!$V$7:$X$148,MATCH(【入力】吸収量・排出量算定シート!$H85+(Q$17-$M$17),幹材積成長量!$V$7:$V$148,0),MATCH($G85,幹材積成長量!$V$7:$X$7,0)))),0)</f>
        <v>0</v>
      </c>
      <c r="R85" s="187">
        <f>IFERROR(IF($F85="地位Ⅰ",INDEX(幹材積成長量!$S$7:$U$148,MATCH(【入力】吸収量・排出量算定シート!$H85+(R$17-$M$17),幹材積成長量!$S$7:$S$148,0),MATCH($G85,幹材積成長量!$S$7:$U$7,0)),IF($F85="地位Ⅲ",INDEX(幹材積成長量!$Y$7:$AA$148,MATCH(【入力】吸収量・排出量算定シート!$H85+(R$17-$M$17),幹材積成長量!$Y$7:$Y$148,0),MATCH($G85,幹材積成長量!$Y$7:$AA$7,0)),INDEX(幹材積成長量!$V$7:$X$148,MATCH(【入力】吸収量・排出量算定シート!$H85+(R$17-$M$17),幹材積成長量!$V$7:$V$148,0),MATCH($G85,幹材積成長量!$V$7:$X$7,0)))),0)</f>
        <v>0</v>
      </c>
      <c r="S85" s="187">
        <f>IFERROR(IF($F85="地位Ⅰ",INDEX(幹材積成長量!$S$7:$U$148,MATCH(【入力】吸収量・排出量算定シート!$H85+(S$17-$M$17),幹材積成長量!$S$7:$S$148,0),MATCH($G85,幹材積成長量!$S$7:$U$7,0)),IF($F85="地位Ⅲ",INDEX(幹材積成長量!$Y$7:$AA$148,MATCH(【入力】吸収量・排出量算定シート!$H85+(S$17-$M$17),幹材積成長量!$Y$7:$Y$148,0),MATCH($G85,幹材積成長量!$Y$7:$AA$7,0)),INDEX(幹材積成長量!$V$7:$X$148,MATCH(【入力】吸収量・排出量算定シート!$H85+(S$17-$M$17),幹材積成長量!$V$7:$V$148,0),MATCH($G85,幹材積成長量!$V$7:$X$7,0)))),0)</f>
        <v>0</v>
      </c>
      <c r="T85" s="187">
        <f>IFERROR(IF($F85="地位Ⅰ",INDEX(幹材積成長量!$S$7:$U$148,MATCH(【入力】吸収量・排出量算定シート!$H85+(T$17-$M$17),幹材積成長量!$S$7:$S$148,0),MATCH($G85,幹材積成長量!$S$7:$U$7,0)),IF($F85="地位Ⅲ",INDEX(幹材積成長量!$Y$7:$AA$148,MATCH(【入力】吸収量・排出量算定シート!$H85+(T$17-$M$17),幹材積成長量!$Y$7:$Y$148,0),MATCH($G85,幹材積成長量!$Y$7:$AA$7,0)),INDEX(幹材積成長量!$V$7:$X$148,MATCH(【入力】吸収量・排出量算定シート!$H85+(T$17-$M$17),幹材積成長量!$V$7:$V$148,0),MATCH($G85,幹材積成長量!$V$7:$X$7,0)))),0)</f>
        <v>0</v>
      </c>
      <c r="U85" s="187">
        <f>IFERROR(IF($F85="地位Ⅰ",INDEX(幹材積成長量!$S$7:$U$148,MATCH(【入力】吸収量・排出量算定シート!$H85+(U$17-$M$17),幹材積成長量!$S$7:$S$148,0),MATCH($G85,幹材積成長量!$S$7:$U$7,0)),IF($F85="地位Ⅲ",INDEX(幹材積成長量!$Y$7:$AA$148,MATCH(【入力】吸収量・排出量算定シート!$H85+(U$17-$M$17),幹材積成長量!$Y$7:$Y$148,0),MATCH($G85,幹材積成長量!$Y$7:$AA$7,0)),INDEX(幹材積成長量!$V$7:$X$148,MATCH(【入力】吸収量・排出量算定シート!$H85+(U$17-$M$17),幹材積成長量!$V$7:$V$148,0),MATCH($G85,幹材積成長量!$V$7:$X$7,0)))),0)</f>
        <v>0</v>
      </c>
      <c r="V85" s="187">
        <f>IFERROR(IF($F85="地位Ⅰ",INDEX(幹材積成長量!$S$7:$U$148,MATCH(【入力】吸収量・排出量算定シート!$H85+(V$17-$M$17),幹材積成長量!$S$7:$S$148,0),MATCH($G85,幹材積成長量!$S$7:$U$7,0)),IF($F85="地位Ⅲ",INDEX(幹材積成長量!$Y$7:$AA$148,MATCH(【入力】吸収量・排出量算定シート!$H85+(V$17-$M$17),幹材積成長量!$Y$7:$Y$148,0),MATCH($G85,幹材積成長量!$Y$7:$AA$7,0)),INDEX(幹材積成長量!$V$7:$X$148,MATCH(【入力】吸収量・排出量算定シート!$H85+(V$17-$M$17),幹材積成長量!$V$7:$V$148,0),MATCH($G85,幹材積成長量!$V$7:$X$7,0)))),0)</f>
        <v>0</v>
      </c>
      <c r="W85" s="187">
        <f>IFERROR(IF($F85="地位Ⅰ",INDEX(幹材積成長量!$S$7:$U$148,MATCH(【入力】吸収量・排出量算定シート!$H85+(W$17-$M$17),幹材積成長量!$S$7:$S$148,0),MATCH($G85,幹材積成長量!$S$7:$U$7,0)),IF($F85="地位Ⅲ",INDEX(幹材積成長量!$Y$7:$AA$148,MATCH(【入力】吸収量・排出量算定シート!$H85+(W$17-$M$17),幹材積成長量!$Y$7:$Y$148,0),MATCH($G85,幹材積成長量!$Y$7:$AA$7,0)),INDEX(幹材積成長量!$V$7:$X$148,MATCH(【入力】吸収量・排出量算定シート!$H85+(W$17-$M$17),幹材積成長量!$V$7:$V$148,0),MATCH($G85,幹材積成長量!$V$7:$X$7,0)))),0)</f>
        <v>0</v>
      </c>
      <c r="X85" s="187">
        <f>IFERROR(IF($F85="地位Ⅰ",INDEX(幹材積成長量!$S$7:$U$148,MATCH(【入力】吸収量・排出量算定シート!$H85+(X$17-$M$17),幹材積成長量!$S$7:$S$148,0),MATCH($G85,幹材積成長量!$S$7:$U$7,0)),IF($F85="地位Ⅲ",INDEX(幹材積成長量!$Y$7:$AA$148,MATCH(【入力】吸収量・排出量算定シート!$H85+(X$17-$M$17),幹材積成長量!$Y$7:$Y$148,0),MATCH($G85,幹材積成長量!$Y$7:$AA$7,0)),INDEX(幹材積成長量!$V$7:$X$148,MATCH(【入力】吸収量・排出量算定シート!$H85+(X$17-$M$17),幹材積成長量!$V$7:$V$148,0),MATCH($G85,幹材積成長量!$V$7:$X$7,0)))),0)</f>
        <v>0</v>
      </c>
      <c r="Y85" s="187">
        <f>IFERROR(IF($F85="地位Ⅰ",INDEX(幹材積成長量!$S$7:$U$148,MATCH(【入力】吸収量・排出量算定シート!$H85+(Y$17-$M$17),幹材積成長量!$S$7:$S$148,0),MATCH($G85,幹材積成長量!$S$7:$U$7,0)),IF($F85="地位Ⅲ",INDEX(幹材積成長量!$Y$7:$AA$148,MATCH(【入力】吸収量・排出量算定シート!$H85+(Y$17-$M$17),幹材積成長量!$Y$7:$Y$148,0),MATCH($G85,幹材積成長量!$Y$7:$AA$7,0)),INDEX(幹材積成長量!$V$7:$X$148,MATCH(【入力】吸収量・排出量算定シート!$H85+(Y$17-$M$17),幹材積成長量!$V$7:$V$148,0),MATCH($G85,幹材積成長量!$V$7:$X$7,0)))),0)</f>
        <v>0</v>
      </c>
      <c r="Z85" s="187">
        <f>IFERROR(IF($F85="地位Ⅰ",INDEX(幹材積成長量!$S$7:$U$148,MATCH(【入力】吸収量・排出量算定シート!$H85+(Z$17-$M$17),幹材積成長量!$S$7:$S$148,0),MATCH($G85,幹材積成長量!$S$7:$U$7,0)),IF($F85="地位Ⅲ",INDEX(幹材積成長量!$Y$7:$AA$148,MATCH(【入力】吸収量・排出量算定シート!$H85+(Z$17-$M$17),幹材積成長量!$Y$7:$Y$148,0),MATCH($G85,幹材積成長量!$Y$7:$AA$7,0)),INDEX(幹材積成長量!$V$7:$X$148,MATCH(【入力】吸収量・排出量算定シート!$H85+(Z$17-$M$17),幹材積成長量!$V$7:$V$148,0),MATCH($G85,幹材積成長量!$V$7:$X$7,0)))),0)</f>
        <v>0</v>
      </c>
      <c r="AA85" s="187">
        <f>IFERROR(IF($F85="地位Ⅰ",INDEX(幹材積成長量!$S$7:$U$148,MATCH(【入力】吸収量・排出量算定シート!$H85+(AA$17-$M$17),幹材積成長量!$S$7:$S$148,0),MATCH($G85,幹材積成長量!$S$7:$U$7,0)),IF($F85="地位Ⅲ",INDEX(幹材積成長量!$Y$7:$AA$148,MATCH(【入力】吸収量・排出量算定シート!$H85+(AA$17-$M$17),幹材積成長量!$Y$7:$Y$148,0),MATCH($G85,幹材積成長量!$Y$7:$AA$7,0)),INDEX(幹材積成長量!$V$7:$X$148,MATCH(【入力】吸収量・排出量算定シート!$H85+(AA$17-$M$17),幹材積成長量!$V$7:$V$148,0),MATCH($G85,幹材積成長量!$V$7:$X$7,0)))),0)</f>
        <v>0</v>
      </c>
      <c r="AB85" s="187">
        <f>IFERROR(IF($F85="地位Ⅰ",INDEX(幹材積成長量!$S$7:$U$148,MATCH(【入力】吸収量・排出量算定シート!$H85+(AB$17-$M$17),幹材積成長量!$S$7:$S$148,0),MATCH($G85,幹材積成長量!$S$7:$U$7,0)),IF($F85="地位Ⅲ",INDEX(幹材積成長量!$Y$7:$AA$148,MATCH(【入力】吸収量・排出量算定シート!$H85+(AB$17-$M$17),幹材積成長量!$Y$7:$Y$148,0),MATCH($G85,幹材積成長量!$Y$7:$AA$7,0)),INDEX(幹材積成長量!$V$7:$X$148,MATCH(【入力】吸収量・排出量算定シート!$H85+(AB$17-$M$17),幹材積成長量!$V$7:$V$148,0),MATCH($G85,幹材積成長量!$V$7:$X$7,0)))),0)</f>
        <v>0</v>
      </c>
      <c r="AC85" s="187">
        <f>IFERROR(IF($F85="地位Ⅰ",INDEX(幹材積成長量!$S$7:$U$148,MATCH(【入力】吸収量・排出量算定シート!$H85+(AC$17-$M$17),幹材積成長量!$S$7:$S$148,0),MATCH($G85,幹材積成長量!$S$7:$U$7,0)),IF($F85="地位Ⅲ",INDEX(幹材積成長量!$Y$7:$AA$148,MATCH(【入力】吸収量・排出量算定シート!$H85+(AC$17-$M$17),幹材積成長量!$Y$7:$Y$148,0),MATCH($G85,幹材積成長量!$Y$7:$AA$7,0)),INDEX(幹材積成長量!$V$7:$X$148,MATCH(【入力】吸収量・排出量算定シート!$H85+(AC$17-$M$17),幹材積成長量!$V$7:$V$148,0),MATCH($G85,幹材積成長量!$V$7:$X$7,0)))),0)</f>
        <v>0</v>
      </c>
      <c r="AD85" s="2">
        <f>IFERROR(INDEX('BEF（拡大係数）'!$A$4:$AO$154,MATCH(【入力】吸収量・排出量算定シート!$H85,'BEF（拡大係数）'!$A$4:$A$154,0),MATCH($G85,'BEF（拡大係数）'!$A$4:$AO$4,0)),0)</f>
        <v>0</v>
      </c>
      <c r="AE85" s="2">
        <f>IFERROR(INDEX('BEF（拡大係数）'!$A$4:$AO$154,MATCH(【入力】吸収量・排出量算定シート!$H85,'BEF（拡大係数）'!$A$4:$A$154,0),MATCH($G85,'BEF（拡大係数）'!$A$4:$AO$4,0)),0)</f>
        <v>0</v>
      </c>
      <c r="AF85" s="2">
        <f>IFERROR(INDEX('BEF（拡大係数）'!$A$4:$AO$154,MATCH(【入力】吸収量・排出量算定シート!$H85,'BEF（拡大係数）'!$A$4:$A$154,0),MATCH($G85,'BEF（拡大係数）'!$A$4:$AO$4,0)),0)</f>
        <v>0</v>
      </c>
      <c r="AG85" s="2">
        <f>IFERROR(INDEX('BEF（拡大係数）'!$A$4:$AO$154,MATCH(【入力】吸収量・排出量算定シート!$H85,'BEF（拡大係数）'!$A$4:$A$154,0),MATCH($G85,'BEF（拡大係数）'!$A$4:$AO$4,0)),0)</f>
        <v>0</v>
      </c>
      <c r="AH85" s="2">
        <f>IFERROR(INDEX('BEF（拡大係数）'!$A$4:$AO$154,MATCH(【入力】吸収量・排出量算定シート!$H85,'BEF（拡大係数）'!$A$4:$A$154,0),MATCH($G85,'BEF（拡大係数）'!$A$4:$AO$4,0)),0)</f>
        <v>0</v>
      </c>
      <c r="AI85" s="2">
        <f>IFERROR(INDEX('BEF（拡大係数）'!$A$4:$AO$154,MATCH(【入力】吸収量・排出量算定シート!$H85,'BEF（拡大係数）'!$A$4:$A$154,0),MATCH($G85,'BEF（拡大係数）'!$A$4:$AO$4,0)),0)</f>
        <v>0</v>
      </c>
      <c r="AJ85" s="2">
        <f>IFERROR(INDEX('BEF（拡大係数）'!$A$4:$AO$154,MATCH(【入力】吸収量・排出量算定シート!$H85,'BEF（拡大係数）'!$A$4:$A$154,0),MATCH($G85,'BEF（拡大係数）'!$A$4:$AO$4,0)),0)</f>
        <v>0</v>
      </c>
      <c r="AK85" s="2">
        <f>IFERROR(INDEX('BEF（拡大係数）'!$A$4:$AO$154,MATCH(【入力】吸収量・排出量算定シート!$H85,'BEF（拡大係数）'!$A$4:$A$154,0),MATCH($G85,'BEF（拡大係数）'!$A$4:$AO$4,0)),0)</f>
        <v>0</v>
      </c>
      <c r="AL85" s="2">
        <f>IFERROR(INDEX('BEF（拡大係数）'!$A$4:$AO$154,MATCH(【入力】吸収量・排出量算定シート!$H85,'BEF（拡大係数）'!$A$4:$A$154,0),MATCH($G85,'BEF（拡大係数）'!$A$4:$AO$4,0)),0)</f>
        <v>0</v>
      </c>
      <c r="AM85" s="2">
        <f>IFERROR(INDEX('BEF（拡大係数）'!$A$4:$AO$154,MATCH(【入力】吸収量・排出量算定シート!$H85,'BEF（拡大係数）'!$A$4:$A$154,0),MATCH($G85,'BEF（拡大係数）'!$A$4:$AO$4,0)),0)</f>
        <v>0</v>
      </c>
      <c r="AN85" s="2">
        <f>IFERROR(INDEX('BEF（拡大係数）'!$A$4:$AO$154,MATCH(【入力】吸収量・排出量算定シート!$H85,'BEF（拡大係数）'!$A$4:$A$154,0),MATCH($G85,'BEF（拡大係数）'!$A$4:$AO$4,0)),0)</f>
        <v>0</v>
      </c>
      <c r="AO85" s="2">
        <f>IFERROR(INDEX('BEF（拡大係数）'!$A$4:$AO$154,MATCH(【入力】吸収量・排出量算定シート!$H85,'BEF（拡大係数）'!$A$4:$A$154,0),MATCH($G85,'BEF（拡大係数）'!$A$4:$AO$4,0)),0)</f>
        <v>0</v>
      </c>
      <c r="AP85" s="2">
        <f>IFERROR(INDEX('BEF（拡大係数）'!$A$4:$AO$154,MATCH(【入力】吸収量・排出量算定シート!$H85,'BEF（拡大係数）'!$A$4:$A$154,0),MATCH($G85,'BEF（拡大係数）'!$A$4:$AO$4,0)),0)</f>
        <v>0</v>
      </c>
      <c r="AQ85" s="2">
        <f>IFERROR(INDEX('BEF（拡大係数）'!$A$4:$AO$154,MATCH(【入力】吸収量・排出量算定シート!$H85,'BEF（拡大係数）'!$A$4:$A$154,0),MATCH($G85,'BEF（拡大係数）'!$A$4:$AO$4,0)),0)</f>
        <v>0</v>
      </c>
      <c r="AR85" s="2">
        <f>IFERROR(INDEX('BEF（拡大係数）'!$A$4:$AO$154,MATCH(【入力】吸収量・排出量算定シート!$H85,'BEF（拡大係数）'!$A$4:$A$154,0),MATCH($G85,'BEF（拡大係数）'!$A$4:$AO$4,0)),0)</f>
        <v>0</v>
      </c>
      <c r="AS85" s="2">
        <f>IFERROR(INDEX('BEF（拡大係数）'!$A$4:$AO$154,MATCH(【入力】吸収量・排出量算定シート!$H85,'BEF（拡大係数）'!$A$4:$A$154,0),MATCH($G85,'BEF（拡大係数）'!$A$4:$AO$4,0)),0)</f>
        <v>0</v>
      </c>
      <c r="AT85" s="2">
        <f>IFERROR(INDEX('BEF（拡大係数）'!$A$4:$AO$154,MATCH(【入力】吸収量・排出量算定シート!$H85,'BEF（拡大係数）'!$A$4:$A$154,0),MATCH($G85,'BEF（拡大係数）'!$A$4:$AO$4,0)),0)</f>
        <v>0</v>
      </c>
      <c r="AU85" s="2">
        <f>IFERROR(VLOOKUP($G85,パラメータ_オリジナル!$B$6:$G$45,4,FALSE),0)</f>
        <v>0</v>
      </c>
      <c r="AV85" s="2">
        <f>IFERROR(VLOOKUP($G85,パラメータ_オリジナル!$B$6:$G$45,5,FALSE),0)</f>
        <v>0</v>
      </c>
      <c r="AW85" s="2">
        <f>IFERROR(VLOOKUP($G85,パラメータ_オリジナル!$B$6:$G$45,6,FALSE),0)</f>
        <v>0</v>
      </c>
      <c r="AX85" s="125">
        <f t="shared" si="182"/>
        <v>0</v>
      </c>
      <c r="AY85" s="125">
        <f t="shared" si="183"/>
        <v>0</v>
      </c>
      <c r="AZ85" s="125">
        <f t="shared" si="184"/>
        <v>0</v>
      </c>
      <c r="BA85" s="125">
        <f t="shared" si="185"/>
        <v>0</v>
      </c>
      <c r="BB85" s="125">
        <f t="shared" si="186"/>
        <v>0</v>
      </c>
      <c r="BC85" s="125">
        <f t="shared" si="187"/>
        <v>0</v>
      </c>
      <c r="BD85" s="125">
        <f t="shared" si="188"/>
        <v>0</v>
      </c>
      <c r="BE85" s="125">
        <f t="shared" si="189"/>
        <v>0</v>
      </c>
      <c r="BF85" s="125">
        <f t="shared" si="190"/>
        <v>0</v>
      </c>
      <c r="BG85" s="125">
        <f t="shared" si="191"/>
        <v>0</v>
      </c>
      <c r="BH85" s="125">
        <f t="shared" si="192"/>
        <v>0</v>
      </c>
      <c r="BI85" s="125">
        <f t="shared" si="193"/>
        <v>0</v>
      </c>
      <c r="BJ85" s="125">
        <f t="shared" si="194"/>
        <v>0</v>
      </c>
      <c r="BK85" s="125">
        <f t="shared" si="195"/>
        <v>0</v>
      </c>
      <c r="BL85" s="125">
        <f t="shared" si="196"/>
        <v>0</v>
      </c>
      <c r="BM85" s="125">
        <f t="shared" si="197"/>
        <v>0</v>
      </c>
      <c r="BN85" s="125">
        <f t="shared" si="198"/>
        <v>0</v>
      </c>
      <c r="BO85" s="125">
        <f t="shared" si="199"/>
        <v>0</v>
      </c>
      <c r="BP85" s="125">
        <f t="shared" si="200"/>
        <v>0</v>
      </c>
      <c r="BQ85" s="125">
        <f t="shared" si="201"/>
        <v>0</v>
      </c>
      <c r="BR85" s="125">
        <f t="shared" si="202"/>
        <v>0</v>
      </c>
      <c r="BS85" s="125">
        <f t="shared" si="203"/>
        <v>0</v>
      </c>
      <c r="BT85" s="125">
        <f t="shared" si="204"/>
        <v>0</v>
      </c>
      <c r="BU85" s="125">
        <f t="shared" si="205"/>
        <v>0</v>
      </c>
      <c r="BV85" s="125">
        <f t="shared" si="206"/>
        <v>0</v>
      </c>
      <c r="BW85" s="125">
        <f t="shared" si="207"/>
        <v>0</v>
      </c>
      <c r="BX85" s="125">
        <f t="shared" si="208"/>
        <v>0</v>
      </c>
      <c r="BY85" s="125">
        <f t="shared" si="209"/>
        <v>0</v>
      </c>
      <c r="BZ85" s="125">
        <f t="shared" si="210"/>
        <v>0</v>
      </c>
      <c r="CA85" s="125">
        <f t="shared" si="211"/>
        <v>0</v>
      </c>
      <c r="CB85" s="125">
        <f t="shared" si="212"/>
        <v>0</v>
      </c>
      <c r="CC85" s="125">
        <f t="shared" si="213"/>
        <v>0</v>
      </c>
      <c r="CD85" s="125">
        <f t="shared" si="214"/>
        <v>0</v>
      </c>
      <c r="CE85" s="125">
        <f t="shared" si="215"/>
        <v>0</v>
      </c>
      <c r="CF85" s="2">
        <f>IFERROR(IF($F85="地位Ⅰ",INDEX(幹材積成長量!$I$7:$K$148,MATCH((【入力】吸収量・排出量算定シート!$H85+(【入力】吸収量・排出量算定シート!CF$17-【入力】吸収量・排出量算定シート!$CF$17)),幹材積成長量!$I$7:$I$148,0),MATCH(【入力】吸収量・排出量算定シート!$G85,幹材積成長量!$I$7:$K$7,0)),IF($F85="地位Ⅲ",INDEX(幹材積成長量!$O$7:$Q$148,MATCH((【入力】吸収量・排出量算定シート!$H85+(【入力】吸収量・排出量算定シート!CF$17-【入力】吸収量・排出量算定シート!$CF$17)),幹材積成長量!$O$7:$O$148,0),MATCH(【入力】吸収量・排出量算定シート!$G85,幹材積成長量!$O$7:$Q$7,0)),INDEX(幹材積成長量!$L$7:$N$148,MATCH((【入力】吸収量・排出量算定シート!$H85+(【入力】吸収量・排出量算定シート!CF$17-【入力】吸収量・排出量算定シート!$CF$17)),幹材積成長量!$L$7:$L$148,0),MATCH(【入力】吸収量・排出量算定シート!$G85,幹材積成長量!$L$7:$N$7,0)))),0)</f>
        <v>0</v>
      </c>
      <c r="CG85" s="2">
        <f>IFERROR(IF($F85="地位Ⅰ",INDEX(幹材積成長量!$I$7:$K$148,MATCH((【入力】吸収量・排出量算定シート!$H85+(【入力】吸収量・排出量算定シート!CG$17-【入力】吸収量・排出量算定シート!$CF$17)),幹材積成長量!$I$7:$I$148,0),MATCH(【入力】吸収量・排出量算定シート!$G85,幹材積成長量!$I$7:$K$7,0)),IF($F85="地位Ⅲ",INDEX(幹材積成長量!$O$7:$Q$148,MATCH((【入力】吸収量・排出量算定シート!$H85+(【入力】吸収量・排出量算定シート!CG$17-【入力】吸収量・排出量算定シート!$CF$17)),幹材積成長量!$O$7:$O$148,0),MATCH(【入力】吸収量・排出量算定シート!$G85,幹材積成長量!$O$7:$Q$7,0)),INDEX(幹材積成長量!$L$7:$N$148,MATCH((【入力】吸収量・排出量算定シート!$H85+(【入力】吸収量・排出量算定シート!CG$17-【入力】吸収量・排出量算定シート!$CF$17)),幹材積成長量!$L$7:$L$148,0),MATCH(【入力】吸収量・排出量算定シート!$G85,幹材積成長量!$L$7:$N$7,0)))),0)</f>
        <v>0</v>
      </c>
      <c r="CH85" s="2">
        <f>IFERROR(IF($F85="地位Ⅰ",INDEX(幹材積成長量!$I$7:$K$148,MATCH((【入力】吸収量・排出量算定シート!$H85+(【入力】吸収量・排出量算定シート!CH$17-【入力】吸収量・排出量算定シート!$CF$17)),幹材積成長量!$I$7:$I$148,0),MATCH(【入力】吸収量・排出量算定シート!$G85,幹材積成長量!$I$7:$K$7,0)),IF($F85="地位Ⅲ",INDEX(幹材積成長量!$O$7:$Q$148,MATCH((【入力】吸収量・排出量算定シート!$H85+(【入力】吸収量・排出量算定シート!CH$17-【入力】吸収量・排出量算定シート!$CF$17)),幹材積成長量!$O$7:$O$148,0),MATCH(【入力】吸収量・排出量算定シート!$G85,幹材積成長量!$O$7:$Q$7,0)),INDEX(幹材積成長量!$L$7:$N$148,MATCH((【入力】吸収量・排出量算定シート!$H85+(【入力】吸収量・排出量算定シート!CH$17-【入力】吸収量・排出量算定シート!$CF$17)),幹材積成長量!$L$7:$L$148,0),MATCH(【入力】吸収量・排出量算定シート!$G85,幹材積成長量!$L$7:$N$7,0)))),0)</f>
        <v>0</v>
      </c>
      <c r="CI85" s="2">
        <f>IFERROR(IF($F85="地位Ⅰ",INDEX(幹材積成長量!$I$7:$K$148,MATCH((【入力】吸収量・排出量算定シート!$H85+(【入力】吸収量・排出量算定シート!CI$17-【入力】吸収量・排出量算定シート!$CF$17)),幹材積成長量!$I$7:$I$148,0),MATCH(【入力】吸収量・排出量算定シート!$G85,幹材積成長量!$I$7:$K$7,0)),IF($F85="地位Ⅲ",INDEX(幹材積成長量!$O$7:$Q$148,MATCH((【入力】吸収量・排出量算定シート!$H85+(【入力】吸収量・排出量算定シート!CI$17-【入力】吸収量・排出量算定シート!$CF$17)),幹材積成長量!$O$7:$O$148,0),MATCH(【入力】吸収量・排出量算定シート!$G85,幹材積成長量!$O$7:$Q$7,0)),INDEX(幹材積成長量!$L$7:$N$148,MATCH((【入力】吸収量・排出量算定シート!$H85+(【入力】吸収量・排出量算定シート!CI$17-【入力】吸収量・排出量算定シート!$CF$17)),幹材積成長量!$L$7:$L$148,0),MATCH(【入力】吸収量・排出量算定シート!$G85,幹材積成長量!$L$7:$N$7,0)))),0)</f>
        <v>0</v>
      </c>
      <c r="CJ85" s="2">
        <f>IFERROR(IF($F85="地位Ⅰ",INDEX(幹材積成長量!$I$7:$K$148,MATCH((【入力】吸収量・排出量算定シート!$H85+(【入力】吸収量・排出量算定シート!CJ$17-【入力】吸収量・排出量算定シート!$CF$17)),幹材積成長量!$I$7:$I$148,0),MATCH(【入力】吸収量・排出量算定シート!$G85,幹材積成長量!$I$7:$K$7,0)),IF($F85="地位Ⅲ",INDEX(幹材積成長量!$O$7:$Q$148,MATCH((【入力】吸収量・排出量算定シート!$H85+(【入力】吸収量・排出量算定シート!CJ$17-【入力】吸収量・排出量算定シート!$CF$17)),幹材積成長量!$O$7:$O$148,0),MATCH(【入力】吸収量・排出量算定シート!$G85,幹材積成長量!$O$7:$Q$7,0)),INDEX(幹材積成長量!$L$7:$N$148,MATCH((【入力】吸収量・排出量算定シート!$H85+(【入力】吸収量・排出量算定シート!CJ$17-【入力】吸収量・排出量算定シート!$CF$17)),幹材積成長量!$L$7:$L$148,0),MATCH(【入力】吸収量・排出量算定シート!$G85,幹材積成長量!$L$7:$N$7,0)))),0)</f>
        <v>0</v>
      </c>
      <c r="CK85" s="2">
        <f>IFERROR(IF($F85="地位Ⅰ",INDEX(幹材積成長量!$I$7:$K$148,MATCH((【入力】吸収量・排出量算定シート!$H85+(【入力】吸収量・排出量算定シート!CK$17-【入力】吸収量・排出量算定シート!$CF$17)),幹材積成長量!$I$7:$I$148,0),MATCH(【入力】吸収量・排出量算定シート!$G85,幹材積成長量!$I$7:$K$7,0)),IF($F85="地位Ⅲ",INDEX(幹材積成長量!$O$7:$Q$148,MATCH((【入力】吸収量・排出量算定シート!$H85+(【入力】吸収量・排出量算定シート!CK$17-【入力】吸収量・排出量算定シート!$CF$17)),幹材積成長量!$O$7:$O$148,0),MATCH(【入力】吸収量・排出量算定シート!$G85,幹材積成長量!$O$7:$Q$7,0)),INDEX(幹材積成長量!$L$7:$N$148,MATCH((【入力】吸収量・排出量算定シート!$H85+(【入力】吸収量・排出量算定シート!CK$17-【入力】吸収量・排出量算定シート!$CF$17)),幹材積成長量!$L$7:$L$148,0),MATCH(【入力】吸収量・排出量算定シート!$G85,幹材積成長量!$L$7:$N$7,0)))),0)</f>
        <v>0</v>
      </c>
      <c r="CL85" s="2">
        <f>IFERROR(IF($F85="地位Ⅰ",INDEX(幹材積成長量!$I$7:$K$148,MATCH((【入力】吸収量・排出量算定シート!$H85+(【入力】吸収量・排出量算定シート!CL$17-【入力】吸収量・排出量算定シート!$CF$17)),幹材積成長量!$I$7:$I$148,0),MATCH(【入力】吸収量・排出量算定シート!$G85,幹材積成長量!$I$7:$K$7,0)),IF($F85="地位Ⅲ",INDEX(幹材積成長量!$O$7:$Q$148,MATCH((【入力】吸収量・排出量算定シート!$H85+(【入力】吸収量・排出量算定シート!CL$17-【入力】吸収量・排出量算定シート!$CF$17)),幹材積成長量!$O$7:$O$148,0),MATCH(【入力】吸収量・排出量算定シート!$G85,幹材積成長量!$O$7:$Q$7,0)),INDEX(幹材積成長量!$L$7:$N$148,MATCH((【入力】吸収量・排出量算定シート!$H85+(【入力】吸収量・排出量算定シート!CL$17-【入力】吸収量・排出量算定シート!$CF$17)),幹材積成長量!$L$7:$L$148,0),MATCH(【入力】吸収量・排出量算定シート!$G85,幹材積成長量!$L$7:$N$7,0)))),0)</f>
        <v>0</v>
      </c>
      <c r="CM85" s="2">
        <f>IFERROR(IF($F85="地位Ⅰ",INDEX(幹材積成長量!$I$7:$K$148,MATCH((【入力】吸収量・排出量算定シート!$H85+(【入力】吸収量・排出量算定シート!CM$17-【入力】吸収量・排出量算定シート!$CF$17)),幹材積成長量!$I$7:$I$148,0),MATCH(【入力】吸収量・排出量算定シート!$G85,幹材積成長量!$I$7:$K$7,0)),IF($F85="地位Ⅲ",INDEX(幹材積成長量!$O$7:$Q$148,MATCH((【入力】吸収量・排出量算定シート!$H85+(【入力】吸収量・排出量算定シート!CM$17-【入力】吸収量・排出量算定シート!$CF$17)),幹材積成長量!$O$7:$O$148,0),MATCH(【入力】吸収量・排出量算定シート!$G85,幹材積成長量!$O$7:$Q$7,0)),INDEX(幹材積成長量!$L$7:$N$148,MATCH((【入力】吸収量・排出量算定シート!$H85+(【入力】吸収量・排出量算定シート!CM$17-【入力】吸収量・排出量算定シート!$CF$17)),幹材積成長量!$L$7:$L$148,0),MATCH(【入力】吸収量・排出量算定シート!$G85,幹材積成長量!$L$7:$N$7,0)))),0)</f>
        <v>0</v>
      </c>
      <c r="CN85" s="2">
        <f>IFERROR(IF($F85="地位Ⅰ",INDEX(幹材積成長量!$I$7:$K$148,MATCH((【入力】吸収量・排出量算定シート!$H85+(【入力】吸収量・排出量算定シート!CN$17-【入力】吸収量・排出量算定シート!$CF$17)),幹材積成長量!$I$7:$I$148,0),MATCH(【入力】吸収量・排出量算定シート!$G85,幹材積成長量!$I$7:$K$7,0)),IF($F85="地位Ⅲ",INDEX(幹材積成長量!$O$7:$Q$148,MATCH((【入力】吸収量・排出量算定シート!$H85+(【入力】吸収量・排出量算定シート!CN$17-【入力】吸収量・排出量算定シート!$CF$17)),幹材積成長量!$O$7:$O$148,0),MATCH(【入力】吸収量・排出量算定シート!$G85,幹材積成長量!$O$7:$Q$7,0)),INDEX(幹材積成長量!$L$7:$N$148,MATCH((【入力】吸収量・排出量算定シート!$H85+(【入力】吸収量・排出量算定シート!CN$17-【入力】吸収量・排出量算定シート!$CF$17)),幹材積成長量!$L$7:$L$148,0),MATCH(【入力】吸収量・排出量算定シート!$G85,幹材積成長量!$L$7:$N$7,0)))),0)</f>
        <v>0</v>
      </c>
      <c r="CO85" s="2">
        <f>IFERROR(IF($F85="地位Ⅰ",INDEX(幹材積成長量!$I$7:$K$148,MATCH((【入力】吸収量・排出量算定シート!$H85+(【入力】吸収量・排出量算定シート!CO$17-【入力】吸収量・排出量算定シート!$CF$17)),幹材積成長量!$I$7:$I$148,0),MATCH(【入力】吸収量・排出量算定シート!$G85,幹材積成長量!$I$7:$K$7,0)),IF($F85="地位Ⅲ",INDEX(幹材積成長量!$O$7:$Q$148,MATCH((【入力】吸収量・排出量算定シート!$H85+(【入力】吸収量・排出量算定シート!CO$17-【入力】吸収量・排出量算定シート!$CF$17)),幹材積成長量!$O$7:$O$148,0),MATCH(【入力】吸収量・排出量算定シート!$G85,幹材積成長量!$O$7:$Q$7,0)),INDEX(幹材積成長量!$L$7:$N$148,MATCH((【入力】吸収量・排出量算定シート!$H85+(【入力】吸収量・排出量算定シート!CO$17-【入力】吸収量・排出量算定シート!$CF$17)),幹材積成長量!$L$7:$L$148,0),MATCH(【入力】吸収量・排出量算定シート!$G85,幹材積成長量!$L$7:$N$7,0)))),0)</f>
        <v>0</v>
      </c>
      <c r="CP85" s="2">
        <f>IFERROR(IF($F85="地位Ⅰ",INDEX(幹材積成長量!$I$7:$K$148,MATCH((【入力】吸収量・排出量算定シート!$H85+(【入力】吸収量・排出量算定シート!CP$17-【入力】吸収量・排出量算定シート!$CF$17)),幹材積成長量!$I$7:$I$148,0),MATCH(【入力】吸収量・排出量算定シート!$G85,幹材積成長量!$I$7:$K$7,0)),IF($F85="地位Ⅲ",INDEX(幹材積成長量!$O$7:$Q$148,MATCH((【入力】吸収量・排出量算定シート!$H85+(【入力】吸収量・排出量算定シート!CP$17-【入力】吸収量・排出量算定シート!$CF$17)),幹材積成長量!$O$7:$O$148,0),MATCH(【入力】吸収量・排出量算定シート!$G85,幹材積成長量!$O$7:$Q$7,0)),INDEX(幹材積成長量!$L$7:$N$148,MATCH((【入力】吸収量・排出量算定シート!$H85+(【入力】吸収量・排出量算定シート!CP$17-【入力】吸収量・排出量算定シート!$CF$17)),幹材積成長量!$L$7:$L$148,0),MATCH(【入力】吸収量・排出量算定シート!$G85,幹材積成長量!$L$7:$N$7,0)))),0)</f>
        <v>0</v>
      </c>
      <c r="CQ85" s="2">
        <f>IFERROR(IF($F85="地位Ⅰ",INDEX(幹材積成長量!$I$7:$K$148,MATCH((【入力】吸収量・排出量算定シート!$H85+(【入力】吸収量・排出量算定シート!CQ$17-【入力】吸収量・排出量算定シート!$CF$17)),幹材積成長量!$I$7:$I$148,0),MATCH(【入力】吸収量・排出量算定シート!$G85,幹材積成長量!$I$7:$K$7,0)),IF($F85="地位Ⅲ",INDEX(幹材積成長量!$O$7:$Q$148,MATCH((【入力】吸収量・排出量算定シート!$H85+(【入力】吸収量・排出量算定シート!CQ$17-【入力】吸収量・排出量算定シート!$CF$17)),幹材積成長量!$O$7:$O$148,0),MATCH(【入力】吸収量・排出量算定シート!$G85,幹材積成長量!$O$7:$Q$7,0)),INDEX(幹材積成長量!$L$7:$N$148,MATCH((【入力】吸収量・排出量算定シート!$H85+(【入力】吸収量・排出量算定シート!CQ$17-【入力】吸収量・排出量算定シート!$CF$17)),幹材積成長量!$L$7:$L$148,0),MATCH(【入力】吸収量・排出量算定シート!$G85,幹材積成長量!$L$7:$N$7,0)))),0)</f>
        <v>0</v>
      </c>
      <c r="CR85" s="2">
        <f>IFERROR(IF($F85="地位Ⅰ",INDEX(幹材積成長量!$I$7:$K$148,MATCH((【入力】吸収量・排出量算定シート!$H85+(【入力】吸収量・排出量算定シート!CR$17-【入力】吸収量・排出量算定シート!$CF$17)),幹材積成長量!$I$7:$I$148,0),MATCH(【入力】吸収量・排出量算定シート!$G85,幹材積成長量!$I$7:$K$7,0)),IF($F85="地位Ⅲ",INDEX(幹材積成長量!$O$7:$Q$148,MATCH((【入力】吸収量・排出量算定シート!$H85+(【入力】吸収量・排出量算定シート!CR$17-【入力】吸収量・排出量算定シート!$CF$17)),幹材積成長量!$O$7:$O$148,0),MATCH(【入力】吸収量・排出量算定シート!$G85,幹材積成長量!$O$7:$Q$7,0)),INDEX(幹材積成長量!$L$7:$N$148,MATCH((【入力】吸収量・排出量算定シート!$H85+(【入力】吸収量・排出量算定シート!CR$17-【入力】吸収量・排出量算定シート!$CF$17)),幹材積成長量!$L$7:$L$148,0),MATCH(【入力】吸収量・排出量算定シート!$G85,幹材積成長量!$L$7:$N$7,0)))),0)</f>
        <v>0</v>
      </c>
      <c r="CS85" s="2">
        <f>IFERROR(IF($F85="地位Ⅰ",INDEX(幹材積成長量!$I$7:$K$148,MATCH((【入力】吸収量・排出量算定シート!$H85+(【入力】吸収量・排出量算定シート!CS$17-【入力】吸収量・排出量算定シート!$CF$17)),幹材積成長量!$I$7:$I$148,0),MATCH(【入力】吸収量・排出量算定シート!$G85,幹材積成長量!$I$7:$K$7,0)),IF($F85="地位Ⅲ",INDEX(幹材積成長量!$O$7:$Q$148,MATCH((【入力】吸収量・排出量算定シート!$H85+(【入力】吸収量・排出量算定シート!CS$17-【入力】吸収量・排出量算定シート!$CF$17)),幹材積成長量!$O$7:$O$148,0),MATCH(【入力】吸収量・排出量算定シート!$G85,幹材積成長量!$O$7:$Q$7,0)),INDEX(幹材積成長量!$L$7:$N$148,MATCH((【入力】吸収量・排出量算定シート!$H85+(【入力】吸収量・排出量算定シート!CS$17-【入力】吸収量・排出量算定シート!$CF$17)),幹材積成長量!$L$7:$L$148,0),MATCH(【入力】吸収量・排出量算定シート!$G85,幹材積成長量!$L$7:$N$7,0)))),0)</f>
        <v>0</v>
      </c>
      <c r="CT85" s="2">
        <f>IFERROR(IF($F85="地位Ⅰ",INDEX(幹材積成長量!$I$7:$K$148,MATCH((【入力】吸収量・排出量算定シート!$H85+(【入力】吸収量・排出量算定シート!CT$17-【入力】吸収量・排出量算定シート!$CF$17)),幹材積成長量!$I$7:$I$148,0),MATCH(【入力】吸収量・排出量算定シート!$G85,幹材積成長量!$I$7:$K$7,0)),IF($F85="地位Ⅲ",INDEX(幹材積成長量!$O$7:$Q$148,MATCH((【入力】吸収量・排出量算定シート!$H85+(【入力】吸収量・排出量算定シート!CT$17-【入力】吸収量・排出量算定シート!$CF$17)),幹材積成長量!$O$7:$O$148,0),MATCH(【入力】吸収量・排出量算定シート!$G85,幹材積成長量!$O$7:$Q$7,0)),INDEX(幹材積成長量!$L$7:$N$148,MATCH((【入力】吸収量・排出量算定シート!$H85+(【入力】吸収量・排出量算定シート!CT$17-【入力】吸収量・排出量算定シート!$CF$17)),幹材積成長量!$L$7:$L$148,0),MATCH(【入力】吸収量・排出量算定シート!$G85,幹材積成長量!$L$7:$N$7,0)))),0)</f>
        <v>0</v>
      </c>
      <c r="CU85" s="2">
        <f>IFERROR(IF($F85="地位Ⅰ",INDEX(幹材積成長量!$I$7:$K$148,MATCH((【入力】吸収量・排出量算定シート!$H85+(【入力】吸収量・排出量算定シート!CU$17-【入力】吸収量・排出量算定シート!$CF$17)),幹材積成長量!$I$7:$I$148,0),MATCH(【入力】吸収量・排出量算定シート!$G85,幹材積成長量!$I$7:$K$7,0)),IF($F85="地位Ⅲ",INDEX(幹材積成長量!$O$7:$Q$148,MATCH((【入力】吸収量・排出量算定シート!$H85+(【入力】吸収量・排出量算定シート!CU$17-【入力】吸収量・排出量算定シート!$CF$17)),幹材積成長量!$O$7:$O$148,0),MATCH(【入力】吸収量・排出量算定シート!$G85,幹材積成長量!$O$7:$Q$7,0)),INDEX(幹材積成長量!$L$7:$N$148,MATCH((【入力】吸収量・排出量算定シート!$H85+(【入力】吸収量・排出量算定シート!CU$17-【入力】吸収量・排出量算定シート!$CF$17)),幹材積成長量!$L$7:$L$148,0),MATCH(【入力】吸収量・排出量算定シート!$G85,幹材積成長量!$L$7:$N$7,0)))),0)</f>
        <v>0</v>
      </c>
      <c r="CV85" s="2">
        <f>IFERROR(IF($F85="地位Ⅰ",INDEX(幹材積成長量!$I$7:$K$148,MATCH((【入力】吸収量・排出量算定シート!$H85+(【入力】吸収量・排出量算定シート!CV$17-【入力】吸収量・排出量算定シート!$CF$17)),幹材積成長量!$I$7:$I$148,0),MATCH(【入力】吸収量・排出量算定シート!$G85,幹材積成長量!$I$7:$K$7,0)),IF($F85="地位Ⅲ",INDEX(幹材積成長量!$O$7:$Q$148,MATCH((【入力】吸収量・排出量算定シート!$H85+(【入力】吸収量・排出量算定シート!CV$17-【入力】吸収量・排出量算定シート!$CF$17)),幹材積成長量!$O$7:$O$148,0),MATCH(【入力】吸収量・排出量算定シート!$G85,幹材積成長量!$O$7:$Q$7,0)),INDEX(幹材積成長量!$L$7:$N$148,MATCH((【入力】吸収量・排出量算定シート!$H85+(【入力】吸収量・排出量算定シート!CV$17-【入力】吸収量・排出量算定シート!$CF$17)),幹材積成長量!$L$7:$L$148,0),MATCH(【入力】吸収量・排出量算定シート!$G85,幹材積成長量!$L$7:$N$7,0)))),0)</f>
        <v>0</v>
      </c>
      <c r="CW85" s="2">
        <f t="shared" si="216"/>
        <v>0</v>
      </c>
      <c r="CX85" s="2">
        <f t="shared" si="217"/>
        <v>0</v>
      </c>
      <c r="CY85" s="2">
        <f t="shared" si="218"/>
        <v>0</v>
      </c>
      <c r="CZ85" s="2">
        <f t="shared" si="219"/>
        <v>0</v>
      </c>
      <c r="DA85" s="2">
        <f t="shared" si="220"/>
        <v>0</v>
      </c>
      <c r="DB85" s="2">
        <f t="shared" si="221"/>
        <v>0</v>
      </c>
      <c r="DC85" s="2">
        <f t="shared" si="222"/>
        <v>0</v>
      </c>
      <c r="DD85" s="2">
        <f t="shared" si="223"/>
        <v>0</v>
      </c>
      <c r="DE85" s="2">
        <f t="shared" si="224"/>
        <v>0</v>
      </c>
      <c r="DF85" s="2">
        <f t="shared" si="225"/>
        <v>0</v>
      </c>
      <c r="DG85" s="2">
        <f t="shared" si="226"/>
        <v>0</v>
      </c>
      <c r="DH85" s="2">
        <f t="shared" si="227"/>
        <v>0</v>
      </c>
      <c r="DI85" s="2">
        <f t="shared" si="228"/>
        <v>0</v>
      </c>
      <c r="DJ85" s="2">
        <f t="shared" si="229"/>
        <v>0</v>
      </c>
      <c r="DK85" s="2">
        <f t="shared" si="230"/>
        <v>0</v>
      </c>
      <c r="DL85" s="2">
        <f t="shared" si="231"/>
        <v>0</v>
      </c>
      <c r="DM85" s="2">
        <f t="shared" si="232"/>
        <v>0</v>
      </c>
      <c r="DN85" s="187">
        <f>IFERROR(IF($F85="地位Ⅰ",INDEX(幹材積成長量!$AE$7:$AG$14,8,MATCH(【入力】吸収量・排出量算定シート!$G85,幹材積成長量!$AE$7:$AG$7,0)),IF($F85="地位Ⅲ",INDEX(幹材積成長量!$AK$7:$AM$14,8,MATCH(【入力】吸収量・排出量算定シート!$G85,幹材積成長量!$AK$7:$AM$7,0)),INDEX(幹材積成長量!$AH$7:$AJ$14,8,MATCH(【入力】吸収量・排出量算定シート!$G85,幹材積成長量!$AH$7:$AJ$7,0)))),0)</f>
        <v>0</v>
      </c>
      <c r="DO85" s="187">
        <f>IFERROR(IF($F85="地位Ⅰ",INDEX(幹材積成長量!$AE$7:$AG$14,8,MATCH(【入力】吸収量・排出量算定シート!$G85,幹材積成長量!$AE$7:$AG$7,0)),IF($F85="地位Ⅲ",INDEX(幹材積成長量!$AK$7:$AM$14,8,MATCH(【入力】吸収量・排出量算定シート!$G85,幹材積成長量!$AK$7:$AM$7,0)),INDEX(幹材積成長量!$AH$7:$AJ$14,8,MATCH(【入力】吸収量・排出量算定シート!$G85,幹材積成長量!$AH$7:$AJ$7,0)))),0)</f>
        <v>0</v>
      </c>
      <c r="DP85" s="187">
        <f>IFERROR(IF($F85="地位Ⅰ",INDEX(幹材積成長量!$AE$7:$AG$14,8,MATCH(【入力】吸収量・排出量算定シート!$G85,幹材積成長量!$AE$7:$AG$7,0)),IF($F85="地位Ⅲ",INDEX(幹材積成長量!$AK$7:$AM$14,8,MATCH(【入力】吸収量・排出量算定シート!$G85,幹材積成長量!$AK$7:$AM$7,0)),INDEX(幹材積成長量!$AH$7:$AJ$14,8,MATCH(【入力】吸収量・排出量算定シート!$G85,幹材積成長量!$AH$7:$AJ$7,0)))),0)</f>
        <v>0</v>
      </c>
      <c r="DQ85" s="187">
        <f>IFERROR(IF($F85="地位Ⅰ",INDEX(幹材積成長量!$AE$7:$AG$14,8,MATCH(【入力】吸収量・排出量算定シート!$G85,幹材積成長量!$AE$7:$AG$7,0)),IF($F85="地位Ⅲ",INDEX(幹材積成長量!$AK$7:$AM$14,8,MATCH(【入力】吸収量・排出量算定シート!$G85,幹材積成長量!$AK$7:$AM$7,0)),INDEX(幹材積成長量!$AH$7:$AJ$14,8,MATCH(【入力】吸収量・排出量算定シート!$G85,幹材積成長量!$AH$7:$AJ$7,0)))),0)</f>
        <v>0</v>
      </c>
      <c r="DR85" s="187">
        <f>IFERROR(IF($F85="地位Ⅰ",INDEX(幹材積成長量!$AE$7:$AG$14,8,MATCH(【入力】吸収量・排出量算定シート!$G85,幹材積成長量!$AE$7:$AG$7,0)),IF($F85="地位Ⅲ",INDEX(幹材積成長量!$AK$7:$AM$14,8,MATCH(【入力】吸収量・排出量算定シート!$G85,幹材積成長量!$AK$7:$AM$7,0)),INDEX(幹材積成長量!$AH$7:$AJ$14,8,MATCH(【入力】吸収量・排出量算定シート!$G85,幹材積成長量!$AH$7:$AJ$7,0)))),0)</f>
        <v>0</v>
      </c>
      <c r="DS85" s="187">
        <f>IFERROR(IF($F85="地位Ⅰ",INDEX(幹材積成長量!$AE$7:$AG$14,8,MATCH(【入力】吸収量・排出量算定シート!$G85,幹材積成長量!$AE$7:$AG$7,0)),IF($F85="地位Ⅲ",INDEX(幹材積成長量!$AK$7:$AM$14,8,MATCH(【入力】吸収量・排出量算定シート!$G85,幹材積成長量!$AK$7:$AM$7,0)),INDEX(幹材積成長量!$AH$7:$AJ$14,8,MATCH(【入力】吸収量・排出量算定シート!$G85,幹材積成長量!$AH$7:$AJ$7,0)))),0)</f>
        <v>0</v>
      </c>
      <c r="DT85" s="187">
        <f>IFERROR(IF($F85="地位Ⅰ",INDEX(幹材積成長量!$AE$7:$AG$14,8,MATCH(【入力】吸収量・排出量算定シート!$G85,幹材積成長量!$AE$7:$AG$7,0)),IF($F85="地位Ⅲ",INDEX(幹材積成長量!$AK$7:$AM$14,8,MATCH(【入力】吸収量・排出量算定シート!$G85,幹材積成長量!$AK$7:$AM$7,0)),INDEX(幹材積成長量!$AH$7:$AJ$14,8,MATCH(【入力】吸収量・排出量算定シート!$G85,幹材積成長量!$AH$7:$AJ$7,0)))),0)</f>
        <v>0</v>
      </c>
      <c r="DU85" s="187">
        <f>IFERROR(IF($F85="地位Ⅰ",INDEX(幹材積成長量!$AE$7:$AG$14,8,MATCH(【入力】吸収量・排出量算定シート!$G85,幹材積成長量!$AE$7:$AG$7,0)),IF($F85="地位Ⅲ",INDEX(幹材積成長量!$AK$7:$AM$14,8,MATCH(【入力】吸収量・排出量算定シート!$G85,幹材積成長量!$AK$7:$AM$7,0)),INDEX(幹材積成長量!$AH$7:$AJ$14,8,MATCH(【入力】吸収量・排出量算定シート!$G85,幹材積成長量!$AH$7:$AJ$7,0)))),0)</f>
        <v>0</v>
      </c>
      <c r="DV85" s="187">
        <f>IFERROR(IF($F85="地位Ⅰ",INDEX(幹材積成長量!$AE$7:$AG$14,8,MATCH(【入力】吸収量・排出量算定シート!$G85,幹材積成長量!$AE$7:$AG$7,0)),IF($F85="地位Ⅲ",INDEX(幹材積成長量!$AK$7:$AM$14,8,MATCH(【入力】吸収量・排出量算定シート!$G85,幹材積成長量!$AK$7:$AM$7,0)),INDEX(幹材積成長量!$AH$7:$AJ$14,8,MATCH(【入力】吸収量・排出量算定シート!$G85,幹材積成長量!$AH$7:$AJ$7,0)))),0)</f>
        <v>0</v>
      </c>
      <c r="DW85" s="187">
        <f>IFERROR(IF($F85="地位Ⅰ",INDEX(幹材積成長量!$AE$7:$AG$14,8,MATCH(【入力】吸収量・排出量算定シート!$G85,幹材積成長量!$AE$7:$AG$7,0)),IF($F85="地位Ⅲ",INDEX(幹材積成長量!$AK$7:$AM$14,8,MATCH(【入力】吸収量・排出量算定シート!$G85,幹材積成長量!$AK$7:$AM$7,0)),INDEX(幹材積成長量!$AH$7:$AJ$14,8,MATCH(【入力】吸収量・排出量算定シート!$G85,幹材積成長量!$AH$7:$AJ$7,0)))),0)</f>
        <v>0</v>
      </c>
      <c r="DX85" s="187">
        <f>IFERROR(IF($F85="地位Ⅰ",INDEX(幹材積成長量!$AE$7:$AG$14,8,MATCH(【入力】吸収量・排出量算定シート!$G85,幹材積成長量!$AE$7:$AG$7,0)),IF($F85="地位Ⅲ",INDEX(幹材積成長量!$AK$7:$AM$14,8,MATCH(【入力】吸収量・排出量算定シート!$G85,幹材積成長量!$AK$7:$AM$7,0)),INDEX(幹材積成長量!$AH$7:$AJ$14,8,MATCH(【入力】吸収量・排出量算定シート!$G85,幹材積成長量!$AH$7:$AJ$7,0)))),0)</f>
        <v>0</v>
      </c>
      <c r="DY85" s="187">
        <f>IFERROR(IF($F85="地位Ⅰ",INDEX(幹材積成長量!$AE$7:$AG$14,8,MATCH(【入力】吸収量・排出量算定シート!$G85,幹材積成長量!$AE$7:$AG$7,0)),IF($F85="地位Ⅲ",INDEX(幹材積成長量!$AK$7:$AM$14,8,MATCH(【入力】吸収量・排出量算定シート!$G85,幹材積成長量!$AK$7:$AM$7,0)),INDEX(幹材積成長量!$AH$7:$AJ$14,8,MATCH(【入力】吸収量・排出量算定シート!$G85,幹材積成長量!$AH$7:$AJ$7,0)))),0)</f>
        <v>0</v>
      </c>
      <c r="DZ85" s="187">
        <f>IFERROR(IF($F85="地位Ⅰ",INDEX(幹材積成長量!$AE$7:$AG$14,8,MATCH(【入力】吸収量・排出量算定シート!$G85,幹材積成長量!$AE$7:$AG$7,0)),IF($F85="地位Ⅲ",INDEX(幹材積成長量!$AK$7:$AM$14,8,MATCH(【入力】吸収量・排出量算定シート!$G85,幹材積成長量!$AK$7:$AM$7,0)),INDEX(幹材積成長量!$AH$7:$AJ$14,8,MATCH(【入力】吸収量・排出量算定シート!$G85,幹材積成長量!$AH$7:$AJ$7,0)))),0)</f>
        <v>0</v>
      </c>
      <c r="EA85" s="187">
        <f>IFERROR(IF($F85="地位Ⅰ",INDEX(幹材積成長量!$AE$7:$AG$14,8,MATCH(【入力】吸収量・排出量算定シート!$G85,幹材積成長量!$AE$7:$AG$7,0)),IF($F85="地位Ⅲ",INDEX(幹材積成長量!$AK$7:$AM$14,8,MATCH(【入力】吸収量・排出量算定シート!$G85,幹材積成長量!$AK$7:$AM$7,0)),INDEX(幹材積成長量!$AH$7:$AJ$14,8,MATCH(【入力】吸収量・排出量算定シート!$G85,幹材積成長量!$AH$7:$AJ$7,0)))),0)</f>
        <v>0</v>
      </c>
      <c r="EB85" s="187">
        <f>IFERROR(IF($F85="地位Ⅰ",INDEX(幹材積成長量!$AE$7:$AG$14,8,MATCH(【入力】吸収量・排出量算定シート!$G85,幹材積成長量!$AE$7:$AG$7,0)),IF($F85="地位Ⅲ",INDEX(幹材積成長量!$AK$7:$AM$14,8,MATCH(【入力】吸収量・排出量算定シート!$G85,幹材積成長量!$AK$7:$AM$7,0)),INDEX(幹材積成長量!$AH$7:$AJ$14,8,MATCH(【入力】吸収量・排出量算定シート!$G85,幹材積成長量!$AH$7:$AJ$7,0)))),0)</f>
        <v>0</v>
      </c>
      <c r="EC85" s="187">
        <f>IFERROR(IF($F85="地位Ⅰ",INDEX(幹材積成長量!$AE$7:$AG$14,8,MATCH(【入力】吸収量・排出量算定シート!$G85,幹材積成長量!$AE$7:$AG$7,0)),IF($F85="地位Ⅲ",INDEX(幹材積成長量!$AK$7:$AM$14,8,MATCH(【入力】吸収量・排出量算定シート!$G85,幹材積成長量!$AK$7:$AM$7,0)),INDEX(幹材積成長量!$AH$7:$AJ$14,8,MATCH(【入力】吸収量・排出量算定シート!$G85,幹材積成長量!$AH$7:$AJ$7,0)))),0)</f>
        <v>0</v>
      </c>
      <c r="ED85" s="186">
        <f t="shared" si="233"/>
        <v>0</v>
      </c>
      <c r="EE85" s="186">
        <f t="shared" si="234"/>
        <v>0</v>
      </c>
      <c r="EF85" s="186">
        <f t="shared" si="235"/>
        <v>0</v>
      </c>
      <c r="EG85" s="186">
        <f t="shared" si="236"/>
        <v>0</v>
      </c>
      <c r="EH85" s="186">
        <f t="shared" si="237"/>
        <v>0</v>
      </c>
      <c r="EI85" s="186">
        <f t="shared" si="238"/>
        <v>0</v>
      </c>
      <c r="EJ85" s="186">
        <f t="shared" si="239"/>
        <v>0</v>
      </c>
      <c r="EK85" s="186">
        <f t="shared" si="240"/>
        <v>0</v>
      </c>
      <c r="EL85" s="186">
        <f t="shared" si="241"/>
        <v>0</v>
      </c>
      <c r="EM85" s="186">
        <f t="shared" si="242"/>
        <v>0</v>
      </c>
      <c r="EN85" s="186">
        <f t="shared" si="243"/>
        <v>0</v>
      </c>
      <c r="EO85" s="186">
        <f t="shared" si="244"/>
        <v>0</v>
      </c>
      <c r="EP85" s="186">
        <f t="shared" si="245"/>
        <v>0</v>
      </c>
      <c r="EQ85" s="186">
        <f t="shared" si="246"/>
        <v>0</v>
      </c>
      <c r="ER85" s="186">
        <f t="shared" si="247"/>
        <v>0</v>
      </c>
      <c r="ES85" s="186">
        <f t="shared" si="248"/>
        <v>0</v>
      </c>
      <c r="ET85" s="186">
        <f t="shared" si="249"/>
        <v>0</v>
      </c>
    </row>
    <row r="86" spans="2:150" x14ac:dyDescent="0.3">
      <c r="B86" s="3"/>
      <c r="C86" s="3"/>
      <c r="D86" s="3"/>
      <c r="E86" s="3"/>
      <c r="G86" s="217"/>
      <c r="J86" s="3"/>
      <c r="M86" s="187">
        <f>IFERROR(IF($F86="地位Ⅰ",INDEX(幹材積成長量!$S$7:$U$148,MATCH(【入力】吸収量・排出量算定シート!$H86+(M$17-$M$17),幹材積成長量!$S$7:$S$148,0),MATCH($G86,幹材積成長量!$S$7:$U$7,0)),IF($F86="地位Ⅲ",INDEX(幹材積成長量!$Y$7:$AA$148,MATCH(【入力】吸収量・排出量算定シート!$H86+(M$17-$M$17),幹材積成長量!$Y$7:$Y$148,0),MATCH($G86,幹材積成長量!$Y$7:$AA$7,0)),INDEX(幹材積成長量!$V$7:$X$148,MATCH(【入力】吸収量・排出量算定シート!$H86+(M$17-$M$17),幹材積成長量!$V$7:$V$148,0),MATCH($G86,幹材積成長量!$V$7:$X$7,0)))),0)</f>
        <v>0</v>
      </c>
      <c r="N86" s="187">
        <f>IFERROR(IF($F86="地位Ⅰ",INDEX(幹材積成長量!$S$7:$U$148,MATCH(【入力】吸収量・排出量算定シート!$H86+(N$17-$M$17),幹材積成長量!$S$7:$S$148,0),MATCH($G86,幹材積成長量!$S$7:$U$7,0)),IF($F86="地位Ⅲ",INDEX(幹材積成長量!$Y$7:$AA$148,MATCH(【入力】吸収量・排出量算定シート!$H86+(N$17-$M$17),幹材積成長量!$Y$7:$Y$148,0),MATCH($G86,幹材積成長量!$Y$7:$AA$7,0)),INDEX(幹材積成長量!$V$7:$X$148,MATCH(【入力】吸収量・排出量算定シート!$H86+(N$17-$M$17),幹材積成長量!$V$7:$V$148,0),MATCH($G86,幹材積成長量!$V$7:$X$7,0)))),0)</f>
        <v>0</v>
      </c>
      <c r="O86" s="187">
        <f>IFERROR(IF($F86="地位Ⅰ",INDEX(幹材積成長量!$S$7:$U$148,MATCH(【入力】吸収量・排出量算定シート!$H86+(O$17-$M$17),幹材積成長量!$S$7:$S$148,0),MATCH($G86,幹材積成長量!$S$7:$U$7,0)),IF($F86="地位Ⅲ",INDEX(幹材積成長量!$Y$7:$AA$148,MATCH(【入力】吸収量・排出量算定シート!$H86+(O$17-$M$17),幹材積成長量!$Y$7:$Y$148,0),MATCH($G86,幹材積成長量!$Y$7:$AA$7,0)),INDEX(幹材積成長量!$V$7:$X$148,MATCH(【入力】吸収量・排出量算定シート!$H86+(O$17-$M$17),幹材積成長量!$V$7:$V$148,0),MATCH($G86,幹材積成長量!$V$7:$X$7,0)))),0)</f>
        <v>0</v>
      </c>
      <c r="P86" s="187">
        <f>IFERROR(IF($F86="地位Ⅰ",INDEX(幹材積成長量!$S$7:$U$148,MATCH(【入力】吸収量・排出量算定シート!$H86+(P$17-$M$17),幹材積成長量!$S$7:$S$148,0),MATCH($G86,幹材積成長量!$S$7:$U$7,0)),IF($F86="地位Ⅲ",INDEX(幹材積成長量!$Y$7:$AA$148,MATCH(【入力】吸収量・排出量算定シート!$H86+(P$17-$M$17),幹材積成長量!$Y$7:$Y$148,0),MATCH($G86,幹材積成長量!$Y$7:$AA$7,0)),INDEX(幹材積成長量!$V$7:$X$148,MATCH(【入力】吸収量・排出量算定シート!$H86+(P$17-$M$17),幹材積成長量!$V$7:$V$148,0),MATCH($G86,幹材積成長量!$V$7:$X$7,0)))),0)</f>
        <v>0</v>
      </c>
      <c r="Q86" s="187">
        <f>IFERROR(IF($F86="地位Ⅰ",INDEX(幹材積成長量!$S$7:$U$148,MATCH(【入力】吸収量・排出量算定シート!$H86+(Q$17-$M$17),幹材積成長量!$S$7:$S$148,0),MATCH($G86,幹材積成長量!$S$7:$U$7,0)),IF($F86="地位Ⅲ",INDEX(幹材積成長量!$Y$7:$AA$148,MATCH(【入力】吸収量・排出量算定シート!$H86+(Q$17-$M$17),幹材積成長量!$Y$7:$Y$148,0),MATCH($G86,幹材積成長量!$Y$7:$AA$7,0)),INDEX(幹材積成長量!$V$7:$X$148,MATCH(【入力】吸収量・排出量算定シート!$H86+(Q$17-$M$17),幹材積成長量!$V$7:$V$148,0),MATCH($G86,幹材積成長量!$V$7:$X$7,0)))),0)</f>
        <v>0</v>
      </c>
      <c r="R86" s="187">
        <f>IFERROR(IF($F86="地位Ⅰ",INDEX(幹材積成長量!$S$7:$U$148,MATCH(【入力】吸収量・排出量算定シート!$H86+(R$17-$M$17),幹材積成長量!$S$7:$S$148,0),MATCH($G86,幹材積成長量!$S$7:$U$7,0)),IF($F86="地位Ⅲ",INDEX(幹材積成長量!$Y$7:$AA$148,MATCH(【入力】吸収量・排出量算定シート!$H86+(R$17-$M$17),幹材積成長量!$Y$7:$Y$148,0),MATCH($G86,幹材積成長量!$Y$7:$AA$7,0)),INDEX(幹材積成長量!$V$7:$X$148,MATCH(【入力】吸収量・排出量算定シート!$H86+(R$17-$M$17),幹材積成長量!$V$7:$V$148,0),MATCH($G86,幹材積成長量!$V$7:$X$7,0)))),0)</f>
        <v>0</v>
      </c>
      <c r="S86" s="187">
        <f>IFERROR(IF($F86="地位Ⅰ",INDEX(幹材積成長量!$S$7:$U$148,MATCH(【入力】吸収量・排出量算定シート!$H86+(S$17-$M$17),幹材積成長量!$S$7:$S$148,0),MATCH($G86,幹材積成長量!$S$7:$U$7,0)),IF($F86="地位Ⅲ",INDEX(幹材積成長量!$Y$7:$AA$148,MATCH(【入力】吸収量・排出量算定シート!$H86+(S$17-$M$17),幹材積成長量!$Y$7:$Y$148,0),MATCH($G86,幹材積成長量!$Y$7:$AA$7,0)),INDEX(幹材積成長量!$V$7:$X$148,MATCH(【入力】吸収量・排出量算定シート!$H86+(S$17-$M$17),幹材積成長量!$V$7:$V$148,0),MATCH($G86,幹材積成長量!$V$7:$X$7,0)))),0)</f>
        <v>0</v>
      </c>
      <c r="T86" s="187">
        <f>IFERROR(IF($F86="地位Ⅰ",INDEX(幹材積成長量!$S$7:$U$148,MATCH(【入力】吸収量・排出量算定シート!$H86+(T$17-$M$17),幹材積成長量!$S$7:$S$148,0),MATCH($G86,幹材積成長量!$S$7:$U$7,0)),IF($F86="地位Ⅲ",INDEX(幹材積成長量!$Y$7:$AA$148,MATCH(【入力】吸収量・排出量算定シート!$H86+(T$17-$M$17),幹材積成長量!$Y$7:$Y$148,0),MATCH($G86,幹材積成長量!$Y$7:$AA$7,0)),INDEX(幹材積成長量!$V$7:$X$148,MATCH(【入力】吸収量・排出量算定シート!$H86+(T$17-$M$17),幹材積成長量!$V$7:$V$148,0),MATCH($G86,幹材積成長量!$V$7:$X$7,0)))),0)</f>
        <v>0</v>
      </c>
      <c r="U86" s="187">
        <f>IFERROR(IF($F86="地位Ⅰ",INDEX(幹材積成長量!$S$7:$U$148,MATCH(【入力】吸収量・排出量算定シート!$H86+(U$17-$M$17),幹材積成長量!$S$7:$S$148,0),MATCH($G86,幹材積成長量!$S$7:$U$7,0)),IF($F86="地位Ⅲ",INDEX(幹材積成長量!$Y$7:$AA$148,MATCH(【入力】吸収量・排出量算定シート!$H86+(U$17-$M$17),幹材積成長量!$Y$7:$Y$148,0),MATCH($G86,幹材積成長量!$Y$7:$AA$7,0)),INDEX(幹材積成長量!$V$7:$X$148,MATCH(【入力】吸収量・排出量算定シート!$H86+(U$17-$M$17),幹材積成長量!$V$7:$V$148,0),MATCH($G86,幹材積成長量!$V$7:$X$7,0)))),0)</f>
        <v>0</v>
      </c>
      <c r="V86" s="187">
        <f>IFERROR(IF($F86="地位Ⅰ",INDEX(幹材積成長量!$S$7:$U$148,MATCH(【入力】吸収量・排出量算定シート!$H86+(V$17-$M$17),幹材積成長量!$S$7:$S$148,0),MATCH($G86,幹材積成長量!$S$7:$U$7,0)),IF($F86="地位Ⅲ",INDEX(幹材積成長量!$Y$7:$AA$148,MATCH(【入力】吸収量・排出量算定シート!$H86+(V$17-$M$17),幹材積成長量!$Y$7:$Y$148,0),MATCH($G86,幹材積成長量!$Y$7:$AA$7,0)),INDEX(幹材積成長量!$V$7:$X$148,MATCH(【入力】吸収量・排出量算定シート!$H86+(V$17-$M$17),幹材積成長量!$V$7:$V$148,0),MATCH($G86,幹材積成長量!$V$7:$X$7,0)))),0)</f>
        <v>0</v>
      </c>
      <c r="W86" s="187">
        <f>IFERROR(IF($F86="地位Ⅰ",INDEX(幹材積成長量!$S$7:$U$148,MATCH(【入力】吸収量・排出量算定シート!$H86+(W$17-$M$17),幹材積成長量!$S$7:$S$148,0),MATCH($G86,幹材積成長量!$S$7:$U$7,0)),IF($F86="地位Ⅲ",INDEX(幹材積成長量!$Y$7:$AA$148,MATCH(【入力】吸収量・排出量算定シート!$H86+(W$17-$M$17),幹材積成長量!$Y$7:$Y$148,0),MATCH($G86,幹材積成長量!$Y$7:$AA$7,0)),INDEX(幹材積成長量!$V$7:$X$148,MATCH(【入力】吸収量・排出量算定シート!$H86+(W$17-$M$17),幹材積成長量!$V$7:$V$148,0),MATCH($G86,幹材積成長量!$V$7:$X$7,0)))),0)</f>
        <v>0</v>
      </c>
      <c r="X86" s="187">
        <f>IFERROR(IF($F86="地位Ⅰ",INDEX(幹材積成長量!$S$7:$U$148,MATCH(【入力】吸収量・排出量算定シート!$H86+(X$17-$M$17),幹材積成長量!$S$7:$S$148,0),MATCH($G86,幹材積成長量!$S$7:$U$7,0)),IF($F86="地位Ⅲ",INDEX(幹材積成長量!$Y$7:$AA$148,MATCH(【入力】吸収量・排出量算定シート!$H86+(X$17-$M$17),幹材積成長量!$Y$7:$Y$148,0),MATCH($G86,幹材積成長量!$Y$7:$AA$7,0)),INDEX(幹材積成長量!$V$7:$X$148,MATCH(【入力】吸収量・排出量算定シート!$H86+(X$17-$M$17),幹材積成長量!$V$7:$V$148,0),MATCH($G86,幹材積成長量!$V$7:$X$7,0)))),0)</f>
        <v>0</v>
      </c>
      <c r="Y86" s="187">
        <f>IFERROR(IF($F86="地位Ⅰ",INDEX(幹材積成長量!$S$7:$U$148,MATCH(【入力】吸収量・排出量算定シート!$H86+(Y$17-$M$17),幹材積成長量!$S$7:$S$148,0),MATCH($G86,幹材積成長量!$S$7:$U$7,0)),IF($F86="地位Ⅲ",INDEX(幹材積成長量!$Y$7:$AA$148,MATCH(【入力】吸収量・排出量算定シート!$H86+(Y$17-$M$17),幹材積成長量!$Y$7:$Y$148,0),MATCH($G86,幹材積成長量!$Y$7:$AA$7,0)),INDEX(幹材積成長量!$V$7:$X$148,MATCH(【入力】吸収量・排出量算定シート!$H86+(Y$17-$M$17),幹材積成長量!$V$7:$V$148,0),MATCH($G86,幹材積成長量!$V$7:$X$7,0)))),0)</f>
        <v>0</v>
      </c>
      <c r="Z86" s="187">
        <f>IFERROR(IF($F86="地位Ⅰ",INDEX(幹材積成長量!$S$7:$U$148,MATCH(【入力】吸収量・排出量算定シート!$H86+(Z$17-$M$17),幹材積成長量!$S$7:$S$148,0),MATCH($G86,幹材積成長量!$S$7:$U$7,0)),IF($F86="地位Ⅲ",INDEX(幹材積成長量!$Y$7:$AA$148,MATCH(【入力】吸収量・排出量算定シート!$H86+(Z$17-$M$17),幹材積成長量!$Y$7:$Y$148,0),MATCH($G86,幹材積成長量!$Y$7:$AA$7,0)),INDEX(幹材積成長量!$V$7:$X$148,MATCH(【入力】吸収量・排出量算定シート!$H86+(Z$17-$M$17),幹材積成長量!$V$7:$V$148,0),MATCH($G86,幹材積成長量!$V$7:$X$7,0)))),0)</f>
        <v>0</v>
      </c>
      <c r="AA86" s="187">
        <f>IFERROR(IF($F86="地位Ⅰ",INDEX(幹材積成長量!$S$7:$U$148,MATCH(【入力】吸収量・排出量算定シート!$H86+(AA$17-$M$17),幹材積成長量!$S$7:$S$148,0),MATCH($G86,幹材積成長量!$S$7:$U$7,0)),IF($F86="地位Ⅲ",INDEX(幹材積成長量!$Y$7:$AA$148,MATCH(【入力】吸収量・排出量算定シート!$H86+(AA$17-$M$17),幹材積成長量!$Y$7:$Y$148,0),MATCH($G86,幹材積成長量!$Y$7:$AA$7,0)),INDEX(幹材積成長量!$V$7:$X$148,MATCH(【入力】吸収量・排出量算定シート!$H86+(AA$17-$M$17),幹材積成長量!$V$7:$V$148,0),MATCH($G86,幹材積成長量!$V$7:$X$7,0)))),0)</f>
        <v>0</v>
      </c>
      <c r="AB86" s="187">
        <f>IFERROR(IF($F86="地位Ⅰ",INDEX(幹材積成長量!$S$7:$U$148,MATCH(【入力】吸収量・排出量算定シート!$H86+(AB$17-$M$17),幹材積成長量!$S$7:$S$148,0),MATCH($G86,幹材積成長量!$S$7:$U$7,0)),IF($F86="地位Ⅲ",INDEX(幹材積成長量!$Y$7:$AA$148,MATCH(【入力】吸収量・排出量算定シート!$H86+(AB$17-$M$17),幹材積成長量!$Y$7:$Y$148,0),MATCH($G86,幹材積成長量!$Y$7:$AA$7,0)),INDEX(幹材積成長量!$V$7:$X$148,MATCH(【入力】吸収量・排出量算定シート!$H86+(AB$17-$M$17),幹材積成長量!$V$7:$V$148,0),MATCH($G86,幹材積成長量!$V$7:$X$7,0)))),0)</f>
        <v>0</v>
      </c>
      <c r="AC86" s="187">
        <f>IFERROR(IF($F86="地位Ⅰ",INDEX(幹材積成長量!$S$7:$U$148,MATCH(【入力】吸収量・排出量算定シート!$H86+(AC$17-$M$17),幹材積成長量!$S$7:$S$148,0),MATCH($G86,幹材積成長量!$S$7:$U$7,0)),IF($F86="地位Ⅲ",INDEX(幹材積成長量!$Y$7:$AA$148,MATCH(【入力】吸収量・排出量算定シート!$H86+(AC$17-$M$17),幹材積成長量!$Y$7:$Y$148,0),MATCH($G86,幹材積成長量!$Y$7:$AA$7,0)),INDEX(幹材積成長量!$V$7:$X$148,MATCH(【入力】吸収量・排出量算定シート!$H86+(AC$17-$M$17),幹材積成長量!$V$7:$V$148,0),MATCH($G86,幹材積成長量!$V$7:$X$7,0)))),0)</f>
        <v>0</v>
      </c>
      <c r="AD86" s="2">
        <f>IFERROR(INDEX('BEF（拡大係数）'!$A$4:$AO$154,MATCH(【入力】吸収量・排出量算定シート!$H86,'BEF（拡大係数）'!$A$4:$A$154,0),MATCH($G86,'BEF（拡大係数）'!$A$4:$AO$4,0)),0)</f>
        <v>0</v>
      </c>
      <c r="AE86" s="2">
        <f>IFERROR(INDEX('BEF（拡大係数）'!$A$4:$AO$154,MATCH(【入力】吸収量・排出量算定シート!$H86,'BEF（拡大係数）'!$A$4:$A$154,0),MATCH($G86,'BEF（拡大係数）'!$A$4:$AO$4,0)),0)</f>
        <v>0</v>
      </c>
      <c r="AF86" s="2">
        <f>IFERROR(INDEX('BEF（拡大係数）'!$A$4:$AO$154,MATCH(【入力】吸収量・排出量算定シート!$H86,'BEF（拡大係数）'!$A$4:$A$154,0),MATCH($G86,'BEF（拡大係数）'!$A$4:$AO$4,0)),0)</f>
        <v>0</v>
      </c>
      <c r="AG86" s="2">
        <f>IFERROR(INDEX('BEF（拡大係数）'!$A$4:$AO$154,MATCH(【入力】吸収量・排出量算定シート!$H86,'BEF（拡大係数）'!$A$4:$A$154,0),MATCH($G86,'BEF（拡大係数）'!$A$4:$AO$4,0)),0)</f>
        <v>0</v>
      </c>
      <c r="AH86" s="2">
        <f>IFERROR(INDEX('BEF（拡大係数）'!$A$4:$AO$154,MATCH(【入力】吸収量・排出量算定シート!$H86,'BEF（拡大係数）'!$A$4:$A$154,0),MATCH($G86,'BEF（拡大係数）'!$A$4:$AO$4,0)),0)</f>
        <v>0</v>
      </c>
      <c r="AI86" s="2">
        <f>IFERROR(INDEX('BEF（拡大係数）'!$A$4:$AO$154,MATCH(【入力】吸収量・排出量算定シート!$H86,'BEF（拡大係数）'!$A$4:$A$154,0),MATCH($G86,'BEF（拡大係数）'!$A$4:$AO$4,0)),0)</f>
        <v>0</v>
      </c>
      <c r="AJ86" s="2">
        <f>IFERROR(INDEX('BEF（拡大係数）'!$A$4:$AO$154,MATCH(【入力】吸収量・排出量算定シート!$H86,'BEF（拡大係数）'!$A$4:$A$154,0),MATCH($G86,'BEF（拡大係数）'!$A$4:$AO$4,0)),0)</f>
        <v>0</v>
      </c>
      <c r="AK86" s="2">
        <f>IFERROR(INDEX('BEF（拡大係数）'!$A$4:$AO$154,MATCH(【入力】吸収量・排出量算定シート!$H86,'BEF（拡大係数）'!$A$4:$A$154,0),MATCH($G86,'BEF（拡大係数）'!$A$4:$AO$4,0)),0)</f>
        <v>0</v>
      </c>
      <c r="AL86" s="2">
        <f>IFERROR(INDEX('BEF（拡大係数）'!$A$4:$AO$154,MATCH(【入力】吸収量・排出量算定シート!$H86,'BEF（拡大係数）'!$A$4:$A$154,0),MATCH($G86,'BEF（拡大係数）'!$A$4:$AO$4,0)),0)</f>
        <v>0</v>
      </c>
      <c r="AM86" s="2">
        <f>IFERROR(INDEX('BEF（拡大係数）'!$A$4:$AO$154,MATCH(【入力】吸収量・排出量算定シート!$H86,'BEF（拡大係数）'!$A$4:$A$154,0),MATCH($G86,'BEF（拡大係数）'!$A$4:$AO$4,0)),0)</f>
        <v>0</v>
      </c>
      <c r="AN86" s="2">
        <f>IFERROR(INDEX('BEF（拡大係数）'!$A$4:$AO$154,MATCH(【入力】吸収量・排出量算定シート!$H86,'BEF（拡大係数）'!$A$4:$A$154,0),MATCH($G86,'BEF（拡大係数）'!$A$4:$AO$4,0)),0)</f>
        <v>0</v>
      </c>
      <c r="AO86" s="2">
        <f>IFERROR(INDEX('BEF（拡大係数）'!$A$4:$AO$154,MATCH(【入力】吸収量・排出量算定シート!$H86,'BEF（拡大係数）'!$A$4:$A$154,0),MATCH($G86,'BEF（拡大係数）'!$A$4:$AO$4,0)),0)</f>
        <v>0</v>
      </c>
      <c r="AP86" s="2">
        <f>IFERROR(INDEX('BEF（拡大係数）'!$A$4:$AO$154,MATCH(【入力】吸収量・排出量算定シート!$H86,'BEF（拡大係数）'!$A$4:$A$154,0),MATCH($G86,'BEF（拡大係数）'!$A$4:$AO$4,0)),0)</f>
        <v>0</v>
      </c>
      <c r="AQ86" s="2">
        <f>IFERROR(INDEX('BEF（拡大係数）'!$A$4:$AO$154,MATCH(【入力】吸収量・排出量算定シート!$H86,'BEF（拡大係数）'!$A$4:$A$154,0),MATCH($G86,'BEF（拡大係数）'!$A$4:$AO$4,0)),0)</f>
        <v>0</v>
      </c>
      <c r="AR86" s="2">
        <f>IFERROR(INDEX('BEF（拡大係数）'!$A$4:$AO$154,MATCH(【入力】吸収量・排出量算定シート!$H86,'BEF（拡大係数）'!$A$4:$A$154,0),MATCH($G86,'BEF（拡大係数）'!$A$4:$AO$4,0)),0)</f>
        <v>0</v>
      </c>
      <c r="AS86" s="2">
        <f>IFERROR(INDEX('BEF（拡大係数）'!$A$4:$AO$154,MATCH(【入力】吸収量・排出量算定シート!$H86,'BEF（拡大係数）'!$A$4:$A$154,0),MATCH($G86,'BEF（拡大係数）'!$A$4:$AO$4,0)),0)</f>
        <v>0</v>
      </c>
      <c r="AT86" s="2">
        <f>IFERROR(INDEX('BEF（拡大係数）'!$A$4:$AO$154,MATCH(【入力】吸収量・排出量算定シート!$H86,'BEF（拡大係数）'!$A$4:$A$154,0),MATCH($G86,'BEF（拡大係数）'!$A$4:$AO$4,0)),0)</f>
        <v>0</v>
      </c>
      <c r="AU86" s="2">
        <f>IFERROR(VLOOKUP($G86,パラメータ_オリジナル!$B$6:$G$45,4,FALSE),0)</f>
        <v>0</v>
      </c>
      <c r="AV86" s="2">
        <f>IFERROR(VLOOKUP($G86,パラメータ_オリジナル!$B$6:$G$45,5,FALSE),0)</f>
        <v>0</v>
      </c>
      <c r="AW86" s="2">
        <f>IFERROR(VLOOKUP($G86,パラメータ_オリジナル!$B$6:$G$45,6,FALSE),0)</f>
        <v>0</v>
      </c>
      <c r="AX86" s="125">
        <f t="shared" si="182"/>
        <v>0</v>
      </c>
      <c r="AY86" s="125">
        <f t="shared" si="183"/>
        <v>0</v>
      </c>
      <c r="AZ86" s="125">
        <f t="shared" si="184"/>
        <v>0</v>
      </c>
      <c r="BA86" s="125">
        <f t="shared" si="185"/>
        <v>0</v>
      </c>
      <c r="BB86" s="125">
        <f t="shared" si="186"/>
        <v>0</v>
      </c>
      <c r="BC86" s="125">
        <f t="shared" si="187"/>
        <v>0</v>
      </c>
      <c r="BD86" s="125">
        <f t="shared" si="188"/>
        <v>0</v>
      </c>
      <c r="BE86" s="125">
        <f t="shared" si="189"/>
        <v>0</v>
      </c>
      <c r="BF86" s="125">
        <f t="shared" si="190"/>
        <v>0</v>
      </c>
      <c r="BG86" s="125">
        <f t="shared" si="191"/>
        <v>0</v>
      </c>
      <c r="BH86" s="125">
        <f t="shared" si="192"/>
        <v>0</v>
      </c>
      <c r="BI86" s="125">
        <f t="shared" si="193"/>
        <v>0</v>
      </c>
      <c r="BJ86" s="125">
        <f t="shared" si="194"/>
        <v>0</v>
      </c>
      <c r="BK86" s="125">
        <f t="shared" si="195"/>
        <v>0</v>
      </c>
      <c r="BL86" s="125">
        <f t="shared" si="196"/>
        <v>0</v>
      </c>
      <c r="BM86" s="125">
        <f t="shared" si="197"/>
        <v>0</v>
      </c>
      <c r="BN86" s="125">
        <f t="shared" si="198"/>
        <v>0</v>
      </c>
      <c r="BO86" s="125">
        <f t="shared" si="199"/>
        <v>0</v>
      </c>
      <c r="BP86" s="125">
        <f t="shared" si="200"/>
        <v>0</v>
      </c>
      <c r="BQ86" s="125">
        <f t="shared" si="201"/>
        <v>0</v>
      </c>
      <c r="BR86" s="125">
        <f t="shared" si="202"/>
        <v>0</v>
      </c>
      <c r="BS86" s="125">
        <f t="shared" si="203"/>
        <v>0</v>
      </c>
      <c r="BT86" s="125">
        <f t="shared" si="204"/>
        <v>0</v>
      </c>
      <c r="BU86" s="125">
        <f t="shared" si="205"/>
        <v>0</v>
      </c>
      <c r="BV86" s="125">
        <f t="shared" si="206"/>
        <v>0</v>
      </c>
      <c r="BW86" s="125">
        <f t="shared" si="207"/>
        <v>0</v>
      </c>
      <c r="BX86" s="125">
        <f t="shared" si="208"/>
        <v>0</v>
      </c>
      <c r="BY86" s="125">
        <f t="shared" si="209"/>
        <v>0</v>
      </c>
      <c r="BZ86" s="125">
        <f t="shared" si="210"/>
        <v>0</v>
      </c>
      <c r="CA86" s="125">
        <f t="shared" si="211"/>
        <v>0</v>
      </c>
      <c r="CB86" s="125">
        <f t="shared" si="212"/>
        <v>0</v>
      </c>
      <c r="CC86" s="125">
        <f t="shared" si="213"/>
        <v>0</v>
      </c>
      <c r="CD86" s="125">
        <f t="shared" si="214"/>
        <v>0</v>
      </c>
      <c r="CE86" s="125">
        <f t="shared" si="215"/>
        <v>0</v>
      </c>
      <c r="CF86" s="2">
        <f>IFERROR(IF($F86="地位Ⅰ",INDEX(幹材積成長量!$I$7:$K$148,MATCH((【入力】吸収量・排出量算定シート!$H86+(【入力】吸収量・排出量算定シート!CF$17-【入力】吸収量・排出量算定シート!$CF$17)),幹材積成長量!$I$7:$I$148,0),MATCH(【入力】吸収量・排出量算定シート!$G86,幹材積成長量!$I$7:$K$7,0)),IF($F86="地位Ⅲ",INDEX(幹材積成長量!$O$7:$Q$148,MATCH((【入力】吸収量・排出量算定シート!$H86+(【入力】吸収量・排出量算定シート!CF$17-【入力】吸収量・排出量算定シート!$CF$17)),幹材積成長量!$O$7:$O$148,0),MATCH(【入力】吸収量・排出量算定シート!$G86,幹材積成長量!$O$7:$Q$7,0)),INDEX(幹材積成長量!$L$7:$N$148,MATCH((【入力】吸収量・排出量算定シート!$H86+(【入力】吸収量・排出量算定シート!CF$17-【入力】吸収量・排出量算定シート!$CF$17)),幹材積成長量!$L$7:$L$148,0),MATCH(【入力】吸収量・排出量算定シート!$G86,幹材積成長量!$L$7:$N$7,0)))),0)</f>
        <v>0</v>
      </c>
      <c r="CG86" s="2">
        <f>IFERROR(IF($F86="地位Ⅰ",INDEX(幹材積成長量!$I$7:$K$148,MATCH((【入力】吸収量・排出量算定シート!$H86+(【入力】吸収量・排出量算定シート!CG$17-【入力】吸収量・排出量算定シート!$CF$17)),幹材積成長量!$I$7:$I$148,0),MATCH(【入力】吸収量・排出量算定シート!$G86,幹材積成長量!$I$7:$K$7,0)),IF($F86="地位Ⅲ",INDEX(幹材積成長量!$O$7:$Q$148,MATCH((【入力】吸収量・排出量算定シート!$H86+(【入力】吸収量・排出量算定シート!CG$17-【入力】吸収量・排出量算定シート!$CF$17)),幹材積成長量!$O$7:$O$148,0),MATCH(【入力】吸収量・排出量算定シート!$G86,幹材積成長量!$O$7:$Q$7,0)),INDEX(幹材積成長量!$L$7:$N$148,MATCH((【入力】吸収量・排出量算定シート!$H86+(【入力】吸収量・排出量算定シート!CG$17-【入力】吸収量・排出量算定シート!$CF$17)),幹材積成長量!$L$7:$L$148,0),MATCH(【入力】吸収量・排出量算定シート!$G86,幹材積成長量!$L$7:$N$7,0)))),0)</f>
        <v>0</v>
      </c>
      <c r="CH86" s="2">
        <f>IFERROR(IF($F86="地位Ⅰ",INDEX(幹材積成長量!$I$7:$K$148,MATCH((【入力】吸収量・排出量算定シート!$H86+(【入力】吸収量・排出量算定シート!CH$17-【入力】吸収量・排出量算定シート!$CF$17)),幹材積成長量!$I$7:$I$148,0),MATCH(【入力】吸収量・排出量算定シート!$G86,幹材積成長量!$I$7:$K$7,0)),IF($F86="地位Ⅲ",INDEX(幹材積成長量!$O$7:$Q$148,MATCH((【入力】吸収量・排出量算定シート!$H86+(【入力】吸収量・排出量算定シート!CH$17-【入力】吸収量・排出量算定シート!$CF$17)),幹材積成長量!$O$7:$O$148,0),MATCH(【入力】吸収量・排出量算定シート!$G86,幹材積成長量!$O$7:$Q$7,0)),INDEX(幹材積成長量!$L$7:$N$148,MATCH((【入力】吸収量・排出量算定シート!$H86+(【入力】吸収量・排出量算定シート!CH$17-【入力】吸収量・排出量算定シート!$CF$17)),幹材積成長量!$L$7:$L$148,0),MATCH(【入力】吸収量・排出量算定シート!$G86,幹材積成長量!$L$7:$N$7,0)))),0)</f>
        <v>0</v>
      </c>
      <c r="CI86" s="2">
        <f>IFERROR(IF($F86="地位Ⅰ",INDEX(幹材積成長量!$I$7:$K$148,MATCH((【入力】吸収量・排出量算定シート!$H86+(【入力】吸収量・排出量算定シート!CI$17-【入力】吸収量・排出量算定シート!$CF$17)),幹材積成長量!$I$7:$I$148,0),MATCH(【入力】吸収量・排出量算定シート!$G86,幹材積成長量!$I$7:$K$7,0)),IF($F86="地位Ⅲ",INDEX(幹材積成長量!$O$7:$Q$148,MATCH((【入力】吸収量・排出量算定シート!$H86+(【入力】吸収量・排出量算定シート!CI$17-【入力】吸収量・排出量算定シート!$CF$17)),幹材積成長量!$O$7:$O$148,0),MATCH(【入力】吸収量・排出量算定シート!$G86,幹材積成長量!$O$7:$Q$7,0)),INDEX(幹材積成長量!$L$7:$N$148,MATCH((【入力】吸収量・排出量算定シート!$H86+(【入力】吸収量・排出量算定シート!CI$17-【入力】吸収量・排出量算定シート!$CF$17)),幹材積成長量!$L$7:$L$148,0),MATCH(【入力】吸収量・排出量算定シート!$G86,幹材積成長量!$L$7:$N$7,0)))),0)</f>
        <v>0</v>
      </c>
      <c r="CJ86" s="2">
        <f>IFERROR(IF($F86="地位Ⅰ",INDEX(幹材積成長量!$I$7:$K$148,MATCH((【入力】吸収量・排出量算定シート!$H86+(【入力】吸収量・排出量算定シート!CJ$17-【入力】吸収量・排出量算定シート!$CF$17)),幹材積成長量!$I$7:$I$148,0),MATCH(【入力】吸収量・排出量算定シート!$G86,幹材積成長量!$I$7:$K$7,0)),IF($F86="地位Ⅲ",INDEX(幹材積成長量!$O$7:$Q$148,MATCH((【入力】吸収量・排出量算定シート!$H86+(【入力】吸収量・排出量算定シート!CJ$17-【入力】吸収量・排出量算定シート!$CF$17)),幹材積成長量!$O$7:$O$148,0),MATCH(【入力】吸収量・排出量算定シート!$G86,幹材積成長量!$O$7:$Q$7,0)),INDEX(幹材積成長量!$L$7:$N$148,MATCH((【入力】吸収量・排出量算定シート!$H86+(【入力】吸収量・排出量算定シート!CJ$17-【入力】吸収量・排出量算定シート!$CF$17)),幹材積成長量!$L$7:$L$148,0),MATCH(【入力】吸収量・排出量算定シート!$G86,幹材積成長量!$L$7:$N$7,0)))),0)</f>
        <v>0</v>
      </c>
      <c r="CK86" s="2">
        <f>IFERROR(IF($F86="地位Ⅰ",INDEX(幹材積成長量!$I$7:$K$148,MATCH((【入力】吸収量・排出量算定シート!$H86+(【入力】吸収量・排出量算定シート!CK$17-【入力】吸収量・排出量算定シート!$CF$17)),幹材積成長量!$I$7:$I$148,0),MATCH(【入力】吸収量・排出量算定シート!$G86,幹材積成長量!$I$7:$K$7,0)),IF($F86="地位Ⅲ",INDEX(幹材積成長量!$O$7:$Q$148,MATCH((【入力】吸収量・排出量算定シート!$H86+(【入力】吸収量・排出量算定シート!CK$17-【入力】吸収量・排出量算定シート!$CF$17)),幹材積成長量!$O$7:$O$148,0),MATCH(【入力】吸収量・排出量算定シート!$G86,幹材積成長量!$O$7:$Q$7,0)),INDEX(幹材積成長量!$L$7:$N$148,MATCH((【入力】吸収量・排出量算定シート!$H86+(【入力】吸収量・排出量算定シート!CK$17-【入力】吸収量・排出量算定シート!$CF$17)),幹材積成長量!$L$7:$L$148,0),MATCH(【入力】吸収量・排出量算定シート!$G86,幹材積成長量!$L$7:$N$7,0)))),0)</f>
        <v>0</v>
      </c>
      <c r="CL86" s="2">
        <f>IFERROR(IF($F86="地位Ⅰ",INDEX(幹材積成長量!$I$7:$K$148,MATCH((【入力】吸収量・排出量算定シート!$H86+(【入力】吸収量・排出量算定シート!CL$17-【入力】吸収量・排出量算定シート!$CF$17)),幹材積成長量!$I$7:$I$148,0),MATCH(【入力】吸収量・排出量算定シート!$G86,幹材積成長量!$I$7:$K$7,0)),IF($F86="地位Ⅲ",INDEX(幹材積成長量!$O$7:$Q$148,MATCH((【入力】吸収量・排出量算定シート!$H86+(【入力】吸収量・排出量算定シート!CL$17-【入力】吸収量・排出量算定シート!$CF$17)),幹材積成長量!$O$7:$O$148,0),MATCH(【入力】吸収量・排出量算定シート!$G86,幹材積成長量!$O$7:$Q$7,0)),INDEX(幹材積成長量!$L$7:$N$148,MATCH((【入力】吸収量・排出量算定シート!$H86+(【入力】吸収量・排出量算定シート!CL$17-【入力】吸収量・排出量算定シート!$CF$17)),幹材積成長量!$L$7:$L$148,0),MATCH(【入力】吸収量・排出量算定シート!$G86,幹材積成長量!$L$7:$N$7,0)))),0)</f>
        <v>0</v>
      </c>
      <c r="CM86" s="2">
        <f>IFERROR(IF($F86="地位Ⅰ",INDEX(幹材積成長量!$I$7:$K$148,MATCH((【入力】吸収量・排出量算定シート!$H86+(【入力】吸収量・排出量算定シート!CM$17-【入力】吸収量・排出量算定シート!$CF$17)),幹材積成長量!$I$7:$I$148,0),MATCH(【入力】吸収量・排出量算定シート!$G86,幹材積成長量!$I$7:$K$7,0)),IF($F86="地位Ⅲ",INDEX(幹材積成長量!$O$7:$Q$148,MATCH((【入力】吸収量・排出量算定シート!$H86+(【入力】吸収量・排出量算定シート!CM$17-【入力】吸収量・排出量算定シート!$CF$17)),幹材積成長量!$O$7:$O$148,0),MATCH(【入力】吸収量・排出量算定シート!$G86,幹材積成長量!$O$7:$Q$7,0)),INDEX(幹材積成長量!$L$7:$N$148,MATCH((【入力】吸収量・排出量算定シート!$H86+(【入力】吸収量・排出量算定シート!CM$17-【入力】吸収量・排出量算定シート!$CF$17)),幹材積成長量!$L$7:$L$148,0),MATCH(【入力】吸収量・排出量算定シート!$G86,幹材積成長量!$L$7:$N$7,0)))),0)</f>
        <v>0</v>
      </c>
      <c r="CN86" s="2">
        <f>IFERROR(IF($F86="地位Ⅰ",INDEX(幹材積成長量!$I$7:$K$148,MATCH((【入力】吸収量・排出量算定シート!$H86+(【入力】吸収量・排出量算定シート!CN$17-【入力】吸収量・排出量算定シート!$CF$17)),幹材積成長量!$I$7:$I$148,0),MATCH(【入力】吸収量・排出量算定シート!$G86,幹材積成長量!$I$7:$K$7,0)),IF($F86="地位Ⅲ",INDEX(幹材積成長量!$O$7:$Q$148,MATCH((【入力】吸収量・排出量算定シート!$H86+(【入力】吸収量・排出量算定シート!CN$17-【入力】吸収量・排出量算定シート!$CF$17)),幹材積成長量!$O$7:$O$148,0),MATCH(【入力】吸収量・排出量算定シート!$G86,幹材積成長量!$O$7:$Q$7,0)),INDEX(幹材積成長量!$L$7:$N$148,MATCH((【入力】吸収量・排出量算定シート!$H86+(【入力】吸収量・排出量算定シート!CN$17-【入力】吸収量・排出量算定シート!$CF$17)),幹材積成長量!$L$7:$L$148,0),MATCH(【入力】吸収量・排出量算定シート!$G86,幹材積成長量!$L$7:$N$7,0)))),0)</f>
        <v>0</v>
      </c>
      <c r="CO86" s="2">
        <f>IFERROR(IF($F86="地位Ⅰ",INDEX(幹材積成長量!$I$7:$K$148,MATCH((【入力】吸収量・排出量算定シート!$H86+(【入力】吸収量・排出量算定シート!CO$17-【入力】吸収量・排出量算定シート!$CF$17)),幹材積成長量!$I$7:$I$148,0),MATCH(【入力】吸収量・排出量算定シート!$G86,幹材積成長量!$I$7:$K$7,0)),IF($F86="地位Ⅲ",INDEX(幹材積成長量!$O$7:$Q$148,MATCH((【入力】吸収量・排出量算定シート!$H86+(【入力】吸収量・排出量算定シート!CO$17-【入力】吸収量・排出量算定シート!$CF$17)),幹材積成長量!$O$7:$O$148,0),MATCH(【入力】吸収量・排出量算定シート!$G86,幹材積成長量!$O$7:$Q$7,0)),INDEX(幹材積成長量!$L$7:$N$148,MATCH((【入力】吸収量・排出量算定シート!$H86+(【入力】吸収量・排出量算定シート!CO$17-【入力】吸収量・排出量算定シート!$CF$17)),幹材積成長量!$L$7:$L$148,0),MATCH(【入力】吸収量・排出量算定シート!$G86,幹材積成長量!$L$7:$N$7,0)))),0)</f>
        <v>0</v>
      </c>
      <c r="CP86" s="2">
        <f>IFERROR(IF($F86="地位Ⅰ",INDEX(幹材積成長量!$I$7:$K$148,MATCH((【入力】吸収量・排出量算定シート!$H86+(【入力】吸収量・排出量算定シート!CP$17-【入力】吸収量・排出量算定シート!$CF$17)),幹材積成長量!$I$7:$I$148,0),MATCH(【入力】吸収量・排出量算定シート!$G86,幹材積成長量!$I$7:$K$7,0)),IF($F86="地位Ⅲ",INDEX(幹材積成長量!$O$7:$Q$148,MATCH((【入力】吸収量・排出量算定シート!$H86+(【入力】吸収量・排出量算定シート!CP$17-【入力】吸収量・排出量算定シート!$CF$17)),幹材積成長量!$O$7:$O$148,0),MATCH(【入力】吸収量・排出量算定シート!$G86,幹材積成長量!$O$7:$Q$7,0)),INDEX(幹材積成長量!$L$7:$N$148,MATCH((【入力】吸収量・排出量算定シート!$H86+(【入力】吸収量・排出量算定シート!CP$17-【入力】吸収量・排出量算定シート!$CF$17)),幹材積成長量!$L$7:$L$148,0),MATCH(【入力】吸収量・排出量算定シート!$G86,幹材積成長量!$L$7:$N$7,0)))),0)</f>
        <v>0</v>
      </c>
      <c r="CQ86" s="2">
        <f>IFERROR(IF($F86="地位Ⅰ",INDEX(幹材積成長量!$I$7:$K$148,MATCH((【入力】吸収量・排出量算定シート!$H86+(【入力】吸収量・排出量算定シート!CQ$17-【入力】吸収量・排出量算定シート!$CF$17)),幹材積成長量!$I$7:$I$148,0),MATCH(【入力】吸収量・排出量算定シート!$G86,幹材積成長量!$I$7:$K$7,0)),IF($F86="地位Ⅲ",INDEX(幹材積成長量!$O$7:$Q$148,MATCH((【入力】吸収量・排出量算定シート!$H86+(【入力】吸収量・排出量算定シート!CQ$17-【入力】吸収量・排出量算定シート!$CF$17)),幹材積成長量!$O$7:$O$148,0),MATCH(【入力】吸収量・排出量算定シート!$G86,幹材積成長量!$O$7:$Q$7,0)),INDEX(幹材積成長量!$L$7:$N$148,MATCH((【入力】吸収量・排出量算定シート!$H86+(【入力】吸収量・排出量算定シート!CQ$17-【入力】吸収量・排出量算定シート!$CF$17)),幹材積成長量!$L$7:$L$148,0),MATCH(【入力】吸収量・排出量算定シート!$G86,幹材積成長量!$L$7:$N$7,0)))),0)</f>
        <v>0</v>
      </c>
      <c r="CR86" s="2">
        <f>IFERROR(IF($F86="地位Ⅰ",INDEX(幹材積成長量!$I$7:$K$148,MATCH((【入力】吸収量・排出量算定シート!$H86+(【入力】吸収量・排出量算定シート!CR$17-【入力】吸収量・排出量算定シート!$CF$17)),幹材積成長量!$I$7:$I$148,0),MATCH(【入力】吸収量・排出量算定シート!$G86,幹材積成長量!$I$7:$K$7,0)),IF($F86="地位Ⅲ",INDEX(幹材積成長量!$O$7:$Q$148,MATCH((【入力】吸収量・排出量算定シート!$H86+(【入力】吸収量・排出量算定シート!CR$17-【入力】吸収量・排出量算定シート!$CF$17)),幹材積成長量!$O$7:$O$148,0),MATCH(【入力】吸収量・排出量算定シート!$G86,幹材積成長量!$O$7:$Q$7,0)),INDEX(幹材積成長量!$L$7:$N$148,MATCH((【入力】吸収量・排出量算定シート!$H86+(【入力】吸収量・排出量算定シート!CR$17-【入力】吸収量・排出量算定シート!$CF$17)),幹材積成長量!$L$7:$L$148,0),MATCH(【入力】吸収量・排出量算定シート!$G86,幹材積成長量!$L$7:$N$7,0)))),0)</f>
        <v>0</v>
      </c>
      <c r="CS86" s="2">
        <f>IFERROR(IF($F86="地位Ⅰ",INDEX(幹材積成長量!$I$7:$K$148,MATCH((【入力】吸収量・排出量算定シート!$H86+(【入力】吸収量・排出量算定シート!CS$17-【入力】吸収量・排出量算定シート!$CF$17)),幹材積成長量!$I$7:$I$148,0),MATCH(【入力】吸収量・排出量算定シート!$G86,幹材積成長量!$I$7:$K$7,0)),IF($F86="地位Ⅲ",INDEX(幹材積成長量!$O$7:$Q$148,MATCH((【入力】吸収量・排出量算定シート!$H86+(【入力】吸収量・排出量算定シート!CS$17-【入力】吸収量・排出量算定シート!$CF$17)),幹材積成長量!$O$7:$O$148,0),MATCH(【入力】吸収量・排出量算定シート!$G86,幹材積成長量!$O$7:$Q$7,0)),INDEX(幹材積成長量!$L$7:$N$148,MATCH((【入力】吸収量・排出量算定シート!$H86+(【入力】吸収量・排出量算定シート!CS$17-【入力】吸収量・排出量算定シート!$CF$17)),幹材積成長量!$L$7:$L$148,0),MATCH(【入力】吸収量・排出量算定シート!$G86,幹材積成長量!$L$7:$N$7,0)))),0)</f>
        <v>0</v>
      </c>
      <c r="CT86" s="2">
        <f>IFERROR(IF($F86="地位Ⅰ",INDEX(幹材積成長量!$I$7:$K$148,MATCH((【入力】吸収量・排出量算定シート!$H86+(【入力】吸収量・排出量算定シート!CT$17-【入力】吸収量・排出量算定シート!$CF$17)),幹材積成長量!$I$7:$I$148,0),MATCH(【入力】吸収量・排出量算定シート!$G86,幹材積成長量!$I$7:$K$7,0)),IF($F86="地位Ⅲ",INDEX(幹材積成長量!$O$7:$Q$148,MATCH((【入力】吸収量・排出量算定シート!$H86+(【入力】吸収量・排出量算定シート!CT$17-【入力】吸収量・排出量算定シート!$CF$17)),幹材積成長量!$O$7:$O$148,0),MATCH(【入力】吸収量・排出量算定シート!$G86,幹材積成長量!$O$7:$Q$7,0)),INDEX(幹材積成長量!$L$7:$N$148,MATCH((【入力】吸収量・排出量算定シート!$H86+(【入力】吸収量・排出量算定シート!CT$17-【入力】吸収量・排出量算定シート!$CF$17)),幹材積成長量!$L$7:$L$148,0),MATCH(【入力】吸収量・排出量算定シート!$G86,幹材積成長量!$L$7:$N$7,0)))),0)</f>
        <v>0</v>
      </c>
      <c r="CU86" s="2">
        <f>IFERROR(IF($F86="地位Ⅰ",INDEX(幹材積成長量!$I$7:$K$148,MATCH((【入力】吸収量・排出量算定シート!$H86+(【入力】吸収量・排出量算定シート!CU$17-【入力】吸収量・排出量算定シート!$CF$17)),幹材積成長量!$I$7:$I$148,0),MATCH(【入力】吸収量・排出量算定シート!$G86,幹材積成長量!$I$7:$K$7,0)),IF($F86="地位Ⅲ",INDEX(幹材積成長量!$O$7:$Q$148,MATCH((【入力】吸収量・排出量算定シート!$H86+(【入力】吸収量・排出量算定シート!CU$17-【入力】吸収量・排出量算定シート!$CF$17)),幹材積成長量!$O$7:$O$148,0),MATCH(【入力】吸収量・排出量算定シート!$G86,幹材積成長量!$O$7:$Q$7,0)),INDEX(幹材積成長量!$L$7:$N$148,MATCH((【入力】吸収量・排出量算定シート!$H86+(【入力】吸収量・排出量算定シート!CU$17-【入力】吸収量・排出量算定シート!$CF$17)),幹材積成長量!$L$7:$L$148,0),MATCH(【入力】吸収量・排出量算定シート!$G86,幹材積成長量!$L$7:$N$7,0)))),0)</f>
        <v>0</v>
      </c>
      <c r="CV86" s="2">
        <f>IFERROR(IF($F86="地位Ⅰ",INDEX(幹材積成長量!$I$7:$K$148,MATCH((【入力】吸収量・排出量算定シート!$H86+(【入力】吸収量・排出量算定シート!CV$17-【入力】吸収量・排出量算定シート!$CF$17)),幹材積成長量!$I$7:$I$148,0),MATCH(【入力】吸収量・排出量算定シート!$G86,幹材積成長量!$I$7:$K$7,0)),IF($F86="地位Ⅲ",INDEX(幹材積成長量!$O$7:$Q$148,MATCH((【入力】吸収量・排出量算定シート!$H86+(【入力】吸収量・排出量算定シート!CV$17-【入力】吸収量・排出量算定シート!$CF$17)),幹材積成長量!$O$7:$O$148,0),MATCH(【入力】吸収量・排出量算定シート!$G86,幹材積成長量!$O$7:$Q$7,0)),INDEX(幹材積成長量!$L$7:$N$148,MATCH((【入力】吸収量・排出量算定シート!$H86+(【入力】吸収量・排出量算定シート!CV$17-【入力】吸収量・排出量算定シート!$CF$17)),幹材積成長量!$L$7:$L$148,0),MATCH(【入力】吸収量・排出量算定シート!$G86,幹材積成長量!$L$7:$N$7,0)))),0)</f>
        <v>0</v>
      </c>
      <c r="CW86" s="2">
        <f t="shared" si="216"/>
        <v>0</v>
      </c>
      <c r="CX86" s="2">
        <f t="shared" si="217"/>
        <v>0</v>
      </c>
      <c r="CY86" s="2">
        <f t="shared" si="218"/>
        <v>0</v>
      </c>
      <c r="CZ86" s="2">
        <f t="shared" si="219"/>
        <v>0</v>
      </c>
      <c r="DA86" s="2">
        <f t="shared" si="220"/>
        <v>0</v>
      </c>
      <c r="DB86" s="2">
        <f t="shared" si="221"/>
        <v>0</v>
      </c>
      <c r="DC86" s="2">
        <f t="shared" si="222"/>
        <v>0</v>
      </c>
      <c r="DD86" s="2">
        <f t="shared" si="223"/>
        <v>0</v>
      </c>
      <c r="DE86" s="2">
        <f t="shared" si="224"/>
        <v>0</v>
      </c>
      <c r="DF86" s="2">
        <f t="shared" si="225"/>
        <v>0</v>
      </c>
      <c r="DG86" s="2">
        <f t="shared" si="226"/>
        <v>0</v>
      </c>
      <c r="DH86" s="2">
        <f t="shared" si="227"/>
        <v>0</v>
      </c>
      <c r="DI86" s="2">
        <f t="shared" si="228"/>
        <v>0</v>
      </c>
      <c r="DJ86" s="2">
        <f t="shared" si="229"/>
        <v>0</v>
      </c>
      <c r="DK86" s="2">
        <f t="shared" si="230"/>
        <v>0</v>
      </c>
      <c r="DL86" s="2">
        <f t="shared" si="231"/>
        <v>0</v>
      </c>
      <c r="DM86" s="2">
        <f t="shared" si="232"/>
        <v>0</v>
      </c>
      <c r="DN86" s="187">
        <f>IFERROR(IF($F86="地位Ⅰ",INDEX(幹材積成長量!$AE$7:$AG$14,8,MATCH(【入力】吸収量・排出量算定シート!$G86,幹材積成長量!$AE$7:$AG$7,0)),IF($F86="地位Ⅲ",INDEX(幹材積成長量!$AK$7:$AM$14,8,MATCH(【入力】吸収量・排出量算定シート!$G86,幹材積成長量!$AK$7:$AM$7,0)),INDEX(幹材積成長量!$AH$7:$AJ$14,8,MATCH(【入力】吸収量・排出量算定シート!$G86,幹材積成長量!$AH$7:$AJ$7,0)))),0)</f>
        <v>0</v>
      </c>
      <c r="DO86" s="187">
        <f>IFERROR(IF($F86="地位Ⅰ",INDEX(幹材積成長量!$AE$7:$AG$14,8,MATCH(【入力】吸収量・排出量算定シート!$G86,幹材積成長量!$AE$7:$AG$7,0)),IF($F86="地位Ⅲ",INDEX(幹材積成長量!$AK$7:$AM$14,8,MATCH(【入力】吸収量・排出量算定シート!$G86,幹材積成長量!$AK$7:$AM$7,0)),INDEX(幹材積成長量!$AH$7:$AJ$14,8,MATCH(【入力】吸収量・排出量算定シート!$G86,幹材積成長量!$AH$7:$AJ$7,0)))),0)</f>
        <v>0</v>
      </c>
      <c r="DP86" s="187">
        <f>IFERROR(IF($F86="地位Ⅰ",INDEX(幹材積成長量!$AE$7:$AG$14,8,MATCH(【入力】吸収量・排出量算定シート!$G86,幹材積成長量!$AE$7:$AG$7,0)),IF($F86="地位Ⅲ",INDEX(幹材積成長量!$AK$7:$AM$14,8,MATCH(【入力】吸収量・排出量算定シート!$G86,幹材積成長量!$AK$7:$AM$7,0)),INDEX(幹材積成長量!$AH$7:$AJ$14,8,MATCH(【入力】吸収量・排出量算定シート!$G86,幹材積成長量!$AH$7:$AJ$7,0)))),0)</f>
        <v>0</v>
      </c>
      <c r="DQ86" s="187">
        <f>IFERROR(IF($F86="地位Ⅰ",INDEX(幹材積成長量!$AE$7:$AG$14,8,MATCH(【入力】吸収量・排出量算定シート!$G86,幹材積成長量!$AE$7:$AG$7,0)),IF($F86="地位Ⅲ",INDEX(幹材積成長量!$AK$7:$AM$14,8,MATCH(【入力】吸収量・排出量算定シート!$G86,幹材積成長量!$AK$7:$AM$7,0)),INDEX(幹材積成長量!$AH$7:$AJ$14,8,MATCH(【入力】吸収量・排出量算定シート!$G86,幹材積成長量!$AH$7:$AJ$7,0)))),0)</f>
        <v>0</v>
      </c>
      <c r="DR86" s="187">
        <f>IFERROR(IF($F86="地位Ⅰ",INDEX(幹材積成長量!$AE$7:$AG$14,8,MATCH(【入力】吸収量・排出量算定シート!$G86,幹材積成長量!$AE$7:$AG$7,0)),IF($F86="地位Ⅲ",INDEX(幹材積成長量!$AK$7:$AM$14,8,MATCH(【入力】吸収量・排出量算定シート!$G86,幹材積成長量!$AK$7:$AM$7,0)),INDEX(幹材積成長量!$AH$7:$AJ$14,8,MATCH(【入力】吸収量・排出量算定シート!$G86,幹材積成長量!$AH$7:$AJ$7,0)))),0)</f>
        <v>0</v>
      </c>
      <c r="DS86" s="187">
        <f>IFERROR(IF($F86="地位Ⅰ",INDEX(幹材積成長量!$AE$7:$AG$14,8,MATCH(【入力】吸収量・排出量算定シート!$G86,幹材積成長量!$AE$7:$AG$7,0)),IF($F86="地位Ⅲ",INDEX(幹材積成長量!$AK$7:$AM$14,8,MATCH(【入力】吸収量・排出量算定シート!$G86,幹材積成長量!$AK$7:$AM$7,0)),INDEX(幹材積成長量!$AH$7:$AJ$14,8,MATCH(【入力】吸収量・排出量算定シート!$G86,幹材積成長量!$AH$7:$AJ$7,0)))),0)</f>
        <v>0</v>
      </c>
      <c r="DT86" s="187">
        <f>IFERROR(IF($F86="地位Ⅰ",INDEX(幹材積成長量!$AE$7:$AG$14,8,MATCH(【入力】吸収量・排出量算定シート!$G86,幹材積成長量!$AE$7:$AG$7,0)),IF($F86="地位Ⅲ",INDEX(幹材積成長量!$AK$7:$AM$14,8,MATCH(【入力】吸収量・排出量算定シート!$G86,幹材積成長量!$AK$7:$AM$7,0)),INDEX(幹材積成長量!$AH$7:$AJ$14,8,MATCH(【入力】吸収量・排出量算定シート!$G86,幹材積成長量!$AH$7:$AJ$7,0)))),0)</f>
        <v>0</v>
      </c>
      <c r="DU86" s="187">
        <f>IFERROR(IF($F86="地位Ⅰ",INDEX(幹材積成長量!$AE$7:$AG$14,8,MATCH(【入力】吸収量・排出量算定シート!$G86,幹材積成長量!$AE$7:$AG$7,0)),IF($F86="地位Ⅲ",INDEX(幹材積成長量!$AK$7:$AM$14,8,MATCH(【入力】吸収量・排出量算定シート!$G86,幹材積成長量!$AK$7:$AM$7,0)),INDEX(幹材積成長量!$AH$7:$AJ$14,8,MATCH(【入力】吸収量・排出量算定シート!$G86,幹材積成長量!$AH$7:$AJ$7,0)))),0)</f>
        <v>0</v>
      </c>
      <c r="DV86" s="187">
        <f>IFERROR(IF($F86="地位Ⅰ",INDEX(幹材積成長量!$AE$7:$AG$14,8,MATCH(【入力】吸収量・排出量算定シート!$G86,幹材積成長量!$AE$7:$AG$7,0)),IF($F86="地位Ⅲ",INDEX(幹材積成長量!$AK$7:$AM$14,8,MATCH(【入力】吸収量・排出量算定シート!$G86,幹材積成長量!$AK$7:$AM$7,0)),INDEX(幹材積成長量!$AH$7:$AJ$14,8,MATCH(【入力】吸収量・排出量算定シート!$G86,幹材積成長量!$AH$7:$AJ$7,0)))),0)</f>
        <v>0</v>
      </c>
      <c r="DW86" s="187">
        <f>IFERROR(IF($F86="地位Ⅰ",INDEX(幹材積成長量!$AE$7:$AG$14,8,MATCH(【入力】吸収量・排出量算定シート!$G86,幹材積成長量!$AE$7:$AG$7,0)),IF($F86="地位Ⅲ",INDEX(幹材積成長量!$AK$7:$AM$14,8,MATCH(【入力】吸収量・排出量算定シート!$G86,幹材積成長量!$AK$7:$AM$7,0)),INDEX(幹材積成長量!$AH$7:$AJ$14,8,MATCH(【入力】吸収量・排出量算定シート!$G86,幹材積成長量!$AH$7:$AJ$7,0)))),0)</f>
        <v>0</v>
      </c>
      <c r="DX86" s="187">
        <f>IFERROR(IF($F86="地位Ⅰ",INDEX(幹材積成長量!$AE$7:$AG$14,8,MATCH(【入力】吸収量・排出量算定シート!$G86,幹材積成長量!$AE$7:$AG$7,0)),IF($F86="地位Ⅲ",INDEX(幹材積成長量!$AK$7:$AM$14,8,MATCH(【入力】吸収量・排出量算定シート!$G86,幹材積成長量!$AK$7:$AM$7,0)),INDEX(幹材積成長量!$AH$7:$AJ$14,8,MATCH(【入力】吸収量・排出量算定シート!$G86,幹材積成長量!$AH$7:$AJ$7,0)))),0)</f>
        <v>0</v>
      </c>
      <c r="DY86" s="187">
        <f>IFERROR(IF($F86="地位Ⅰ",INDEX(幹材積成長量!$AE$7:$AG$14,8,MATCH(【入力】吸収量・排出量算定シート!$G86,幹材積成長量!$AE$7:$AG$7,0)),IF($F86="地位Ⅲ",INDEX(幹材積成長量!$AK$7:$AM$14,8,MATCH(【入力】吸収量・排出量算定シート!$G86,幹材積成長量!$AK$7:$AM$7,0)),INDEX(幹材積成長量!$AH$7:$AJ$14,8,MATCH(【入力】吸収量・排出量算定シート!$G86,幹材積成長量!$AH$7:$AJ$7,0)))),0)</f>
        <v>0</v>
      </c>
      <c r="DZ86" s="187">
        <f>IFERROR(IF($F86="地位Ⅰ",INDEX(幹材積成長量!$AE$7:$AG$14,8,MATCH(【入力】吸収量・排出量算定シート!$G86,幹材積成長量!$AE$7:$AG$7,0)),IF($F86="地位Ⅲ",INDEX(幹材積成長量!$AK$7:$AM$14,8,MATCH(【入力】吸収量・排出量算定シート!$G86,幹材積成長量!$AK$7:$AM$7,0)),INDEX(幹材積成長量!$AH$7:$AJ$14,8,MATCH(【入力】吸収量・排出量算定シート!$G86,幹材積成長量!$AH$7:$AJ$7,0)))),0)</f>
        <v>0</v>
      </c>
      <c r="EA86" s="187">
        <f>IFERROR(IF($F86="地位Ⅰ",INDEX(幹材積成長量!$AE$7:$AG$14,8,MATCH(【入力】吸収量・排出量算定シート!$G86,幹材積成長量!$AE$7:$AG$7,0)),IF($F86="地位Ⅲ",INDEX(幹材積成長量!$AK$7:$AM$14,8,MATCH(【入力】吸収量・排出量算定シート!$G86,幹材積成長量!$AK$7:$AM$7,0)),INDEX(幹材積成長量!$AH$7:$AJ$14,8,MATCH(【入力】吸収量・排出量算定シート!$G86,幹材積成長量!$AH$7:$AJ$7,0)))),0)</f>
        <v>0</v>
      </c>
      <c r="EB86" s="187">
        <f>IFERROR(IF($F86="地位Ⅰ",INDEX(幹材積成長量!$AE$7:$AG$14,8,MATCH(【入力】吸収量・排出量算定シート!$G86,幹材積成長量!$AE$7:$AG$7,0)),IF($F86="地位Ⅲ",INDEX(幹材積成長量!$AK$7:$AM$14,8,MATCH(【入力】吸収量・排出量算定シート!$G86,幹材積成長量!$AK$7:$AM$7,0)),INDEX(幹材積成長量!$AH$7:$AJ$14,8,MATCH(【入力】吸収量・排出量算定シート!$G86,幹材積成長量!$AH$7:$AJ$7,0)))),0)</f>
        <v>0</v>
      </c>
      <c r="EC86" s="187">
        <f>IFERROR(IF($F86="地位Ⅰ",INDEX(幹材積成長量!$AE$7:$AG$14,8,MATCH(【入力】吸収量・排出量算定シート!$G86,幹材積成長量!$AE$7:$AG$7,0)),IF($F86="地位Ⅲ",INDEX(幹材積成長量!$AK$7:$AM$14,8,MATCH(【入力】吸収量・排出量算定シート!$G86,幹材積成長量!$AK$7:$AM$7,0)),INDEX(幹材積成長量!$AH$7:$AJ$14,8,MATCH(【入力】吸収量・排出量算定シート!$G86,幹材積成長量!$AH$7:$AJ$7,0)))),0)</f>
        <v>0</v>
      </c>
      <c r="ED86" s="186">
        <f t="shared" si="233"/>
        <v>0</v>
      </c>
      <c r="EE86" s="186">
        <f t="shared" si="234"/>
        <v>0</v>
      </c>
      <c r="EF86" s="186">
        <f t="shared" si="235"/>
        <v>0</v>
      </c>
      <c r="EG86" s="186">
        <f t="shared" si="236"/>
        <v>0</v>
      </c>
      <c r="EH86" s="186">
        <f t="shared" si="237"/>
        <v>0</v>
      </c>
      <c r="EI86" s="186">
        <f t="shared" si="238"/>
        <v>0</v>
      </c>
      <c r="EJ86" s="186">
        <f t="shared" si="239"/>
        <v>0</v>
      </c>
      <c r="EK86" s="186">
        <f t="shared" si="240"/>
        <v>0</v>
      </c>
      <c r="EL86" s="186">
        <f t="shared" si="241"/>
        <v>0</v>
      </c>
      <c r="EM86" s="186">
        <f t="shared" si="242"/>
        <v>0</v>
      </c>
      <c r="EN86" s="186">
        <f t="shared" si="243"/>
        <v>0</v>
      </c>
      <c r="EO86" s="186">
        <f t="shared" si="244"/>
        <v>0</v>
      </c>
      <c r="EP86" s="186">
        <f t="shared" si="245"/>
        <v>0</v>
      </c>
      <c r="EQ86" s="186">
        <f t="shared" si="246"/>
        <v>0</v>
      </c>
      <c r="ER86" s="186">
        <f t="shared" si="247"/>
        <v>0</v>
      </c>
      <c r="ES86" s="186">
        <f t="shared" si="248"/>
        <v>0</v>
      </c>
      <c r="ET86" s="186">
        <f t="shared" si="249"/>
        <v>0</v>
      </c>
    </row>
    <row r="87" spans="2:150" x14ac:dyDescent="0.3">
      <c r="B87" s="3"/>
      <c r="C87" s="3"/>
      <c r="D87" s="3"/>
      <c r="E87" s="3"/>
      <c r="G87" s="217"/>
      <c r="J87" s="3"/>
      <c r="M87" s="187">
        <f>IFERROR(IF($F87="地位Ⅰ",INDEX(幹材積成長量!$S$7:$U$148,MATCH(【入力】吸収量・排出量算定シート!$H87+(M$17-$M$17),幹材積成長量!$S$7:$S$148,0),MATCH($G87,幹材積成長量!$S$7:$U$7,0)),IF($F87="地位Ⅲ",INDEX(幹材積成長量!$Y$7:$AA$148,MATCH(【入力】吸収量・排出量算定シート!$H87+(M$17-$M$17),幹材積成長量!$Y$7:$Y$148,0),MATCH($G87,幹材積成長量!$Y$7:$AA$7,0)),INDEX(幹材積成長量!$V$7:$X$148,MATCH(【入力】吸収量・排出量算定シート!$H87+(M$17-$M$17),幹材積成長量!$V$7:$V$148,0),MATCH($G87,幹材積成長量!$V$7:$X$7,0)))),0)</f>
        <v>0</v>
      </c>
      <c r="N87" s="187">
        <f>IFERROR(IF($F87="地位Ⅰ",INDEX(幹材積成長量!$S$7:$U$148,MATCH(【入力】吸収量・排出量算定シート!$H87+(N$17-$M$17),幹材積成長量!$S$7:$S$148,0),MATCH($G87,幹材積成長量!$S$7:$U$7,0)),IF($F87="地位Ⅲ",INDEX(幹材積成長量!$Y$7:$AA$148,MATCH(【入力】吸収量・排出量算定シート!$H87+(N$17-$M$17),幹材積成長量!$Y$7:$Y$148,0),MATCH($G87,幹材積成長量!$Y$7:$AA$7,0)),INDEX(幹材積成長量!$V$7:$X$148,MATCH(【入力】吸収量・排出量算定シート!$H87+(N$17-$M$17),幹材積成長量!$V$7:$V$148,0),MATCH($G87,幹材積成長量!$V$7:$X$7,0)))),0)</f>
        <v>0</v>
      </c>
      <c r="O87" s="187">
        <f>IFERROR(IF($F87="地位Ⅰ",INDEX(幹材積成長量!$S$7:$U$148,MATCH(【入力】吸収量・排出量算定シート!$H87+(O$17-$M$17),幹材積成長量!$S$7:$S$148,0),MATCH($G87,幹材積成長量!$S$7:$U$7,0)),IF($F87="地位Ⅲ",INDEX(幹材積成長量!$Y$7:$AA$148,MATCH(【入力】吸収量・排出量算定シート!$H87+(O$17-$M$17),幹材積成長量!$Y$7:$Y$148,0),MATCH($G87,幹材積成長量!$Y$7:$AA$7,0)),INDEX(幹材積成長量!$V$7:$X$148,MATCH(【入力】吸収量・排出量算定シート!$H87+(O$17-$M$17),幹材積成長量!$V$7:$V$148,0),MATCH($G87,幹材積成長量!$V$7:$X$7,0)))),0)</f>
        <v>0</v>
      </c>
      <c r="P87" s="187">
        <f>IFERROR(IF($F87="地位Ⅰ",INDEX(幹材積成長量!$S$7:$U$148,MATCH(【入力】吸収量・排出量算定シート!$H87+(P$17-$M$17),幹材積成長量!$S$7:$S$148,0),MATCH($G87,幹材積成長量!$S$7:$U$7,0)),IF($F87="地位Ⅲ",INDEX(幹材積成長量!$Y$7:$AA$148,MATCH(【入力】吸収量・排出量算定シート!$H87+(P$17-$M$17),幹材積成長量!$Y$7:$Y$148,0),MATCH($G87,幹材積成長量!$Y$7:$AA$7,0)),INDEX(幹材積成長量!$V$7:$X$148,MATCH(【入力】吸収量・排出量算定シート!$H87+(P$17-$M$17),幹材積成長量!$V$7:$V$148,0),MATCH($G87,幹材積成長量!$V$7:$X$7,0)))),0)</f>
        <v>0</v>
      </c>
      <c r="Q87" s="187">
        <f>IFERROR(IF($F87="地位Ⅰ",INDEX(幹材積成長量!$S$7:$U$148,MATCH(【入力】吸収量・排出量算定シート!$H87+(Q$17-$M$17),幹材積成長量!$S$7:$S$148,0),MATCH($G87,幹材積成長量!$S$7:$U$7,0)),IF($F87="地位Ⅲ",INDEX(幹材積成長量!$Y$7:$AA$148,MATCH(【入力】吸収量・排出量算定シート!$H87+(Q$17-$M$17),幹材積成長量!$Y$7:$Y$148,0),MATCH($G87,幹材積成長量!$Y$7:$AA$7,0)),INDEX(幹材積成長量!$V$7:$X$148,MATCH(【入力】吸収量・排出量算定シート!$H87+(Q$17-$M$17),幹材積成長量!$V$7:$V$148,0),MATCH($G87,幹材積成長量!$V$7:$X$7,0)))),0)</f>
        <v>0</v>
      </c>
      <c r="R87" s="187">
        <f>IFERROR(IF($F87="地位Ⅰ",INDEX(幹材積成長量!$S$7:$U$148,MATCH(【入力】吸収量・排出量算定シート!$H87+(R$17-$M$17),幹材積成長量!$S$7:$S$148,0),MATCH($G87,幹材積成長量!$S$7:$U$7,0)),IF($F87="地位Ⅲ",INDEX(幹材積成長量!$Y$7:$AA$148,MATCH(【入力】吸収量・排出量算定シート!$H87+(R$17-$M$17),幹材積成長量!$Y$7:$Y$148,0),MATCH($G87,幹材積成長量!$Y$7:$AA$7,0)),INDEX(幹材積成長量!$V$7:$X$148,MATCH(【入力】吸収量・排出量算定シート!$H87+(R$17-$M$17),幹材積成長量!$V$7:$V$148,0),MATCH($G87,幹材積成長量!$V$7:$X$7,0)))),0)</f>
        <v>0</v>
      </c>
      <c r="S87" s="187">
        <f>IFERROR(IF($F87="地位Ⅰ",INDEX(幹材積成長量!$S$7:$U$148,MATCH(【入力】吸収量・排出量算定シート!$H87+(S$17-$M$17),幹材積成長量!$S$7:$S$148,0),MATCH($G87,幹材積成長量!$S$7:$U$7,0)),IF($F87="地位Ⅲ",INDEX(幹材積成長量!$Y$7:$AA$148,MATCH(【入力】吸収量・排出量算定シート!$H87+(S$17-$M$17),幹材積成長量!$Y$7:$Y$148,0),MATCH($G87,幹材積成長量!$Y$7:$AA$7,0)),INDEX(幹材積成長量!$V$7:$X$148,MATCH(【入力】吸収量・排出量算定シート!$H87+(S$17-$M$17),幹材積成長量!$V$7:$V$148,0),MATCH($G87,幹材積成長量!$V$7:$X$7,0)))),0)</f>
        <v>0</v>
      </c>
      <c r="T87" s="187">
        <f>IFERROR(IF($F87="地位Ⅰ",INDEX(幹材積成長量!$S$7:$U$148,MATCH(【入力】吸収量・排出量算定シート!$H87+(T$17-$M$17),幹材積成長量!$S$7:$S$148,0),MATCH($G87,幹材積成長量!$S$7:$U$7,0)),IF($F87="地位Ⅲ",INDEX(幹材積成長量!$Y$7:$AA$148,MATCH(【入力】吸収量・排出量算定シート!$H87+(T$17-$M$17),幹材積成長量!$Y$7:$Y$148,0),MATCH($G87,幹材積成長量!$Y$7:$AA$7,0)),INDEX(幹材積成長量!$V$7:$X$148,MATCH(【入力】吸収量・排出量算定シート!$H87+(T$17-$M$17),幹材積成長量!$V$7:$V$148,0),MATCH($G87,幹材積成長量!$V$7:$X$7,0)))),0)</f>
        <v>0</v>
      </c>
      <c r="U87" s="187">
        <f>IFERROR(IF($F87="地位Ⅰ",INDEX(幹材積成長量!$S$7:$U$148,MATCH(【入力】吸収量・排出量算定シート!$H87+(U$17-$M$17),幹材積成長量!$S$7:$S$148,0),MATCH($G87,幹材積成長量!$S$7:$U$7,0)),IF($F87="地位Ⅲ",INDEX(幹材積成長量!$Y$7:$AA$148,MATCH(【入力】吸収量・排出量算定シート!$H87+(U$17-$M$17),幹材積成長量!$Y$7:$Y$148,0),MATCH($G87,幹材積成長量!$Y$7:$AA$7,0)),INDEX(幹材積成長量!$V$7:$X$148,MATCH(【入力】吸収量・排出量算定シート!$H87+(U$17-$M$17),幹材積成長量!$V$7:$V$148,0),MATCH($G87,幹材積成長量!$V$7:$X$7,0)))),0)</f>
        <v>0</v>
      </c>
      <c r="V87" s="187">
        <f>IFERROR(IF($F87="地位Ⅰ",INDEX(幹材積成長量!$S$7:$U$148,MATCH(【入力】吸収量・排出量算定シート!$H87+(V$17-$M$17),幹材積成長量!$S$7:$S$148,0),MATCH($G87,幹材積成長量!$S$7:$U$7,0)),IF($F87="地位Ⅲ",INDEX(幹材積成長量!$Y$7:$AA$148,MATCH(【入力】吸収量・排出量算定シート!$H87+(V$17-$M$17),幹材積成長量!$Y$7:$Y$148,0),MATCH($G87,幹材積成長量!$Y$7:$AA$7,0)),INDEX(幹材積成長量!$V$7:$X$148,MATCH(【入力】吸収量・排出量算定シート!$H87+(V$17-$M$17),幹材積成長量!$V$7:$V$148,0),MATCH($G87,幹材積成長量!$V$7:$X$7,0)))),0)</f>
        <v>0</v>
      </c>
      <c r="W87" s="187">
        <f>IFERROR(IF($F87="地位Ⅰ",INDEX(幹材積成長量!$S$7:$U$148,MATCH(【入力】吸収量・排出量算定シート!$H87+(W$17-$M$17),幹材積成長量!$S$7:$S$148,0),MATCH($G87,幹材積成長量!$S$7:$U$7,0)),IF($F87="地位Ⅲ",INDEX(幹材積成長量!$Y$7:$AA$148,MATCH(【入力】吸収量・排出量算定シート!$H87+(W$17-$M$17),幹材積成長量!$Y$7:$Y$148,0),MATCH($G87,幹材積成長量!$Y$7:$AA$7,0)),INDEX(幹材積成長量!$V$7:$X$148,MATCH(【入力】吸収量・排出量算定シート!$H87+(W$17-$M$17),幹材積成長量!$V$7:$V$148,0),MATCH($G87,幹材積成長量!$V$7:$X$7,0)))),0)</f>
        <v>0</v>
      </c>
      <c r="X87" s="187">
        <f>IFERROR(IF($F87="地位Ⅰ",INDEX(幹材積成長量!$S$7:$U$148,MATCH(【入力】吸収量・排出量算定シート!$H87+(X$17-$M$17),幹材積成長量!$S$7:$S$148,0),MATCH($G87,幹材積成長量!$S$7:$U$7,0)),IF($F87="地位Ⅲ",INDEX(幹材積成長量!$Y$7:$AA$148,MATCH(【入力】吸収量・排出量算定シート!$H87+(X$17-$M$17),幹材積成長量!$Y$7:$Y$148,0),MATCH($G87,幹材積成長量!$Y$7:$AA$7,0)),INDEX(幹材積成長量!$V$7:$X$148,MATCH(【入力】吸収量・排出量算定シート!$H87+(X$17-$M$17),幹材積成長量!$V$7:$V$148,0),MATCH($G87,幹材積成長量!$V$7:$X$7,0)))),0)</f>
        <v>0</v>
      </c>
      <c r="Y87" s="187">
        <f>IFERROR(IF($F87="地位Ⅰ",INDEX(幹材積成長量!$S$7:$U$148,MATCH(【入力】吸収量・排出量算定シート!$H87+(Y$17-$M$17),幹材積成長量!$S$7:$S$148,0),MATCH($G87,幹材積成長量!$S$7:$U$7,0)),IF($F87="地位Ⅲ",INDEX(幹材積成長量!$Y$7:$AA$148,MATCH(【入力】吸収量・排出量算定シート!$H87+(Y$17-$M$17),幹材積成長量!$Y$7:$Y$148,0),MATCH($G87,幹材積成長量!$Y$7:$AA$7,0)),INDEX(幹材積成長量!$V$7:$X$148,MATCH(【入力】吸収量・排出量算定シート!$H87+(Y$17-$M$17),幹材積成長量!$V$7:$V$148,0),MATCH($G87,幹材積成長量!$V$7:$X$7,0)))),0)</f>
        <v>0</v>
      </c>
      <c r="Z87" s="187">
        <f>IFERROR(IF($F87="地位Ⅰ",INDEX(幹材積成長量!$S$7:$U$148,MATCH(【入力】吸収量・排出量算定シート!$H87+(Z$17-$M$17),幹材積成長量!$S$7:$S$148,0),MATCH($G87,幹材積成長量!$S$7:$U$7,0)),IF($F87="地位Ⅲ",INDEX(幹材積成長量!$Y$7:$AA$148,MATCH(【入力】吸収量・排出量算定シート!$H87+(Z$17-$M$17),幹材積成長量!$Y$7:$Y$148,0),MATCH($G87,幹材積成長量!$Y$7:$AA$7,0)),INDEX(幹材積成長量!$V$7:$X$148,MATCH(【入力】吸収量・排出量算定シート!$H87+(Z$17-$M$17),幹材積成長量!$V$7:$V$148,0),MATCH($G87,幹材積成長量!$V$7:$X$7,0)))),0)</f>
        <v>0</v>
      </c>
      <c r="AA87" s="187">
        <f>IFERROR(IF($F87="地位Ⅰ",INDEX(幹材積成長量!$S$7:$U$148,MATCH(【入力】吸収量・排出量算定シート!$H87+(AA$17-$M$17),幹材積成長量!$S$7:$S$148,0),MATCH($G87,幹材積成長量!$S$7:$U$7,0)),IF($F87="地位Ⅲ",INDEX(幹材積成長量!$Y$7:$AA$148,MATCH(【入力】吸収量・排出量算定シート!$H87+(AA$17-$M$17),幹材積成長量!$Y$7:$Y$148,0),MATCH($G87,幹材積成長量!$Y$7:$AA$7,0)),INDEX(幹材積成長量!$V$7:$X$148,MATCH(【入力】吸収量・排出量算定シート!$H87+(AA$17-$M$17),幹材積成長量!$V$7:$V$148,0),MATCH($G87,幹材積成長量!$V$7:$X$7,0)))),0)</f>
        <v>0</v>
      </c>
      <c r="AB87" s="187">
        <f>IFERROR(IF($F87="地位Ⅰ",INDEX(幹材積成長量!$S$7:$U$148,MATCH(【入力】吸収量・排出量算定シート!$H87+(AB$17-$M$17),幹材積成長量!$S$7:$S$148,0),MATCH($G87,幹材積成長量!$S$7:$U$7,0)),IF($F87="地位Ⅲ",INDEX(幹材積成長量!$Y$7:$AA$148,MATCH(【入力】吸収量・排出量算定シート!$H87+(AB$17-$M$17),幹材積成長量!$Y$7:$Y$148,0),MATCH($G87,幹材積成長量!$Y$7:$AA$7,0)),INDEX(幹材積成長量!$V$7:$X$148,MATCH(【入力】吸収量・排出量算定シート!$H87+(AB$17-$M$17),幹材積成長量!$V$7:$V$148,0),MATCH($G87,幹材積成長量!$V$7:$X$7,0)))),0)</f>
        <v>0</v>
      </c>
      <c r="AC87" s="187">
        <f>IFERROR(IF($F87="地位Ⅰ",INDEX(幹材積成長量!$S$7:$U$148,MATCH(【入力】吸収量・排出量算定シート!$H87+(AC$17-$M$17),幹材積成長量!$S$7:$S$148,0),MATCH($G87,幹材積成長量!$S$7:$U$7,0)),IF($F87="地位Ⅲ",INDEX(幹材積成長量!$Y$7:$AA$148,MATCH(【入力】吸収量・排出量算定シート!$H87+(AC$17-$M$17),幹材積成長量!$Y$7:$Y$148,0),MATCH($G87,幹材積成長量!$Y$7:$AA$7,0)),INDEX(幹材積成長量!$V$7:$X$148,MATCH(【入力】吸収量・排出量算定シート!$H87+(AC$17-$M$17),幹材積成長量!$V$7:$V$148,0),MATCH($G87,幹材積成長量!$V$7:$X$7,0)))),0)</f>
        <v>0</v>
      </c>
      <c r="AD87" s="2">
        <f>IFERROR(INDEX('BEF（拡大係数）'!$A$4:$AO$154,MATCH(【入力】吸収量・排出量算定シート!$H87,'BEF（拡大係数）'!$A$4:$A$154,0),MATCH($G87,'BEF（拡大係数）'!$A$4:$AO$4,0)),0)</f>
        <v>0</v>
      </c>
      <c r="AE87" s="2">
        <f>IFERROR(INDEX('BEF（拡大係数）'!$A$4:$AO$154,MATCH(【入力】吸収量・排出量算定シート!$H87,'BEF（拡大係数）'!$A$4:$A$154,0),MATCH($G87,'BEF（拡大係数）'!$A$4:$AO$4,0)),0)</f>
        <v>0</v>
      </c>
      <c r="AF87" s="2">
        <f>IFERROR(INDEX('BEF（拡大係数）'!$A$4:$AO$154,MATCH(【入力】吸収量・排出量算定シート!$H87,'BEF（拡大係数）'!$A$4:$A$154,0),MATCH($G87,'BEF（拡大係数）'!$A$4:$AO$4,0)),0)</f>
        <v>0</v>
      </c>
      <c r="AG87" s="2">
        <f>IFERROR(INDEX('BEF（拡大係数）'!$A$4:$AO$154,MATCH(【入力】吸収量・排出量算定シート!$H87,'BEF（拡大係数）'!$A$4:$A$154,0),MATCH($G87,'BEF（拡大係数）'!$A$4:$AO$4,0)),0)</f>
        <v>0</v>
      </c>
      <c r="AH87" s="2">
        <f>IFERROR(INDEX('BEF（拡大係数）'!$A$4:$AO$154,MATCH(【入力】吸収量・排出量算定シート!$H87,'BEF（拡大係数）'!$A$4:$A$154,0),MATCH($G87,'BEF（拡大係数）'!$A$4:$AO$4,0)),0)</f>
        <v>0</v>
      </c>
      <c r="AI87" s="2">
        <f>IFERROR(INDEX('BEF（拡大係数）'!$A$4:$AO$154,MATCH(【入力】吸収量・排出量算定シート!$H87,'BEF（拡大係数）'!$A$4:$A$154,0),MATCH($G87,'BEF（拡大係数）'!$A$4:$AO$4,0)),0)</f>
        <v>0</v>
      </c>
      <c r="AJ87" s="2">
        <f>IFERROR(INDEX('BEF（拡大係数）'!$A$4:$AO$154,MATCH(【入力】吸収量・排出量算定シート!$H87,'BEF（拡大係数）'!$A$4:$A$154,0),MATCH($G87,'BEF（拡大係数）'!$A$4:$AO$4,0)),0)</f>
        <v>0</v>
      </c>
      <c r="AK87" s="2">
        <f>IFERROR(INDEX('BEF（拡大係数）'!$A$4:$AO$154,MATCH(【入力】吸収量・排出量算定シート!$H87,'BEF（拡大係数）'!$A$4:$A$154,0),MATCH($G87,'BEF（拡大係数）'!$A$4:$AO$4,0)),0)</f>
        <v>0</v>
      </c>
      <c r="AL87" s="2">
        <f>IFERROR(INDEX('BEF（拡大係数）'!$A$4:$AO$154,MATCH(【入力】吸収量・排出量算定シート!$H87,'BEF（拡大係数）'!$A$4:$A$154,0),MATCH($G87,'BEF（拡大係数）'!$A$4:$AO$4,0)),0)</f>
        <v>0</v>
      </c>
      <c r="AM87" s="2">
        <f>IFERROR(INDEX('BEF（拡大係数）'!$A$4:$AO$154,MATCH(【入力】吸収量・排出量算定シート!$H87,'BEF（拡大係数）'!$A$4:$A$154,0),MATCH($G87,'BEF（拡大係数）'!$A$4:$AO$4,0)),0)</f>
        <v>0</v>
      </c>
      <c r="AN87" s="2">
        <f>IFERROR(INDEX('BEF（拡大係数）'!$A$4:$AO$154,MATCH(【入力】吸収量・排出量算定シート!$H87,'BEF（拡大係数）'!$A$4:$A$154,0),MATCH($G87,'BEF（拡大係数）'!$A$4:$AO$4,0)),0)</f>
        <v>0</v>
      </c>
      <c r="AO87" s="2">
        <f>IFERROR(INDEX('BEF（拡大係数）'!$A$4:$AO$154,MATCH(【入力】吸収量・排出量算定シート!$H87,'BEF（拡大係数）'!$A$4:$A$154,0),MATCH($G87,'BEF（拡大係数）'!$A$4:$AO$4,0)),0)</f>
        <v>0</v>
      </c>
      <c r="AP87" s="2">
        <f>IFERROR(INDEX('BEF（拡大係数）'!$A$4:$AO$154,MATCH(【入力】吸収量・排出量算定シート!$H87,'BEF（拡大係数）'!$A$4:$A$154,0),MATCH($G87,'BEF（拡大係数）'!$A$4:$AO$4,0)),0)</f>
        <v>0</v>
      </c>
      <c r="AQ87" s="2">
        <f>IFERROR(INDEX('BEF（拡大係数）'!$A$4:$AO$154,MATCH(【入力】吸収量・排出量算定シート!$H87,'BEF（拡大係数）'!$A$4:$A$154,0),MATCH($G87,'BEF（拡大係数）'!$A$4:$AO$4,0)),0)</f>
        <v>0</v>
      </c>
      <c r="AR87" s="2">
        <f>IFERROR(INDEX('BEF（拡大係数）'!$A$4:$AO$154,MATCH(【入力】吸収量・排出量算定シート!$H87,'BEF（拡大係数）'!$A$4:$A$154,0),MATCH($G87,'BEF（拡大係数）'!$A$4:$AO$4,0)),0)</f>
        <v>0</v>
      </c>
      <c r="AS87" s="2">
        <f>IFERROR(INDEX('BEF（拡大係数）'!$A$4:$AO$154,MATCH(【入力】吸収量・排出量算定シート!$H87,'BEF（拡大係数）'!$A$4:$A$154,0),MATCH($G87,'BEF（拡大係数）'!$A$4:$AO$4,0)),0)</f>
        <v>0</v>
      </c>
      <c r="AT87" s="2">
        <f>IFERROR(INDEX('BEF（拡大係数）'!$A$4:$AO$154,MATCH(【入力】吸収量・排出量算定シート!$H87,'BEF（拡大係数）'!$A$4:$A$154,0),MATCH($G87,'BEF（拡大係数）'!$A$4:$AO$4,0)),0)</f>
        <v>0</v>
      </c>
      <c r="AU87" s="2">
        <f>IFERROR(VLOOKUP($G87,パラメータ_オリジナル!$B$6:$G$45,4,FALSE),0)</f>
        <v>0</v>
      </c>
      <c r="AV87" s="2">
        <f>IFERROR(VLOOKUP($G87,パラメータ_オリジナル!$B$6:$G$45,5,FALSE),0)</f>
        <v>0</v>
      </c>
      <c r="AW87" s="2">
        <f>IFERROR(VLOOKUP($G87,パラメータ_オリジナル!$B$6:$G$45,6,FALSE),0)</f>
        <v>0</v>
      </c>
      <c r="AX87" s="125">
        <f t="shared" si="182"/>
        <v>0</v>
      </c>
      <c r="AY87" s="125">
        <f t="shared" si="183"/>
        <v>0</v>
      </c>
      <c r="AZ87" s="125">
        <f t="shared" si="184"/>
        <v>0</v>
      </c>
      <c r="BA87" s="125">
        <f t="shared" si="185"/>
        <v>0</v>
      </c>
      <c r="BB87" s="125">
        <f t="shared" si="186"/>
        <v>0</v>
      </c>
      <c r="BC87" s="125">
        <f t="shared" si="187"/>
        <v>0</v>
      </c>
      <c r="BD87" s="125">
        <f t="shared" si="188"/>
        <v>0</v>
      </c>
      <c r="BE87" s="125">
        <f t="shared" si="189"/>
        <v>0</v>
      </c>
      <c r="BF87" s="125">
        <f t="shared" si="190"/>
        <v>0</v>
      </c>
      <c r="BG87" s="125">
        <f t="shared" si="191"/>
        <v>0</v>
      </c>
      <c r="BH87" s="125">
        <f t="shared" si="192"/>
        <v>0</v>
      </c>
      <c r="BI87" s="125">
        <f t="shared" si="193"/>
        <v>0</v>
      </c>
      <c r="BJ87" s="125">
        <f t="shared" si="194"/>
        <v>0</v>
      </c>
      <c r="BK87" s="125">
        <f t="shared" si="195"/>
        <v>0</v>
      </c>
      <c r="BL87" s="125">
        <f t="shared" si="196"/>
        <v>0</v>
      </c>
      <c r="BM87" s="125">
        <f t="shared" si="197"/>
        <v>0</v>
      </c>
      <c r="BN87" s="125">
        <f t="shared" si="198"/>
        <v>0</v>
      </c>
      <c r="BO87" s="125">
        <f t="shared" si="199"/>
        <v>0</v>
      </c>
      <c r="BP87" s="125">
        <f t="shared" si="200"/>
        <v>0</v>
      </c>
      <c r="BQ87" s="125">
        <f t="shared" si="201"/>
        <v>0</v>
      </c>
      <c r="BR87" s="125">
        <f t="shared" si="202"/>
        <v>0</v>
      </c>
      <c r="BS87" s="125">
        <f t="shared" si="203"/>
        <v>0</v>
      </c>
      <c r="BT87" s="125">
        <f t="shared" si="204"/>
        <v>0</v>
      </c>
      <c r="BU87" s="125">
        <f t="shared" si="205"/>
        <v>0</v>
      </c>
      <c r="BV87" s="125">
        <f t="shared" si="206"/>
        <v>0</v>
      </c>
      <c r="BW87" s="125">
        <f t="shared" si="207"/>
        <v>0</v>
      </c>
      <c r="BX87" s="125">
        <f t="shared" si="208"/>
        <v>0</v>
      </c>
      <c r="BY87" s="125">
        <f t="shared" si="209"/>
        <v>0</v>
      </c>
      <c r="BZ87" s="125">
        <f t="shared" si="210"/>
        <v>0</v>
      </c>
      <c r="CA87" s="125">
        <f t="shared" si="211"/>
        <v>0</v>
      </c>
      <c r="CB87" s="125">
        <f t="shared" si="212"/>
        <v>0</v>
      </c>
      <c r="CC87" s="125">
        <f t="shared" si="213"/>
        <v>0</v>
      </c>
      <c r="CD87" s="125">
        <f t="shared" si="214"/>
        <v>0</v>
      </c>
      <c r="CE87" s="125">
        <f t="shared" si="215"/>
        <v>0</v>
      </c>
      <c r="CF87" s="2">
        <f>IFERROR(IF($F87="地位Ⅰ",INDEX(幹材積成長量!$I$7:$K$148,MATCH((【入力】吸収量・排出量算定シート!$H87+(【入力】吸収量・排出量算定シート!CF$17-【入力】吸収量・排出量算定シート!$CF$17)),幹材積成長量!$I$7:$I$148,0),MATCH(【入力】吸収量・排出量算定シート!$G87,幹材積成長量!$I$7:$K$7,0)),IF($F87="地位Ⅲ",INDEX(幹材積成長量!$O$7:$Q$148,MATCH((【入力】吸収量・排出量算定シート!$H87+(【入力】吸収量・排出量算定シート!CF$17-【入力】吸収量・排出量算定シート!$CF$17)),幹材積成長量!$O$7:$O$148,0),MATCH(【入力】吸収量・排出量算定シート!$G87,幹材積成長量!$O$7:$Q$7,0)),INDEX(幹材積成長量!$L$7:$N$148,MATCH((【入力】吸収量・排出量算定シート!$H87+(【入力】吸収量・排出量算定シート!CF$17-【入力】吸収量・排出量算定シート!$CF$17)),幹材積成長量!$L$7:$L$148,0),MATCH(【入力】吸収量・排出量算定シート!$G87,幹材積成長量!$L$7:$N$7,0)))),0)</f>
        <v>0</v>
      </c>
      <c r="CG87" s="2">
        <f>IFERROR(IF($F87="地位Ⅰ",INDEX(幹材積成長量!$I$7:$K$148,MATCH((【入力】吸収量・排出量算定シート!$H87+(【入力】吸収量・排出量算定シート!CG$17-【入力】吸収量・排出量算定シート!$CF$17)),幹材積成長量!$I$7:$I$148,0),MATCH(【入力】吸収量・排出量算定シート!$G87,幹材積成長量!$I$7:$K$7,0)),IF($F87="地位Ⅲ",INDEX(幹材積成長量!$O$7:$Q$148,MATCH((【入力】吸収量・排出量算定シート!$H87+(【入力】吸収量・排出量算定シート!CG$17-【入力】吸収量・排出量算定シート!$CF$17)),幹材積成長量!$O$7:$O$148,0),MATCH(【入力】吸収量・排出量算定シート!$G87,幹材積成長量!$O$7:$Q$7,0)),INDEX(幹材積成長量!$L$7:$N$148,MATCH((【入力】吸収量・排出量算定シート!$H87+(【入力】吸収量・排出量算定シート!CG$17-【入力】吸収量・排出量算定シート!$CF$17)),幹材積成長量!$L$7:$L$148,0),MATCH(【入力】吸収量・排出量算定シート!$G87,幹材積成長量!$L$7:$N$7,0)))),0)</f>
        <v>0</v>
      </c>
      <c r="CH87" s="2">
        <f>IFERROR(IF($F87="地位Ⅰ",INDEX(幹材積成長量!$I$7:$K$148,MATCH((【入力】吸収量・排出量算定シート!$H87+(【入力】吸収量・排出量算定シート!CH$17-【入力】吸収量・排出量算定シート!$CF$17)),幹材積成長量!$I$7:$I$148,0),MATCH(【入力】吸収量・排出量算定シート!$G87,幹材積成長量!$I$7:$K$7,0)),IF($F87="地位Ⅲ",INDEX(幹材積成長量!$O$7:$Q$148,MATCH((【入力】吸収量・排出量算定シート!$H87+(【入力】吸収量・排出量算定シート!CH$17-【入力】吸収量・排出量算定シート!$CF$17)),幹材積成長量!$O$7:$O$148,0),MATCH(【入力】吸収量・排出量算定シート!$G87,幹材積成長量!$O$7:$Q$7,0)),INDEX(幹材積成長量!$L$7:$N$148,MATCH((【入力】吸収量・排出量算定シート!$H87+(【入力】吸収量・排出量算定シート!CH$17-【入力】吸収量・排出量算定シート!$CF$17)),幹材積成長量!$L$7:$L$148,0),MATCH(【入力】吸収量・排出量算定シート!$G87,幹材積成長量!$L$7:$N$7,0)))),0)</f>
        <v>0</v>
      </c>
      <c r="CI87" s="2">
        <f>IFERROR(IF($F87="地位Ⅰ",INDEX(幹材積成長量!$I$7:$K$148,MATCH((【入力】吸収量・排出量算定シート!$H87+(【入力】吸収量・排出量算定シート!CI$17-【入力】吸収量・排出量算定シート!$CF$17)),幹材積成長量!$I$7:$I$148,0),MATCH(【入力】吸収量・排出量算定シート!$G87,幹材積成長量!$I$7:$K$7,0)),IF($F87="地位Ⅲ",INDEX(幹材積成長量!$O$7:$Q$148,MATCH((【入力】吸収量・排出量算定シート!$H87+(【入力】吸収量・排出量算定シート!CI$17-【入力】吸収量・排出量算定シート!$CF$17)),幹材積成長量!$O$7:$O$148,0),MATCH(【入力】吸収量・排出量算定シート!$G87,幹材積成長量!$O$7:$Q$7,0)),INDEX(幹材積成長量!$L$7:$N$148,MATCH((【入力】吸収量・排出量算定シート!$H87+(【入力】吸収量・排出量算定シート!CI$17-【入力】吸収量・排出量算定シート!$CF$17)),幹材積成長量!$L$7:$L$148,0),MATCH(【入力】吸収量・排出量算定シート!$G87,幹材積成長量!$L$7:$N$7,0)))),0)</f>
        <v>0</v>
      </c>
      <c r="CJ87" s="2">
        <f>IFERROR(IF($F87="地位Ⅰ",INDEX(幹材積成長量!$I$7:$K$148,MATCH((【入力】吸収量・排出量算定シート!$H87+(【入力】吸収量・排出量算定シート!CJ$17-【入力】吸収量・排出量算定シート!$CF$17)),幹材積成長量!$I$7:$I$148,0),MATCH(【入力】吸収量・排出量算定シート!$G87,幹材積成長量!$I$7:$K$7,0)),IF($F87="地位Ⅲ",INDEX(幹材積成長量!$O$7:$Q$148,MATCH((【入力】吸収量・排出量算定シート!$H87+(【入力】吸収量・排出量算定シート!CJ$17-【入力】吸収量・排出量算定シート!$CF$17)),幹材積成長量!$O$7:$O$148,0),MATCH(【入力】吸収量・排出量算定シート!$G87,幹材積成長量!$O$7:$Q$7,0)),INDEX(幹材積成長量!$L$7:$N$148,MATCH((【入力】吸収量・排出量算定シート!$H87+(【入力】吸収量・排出量算定シート!CJ$17-【入力】吸収量・排出量算定シート!$CF$17)),幹材積成長量!$L$7:$L$148,0),MATCH(【入力】吸収量・排出量算定シート!$G87,幹材積成長量!$L$7:$N$7,0)))),0)</f>
        <v>0</v>
      </c>
      <c r="CK87" s="2">
        <f>IFERROR(IF($F87="地位Ⅰ",INDEX(幹材積成長量!$I$7:$K$148,MATCH((【入力】吸収量・排出量算定シート!$H87+(【入力】吸収量・排出量算定シート!CK$17-【入力】吸収量・排出量算定シート!$CF$17)),幹材積成長量!$I$7:$I$148,0),MATCH(【入力】吸収量・排出量算定シート!$G87,幹材積成長量!$I$7:$K$7,0)),IF($F87="地位Ⅲ",INDEX(幹材積成長量!$O$7:$Q$148,MATCH((【入力】吸収量・排出量算定シート!$H87+(【入力】吸収量・排出量算定シート!CK$17-【入力】吸収量・排出量算定シート!$CF$17)),幹材積成長量!$O$7:$O$148,0),MATCH(【入力】吸収量・排出量算定シート!$G87,幹材積成長量!$O$7:$Q$7,0)),INDEX(幹材積成長量!$L$7:$N$148,MATCH((【入力】吸収量・排出量算定シート!$H87+(【入力】吸収量・排出量算定シート!CK$17-【入力】吸収量・排出量算定シート!$CF$17)),幹材積成長量!$L$7:$L$148,0),MATCH(【入力】吸収量・排出量算定シート!$G87,幹材積成長量!$L$7:$N$7,0)))),0)</f>
        <v>0</v>
      </c>
      <c r="CL87" s="2">
        <f>IFERROR(IF($F87="地位Ⅰ",INDEX(幹材積成長量!$I$7:$K$148,MATCH((【入力】吸収量・排出量算定シート!$H87+(【入力】吸収量・排出量算定シート!CL$17-【入力】吸収量・排出量算定シート!$CF$17)),幹材積成長量!$I$7:$I$148,0),MATCH(【入力】吸収量・排出量算定シート!$G87,幹材積成長量!$I$7:$K$7,0)),IF($F87="地位Ⅲ",INDEX(幹材積成長量!$O$7:$Q$148,MATCH((【入力】吸収量・排出量算定シート!$H87+(【入力】吸収量・排出量算定シート!CL$17-【入力】吸収量・排出量算定シート!$CF$17)),幹材積成長量!$O$7:$O$148,0),MATCH(【入力】吸収量・排出量算定シート!$G87,幹材積成長量!$O$7:$Q$7,0)),INDEX(幹材積成長量!$L$7:$N$148,MATCH((【入力】吸収量・排出量算定シート!$H87+(【入力】吸収量・排出量算定シート!CL$17-【入力】吸収量・排出量算定シート!$CF$17)),幹材積成長量!$L$7:$L$148,0),MATCH(【入力】吸収量・排出量算定シート!$G87,幹材積成長量!$L$7:$N$7,0)))),0)</f>
        <v>0</v>
      </c>
      <c r="CM87" s="2">
        <f>IFERROR(IF($F87="地位Ⅰ",INDEX(幹材積成長量!$I$7:$K$148,MATCH((【入力】吸収量・排出量算定シート!$H87+(【入力】吸収量・排出量算定シート!CM$17-【入力】吸収量・排出量算定シート!$CF$17)),幹材積成長量!$I$7:$I$148,0),MATCH(【入力】吸収量・排出量算定シート!$G87,幹材積成長量!$I$7:$K$7,0)),IF($F87="地位Ⅲ",INDEX(幹材積成長量!$O$7:$Q$148,MATCH((【入力】吸収量・排出量算定シート!$H87+(【入力】吸収量・排出量算定シート!CM$17-【入力】吸収量・排出量算定シート!$CF$17)),幹材積成長量!$O$7:$O$148,0),MATCH(【入力】吸収量・排出量算定シート!$G87,幹材積成長量!$O$7:$Q$7,0)),INDEX(幹材積成長量!$L$7:$N$148,MATCH((【入力】吸収量・排出量算定シート!$H87+(【入力】吸収量・排出量算定シート!CM$17-【入力】吸収量・排出量算定シート!$CF$17)),幹材積成長量!$L$7:$L$148,0),MATCH(【入力】吸収量・排出量算定シート!$G87,幹材積成長量!$L$7:$N$7,0)))),0)</f>
        <v>0</v>
      </c>
      <c r="CN87" s="2">
        <f>IFERROR(IF($F87="地位Ⅰ",INDEX(幹材積成長量!$I$7:$K$148,MATCH((【入力】吸収量・排出量算定シート!$H87+(【入力】吸収量・排出量算定シート!CN$17-【入力】吸収量・排出量算定シート!$CF$17)),幹材積成長量!$I$7:$I$148,0),MATCH(【入力】吸収量・排出量算定シート!$G87,幹材積成長量!$I$7:$K$7,0)),IF($F87="地位Ⅲ",INDEX(幹材積成長量!$O$7:$Q$148,MATCH((【入力】吸収量・排出量算定シート!$H87+(【入力】吸収量・排出量算定シート!CN$17-【入力】吸収量・排出量算定シート!$CF$17)),幹材積成長量!$O$7:$O$148,0),MATCH(【入力】吸収量・排出量算定シート!$G87,幹材積成長量!$O$7:$Q$7,0)),INDEX(幹材積成長量!$L$7:$N$148,MATCH((【入力】吸収量・排出量算定シート!$H87+(【入力】吸収量・排出量算定シート!CN$17-【入力】吸収量・排出量算定シート!$CF$17)),幹材積成長量!$L$7:$L$148,0),MATCH(【入力】吸収量・排出量算定シート!$G87,幹材積成長量!$L$7:$N$7,0)))),0)</f>
        <v>0</v>
      </c>
      <c r="CO87" s="2">
        <f>IFERROR(IF($F87="地位Ⅰ",INDEX(幹材積成長量!$I$7:$K$148,MATCH((【入力】吸収量・排出量算定シート!$H87+(【入力】吸収量・排出量算定シート!CO$17-【入力】吸収量・排出量算定シート!$CF$17)),幹材積成長量!$I$7:$I$148,0),MATCH(【入力】吸収量・排出量算定シート!$G87,幹材積成長量!$I$7:$K$7,0)),IF($F87="地位Ⅲ",INDEX(幹材積成長量!$O$7:$Q$148,MATCH((【入力】吸収量・排出量算定シート!$H87+(【入力】吸収量・排出量算定シート!CO$17-【入力】吸収量・排出量算定シート!$CF$17)),幹材積成長量!$O$7:$O$148,0),MATCH(【入力】吸収量・排出量算定シート!$G87,幹材積成長量!$O$7:$Q$7,0)),INDEX(幹材積成長量!$L$7:$N$148,MATCH((【入力】吸収量・排出量算定シート!$H87+(【入力】吸収量・排出量算定シート!CO$17-【入力】吸収量・排出量算定シート!$CF$17)),幹材積成長量!$L$7:$L$148,0),MATCH(【入力】吸収量・排出量算定シート!$G87,幹材積成長量!$L$7:$N$7,0)))),0)</f>
        <v>0</v>
      </c>
      <c r="CP87" s="2">
        <f>IFERROR(IF($F87="地位Ⅰ",INDEX(幹材積成長量!$I$7:$K$148,MATCH((【入力】吸収量・排出量算定シート!$H87+(【入力】吸収量・排出量算定シート!CP$17-【入力】吸収量・排出量算定シート!$CF$17)),幹材積成長量!$I$7:$I$148,0),MATCH(【入力】吸収量・排出量算定シート!$G87,幹材積成長量!$I$7:$K$7,0)),IF($F87="地位Ⅲ",INDEX(幹材積成長量!$O$7:$Q$148,MATCH((【入力】吸収量・排出量算定シート!$H87+(【入力】吸収量・排出量算定シート!CP$17-【入力】吸収量・排出量算定シート!$CF$17)),幹材積成長量!$O$7:$O$148,0),MATCH(【入力】吸収量・排出量算定シート!$G87,幹材積成長量!$O$7:$Q$7,0)),INDEX(幹材積成長量!$L$7:$N$148,MATCH((【入力】吸収量・排出量算定シート!$H87+(【入力】吸収量・排出量算定シート!CP$17-【入力】吸収量・排出量算定シート!$CF$17)),幹材積成長量!$L$7:$L$148,0),MATCH(【入力】吸収量・排出量算定シート!$G87,幹材積成長量!$L$7:$N$7,0)))),0)</f>
        <v>0</v>
      </c>
      <c r="CQ87" s="2">
        <f>IFERROR(IF($F87="地位Ⅰ",INDEX(幹材積成長量!$I$7:$K$148,MATCH((【入力】吸収量・排出量算定シート!$H87+(【入力】吸収量・排出量算定シート!CQ$17-【入力】吸収量・排出量算定シート!$CF$17)),幹材積成長量!$I$7:$I$148,0),MATCH(【入力】吸収量・排出量算定シート!$G87,幹材積成長量!$I$7:$K$7,0)),IF($F87="地位Ⅲ",INDEX(幹材積成長量!$O$7:$Q$148,MATCH((【入力】吸収量・排出量算定シート!$H87+(【入力】吸収量・排出量算定シート!CQ$17-【入力】吸収量・排出量算定シート!$CF$17)),幹材積成長量!$O$7:$O$148,0),MATCH(【入力】吸収量・排出量算定シート!$G87,幹材積成長量!$O$7:$Q$7,0)),INDEX(幹材積成長量!$L$7:$N$148,MATCH((【入力】吸収量・排出量算定シート!$H87+(【入力】吸収量・排出量算定シート!CQ$17-【入力】吸収量・排出量算定シート!$CF$17)),幹材積成長量!$L$7:$L$148,0),MATCH(【入力】吸収量・排出量算定シート!$G87,幹材積成長量!$L$7:$N$7,0)))),0)</f>
        <v>0</v>
      </c>
      <c r="CR87" s="2">
        <f>IFERROR(IF($F87="地位Ⅰ",INDEX(幹材積成長量!$I$7:$K$148,MATCH((【入力】吸収量・排出量算定シート!$H87+(【入力】吸収量・排出量算定シート!CR$17-【入力】吸収量・排出量算定シート!$CF$17)),幹材積成長量!$I$7:$I$148,0),MATCH(【入力】吸収量・排出量算定シート!$G87,幹材積成長量!$I$7:$K$7,0)),IF($F87="地位Ⅲ",INDEX(幹材積成長量!$O$7:$Q$148,MATCH((【入力】吸収量・排出量算定シート!$H87+(【入力】吸収量・排出量算定シート!CR$17-【入力】吸収量・排出量算定シート!$CF$17)),幹材積成長量!$O$7:$O$148,0),MATCH(【入力】吸収量・排出量算定シート!$G87,幹材積成長量!$O$7:$Q$7,0)),INDEX(幹材積成長量!$L$7:$N$148,MATCH((【入力】吸収量・排出量算定シート!$H87+(【入力】吸収量・排出量算定シート!CR$17-【入力】吸収量・排出量算定シート!$CF$17)),幹材積成長量!$L$7:$L$148,0),MATCH(【入力】吸収量・排出量算定シート!$G87,幹材積成長量!$L$7:$N$7,0)))),0)</f>
        <v>0</v>
      </c>
      <c r="CS87" s="2">
        <f>IFERROR(IF($F87="地位Ⅰ",INDEX(幹材積成長量!$I$7:$K$148,MATCH((【入力】吸収量・排出量算定シート!$H87+(【入力】吸収量・排出量算定シート!CS$17-【入力】吸収量・排出量算定シート!$CF$17)),幹材積成長量!$I$7:$I$148,0),MATCH(【入力】吸収量・排出量算定シート!$G87,幹材積成長量!$I$7:$K$7,0)),IF($F87="地位Ⅲ",INDEX(幹材積成長量!$O$7:$Q$148,MATCH((【入力】吸収量・排出量算定シート!$H87+(【入力】吸収量・排出量算定シート!CS$17-【入力】吸収量・排出量算定シート!$CF$17)),幹材積成長量!$O$7:$O$148,0),MATCH(【入力】吸収量・排出量算定シート!$G87,幹材積成長量!$O$7:$Q$7,0)),INDEX(幹材積成長量!$L$7:$N$148,MATCH((【入力】吸収量・排出量算定シート!$H87+(【入力】吸収量・排出量算定シート!CS$17-【入力】吸収量・排出量算定シート!$CF$17)),幹材積成長量!$L$7:$L$148,0),MATCH(【入力】吸収量・排出量算定シート!$G87,幹材積成長量!$L$7:$N$7,0)))),0)</f>
        <v>0</v>
      </c>
      <c r="CT87" s="2">
        <f>IFERROR(IF($F87="地位Ⅰ",INDEX(幹材積成長量!$I$7:$K$148,MATCH((【入力】吸収量・排出量算定シート!$H87+(【入力】吸収量・排出量算定シート!CT$17-【入力】吸収量・排出量算定シート!$CF$17)),幹材積成長量!$I$7:$I$148,0),MATCH(【入力】吸収量・排出量算定シート!$G87,幹材積成長量!$I$7:$K$7,0)),IF($F87="地位Ⅲ",INDEX(幹材積成長量!$O$7:$Q$148,MATCH((【入力】吸収量・排出量算定シート!$H87+(【入力】吸収量・排出量算定シート!CT$17-【入力】吸収量・排出量算定シート!$CF$17)),幹材積成長量!$O$7:$O$148,0),MATCH(【入力】吸収量・排出量算定シート!$G87,幹材積成長量!$O$7:$Q$7,0)),INDEX(幹材積成長量!$L$7:$N$148,MATCH((【入力】吸収量・排出量算定シート!$H87+(【入力】吸収量・排出量算定シート!CT$17-【入力】吸収量・排出量算定シート!$CF$17)),幹材積成長量!$L$7:$L$148,0),MATCH(【入力】吸収量・排出量算定シート!$G87,幹材積成長量!$L$7:$N$7,0)))),0)</f>
        <v>0</v>
      </c>
      <c r="CU87" s="2">
        <f>IFERROR(IF($F87="地位Ⅰ",INDEX(幹材積成長量!$I$7:$K$148,MATCH((【入力】吸収量・排出量算定シート!$H87+(【入力】吸収量・排出量算定シート!CU$17-【入力】吸収量・排出量算定シート!$CF$17)),幹材積成長量!$I$7:$I$148,0),MATCH(【入力】吸収量・排出量算定シート!$G87,幹材積成長量!$I$7:$K$7,0)),IF($F87="地位Ⅲ",INDEX(幹材積成長量!$O$7:$Q$148,MATCH((【入力】吸収量・排出量算定シート!$H87+(【入力】吸収量・排出量算定シート!CU$17-【入力】吸収量・排出量算定シート!$CF$17)),幹材積成長量!$O$7:$O$148,0),MATCH(【入力】吸収量・排出量算定シート!$G87,幹材積成長量!$O$7:$Q$7,0)),INDEX(幹材積成長量!$L$7:$N$148,MATCH((【入力】吸収量・排出量算定シート!$H87+(【入力】吸収量・排出量算定シート!CU$17-【入力】吸収量・排出量算定シート!$CF$17)),幹材積成長量!$L$7:$L$148,0),MATCH(【入力】吸収量・排出量算定シート!$G87,幹材積成長量!$L$7:$N$7,0)))),0)</f>
        <v>0</v>
      </c>
      <c r="CV87" s="2">
        <f>IFERROR(IF($F87="地位Ⅰ",INDEX(幹材積成長量!$I$7:$K$148,MATCH((【入力】吸収量・排出量算定シート!$H87+(【入力】吸収量・排出量算定シート!CV$17-【入力】吸収量・排出量算定シート!$CF$17)),幹材積成長量!$I$7:$I$148,0),MATCH(【入力】吸収量・排出量算定シート!$G87,幹材積成長量!$I$7:$K$7,0)),IF($F87="地位Ⅲ",INDEX(幹材積成長量!$O$7:$Q$148,MATCH((【入力】吸収量・排出量算定シート!$H87+(【入力】吸収量・排出量算定シート!CV$17-【入力】吸収量・排出量算定シート!$CF$17)),幹材積成長量!$O$7:$O$148,0),MATCH(【入力】吸収量・排出量算定シート!$G87,幹材積成長量!$O$7:$Q$7,0)),INDEX(幹材積成長量!$L$7:$N$148,MATCH((【入力】吸収量・排出量算定シート!$H87+(【入力】吸収量・排出量算定シート!CV$17-【入力】吸収量・排出量算定シート!$CF$17)),幹材積成長量!$L$7:$L$148,0),MATCH(【入力】吸収量・排出量算定シート!$G87,幹材積成長量!$L$7:$N$7,0)))),0)</f>
        <v>0</v>
      </c>
      <c r="CW87" s="2">
        <f t="shared" si="216"/>
        <v>0</v>
      </c>
      <c r="CX87" s="2">
        <f t="shared" si="217"/>
        <v>0</v>
      </c>
      <c r="CY87" s="2">
        <f t="shared" si="218"/>
        <v>0</v>
      </c>
      <c r="CZ87" s="2">
        <f t="shared" si="219"/>
        <v>0</v>
      </c>
      <c r="DA87" s="2">
        <f t="shared" si="220"/>
        <v>0</v>
      </c>
      <c r="DB87" s="2">
        <f t="shared" si="221"/>
        <v>0</v>
      </c>
      <c r="DC87" s="2">
        <f t="shared" si="222"/>
        <v>0</v>
      </c>
      <c r="DD87" s="2">
        <f t="shared" si="223"/>
        <v>0</v>
      </c>
      <c r="DE87" s="2">
        <f t="shared" si="224"/>
        <v>0</v>
      </c>
      <c r="DF87" s="2">
        <f t="shared" si="225"/>
        <v>0</v>
      </c>
      <c r="DG87" s="2">
        <f t="shared" si="226"/>
        <v>0</v>
      </c>
      <c r="DH87" s="2">
        <f t="shared" si="227"/>
        <v>0</v>
      </c>
      <c r="DI87" s="2">
        <f t="shared" si="228"/>
        <v>0</v>
      </c>
      <c r="DJ87" s="2">
        <f t="shared" si="229"/>
        <v>0</v>
      </c>
      <c r="DK87" s="2">
        <f t="shared" si="230"/>
        <v>0</v>
      </c>
      <c r="DL87" s="2">
        <f t="shared" si="231"/>
        <v>0</v>
      </c>
      <c r="DM87" s="2">
        <f t="shared" si="232"/>
        <v>0</v>
      </c>
      <c r="DN87" s="187">
        <f>IFERROR(IF($F87="地位Ⅰ",INDEX(幹材積成長量!$AE$7:$AG$14,8,MATCH(【入力】吸収量・排出量算定シート!$G87,幹材積成長量!$AE$7:$AG$7,0)),IF($F87="地位Ⅲ",INDEX(幹材積成長量!$AK$7:$AM$14,8,MATCH(【入力】吸収量・排出量算定シート!$G87,幹材積成長量!$AK$7:$AM$7,0)),INDEX(幹材積成長量!$AH$7:$AJ$14,8,MATCH(【入力】吸収量・排出量算定シート!$G87,幹材積成長量!$AH$7:$AJ$7,0)))),0)</f>
        <v>0</v>
      </c>
      <c r="DO87" s="187">
        <f>IFERROR(IF($F87="地位Ⅰ",INDEX(幹材積成長量!$AE$7:$AG$14,8,MATCH(【入力】吸収量・排出量算定シート!$G87,幹材積成長量!$AE$7:$AG$7,0)),IF($F87="地位Ⅲ",INDEX(幹材積成長量!$AK$7:$AM$14,8,MATCH(【入力】吸収量・排出量算定シート!$G87,幹材積成長量!$AK$7:$AM$7,0)),INDEX(幹材積成長量!$AH$7:$AJ$14,8,MATCH(【入力】吸収量・排出量算定シート!$G87,幹材積成長量!$AH$7:$AJ$7,0)))),0)</f>
        <v>0</v>
      </c>
      <c r="DP87" s="187">
        <f>IFERROR(IF($F87="地位Ⅰ",INDEX(幹材積成長量!$AE$7:$AG$14,8,MATCH(【入力】吸収量・排出量算定シート!$G87,幹材積成長量!$AE$7:$AG$7,0)),IF($F87="地位Ⅲ",INDEX(幹材積成長量!$AK$7:$AM$14,8,MATCH(【入力】吸収量・排出量算定シート!$G87,幹材積成長量!$AK$7:$AM$7,0)),INDEX(幹材積成長量!$AH$7:$AJ$14,8,MATCH(【入力】吸収量・排出量算定シート!$G87,幹材積成長量!$AH$7:$AJ$7,0)))),0)</f>
        <v>0</v>
      </c>
      <c r="DQ87" s="187">
        <f>IFERROR(IF($F87="地位Ⅰ",INDEX(幹材積成長量!$AE$7:$AG$14,8,MATCH(【入力】吸収量・排出量算定シート!$G87,幹材積成長量!$AE$7:$AG$7,0)),IF($F87="地位Ⅲ",INDEX(幹材積成長量!$AK$7:$AM$14,8,MATCH(【入力】吸収量・排出量算定シート!$G87,幹材積成長量!$AK$7:$AM$7,0)),INDEX(幹材積成長量!$AH$7:$AJ$14,8,MATCH(【入力】吸収量・排出量算定シート!$G87,幹材積成長量!$AH$7:$AJ$7,0)))),0)</f>
        <v>0</v>
      </c>
      <c r="DR87" s="187">
        <f>IFERROR(IF($F87="地位Ⅰ",INDEX(幹材積成長量!$AE$7:$AG$14,8,MATCH(【入力】吸収量・排出量算定シート!$G87,幹材積成長量!$AE$7:$AG$7,0)),IF($F87="地位Ⅲ",INDEX(幹材積成長量!$AK$7:$AM$14,8,MATCH(【入力】吸収量・排出量算定シート!$G87,幹材積成長量!$AK$7:$AM$7,0)),INDEX(幹材積成長量!$AH$7:$AJ$14,8,MATCH(【入力】吸収量・排出量算定シート!$G87,幹材積成長量!$AH$7:$AJ$7,0)))),0)</f>
        <v>0</v>
      </c>
      <c r="DS87" s="187">
        <f>IFERROR(IF($F87="地位Ⅰ",INDEX(幹材積成長量!$AE$7:$AG$14,8,MATCH(【入力】吸収量・排出量算定シート!$G87,幹材積成長量!$AE$7:$AG$7,0)),IF($F87="地位Ⅲ",INDEX(幹材積成長量!$AK$7:$AM$14,8,MATCH(【入力】吸収量・排出量算定シート!$G87,幹材積成長量!$AK$7:$AM$7,0)),INDEX(幹材積成長量!$AH$7:$AJ$14,8,MATCH(【入力】吸収量・排出量算定シート!$G87,幹材積成長量!$AH$7:$AJ$7,0)))),0)</f>
        <v>0</v>
      </c>
      <c r="DT87" s="187">
        <f>IFERROR(IF($F87="地位Ⅰ",INDEX(幹材積成長量!$AE$7:$AG$14,8,MATCH(【入力】吸収量・排出量算定シート!$G87,幹材積成長量!$AE$7:$AG$7,0)),IF($F87="地位Ⅲ",INDEX(幹材積成長量!$AK$7:$AM$14,8,MATCH(【入力】吸収量・排出量算定シート!$G87,幹材積成長量!$AK$7:$AM$7,0)),INDEX(幹材積成長量!$AH$7:$AJ$14,8,MATCH(【入力】吸収量・排出量算定シート!$G87,幹材積成長量!$AH$7:$AJ$7,0)))),0)</f>
        <v>0</v>
      </c>
      <c r="DU87" s="187">
        <f>IFERROR(IF($F87="地位Ⅰ",INDEX(幹材積成長量!$AE$7:$AG$14,8,MATCH(【入力】吸収量・排出量算定シート!$G87,幹材積成長量!$AE$7:$AG$7,0)),IF($F87="地位Ⅲ",INDEX(幹材積成長量!$AK$7:$AM$14,8,MATCH(【入力】吸収量・排出量算定シート!$G87,幹材積成長量!$AK$7:$AM$7,0)),INDEX(幹材積成長量!$AH$7:$AJ$14,8,MATCH(【入力】吸収量・排出量算定シート!$G87,幹材積成長量!$AH$7:$AJ$7,0)))),0)</f>
        <v>0</v>
      </c>
      <c r="DV87" s="187">
        <f>IFERROR(IF($F87="地位Ⅰ",INDEX(幹材積成長量!$AE$7:$AG$14,8,MATCH(【入力】吸収量・排出量算定シート!$G87,幹材積成長量!$AE$7:$AG$7,0)),IF($F87="地位Ⅲ",INDEX(幹材積成長量!$AK$7:$AM$14,8,MATCH(【入力】吸収量・排出量算定シート!$G87,幹材積成長量!$AK$7:$AM$7,0)),INDEX(幹材積成長量!$AH$7:$AJ$14,8,MATCH(【入力】吸収量・排出量算定シート!$G87,幹材積成長量!$AH$7:$AJ$7,0)))),0)</f>
        <v>0</v>
      </c>
      <c r="DW87" s="187">
        <f>IFERROR(IF($F87="地位Ⅰ",INDEX(幹材積成長量!$AE$7:$AG$14,8,MATCH(【入力】吸収量・排出量算定シート!$G87,幹材積成長量!$AE$7:$AG$7,0)),IF($F87="地位Ⅲ",INDEX(幹材積成長量!$AK$7:$AM$14,8,MATCH(【入力】吸収量・排出量算定シート!$G87,幹材積成長量!$AK$7:$AM$7,0)),INDEX(幹材積成長量!$AH$7:$AJ$14,8,MATCH(【入力】吸収量・排出量算定シート!$G87,幹材積成長量!$AH$7:$AJ$7,0)))),0)</f>
        <v>0</v>
      </c>
      <c r="DX87" s="187">
        <f>IFERROR(IF($F87="地位Ⅰ",INDEX(幹材積成長量!$AE$7:$AG$14,8,MATCH(【入力】吸収量・排出量算定シート!$G87,幹材積成長量!$AE$7:$AG$7,0)),IF($F87="地位Ⅲ",INDEX(幹材積成長量!$AK$7:$AM$14,8,MATCH(【入力】吸収量・排出量算定シート!$G87,幹材積成長量!$AK$7:$AM$7,0)),INDEX(幹材積成長量!$AH$7:$AJ$14,8,MATCH(【入力】吸収量・排出量算定シート!$G87,幹材積成長量!$AH$7:$AJ$7,0)))),0)</f>
        <v>0</v>
      </c>
      <c r="DY87" s="187">
        <f>IFERROR(IF($F87="地位Ⅰ",INDEX(幹材積成長量!$AE$7:$AG$14,8,MATCH(【入力】吸収量・排出量算定シート!$G87,幹材積成長量!$AE$7:$AG$7,0)),IF($F87="地位Ⅲ",INDEX(幹材積成長量!$AK$7:$AM$14,8,MATCH(【入力】吸収量・排出量算定シート!$G87,幹材積成長量!$AK$7:$AM$7,0)),INDEX(幹材積成長量!$AH$7:$AJ$14,8,MATCH(【入力】吸収量・排出量算定シート!$G87,幹材積成長量!$AH$7:$AJ$7,0)))),0)</f>
        <v>0</v>
      </c>
      <c r="DZ87" s="187">
        <f>IFERROR(IF($F87="地位Ⅰ",INDEX(幹材積成長量!$AE$7:$AG$14,8,MATCH(【入力】吸収量・排出量算定シート!$G87,幹材積成長量!$AE$7:$AG$7,0)),IF($F87="地位Ⅲ",INDEX(幹材積成長量!$AK$7:$AM$14,8,MATCH(【入力】吸収量・排出量算定シート!$G87,幹材積成長量!$AK$7:$AM$7,0)),INDEX(幹材積成長量!$AH$7:$AJ$14,8,MATCH(【入力】吸収量・排出量算定シート!$G87,幹材積成長量!$AH$7:$AJ$7,0)))),0)</f>
        <v>0</v>
      </c>
      <c r="EA87" s="187">
        <f>IFERROR(IF($F87="地位Ⅰ",INDEX(幹材積成長量!$AE$7:$AG$14,8,MATCH(【入力】吸収量・排出量算定シート!$G87,幹材積成長量!$AE$7:$AG$7,0)),IF($F87="地位Ⅲ",INDEX(幹材積成長量!$AK$7:$AM$14,8,MATCH(【入力】吸収量・排出量算定シート!$G87,幹材積成長量!$AK$7:$AM$7,0)),INDEX(幹材積成長量!$AH$7:$AJ$14,8,MATCH(【入力】吸収量・排出量算定シート!$G87,幹材積成長量!$AH$7:$AJ$7,0)))),0)</f>
        <v>0</v>
      </c>
      <c r="EB87" s="187">
        <f>IFERROR(IF($F87="地位Ⅰ",INDEX(幹材積成長量!$AE$7:$AG$14,8,MATCH(【入力】吸収量・排出量算定シート!$G87,幹材積成長量!$AE$7:$AG$7,0)),IF($F87="地位Ⅲ",INDEX(幹材積成長量!$AK$7:$AM$14,8,MATCH(【入力】吸収量・排出量算定シート!$G87,幹材積成長量!$AK$7:$AM$7,0)),INDEX(幹材積成長量!$AH$7:$AJ$14,8,MATCH(【入力】吸収量・排出量算定シート!$G87,幹材積成長量!$AH$7:$AJ$7,0)))),0)</f>
        <v>0</v>
      </c>
      <c r="EC87" s="187">
        <f>IFERROR(IF($F87="地位Ⅰ",INDEX(幹材積成長量!$AE$7:$AG$14,8,MATCH(【入力】吸収量・排出量算定シート!$G87,幹材積成長量!$AE$7:$AG$7,0)),IF($F87="地位Ⅲ",INDEX(幹材積成長量!$AK$7:$AM$14,8,MATCH(【入力】吸収量・排出量算定シート!$G87,幹材積成長量!$AK$7:$AM$7,0)),INDEX(幹材積成長量!$AH$7:$AJ$14,8,MATCH(【入力】吸収量・排出量算定シート!$G87,幹材積成長量!$AH$7:$AJ$7,0)))),0)</f>
        <v>0</v>
      </c>
      <c r="ED87" s="186">
        <f t="shared" si="233"/>
        <v>0</v>
      </c>
      <c r="EE87" s="186">
        <f t="shared" si="234"/>
        <v>0</v>
      </c>
      <c r="EF87" s="186">
        <f t="shared" si="235"/>
        <v>0</v>
      </c>
      <c r="EG87" s="186">
        <f t="shared" si="236"/>
        <v>0</v>
      </c>
      <c r="EH87" s="186">
        <f t="shared" si="237"/>
        <v>0</v>
      </c>
      <c r="EI87" s="186">
        <f t="shared" si="238"/>
        <v>0</v>
      </c>
      <c r="EJ87" s="186">
        <f t="shared" si="239"/>
        <v>0</v>
      </c>
      <c r="EK87" s="186">
        <f t="shared" si="240"/>
        <v>0</v>
      </c>
      <c r="EL87" s="186">
        <f t="shared" si="241"/>
        <v>0</v>
      </c>
      <c r="EM87" s="186">
        <f t="shared" si="242"/>
        <v>0</v>
      </c>
      <c r="EN87" s="186">
        <f t="shared" si="243"/>
        <v>0</v>
      </c>
      <c r="EO87" s="186">
        <f t="shared" si="244"/>
        <v>0</v>
      </c>
      <c r="EP87" s="186">
        <f t="shared" si="245"/>
        <v>0</v>
      </c>
      <c r="EQ87" s="186">
        <f t="shared" si="246"/>
        <v>0</v>
      </c>
      <c r="ER87" s="186">
        <f t="shared" si="247"/>
        <v>0</v>
      </c>
      <c r="ES87" s="186">
        <f t="shared" si="248"/>
        <v>0</v>
      </c>
      <c r="ET87" s="186">
        <f t="shared" si="249"/>
        <v>0</v>
      </c>
    </row>
    <row r="88" spans="2:150" x14ac:dyDescent="0.3">
      <c r="B88" s="3"/>
      <c r="C88" s="3"/>
      <c r="D88" s="3"/>
      <c r="E88" s="3"/>
      <c r="G88" s="217"/>
      <c r="J88" s="3"/>
      <c r="M88" s="187">
        <f>IFERROR(IF($F88="地位Ⅰ",INDEX(幹材積成長量!$S$7:$U$148,MATCH(【入力】吸収量・排出量算定シート!$H88+(M$17-$M$17),幹材積成長量!$S$7:$S$148,0),MATCH($G88,幹材積成長量!$S$7:$U$7,0)),IF($F88="地位Ⅲ",INDEX(幹材積成長量!$Y$7:$AA$148,MATCH(【入力】吸収量・排出量算定シート!$H88+(M$17-$M$17),幹材積成長量!$Y$7:$Y$148,0),MATCH($G88,幹材積成長量!$Y$7:$AA$7,0)),INDEX(幹材積成長量!$V$7:$X$148,MATCH(【入力】吸収量・排出量算定シート!$H88+(M$17-$M$17),幹材積成長量!$V$7:$V$148,0),MATCH($G88,幹材積成長量!$V$7:$X$7,0)))),0)</f>
        <v>0</v>
      </c>
      <c r="N88" s="187">
        <f>IFERROR(IF($F88="地位Ⅰ",INDEX(幹材積成長量!$S$7:$U$148,MATCH(【入力】吸収量・排出量算定シート!$H88+(N$17-$M$17),幹材積成長量!$S$7:$S$148,0),MATCH($G88,幹材積成長量!$S$7:$U$7,0)),IF($F88="地位Ⅲ",INDEX(幹材積成長量!$Y$7:$AA$148,MATCH(【入力】吸収量・排出量算定シート!$H88+(N$17-$M$17),幹材積成長量!$Y$7:$Y$148,0),MATCH($G88,幹材積成長量!$Y$7:$AA$7,0)),INDEX(幹材積成長量!$V$7:$X$148,MATCH(【入力】吸収量・排出量算定シート!$H88+(N$17-$M$17),幹材積成長量!$V$7:$V$148,0),MATCH($G88,幹材積成長量!$V$7:$X$7,0)))),0)</f>
        <v>0</v>
      </c>
      <c r="O88" s="187">
        <f>IFERROR(IF($F88="地位Ⅰ",INDEX(幹材積成長量!$S$7:$U$148,MATCH(【入力】吸収量・排出量算定シート!$H88+(O$17-$M$17),幹材積成長量!$S$7:$S$148,0),MATCH($G88,幹材積成長量!$S$7:$U$7,0)),IF($F88="地位Ⅲ",INDEX(幹材積成長量!$Y$7:$AA$148,MATCH(【入力】吸収量・排出量算定シート!$H88+(O$17-$M$17),幹材積成長量!$Y$7:$Y$148,0),MATCH($G88,幹材積成長量!$Y$7:$AA$7,0)),INDEX(幹材積成長量!$V$7:$X$148,MATCH(【入力】吸収量・排出量算定シート!$H88+(O$17-$M$17),幹材積成長量!$V$7:$V$148,0),MATCH($G88,幹材積成長量!$V$7:$X$7,0)))),0)</f>
        <v>0</v>
      </c>
      <c r="P88" s="187">
        <f>IFERROR(IF($F88="地位Ⅰ",INDEX(幹材積成長量!$S$7:$U$148,MATCH(【入力】吸収量・排出量算定シート!$H88+(P$17-$M$17),幹材積成長量!$S$7:$S$148,0),MATCH($G88,幹材積成長量!$S$7:$U$7,0)),IF($F88="地位Ⅲ",INDEX(幹材積成長量!$Y$7:$AA$148,MATCH(【入力】吸収量・排出量算定シート!$H88+(P$17-$M$17),幹材積成長量!$Y$7:$Y$148,0),MATCH($G88,幹材積成長量!$Y$7:$AA$7,0)),INDEX(幹材積成長量!$V$7:$X$148,MATCH(【入力】吸収量・排出量算定シート!$H88+(P$17-$M$17),幹材積成長量!$V$7:$V$148,0),MATCH($G88,幹材積成長量!$V$7:$X$7,0)))),0)</f>
        <v>0</v>
      </c>
      <c r="Q88" s="187">
        <f>IFERROR(IF($F88="地位Ⅰ",INDEX(幹材積成長量!$S$7:$U$148,MATCH(【入力】吸収量・排出量算定シート!$H88+(Q$17-$M$17),幹材積成長量!$S$7:$S$148,0),MATCH($G88,幹材積成長量!$S$7:$U$7,0)),IF($F88="地位Ⅲ",INDEX(幹材積成長量!$Y$7:$AA$148,MATCH(【入力】吸収量・排出量算定シート!$H88+(Q$17-$M$17),幹材積成長量!$Y$7:$Y$148,0),MATCH($G88,幹材積成長量!$Y$7:$AA$7,0)),INDEX(幹材積成長量!$V$7:$X$148,MATCH(【入力】吸収量・排出量算定シート!$H88+(Q$17-$M$17),幹材積成長量!$V$7:$V$148,0),MATCH($G88,幹材積成長量!$V$7:$X$7,0)))),0)</f>
        <v>0</v>
      </c>
      <c r="R88" s="187">
        <f>IFERROR(IF($F88="地位Ⅰ",INDEX(幹材積成長量!$S$7:$U$148,MATCH(【入力】吸収量・排出量算定シート!$H88+(R$17-$M$17),幹材積成長量!$S$7:$S$148,0),MATCH($G88,幹材積成長量!$S$7:$U$7,0)),IF($F88="地位Ⅲ",INDEX(幹材積成長量!$Y$7:$AA$148,MATCH(【入力】吸収量・排出量算定シート!$H88+(R$17-$M$17),幹材積成長量!$Y$7:$Y$148,0),MATCH($G88,幹材積成長量!$Y$7:$AA$7,0)),INDEX(幹材積成長量!$V$7:$X$148,MATCH(【入力】吸収量・排出量算定シート!$H88+(R$17-$M$17),幹材積成長量!$V$7:$V$148,0),MATCH($G88,幹材積成長量!$V$7:$X$7,0)))),0)</f>
        <v>0</v>
      </c>
      <c r="S88" s="187">
        <f>IFERROR(IF($F88="地位Ⅰ",INDEX(幹材積成長量!$S$7:$U$148,MATCH(【入力】吸収量・排出量算定シート!$H88+(S$17-$M$17),幹材積成長量!$S$7:$S$148,0),MATCH($G88,幹材積成長量!$S$7:$U$7,0)),IF($F88="地位Ⅲ",INDEX(幹材積成長量!$Y$7:$AA$148,MATCH(【入力】吸収量・排出量算定シート!$H88+(S$17-$M$17),幹材積成長量!$Y$7:$Y$148,0),MATCH($G88,幹材積成長量!$Y$7:$AA$7,0)),INDEX(幹材積成長量!$V$7:$X$148,MATCH(【入力】吸収量・排出量算定シート!$H88+(S$17-$M$17),幹材積成長量!$V$7:$V$148,0),MATCH($G88,幹材積成長量!$V$7:$X$7,0)))),0)</f>
        <v>0</v>
      </c>
      <c r="T88" s="187">
        <f>IFERROR(IF($F88="地位Ⅰ",INDEX(幹材積成長量!$S$7:$U$148,MATCH(【入力】吸収量・排出量算定シート!$H88+(T$17-$M$17),幹材積成長量!$S$7:$S$148,0),MATCH($G88,幹材積成長量!$S$7:$U$7,0)),IF($F88="地位Ⅲ",INDEX(幹材積成長量!$Y$7:$AA$148,MATCH(【入力】吸収量・排出量算定シート!$H88+(T$17-$M$17),幹材積成長量!$Y$7:$Y$148,0),MATCH($G88,幹材積成長量!$Y$7:$AA$7,0)),INDEX(幹材積成長量!$V$7:$X$148,MATCH(【入力】吸収量・排出量算定シート!$H88+(T$17-$M$17),幹材積成長量!$V$7:$V$148,0),MATCH($G88,幹材積成長量!$V$7:$X$7,0)))),0)</f>
        <v>0</v>
      </c>
      <c r="U88" s="187">
        <f>IFERROR(IF($F88="地位Ⅰ",INDEX(幹材積成長量!$S$7:$U$148,MATCH(【入力】吸収量・排出量算定シート!$H88+(U$17-$M$17),幹材積成長量!$S$7:$S$148,0),MATCH($G88,幹材積成長量!$S$7:$U$7,0)),IF($F88="地位Ⅲ",INDEX(幹材積成長量!$Y$7:$AA$148,MATCH(【入力】吸収量・排出量算定シート!$H88+(U$17-$M$17),幹材積成長量!$Y$7:$Y$148,0),MATCH($G88,幹材積成長量!$Y$7:$AA$7,0)),INDEX(幹材積成長量!$V$7:$X$148,MATCH(【入力】吸収量・排出量算定シート!$H88+(U$17-$M$17),幹材積成長量!$V$7:$V$148,0),MATCH($G88,幹材積成長量!$V$7:$X$7,0)))),0)</f>
        <v>0</v>
      </c>
      <c r="V88" s="187">
        <f>IFERROR(IF($F88="地位Ⅰ",INDEX(幹材積成長量!$S$7:$U$148,MATCH(【入力】吸収量・排出量算定シート!$H88+(V$17-$M$17),幹材積成長量!$S$7:$S$148,0),MATCH($G88,幹材積成長量!$S$7:$U$7,0)),IF($F88="地位Ⅲ",INDEX(幹材積成長量!$Y$7:$AA$148,MATCH(【入力】吸収量・排出量算定シート!$H88+(V$17-$M$17),幹材積成長量!$Y$7:$Y$148,0),MATCH($G88,幹材積成長量!$Y$7:$AA$7,0)),INDEX(幹材積成長量!$V$7:$X$148,MATCH(【入力】吸収量・排出量算定シート!$H88+(V$17-$M$17),幹材積成長量!$V$7:$V$148,0),MATCH($G88,幹材積成長量!$V$7:$X$7,0)))),0)</f>
        <v>0</v>
      </c>
      <c r="W88" s="187">
        <f>IFERROR(IF($F88="地位Ⅰ",INDEX(幹材積成長量!$S$7:$U$148,MATCH(【入力】吸収量・排出量算定シート!$H88+(W$17-$M$17),幹材積成長量!$S$7:$S$148,0),MATCH($G88,幹材積成長量!$S$7:$U$7,0)),IF($F88="地位Ⅲ",INDEX(幹材積成長量!$Y$7:$AA$148,MATCH(【入力】吸収量・排出量算定シート!$H88+(W$17-$M$17),幹材積成長量!$Y$7:$Y$148,0),MATCH($G88,幹材積成長量!$Y$7:$AA$7,0)),INDEX(幹材積成長量!$V$7:$X$148,MATCH(【入力】吸収量・排出量算定シート!$H88+(W$17-$M$17),幹材積成長量!$V$7:$V$148,0),MATCH($G88,幹材積成長量!$V$7:$X$7,0)))),0)</f>
        <v>0</v>
      </c>
      <c r="X88" s="187">
        <f>IFERROR(IF($F88="地位Ⅰ",INDEX(幹材積成長量!$S$7:$U$148,MATCH(【入力】吸収量・排出量算定シート!$H88+(X$17-$M$17),幹材積成長量!$S$7:$S$148,0),MATCH($G88,幹材積成長量!$S$7:$U$7,0)),IF($F88="地位Ⅲ",INDEX(幹材積成長量!$Y$7:$AA$148,MATCH(【入力】吸収量・排出量算定シート!$H88+(X$17-$M$17),幹材積成長量!$Y$7:$Y$148,0),MATCH($G88,幹材積成長量!$Y$7:$AA$7,0)),INDEX(幹材積成長量!$V$7:$X$148,MATCH(【入力】吸収量・排出量算定シート!$H88+(X$17-$M$17),幹材積成長量!$V$7:$V$148,0),MATCH($G88,幹材積成長量!$V$7:$X$7,0)))),0)</f>
        <v>0</v>
      </c>
      <c r="Y88" s="187">
        <f>IFERROR(IF($F88="地位Ⅰ",INDEX(幹材積成長量!$S$7:$U$148,MATCH(【入力】吸収量・排出量算定シート!$H88+(Y$17-$M$17),幹材積成長量!$S$7:$S$148,0),MATCH($G88,幹材積成長量!$S$7:$U$7,0)),IF($F88="地位Ⅲ",INDEX(幹材積成長量!$Y$7:$AA$148,MATCH(【入力】吸収量・排出量算定シート!$H88+(Y$17-$M$17),幹材積成長量!$Y$7:$Y$148,0),MATCH($G88,幹材積成長量!$Y$7:$AA$7,0)),INDEX(幹材積成長量!$V$7:$X$148,MATCH(【入力】吸収量・排出量算定シート!$H88+(Y$17-$M$17),幹材積成長量!$V$7:$V$148,0),MATCH($G88,幹材積成長量!$V$7:$X$7,0)))),0)</f>
        <v>0</v>
      </c>
      <c r="Z88" s="187">
        <f>IFERROR(IF($F88="地位Ⅰ",INDEX(幹材積成長量!$S$7:$U$148,MATCH(【入力】吸収量・排出量算定シート!$H88+(Z$17-$M$17),幹材積成長量!$S$7:$S$148,0),MATCH($G88,幹材積成長量!$S$7:$U$7,0)),IF($F88="地位Ⅲ",INDEX(幹材積成長量!$Y$7:$AA$148,MATCH(【入力】吸収量・排出量算定シート!$H88+(Z$17-$M$17),幹材積成長量!$Y$7:$Y$148,0),MATCH($G88,幹材積成長量!$Y$7:$AA$7,0)),INDEX(幹材積成長量!$V$7:$X$148,MATCH(【入力】吸収量・排出量算定シート!$H88+(Z$17-$M$17),幹材積成長量!$V$7:$V$148,0),MATCH($G88,幹材積成長量!$V$7:$X$7,0)))),0)</f>
        <v>0</v>
      </c>
      <c r="AA88" s="187">
        <f>IFERROR(IF($F88="地位Ⅰ",INDEX(幹材積成長量!$S$7:$U$148,MATCH(【入力】吸収量・排出量算定シート!$H88+(AA$17-$M$17),幹材積成長量!$S$7:$S$148,0),MATCH($G88,幹材積成長量!$S$7:$U$7,0)),IF($F88="地位Ⅲ",INDEX(幹材積成長量!$Y$7:$AA$148,MATCH(【入力】吸収量・排出量算定シート!$H88+(AA$17-$M$17),幹材積成長量!$Y$7:$Y$148,0),MATCH($G88,幹材積成長量!$Y$7:$AA$7,0)),INDEX(幹材積成長量!$V$7:$X$148,MATCH(【入力】吸収量・排出量算定シート!$H88+(AA$17-$M$17),幹材積成長量!$V$7:$V$148,0),MATCH($G88,幹材積成長量!$V$7:$X$7,0)))),0)</f>
        <v>0</v>
      </c>
      <c r="AB88" s="187">
        <f>IFERROR(IF($F88="地位Ⅰ",INDEX(幹材積成長量!$S$7:$U$148,MATCH(【入力】吸収量・排出量算定シート!$H88+(AB$17-$M$17),幹材積成長量!$S$7:$S$148,0),MATCH($G88,幹材積成長量!$S$7:$U$7,0)),IF($F88="地位Ⅲ",INDEX(幹材積成長量!$Y$7:$AA$148,MATCH(【入力】吸収量・排出量算定シート!$H88+(AB$17-$M$17),幹材積成長量!$Y$7:$Y$148,0),MATCH($G88,幹材積成長量!$Y$7:$AA$7,0)),INDEX(幹材積成長量!$V$7:$X$148,MATCH(【入力】吸収量・排出量算定シート!$H88+(AB$17-$M$17),幹材積成長量!$V$7:$V$148,0),MATCH($G88,幹材積成長量!$V$7:$X$7,0)))),0)</f>
        <v>0</v>
      </c>
      <c r="AC88" s="187">
        <f>IFERROR(IF($F88="地位Ⅰ",INDEX(幹材積成長量!$S$7:$U$148,MATCH(【入力】吸収量・排出量算定シート!$H88+(AC$17-$M$17),幹材積成長量!$S$7:$S$148,0),MATCH($G88,幹材積成長量!$S$7:$U$7,0)),IF($F88="地位Ⅲ",INDEX(幹材積成長量!$Y$7:$AA$148,MATCH(【入力】吸収量・排出量算定シート!$H88+(AC$17-$M$17),幹材積成長量!$Y$7:$Y$148,0),MATCH($G88,幹材積成長量!$Y$7:$AA$7,0)),INDEX(幹材積成長量!$V$7:$X$148,MATCH(【入力】吸収量・排出量算定シート!$H88+(AC$17-$M$17),幹材積成長量!$V$7:$V$148,0),MATCH($G88,幹材積成長量!$V$7:$X$7,0)))),0)</f>
        <v>0</v>
      </c>
      <c r="AD88" s="2">
        <f>IFERROR(INDEX('BEF（拡大係数）'!$A$4:$AO$154,MATCH(【入力】吸収量・排出量算定シート!$H88,'BEF（拡大係数）'!$A$4:$A$154,0),MATCH($G88,'BEF（拡大係数）'!$A$4:$AO$4,0)),0)</f>
        <v>0</v>
      </c>
      <c r="AE88" s="2">
        <f>IFERROR(INDEX('BEF（拡大係数）'!$A$4:$AO$154,MATCH(【入力】吸収量・排出量算定シート!$H88,'BEF（拡大係数）'!$A$4:$A$154,0),MATCH($G88,'BEF（拡大係数）'!$A$4:$AO$4,0)),0)</f>
        <v>0</v>
      </c>
      <c r="AF88" s="2">
        <f>IFERROR(INDEX('BEF（拡大係数）'!$A$4:$AO$154,MATCH(【入力】吸収量・排出量算定シート!$H88,'BEF（拡大係数）'!$A$4:$A$154,0),MATCH($G88,'BEF（拡大係数）'!$A$4:$AO$4,0)),0)</f>
        <v>0</v>
      </c>
      <c r="AG88" s="2">
        <f>IFERROR(INDEX('BEF（拡大係数）'!$A$4:$AO$154,MATCH(【入力】吸収量・排出量算定シート!$H88,'BEF（拡大係数）'!$A$4:$A$154,0),MATCH($G88,'BEF（拡大係数）'!$A$4:$AO$4,0)),0)</f>
        <v>0</v>
      </c>
      <c r="AH88" s="2">
        <f>IFERROR(INDEX('BEF（拡大係数）'!$A$4:$AO$154,MATCH(【入力】吸収量・排出量算定シート!$H88,'BEF（拡大係数）'!$A$4:$A$154,0),MATCH($G88,'BEF（拡大係数）'!$A$4:$AO$4,0)),0)</f>
        <v>0</v>
      </c>
      <c r="AI88" s="2">
        <f>IFERROR(INDEX('BEF（拡大係数）'!$A$4:$AO$154,MATCH(【入力】吸収量・排出量算定シート!$H88,'BEF（拡大係数）'!$A$4:$A$154,0),MATCH($G88,'BEF（拡大係数）'!$A$4:$AO$4,0)),0)</f>
        <v>0</v>
      </c>
      <c r="AJ88" s="2">
        <f>IFERROR(INDEX('BEF（拡大係数）'!$A$4:$AO$154,MATCH(【入力】吸収量・排出量算定シート!$H88,'BEF（拡大係数）'!$A$4:$A$154,0),MATCH($G88,'BEF（拡大係数）'!$A$4:$AO$4,0)),0)</f>
        <v>0</v>
      </c>
      <c r="AK88" s="2">
        <f>IFERROR(INDEX('BEF（拡大係数）'!$A$4:$AO$154,MATCH(【入力】吸収量・排出量算定シート!$H88,'BEF（拡大係数）'!$A$4:$A$154,0),MATCH($G88,'BEF（拡大係数）'!$A$4:$AO$4,0)),0)</f>
        <v>0</v>
      </c>
      <c r="AL88" s="2">
        <f>IFERROR(INDEX('BEF（拡大係数）'!$A$4:$AO$154,MATCH(【入力】吸収量・排出量算定シート!$H88,'BEF（拡大係数）'!$A$4:$A$154,0),MATCH($G88,'BEF（拡大係数）'!$A$4:$AO$4,0)),0)</f>
        <v>0</v>
      </c>
      <c r="AM88" s="2">
        <f>IFERROR(INDEX('BEF（拡大係数）'!$A$4:$AO$154,MATCH(【入力】吸収量・排出量算定シート!$H88,'BEF（拡大係数）'!$A$4:$A$154,0),MATCH($G88,'BEF（拡大係数）'!$A$4:$AO$4,0)),0)</f>
        <v>0</v>
      </c>
      <c r="AN88" s="2">
        <f>IFERROR(INDEX('BEF（拡大係数）'!$A$4:$AO$154,MATCH(【入力】吸収量・排出量算定シート!$H88,'BEF（拡大係数）'!$A$4:$A$154,0),MATCH($G88,'BEF（拡大係数）'!$A$4:$AO$4,0)),0)</f>
        <v>0</v>
      </c>
      <c r="AO88" s="2">
        <f>IFERROR(INDEX('BEF（拡大係数）'!$A$4:$AO$154,MATCH(【入力】吸収量・排出量算定シート!$H88,'BEF（拡大係数）'!$A$4:$A$154,0),MATCH($G88,'BEF（拡大係数）'!$A$4:$AO$4,0)),0)</f>
        <v>0</v>
      </c>
      <c r="AP88" s="2">
        <f>IFERROR(INDEX('BEF（拡大係数）'!$A$4:$AO$154,MATCH(【入力】吸収量・排出量算定シート!$H88,'BEF（拡大係数）'!$A$4:$A$154,0),MATCH($G88,'BEF（拡大係数）'!$A$4:$AO$4,0)),0)</f>
        <v>0</v>
      </c>
      <c r="AQ88" s="2">
        <f>IFERROR(INDEX('BEF（拡大係数）'!$A$4:$AO$154,MATCH(【入力】吸収量・排出量算定シート!$H88,'BEF（拡大係数）'!$A$4:$A$154,0),MATCH($G88,'BEF（拡大係数）'!$A$4:$AO$4,0)),0)</f>
        <v>0</v>
      </c>
      <c r="AR88" s="2">
        <f>IFERROR(INDEX('BEF（拡大係数）'!$A$4:$AO$154,MATCH(【入力】吸収量・排出量算定シート!$H88,'BEF（拡大係数）'!$A$4:$A$154,0),MATCH($G88,'BEF（拡大係数）'!$A$4:$AO$4,0)),0)</f>
        <v>0</v>
      </c>
      <c r="AS88" s="2">
        <f>IFERROR(INDEX('BEF（拡大係数）'!$A$4:$AO$154,MATCH(【入力】吸収量・排出量算定シート!$H88,'BEF（拡大係数）'!$A$4:$A$154,0),MATCH($G88,'BEF（拡大係数）'!$A$4:$AO$4,0)),0)</f>
        <v>0</v>
      </c>
      <c r="AT88" s="2">
        <f>IFERROR(INDEX('BEF（拡大係数）'!$A$4:$AO$154,MATCH(【入力】吸収量・排出量算定シート!$H88,'BEF（拡大係数）'!$A$4:$A$154,0),MATCH($G88,'BEF（拡大係数）'!$A$4:$AO$4,0)),0)</f>
        <v>0</v>
      </c>
      <c r="AU88" s="2">
        <f>IFERROR(VLOOKUP($G88,パラメータ_オリジナル!$B$6:$G$45,4,FALSE),0)</f>
        <v>0</v>
      </c>
      <c r="AV88" s="2">
        <f>IFERROR(VLOOKUP($G88,パラメータ_オリジナル!$B$6:$G$45,5,FALSE),0)</f>
        <v>0</v>
      </c>
      <c r="AW88" s="2">
        <f>IFERROR(VLOOKUP($G88,パラメータ_オリジナル!$B$6:$G$45,6,FALSE),0)</f>
        <v>0</v>
      </c>
      <c r="AX88" s="125">
        <f t="shared" si="182"/>
        <v>0</v>
      </c>
      <c r="AY88" s="125">
        <f t="shared" si="183"/>
        <v>0</v>
      </c>
      <c r="AZ88" s="125">
        <f t="shared" si="184"/>
        <v>0</v>
      </c>
      <c r="BA88" s="125">
        <f t="shared" si="185"/>
        <v>0</v>
      </c>
      <c r="BB88" s="125">
        <f t="shared" si="186"/>
        <v>0</v>
      </c>
      <c r="BC88" s="125">
        <f t="shared" si="187"/>
        <v>0</v>
      </c>
      <c r="BD88" s="125">
        <f t="shared" si="188"/>
        <v>0</v>
      </c>
      <c r="BE88" s="125">
        <f t="shared" si="189"/>
        <v>0</v>
      </c>
      <c r="BF88" s="125">
        <f t="shared" si="190"/>
        <v>0</v>
      </c>
      <c r="BG88" s="125">
        <f t="shared" si="191"/>
        <v>0</v>
      </c>
      <c r="BH88" s="125">
        <f t="shared" si="192"/>
        <v>0</v>
      </c>
      <c r="BI88" s="125">
        <f t="shared" si="193"/>
        <v>0</v>
      </c>
      <c r="BJ88" s="125">
        <f t="shared" si="194"/>
        <v>0</v>
      </c>
      <c r="BK88" s="125">
        <f t="shared" si="195"/>
        <v>0</v>
      </c>
      <c r="BL88" s="125">
        <f t="shared" si="196"/>
        <v>0</v>
      </c>
      <c r="BM88" s="125">
        <f t="shared" si="197"/>
        <v>0</v>
      </c>
      <c r="BN88" s="125">
        <f t="shared" si="198"/>
        <v>0</v>
      </c>
      <c r="BO88" s="125">
        <f t="shared" si="199"/>
        <v>0</v>
      </c>
      <c r="BP88" s="125">
        <f t="shared" si="200"/>
        <v>0</v>
      </c>
      <c r="BQ88" s="125">
        <f t="shared" si="201"/>
        <v>0</v>
      </c>
      <c r="BR88" s="125">
        <f t="shared" si="202"/>
        <v>0</v>
      </c>
      <c r="BS88" s="125">
        <f t="shared" si="203"/>
        <v>0</v>
      </c>
      <c r="BT88" s="125">
        <f t="shared" si="204"/>
        <v>0</v>
      </c>
      <c r="BU88" s="125">
        <f t="shared" si="205"/>
        <v>0</v>
      </c>
      <c r="BV88" s="125">
        <f t="shared" si="206"/>
        <v>0</v>
      </c>
      <c r="BW88" s="125">
        <f t="shared" si="207"/>
        <v>0</v>
      </c>
      <c r="BX88" s="125">
        <f t="shared" si="208"/>
        <v>0</v>
      </c>
      <c r="BY88" s="125">
        <f t="shared" si="209"/>
        <v>0</v>
      </c>
      <c r="BZ88" s="125">
        <f t="shared" si="210"/>
        <v>0</v>
      </c>
      <c r="CA88" s="125">
        <f t="shared" si="211"/>
        <v>0</v>
      </c>
      <c r="CB88" s="125">
        <f t="shared" si="212"/>
        <v>0</v>
      </c>
      <c r="CC88" s="125">
        <f t="shared" si="213"/>
        <v>0</v>
      </c>
      <c r="CD88" s="125">
        <f t="shared" si="214"/>
        <v>0</v>
      </c>
      <c r="CE88" s="125">
        <f t="shared" si="215"/>
        <v>0</v>
      </c>
      <c r="CF88" s="2">
        <f>IFERROR(IF($F88="地位Ⅰ",INDEX(幹材積成長量!$I$7:$K$148,MATCH((【入力】吸収量・排出量算定シート!$H88+(【入力】吸収量・排出量算定シート!CF$17-【入力】吸収量・排出量算定シート!$CF$17)),幹材積成長量!$I$7:$I$148,0),MATCH(【入力】吸収量・排出量算定シート!$G88,幹材積成長量!$I$7:$K$7,0)),IF($F88="地位Ⅲ",INDEX(幹材積成長量!$O$7:$Q$148,MATCH((【入力】吸収量・排出量算定シート!$H88+(【入力】吸収量・排出量算定シート!CF$17-【入力】吸収量・排出量算定シート!$CF$17)),幹材積成長量!$O$7:$O$148,0),MATCH(【入力】吸収量・排出量算定シート!$G88,幹材積成長量!$O$7:$Q$7,0)),INDEX(幹材積成長量!$L$7:$N$148,MATCH((【入力】吸収量・排出量算定シート!$H88+(【入力】吸収量・排出量算定シート!CF$17-【入力】吸収量・排出量算定シート!$CF$17)),幹材積成長量!$L$7:$L$148,0),MATCH(【入力】吸収量・排出量算定シート!$G88,幹材積成長量!$L$7:$N$7,0)))),0)</f>
        <v>0</v>
      </c>
      <c r="CG88" s="2">
        <f>IFERROR(IF($F88="地位Ⅰ",INDEX(幹材積成長量!$I$7:$K$148,MATCH((【入力】吸収量・排出量算定シート!$H88+(【入力】吸収量・排出量算定シート!CG$17-【入力】吸収量・排出量算定シート!$CF$17)),幹材積成長量!$I$7:$I$148,0),MATCH(【入力】吸収量・排出量算定シート!$G88,幹材積成長量!$I$7:$K$7,0)),IF($F88="地位Ⅲ",INDEX(幹材積成長量!$O$7:$Q$148,MATCH((【入力】吸収量・排出量算定シート!$H88+(【入力】吸収量・排出量算定シート!CG$17-【入力】吸収量・排出量算定シート!$CF$17)),幹材積成長量!$O$7:$O$148,0),MATCH(【入力】吸収量・排出量算定シート!$G88,幹材積成長量!$O$7:$Q$7,0)),INDEX(幹材積成長量!$L$7:$N$148,MATCH((【入力】吸収量・排出量算定シート!$H88+(【入力】吸収量・排出量算定シート!CG$17-【入力】吸収量・排出量算定シート!$CF$17)),幹材積成長量!$L$7:$L$148,0),MATCH(【入力】吸収量・排出量算定シート!$G88,幹材積成長量!$L$7:$N$7,0)))),0)</f>
        <v>0</v>
      </c>
      <c r="CH88" s="2">
        <f>IFERROR(IF($F88="地位Ⅰ",INDEX(幹材積成長量!$I$7:$K$148,MATCH((【入力】吸収量・排出量算定シート!$H88+(【入力】吸収量・排出量算定シート!CH$17-【入力】吸収量・排出量算定シート!$CF$17)),幹材積成長量!$I$7:$I$148,0),MATCH(【入力】吸収量・排出量算定シート!$G88,幹材積成長量!$I$7:$K$7,0)),IF($F88="地位Ⅲ",INDEX(幹材積成長量!$O$7:$Q$148,MATCH((【入力】吸収量・排出量算定シート!$H88+(【入力】吸収量・排出量算定シート!CH$17-【入力】吸収量・排出量算定シート!$CF$17)),幹材積成長量!$O$7:$O$148,0),MATCH(【入力】吸収量・排出量算定シート!$G88,幹材積成長量!$O$7:$Q$7,0)),INDEX(幹材積成長量!$L$7:$N$148,MATCH((【入力】吸収量・排出量算定シート!$H88+(【入力】吸収量・排出量算定シート!CH$17-【入力】吸収量・排出量算定シート!$CF$17)),幹材積成長量!$L$7:$L$148,0),MATCH(【入力】吸収量・排出量算定シート!$G88,幹材積成長量!$L$7:$N$7,0)))),0)</f>
        <v>0</v>
      </c>
      <c r="CI88" s="2">
        <f>IFERROR(IF($F88="地位Ⅰ",INDEX(幹材積成長量!$I$7:$K$148,MATCH((【入力】吸収量・排出量算定シート!$H88+(【入力】吸収量・排出量算定シート!CI$17-【入力】吸収量・排出量算定シート!$CF$17)),幹材積成長量!$I$7:$I$148,0),MATCH(【入力】吸収量・排出量算定シート!$G88,幹材積成長量!$I$7:$K$7,0)),IF($F88="地位Ⅲ",INDEX(幹材積成長量!$O$7:$Q$148,MATCH((【入力】吸収量・排出量算定シート!$H88+(【入力】吸収量・排出量算定シート!CI$17-【入力】吸収量・排出量算定シート!$CF$17)),幹材積成長量!$O$7:$O$148,0),MATCH(【入力】吸収量・排出量算定シート!$G88,幹材積成長量!$O$7:$Q$7,0)),INDEX(幹材積成長量!$L$7:$N$148,MATCH((【入力】吸収量・排出量算定シート!$H88+(【入力】吸収量・排出量算定シート!CI$17-【入力】吸収量・排出量算定シート!$CF$17)),幹材積成長量!$L$7:$L$148,0),MATCH(【入力】吸収量・排出量算定シート!$G88,幹材積成長量!$L$7:$N$7,0)))),0)</f>
        <v>0</v>
      </c>
      <c r="CJ88" s="2">
        <f>IFERROR(IF($F88="地位Ⅰ",INDEX(幹材積成長量!$I$7:$K$148,MATCH((【入力】吸収量・排出量算定シート!$H88+(【入力】吸収量・排出量算定シート!CJ$17-【入力】吸収量・排出量算定シート!$CF$17)),幹材積成長量!$I$7:$I$148,0),MATCH(【入力】吸収量・排出量算定シート!$G88,幹材積成長量!$I$7:$K$7,0)),IF($F88="地位Ⅲ",INDEX(幹材積成長量!$O$7:$Q$148,MATCH((【入力】吸収量・排出量算定シート!$H88+(【入力】吸収量・排出量算定シート!CJ$17-【入力】吸収量・排出量算定シート!$CF$17)),幹材積成長量!$O$7:$O$148,0),MATCH(【入力】吸収量・排出量算定シート!$G88,幹材積成長量!$O$7:$Q$7,0)),INDEX(幹材積成長量!$L$7:$N$148,MATCH((【入力】吸収量・排出量算定シート!$H88+(【入力】吸収量・排出量算定シート!CJ$17-【入力】吸収量・排出量算定シート!$CF$17)),幹材積成長量!$L$7:$L$148,0),MATCH(【入力】吸収量・排出量算定シート!$G88,幹材積成長量!$L$7:$N$7,0)))),0)</f>
        <v>0</v>
      </c>
      <c r="CK88" s="2">
        <f>IFERROR(IF($F88="地位Ⅰ",INDEX(幹材積成長量!$I$7:$K$148,MATCH((【入力】吸収量・排出量算定シート!$H88+(【入力】吸収量・排出量算定シート!CK$17-【入力】吸収量・排出量算定シート!$CF$17)),幹材積成長量!$I$7:$I$148,0),MATCH(【入力】吸収量・排出量算定シート!$G88,幹材積成長量!$I$7:$K$7,0)),IF($F88="地位Ⅲ",INDEX(幹材積成長量!$O$7:$Q$148,MATCH((【入力】吸収量・排出量算定シート!$H88+(【入力】吸収量・排出量算定シート!CK$17-【入力】吸収量・排出量算定シート!$CF$17)),幹材積成長量!$O$7:$O$148,0),MATCH(【入力】吸収量・排出量算定シート!$G88,幹材積成長量!$O$7:$Q$7,0)),INDEX(幹材積成長量!$L$7:$N$148,MATCH((【入力】吸収量・排出量算定シート!$H88+(【入力】吸収量・排出量算定シート!CK$17-【入力】吸収量・排出量算定シート!$CF$17)),幹材積成長量!$L$7:$L$148,0),MATCH(【入力】吸収量・排出量算定シート!$G88,幹材積成長量!$L$7:$N$7,0)))),0)</f>
        <v>0</v>
      </c>
      <c r="CL88" s="2">
        <f>IFERROR(IF($F88="地位Ⅰ",INDEX(幹材積成長量!$I$7:$K$148,MATCH((【入力】吸収量・排出量算定シート!$H88+(【入力】吸収量・排出量算定シート!CL$17-【入力】吸収量・排出量算定シート!$CF$17)),幹材積成長量!$I$7:$I$148,0),MATCH(【入力】吸収量・排出量算定シート!$G88,幹材積成長量!$I$7:$K$7,0)),IF($F88="地位Ⅲ",INDEX(幹材積成長量!$O$7:$Q$148,MATCH((【入力】吸収量・排出量算定シート!$H88+(【入力】吸収量・排出量算定シート!CL$17-【入力】吸収量・排出量算定シート!$CF$17)),幹材積成長量!$O$7:$O$148,0),MATCH(【入力】吸収量・排出量算定シート!$G88,幹材積成長量!$O$7:$Q$7,0)),INDEX(幹材積成長量!$L$7:$N$148,MATCH((【入力】吸収量・排出量算定シート!$H88+(【入力】吸収量・排出量算定シート!CL$17-【入力】吸収量・排出量算定シート!$CF$17)),幹材積成長量!$L$7:$L$148,0),MATCH(【入力】吸収量・排出量算定シート!$G88,幹材積成長量!$L$7:$N$7,0)))),0)</f>
        <v>0</v>
      </c>
      <c r="CM88" s="2">
        <f>IFERROR(IF($F88="地位Ⅰ",INDEX(幹材積成長量!$I$7:$K$148,MATCH((【入力】吸収量・排出量算定シート!$H88+(【入力】吸収量・排出量算定シート!CM$17-【入力】吸収量・排出量算定シート!$CF$17)),幹材積成長量!$I$7:$I$148,0),MATCH(【入力】吸収量・排出量算定シート!$G88,幹材積成長量!$I$7:$K$7,0)),IF($F88="地位Ⅲ",INDEX(幹材積成長量!$O$7:$Q$148,MATCH((【入力】吸収量・排出量算定シート!$H88+(【入力】吸収量・排出量算定シート!CM$17-【入力】吸収量・排出量算定シート!$CF$17)),幹材積成長量!$O$7:$O$148,0),MATCH(【入力】吸収量・排出量算定シート!$G88,幹材積成長量!$O$7:$Q$7,0)),INDEX(幹材積成長量!$L$7:$N$148,MATCH((【入力】吸収量・排出量算定シート!$H88+(【入力】吸収量・排出量算定シート!CM$17-【入力】吸収量・排出量算定シート!$CF$17)),幹材積成長量!$L$7:$L$148,0),MATCH(【入力】吸収量・排出量算定シート!$G88,幹材積成長量!$L$7:$N$7,0)))),0)</f>
        <v>0</v>
      </c>
      <c r="CN88" s="2">
        <f>IFERROR(IF($F88="地位Ⅰ",INDEX(幹材積成長量!$I$7:$K$148,MATCH((【入力】吸収量・排出量算定シート!$H88+(【入力】吸収量・排出量算定シート!CN$17-【入力】吸収量・排出量算定シート!$CF$17)),幹材積成長量!$I$7:$I$148,0),MATCH(【入力】吸収量・排出量算定シート!$G88,幹材積成長量!$I$7:$K$7,0)),IF($F88="地位Ⅲ",INDEX(幹材積成長量!$O$7:$Q$148,MATCH((【入力】吸収量・排出量算定シート!$H88+(【入力】吸収量・排出量算定シート!CN$17-【入力】吸収量・排出量算定シート!$CF$17)),幹材積成長量!$O$7:$O$148,0),MATCH(【入力】吸収量・排出量算定シート!$G88,幹材積成長量!$O$7:$Q$7,0)),INDEX(幹材積成長量!$L$7:$N$148,MATCH((【入力】吸収量・排出量算定シート!$H88+(【入力】吸収量・排出量算定シート!CN$17-【入力】吸収量・排出量算定シート!$CF$17)),幹材積成長量!$L$7:$L$148,0),MATCH(【入力】吸収量・排出量算定シート!$G88,幹材積成長量!$L$7:$N$7,0)))),0)</f>
        <v>0</v>
      </c>
      <c r="CO88" s="2">
        <f>IFERROR(IF($F88="地位Ⅰ",INDEX(幹材積成長量!$I$7:$K$148,MATCH((【入力】吸収量・排出量算定シート!$H88+(【入力】吸収量・排出量算定シート!CO$17-【入力】吸収量・排出量算定シート!$CF$17)),幹材積成長量!$I$7:$I$148,0),MATCH(【入力】吸収量・排出量算定シート!$G88,幹材積成長量!$I$7:$K$7,0)),IF($F88="地位Ⅲ",INDEX(幹材積成長量!$O$7:$Q$148,MATCH((【入力】吸収量・排出量算定シート!$H88+(【入力】吸収量・排出量算定シート!CO$17-【入力】吸収量・排出量算定シート!$CF$17)),幹材積成長量!$O$7:$O$148,0),MATCH(【入力】吸収量・排出量算定シート!$G88,幹材積成長量!$O$7:$Q$7,0)),INDEX(幹材積成長量!$L$7:$N$148,MATCH((【入力】吸収量・排出量算定シート!$H88+(【入力】吸収量・排出量算定シート!CO$17-【入力】吸収量・排出量算定シート!$CF$17)),幹材積成長量!$L$7:$L$148,0),MATCH(【入力】吸収量・排出量算定シート!$G88,幹材積成長量!$L$7:$N$7,0)))),0)</f>
        <v>0</v>
      </c>
      <c r="CP88" s="2">
        <f>IFERROR(IF($F88="地位Ⅰ",INDEX(幹材積成長量!$I$7:$K$148,MATCH((【入力】吸収量・排出量算定シート!$H88+(【入力】吸収量・排出量算定シート!CP$17-【入力】吸収量・排出量算定シート!$CF$17)),幹材積成長量!$I$7:$I$148,0),MATCH(【入力】吸収量・排出量算定シート!$G88,幹材積成長量!$I$7:$K$7,0)),IF($F88="地位Ⅲ",INDEX(幹材積成長量!$O$7:$Q$148,MATCH((【入力】吸収量・排出量算定シート!$H88+(【入力】吸収量・排出量算定シート!CP$17-【入力】吸収量・排出量算定シート!$CF$17)),幹材積成長量!$O$7:$O$148,0),MATCH(【入力】吸収量・排出量算定シート!$G88,幹材積成長量!$O$7:$Q$7,0)),INDEX(幹材積成長量!$L$7:$N$148,MATCH((【入力】吸収量・排出量算定シート!$H88+(【入力】吸収量・排出量算定シート!CP$17-【入力】吸収量・排出量算定シート!$CF$17)),幹材積成長量!$L$7:$L$148,0),MATCH(【入力】吸収量・排出量算定シート!$G88,幹材積成長量!$L$7:$N$7,0)))),0)</f>
        <v>0</v>
      </c>
      <c r="CQ88" s="2">
        <f>IFERROR(IF($F88="地位Ⅰ",INDEX(幹材積成長量!$I$7:$K$148,MATCH((【入力】吸収量・排出量算定シート!$H88+(【入力】吸収量・排出量算定シート!CQ$17-【入力】吸収量・排出量算定シート!$CF$17)),幹材積成長量!$I$7:$I$148,0),MATCH(【入力】吸収量・排出量算定シート!$G88,幹材積成長量!$I$7:$K$7,0)),IF($F88="地位Ⅲ",INDEX(幹材積成長量!$O$7:$Q$148,MATCH((【入力】吸収量・排出量算定シート!$H88+(【入力】吸収量・排出量算定シート!CQ$17-【入力】吸収量・排出量算定シート!$CF$17)),幹材積成長量!$O$7:$O$148,0),MATCH(【入力】吸収量・排出量算定シート!$G88,幹材積成長量!$O$7:$Q$7,0)),INDEX(幹材積成長量!$L$7:$N$148,MATCH((【入力】吸収量・排出量算定シート!$H88+(【入力】吸収量・排出量算定シート!CQ$17-【入力】吸収量・排出量算定シート!$CF$17)),幹材積成長量!$L$7:$L$148,0),MATCH(【入力】吸収量・排出量算定シート!$G88,幹材積成長量!$L$7:$N$7,0)))),0)</f>
        <v>0</v>
      </c>
      <c r="CR88" s="2">
        <f>IFERROR(IF($F88="地位Ⅰ",INDEX(幹材積成長量!$I$7:$K$148,MATCH((【入力】吸収量・排出量算定シート!$H88+(【入力】吸収量・排出量算定シート!CR$17-【入力】吸収量・排出量算定シート!$CF$17)),幹材積成長量!$I$7:$I$148,0),MATCH(【入力】吸収量・排出量算定シート!$G88,幹材積成長量!$I$7:$K$7,0)),IF($F88="地位Ⅲ",INDEX(幹材積成長量!$O$7:$Q$148,MATCH((【入力】吸収量・排出量算定シート!$H88+(【入力】吸収量・排出量算定シート!CR$17-【入力】吸収量・排出量算定シート!$CF$17)),幹材積成長量!$O$7:$O$148,0),MATCH(【入力】吸収量・排出量算定シート!$G88,幹材積成長量!$O$7:$Q$7,0)),INDEX(幹材積成長量!$L$7:$N$148,MATCH((【入力】吸収量・排出量算定シート!$H88+(【入力】吸収量・排出量算定シート!CR$17-【入力】吸収量・排出量算定シート!$CF$17)),幹材積成長量!$L$7:$L$148,0),MATCH(【入力】吸収量・排出量算定シート!$G88,幹材積成長量!$L$7:$N$7,0)))),0)</f>
        <v>0</v>
      </c>
      <c r="CS88" s="2">
        <f>IFERROR(IF($F88="地位Ⅰ",INDEX(幹材積成長量!$I$7:$K$148,MATCH((【入力】吸収量・排出量算定シート!$H88+(【入力】吸収量・排出量算定シート!CS$17-【入力】吸収量・排出量算定シート!$CF$17)),幹材積成長量!$I$7:$I$148,0),MATCH(【入力】吸収量・排出量算定シート!$G88,幹材積成長量!$I$7:$K$7,0)),IF($F88="地位Ⅲ",INDEX(幹材積成長量!$O$7:$Q$148,MATCH((【入力】吸収量・排出量算定シート!$H88+(【入力】吸収量・排出量算定シート!CS$17-【入力】吸収量・排出量算定シート!$CF$17)),幹材積成長量!$O$7:$O$148,0),MATCH(【入力】吸収量・排出量算定シート!$G88,幹材積成長量!$O$7:$Q$7,0)),INDEX(幹材積成長量!$L$7:$N$148,MATCH((【入力】吸収量・排出量算定シート!$H88+(【入力】吸収量・排出量算定シート!CS$17-【入力】吸収量・排出量算定シート!$CF$17)),幹材積成長量!$L$7:$L$148,0),MATCH(【入力】吸収量・排出量算定シート!$G88,幹材積成長量!$L$7:$N$7,0)))),0)</f>
        <v>0</v>
      </c>
      <c r="CT88" s="2">
        <f>IFERROR(IF($F88="地位Ⅰ",INDEX(幹材積成長量!$I$7:$K$148,MATCH((【入力】吸収量・排出量算定シート!$H88+(【入力】吸収量・排出量算定シート!CT$17-【入力】吸収量・排出量算定シート!$CF$17)),幹材積成長量!$I$7:$I$148,0),MATCH(【入力】吸収量・排出量算定シート!$G88,幹材積成長量!$I$7:$K$7,0)),IF($F88="地位Ⅲ",INDEX(幹材積成長量!$O$7:$Q$148,MATCH((【入力】吸収量・排出量算定シート!$H88+(【入力】吸収量・排出量算定シート!CT$17-【入力】吸収量・排出量算定シート!$CF$17)),幹材積成長量!$O$7:$O$148,0),MATCH(【入力】吸収量・排出量算定シート!$G88,幹材積成長量!$O$7:$Q$7,0)),INDEX(幹材積成長量!$L$7:$N$148,MATCH((【入力】吸収量・排出量算定シート!$H88+(【入力】吸収量・排出量算定シート!CT$17-【入力】吸収量・排出量算定シート!$CF$17)),幹材積成長量!$L$7:$L$148,0),MATCH(【入力】吸収量・排出量算定シート!$G88,幹材積成長量!$L$7:$N$7,0)))),0)</f>
        <v>0</v>
      </c>
      <c r="CU88" s="2">
        <f>IFERROR(IF($F88="地位Ⅰ",INDEX(幹材積成長量!$I$7:$K$148,MATCH((【入力】吸収量・排出量算定シート!$H88+(【入力】吸収量・排出量算定シート!CU$17-【入力】吸収量・排出量算定シート!$CF$17)),幹材積成長量!$I$7:$I$148,0),MATCH(【入力】吸収量・排出量算定シート!$G88,幹材積成長量!$I$7:$K$7,0)),IF($F88="地位Ⅲ",INDEX(幹材積成長量!$O$7:$Q$148,MATCH((【入力】吸収量・排出量算定シート!$H88+(【入力】吸収量・排出量算定シート!CU$17-【入力】吸収量・排出量算定シート!$CF$17)),幹材積成長量!$O$7:$O$148,0),MATCH(【入力】吸収量・排出量算定シート!$G88,幹材積成長量!$O$7:$Q$7,0)),INDEX(幹材積成長量!$L$7:$N$148,MATCH((【入力】吸収量・排出量算定シート!$H88+(【入力】吸収量・排出量算定シート!CU$17-【入力】吸収量・排出量算定シート!$CF$17)),幹材積成長量!$L$7:$L$148,0),MATCH(【入力】吸収量・排出量算定シート!$G88,幹材積成長量!$L$7:$N$7,0)))),0)</f>
        <v>0</v>
      </c>
      <c r="CV88" s="2">
        <f>IFERROR(IF($F88="地位Ⅰ",INDEX(幹材積成長量!$I$7:$K$148,MATCH((【入力】吸収量・排出量算定シート!$H88+(【入力】吸収量・排出量算定シート!CV$17-【入力】吸収量・排出量算定シート!$CF$17)),幹材積成長量!$I$7:$I$148,0),MATCH(【入力】吸収量・排出量算定シート!$G88,幹材積成長量!$I$7:$K$7,0)),IF($F88="地位Ⅲ",INDEX(幹材積成長量!$O$7:$Q$148,MATCH((【入力】吸収量・排出量算定シート!$H88+(【入力】吸収量・排出量算定シート!CV$17-【入力】吸収量・排出量算定シート!$CF$17)),幹材積成長量!$O$7:$O$148,0),MATCH(【入力】吸収量・排出量算定シート!$G88,幹材積成長量!$O$7:$Q$7,0)),INDEX(幹材積成長量!$L$7:$N$148,MATCH((【入力】吸収量・排出量算定シート!$H88+(【入力】吸収量・排出量算定シート!CV$17-【入力】吸収量・排出量算定シート!$CF$17)),幹材積成長量!$L$7:$L$148,0),MATCH(【入力】吸収量・排出量算定シート!$G88,幹材積成長量!$L$7:$N$7,0)))),0)</f>
        <v>0</v>
      </c>
      <c r="CW88" s="2">
        <f t="shared" si="216"/>
        <v>0</v>
      </c>
      <c r="CX88" s="2">
        <f t="shared" si="217"/>
        <v>0</v>
      </c>
      <c r="CY88" s="2">
        <f t="shared" si="218"/>
        <v>0</v>
      </c>
      <c r="CZ88" s="2">
        <f t="shared" si="219"/>
        <v>0</v>
      </c>
      <c r="DA88" s="2">
        <f t="shared" si="220"/>
        <v>0</v>
      </c>
      <c r="DB88" s="2">
        <f t="shared" si="221"/>
        <v>0</v>
      </c>
      <c r="DC88" s="2">
        <f t="shared" si="222"/>
        <v>0</v>
      </c>
      <c r="DD88" s="2">
        <f t="shared" si="223"/>
        <v>0</v>
      </c>
      <c r="DE88" s="2">
        <f t="shared" si="224"/>
        <v>0</v>
      </c>
      <c r="DF88" s="2">
        <f t="shared" si="225"/>
        <v>0</v>
      </c>
      <c r="DG88" s="2">
        <f t="shared" si="226"/>
        <v>0</v>
      </c>
      <c r="DH88" s="2">
        <f t="shared" si="227"/>
        <v>0</v>
      </c>
      <c r="DI88" s="2">
        <f t="shared" si="228"/>
        <v>0</v>
      </c>
      <c r="DJ88" s="2">
        <f t="shared" si="229"/>
        <v>0</v>
      </c>
      <c r="DK88" s="2">
        <f t="shared" si="230"/>
        <v>0</v>
      </c>
      <c r="DL88" s="2">
        <f t="shared" si="231"/>
        <v>0</v>
      </c>
      <c r="DM88" s="2">
        <f t="shared" si="232"/>
        <v>0</v>
      </c>
      <c r="DN88" s="187">
        <f>IFERROR(IF($F88="地位Ⅰ",INDEX(幹材積成長量!$AE$7:$AG$14,8,MATCH(【入力】吸収量・排出量算定シート!$G88,幹材積成長量!$AE$7:$AG$7,0)),IF($F88="地位Ⅲ",INDEX(幹材積成長量!$AK$7:$AM$14,8,MATCH(【入力】吸収量・排出量算定シート!$G88,幹材積成長量!$AK$7:$AM$7,0)),INDEX(幹材積成長量!$AH$7:$AJ$14,8,MATCH(【入力】吸収量・排出量算定シート!$G88,幹材積成長量!$AH$7:$AJ$7,0)))),0)</f>
        <v>0</v>
      </c>
      <c r="DO88" s="187">
        <f>IFERROR(IF($F88="地位Ⅰ",INDEX(幹材積成長量!$AE$7:$AG$14,8,MATCH(【入力】吸収量・排出量算定シート!$G88,幹材積成長量!$AE$7:$AG$7,0)),IF($F88="地位Ⅲ",INDEX(幹材積成長量!$AK$7:$AM$14,8,MATCH(【入力】吸収量・排出量算定シート!$G88,幹材積成長量!$AK$7:$AM$7,0)),INDEX(幹材積成長量!$AH$7:$AJ$14,8,MATCH(【入力】吸収量・排出量算定シート!$G88,幹材積成長量!$AH$7:$AJ$7,0)))),0)</f>
        <v>0</v>
      </c>
      <c r="DP88" s="187">
        <f>IFERROR(IF($F88="地位Ⅰ",INDEX(幹材積成長量!$AE$7:$AG$14,8,MATCH(【入力】吸収量・排出量算定シート!$G88,幹材積成長量!$AE$7:$AG$7,0)),IF($F88="地位Ⅲ",INDEX(幹材積成長量!$AK$7:$AM$14,8,MATCH(【入力】吸収量・排出量算定シート!$G88,幹材積成長量!$AK$7:$AM$7,0)),INDEX(幹材積成長量!$AH$7:$AJ$14,8,MATCH(【入力】吸収量・排出量算定シート!$G88,幹材積成長量!$AH$7:$AJ$7,0)))),0)</f>
        <v>0</v>
      </c>
      <c r="DQ88" s="187">
        <f>IFERROR(IF($F88="地位Ⅰ",INDEX(幹材積成長量!$AE$7:$AG$14,8,MATCH(【入力】吸収量・排出量算定シート!$G88,幹材積成長量!$AE$7:$AG$7,0)),IF($F88="地位Ⅲ",INDEX(幹材積成長量!$AK$7:$AM$14,8,MATCH(【入力】吸収量・排出量算定シート!$G88,幹材積成長量!$AK$7:$AM$7,0)),INDEX(幹材積成長量!$AH$7:$AJ$14,8,MATCH(【入力】吸収量・排出量算定シート!$G88,幹材積成長量!$AH$7:$AJ$7,0)))),0)</f>
        <v>0</v>
      </c>
      <c r="DR88" s="187">
        <f>IFERROR(IF($F88="地位Ⅰ",INDEX(幹材積成長量!$AE$7:$AG$14,8,MATCH(【入力】吸収量・排出量算定シート!$G88,幹材積成長量!$AE$7:$AG$7,0)),IF($F88="地位Ⅲ",INDEX(幹材積成長量!$AK$7:$AM$14,8,MATCH(【入力】吸収量・排出量算定シート!$G88,幹材積成長量!$AK$7:$AM$7,0)),INDEX(幹材積成長量!$AH$7:$AJ$14,8,MATCH(【入力】吸収量・排出量算定シート!$G88,幹材積成長量!$AH$7:$AJ$7,0)))),0)</f>
        <v>0</v>
      </c>
      <c r="DS88" s="187">
        <f>IFERROR(IF($F88="地位Ⅰ",INDEX(幹材積成長量!$AE$7:$AG$14,8,MATCH(【入力】吸収量・排出量算定シート!$G88,幹材積成長量!$AE$7:$AG$7,0)),IF($F88="地位Ⅲ",INDEX(幹材積成長量!$AK$7:$AM$14,8,MATCH(【入力】吸収量・排出量算定シート!$G88,幹材積成長量!$AK$7:$AM$7,0)),INDEX(幹材積成長量!$AH$7:$AJ$14,8,MATCH(【入力】吸収量・排出量算定シート!$G88,幹材積成長量!$AH$7:$AJ$7,0)))),0)</f>
        <v>0</v>
      </c>
      <c r="DT88" s="187">
        <f>IFERROR(IF($F88="地位Ⅰ",INDEX(幹材積成長量!$AE$7:$AG$14,8,MATCH(【入力】吸収量・排出量算定シート!$G88,幹材積成長量!$AE$7:$AG$7,0)),IF($F88="地位Ⅲ",INDEX(幹材積成長量!$AK$7:$AM$14,8,MATCH(【入力】吸収量・排出量算定シート!$G88,幹材積成長量!$AK$7:$AM$7,0)),INDEX(幹材積成長量!$AH$7:$AJ$14,8,MATCH(【入力】吸収量・排出量算定シート!$G88,幹材積成長量!$AH$7:$AJ$7,0)))),0)</f>
        <v>0</v>
      </c>
      <c r="DU88" s="187">
        <f>IFERROR(IF($F88="地位Ⅰ",INDEX(幹材積成長量!$AE$7:$AG$14,8,MATCH(【入力】吸収量・排出量算定シート!$G88,幹材積成長量!$AE$7:$AG$7,0)),IF($F88="地位Ⅲ",INDEX(幹材積成長量!$AK$7:$AM$14,8,MATCH(【入力】吸収量・排出量算定シート!$G88,幹材積成長量!$AK$7:$AM$7,0)),INDEX(幹材積成長量!$AH$7:$AJ$14,8,MATCH(【入力】吸収量・排出量算定シート!$G88,幹材積成長量!$AH$7:$AJ$7,0)))),0)</f>
        <v>0</v>
      </c>
      <c r="DV88" s="187">
        <f>IFERROR(IF($F88="地位Ⅰ",INDEX(幹材積成長量!$AE$7:$AG$14,8,MATCH(【入力】吸収量・排出量算定シート!$G88,幹材積成長量!$AE$7:$AG$7,0)),IF($F88="地位Ⅲ",INDEX(幹材積成長量!$AK$7:$AM$14,8,MATCH(【入力】吸収量・排出量算定シート!$G88,幹材積成長量!$AK$7:$AM$7,0)),INDEX(幹材積成長量!$AH$7:$AJ$14,8,MATCH(【入力】吸収量・排出量算定シート!$G88,幹材積成長量!$AH$7:$AJ$7,0)))),0)</f>
        <v>0</v>
      </c>
      <c r="DW88" s="187">
        <f>IFERROR(IF($F88="地位Ⅰ",INDEX(幹材積成長量!$AE$7:$AG$14,8,MATCH(【入力】吸収量・排出量算定シート!$G88,幹材積成長量!$AE$7:$AG$7,0)),IF($F88="地位Ⅲ",INDEX(幹材積成長量!$AK$7:$AM$14,8,MATCH(【入力】吸収量・排出量算定シート!$G88,幹材積成長量!$AK$7:$AM$7,0)),INDEX(幹材積成長量!$AH$7:$AJ$14,8,MATCH(【入力】吸収量・排出量算定シート!$G88,幹材積成長量!$AH$7:$AJ$7,0)))),0)</f>
        <v>0</v>
      </c>
      <c r="DX88" s="187">
        <f>IFERROR(IF($F88="地位Ⅰ",INDEX(幹材積成長量!$AE$7:$AG$14,8,MATCH(【入力】吸収量・排出量算定シート!$G88,幹材積成長量!$AE$7:$AG$7,0)),IF($F88="地位Ⅲ",INDEX(幹材積成長量!$AK$7:$AM$14,8,MATCH(【入力】吸収量・排出量算定シート!$G88,幹材積成長量!$AK$7:$AM$7,0)),INDEX(幹材積成長量!$AH$7:$AJ$14,8,MATCH(【入力】吸収量・排出量算定シート!$G88,幹材積成長量!$AH$7:$AJ$7,0)))),0)</f>
        <v>0</v>
      </c>
      <c r="DY88" s="187">
        <f>IFERROR(IF($F88="地位Ⅰ",INDEX(幹材積成長量!$AE$7:$AG$14,8,MATCH(【入力】吸収量・排出量算定シート!$G88,幹材積成長量!$AE$7:$AG$7,0)),IF($F88="地位Ⅲ",INDEX(幹材積成長量!$AK$7:$AM$14,8,MATCH(【入力】吸収量・排出量算定シート!$G88,幹材積成長量!$AK$7:$AM$7,0)),INDEX(幹材積成長量!$AH$7:$AJ$14,8,MATCH(【入力】吸収量・排出量算定シート!$G88,幹材積成長量!$AH$7:$AJ$7,0)))),0)</f>
        <v>0</v>
      </c>
      <c r="DZ88" s="187">
        <f>IFERROR(IF($F88="地位Ⅰ",INDEX(幹材積成長量!$AE$7:$AG$14,8,MATCH(【入力】吸収量・排出量算定シート!$G88,幹材積成長量!$AE$7:$AG$7,0)),IF($F88="地位Ⅲ",INDEX(幹材積成長量!$AK$7:$AM$14,8,MATCH(【入力】吸収量・排出量算定シート!$G88,幹材積成長量!$AK$7:$AM$7,0)),INDEX(幹材積成長量!$AH$7:$AJ$14,8,MATCH(【入力】吸収量・排出量算定シート!$G88,幹材積成長量!$AH$7:$AJ$7,0)))),0)</f>
        <v>0</v>
      </c>
      <c r="EA88" s="187">
        <f>IFERROR(IF($F88="地位Ⅰ",INDEX(幹材積成長量!$AE$7:$AG$14,8,MATCH(【入力】吸収量・排出量算定シート!$G88,幹材積成長量!$AE$7:$AG$7,0)),IF($F88="地位Ⅲ",INDEX(幹材積成長量!$AK$7:$AM$14,8,MATCH(【入力】吸収量・排出量算定シート!$G88,幹材積成長量!$AK$7:$AM$7,0)),INDEX(幹材積成長量!$AH$7:$AJ$14,8,MATCH(【入力】吸収量・排出量算定シート!$G88,幹材積成長量!$AH$7:$AJ$7,0)))),0)</f>
        <v>0</v>
      </c>
      <c r="EB88" s="187">
        <f>IFERROR(IF($F88="地位Ⅰ",INDEX(幹材積成長量!$AE$7:$AG$14,8,MATCH(【入力】吸収量・排出量算定シート!$G88,幹材積成長量!$AE$7:$AG$7,0)),IF($F88="地位Ⅲ",INDEX(幹材積成長量!$AK$7:$AM$14,8,MATCH(【入力】吸収量・排出量算定シート!$G88,幹材積成長量!$AK$7:$AM$7,0)),INDEX(幹材積成長量!$AH$7:$AJ$14,8,MATCH(【入力】吸収量・排出量算定シート!$G88,幹材積成長量!$AH$7:$AJ$7,0)))),0)</f>
        <v>0</v>
      </c>
      <c r="EC88" s="187">
        <f>IFERROR(IF($F88="地位Ⅰ",INDEX(幹材積成長量!$AE$7:$AG$14,8,MATCH(【入力】吸収量・排出量算定シート!$G88,幹材積成長量!$AE$7:$AG$7,0)),IF($F88="地位Ⅲ",INDEX(幹材積成長量!$AK$7:$AM$14,8,MATCH(【入力】吸収量・排出量算定シート!$G88,幹材積成長量!$AK$7:$AM$7,0)),INDEX(幹材積成長量!$AH$7:$AJ$14,8,MATCH(【入力】吸収量・排出量算定シート!$G88,幹材積成長量!$AH$7:$AJ$7,0)))),0)</f>
        <v>0</v>
      </c>
      <c r="ED88" s="186">
        <f t="shared" si="233"/>
        <v>0</v>
      </c>
      <c r="EE88" s="186">
        <f t="shared" si="234"/>
        <v>0</v>
      </c>
      <c r="EF88" s="186">
        <f t="shared" si="235"/>
        <v>0</v>
      </c>
      <c r="EG88" s="186">
        <f t="shared" si="236"/>
        <v>0</v>
      </c>
      <c r="EH88" s="186">
        <f t="shared" si="237"/>
        <v>0</v>
      </c>
      <c r="EI88" s="186">
        <f t="shared" si="238"/>
        <v>0</v>
      </c>
      <c r="EJ88" s="186">
        <f t="shared" si="239"/>
        <v>0</v>
      </c>
      <c r="EK88" s="186">
        <f t="shared" si="240"/>
        <v>0</v>
      </c>
      <c r="EL88" s="186">
        <f t="shared" si="241"/>
        <v>0</v>
      </c>
      <c r="EM88" s="186">
        <f t="shared" si="242"/>
        <v>0</v>
      </c>
      <c r="EN88" s="186">
        <f t="shared" si="243"/>
        <v>0</v>
      </c>
      <c r="EO88" s="186">
        <f t="shared" si="244"/>
        <v>0</v>
      </c>
      <c r="EP88" s="186">
        <f t="shared" si="245"/>
        <v>0</v>
      </c>
      <c r="EQ88" s="186">
        <f t="shared" si="246"/>
        <v>0</v>
      </c>
      <c r="ER88" s="186">
        <f t="shared" si="247"/>
        <v>0</v>
      </c>
      <c r="ES88" s="186">
        <f t="shared" si="248"/>
        <v>0</v>
      </c>
      <c r="ET88" s="186">
        <f t="shared" si="249"/>
        <v>0</v>
      </c>
    </row>
    <row r="89" spans="2:150" x14ac:dyDescent="0.3">
      <c r="B89" s="3"/>
      <c r="C89" s="3"/>
      <c r="D89" s="3"/>
      <c r="E89" s="3"/>
      <c r="G89" s="217"/>
      <c r="J89" s="3"/>
      <c r="M89" s="187">
        <f>IFERROR(IF($F89="地位Ⅰ",INDEX(幹材積成長量!$S$7:$U$148,MATCH(【入力】吸収量・排出量算定シート!$H89+(M$17-$M$17),幹材積成長量!$S$7:$S$148,0),MATCH($G89,幹材積成長量!$S$7:$U$7,0)),IF($F89="地位Ⅲ",INDEX(幹材積成長量!$Y$7:$AA$148,MATCH(【入力】吸収量・排出量算定シート!$H89+(M$17-$M$17),幹材積成長量!$Y$7:$Y$148,0),MATCH($G89,幹材積成長量!$Y$7:$AA$7,0)),INDEX(幹材積成長量!$V$7:$X$148,MATCH(【入力】吸収量・排出量算定シート!$H89+(M$17-$M$17),幹材積成長量!$V$7:$V$148,0),MATCH($G89,幹材積成長量!$V$7:$X$7,0)))),0)</f>
        <v>0</v>
      </c>
      <c r="N89" s="187">
        <f>IFERROR(IF($F89="地位Ⅰ",INDEX(幹材積成長量!$S$7:$U$148,MATCH(【入力】吸収量・排出量算定シート!$H89+(N$17-$M$17),幹材積成長量!$S$7:$S$148,0),MATCH($G89,幹材積成長量!$S$7:$U$7,0)),IF($F89="地位Ⅲ",INDEX(幹材積成長量!$Y$7:$AA$148,MATCH(【入力】吸収量・排出量算定シート!$H89+(N$17-$M$17),幹材積成長量!$Y$7:$Y$148,0),MATCH($G89,幹材積成長量!$Y$7:$AA$7,0)),INDEX(幹材積成長量!$V$7:$X$148,MATCH(【入力】吸収量・排出量算定シート!$H89+(N$17-$M$17),幹材積成長量!$V$7:$V$148,0),MATCH($G89,幹材積成長量!$V$7:$X$7,0)))),0)</f>
        <v>0</v>
      </c>
      <c r="O89" s="187">
        <f>IFERROR(IF($F89="地位Ⅰ",INDEX(幹材積成長量!$S$7:$U$148,MATCH(【入力】吸収量・排出量算定シート!$H89+(O$17-$M$17),幹材積成長量!$S$7:$S$148,0),MATCH($G89,幹材積成長量!$S$7:$U$7,0)),IF($F89="地位Ⅲ",INDEX(幹材積成長量!$Y$7:$AA$148,MATCH(【入力】吸収量・排出量算定シート!$H89+(O$17-$M$17),幹材積成長量!$Y$7:$Y$148,0),MATCH($G89,幹材積成長量!$Y$7:$AA$7,0)),INDEX(幹材積成長量!$V$7:$X$148,MATCH(【入力】吸収量・排出量算定シート!$H89+(O$17-$M$17),幹材積成長量!$V$7:$V$148,0),MATCH($G89,幹材積成長量!$V$7:$X$7,0)))),0)</f>
        <v>0</v>
      </c>
      <c r="P89" s="187">
        <f>IFERROR(IF($F89="地位Ⅰ",INDEX(幹材積成長量!$S$7:$U$148,MATCH(【入力】吸収量・排出量算定シート!$H89+(P$17-$M$17),幹材積成長量!$S$7:$S$148,0),MATCH($G89,幹材積成長量!$S$7:$U$7,0)),IF($F89="地位Ⅲ",INDEX(幹材積成長量!$Y$7:$AA$148,MATCH(【入力】吸収量・排出量算定シート!$H89+(P$17-$M$17),幹材積成長量!$Y$7:$Y$148,0),MATCH($G89,幹材積成長量!$Y$7:$AA$7,0)),INDEX(幹材積成長量!$V$7:$X$148,MATCH(【入力】吸収量・排出量算定シート!$H89+(P$17-$M$17),幹材積成長量!$V$7:$V$148,0),MATCH($G89,幹材積成長量!$V$7:$X$7,0)))),0)</f>
        <v>0</v>
      </c>
      <c r="Q89" s="187">
        <f>IFERROR(IF($F89="地位Ⅰ",INDEX(幹材積成長量!$S$7:$U$148,MATCH(【入力】吸収量・排出量算定シート!$H89+(Q$17-$M$17),幹材積成長量!$S$7:$S$148,0),MATCH($G89,幹材積成長量!$S$7:$U$7,0)),IF($F89="地位Ⅲ",INDEX(幹材積成長量!$Y$7:$AA$148,MATCH(【入力】吸収量・排出量算定シート!$H89+(Q$17-$M$17),幹材積成長量!$Y$7:$Y$148,0),MATCH($G89,幹材積成長量!$Y$7:$AA$7,0)),INDEX(幹材積成長量!$V$7:$X$148,MATCH(【入力】吸収量・排出量算定シート!$H89+(Q$17-$M$17),幹材積成長量!$V$7:$V$148,0),MATCH($G89,幹材積成長量!$V$7:$X$7,0)))),0)</f>
        <v>0</v>
      </c>
      <c r="R89" s="187">
        <f>IFERROR(IF($F89="地位Ⅰ",INDEX(幹材積成長量!$S$7:$U$148,MATCH(【入力】吸収量・排出量算定シート!$H89+(R$17-$M$17),幹材積成長量!$S$7:$S$148,0),MATCH($G89,幹材積成長量!$S$7:$U$7,0)),IF($F89="地位Ⅲ",INDEX(幹材積成長量!$Y$7:$AA$148,MATCH(【入力】吸収量・排出量算定シート!$H89+(R$17-$M$17),幹材積成長量!$Y$7:$Y$148,0),MATCH($G89,幹材積成長量!$Y$7:$AA$7,0)),INDEX(幹材積成長量!$V$7:$X$148,MATCH(【入力】吸収量・排出量算定シート!$H89+(R$17-$M$17),幹材積成長量!$V$7:$V$148,0),MATCH($G89,幹材積成長量!$V$7:$X$7,0)))),0)</f>
        <v>0</v>
      </c>
      <c r="S89" s="187">
        <f>IFERROR(IF($F89="地位Ⅰ",INDEX(幹材積成長量!$S$7:$U$148,MATCH(【入力】吸収量・排出量算定シート!$H89+(S$17-$M$17),幹材積成長量!$S$7:$S$148,0),MATCH($G89,幹材積成長量!$S$7:$U$7,0)),IF($F89="地位Ⅲ",INDEX(幹材積成長量!$Y$7:$AA$148,MATCH(【入力】吸収量・排出量算定シート!$H89+(S$17-$M$17),幹材積成長量!$Y$7:$Y$148,0),MATCH($G89,幹材積成長量!$Y$7:$AA$7,0)),INDEX(幹材積成長量!$V$7:$X$148,MATCH(【入力】吸収量・排出量算定シート!$H89+(S$17-$M$17),幹材積成長量!$V$7:$V$148,0),MATCH($G89,幹材積成長量!$V$7:$X$7,0)))),0)</f>
        <v>0</v>
      </c>
      <c r="T89" s="187">
        <f>IFERROR(IF($F89="地位Ⅰ",INDEX(幹材積成長量!$S$7:$U$148,MATCH(【入力】吸収量・排出量算定シート!$H89+(T$17-$M$17),幹材積成長量!$S$7:$S$148,0),MATCH($G89,幹材積成長量!$S$7:$U$7,0)),IF($F89="地位Ⅲ",INDEX(幹材積成長量!$Y$7:$AA$148,MATCH(【入力】吸収量・排出量算定シート!$H89+(T$17-$M$17),幹材積成長量!$Y$7:$Y$148,0),MATCH($G89,幹材積成長量!$Y$7:$AA$7,0)),INDEX(幹材積成長量!$V$7:$X$148,MATCH(【入力】吸収量・排出量算定シート!$H89+(T$17-$M$17),幹材積成長量!$V$7:$V$148,0),MATCH($G89,幹材積成長量!$V$7:$X$7,0)))),0)</f>
        <v>0</v>
      </c>
      <c r="U89" s="187">
        <f>IFERROR(IF($F89="地位Ⅰ",INDEX(幹材積成長量!$S$7:$U$148,MATCH(【入力】吸収量・排出量算定シート!$H89+(U$17-$M$17),幹材積成長量!$S$7:$S$148,0),MATCH($G89,幹材積成長量!$S$7:$U$7,0)),IF($F89="地位Ⅲ",INDEX(幹材積成長量!$Y$7:$AA$148,MATCH(【入力】吸収量・排出量算定シート!$H89+(U$17-$M$17),幹材積成長量!$Y$7:$Y$148,0),MATCH($G89,幹材積成長量!$Y$7:$AA$7,0)),INDEX(幹材積成長量!$V$7:$X$148,MATCH(【入力】吸収量・排出量算定シート!$H89+(U$17-$M$17),幹材積成長量!$V$7:$V$148,0),MATCH($G89,幹材積成長量!$V$7:$X$7,0)))),0)</f>
        <v>0</v>
      </c>
      <c r="V89" s="187">
        <f>IFERROR(IF($F89="地位Ⅰ",INDEX(幹材積成長量!$S$7:$U$148,MATCH(【入力】吸収量・排出量算定シート!$H89+(V$17-$M$17),幹材積成長量!$S$7:$S$148,0),MATCH($G89,幹材積成長量!$S$7:$U$7,0)),IF($F89="地位Ⅲ",INDEX(幹材積成長量!$Y$7:$AA$148,MATCH(【入力】吸収量・排出量算定シート!$H89+(V$17-$M$17),幹材積成長量!$Y$7:$Y$148,0),MATCH($G89,幹材積成長量!$Y$7:$AA$7,0)),INDEX(幹材積成長量!$V$7:$X$148,MATCH(【入力】吸収量・排出量算定シート!$H89+(V$17-$M$17),幹材積成長量!$V$7:$V$148,0),MATCH($G89,幹材積成長量!$V$7:$X$7,0)))),0)</f>
        <v>0</v>
      </c>
      <c r="W89" s="187">
        <f>IFERROR(IF($F89="地位Ⅰ",INDEX(幹材積成長量!$S$7:$U$148,MATCH(【入力】吸収量・排出量算定シート!$H89+(W$17-$M$17),幹材積成長量!$S$7:$S$148,0),MATCH($G89,幹材積成長量!$S$7:$U$7,0)),IF($F89="地位Ⅲ",INDEX(幹材積成長量!$Y$7:$AA$148,MATCH(【入力】吸収量・排出量算定シート!$H89+(W$17-$M$17),幹材積成長量!$Y$7:$Y$148,0),MATCH($G89,幹材積成長量!$Y$7:$AA$7,0)),INDEX(幹材積成長量!$V$7:$X$148,MATCH(【入力】吸収量・排出量算定シート!$H89+(W$17-$M$17),幹材積成長量!$V$7:$V$148,0),MATCH($G89,幹材積成長量!$V$7:$X$7,0)))),0)</f>
        <v>0</v>
      </c>
      <c r="X89" s="187">
        <f>IFERROR(IF($F89="地位Ⅰ",INDEX(幹材積成長量!$S$7:$U$148,MATCH(【入力】吸収量・排出量算定シート!$H89+(X$17-$M$17),幹材積成長量!$S$7:$S$148,0),MATCH($G89,幹材積成長量!$S$7:$U$7,0)),IF($F89="地位Ⅲ",INDEX(幹材積成長量!$Y$7:$AA$148,MATCH(【入力】吸収量・排出量算定シート!$H89+(X$17-$M$17),幹材積成長量!$Y$7:$Y$148,0),MATCH($G89,幹材積成長量!$Y$7:$AA$7,0)),INDEX(幹材積成長量!$V$7:$X$148,MATCH(【入力】吸収量・排出量算定シート!$H89+(X$17-$M$17),幹材積成長量!$V$7:$V$148,0),MATCH($G89,幹材積成長量!$V$7:$X$7,0)))),0)</f>
        <v>0</v>
      </c>
      <c r="Y89" s="187">
        <f>IFERROR(IF($F89="地位Ⅰ",INDEX(幹材積成長量!$S$7:$U$148,MATCH(【入力】吸収量・排出量算定シート!$H89+(Y$17-$M$17),幹材積成長量!$S$7:$S$148,0),MATCH($G89,幹材積成長量!$S$7:$U$7,0)),IF($F89="地位Ⅲ",INDEX(幹材積成長量!$Y$7:$AA$148,MATCH(【入力】吸収量・排出量算定シート!$H89+(Y$17-$M$17),幹材積成長量!$Y$7:$Y$148,0),MATCH($G89,幹材積成長量!$Y$7:$AA$7,0)),INDEX(幹材積成長量!$V$7:$X$148,MATCH(【入力】吸収量・排出量算定シート!$H89+(Y$17-$M$17),幹材積成長量!$V$7:$V$148,0),MATCH($G89,幹材積成長量!$V$7:$X$7,0)))),0)</f>
        <v>0</v>
      </c>
      <c r="Z89" s="187">
        <f>IFERROR(IF($F89="地位Ⅰ",INDEX(幹材積成長量!$S$7:$U$148,MATCH(【入力】吸収量・排出量算定シート!$H89+(Z$17-$M$17),幹材積成長量!$S$7:$S$148,0),MATCH($G89,幹材積成長量!$S$7:$U$7,0)),IF($F89="地位Ⅲ",INDEX(幹材積成長量!$Y$7:$AA$148,MATCH(【入力】吸収量・排出量算定シート!$H89+(Z$17-$M$17),幹材積成長量!$Y$7:$Y$148,0),MATCH($G89,幹材積成長量!$Y$7:$AA$7,0)),INDEX(幹材積成長量!$V$7:$X$148,MATCH(【入力】吸収量・排出量算定シート!$H89+(Z$17-$M$17),幹材積成長量!$V$7:$V$148,0),MATCH($G89,幹材積成長量!$V$7:$X$7,0)))),0)</f>
        <v>0</v>
      </c>
      <c r="AA89" s="187">
        <f>IFERROR(IF($F89="地位Ⅰ",INDEX(幹材積成長量!$S$7:$U$148,MATCH(【入力】吸収量・排出量算定シート!$H89+(AA$17-$M$17),幹材積成長量!$S$7:$S$148,0),MATCH($G89,幹材積成長量!$S$7:$U$7,0)),IF($F89="地位Ⅲ",INDEX(幹材積成長量!$Y$7:$AA$148,MATCH(【入力】吸収量・排出量算定シート!$H89+(AA$17-$M$17),幹材積成長量!$Y$7:$Y$148,0),MATCH($G89,幹材積成長量!$Y$7:$AA$7,0)),INDEX(幹材積成長量!$V$7:$X$148,MATCH(【入力】吸収量・排出量算定シート!$H89+(AA$17-$M$17),幹材積成長量!$V$7:$V$148,0),MATCH($G89,幹材積成長量!$V$7:$X$7,0)))),0)</f>
        <v>0</v>
      </c>
      <c r="AB89" s="187">
        <f>IFERROR(IF($F89="地位Ⅰ",INDEX(幹材積成長量!$S$7:$U$148,MATCH(【入力】吸収量・排出量算定シート!$H89+(AB$17-$M$17),幹材積成長量!$S$7:$S$148,0),MATCH($G89,幹材積成長量!$S$7:$U$7,0)),IF($F89="地位Ⅲ",INDEX(幹材積成長量!$Y$7:$AA$148,MATCH(【入力】吸収量・排出量算定シート!$H89+(AB$17-$M$17),幹材積成長量!$Y$7:$Y$148,0),MATCH($G89,幹材積成長量!$Y$7:$AA$7,0)),INDEX(幹材積成長量!$V$7:$X$148,MATCH(【入力】吸収量・排出量算定シート!$H89+(AB$17-$M$17),幹材積成長量!$V$7:$V$148,0),MATCH($G89,幹材積成長量!$V$7:$X$7,0)))),0)</f>
        <v>0</v>
      </c>
      <c r="AC89" s="187">
        <f>IFERROR(IF($F89="地位Ⅰ",INDEX(幹材積成長量!$S$7:$U$148,MATCH(【入力】吸収量・排出量算定シート!$H89+(AC$17-$M$17),幹材積成長量!$S$7:$S$148,0),MATCH($G89,幹材積成長量!$S$7:$U$7,0)),IF($F89="地位Ⅲ",INDEX(幹材積成長量!$Y$7:$AA$148,MATCH(【入力】吸収量・排出量算定シート!$H89+(AC$17-$M$17),幹材積成長量!$Y$7:$Y$148,0),MATCH($G89,幹材積成長量!$Y$7:$AA$7,0)),INDEX(幹材積成長量!$V$7:$X$148,MATCH(【入力】吸収量・排出量算定シート!$H89+(AC$17-$M$17),幹材積成長量!$V$7:$V$148,0),MATCH($G89,幹材積成長量!$V$7:$X$7,0)))),0)</f>
        <v>0</v>
      </c>
      <c r="AD89" s="2">
        <f>IFERROR(INDEX('BEF（拡大係数）'!$A$4:$AO$154,MATCH(【入力】吸収量・排出量算定シート!$H89,'BEF（拡大係数）'!$A$4:$A$154,0),MATCH($G89,'BEF（拡大係数）'!$A$4:$AO$4,0)),0)</f>
        <v>0</v>
      </c>
      <c r="AE89" s="2">
        <f>IFERROR(INDEX('BEF（拡大係数）'!$A$4:$AO$154,MATCH(【入力】吸収量・排出量算定シート!$H89,'BEF（拡大係数）'!$A$4:$A$154,0),MATCH($G89,'BEF（拡大係数）'!$A$4:$AO$4,0)),0)</f>
        <v>0</v>
      </c>
      <c r="AF89" s="2">
        <f>IFERROR(INDEX('BEF（拡大係数）'!$A$4:$AO$154,MATCH(【入力】吸収量・排出量算定シート!$H89,'BEF（拡大係数）'!$A$4:$A$154,0),MATCH($G89,'BEF（拡大係数）'!$A$4:$AO$4,0)),0)</f>
        <v>0</v>
      </c>
      <c r="AG89" s="2">
        <f>IFERROR(INDEX('BEF（拡大係数）'!$A$4:$AO$154,MATCH(【入力】吸収量・排出量算定シート!$H89,'BEF（拡大係数）'!$A$4:$A$154,0),MATCH($G89,'BEF（拡大係数）'!$A$4:$AO$4,0)),0)</f>
        <v>0</v>
      </c>
      <c r="AH89" s="2">
        <f>IFERROR(INDEX('BEF（拡大係数）'!$A$4:$AO$154,MATCH(【入力】吸収量・排出量算定シート!$H89,'BEF（拡大係数）'!$A$4:$A$154,0),MATCH($G89,'BEF（拡大係数）'!$A$4:$AO$4,0)),0)</f>
        <v>0</v>
      </c>
      <c r="AI89" s="2">
        <f>IFERROR(INDEX('BEF（拡大係数）'!$A$4:$AO$154,MATCH(【入力】吸収量・排出量算定シート!$H89,'BEF（拡大係数）'!$A$4:$A$154,0),MATCH($G89,'BEF（拡大係数）'!$A$4:$AO$4,0)),0)</f>
        <v>0</v>
      </c>
      <c r="AJ89" s="2">
        <f>IFERROR(INDEX('BEF（拡大係数）'!$A$4:$AO$154,MATCH(【入力】吸収量・排出量算定シート!$H89,'BEF（拡大係数）'!$A$4:$A$154,0),MATCH($G89,'BEF（拡大係数）'!$A$4:$AO$4,0)),0)</f>
        <v>0</v>
      </c>
      <c r="AK89" s="2">
        <f>IFERROR(INDEX('BEF（拡大係数）'!$A$4:$AO$154,MATCH(【入力】吸収量・排出量算定シート!$H89,'BEF（拡大係数）'!$A$4:$A$154,0),MATCH($G89,'BEF（拡大係数）'!$A$4:$AO$4,0)),0)</f>
        <v>0</v>
      </c>
      <c r="AL89" s="2">
        <f>IFERROR(INDEX('BEF（拡大係数）'!$A$4:$AO$154,MATCH(【入力】吸収量・排出量算定シート!$H89,'BEF（拡大係数）'!$A$4:$A$154,0),MATCH($G89,'BEF（拡大係数）'!$A$4:$AO$4,0)),0)</f>
        <v>0</v>
      </c>
      <c r="AM89" s="2">
        <f>IFERROR(INDEX('BEF（拡大係数）'!$A$4:$AO$154,MATCH(【入力】吸収量・排出量算定シート!$H89,'BEF（拡大係数）'!$A$4:$A$154,0),MATCH($G89,'BEF（拡大係数）'!$A$4:$AO$4,0)),0)</f>
        <v>0</v>
      </c>
      <c r="AN89" s="2">
        <f>IFERROR(INDEX('BEF（拡大係数）'!$A$4:$AO$154,MATCH(【入力】吸収量・排出量算定シート!$H89,'BEF（拡大係数）'!$A$4:$A$154,0),MATCH($G89,'BEF（拡大係数）'!$A$4:$AO$4,0)),0)</f>
        <v>0</v>
      </c>
      <c r="AO89" s="2">
        <f>IFERROR(INDEX('BEF（拡大係数）'!$A$4:$AO$154,MATCH(【入力】吸収量・排出量算定シート!$H89,'BEF（拡大係数）'!$A$4:$A$154,0),MATCH($G89,'BEF（拡大係数）'!$A$4:$AO$4,0)),0)</f>
        <v>0</v>
      </c>
      <c r="AP89" s="2">
        <f>IFERROR(INDEX('BEF（拡大係数）'!$A$4:$AO$154,MATCH(【入力】吸収量・排出量算定シート!$H89,'BEF（拡大係数）'!$A$4:$A$154,0),MATCH($G89,'BEF（拡大係数）'!$A$4:$AO$4,0)),0)</f>
        <v>0</v>
      </c>
      <c r="AQ89" s="2">
        <f>IFERROR(INDEX('BEF（拡大係数）'!$A$4:$AO$154,MATCH(【入力】吸収量・排出量算定シート!$H89,'BEF（拡大係数）'!$A$4:$A$154,0),MATCH($G89,'BEF（拡大係数）'!$A$4:$AO$4,0)),0)</f>
        <v>0</v>
      </c>
      <c r="AR89" s="2">
        <f>IFERROR(INDEX('BEF（拡大係数）'!$A$4:$AO$154,MATCH(【入力】吸収量・排出量算定シート!$H89,'BEF（拡大係数）'!$A$4:$A$154,0),MATCH($G89,'BEF（拡大係数）'!$A$4:$AO$4,0)),0)</f>
        <v>0</v>
      </c>
      <c r="AS89" s="2">
        <f>IFERROR(INDEX('BEF（拡大係数）'!$A$4:$AO$154,MATCH(【入力】吸収量・排出量算定シート!$H89,'BEF（拡大係数）'!$A$4:$A$154,0),MATCH($G89,'BEF（拡大係数）'!$A$4:$AO$4,0)),0)</f>
        <v>0</v>
      </c>
      <c r="AT89" s="2">
        <f>IFERROR(INDEX('BEF（拡大係数）'!$A$4:$AO$154,MATCH(【入力】吸収量・排出量算定シート!$H89,'BEF（拡大係数）'!$A$4:$A$154,0),MATCH($G89,'BEF（拡大係数）'!$A$4:$AO$4,0)),0)</f>
        <v>0</v>
      </c>
      <c r="AU89" s="2">
        <f>IFERROR(VLOOKUP($G89,パラメータ_オリジナル!$B$6:$G$45,4,FALSE),0)</f>
        <v>0</v>
      </c>
      <c r="AV89" s="2">
        <f>IFERROR(VLOOKUP($G89,パラメータ_オリジナル!$B$6:$G$45,5,FALSE),0)</f>
        <v>0</v>
      </c>
      <c r="AW89" s="2">
        <f>IFERROR(VLOOKUP($G89,パラメータ_オリジナル!$B$6:$G$45,6,FALSE),0)</f>
        <v>0</v>
      </c>
      <c r="AX89" s="125">
        <f t="shared" si="182"/>
        <v>0</v>
      </c>
      <c r="AY89" s="125">
        <f t="shared" si="183"/>
        <v>0</v>
      </c>
      <c r="AZ89" s="125">
        <f t="shared" si="184"/>
        <v>0</v>
      </c>
      <c r="BA89" s="125">
        <f t="shared" si="185"/>
        <v>0</v>
      </c>
      <c r="BB89" s="125">
        <f t="shared" si="186"/>
        <v>0</v>
      </c>
      <c r="BC89" s="125">
        <f t="shared" si="187"/>
        <v>0</v>
      </c>
      <c r="BD89" s="125">
        <f t="shared" si="188"/>
        <v>0</v>
      </c>
      <c r="BE89" s="125">
        <f t="shared" si="189"/>
        <v>0</v>
      </c>
      <c r="BF89" s="125">
        <f t="shared" si="190"/>
        <v>0</v>
      </c>
      <c r="BG89" s="125">
        <f t="shared" si="191"/>
        <v>0</v>
      </c>
      <c r="BH89" s="125">
        <f t="shared" si="192"/>
        <v>0</v>
      </c>
      <c r="BI89" s="125">
        <f t="shared" si="193"/>
        <v>0</v>
      </c>
      <c r="BJ89" s="125">
        <f t="shared" si="194"/>
        <v>0</v>
      </c>
      <c r="BK89" s="125">
        <f t="shared" si="195"/>
        <v>0</v>
      </c>
      <c r="BL89" s="125">
        <f t="shared" si="196"/>
        <v>0</v>
      </c>
      <c r="BM89" s="125">
        <f t="shared" si="197"/>
        <v>0</v>
      </c>
      <c r="BN89" s="125">
        <f t="shared" si="198"/>
        <v>0</v>
      </c>
      <c r="BO89" s="125">
        <f t="shared" si="199"/>
        <v>0</v>
      </c>
      <c r="BP89" s="125">
        <f t="shared" si="200"/>
        <v>0</v>
      </c>
      <c r="BQ89" s="125">
        <f t="shared" si="201"/>
        <v>0</v>
      </c>
      <c r="BR89" s="125">
        <f t="shared" si="202"/>
        <v>0</v>
      </c>
      <c r="BS89" s="125">
        <f t="shared" si="203"/>
        <v>0</v>
      </c>
      <c r="BT89" s="125">
        <f t="shared" si="204"/>
        <v>0</v>
      </c>
      <c r="BU89" s="125">
        <f t="shared" si="205"/>
        <v>0</v>
      </c>
      <c r="BV89" s="125">
        <f t="shared" si="206"/>
        <v>0</v>
      </c>
      <c r="BW89" s="125">
        <f t="shared" si="207"/>
        <v>0</v>
      </c>
      <c r="BX89" s="125">
        <f t="shared" si="208"/>
        <v>0</v>
      </c>
      <c r="BY89" s="125">
        <f t="shared" si="209"/>
        <v>0</v>
      </c>
      <c r="BZ89" s="125">
        <f t="shared" si="210"/>
        <v>0</v>
      </c>
      <c r="CA89" s="125">
        <f t="shared" si="211"/>
        <v>0</v>
      </c>
      <c r="CB89" s="125">
        <f t="shared" si="212"/>
        <v>0</v>
      </c>
      <c r="CC89" s="125">
        <f t="shared" si="213"/>
        <v>0</v>
      </c>
      <c r="CD89" s="125">
        <f t="shared" si="214"/>
        <v>0</v>
      </c>
      <c r="CE89" s="125">
        <f t="shared" si="215"/>
        <v>0</v>
      </c>
      <c r="CF89" s="2">
        <f>IFERROR(IF($F89="地位Ⅰ",INDEX(幹材積成長量!$I$7:$K$148,MATCH((【入力】吸収量・排出量算定シート!$H89+(【入力】吸収量・排出量算定シート!CF$17-【入力】吸収量・排出量算定シート!$CF$17)),幹材積成長量!$I$7:$I$148,0),MATCH(【入力】吸収量・排出量算定シート!$G89,幹材積成長量!$I$7:$K$7,0)),IF($F89="地位Ⅲ",INDEX(幹材積成長量!$O$7:$Q$148,MATCH((【入力】吸収量・排出量算定シート!$H89+(【入力】吸収量・排出量算定シート!CF$17-【入力】吸収量・排出量算定シート!$CF$17)),幹材積成長量!$O$7:$O$148,0),MATCH(【入力】吸収量・排出量算定シート!$G89,幹材積成長量!$O$7:$Q$7,0)),INDEX(幹材積成長量!$L$7:$N$148,MATCH((【入力】吸収量・排出量算定シート!$H89+(【入力】吸収量・排出量算定シート!CF$17-【入力】吸収量・排出量算定シート!$CF$17)),幹材積成長量!$L$7:$L$148,0),MATCH(【入力】吸収量・排出量算定シート!$G89,幹材積成長量!$L$7:$N$7,0)))),0)</f>
        <v>0</v>
      </c>
      <c r="CG89" s="2">
        <f>IFERROR(IF($F89="地位Ⅰ",INDEX(幹材積成長量!$I$7:$K$148,MATCH((【入力】吸収量・排出量算定シート!$H89+(【入力】吸収量・排出量算定シート!CG$17-【入力】吸収量・排出量算定シート!$CF$17)),幹材積成長量!$I$7:$I$148,0),MATCH(【入力】吸収量・排出量算定シート!$G89,幹材積成長量!$I$7:$K$7,0)),IF($F89="地位Ⅲ",INDEX(幹材積成長量!$O$7:$Q$148,MATCH((【入力】吸収量・排出量算定シート!$H89+(【入力】吸収量・排出量算定シート!CG$17-【入力】吸収量・排出量算定シート!$CF$17)),幹材積成長量!$O$7:$O$148,0),MATCH(【入力】吸収量・排出量算定シート!$G89,幹材積成長量!$O$7:$Q$7,0)),INDEX(幹材積成長量!$L$7:$N$148,MATCH((【入力】吸収量・排出量算定シート!$H89+(【入力】吸収量・排出量算定シート!CG$17-【入力】吸収量・排出量算定シート!$CF$17)),幹材積成長量!$L$7:$L$148,0),MATCH(【入力】吸収量・排出量算定シート!$G89,幹材積成長量!$L$7:$N$7,0)))),0)</f>
        <v>0</v>
      </c>
      <c r="CH89" s="2">
        <f>IFERROR(IF($F89="地位Ⅰ",INDEX(幹材積成長量!$I$7:$K$148,MATCH((【入力】吸収量・排出量算定シート!$H89+(【入力】吸収量・排出量算定シート!CH$17-【入力】吸収量・排出量算定シート!$CF$17)),幹材積成長量!$I$7:$I$148,0),MATCH(【入力】吸収量・排出量算定シート!$G89,幹材積成長量!$I$7:$K$7,0)),IF($F89="地位Ⅲ",INDEX(幹材積成長量!$O$7:$Q$148,MATCH((【入力】吸収量・排出量算定シート!$H89+(【入力】吸収量・排出量算定シート!CH$17-【入力】吸収量・排出量算定シート!$CF$17)),幹材積成長量!$O$7:$O$148,0),MATCH(【入力】吸収量・排出量算定シート!$G89,幹材積成長量!$O$7:$Q$7,0)),INDEX(幹材積成長量!$L$7:$N$148,MATCH((【入力】吸収量・排出量算定シート!$H89+(【入力】吸収量・排出量算定シート!CH$17-【入力】吸収量・排出量算定シート!$CF$17)),幹材積成長量!$L$7:$L$148,0),MATCH(【入力】吸収量・排出量算定シート!$G89,幹材積成長量!$L$7:$N$7,0)))),0)</f>
        <v>0</v>
      </c>
      <c r="CI89" s="2">
        <f>IFERROR(IF($F89="地位Ⅰ",INDEX(幹材積成長量!$I$7:$K$148,MATCH((【入力】吸収量・排出量算定シート!$H89+(【入力】吸収量・排出量算定シート!CI$17-【入力】吸収量・排出量算定シート!$CF$17)),幹材積成長量!$I$7:$I$148,0),MATCH(【入力】吸収量・排出量算定シート!$G89,幹材積成長量!$I$7:$K$7,0)),IF($F89="地位Ⅲ",INDEX(幹材積成長量!$O$7:$Q$148,MATCH((【入力】吸収量・排出量算定シート!$H89+(【入力】吸収量・排出量算定シート!CI$17-【入力】吸収量・排出量算定シート!$CF$17)),幹材積成長量!$O$7:$O$148,0),MATCH(【入力】吸収量・排出量算定シート!$G89,幹材積成長量!$O$7:$Q$7,0)),INDEX(幹材積成長量!$L$7:$N$148,MATCH((【入力】吸収量・排出量算定シート!$H89+(【入力】吸収量・排出量算定シート!CI$17-【入力】吸収量・排出量算定シート!$CF$17)),幹材積成長量!$L$7:$L$148,0),MATCH(【入力】吸収量・排出量算定シート!$G89,幹材積成長量!$L$7:$N$7,0)))),0)</f>
        <v>0</v>
      </c>
      <c r="CJ89" s="2">
        <f>IFERROR(IF($F89="地位Ⅰ",INDEX(幹材積成長量!$I$7:$K$148,MATCH((【入力】吸収量・排出量算定シート!$H89+(【入力】吸収量・排出量算定シート!CJ$17-【入力】吸収量・排出量算定シート!$CF$17)),幹材積成長量!$I$7:$I$148,0),MATCH(【入力】吸収量・排出量算定シート!$G89,幹材積成長量!$I$7:$K$7,0)),IF($F89="地位Ⅲ",INDEX(幹材積成長量!$O$7:$Q$148,MATCH((【入力】吸収量・排出量算定シート!$H89+(【入力】吸収量・排出量算定シート!CJ$17-【入力】吸収量・排出量算定シート!$CF$17)),幹材積成長量!$O$7:$O$148,0),MATCH(【入力】吸収量・排出量算定シート!$G89,幹材積成長量!$O$7:$Q$7,0)),INDEX(幹材積成長量!$L$7:$N$148,MATCH((【入力】吸収量・排出量算定シート!$H89+(【入力】吸収量・排出量算定シート!CJ$17-【入力】吸収量・排出量算定シート!$CF$17)),幹材積成長量!$L$7:$L$148,0),MATCH(【入力】吸収量・排出量算定シート!$G89,幹材積成長量!$L$7:$N$7,0)))),0)</f>
        <v>0</v>
      </c>
      <c r="CK89" s="2">
        <f>IFERROR(IF($F89="地位Ⅰ",INDEX(幹材積成長量!$I$7:$K$148,MATCH((【入力】吸収量・排出量算定シート!$H89+(【入力】吸収量・排出量算定シート!CK$17-【入力】吸収量・排出量算定シート!$CF$17)),幹材積成長量!$I$7:$I$148,0),MATCH(【入力】吸収量・排出量算定シート!$G89,幹材積成長量!$I$7:$K$7,0)),IF($F89="地位Ⅲ",INDEX(幹材積成長量!$O$7:$Q$148,MATCH((【入力】吸収量・排出量算定シート!$H89+(【入力】吸収量・排出量算定シート!CK$17-【入力】吸収量・排出量算定シート!$CF$17)),幹材積成長量!$O$7:$O$148,0),MATCH(【入力】吸収量・排出量算定シート!$G89,幹材積成長量!$O$7:$Q$7,0)),INDEX(幹材積成長量!$L$7:$N$148,MATCH((【入力】吸収量・排出量算定シート!$H89+(【入力】吸収量・排出量算定シート!CK$17-【入力】吸収量・排出量算定シート!$CF$17)),幹材積成長量!$L$7:$L$148,0),MATCH(【入力】吸収量・排出量算定シート!$G89,幹材積成長量!$L$7:$N$7,0)))),0)</f>
        <v>0</v>
      </c>
      <c r="CL89" s="2">
        <f>IFERROR(IF($F89="地位Ⅰ",INDEX(幹材積成長量!$I$7:$K$148,MATCH((【入力】吸収量・排出量算定シート!$H89+(【入力】吸収量・排出量算定シート!CL$17-【入力】吸収量・排出量算定シート!$CF$17)),幹材積成長量!$I$7:$I$148,0),MATCH(【入力】吸収量・排出量算定シート!$G89,幹材積成長量!$I$7:$K$7,0)),IF($F89="地位Ⅲ",INDEX(幹材積成長量!$O$7:$Q$148,MATCH((【入力】吸収量・排出量算定シート!$H89+(【入力】吸収量・排出量算定シート!CL$17-【入力】吸収量・排出量算定シート!$CF$17)),幹材積成長量!$O$7:$O$148,0),MATCH(【入力】吸収量・排出量算定シート!$G89,幹材積成長量!$O$7:$Q$7,0)),INDEX(幹材積成長量!$L$7:$N$148,MATCH((【入力】吸収量・排出量算定シート!$H89+(【入力】吸収量・排出量算定シート!CL$17-【入力】吸収量・排出量算定シート!$CF$17)),幹材積成長量!$L$7:$L$148,0),MATCH(【入力】吸収量・排出量算定シート!$G89,幹材積成長量!$L$7:$N$7,0)))),0)</f>
        <v>0</v>
      </c>
      <c r="CM89" s="2">
        <f>IFERROR(IF($F89="地位Ⅰ",INDEX(幹材積成長量!$I$7:$K$148,MATCH((【入力】吸収量・排出量算定シート!$H89+(【入力】吸収量・排出量算定シート!CM$17-【入力】吸収量・排出量算定シート!$CF$17)),幹材積成長量!$I$7:$I$148,0),MATCH(【入力】吸収量・排出量算定シート!$G89,幹材積成長量!$I$7:$K$7,0)),IF($F89="地位Ⅲ",INDEX(幹材積成長量!$O$7:$Q$148,MATCH((【入力】吸収量・排出量算定シート!$H89+(【入力】吸収量・排出量算定シート!CM$17-【入力】吸収量・排出量算定シート!$CF$17)),幹材積成長量!$O$7:$O$148,0),MATCH(【入力】吸収量・排出量算定シート!$G89,幹材積成長量!$O$7:$Q$7,0)),INDEX(幹材積成長量!$L$7:$N$148,MATCH((【入力】吸収量・排出量算定シート!$H89+(【入力】吸収量・排出量算定シート!CM$17-【入力】吸収量・排出量算定シート!$CF$17)),幹材積成長量!$L$7:$L$148,0),MATCH(【入力】吸収量・排出量算定シート!$G89,幹材積成長量!$L$7:$N$7,0)))),0)</f>
        <v>0</v>
      </c>
      <c r="CN89" s="2">
        <f>IFERROR(IF($F89="地位Ⅰ",INDEX(幹材積成長量!$I$7:$K$148,MATCH((【入力】吸収量・排出量算定シート!$H89+(【入力】吸収量・排出量算定シート!CN$17-【入力】吸収量・排出量算定シート!$CF$17)),幹材積成長量!$I$7:$I$148,0),MATCH(【入力】吸収量・排出量算定シート!$G89,幹材積成長量!$I$7:$K$7,0)),IF($F89="地位Ⅲ",INDEX(幹材積成長量!$O$7:$Q$148,MATCH((【入力】吸収量・排出量算定シート!$H89+(【入力】吸収量・排出量算定シート!CN$17-【入力】吸収量・排出量算定シート!$CF$17)),幹材積成長量!$O$7:$O$148,0),MATCH(【入力】吸収量・排出量算定シート!$G89,幹材積成長量!$O$7:$Q$7,0)),INDEX(幹材積成長量!$L$7:$N$148,MATCH((【入力】吸収量・排出量算定シート!$H89+(【入力】吸収量・排出量算定シート!CN$17-【入力】吸収量・排出量算定シート!$CF$17)),幹材積成長量!$L$7:$L$148,0),MATCH(【入力】吸収量・排出量算定シート!$G89,幹材積成長量!$L$7:$N$7,0)))),0)</f>
        <v>0</v>
      </c>
      <c r="CO89" s="2">
        <f>IFERROR(IF($F89="地位Ⅰ",INDEX(幹材積成長量!$I$7:$K$148,MATCH((【入力】吸収量・排出量算定シート!$H89+(【入力】吸収量・排出量算定シート!CO$17-【入力】吸収量・排出量算定シート!$CF$17)),幹材積成長量!$I$7:$I$148,0),MATCH(【入力】吸収量・排出量算定シート!$G89,幹材積成長量!$I$7:$K$7,0)),IF($F89="地位Ⅲ",INDEX(幹材積成長量!$O$7:$Q$148,MATCH((【入力】吸収量・排出量算定シート!$H89+(【入力】吸収量・排出量算定シート!CO$17-【入力】吸収量・排出量算定シート!$CF$17)),幹材積成長量!$O$7:$O$148,0),MATCH(【入力】吸収量・排出量算定シート!$G89,幹材積成長量!$O$7:$Q$7,0)),INDEX(幹材積成長量!$L$7:$N$148,MATCH((【入力】吸収量・排出量算定シート!$H89+(【入力】吸収量・排出量算定シート!CO$17-【入力】吸収量・排出量算定シート!$CF$17)),幹材積成長量!$L$7:$L$148,0),MATCH(【入力】吸収量・排出量算定シート!$G89,幹材積成長量!$L$7:$N$7,0)))),0)</f>
        <v>0</v>
      </c>
      <c r="CP89" s="2">
        <f>IFERROR(IF($F89="地位Ⅰ",INDEX(幹材積成長量!$I$7:$K$148,MATCH((【入力】吸収量・排出量算定シート!$H89+(【入力】吸収量・排出量算定シート!CP$17-【入力】吸収量・排出量算定シート!$CF$17)),幹材積成長量!$I$7:$I$148,0),MATCH(【入力】吸収量・排出量算定シート!$G89,幹材積成長量!$I$7:$K$7,0)),IF($F89="地位Ⅲ",INDEX(幹材積成長量!$O$7:$Q$148,MATCH((【入力】吸収量・排出量算定シート!$H89+(【入力】吸収量・排出量算定シート!CP$17-【入力】吸収量・排出量算定シート!$CF$17)),幹材積成長量!$O$7:$O$148,0),MATCH(【入力】吸収量・排出量算定シート!$G89,幹材積成長量!$O$7:$Q$7,0)),INDEX(幹材積成長量!$L$7:$N$148,MATCH((【入力】吸収量・排出量算定シート!$H89+(【入力】吸収量・排出量算定シート!CP$17-【入力】吸収量・排出量算定シート!$CF$17)),幹材積成長量!$L$7:$L$148,0),MATCH(【入力】吸収量・排出量算定シート!$G89,幹材積成長量!$L$7:$N$7,0)))),0)</f>
        <v>0</v>
      </c>
      <c r="CQ89" s="2">
        <f>IFERROR(IF($F89="地位Ⅰ",INDEX(幹材積成長量!$I$7:$K$148,MATCH((【入力】吸収量・排出量算定シート!$H89+(【入力】吸収量・排出量算定シート!CQ$17-【入力】吸収量・排出量算定シート!$CF$17)),幹材積成長量!$I$7:$I$148,0),MATCH(【入力】吸収量・排出量算定シート!$G89,幹材積成長量!$I$7:$K$7,0)),IF($F89="地位Ⅲ",INDEX(幹材積成長量!$O$7:$Q$148,MATCH((【入力】吸収量・排出量算定シート!$H89+(【入力】吸収量・排出量算定シート!CQ$17-【入力】吸収量・排出量算定シート!$CF$17)),幹材積成長量!$O$7:$O$148,0),MATCH(【入力】吸収量・排出量算定シート!$G89,幹材積成長量!$O$7:$Q$7,0)),INDEX(幹材積成長量!$L$7:$N$148,MATCH((【入力】吸収量・排出量算定シート!$H89+(【入力】吸収量・排出量算定シート!CQ$17-【入力】吸収量・排出量算定シート!$CF$17)),幹材積成長量!$L$7:$L$148,0),MATCH(【入力】吸収量・排出量算定シート!$G89,幹材積成長量!$L$7:$N$7,0)))),0)</f>
        <v>0</v>
      </c>
      <c r="CR89" s="2">
        <f>IFERROR(IF($F89="地位Ⅰ",INDEX(幹材積成長量!$I$7:$K$148,MATCH((【入力】吸収量・排出量算定シート!$H89+(【入力】吸収量・排出量算定シート!CR$17-【入力】吸収量・排出量算定シート!$CF$17)),幹材積成長量!$I$7:$I$148,0),MATCH(【入力】吸収量・排出量算定シート!$G89,幹材積成長量!$I$7:$K$7,0)),IF($F89="地位Ⅲ",INDEX(幹材積成長量!$O$7:$Q$148,MATCH((【入力】吸収量・排出量算定シート!$H89+(【入力】吸収量・排出量算定シート!CR$17-【入力】吸収量・排出量算定シート!$CF$17)),幹材積成長量!$O$7:$O$148,0),MATCH(【入力】吸収量・排出量算定シート!$G89,幹材積成長量!$O$7:$Q$7,0)),INDEX(幹材積成長量!$L$7:$N$148,MATCH((【入力】吸収量・排出量算定シート!$H89+(【入力】吸収量・排出量算定シート!CR$17-【入力】吸収量・排出量算定シート!$CF$17)),幹材積成長量!$L$7:$L$148,0),MATCH(【入力】吸収量・排出量算定シート!$G89,幹材積成長量!$L$7:$N$7,0)))),0)</f>
        <v>0</v>
      </c>
      <c r="CS89" s="2">
        <f>IFERROR(IF($F89="地位Ⅰ",INDEX(幹材積成長量!$I$7:$K$148,MATCH((【入力】吸収量・排出量算定シート!$H89+(【入力】吸収量・排出量算定シート!CS$17-【入力】吸収量・排出量算定シート!$CF$17)),幹材積成長量!$I$7:$I$148,0),MATCH(【入力】吸収量・排出量算定シート!$G89,幹材積成長量!$I$7:$K$7,0)),IF($F89="地位Ⅲ",INDEX(幹材積成長量!$O$7:$Q$148,MATCH((【入力】吸収量・排出量算定シート!$H89+(【入力】吸収量・排出量算定シート!CS$17-【入力】吸収量・排出量算定シート!$CF$17)),幹材積成長量!$O$7:$O$148,0),MATCH(【入力】吸収量・排出量算定シート!$G89,幹材積成長量!$O$7:$Q$7,0)),INDEX(幹材積成長量!$L$7:$N$148,MATCH((【入力】吸収量・排出量算定シート!$H89+(【入力】吸収量・排出量算定シート!CS$17-【入力】吸収量・排出量算定シート!$CF$17)),幹材積成長量!$L$7:$L$148,0),MATCH(【入力】吸収量・排出量算定シート!$G89,幹材積成長量!$L$7:$N$7,0)))),0)</f>
        <v>0</v>
      </c>
      <c r="CT89" s="2">
        <f>IFERROR(IF($F89="地位Ⅰ",INDEX(幹材積成長量!$I$7:$K$148,MATCH((【入力】吸収量・排出量算定シート!$H89+(【入力】吸収量・排出量算定シート!CT$17-【入力】吸収量・排出量算定シート!$CF$17)),幹材積成長量!$I$7:$I$148,0),MATCH(【入力】吸収量・排出量算定シート!$G89,幹材積成長量!$I$7:$K$7,0)),IF($F89="地位Ⅲ",INDEX(幹材積成長量!$O$7:$Q$148,MATCH((【入力】吸収量・排出量算定シート!$H89+(【入力】吸収量・排出量算定シート!CT$17-【入力】吸収量・排出量算定シート!$CF$17)),幹材積成長量!$O$7:$O$148,0),MATCH(【入力】吸収量・排出量算定シート!$G89,幹材積成長量!$O$7:$Q$7,0)),INDEX(幹材積成長量!$L$7:$N$148,MATCH((【入力】吸収量・排出量算定シート!$H89+(【入力】吸収量・排出量算定シート!CT$17-【入力】吸収量・排出量算定シート!$CF$17)),幹材積成長量!$L$7:$L$148,0),MATCH(【入力】吸収量・排出量算定シート!$G89,幹材積成長量!$L$7:$N$7,0)))),0)</f>
        <v>0</v>
      </c>
      <c r="CU89" s="2">
        <f>IFERROR(IF($F89="地位Ⅰ",INDEX(幹材積成長量!$I$7:$K$148,MATCH((【入力】吸収量・排出量算定シート!$H89+(【入力】吸収量・排出量算定シート!CU$17-【入力】吸収量・排出量算定シート!$CF$17)),幹材積成長量!$I$7:$I$148,0),MATCH(【入力】吸収量・排出量算定シート!$G89,幹材積成長量!$I$7:$K$7,0)),IF($F89="地位Ⅲ",INDEX(幹材積成長量!$O$7:$Q$148,MATCH((【入力】吸収量・排出量算定シート!$H89+(【入力】吸収量・排出量算定シート!CU$17-【入力】吸収量・排出量算定シート!$CF$17)),幹材積成長量!$O$7:$O$148,0),MATCH(【入力】吸収量・排出量算定シート!$G89,幹材積成長量!$O$7:$Q$7,0)),INDEX(幹材積成長量!$L$7:$N$148,MATCH((【入力】吸収量・排出量算定シート!$H89+(【入力】吸収量・排出量算定シート!CU$17-【入力】吸収量・排出量算定シート!$CF$17)),幹材積成長量!$L$7:$L$148,0),MATCH(【入力】吸収量・排出量算定シート!$G89,幹材積成長量!$L$7:$N$7,0)))),0)</f>
        <v>0</v>
      </c>
      <c r="CV89" s="2">
        <f>IFERROR(IF($F89="地位Ⅰ",INDEX(幹材積成長量!$I$7:$K$148,MATCH((【入力】吸収量・排出量算定シート!$H89+(【入力】吸収量・排出量算定シート!CV$17-【入力】吸収量・排出量算定シート!$CF$17)),幹材積成長量!$I$7:$I$148,0),MATCH(【入力】吸収量・排出量算定シート!$G89,幹材積成長量!$I$7:$K$7,0)),IF($F89="地位Ⅲ",INDEX(幹材積成長量!$O$7:$Q$148,MATCH((【入力】吸収量・排出量算定シート!$H89+(【入力】吸収量・排出量算定シート!CV$17-【入力】吸収量・排出量算定シート!$CF$17)),幹材積成長量!$O$7:$O$148,0),MATCH(【入力】吸収量・排出量算定シート!$G89,幹材積成長量!$O$7:$Q$7,0)),INDEX(幹材積成長量!$L$7:$N$148,MATCH((【入力】吸収量・排出量算定シート!$H89+(【入力】吸収量・排出量算定シート!CV$17-【入力】吸収量・排出量算定シート!$CF$17)),幹材積成長量!$L$7:$L$148,0),MATCH(【入力】吸収量・排出量算定シート!$G89,幹材積成長量!$L$7:$N$7,0)))),0)</f>
        <v>0</v>
      </c>
      <c r="CW89" s="2">
        <f t="shared" si="216"/>
        <v>0</v>
      </c>
      <c r="CX89" s="2">
        <f t="shared" si="217"/>
        <v>0</v>
      </c>
      <c r="CY89" s="2">
        <f t="shared" si="218"/>
        <v>0</v>
      </c>
      <c r="CZ89" s="2">
        <f t="shared" si="219"/>
        <v>0</v>
      </c>
      <c r="DA89" s="2">
        <f t="shared" si="220"/>
        <v>0</v>
      </c>
      <c r="DB89" s="2">
        <f t="shared" si="221"/>
        <v>0</v>
      </c>
      <c r="DC89" s="2">
        <f t="shared" si="222"/>
        <v>0</v>
      </c>
      <c r="DD89" s="2">
        <f t="shared" si="223"/>
        <v>0</v>
      </c>
      <c r="DE89" s="2">
        <f t="shared" si="224"/>
        <v>0</v>
      </c>
      <c r="DF89" s="2">
        <f t="shared" si="225"/>
        <v>0</v>
      </c>
      <c r="DG89" s="2">
        <f t="shared" si="226"/>
        <v>0</v>
      </c>
      <c r="DH89" s="2">
        <f t="shared" si="227"/>
        <v>0</v>
      </c>
      <c r="DI89" s="2">
        <f t="shared" si="228"/>
        <v>0</v>
      </c>
      <c r="DJ89" s="2">
        <f t="shared" si="229"/>
        <v>0</v>
      </c>
      <c r="DK89" s="2">
        <f t="shared" si="230"/>
        <v>0</v>
      </c>
      <c r="DL89" s="2">
        <f t="shared" si="231"/>
        <v>0</v>
      </c>
      <c r="DM89" s="2">
        <f t="shared" si="232"/>
        <v>0</v>
      </c>
      <c r="DN89" s="187">
        <f>IFERROR(IF($F89="地位Ⅰ",INDEX(幹材積成長量!$AE$7:$AG$14,8,MATCH(【入力】吸収量・排出量算定シート!$G89,幹材積成長量!$AE$7:$AG$7,0)),IF($F89="地位Ⅲ",INDEX(幹材積成長量!$AK$7:$AM$14,8,MATCH(【入力】吸収量・排出量算定シート!$G89,幹材積成長量!$AK$7:$AM$7,0)),INDEX(幹材積成長量!$AH$7:$AJ$14,8,MATCH(【入力】吸収量・排出量算定シート!$G89,幹材積成長量!$AH$7:$AJ$7,0)))),0)</f>
        <v>0</v>
      </c>
      <c r="DO89" s="187">
        <f>IFERROR(IF($F89="地位Ⅰ",INDEX(幹材積成長量!$AE$7:$AG$14,8,MATCH(【入力】吸収量・排出量算定シート!$G89,幹材積成長量!$AE$7:$AG$7,0)),IF($F89="地位Ⅲ",INDEX(幹材積成長量!$AK$7:$AM$14,8,MATCH(【入力】吸収量・排出量算定シート!$G89,幹材積成長量!$AK$7:$AM$7,0)),INDEX(幹材積成長量!$AH$7:$AJ$14,8,MATCH(【入力】吸収量・排出量算定シート!$G89,幹材積成長量!$AH$7:$AJ$7,0)))),0)</f>
        <v>0</v>
      </c>
      <c r="DP89" s="187">
        <f>IFERROR(IF($F89="地位Ⅰ",INDEX(幹材積成長量!$AE$7:$AG$14,8,MATCH(【入力】吸収量・排出量算定シート!$G89,幹材積成長量!$AE$7:$AG$7,0)),IF($F89="地位Ⅲ",INDEX(幹材積成長量!$AK$7:$AM$14,8,MATCH(【入力】吸収量・排出量算定シート!$G89,幹材積成長量!$AK$7:$AM$7,0)),INDEX(幹材積成長量!$AH$7:$AJ$14,8,MATCH(【入力】吸収量・排出量算定シート!$G89,幹材積成長量!$AH$7:$AJ$7,0)))),0)</f>
        <v>0</v>
      </c>
      <c r="DQ89" s="187">
        <f>IFERROR(IF($F89="地位Ⅰ",INDEX(幹材積成長量!$AE$7:$AG$14,8,MATCH(【入力】吸収量・排出量算定シート!$G89,幹材積成長量!$AE$7:$AG$7,0)),IF($F89="地位Ⅲ",INDEX(幹材積成長量!$AK$7:$AM$14,8,MATCH(【入力】吸収量・排出量算定シート!$G89,幹材積成長量!$AK$7:$AM$7,0)),INDEX(幹材積成長量!$AH$7:$AJ$14,8,MATCH(【入力】吸収量・排出量算定シート!$G89,幹材積成長量!$AH$7:$AJ$7,0)))),0)</f>
        <v>0</v>
      </c>
      <c r="DR89" s="187">
        <f>IFERROR(IF($F89="地位Ⅰ",INDEX(幹材積成長量!$AE$7:$AG$14,8,MATCH(【入力】吸収量・排出量算定シート!$G89,幹材積成長量!$AE$7:$AG$7,0)),IF($F89="地位Ⅲ",INDEX(幹材積成長量!$AK$7:$AM$14,8,MATCH(【入力】吸収量・排出量算定シート!$G89,幹材積成長量!$AK$7:$AM$7,0)),INDEX(幹材積成長量!$AH$7:$AJ$14,8,MATCH(【入力】吸収量・排出量算定シート!$G89,幹材積成長量!$AH$7:$AJ$7,0)))),0)</f>
        <v>0</v>
      </c>
      <c r="DS89" s="187">
        <f>IFERROR(IF($F89="地位Ⅰ",INDEX(幹材積成長量!$AE$7:$AG$14,8,MATCH(【入力】吸収量・排出量算定シート!$G89,幹材積成長量!$AE$7:$AG$7,0)),IF($F89="地位Ⅲ",INDEX(幹材積成長量!$AK$7:$AM$14,8,MATCH(【入力】吸収量・排出量算定シート!$G89,幹材積成長量!$AK$7:$AM$7,0)),INDEX(幹材積成長量!$AH$7:$AJ$14,8,MATCH(【入力】吸収量・排出量算定シート!$G89,幹材積成長量!$AH$7:$AJ$7,0)))),0)</f>
        <v>0</v>
      </c>
      <c r="DT89" s="187">
        <f>IFERROR(IF($F89="地位Ⅰ",INDEX(幹材積成長量!$AE$7:$AG$14,8,MATCH(【入力】吸収量・排出量算定シート!$G89,幹材積成長量!$AE$7:$AG$7,0)),IF($F89="地位Ⅲ",INDEX(幹材積成長量!$AK$7:$AM$14,8,MATCH(【入力】吸収量・排出量算定シート!$G89,幹材積成長量!$AK$7:$AM$7,0)),INDEX(幹材積成長量!$AH$7:$AJ$14,8,MATCH(【入力】吸収量・排出量算定シート!$G89,幹材積成長量!$AH$7:$AJ$7,0)))),0)</f>
        <v>0</v>
      </c>
      <c r="DU89" s="187">
        <f>IFERROR(IF($F89="地位Ⅰ",INDEX(幹材積成長量!$AE$7:$AG$14,8,MATCH(【入力】吸収量・排出量算定シート!$G89,幹材積成長量!$AE$7:$AG$7,0)),IF($F89="地位Ⅲ",INDEX(幹材積成長量!$AK$7:$AM$14,8,MATCH(【入力】吸収量・排出量算定シート!$G89,幹材積成長量!$AK$7:$AM$7,0)),INDEX(幹材積成長量!$AH$7:$AJ$14,8,MATCH(【入力】吸収量・排出量算定シート!$G89,幹材積成長量!$AH$7:$AJ$7,0)))),0)</f>
        <v>0</v>
      </c>
      <c r="DV89" s="187">
        <f>IFERROR(IF($F89="地位Ⅰ",INDEX(幹材積成長量!$AE$7:$AG$14,8,MATCH(【入力】吸収量・排出量算定シート!$G89,幹材積成長量!$AE$7:$AG$7,0)),IF($F89="地位Ⅲ",INDEX(幹材積成長量!$AK$7:$AM$14,8,MATCH(【入力】吸収量・排出量算定シート!$G89,幹材積成長量!$AK$7:$AM$7,0)),INDEX(幹材積成長量!$AH$7:$AJ$14,8,MATCH(【入力】吸収量・排出量算定シート!$G89,幹材積成長量!$AH$7:$AJ$7,0)))),0)</f>
        <v>0</v>
      </c>
      <c r="DW89" s="187">
        <f>IFERROR(IF($F89="地位Ⅰ",INDEX(幹材積成長量!$AE$7:$AG$14,8,MATCH(【入力】吸収量・排出量算定シート!$G89,幹材積成長量!$AE$7:$AG$7,0)),IF($F89="地位Ⅲ",INDEX(幹材積成長量!$AK$7:$AM$14,8,MATCH(【入力】吸収量・排出量算定シート!$G89,幹材積成長量!$AK$7:$AM$7,0)),INDEX(幹材積成長量!$AH$7:$AJ$14,8,MATCH(【入力】吸収量・排出量算定シート!$G89,幹材積成長量!$AH$7:$AJ$7,0)))),0)</f>
        <v>0</v>
      </c>
      <c r="DX89" s="187">
        <f>IFERROR(IF($F89="地位Ⅰ",INDEX(幹材積成長量!$AE$7:$AG$14,8,MATCH(【入力】吸収量・排出量算定シート!$G89,幹材積成長量!$AE$7:$AG$7,0)),IF($F89="地位Ⅲ",INDEX(幹材積成長量!$AK$7:$AM$14,8,MATCH(【入力】吸収量・排出量算定シート!$G89,幹材積成長量!$AK$7:$AM$7,0)),INDEX(幹材積成長量!$AH$7:$AJ$14,8,MATCH(【入力】吸収量・排出量算定シート!$G89,幹材積成長量!$AH$7:$AJ$7,0)))),0)</f>
        <v>0</v>
      </c>
      <c r="DY89" s="187">
        <f>IFERROR(IF($F89="地位Ⅰ",INDEX(幹材積成長量!$AE$7:$AG$14,8,MATCH(【入力】吸収量・排出量算定シート!$G89,幹材積成長量!$AE$7:$AG$7,0)),IF($F89="地位Ⅲ",INDEX(幹材積成長量!$AK$7:$AM$14,8,MATCH(【入力】吸収量・排出量算定シート!$G89,幹材積成長量!$AK$7:$AM$7,0)),INDEX(幹材積成長量!$AH$7:$AJ$14,8,MATCH(【入力】吸収量・排出量算定シート!$G89,幹材積成長量!$AH$7:$AJ$7,0)))),0)</f>
        <v>0</v>
      </c>
      <c r="DZ89" s="187">
        <f>IFERROR(IF($F89="地位Ⅰ",INDEX(幹材積成長量!$AE$7:$AG$14,8,MATCH(【入力】吸収量・排出量算定シート!$G89,幹材積成長量!$AE$7:$AG$7,0)),IF($F89="地位Ⅲ",INDEX(幹材積成長量!$AK$7:$AM$14,8,MATCH(【入力】吸収量・排出量算定シート!$G89,幹材積成長量!$AK$7:$AM$7,0)),INDEX(幹材積成長量!$AH$7:$AJ$14,8,MATCH(【入力】吸収量・排出量算定シート!$G89,幹材積成長量!$AH$7:$AJ$7,0)))),0)</f>
        <v>0</v>
      </c>
      <c r="EA89" s="187">
        <f>IFERROR(IF($F89="地位Ⅰ",INDEX(幹材積成長量!$AE$7:$AG$14,8,MATCH(【入力】吸収量・排出量算定シート!$G89,幹材積成長量!$AE$7:$AG$7,0)),IF($F89="地位Ⅲ",INDEX(幹材積成長量!$AK$7:$AM$14,8,MATCH(【入力】吸収量・排出量算定シート!$G89,幹材積成長量!$AK$7:$AM$7,0)),INDEX(幹材積成長量!$AH$7:$AJ$14,8,MATCH(【入力】吸収量・排出量算定シート!$G89,幹材積成長量!$AH$7:$AJ$7,0)))),0)</f>
        <v>0</v>
      </c>
      <c r="EB89" s="187">
        <f>IFERROR(IF($F89="地位Ⅰ",INDEX(幹材積成長量!$AE$7:$AG$14,8,MATCH(【入力】吸収量・排出量算定シート!$G89,幹材積成長量!$AE$7:$AG$7,0)),IF($F89="地位Ⅲ",INDEX(幹材積成長量!$AK$7:$AM$14,8,MATCH(【入力】吸収量・排出量算定シート!$G89,幹材積成長量!$AK$7:$AM$7,0)),INDEX(幹材積成長量!$AH$7:$AJ$14,8,MATCH(【入力】吸収量・排出量算定シート!$G89,幹材積成長量!$AH$7:$AJ$7,0)))),0)</f>
        <v>0</v>
      </c>
      <c r="EC89" s="187">
        <f>IFERROR(IF($F89="地位Ⅰ",INDEX(幹材積成長量!$AE$7:$AG$14,8,MATCH(【入力】吸収量・排出量算定シート!$G89,幹材積成長量!$AE$7:$AG$7,0)),IF($F89="地位Ⅲ",INDEX(幹材積成長量!$AK$7:$AM$14,8,MATCH(【入力】吸収量・排出量算定シート!$G89,幹材積成長量!$AK$7:$AM$7,0)),INDEX(幹材積成長量!$AH$7:$AJ$14,8,MATCH(【入力】吸収量・排出量算定シート!$G89,幹材積成長量!$AH$7:$AJ$7,0)))),0)</f>
        <v>0</v>
      </c>
      <c r="ED89" s="186">
        <f t="shared" si="233"/>
        <v>0</v>
      </c>
      <c r="EE89" s="186">
        <f t="shared" si="234"/>
        <v>0</v>
      </c>
      <c r="EF89" s="186">
        <f t="shared" si="235"/>
        <v>0</v>
      </c>
      <c r="EG89" s="186">
        <f t="shared" si="236"/>
        <v>0</v>
      </c>
      <c r="EH89" s="186">
        <f t="shared" si="237"/>
        <v>0</v>
      </c>
      <c r="EI89" s="186">
        <f t="shared" si="238"/>
        <v>0</v>
      </c>
      <c r="EJ89" s="186">
        <f t="shared" si="239"/>
        <v>0</v>
      </c>
      <c r="EK89" s="186">
        <f t="shared" si="240"/>
        <v>0</v>
      </c>
      <c r="EL89" s="186">
        <f t="shared" si="241"/>
        <v>0</v>
      </c>
      <c r="EM89" s="186">
        <f t="shared" si="242"/>
        <v>0</v>
      </c>
      <c r="EN89" s="186">
        <f t="shared" si="243"/>
        <v>0</v>
      </c>
      <c r="EO89" s="186">
        <f t="shared" si="244"/>
        <v>0</v>
      </c>
      <c r="EP89" s="186">
        <f t="shared" si="245"/>
        <v>0</v>
      </c>
      <c r="EQ89" s="186">
        <f t="shared" si="246"/>
        <v>0</v>
      </c>
      <c r="ER89" s="186">
        <f t="shared" si="247"/>
        <v>0</v>
      </c>
      <c r="ES89" s="186">
        <f t="shared" si="248"/>
        <v>0</v>
      </c>
      <c r="ET89" s="186">
        <f t="shared" si="249"/>
        <v>0</v>
      </c>
    </row>
    <row r="90" spans="2:150" x14ac:dyDescent="0.3">
      <c r="B90" s="3"/>
      <c r="C90" s="3"/>
      <c r="D90" s="3"/>
      <c r="E90" s="3"/>
      <c r="G90" s="217"/>
      <c r="J90" s="3"/>
      <c r="M90" s="187">
        <f>IFERROR(IF($F90="地位Ⅰ",INDEX(幹材積成長量!$S$7:$U$148,MATCH(【入力】吸収量・排出量算定シート!$H90+(M$17-$M$17),幹材積成長量!$S$7:$S$148,0),MATCH($G90,幹材積成長量!$S$7:$U$7,0)),IF($F90="地位Ⅲ",INDEX(幹材積成長量!$Y$7:$AA$148,MATCH(【入力】吸収量・排出量算定シート!$H90+(M$17-$M$17),幹材積成長量!$Y$7:$Y$148,0),MATCH($G90,幹材積成長量!$Y$7:$AA$7,0)),INDEX(幹材積成長量!$V$7:$X$148,MATCH(【入力】吸収量・排出量算定シート!$H90+(M$17-$M$17),幹材積成長量!$V$7:$V$148,0),MATCH($G90,幹材積成長量!$V$7:$X$7,0)))),0)</f>
        <v>0</v>
      </c>
      <c r="N90" s="187">
        <f>IFERROR(IF($F90="地位Ⅰ",INDEX(幹材積成長量!$S$7:$U$148,MATCH(【入力】吸収量・排出量算定シート!$H90+(N$17-$M$17),幹材積成長量!$S$7:$S$148,0),MATCH($G90,幹材積成長量!$S$7:$U$7,0)),IF($F90="地位Ⅲ",INDEX(幹材積成長量!$Y$7:$AA$148,MATCH(【入力】吸収量・排出量算定シート!$H90+(N$17-$M$17),幹材積成長量!$Y$7:$Y$148,0),MATCH($G90,幹材積成長量!$Y$7:$AA$7,0)),INDEX(幹材積成長量!$V$7:$X$148,MATCH(【入力】吸収量・排出量算定シート!$H90+(N$17-$M$17),幹材積成長量!$V$7:$V$148,0),MATCH($G90,幹材積成長量!$V$7:$X$7,0)))),0)</f>
        <v>0</v>
      </c>
      <c r="O90" s="187">
        <f>IFERROR(IF($F90="地位Ⅰ",INDEX(幹材積成長量!$S$7:$U$148,MATCH(【入力】吸収量・排出量算定シート!$H90+(O$17-$M$17),幹材積成長量!$S$7:$S$148,0),MATCH($G90,幹材積成長量!$S$7:$U$7,0)),IF($F90="地位Ⅲ",INDEX(幹材積成長量!$Y$7:$AA$148,MATCH(【入力】吸収量・排出量算定シート!$H90+(O$17-$M$17),幹材積成長量!$Y$7:$Y$148,0),MATCH($G90,幹材積成長量!$Y$7:$AA$7,0)),INDEX(幹材積成長量!$V$7:$X$148,MATCH(【入力】吸収量・排出量算定シート!$H90+(O$17-$M$17),幹材積成長量!$V$7:$V$148,0),MATCH($G90,幹材積成長量!$V$7:$X$7,0)))),0)</f>
        <v>0</v>
      </c>
      <c r="P90" s="187">
        <f>IFERROR(IF($F90="地位Ⅰ",INDEX(幹材積成長量!$S$7:$U$148,MATCH(【入力】吸収量・排出量算定シート!$H90+(P$17-$M$17),幹材積成長量!$S$7:$S$148,0),MATCH($G90,幹材積成長量!$S$7:$U$7,0)),IF($F90="地位Ⅲ",INDEX(幹材積成長量!$Y$7:$AA$148,MATCH(【入力】吸収量・排出量算定シート!$H90+(P$17-$M$17),幹材積成長量!$Y$7:$Y$148,0),MATCH($G90,幹材積成長量!$Y$7:$AA$7,0)),INDEX(幹材積成長量!$V$7:$X$148,MATCH(【入力】吸収量・排出量算定シート!$H90+(P$17-$M$17),幹材積成長量!$V$7:$V$148,0),MATCH($G90,幹材積成長量!$V$7:$X$7,0)))),0)</f>
        <v>0</v>
      </c>
      <c r="Q90" s="187">
        <f>IFERROR(IF($F90="地位Ⅰ",INDEX(幹材積成長量!$S$7:$U$148,MATCH(【入力】吸収量・排出量算定シート!$H90+(Q$17-$M$17),幹材積成長量!$S$7:$S$148,0),MATCH($G90,幹材積成長量!$S$7:$U$7,0)),IF($F90="地位Ⅲ",INDEX(幹材積成長量!$Y$7:$AA$148,MATCH(【入力】吸収量・排出量算定シート!$H90+(Q$17-$M$17),幹材積成長量!$Y$7:$Y$148,0),MATCH($G90,幹材積成長量!$Y$7:$AA$7,0)),INDEX(幹材積成長量!$V$7:$X$148,MATCH(【入力】吸収量・排出量算定シート!$H90+(Q$17-$M$17),幹材積成長量!$V$7:$V$148,0),MATCH($G90,幹材積成長量!$V$7:$X$7,0)))),0)</f>
        <v>0</v>
      </c>
      <c r="R90" s="187">
        <f>IFERROR(IF($F90="地位Ⅰ",INDEX(幹材積成長量!$S$7:$U$148,MATCH(【入力】吸収量・排出量算定シート!$H90+(R$17-$M$17),幹材積成長量!$S$7:$S$148,0),MATCH($G90,幹材積成長量!$S$7:$U$7,0)),IF($F90="地位Ⅲ",INDEX(幹材積成長量!$Y$7:$AA$148,MATCH(【入力】吸収量・排出量算定シート!$H90+(R$17-$M$17),幹材積成長量!$Y$7:$Y$148,0),MATCH($G90,幹材積成長量!$Y$7:$AA$7,0)),INDEX(幹材積成長量!$V$7:$X$148,MATCH(【入力】吸収量・排出量算定シート!$H90+(R$17-$M$17),幹材積成長量!$V$7:$V$148,0),MATCH($G90,幹材積成長量!$V$7:$X$7,0)))),0)</f>
        <v>0</v>
      </c>
      <c r="S90" s="187">
        <f>IFERROR(IF($F90="地位Ⅰ",INDEX(幹材積成長量!$S$7:$U$148,MATCH(【入力】吸収量・排出量算定シート!$H90+(S$17-$M$17),幹材積成長量!$S$7:$S$148,0),MATCH($G90,幹材積成長量!$S$7:$U$7,0)),IF($F90="地位Ⅲ",INDEX(幹材積成長量!$Y$7:$AA$148,MATCH(【入力】吸収量・排出量算定シート!$H90+(S$17-$M$17),幹材積成長量!$Y$7:$Y$148,0),MATCH($G90,幹材積成長量!$Y$7:$AA$7,0)),INDEX(幹材積成長量!$V$7:$X$148,MATCH(【入力】吸収量・排出量算定シート!$H90+(S$17-$M$17),幹材積成長量!$V$7:$V$148,0),MATCH($G90,幹材積成長量!$V$7:$X$7,0)))),0)</f>
        <v>0</v>
      </c>
      <c r="T90" s="187">
        <f>IFERROR(IF($F90="地位Ⅰ",INDEX(幹材積成長量!$S$7:$U$148,MATCH(【入力】吸収量・排出量算定シート!$H90+(T$17-$M$17),幹材積成長量!$S$7:$S$148,0),MATCH($G90,幹材積成長量!$S$7:$U$7,0)),IF($F90="地位Ⅲ",INDEX(幹材積成長量!$Y$7:$AA$148,MATCH(【入力】吸収量・排出量算定シート!$H90+(T$17-$M$17),幹材積成長量!$Y$7:$Y$148,0),MATCH($G90,幹材積成長量!$Y$7:$AA$7,0)),INDEX(幹材積成長量!$V$7:$X$148,MATCH(【入力】吸収量・排出量算定シート!$H90+(T$17-$M$17),幹材積成長量!$V$7:$V$148,0),MATCH($G90,幹材積成長量!$V$7:$X$7,0)))),0)</f>
        <v>0</v>
      </c>
      <c r="U90" s="187">
        <f>IFERROR(IF($F90="地位Ⅰ",INDEX(幹材積成長量!$S$7:$U$148,MATCH(【入力】吸収量・排出量算定シート!$H90+(U$17-$M$17),幹材積成長量!$S$7:$S$148,0),MATCH($G90,幹材積成長量!$S$7:$U$7,0)),IF($F90="地位Ⅲ",INDEX(幹材積成長量!$Y$7:$AA$148,MATCH(【入力】吸収量・排出量算定シート!$H90+(U$17-$M$17),幹材積成長量!$Y$7:$Y$148,0),MATCH($G90,幹材積成長量!$Y$7:$AA$7,0)),INDEX(幹材積成長量!$V$7:$X$148,MATCH(【入力】吸収量・排出量算定シート!$H90+(U$17-$M$17),幹材積成長量!$V$7:$V$148,0),MATCH($G90,幹材積成長量!$V$7:$X$7,0)))),0)</f>
        <v>0</v>
      </c>
      <c r="V90" s="187">
        <f>IFERROR(IF($F90="地位Ⅰ",INDEX(幹材積成長量!$S$7:$U$148,MATCH(【入力】吸収量・排出量算定シート!$H90+(V$17-$M$17),幹材積成長量!$S$7:$S$148,0),MATCH($G90,幹材積成長量!$S$7:$U$7,0)),IF($F90="地位Ⅲ",INDEX(幹材積成長量!$Y$7:$AA$148,MATCH(【入力】吸収量・排出量算定シート!$H90+(V$17-$M$17),幹材積成長量!$Y$7:$Y$148,0),MATCH($G90,幹材積成長量!$Y$7:$AA$7,0)),INDEX(幹材積成長量!$V$7:$X$148,MATCH(【入力】吸収量・排出量算定シート!$H90+(V$17-$M$17),幹材積成長量!$V$7:$V$148,0),MATCH($G90,幹材積成長量!$V$7:$X$7,0)))),0)</f>
        <v>0</v>
      </c>
      <c r="W90" s="187">
        <f>IFERROR(IF($F90="地位Ⅰ",INDEX(幹材積成長量!$S$7:$U$148,MATCH(【入力】吸収量・排出量算定シート!$H90+(W$17-$M$17),幹材積成長量!$S$7:$S$148,0),MATCH($G90,幹材積成長量!$S$7:$U$7,0)),IF($F90="地位Ⅲ",INDEX(幹材積成長量!$Y$7:$AA$148,MATCH(【入力】吸収量・排出量算定シート!$H90+(W$17-$M$17),幹材積成長量!$Y$7:$Y$148,0),MATCH($G90,幹材積成長量!$Y$7:$AA$7,0)),INDEX(幹材積成長量!$V$7:$X$148,MATCH(【入力】吸収量・排出量算定シート!$H90+(W$17-$M$17),幹材積成長量!$V$7:$V$148,0),MATCH($G90,幹材積成長量!$V$7:$X$7,0)))),0)</f>
        <v>0</v>
      </c>
      <c r="X90" s="187">
        <f>IFERROR(IF($F90="地位Ⅰ",INDEX(幹材積成長量!$S$7:$U$148,MATCH(【入力】吸収量・排出量算定シート!$H90+(X$17-$M$17),幹材積成長量!$S$7:$S$148,0),MATCH($G90,幹材積成長量!$S$7:$U$7,0)),IF($F90="地位Ⅲ",INDEX(幹材積成長量!$Y$7:$AA$148,MATCH(【入力】吸収量・排出量算定シート!$H90+(X$17-$M$17),幹材積成長量!$Y$7:$Y$148,0),MATCH($G90,幹材積成長量!$Y$7:$AA$7,0)),INDEX(幹材積成長量!$V$7:$X$148,MATCH(【入力】吸収量・排出量算定シート!$H90+(X$17-$M$17),幹材積成長量!$V$7:$V$148,0),MATCH($G90,幹材積成長量!$V$7:$X$7,0)))),0)</f>
        <v>0</v>
      </c>
      <c r="Y90" s="187">
        <f>IFERROR(IF($F90="地位Ⅰ",INDEX(幹材積成長量!$S$7:$U$148,MATCH(【入力】吸収量・排出量算定シート!$H90+(Y$17-$M$17),幹材積成長量!$S$7:$S$148,0),MATCH($G90,幹材積成長量!$S$7:$U$7,0)),IF($F90="地位Ⅲ",INDEX(幹材積成長量!$Y$7:$AA$148,MATCH(【入力】吸収量・排出量算定シート!$H90+(Y$17-$M$17),幹材積成長量!$Y$7:$Y$148,0),MATCH($G90,幹材積成長量!$Y$7:$AA$7,0)),INDEX(幹材積成長量!$V$7:$X$148,MATCH(【入力】吸収量・排出量算定シート!$H90+(Y$17-$M$17),幹材積成長量!$V$7:$V$148,0),MATCH($G90,幹材積成長量!$V$7:$X$7,0)))),0)</f>
        <v>0</v>
      </c>
      <c r="Z90" s="187">
        <f>IFERROR(IF($F90="地位Ⅰ",INDEX(幹材積成長量!$S$7:$U$148,MATCH(【入力】吸収量・排出量算定シート!$H90+(Z$17-$M$17),幹材積成長量!$S$7:$S$148,0),MATCH($G90,幹材積成長量!$S$7:$U$7,0)),IF($F90="地位Ⅲ",INDEX(幹材積成長量!$Y$7:$AA$148,MATCH(【入力】吸収量・排出量算定シート!$H90+(Z$17-$M$17),幹材積成長量!$Y$7:$Y$148,0),MATCH($G90,幹材積成長量!$Y$7:$AA$7,0)),INDEX(幹材積成長量!$V$7:$X$148,MATCH(【入力】吸収量・排出量算定シート!$H90+(Z$17-$M$17),幹材積成長量!$V$7:$V$148,0),MATCH($G90,幹材積成長量!$V$7:$X$7,0)))),0)</f>
        <v>0</v>
      </c>
      <c r="AA90" s="187">
        <f>IFERROR(IF($F90="地位Ⅰ",INDEX(幹材積成長量!$S$7:$U$148,MATCH(【入力】吸収量・排出量算定シート!$H90+(AA$17-$M$17),幹材積成長量!$S$7:$S$148,0),MATCH($G90,幹材積成長量!$S$7:$U$7,0)),IF($F90="地位Ⅲ",INDEX(幹材積成長量!$Y$7:$AA$148,MATCH(【入力】吸収量・排出量算定シート!$H90+(AA$17-$M$17),幹材積成長量!$Y$7:$Y$148,0),MATCH($G90,幹材積成長量!$Y$7:$AA$7,0)),INDEX(幹材積成長量!$V$7:$X$148,MATCH(【入力】吸収量・排出量算定シート!$H90+(AA$17-$M$17),幹材積成長量!$V$7:$V$148,0),MATCH($G90,幹材積成長量!$V$7:$X$7,0)))),0)</f>
        <v>0</v>
      </c>
      <c r="AB90" s="187">
        <f>IFERROR(IF($F90="地位Ⅰ",INDEX(幹材積成長量!$S$7:$U$148,MATCH(【入力】吸収量・排出量算定シート!$H90+(AB$17-$M$17),幹材積成長量!$S$7:$S$148,0),MATCH($G90,幹材積成長量!$S$7:$U$7,0)),IF($F90="地位Ⅲ",INDEX(幹材積成長量!$Y$7:$AA$148,MATCH(【入力】吸収量・排出量算定シート!$H90+(AB$17-$M$17),幹材積成長量!$Y$7:$Y$148,0),MATCH($G90,幹材積成長量!$Y$7:$AA$7,0)),INDEX(幹材積成長量!$V$7:$X$148,MATCH(【入力】吸収量・排出量算定シート!$H90+(AB$17-$M$17),幹材積成長量!$V$7:$V$148,0),MATCH($G90,幹材積成長量!$V$7:$X$7,0)))),0)</f>
        <v>0</v>
      </c>
      <c r="AC90" s="187">
        <f>IFERROR(IF($F90="地位Ⅰ",INDEX(幹材積成長量!$S$7:$U$148,MATCH(【入力】吸収量・排出量算定シート!$H90+(AC$17-$M$17),幹材積成長量!$S$7:$S$148,0),MATCH($G90,幹材積成長量!$S$7:$U$7,0)),IF($F90="地位Ⅲ",INDEX(幹材積成長量!$Y$7:$AA$148,MATCH(【入力】吸収量・排出量算定シート!$H90+(AC$17-$M$17),幹材積成長量!$Y$7:$Y$148,0),MATCH($G90,幹材積成長量!$Y$7:$AA$7,0)),INDEX(幹材積成長量!$V$7:$X$148,MATCH(【入力】吸収量・排出量算定シート!$H90+(AC$17-$M$17),幹材積成長量!$V$7:$V$148,0),MATCH($G90,幹材積成長量!$V$7:$X$7,0)))),0)</f>
        <v>0</v>
      </c>
      <c r="AD90" s="2">
        <f>IFERROR(INDEX('BEF（拡大係数）'!$A$4:$AO$154,MATCH(【入力】吸収量・排出量算定シート!$H90,'BEF（拡大係数）'!$A$4:$A$154,0),MATCH($G90,'BEF（拡大係数）'!$A$4:$AO$4,0)),0)</f>
        <v>0</v>
      </c>
      <c r="AE90" s="2">
        <f>IFERROR(INDEX('BEF（拡大係数）'!$A$4:$AO$154,MATCH(【入力】吸収量・排出量算定シート!$H90,'BEF（拡大係数）'!$A$4:$A$154,0),MATCH($G90,'BEF（拡大係数）'!$A$4:$AO$4,0)),0)</f>
        <v>0</v>
      </c>
      <c r="AF90" s="2">
        <f>IFERROR(INDEX('BEF（拡大係数）'!$A$4:$AO$154,MATCH(【入力】吸収量・排出量算定シート!$H90,'BEF（拡大係数）'!$A$4:$A$154,0),MATCH($G90,'BEF（拡大係数）'!$A$4:$AO$4,0)),0)</f>
        <v>0</v>
      </c>
      <c r="AG90" s="2">
        <f>IFERROR(INDEX('BEF（拡大係数）'!$A$4:$AO$154,MATCH(【入力】吸収量・排出量算定シート!$H90,'BEF（拡大係数）'!$A$4:$A$154,0),MATCH($G90,'BEF（拡大係数）'!$A$4:$AO$4,0)),0)</f>
        <v>0</v>
      </c>
      <c r="AH90" s="2">
        <f>IFERROR(INDEX('BEF（拡大係数）'!$A$4:$AO$154,MATCH(【入力】吸収量・排出量算定シート!$H90,'BEF（拡大係数）'!$A$4:$A$154,0),MATCH($G90,'BEF（拡大係数）'!$A$4:$AO$4,0)),0)</f>
        <v>0</v>
      </c>
      <c r="AI90" s="2">
        <f>IFERROR(INDEX('BEF（拡大係数）'!$A$4:$AO$154,MATCH(【入力】吸収量・排出量算定シート!$H90,'BEF（拡大係数）'!$A$4:$A$154,0),MATCH($G90,'BEF（拡大係数）'!$A$4:$AO$4,0)),0)</f>
        <v>0</v>
      </c>
      <c r="AJ90" s="2">
        <f>IFERROR(INDEX('BEF（拡大係数）'!$A$4:$AO$154,MATCH(【入力】吸収量・排出量算定シート!$H90,'BEF（拡大係数）'!$A$4:$A$154,0),MATCH($G90,'BEF（拡大係数）'!$A$4:$AO$4,0)),0)</f>
        <v>0</v>
      </c>
      <c r="AK90" s="2">
        <f>IFERROR(INDEX('BEF（拡大係数）'!$A$4:$AO$154,MATCH(【入力】吸収量・排出量算定シート!$H90,'BEF（拡大係数）'!$A$4:$A$154,0),MATCH($G90,'BEF（拡大係数）'!$A$4:$AO$4,0)),0)</f>
        <v>0</v>
      </c>
      <c r="AL90" s="2">
        <f>IFERROR(INDEX('BEF（拡大係数）'!$A$4:$AO$154,MATCH(【入力】吸収量・排出量算定シート!$H90,'BEF（拡大係数）'!$A$4:$A$154,0),MATCH($G90,'BEF（拡大係数）'!$A$4:$AO$4,0)),0)</f>
        <v>0</v>
      </c>
      <c r="AM90" s="2">
        <f>IFERROR(INDEX('BEF（拡大係数）'!$A$4:$AO$154,MATCH(【入力】吸収量・排出量算定シート!$H90,'BEF（拡大係数）'!$A$4:$A$154,0),MATCH($G90,'BEF（拡大係数）'!$A$4:$AO$4,0)),0)</f>
        <v>0</v>
      </c>
      <c r="AN90" s="2">
        <f>IFERROR(INDEX('BEF（拡大係数）'!$A$4:$AO$154,MATCH(【入力】吸収量・排出量算定シート!$H90,'BEF（拡大係数）'!$A$4:$A$154,0),MATCH($G90,'BEF（拡大係数）'!$A$4:$AO$4,0)),0)</f>
        <v>0</v>
      </c>
      <c r="AO90" s="2">
        <f>IFERROR(INDEX('BEF（拡大係数）'!$A$4:$AO$154,MATCH(【入力】吸収量・排出量算定シート!$H90,'BEF（拡大係数）'!$A$4:$A$154,0),MATCH($G90,'BEF（拡大係数）'!$A$4:$AO$4,0)),0)</f>
        <v>0</v>
      </c>
      <c r="AP90" s="2">
        <f>IFERROR(INDEX('BEF（拡大係数）'!$A$4:$AO$154,MATCH(【入力】吸収量・排出量算定シート!$H90,'BEF（拡大係数）'!$A$4:$A$154,0),MATCH($G90,'BEF（拡大係数）'!$A$4:$AO$4,0)),0)</f>
        <v>0</v>
      </c>
      <c r="AQ90" s="2">
        <f>IFERROR(INDEX('BEF（拡大係数）'!$A$4:$AO$154,MATCH(【入力】吸収量・排出量算定シート!$H90,'BEF（拡大係数）'!$A$4:$A$154,0),MATCH($G90,'BEF（拡大係数）'!$A$4:$AO$4,0)),0)</f>
        <v>0</v>
      </c>
      <c r="AR90" s="2">
        <f>IFERROR(INDEX('BEF（拡大係数）'!$A$4:$AO$154,MATCH(【入力】吸収量・排出量算定シート!$H90,'BEF（拡大係数）'!$A$4:$A$154,0),MATCH($G90,'BEF（拡大係数）'!$A$4:$AO$4,0)),0)</f>
        <v>0</v>
      </c>
      <c r="AS90" s="2">
        <f>IFERROR(INDEX('BEF（拡大係数）'!$A$4:$AO$154,MATCH(【入力】吸収量・排出量算定シート!$H90,'BEF（拡大係数）'!$A$4:$A$154,0),MATCH($G90,'BEF（拡大係数）'!$A$4:$AO$4,0)),0)</f>
        <v>0</v>
      </c>
      <c r="AT90" s="2">
        <f>IFERROR(INDEX('BEF（拡大係数）'!$A$4:$AO$154,MATCH(【入力】吸収量・排出量算定シート!$H90,'BEF（拡大係数）'!$A$4:$A$154,0),MATCH($G90,'BEF（拡大係数）'!$A$4:$AO$4,0)),0)</f>
        <v>0</v>
      </c>
      <c r="AU90" s="2">
        <f>IFERROR(VLOOKUP($G90,パラメータ_オリジナル!$B$6:$G$45,4,FALSE),0)</f>
        <v>0</v>
      </c>
      <c r="AV90" s="2">
        <f>IFERROR(VLOOKUP($G90,パラメータ_オリジナル!$B$6:$G$45,5,FALSE),0)</f>
        <v>0</v>
      </c>
      <c r="AW90" s="2">
        <f>IFERROR(VLOOKUP($G90,パラメータ_オリジナル!$B$6:$G$45,6,FALSE),0)</f>
        <v>0</v>
      </c>
      <c r="AX90" s="125">
        <f t="shared" si="182"/>
        <v>0</v>
      </c>
      <c r="AY90" s="125">
        <f t="shared" si="183"/>
        <v>0</v>
      </c>
      <c r="AZ90" s="125">
        <f t="shared" si="184"/>
        <v>0</v>
      </c>
      <c r="BA90" s="125">
        <f t="shared" si="185"/>
        <v>0</v>
      </c>
      <c r="BB90" s="125">
        <f t="shared" si="186"/>
        <v>0</v>
      </c>
      <c r="BC90" s="125">
        <f t="shared" si="187"/>
        <v>0</v>
      </c>
      <c r="BD90" s="125">
        <f t="shared" si="188"/>
        <v>0</v>
      </c>
      <c r="BE90" s="125">
        <f t="shared" si="189"/>
        <v>0</v>
      </c>
      <c r="BF90" s="125">
        <f t="shared" si="190"/>
        <v>0</v>
      </c>
      <c r="BG90" s="125">
        <f t="shared" si="191"/>
        <v>0</v>
      </c>
      <c r="BH90" s="125">
        <f t="shared" si="192"/>
        <v>0</v>
      </c>
      <c r="BI90" s="125">
        <f t="shared" si="193"/>
        <v>0</v>
      </c>
      <c r="BJ90" s="125">
        <f t="shared" si="194"/>
        <v>0</v>
      </c>
      <c r="BK90" s="125">
        <f t="shared" si="195"/>
        <v>0</v>
      </c>
      <c r="BL90" s="125">
        <f t="shared" si="196"/>
        <v>0</v>
      </c>
      <c r="BM90" s="125">
        <f t="shared" si="197"/>
        <v>0</v>
      </c>
      <c r="BN90" s="125">
        <f t="shared" si="198"/>
        <v>0</v>
      </c>
      <c r="BO90" s="125">
        <f t="shared" si="199"/>
        <v>0</v>
      </c>
      <c r="BP90" s="125">
        <f t="shared" si="200"/>
        <v>0</v>
      </c>
      <c r="BQ90" s="125">
        <f t="shared" si="201"/>
        <v>0</v>
      </c>
      <c r="BR90" s="125">
        <f t="shared" si="202"/>
        <v>0</v>
      </c>
      <c r="BS90" s="125">
        <f t="shared" si="203"/>
        <v>0</v>
      </c>
      <c r="BT90" s="125">
        <f t="shared" si="204"/>
        <v>0</v>
      </c>
      <c r="BU90" s="125">
        <f t="shared" si="205"/>
        <v>0</v>
      </c>
      <c r="BV90" s="125">
        <f t="shared" si="206"/>
        <v>0</v>
      </c>
      <c r="BW90" s="125">
        <f t="shared" si="207"/>
        <v>0</v>
      </c>
      <c r="BX90" s="125">
        <f t="shared" si="208"/>
        <v>0</v>
      </c>
      <c r="BY90" s="125">
        <f t="shared" si="209"/>
        <v>0</v>
      </c>
      <c r="BZ90" s="125">
        <f t="shared" si="210"/>
        <v>0</v>
      </c>
      <c r="CA90" s="125">
        <f t="shared" si="211"/>
        <v>0</v>
      </c>
      <c r="CB90" s="125">
        <f t="shared" si="212"/>
        <v>0</v>
      </c>
      <c r="CC90" s="125">
        <f t="shared" si="213"/>
        <v>0</v>
      </c>
      <c r="CD90" s="125">
        <f t="shared" si="214"/>
        <v>0</v>
      </c>
      <c r="CE90" s="125">
        <f t="shared" si="215"/>
        <v>0</v>
      </c>
      <c r="CF90" s="2">
        <f>IFERROR(IF($F90="地位Ⅰ",INDEX(幹材積成長量!$I$7:$K$148,MATCH((【入力】吸収量・排出量算定シート!$H90+(【入力】吸収量・排出量算定シート!CF$17-【入力】吸収量・排出量算定シート!$CF$17)),幹材積成長量!$I$7:$I$148,0),MATCH(【入力】吸収量・排出量算定シート!$G90,幹材積成長量!$I$7:$K$7,0)),IF($F90="地位Ⅲ",INDEX(幹材積成長量!$O$7:$Q$148,MATCH((【入力】吸収量・排出量算定シート!$H90+(【入力】吸収量・排出量算定シート!CF$17-【入力】吸収量・排出量算定シート!$CF$17)),幹材積成長量!$O$7:$O$148,0),MATCH(【入力】吸収量・排出量算定シート!$G90,幹材積成長量!$O$7:$Q$7,0)),INDEX(幹材積成長量!$L$7:$N$148,MATCH((【入力】吸収量・排出量算定シート!$H90+(【入力】吸収量・排出量算定シート!CF$17-【入力】吸収量・排出量算定シート!$CF$17)),幹材積成長量!$L$7:$L$148,0),MATCH(【入力】吸収量・排出量算定シート!$G90,幹材積成長量!$L$7:$N$7,0)))),0)</f>
        <v>0</v>
      </c>
      <c r="CG90" s="2">
        <f>IFERROR(IF($F90="地位Ⅰ",INDEX(幹材積成長量!$I$7:$K$148,MATCH((【入力】吸収量・排出量算定シート!$H90+(【入力】吸収量・排出量算定シート!CG$17-【入力】吸収量・排出量算定シート!$CF$17)),幹材積成長量!$I$7:$I$148,0),MATCH(【入力】吸収量・排出量算定シート!$G90,幹材積成長量!$I$7:$K$7,0)),IF($F90="地位Ⅲ",INDEX(幹材積成長量!$O$7:$Q$148,MATCH((【入力】吸収量・排出量算定シート!$H90+(【入力】吸収量・排出量算定シート!CG$17-【入力】吸収量・排出量算定シート!$CF$17)),幹材積成長量!$O$7:$O$148,0),MATCH(【入力】吸収量・排出量算定シート!$G90,幹材積成長量!$O$7:$Q$7,0)),INDEX(幹材積成長量!$L$7:$N$148,MATCH((【入力】吸収量・排出量算定シート!$H90+(【入力】吸収量・排出量算定シート!CG$17-【入力】吸収量・排出量算定シート!$CF$17)),幹材積成長量!$L$7:$L$148,0),MATCH(【入力】吸収量・排出量算定シート!$G90,幹材積成長量!$L$7:$N$7,0)))),0)</f>
        <v>0</v>
      </c>
      <c r="CH90" s="2">
        <f>IFERROR(IF($F90="地位Ⅰ",INDEX(幹材積成長量!$I$7:$K$148,MATCH((【入力】吸収量・排出量算定シート!$H90+(【入力】吸収量・排出量算定シート!CH$17-【入力】吸収量・排出量算定シート!$CF$17)),幹材積成長量!$I$7:$I$148,0),MATCH(【入力】吸収量・排出量算定シート!$G90,幹材積成長量!$I$7:$K$7,0)),IF($F90="地位Ⅲ",INDEX(幹材積成長量!$O$7:$Q$148,MATCH((【入力】吸収量・排出量算定シート!$H90+(【入力】吸収量・排出量算定シート!CH$17-【入力】吸収量・排出量算定シート!$CF$17)),幹材積成長量!$O$7:$O$148,0),MATCH(【入力】吸収量・排出量算定シート!$G90,幹材積成長量!$O$7:$Q$7,0)),INDEX(幹材積成長量!$L$7:$N$148,MATCH((【入力】吸収量・排出量算定シート!$H90+(【入力】吸収量・排出量算定シート!CH$17-【入力】吸収量・排出量算定シート!$CF$17)),幹材積成長量!$L$7:$L$148,0),MATCH(【入力】吸収量・排出量算定シート!$G90,幹材積成長量!$L$7:$N$7,0)))),0)</f>
        <v>0</v>
      </c>
      <c r="CI90" s="2">
        <f>IFERROR(IF($F90="地位Ⅰ",INDEX(幹材積成長量!$I$7:$K$148,MATCH((【入力】吸収量・排出量算定シート!$H90+(【入力】吸収量・排出量算定シート!CI$17-【入力】吸収量・排出量算定シート!$CF$17)),幹材積成長量!$I$7:$I$148,0),MATCH(【入力】吸収量・排出量算定シート!$G90,幹材積成長量!$I$7:$K$7,0)),IF($F90="地位Ⅲ",INDEX(幹材積成長量!$O$7:$Q$148,MATCH((【入力】吸収量・排出量算定シート!$H90+(【入力】吸収量・排出量算定シート!CI$17-【入力】吸収量・排出量算定シート!$CF$17)),幹材積成長量!$O$7:$O$148,0),MATCH(【入力】吸収量・排出量算定シート!$G90,幹材積成長量!$O$7:$Q$7,0)),INDEX(幹材積成長量!$L$7:$N$148,MATCH((【入力】吸収量・排出量算定シート!$H90+(【入力】吸収量・排出量算定シート!CI$17-【入力】吸収量・排出量算定シート!$CF$17)),幹材積成長量!$L$7:$L$148,0),MATCH(【入力】吸収量・排出量算定シート!$G90,幹材積成長量!$L$7:$N$7,0)))),0)</f>
        <v>0</v>
      </c>
      <c r="CJ90" s="2">
        <f>IFERROR(IF($F90="地位Ⅰ",INDEX(幹材積成長量!$I$7:$K$148,MATCH((【入力】吸収量・排出量算定シート!$H90+(【入力】吸収量・排出量算定シート!CJ$17-【入力】吸収量・排出量算定シート!$CF$17)),幹材積成長量!$I$7:$I$148,0),MATCH(【入力】吸収量・排出量算定シート!$G90,幹材積成長量!$I$7:$K$7,0)),IF($F90="地位Ⅲ",INDEX(幹材積成長量!$O$7:$Q$148,MATCH((【入力】吸収量・排出量算定シート!$H90+(【入力】吸収量・排出量算定シート!CJ$17-【入力】吸収量・排出量算定シート!$CF$17)),幹材積成長量!$O$7:$O$148,0),MATCH(【入力】吸収量・排出量算定シート!$G90,幹材積成長量!$O$7:$Q$7,0)),INDEX(幹材積成長量!$L$7:$N$148,MATCH((【入力】吸収量・排出量算定シート!$H90+(【入力】吸収量・排出量算定シート!CJ$17-【入力】吸収量・排出量算定シート!$CF$17)),幹材積成長量!$L$7:$L$148,0),MATCH(【入力】吸収量・排出量算定シート!$G90,幹材積成長量!$L$7:$N$7,0)))),0)</f>
        <v>0</v>
      </c>
      <c r="CK90" s="2">
        <f>IFERROR(IF($F90="地位Ⅰ",INDEX(幹材積成長量!$I$7:$K$148,MATCH((【入力】吸収量・排出量算定シート!$H90+(【入力】吸収量・排出量算定シート!CK$17-【入力】吸収量・排出量算定シート!$CF$17)),幹材積成長量!$I$7:$I$148,0),MATCH(【入力】吸収量・排出量算定シート!$G90,幹材積成長量!$I$7:$K$7,0)),IF($F90="地位Ⅲ",INDEX(幹材積成長量!$O$7:$Q$148,MATCH((【入力】吸収量・排出量算定シート!$H90+(【入力】吸収量・排出量算定シート!CK$17-【入力】吸収量・排出量算定シート!$CF$17)),幹材積成長量!$O$7:$O$148,0),MATCH(【入力】吸収量・排出量算定シート!$G90,幹材積成長量!$O$7:$Q$7,0)),INDEX(幹材積成長量!$L$7:$N$148,MATCH((【入力】吸収量・排出量算定シート!$H90+(【入力】吸収量・排出量算定シート!CK$17-【入力】吸収量・排出量算定シート!$CF$17)),幹材積成長量!$L$7:$L$148,0),MATCH(【入力】吸収量・排出量算定シート!$G90,幹材積成長量!$L$7:$N$7,0)))),0)</f>
        <v>0</v>
      </c>
      <c r="CL90" s="2">
        <f>IFERROR(IF($F90="地位Ⅰ",INDEX(幹材積成長量!$I$7:$K$148,MATCH((【入力】吸収量・排出量算定シート!$H90+(【入力】吸収量・排出量算定シート!CL$17-【入力】吸収量・排出量算定シート!$CF$17)),幹材積成長量!$I$7:$I$148,0),MATCH(【入力】吸収量・排出量算定シート!$G90,幹材積成長量!$I$7:$K$7,0)),IF($F90="地位Ⅲ",INDEX(幹材積成長量!$O$7:$Q$148,MATCH((【入力】吸収量・排出量算定シート!$H90+(【入力】吸収量・排出量算定シート!CL$17-【入力】吸収量・排出量算定シート!$CF$17)),幹材積成長量!$O$7:$O$148,0),MATCH(【入力】吸収量・排出量算定シート!$G90,幹材積成長量!$O$7:$Q$7,0)),INDEX(幹材積成長量!$L$7:$N$148,MATCH((【入力】吸収量・排出量算定シート!$H90+(【入力】吸収量・排出量算定シート!CL$17-【入力】吸収量・排出量算定シート!$CF$17)),幹材積成長量!$L$7:$L$148,0),MATCH(【入力】吸収量・排出量算定シート!$G90,幹材積成長量!$L$7:$N$7,0)))),0)</f>
        <v>0</v>
      </c>
      <c r="CM90" s="2">
        <f>IFERROR(IF($F90="地位Ⅰ",INDEX(幹材積成長量!$I$7:$K$148,MATCH((【入力】吸収量・排出量算定シート!$H90+(【入力】吸収量・排出量算定シート!CM$17-【入力】吸収量・排出量算定シート!$CF$17)),幹材積成長量!$I$7:$I$148,0),MATCH(【入力】吸収量・排出量算定シート!$G90,幹材積成長量!$I$7:$K$7,0)),IF($F90="地位Ⅲ",INDEX(幹材積成長量!$O$7:$Q$148,MATCH((【入力】吸収量・排出量算定シート!$H90+(【入力】吸収量・排出量算定シート!CM$17-【入力】吸収量・排出量算定シート!$CF$17)),幹材積成長量!$O$7:$O$148,0),MATCH(【入力】吸収量・排出量算定シート!$G90,幹材積成長量!$O$7:$Q$7,0)),INDEX(幹材積成長量!$L$7:$N$148,MATCH((【入力】吸収量・排出量算定シート!$H90+(【入力】吸収量・排出量算定シート!CM$17-【入力】吸収量・排出量算定シート!$CF$17)),幹材積成長量!$L$7:$L$148,0),MATCH(【入力】吸収量・排出量算定シート!$G90,幹材積成長量!$L$7:$N$7,0)))),0)</f>
        <v>0</v>
      </c>
      <c r="CN90" s="2">
        <f>IFERROR(IF($F90="地位Ⅰ",INDEX(幹材積成長量!$I$7:$K$148,MATCH((【入力】吸収量・排出量算定シート!$H90+(【入力】吸収量・排出量算定シート!CN$17-【入力】吸収量・排出量算定シート!$CF$17)),幹材積成長量!$I$7:$I$148,0),MATCH(【入力】吸収量・排出量算定シート!$G90,幹材積成長量!$I$7:$K$7,0)),IF($F90="地位Ⅲ",INDEX(幹材積成長量!$O$7:$Q$148,MATCH((【入力】吸収量・排出量算定シート!$H90+(【入力】吸収量・排出量算定シート!CN$17-【入力】吸収量・排出量算定シート!$CF$17)),幹材積成長量!$O$7:$O$148,0),MATCH(【入力】吸収量・排出量算定シート!$G90,幹材積成長量!$O$7:$Q$7,0)),INDEX(幹材積成長量!$L$7:$N$148,MATCH((【入力】吸収量・排出量算定シート!$H90+(【入力】吸収量・排出量算定シート!CN$17-【入力】吸収量・排出量算定シート!$CF$17)),幹材積成長量!$L$7:$L$148,0),MATCH(【入力】吸収量・排出量算定シート!$G90,幹材積成長量!$L$7:$N$7,0)))),0)</f>
        <v>0</v>
      </c>
      <c r="CO90" s="2">
        <f>IFERROR(IF($F90="地位Ⅰ",INDEX(幹材積成長量!$I$7:$K$148,MATCH((【入力】吸収量・排出量算定シート!$H90+(【入力】吸収量・排出量算定シート!CO$17-【入力】吸収量・排出量算定シート!$CF$17)),幹材積成長量!$I$7:$I$148,0),MATCH(【入力】吸収量・排出量算定シート!$G90,幹材積成長量!$I$7:$K$7,0)),IF($F90="地位Ⅲ",INDEX(幹材積成長量!$O$7:$Q$148,MATCH((【入力】吸収量・排出量算定シート!$H90+(【入力】吸収量・排出量算定シート!CO$17-【入力】吸収量・排出量算定シート!$CF$17)),幹材積成長量!$O$7:$O$148,0),MATCH(【入力】吸収量・排出量算定シート!$G90,幹材積成長量!$O$7:$Q$7,0)),INDEX(幹材積成長量!$L$7:$N$148,MATCH((【入力】吸収量・排出量算定シート!$H90+(【入力】吸収量・排出量算定シート!CO$17-【入力】吸収量・排出量算定シート!$CF$17)),幹材積成長量!$L$7:$L$148,0),MATCH(【入力】吸収量・排出量算定シート!$G90,幹材積成長量!$L$7:$N$7,0)))),0)</f>
        <v>0</v>
      </c>
      <c r="CP90" s="2">
        <f>IFERROR(IF($F90="地位Ⅰ",INDEX(幹材積成長量!$I$7:$K$148,MATCH((【入力】吸収量・排出量算定シート!$H90+(【入力】吸収量・排出量算定シート!CP$17-【入力】吸収量・排出量算定シート!$CF$17)),幹材積成長量!$I$7:$I$148,0),MATCH(【入力】吸収量・排出量算定シート!$G90,幹材積成長量!$I$7:$K$7,0)),IF($F90="地位Ⅲ",INDEX(幹材積成長量!$O$7:$Q$148,MATCH((【入力】吸収量・排出量算定シート!$H90+(【入力】吸収量・排出量算定シート!CP$17-【入力】吸収量・排出量算定シート!$CF$17)),幹材積成長量!$O$7:$O$148,0),MATCH(【入力】吸収量・排出量算定シート!$G90,幹材積成長量!$O$7:$Q$7,0)),INDEX(幹材積成長量!$L$7:$N$148,MATCH((【入力】吸収量・排出量算定シート!$H90+(【入力】吸収量・排出量算定シート!CP$17-【入力】吸収量・排出量算定シート!$CF$17)),幹材積成長量!$L$7:$L$148,0),MATCH(【入力】吸収量・排出量算定シート!$G90,幹材積成長量!$L$7:$N$7,0)))),0)</f>
        <v>0</v>
      </c>
      <c r="CQ90" s="2">
        <f>IFERROR(IF($F90="地位Ⅰ",INDEX(幹材積成長量!$I$7:$K$148,MATCH((【入力】吸収量・排出量算定シート!$H90+(【入力】吸収量・排出量算定シート!CQ$17-【入力】吸収量・排出量算定シート!$CF$17)),幹材積成長量!$I$7:$I$148,0),MATCH(【入力】吸収量・排出量算定シート!$G90,幹材積成長量!$I$7:$K$7,0)),IF($F90="地位Ⅲ",INDEX(幹材積成長量!$O$7:$Q$148,MATCH((【入力】吸収量・排出量算定シート!$H90+(【入力】吸収量・排出量算定シート!CQ$17-【入力】吸収量・排出量算定シート!$CF$17)),幹材積成長量!$O$7:$O$148,0),MATCH(【入力】吸収量・排出量算定シート!$G90,幹材積成長量!$O$7:$Q$7,0)),INDEX(幹材積成長量!$L$7:$N$148,MATCH((【入力】吸収量・排出量算定シート!$H90+(【入力】吸収量・排出量算定シート!CQ$17-【入力】吸収量・排出量算定シート!$CF$17)),幹材積成長量!$L$7:$L$148,0),MATCH(【入力】吸収量・排出量算定シート!$G90,幹材積成長量!$L$7:$N$7,0)))),0)</f>
        <v>0</v>
      </c>
      <c r="CR90" s="2">
        <f>IFERROR(IF($F90="地位Ⅰ",INDEX(幹材積成長量!$I$7:$K$148,MATCH((【入力】吸収量・排出量算定シート!$H90+(【入力】吸収量・排出量算定シート!CR$17-【入力】吸収量・排出量算定シート!$CF$17)),幹材積成長量!$I$7:$I$148,0),MATCH(【入力】吸収量・排出量算定シート!$G90,幹材積成長量!$I$7:$K$7,0)),IF($F90="地位Ⅲ",INDEX(幹材積成長量!$O$7:$Q$148,MATCH((【入力】吸収量・排出量算定シート!$H90+(【入力】吸収量・排出量算定シート!CR$17-【入力】吸収量・排出量算定シート!$CF$17)),幹材積成長量!$O$7:$O$148,0),MATCH(【入力】吸収量・排出量算定シート!$G90,幹材積成長量!$O$7:$Q$7,0)),INDEX(幹材積成長量!$L$7:$N$148,MATCH((【入力】吸収量・排出量算定シート!$H90+(【入力】吸収量・排出量算定シート!CR$17-【入力】吸収量・排出量算定シート!$CF$17)),幹材積成長量!$L$7:$L$148,0),MATCH(【入力】吸収量・排出量算定シート!$G90,幹材積成長量!$L$7:$N$7,0)))),0)</f>
        <v>0</v>
      </c>
      <c r="CS90" s="2">
        <f>IFERROR(IF($F90="地位Ⅰ",INDEX(幹材積成長量!$I$7:$K$148,MATCH((【入力】吸収量・排出量算定シート!$H90+(【入力】吸収量・排出量算定シート!CS$17-【入力】吸収量・排出量算定シート!$CF$17)),幹材積成長量!$I$7:$I$148,0),MATCH(【入力】吸収量・排出量算定シート!$G90,幹材積成長量!$I$7:$K$7,0)),IF($F90="地位Ⅲ",INDEX(幹材積成長量!$O$7:$Q$148,MATCH((【入力】吸収量・排出量算定シート!$H90+(【入力】吸収量・排出量算定シート!CS$17-【入力】吸収量・排出量算定シート!$CF$17)),幹材積成長量!$O$7:$O$148,0),MATCH(【入力】吸収量・排出量算定シート!$G90,幹材積成長量!$O$7:$Q$7,0)),INDEX(幹材積成長量!$L$7:$N$148,MATCH((【入力】吸収量・排出量算定シート!$H90+(【入力】吸収量・排出量算定シート!CS$17-【入力】吸収量・排出量算定シート!$CF$17)),幹材積成長量!$L$7:$L$148,0),MATCH(【入力】吸収量・排出量算定シート!$G90,幹材積成長量!$L$7:$N$7,0)))),0)</f>
        <v>0</v>
      </c>
      <c r="CT90" s="2">
        <f>IFERROR(IF($F90="地位Ⅰ",INDEX(幹材積成長量!$I$7:$K$148,MATCH((【入力】吸収量・排出量算定シート!$H90+(【入力】吸収量・排出量算定シート!CT$17-【入力】吸収量・排出量算定シート!$CF$17)),幹材積成長量!$I$7:$I$148,0),MATCH(【入力】吸収量・排出量算定シート!$G90,幹材積成長量!$I$7:$K$7,0)),IF($F90="地位Ⅲ",INDEX(幹材積成長量!$O$7:$Q$148,MATCH((【入力】吸収量・排出量算定シート!$H90+(【入力】吸収量・排出量算定シート!CT$17-【入力】吸収量・排出量算定シート!$CF$17)),幹材積成長量!$O$7:$O$148,0),MATCH(【入力】吸収量・排出量算定シート!$G90,幹材積成長量!$O$7:$Q$7,0)),INDEX(幹材積成長量!$L$7:$N$148,MATCH((【入力】吸収量・排出量算定シート!$H90+(【入力】吸収量・排出量算定シート!CT$17-【入力】吸収量・排出量算定シート!$CF$17)),幹材積成長量!$L$7:$L$148,0),MATCH(【入力】吸収量・排出量算定シート!$G90,幹材積成長量!$L$7:$N$7,0)))),0)</f>
        <v>0</v>
      </c>
      <c r="CU90" s="2">
        <f>IFERROR(IF($F90="地位Ⅰ",INDEX(幹材積成長量!$I$7:$K$148,MATCH((【入力】吸収量・排出量算定シート!$H90+(【入力】吸収量・排出量算定シート!CU$17-【入力】吸収量・排出量算定シート!$CF$17)),幹材積成長量!$I$7:$I$148,0),MATCH(【入力】吸収量・排出量算定シート!$G90,幹材積成長量!$I$7:$K$7,0)),IF($F90="地位Ⅲ",INDEX(幹材積成長量!$O$7:$Q$148,MATCH((【入力】吸収量・排出量算定シート!$H90+(【入力】吸収量・排出量算定シート!CU$17-【入力】吸収量・排出量算定シート!$CF$17)),幹材積成長量!$O$7:$O$148,0),MATCH(【入力】吸収量・排出量算定シート!$G90,幹材積成長量!$O$7:$Q$7,0)),INDEX(幹材積成長量!$L$7:$N$148,MATCH((【入力】吸収量・排出量算定シート!$H90+(【入力】吸収量・排出量算定シート!CU$17-【入力】吸収量・排出量算定シート!$CF$17)),幹材積成長量!$L$7:$L$148,0),MATCH(【入力】吸収量・排出量算定シート!$G90,幹材積成長量!$L$7:$N$7,0)))),0)</f>
        <v>0</v>
      </c>
      <c r="CV90" s="2">
        <f>IFERROR(IF($F90="地位Ⅰ",INDEX(幹材積成長量!$I$7:$K$148,MATCH((【入力】吸収量・排出量算定シート!$H90+(【入力】吸収量・排出量算定シート!CV$17-【入力】吸収量・排出量算定シート!$CF$17)),幹材積成長量!$I$7:$I$148,0),MATCH(【入力】吸収量・排出量算定シート!$G90,幹材積成長量!$I$7:$K$7,0)),IF($F90="地位Ⅲ",INDEX(幹材積成長量!$O$7:$Q$148,MATCH((【入力】吸収量・排出量算定シート!$H90+(【入力】吸収量・排出量算定シート!CV$17-【入力】吸収量・排出量算定シート!$CF$17)),幹材積成長量!$O$7:$O$148,0),MATCH(【入力】吸収量・排出量算定シート!$G90,幹材積成長量!$O$7:$Q$7,0)),INDEX(幹材積成長量!$L$7:$N$148,MATCH((【入力】吸収量・排出量算定シート!$H90+(【入力】吸収量・排出量算定シート!CV$17-【入力】吸収量・排出量算定シート!$CF$17)),幹材積成長量!$L$7:$L$148,0),MATCH(【入力】吸収量・排出量算定シート!$G90,幹材積成長量!$L$7:$N$7,0)))),0)</f>
        <v>0</v>
      </c>
      <c r="CW90" s="2">
        <f t="shared" si="216"/>
        <v>0</v>
      </c>
      <c r="CX90" s="2">
        <f t="shared" si="217"/>
        <v>0</v>
      </c>
      <c r="CY90" s="2">
        <f t="shared" si="218"/>
        <v>0</v>
      </c>
      <c r="CZ90" s="2">
        <f t="shared" si="219"/>
        <v>0</v>
      </c>
      <c r="DA90" s="2">
        <f t="shared" si="220"/>
        <v>0</v>
      </c>
      <c r="DB90" s="2">
        <f t="shared" si="221"/>
        <v>0</v>
      </c>
      <c r="DC90" s="2">
        <f t="shared" si="222"/>
        <v>0</v>
      </c>
      <c r="DD90" s="2">
        <f t="shared" si="223"/>
        <v>0</v>
      </c>
      <c r="DE90" s="2">
        <f t="shared" si="224"/>
        <v>0</v>
      </c>
      <c r="DF90" s="2">
        <f t="shared" si="225"/>
        <v>0</v>
      </c>
      <c r="DG90" s="2">
        <f t="shared" si="226"/>
        <v>0</v>
      </c>
      <c r="DH90" s="2">
        <f t="shared" si="227"/>
        <v>0</v>
      </c>
      <c r="DI90" s="2">
        <f t="shared" si="228"/>
        <v>0</v>
      </c>
      <c r="DJ90" s="2">
        <f t="shared" si="229"/>
        <v>0</v>
      </c>
      <c r="DK90" s="2">
        <f t="shared" si="230"/>
        <v>0</v>
      </c>
      <c r="DL90" s="2">
        <f t="shared" si="231"/>
        <v>0</v>
      </c>
      <c r="DM90" s="2">
        <f t="shared" si="232"/>
        <v>0</v>
      </c>
      <c r="DN90" s="187">
        <f>IFERROR(IF($F90="地位Ⅰ",INDEX(幹材積成長量!$AE$7:$AG$14,8,MATCH(【入力】吸収量・排出量算定シート!$G90,幹材積成長量!$AE$7:$AG$7,0)),IF($F90="地位Ⅲ",INDEX(幹材積成長量!$AK$7:$AM$14,8,MATCH(【入力】吸収量・排出量算定シート!$G90,幹材積成長量!$AK$7:$AM$7,0)),INDEX(幹材積成長量!$AH$7:$AJ$14,8,MATCH(【入力】吸収量・排出量算定シート!$G90,幹材積成長量!$AH$7:$AJ$7,0)))),0)</f>
        <v>0</v>
      </c>
      <c r="DO90" s="187">
        <f>IFERROR(IF($F90="地位Ⅰ",INDEX(幹材積成長量!$AE$7:$AG$14,8,MATCH(【入力】吸収量・排出量算定シート!$G90,幹材積成長量!$AE$7:$AG$7,0)),IF($F90="地位Ⅲ",INDEX(幹材積成長量!$AK$7:$AM$14,8,MATCH(【入力】吸収量・排出量算定シート!$G90,幹材積成長量!$AK$7:$AM$7,0)),INDEX(幹材積成長量!$AH$7:$AJ$14,8,MATCH(【入力】吸収量・排出量算定シート!$G90,幹材積成長量!$AH$7:$AJ$7,0)))),0)</f>
        <v>0</v>
      </c>
      <c r="DP90" s="187">
        <f>IFERROR(IF($F90="地位Ⅰ",INDEX(幹材積成長量!$AE$7:$AG$14,8,MATCH(【入力】吸収量・排出量算定シート!$G90,幹材積成長量!$AE$7:$AG$7,0)),IF($F90="地位Ⅲ",INDEX(幹材積成長量!$AK$7:$AM$14,8,MATCH(【入力】吸収量・排出量算定シート!$G90,幹材積成長量!$AK$7:$AM$7,0)),INDEX(幹材積成長量!$AH$7:$AJ$14,8,MATCH(【入力】吸収量・排出量算定シート!$G90,幹材積成長量!$AH$7:$AJ$7,0)))),0)</f>
        <v>0</v>
      </c>
      <c r="DQ90" s="187">
        <f>IFERROR(IF($F90="地位Ⅰ",INDEX(幹材積成長量!$AE$7:$AG$14,8,MATCH(【入力】吸収量・排出量算定シート!$G90,幹材積成長量!$AE$7:$AG$7,0)),IF($F90="地位Ⅲ",INDEX(幹材積成長量!$AK$7:$AM$14,8,MATCH(【入力】吸収量・排出量算定シート!$G90,幹材積成長量!$AK$7:$AM$7,0)),INDEX(幹材積成長量!$AH$7:$AJ$14,8,MATCH(【入力】吸収量・排出量算定シート!$G90,幹材積成長量!$AH$7:$AJ$7,0)))),0)</f>
        <v>0</v>
      </c>
      <c r="DR90" s="187">
        <f>IFERROR(IF($F90="地位Ⅰ",INDEX(幹材積成長量!$AE$7:$AG$14,8,MATCH(【入力】吸収量・排出量算定シート!$G90,幹材積成長量!$AE$7:$AG$7,0)),IF($F90="地位Ⅲ",INDEX(幹材積成長量!$AK$7:$AM$14,8,MATCH(【入力】吸収量・排出量算定シート!$G90,幹材積成長量!$AK$7:$AM$7,0)),INDEX(幹材積成長量!$AH$7:$AJ$14,8,MATCH(【入力】吸収量・排出量算定シート!$G90,幹材積成長量!$AH$7:$AJ$7,0)))),0)</f>
        <v>0</v>
      </c>
      <c r="DS90" s="187">
        <f>IFERROR(IF($F90="地位Ⅰ",INDEX(幹材積成長量!$AE$7:$AG$14,8,MATCH(【入力】吸収量・排出量算定シート!$G90,幹材積成長量!$AE$7:$AG$7,0)),IF($F90="地位Ⅲ",INDEX(幹材積成長量!$AK$7:$AM$14,8,MATCH(【入力】吸収量・排出量算定シート!$G90,幹材積成長量!$AK$7:$AM$7,0)),INDEX(幹材積成長量!$AH$7:$AJ$14,8,MATCH(【入力】吸収量・排出量算定シート!$G90,幹材積成長量!$AH$7:$AJ$7,0)))),0)</f>
        <v>0</v>
      </c>
      <c r="DT90" s="187">
        <f>IFERROR(IF($F90="地位Ⅰ",INDEX(幹材積成長量!$AE$7:$AG$14,8,MATCH(【入力】吸収量・排出量算定シート!$G90,幹材積成長量!$AE$7:$AG$7,0)),IF($F90="地位Ⅲ",INDEX(幹材積成長量!$AK$7:$AM$14,8,MATCH(【入力】吸収量・排出量算定シート!$G90,幹材積成長量!$AK$7:$AM$7,0)),INDEX(幹材積成長量!$AH$7:$AJ$14,8,MATCH(【入力】吸収量・排出量算定シート!$G90,幹材積成長量!$AH$7:$AJ$7,0)))),0)</f>
        <v>0</v>
      </c>
      <c r="DU90" s="187">
        <f>IFERROR(IF($F90="地位Ⅰ",INDEX(幹材積成長量!$AE$7:$AG$14,8,MATCH(【入力】吸収量・排出量算定シート!$G90,幹材積成長量!$AE$7:$AG$7,0)),IF($F90="地位Ⅲ",INDEX(幹材積成長量!$AK$7:$AM$14,8,MATCH(【入力】吸収量・排出量算定シート!$G90,幹材積成長量!$AK$7:$AM$7,0)),INDEX(幹材積成長量!$AH$7:$AJ$14,8,MATCH(【入力】吸収量・排出量算定シート!$G90,幹材積成長量!$AH$7:$AJ$7,0)))),0)</f>
        <v>0</v>
      </c>
      <c r="DV90" s="187">
        <f>IFERROR(IF($F90="地位Ⅰ",INDEX(幹材積成長量!$AE$7:$AG$14,8,MATCH(【入力】吸収量・排出量算定シート!$G90,幹材積成長量!$AE$7:$AG$7,0)),IF($F90="地位Ⅲ",INDEX(幹材積成長量!$AK$7:$AM$14,8,MATCH(【入力】吸収量・排出量算定シート!$G90,幹材積成長量!$AK$7:$AM$7,0)),INDEX(幹材積成長量!$AH$7:$AJ$14,8,MATCH(【入力】吸収量・排出量算定シート!$G90,幹材積成長量!$AH$7:$AJ$7,0)))),0)</f>
        <v>0</v>
      </c>
      <c r="DW90" s="187">
        <f>IFERROR(IF($F90="地位Ⅰ",INDEX(幹材積成長量!$AE$7:$AG$14,8,MATCH(【入力】吸収量・排出量算定シート!$G90,幹材積成長量!$AE$7:$AG$7,0)),IF($F90="地位Ⅲ",INDEX(幹材積成長量!$AK$7:$AM$14,8,MATCH(【入力】吸収量・排出量算定シート!$G90,幹材積成長量!$AK$7:$AM$7,0)),INDEX(幹材積成長量!$AH$7:$AJ$14,8,MATCH(【入力】吸収量・排出量算定シート!$G90,幹材積成長量!$AH$7:$AJ$7,0)))),0)</f>
        <v>0</v>
      </c>
      <c r="DX90" s="187">
        <f>IFERROR(IF($F90="地位Ⅰ",INDEX(幹材積成長量!$AE$7:$AG$14,8,MATCH(【入力】吸収量・排出量算定シート!$G90,幹材積成長量!$AE$7:$AG$7,0)),IF($F90="地位Ⅲ",INDEX(幹材積成長量!$AK$7:$AM$14,8,MATCH(【入力】吸収量・排出量算定シート!$G90,幹材積成長量!$AK$7:$AM$7,0)),INDEX(幹材積成長量!$AH$7:$AJ$14,8,MATCH(【入力】吸収量・排出量算定シート!$G90,幹材積成長量!$AH$7:$AJ$7,0)))),0)</f>
        <v>0</v>
      </c>
      <c r="DY90" s="187">
        <f>IFERROR(IF($F90="地位Ⅰ",INDEX(幹材積成長量!$AE$7:$AG$14,8,MATCH(【入力】吸収量・排出量算定シート!$G90,幹材積成長量!$AE$7:$AG$7,0)),IF($F90="地位Ⅲ",INDEX(幹材積成長量!$AK$7:$AM$14,8,MATCH(【入力】吸収量・排出量算定シート!$G90,幹材積成長量!$AK$7:$AM$7,0)),INDEX(幹材積成長量!$AH$7:$AJ$14,8,MATCH(【入力】吸収量・排出量算定シート!$G90,幹材積成長量!$AH$7:$AJ$7,0)))),0)</f>
        <v>0</v>
      </c>
      <c r="DZ90" s="187">
        <f>IFERROR(IF($F90="地位Ⅰ",INDEX(幹材積成長量!$AE$7:$AG$14,8,MATCH(【入力】吸収量・排出量算定シート!$G90,幹材積成長量!$AE$7:$AG$7,0)),IF($F90="地位Ⅲ",INDEX(幹材積成長量!$AK$7:$AM$14,8,MATCH(【入力】吸収量・排出量算定シート!$G90,幹材積成長量!$AK$7:$AM$7,0)),INDEX(幹材積成長量!$AH$7:$AJ$14,8,MATCH(【入力】吸収量・排出量算定シート!$G90,幹材積成長量!$AH$7:$AJ$7,0)))),0)</f>
        <v>0</v>
      </c>
      <c r="EA90" s="187">
        <f>IFERROR(IF($F90="地位Ⅰ",INDEX(幹材積成長量!$AE$7:$AG$14,8,MATCH(【入力】吸収量・排出量算定シート!$G90,幹材積成長量!$AE$7:$AG$7,0)),IF($F90="地位Ⅲ",INDEX(幹材積成長量!$AK$7:$AM$14,8,MATCH(【入力】吸収量・排出量算定シート!$G90,幹材積成長量!$AK$7:$AM$7,0)),INDEX(幹材積成長量!$AH$7:$AJ$14,8,MATCH(【入力】吸収量・排出量算定シート!$G90,幹材積成長量!$AH$7:$AJ$7,0)))),0)</f>
        <v>0</v>
      </c>
      <c r="EB90" s="187">
        <f>IFERROR(IF($F90="地位Ⅰ",INDEX(幹材積成長量!$AE$7:$AG$14,8,MATCH(【入力】吸収量・排出量算定シート!$G90,幹材積成長量!$AE$7:$AG$7,0)),IF($F90="地位Ⅲ",INDEX(幹材積成長量!$AK$7:$AM$14,8,MATCH(【入力】吸収量・排出量算定シート!$G90,幹材積成長量!$AK$7:$AM$7,0)),INDEX(幹材積成長量!$AH$7:$AJ$14,8,MATCH(【入力】吸収量・排出量算定シート!$G90,幹材積成長量!$AH$7:$AJ$7,0)))),0)</f>
        <v>0</v>
      </c>
      <c r="EC90" s="187">
        <f>IFERROR(IF($F90="地位Ⅰ",INDEX(幹材積成長量!$AE$7:$AG$14,8,MATCH(【入力】吸収量・排出量算定シート!$G90,幹材積成長量!$AE$7:$AG$7,0)),IF($F90="地位Ⅲ",INDEX(幹材積成長量!$AK$7:$AM$14,8,MATCH(【入力】吸収量・排出量算定シート!$G90,幹材積成長量!$AK$7:$AM$7,0)),INDEX(幹材積成長量!$AH$7:$AJ$14,8,MATCH(【入力】吸収量・排出量算定シート!$G90,幹材積成長量!$AH$7:$AJ$7,0)))),0)</f>
        <v>0</v>
      </c>
      <c r="ED90" s="186">
        <f t="shared" si="233"/>
        <v>0</v>
      </c>
      <c r="EE90" s="186">
        <f t="shared" si="234"/>
        <v>0</v>
      </c>
      <c r="EF90" s="186">
        <f t="shared" si="235"/>
        <v>0</v>
      </c>
      <c r="EG90" s="186">
        <f t="shared" si="236"/>
        <v>0</v>
      </c>
      <c r="EH90" s="186">
        <f t="shared" si="237"/>
        <v>0</v>
      </c>
      <c r="EI90" s="186">
        <f t="shared" si="238"/>
        <v>0</v>
      </c>
      <c r="EJ90" s="186">
        <f t="shared" si="239"/>
        <v>0</v>
      </c>
      <c r="EK90" s="186">
        <f t="shared" si="240"/>
        <v>0</v>
      </c>
      <c r="EL90" s="186">
        <f t="shared" si="241"/>
        <v>0</v>
      </c>
      <c r="EM90" s="186">
        <f t="shared" si="242"/>
        <v>0</v>
      </c>
      <c r="EN90" s="186">
        <f t="shared" si="243"/>
        <v>0</v>
      </c>
      <c r="EO90" s="186">
        <f t="shared" si="244"/>
        <v>0</v>
      </c>
      <c r="EP90" s="186">
        <f t="shared" si="245"/>
        <v>0</v>
      </c>
      <c r="EQ90" s="186">
        <f t="shared" si="246"/>
        <v>0</v>
      </c>
      <c r="ER90" s="186">
        <f t="shared" si="247"/>
        <v>0</v>
      </c>
      <c r="ES90" s="186">
        <f t="shared" si="248"/>
        <v>0</v>
      </c>
      <c r="ET90" s="186">
        <f t="shared" si="249"/>
        <v>0</v>
      </c>
    </row>
    <row r="91" spans="2:150" x14ac:dyDescent="0.3">
      <c r="B91" s="3"/>
      <c r="C91" s="3"/>
      <c r="D91" s="3"/>
      <c r="E91" s="3"/>
      <c r="G91" s="217"/>
      <c r="J91" s="3"/>
      <c r="M91" s="187">
        <f>IFERROR(IF($F91="地位Ⅰ",INDEX(幹材積成長量!$S$7:$U$148,MATCH(【入力】吸収量・排出量算定シート!$H91+(M$17-$M$17),幹材積成長量!$S$7:$S$148,0),MATCH($G91,幹材積成長量!$S$7:$U$7,0)),IF($F91="地位Ⅲ",INDEX(幹材積成長量!$Y$7:$AA$148,MATCH(【入力】吸収量・排出量算定シート!$H91+(M$17-$M$17),幹材積成長量!$Y$7:$Y$148,0),MATCH($G91,幹材積成長量!$Y$7:$AA$7,0)),INDEX(幹材積成長量!$V$7:$X$148,MATCH(【入力】吸収量・排出量算定シート!$H91+(M$17-$M$17),幹材積成長量!$V$7:$V$148,0),MATCH($G91,幹材積成長量!$V$7:$X$7,0)))),0)</f>
        <v>0</v>
      </c>
      <c r="N91" s="187">
        <f>IFERROR(IF($F91="地位Ⅰ",INDEX(幹材積成長量!$S$7:$U$148,MATCH(【入力】吸収量・排出量算定シート!$H91+(N$17-$M$17),幹材積成長量!$S$7:$S$148,0),MATCH($G91,幹材積成長量!$S$7:$U$7,0)),IF($F91="地位Ⅲ",INDEX(幹材積成長量!$Y$7:$AA$148,MATCH(【入力】吸収量・排出量算定シート!$H91+(N$17-$M$17),幹材積成長量!$Y$7:$Y$148,0),MATCH($G91,幹材積成長量!$Y$7:$AA$7,0)),INDEX(幹材積成長量!$V$7:$X$148,MATCH(【入力】吸収量・排出量算定シート!$H91+(N$17-$M$17),幹材積成長量!$V$7:$V$148,0),MATCH($G91,幹材積成長量!$V$7:$X$7,0)))),0)</f>
        <v>0</v>
      </c>
      <c r="O91" s="187">
        <f>IFERROR(IF($F91="地位Ⅰ",INDEX(幹材積成長量!$S$7:$U$148,MATCH(【入力】吸収量・排出量算定シート!$H91+(O$17-$M$17),幹材積成長量!$S$7:$S$148,0),MATCH($G91,幹材積成長量!$S$7:$U$7,0)),IF($F91="地位Ⅲ",INDEX(幹材積成長量!$Y$7:$AA$148,MATCH(【入力】吸収量・排出量算定シート!$H91+(O$17-$M$17),幹材積成長量!$Y$7:$Y$148,0),MATCH($G91,幹材積成長量!$Y$7:$AA$7,0)),INDEX(幹材積成長量!$V$7:$X$148,MATCH(【入力】吸収量・排出量算定シート!$H91+(O$17-$M$17),幹材積成長量!$V$7:$V$148,0),MATCH($G91,幹材積成長量!$V$7:$X$7,0)))),0)</f>
        <v>0</v>
      </c>
      <c r="P91" s="187">
        <f>IFERROR(IF($F91="地位Ⅰ",INDEX(幹材積成長量!$S$7:$U$148,MATCH(【入力】吸収量・排出量算定シート!$H91+(P$17-$M$17),幹材積成長量!$S$7:$S$148,0),MATCH($G91,幹材積成長量!$S$7:$U$7,0)),IF($F91="地位Ⅲ",INDEX(幹材積成長量!$Y$7:$AA$148,MATCH(【入力】吸収量・排出量算定シート!$H91+(P$17-$M$17),幹材積成長量!$Y$7:$Y$148,0),MATCH($G91,幹材積成長量!$Y$7:$AA$7,0)),INDEX(幹材積成長量!$V$7:$X$148,MATCH(【入力】吸収量・排出量算定シート!$H91+(P$17-$M$17),幹材積成長量!$V$7:$V$148,0),MATCH($G91,幹材積成長量!$V$7:$X$7,0)))),0)</f>
        <v>0</v>
      </c>
      <c r="Q91" s="187">
        <f>IFERROR(IF($F91="地位Ⅰ",INDEX(幹材積成長量!$S$7:$U$148,MATCH(【入力】吸収量・排出量算定シート!$H91+(Q$17-$M$17),幹材積成長量!$S$7:$S$148,0),MATCH($G91,幹材積成長量!$S$7:$U$7,0)),IF($F91="地位Ⅲ",INDEX(幹材積成長量!$Y$7:$AA$148,MATCH(【入力】吸収量・排出量算定シート!$H91+(Q$17-$M$17),幹材積成長量!$Y$7:$Y$148,0),MATCH($G91,幹材積成長量!$Y$7:$AA$7,0)),INDEX(幹材積成長量!$V$7:$X$148,MATCH(【入力】吸収量・排出量算定シート!$H91+(Q$17-$M$17),幹材積成長量!$V$7:$V$148,0),MATCH($G91,幹材積成長量!$V$7:$X$7,0)))),0)</f>
        <v>0</v>
      </c>
      <c r="R91" s="187">
        <f>IFERROR(IF($F91="地位Ⅰ",INDEX(幹材積成長量!$S$7:$U$148,MATCH(【入力】吸収量・排出量算定シート!$H91+(R$17-$M$17),幹材積成長量!$S$7:$S$148,0),MATCH($G91,幹材積成長量!$S$7:$U$7,0)),IF($F91="地位Ⅲ",INDEX(幹材積成長量!$Y$7:$AA$148,MATCH(【入力】吸収量・排出量算定シート!$H91+(R$17-$M$17),幹材積成長量!$Y$7:$Y$148,0),MATCH($G91,幹材積成長量!$Y$7:$AA$7,0)),INDEX(幹材積成長量!$V$7:$X$148,MATCH(【入力】吸収量・排出量算定シート!$H91+(R$17-$M$17),幹材積成長量!$V$7:$V$148,0),MATCH($G91,幹材積成長量!$V$7:$X$7,0)))),0)</f>
        <v>0</v>
      </c>
      <c r="S91" s="187">
        <f>IFERROR(IF($F91="地位Ⅰ",INDEX(幹材積成長量!$S$7:$U$148,MATCH(【入力】吸収量・排出量算定シート!$H91+(S$17-$M$17),幹材積成長量!$S$7:$S$148,0),MATCH($G91,幹材積成長量!$S$7:$U$7,0)),IF($F91="地位Ⅲ",INDEX(幹材積成長量!$Y$7:$AA$148,MATCH(【入力】吸収量・排出量算定シート!$H91+(S$17-$M$17),幹材積成長量!$Y$7:$Y$148,0),MATCH($G91,幹材積成長量!$Y$7:$AA$7,0)),INDEX(幹材積成長量!$V$7:$X$148,MATCH(【入力】吸収量・排出量算定シート!$H91+(S$17-$M$17),幹材積成長量!$V$7:$V$148,0),MATCH($G91,幹材積成長量!$V$7:$X$7,0)))),0)</f>
        <v>0</v>
      </c>
      <c r="T91" s="187">
        <f>IFERROR(IF($F91="地位Ⅰ",INDEX(幹材積成長量!$S$7:$U$148,MATCH(【入力】吸収量・排出量算定シート!$H91+(T$17-$M$17),幹材積成長量!$S$7:$S$148,0),MATCH($G91,幹材積成長量!$S$7:$U$7,0)),IF($F91="地位Ⅲ",INDEX(幹材積成長量!$Y$7:$AA$148,MATCH(【入力】吸収量・排出量算定シート!$H91+(T$17-$M$17),幹材積成長量!$Y$7:$Y$148,0),MATCH($G91,幹材積成長量!$Y$7:$AA$7,0)),INDEX(幹材積成長量!$V$7:$X$148,MATCH(【入力】吸収量・排出量算定シート!$H91+(T$17-$M$17),幹材積成長量!$V$7:$V$148,0),MATCH($G91,幹材積成長量!$V$7:$X$7,0)))),0)</f>
        <v>0</v>
      </c>
      <c r="U91" s="187">
        <f>IFERROR(IF($F91="地位Ⅰ",INDEX(幹材積成長量!$S$7:$U$148,MATCH(【入力】吸収量・排出量算定シート!$H91+(U$17-$M$17),幹材積成長量!$S$7:$S$148,0),MATCH($G91,幹材積成長量!$S$7:$U$7,0)),IF($F91="地位Ⅲ",INDEX(幹材積成長量!$Y$7:$AA$148,MATCH(【入力】吸収量・排出量算定シート!$H91+(U$17-$M$17),幹材積成長量!$Y$7:$Y$148,0),MATCH($G91,幹材積成長量!$Y$7:$AA$7,0)),INDEX(幹材積成長量!$V$7:$X$148,MATCH(【入力】吸収量・排出量算定シート!$H91+(U$17-$M$17),幹材積成長量!$V$7:$V$148,0),MATCH($G91,幹材積成長量!$V$7:$X$7,0)))),0)</f>
        <v>0</v>
      </c>
      <c r="V91" s="187">
        <f>IFERROR(IF($F91="地位Ⅰ",INDEX(幹材積成長量!$S$7:$U$148,MATCH(【入力】吸収量・排出量算定シート!$H91+(V$17-$M$17),幹材積成長量!$S$7:$S$148,0),MATCH($G91,幹材積成長量!$S$7:$U$7,0)),IF($F91="地位Ⅲ",INDEX(幹材積成長量!$Y$7:$AA$148,MATCH(【入力】吸収量・排出量算定シート!$H91+(V$17-$M$17),幹材積成長量!$Y$7:$Y$148,0),MATCH($G91,幹材積成長量!$Y$7:$AA$7,0)),INDEX(幹材積成長量!$V$7:$X$148,MATCH(【入力】吸収量・排出量算定シート!$H91+(V$17-$M$17),幹材積成長量!$V$7:$V$148,0),MATCH($G91,幹材積成長量!$V$7:$X$7,0)))),0)</f>
        <v>0</v>
      </c>
      <c r="W91" s="187">
        <f>IFERROR(IF($F91="地位Ⅰ",INDEX(幹材積成長量!$S$7:$U$148,MATCH(【入力】吸収量・排出量算定シート!$H91+(W$17-$M$17),幹材積成長量!$S$7:$S$148,0),MATCH($G91,幹材積成長量!$S$7:$U$7,0)),IF($F91="地位Ⅲ",INDEX(幹材積成長量!$Y$7:$AA$148,MATCH(【入力】吸収量・排出量算定シート!$H91+(W$17-$M$17),幹材積成長量!$Y$7:$Y$148,0),MATCH($G91,幹材積成長量!$Y$7:$AA$7,0)),INDEX(幹材積成長量!$V$7:$X$148,MATCH(【入力】吸収量・排出量算定シート!$H91+(W$17-$M$17),幹材積成長量!$V$7:$V$148,0),MATCH($G91,幹材積成長量!$V$7:$X$7,0)))),0)</f>
        <v>0</v>
      </c>
      <c r="X91" s="187">
        <f>IFERROR(IF($F91="地位Ⅰ",INDEX(幹材積成長量!$S$7:$U$148,MATCH(【入力】吸収量・排出量算定シート!$H91+(X$17-$M$17),幹材積成長量!$S$7:$S$148,0),MATCH($G91,幹材積成長量!$S$7:$U$7,0)),IF($F91="地位Ⅲ",INDEX(幹材積成長量!$Y$7:$AA$148,MATCH(【入力】吸収量・排出量算定シート!$H91+(X$17-$M$17),幹材積成長量!$Y$7:$Y$148,0),MATCH($G91,幹材積成長量!$Y$7:$AA$7,0)),INDEX(幹材積成長量!$V$7:$X$148,MATCH(【入力】吸収量・排出量算定シート!$H91+(X$17-$M$17),幹材積成長量!$V$7:$V$148,0),MATCH($G91,幹材積成長量!$V$7:$X$7,0)))),0)</f>
        <v>0</v>
      </c>
      <c r="Y91" s="187">
        <f>IFERROR(IF($F91="地位Ⅰ",INDEX(幹材積成長量!$S$7:$U$148,MATCH(【入力】吸収量・排出量算定シート!$H91+(Y$17-$M$17),幹材積成長量!$S$7:$S$148,0),MATCH($G91,幹材積成長量!$S$7:$U$7,0)),IF($F91="地位Ⅲ",INDEX(幹材積成長量!$Y$7:$AA$148,MATCH(【入力】吸収量・排出量算定シート!$H91+(Y$17-$M$17),幹材積成長量!$Y$7:$Y$148,0),MATCH($G91,幹材積成長量!$Y$7:$AA$7,0)),INDEX(幹材積成長量!$V$7:$X$148,MATCH(【入力】吸収量・排出量算定シート!$H91+(Y$17-$M$17),幹材積成長量!$V$7:$V$148,0),MATCH($G91,幹材積成長量!$V$7:$X$7,0)))),0)</f>
        <v>0</v>
      </c>
      <c r="Z91" s="187">
        <f>IFERROR(IF($F91="地位Ⅰ",INDEX(幹材積成長量!$S$7:$U$148,MATCH(【入力】吸収量・排出量算定シート!$H91+(Z$17-$M$17),幹材積成長量!$S$7:$S$148,0),MATCH($G91,幹材積成長量!$S$7:$U$7,0)),IF($F91="地位Ⅲ",INDEX(幹材積成長量!$Y$7:$AA$148,MATCH(【入力】吸収量・排出量算定シート!$H91+(Z$17-$M$17),幹材積成長量!$Y$7:$Y$148,0),MATCH($G91,幹材積成長量!$Y$7:$AA$7,0)),INDEX(幹材積成長量!$V$7:$X$148,MATCH(【入力】吸収量・排出量算定シート!$H91+(Z$17-$M$17),幹材積成長量!$V$7:$V$148,0),MATCH($G91,幹材積成長量!$V$7:$X$7,0)))),0)</f>
        <v>0</v>
      </c>
      <c r="AA91" s="187">
        <f>IFERROR(IF($F91="地位Ⅰ",INDEX(幹材積成長量!$S$7:$U$148,MATCH(【入力】吸収量・排出量算定シート!$H91+(AA$17-$M$17),幹材積成長量!$S$7:$S$148,0),MATCH($G91,幹材積成長量!$S$7:$U$7,0)),IF($F91="地位Ⅲ",INDEX(幹材積成長量!$Y$7:$AA$148,MATCH(【入力】吸収量・排出量算定シート!$H91+(AA$17-$M$17),幹材積成長量!$Y$7:$Y$148,0),MATCH($G91,幹材積成長量!$Y$7:$AA$7,0)),INDEX(幹材積成長量!$V$7:$X$148,MATCH(【入力】吸収量・排出量算定シート!$H91+(AA$17-$M$17),幹材積成長量!$V$7:$V$148,0),MATCH($G91,幹材積成長量!$V$7:$X$7,0)))),0)</f>
        <v>0</v>
      </c>
      <c r="AB91" s="187">
        <f>IFERROR(IF($F91="地位Ⅰ",INDEX(幹材積成長量!$S$7:$U$148,MATCH(【入力】吸収量・排出量算定シート!$H91+(AB$17-$M$17),幹材積成長量!$S$7:$S$148,0),MATCH($G91,幹材積成長量!$S$7:$U$7,0)),IF($F91="地位Ⅲ",INDEX(幹材積成長量!$Y$7:$AA$148,MATCH(【入力】吸収量・排出量算定シート!$H91+(AB$17-$M$17),幹材積成長量!$Y$7:$Y$148,0),MATCH($G91,幹材積成長量!$Y$7:$AA$7,0)),INDEX(幹材積成長量!$V$7:$X$148,MATCH(【入力】吸収量・排出量算定シート!$H91+(AB$17-$M$17),幹材積成長量!$V$7:$V$148,0),MATCH($G91,幹材積成長量!$V$7:$X$7,0)))),0)</f>
        <v>0</v>
      </c>
      <c r="AC91" s="187">
        <f>IFERROR(IF($F91="地位Ⅰ",INDEX(幹材積成長量!$S$7:$U$148,MATCH(【入力】吸収量・排出量算定シート!$H91+(AC$17-$M$17),幹材積成長量!$S$7:$S$148,0),MATCH($G91,幹材積成長量!$S$7:$U$7,0)),IF($F91="地位Ⅲ",INDEX(幹材積成長量!$Y$7:$AA$148,MATCH(【入力】吸収量・排出量算定シート!$H91+(AC$17-$M$17),幹材積成長量!$Y$7:$Y$148,0),MATCH($G91,幹材積成長量!$Y$7:$AA$7,0)),INDEX(幹材積成長量!$V$7:$X$148,MATCH(【入力】吸収量・排出量算定シート!$H91+(AC$17-$M$17),幹材積成長量!$V$7:$V$148,0),MATCH($G91,幹材積成長量!$V$7:$X$7,0)))),0)</f>
        <v>0</v>
      </c>
      <c r="AD91" s="2">
        <f>IFERROR(INDEX('BEF（拡大係数）'!$A$4:$AO$154,MATCH(【入力】吸収量・排出量算定シート!$H91,'BEF（拡大係数）'!$A$4:$A$154,0),MATCH($G91,'BEF（拡大係数）'!$A$4:$AO$4,0)),0)</f>
        <v>0</v>
      </c>
      <c r="AE91" s="2">
        <f>IFERROR(INDEX('BEF（拡大係数）'!$A$4:$AO$154,MATCH(【入力】吸収量・排出量算定シート!$H91,'BEF（拡大係数）'!$A$4:$A$154,0),MATCH($G91,'BEF（拡大係数）'!$A$4:$AO$4,0)),0)</f>
        <v>0</v>
      </c>
      <c r="AF91" s="2">
        <f>IFERROR(INDEX('BEF（拡大係数）'!$A$4:$AO$154,MATCH(【入力】吸収量・排出量算定シート!$H91,'BEF（拡大係数）'!$A$4:$A$154,0),MATCH($G91,'BEF（拡大係数）'!$A$4:$AO$4,0)),0)</f>
        <v>0</v>
      </c>
      <c r="AG91" s="2">
        <f>IFERROR(INDEX('BEF（拡大係数）'!$A$4:$AO$154,MATCH(【入力】吸収量・排出量算定シート!$H91,'BEF（拡大係数）'!$A$4:$A$154,0),MATCH($G91,'BEF（拡大係数）'!$A$4:$AO$4,0)),0)</f>
        <v>0</v>
      </c>
      <c r="AH91" s="2">
        <f>IFERROR(INDEX('BEF（拡大係数）'!$A$4:$AO$154,MATCH(【入力】吸収量・排出量算定シート!$H91,'BEF（拡大係数）'!$A$4:$A$154,0),MATCH($G91,'BEF（拡大係数）'!$A$4:$AO$4,0)),0)</f>
        <v>0</v>
      </c>
      <c r="AI91" s="2">
        <f>IFERROR(INDEX('BEF（拡大係数）'!$A$4:$AO$154,MATCH(【入力】吸収量・排出量算定シート!$H91,'BEF（拡大係数）'!$A$4:$A$154,0),MATCH($G91,'BEF（拡大係数）'!$A$4:$AO$4,0)),0)</f>
        <v>0</v>
      </c>
      <c r="AJ91" s="2">
        <f>IFERROR(INDEX('BEF（拡大係数）'!$A$4:$AO$154,MATCH(【入力】吸収量・排出量算定シート!$H91,'BEF（拡大係数）'!$A$4:$A$154,0),MATCH($G91,'BEF（拡大係数）'!$A$4:$AO$4,0)),0)</f>
        <v>0</v>
      </c>
      <c r="AK91" s="2">
        <f>IFERROR(INDEX('BEF（拡大係数）'!$A$4:$AO$154,MATCH(【入力】吸収量・排出量算定シート!$H91,'BEF（拡大係数）'!$A$4:$A$154,0),MATCH($G91,'BEF（拡大係数）'!$A$4:$AO$4,0)),0)</f>
        <v>0</v>
      </c>
      <c r="AL91" s="2">
        <f>IFERROR(INDEX('BEF（拡大係数）'!$A$4:$AO$154,MATCH(【入力】吸収量・排出量算定シート!$H91,'BEF（拡大係数）'!$A$4:$A$154,0),MATCH($G91,'BEF（拡大係数）'!$A$4:$AO$4,0)),0)</f>
        <v>0</v>
      </c>
      <c r="AM91" s="2">
        <f>IFERROR(INDEX('BEF（拡大係数）'!$A$4:$AO$154,MATCH(【入力】吸収量・排出量算定シート!$H91,'BEF（拡大係数）'!$A$4:$A$154,0),MATCH($G91,'BEF（拡大係数）'!$A$4:$AO$4,0)),0)</f>
        <v>0</v>
      </c>
      <c r="AN91" s="2">
        <f>IFERROR(INDEX('BEF（拡大係数）'!$A$4:$AO$154,MATCH(【入力】吸収量・排出量算定シート!$H91,'BEF（拡大係数）'!$A$4:$A$154,0),MATCH($G91,'BEF（拡大係数）'!$A$4:$AO$4,0)),0)</f>
        <v>0</v>
      </c>
      <c r="AO91" s="2">
        <f>IFERROR(INDEX('BEF（拡大係数）'!$A$4:$AO$154,MATCH(【入力】吸収量・排出量算定シート!$H91,'BEF（拡大係数）'!$A$4:$A$154,0),MATCH($G91,'BEF（拡大係数）'!$A$4:$AO$4,0)),0)</f>
        <v>0</v>
      </c>
      <c r="AP91" s="2">
        <f>IFERROR(INDEX('BEF（拡大係数）'!$A$4:$AO$154,MATCH(【入力】吸収量・排出量算定シート!$H91,'BEF（拡大係数）'!$A$4:$A$154,0),MATCH($G91,'BEF（拡大係数）'!$A$4:$AO$4,0)),0)</f>
        <v>0</v>
      </c>
      <c r="AQ91" s="2">
        <f>IFERROR(INDEX('BEF（拡大係数）'!$A$4:$AO$154,MATCH(【入力】吸収量・排出量算定シート!$H91,'BEF（拡大係数）'!$A$4:$A$154,0),MATCH($G91,'BEF（拡大係数）'!$A$4:$AO$4,0)),0)</f>
        <v>0</v>
      </c>
      <c r="AR91" s="2">
        <f>IFERROR(INDEX('BEF（拡大係数）'!$A$4:$AO$154,MATCH(【入力】吸収量・排出量算定シート!$H91,'BEF（拡大係数）'!$A$4:$A$154,0),MATCH($G91,'BEF（拡大係数）'!$A$4:$AO$4,0)),0)</f>
        <v>0</v>
      </c>
      <c r="AS91" s="2">
        <f>IFERROR(INDEX('BEF（拡大係数）'!$A$4:$AO$154,MATCH(【入力】吸収量・排出量算定シート!$H91,'BEF（拡大係数）'!$A$4:$A$154,0),MATCH($G91,'BEF（拡大係数）'!$A$4:$AO$4,0)),0)</f>
        <v>0</v>
      </c>
      <c r="AT91" s="2">
        <f>IFERROR(INDEX('BEF（拡大係数）'!$A$4:$AO$154,MATCH(【入力】吸収量・排出量算定シート!$H91,'BEF（拡大係数）'!$A$4:$A$154,0),MATCH($G91,'BEF（拡大係数）'!$A$4:$AO$4,0)),0)</f>
        <v>0</v>
      </c>
      <c r="AU91" s="2">
        <f>IFERROR(VLOOKUP($G91,パラメータ_オリジナル!$B$6:$G$45,4,FALSE),0)</f>
        <v>0</v>
      </c>
      <c r="AV91" s="2">
        <f>IFERROR(VLOOKUP($G91,パラメータ_オリジナル!$B$6:$G$45,5,FALSE),0)</f>
        <v>0</v>
      </c>
      <c r="AW91" s="2">
        <f>IFERROR(VLOOKUP($G91,パラメータ_オリジナル!$B$6:$G$45,6,FALSE),0)</f>
        <v>0</v>
      </c>
      <c r="AX91" s="125">
        <f t="shared" si="182"/>
        <v>0</v>
      </c>
      <c r="AY91" s="125">
        <f t="shared" si="183"/>
        <v>0</v>
      </c>
      <c r="AZ91" s="125">
        <f t="shared" si="184"/>
        <v>0</v>
      </c>
      <c r="BA91" s="125">
        <f t="shared" si="185"/>
        <v>0</v>
      </c>
      <c r="BB91" s="125">
        <f t="shared" si="186"/>
        <v>0</v>
      </c>
      <c r="BC91" s="125">
        <f t="shared" si="187"/>
        <v>0</v>
      </c>
      <c r="BD91" s="125">
        <f t="shared" si="188"/>
        <v>0</v>
      </c>
      <c r="BE91" s="125">
        <f t="shared" si="189"/>
        <v>0</v>
      </c>
      <c r="BF91" s="125">
        <f t="shared" si="190"/>
        <v>0</v>
      </c>
      <c r="BG91" s="125">
        <f t="shared" si="191"/>
        <v>0</v>
      </c>
      <c r="BH91" s="125">
        <f t="shared" si="192"/>
        <v>0</v>
      </c>
      <c r="BI91" s="125">
        <f t="shared" si="193"/>
        <v>0</v>
      </c>
      <c r="BJ91" s="125">
        <f t="shared" si="194"/>
        <v>0</v>
      </c>
      <c r="BK91" s="125">
        <f t="shared" si="195"/>
        <v>0</v>
      </c>
      <c r="BL91" s="125">
        <f t="shared" si="196"/>
        <v>0</v>
      </c>
      <c r="BM91" s="125">
        <f t="shared" si="197"/>
        <v>0</v>
      </c>
      <c r="BN91" s="125">
        <f t="shared" si="198"/>
        <v>0</v>
      </c>
      <c r="BO91" s="125">
        <f t="shared" si="199"/>
        <v>0</v>
      </c>
      <c r="BP91" s="125">
        <f t="shared" si="200"/>
        <v>0</v>
      </c>
      <c r="BQ91" s="125">
        <f t="shared" si="201"/>
        <v>0</v>
      </c>
      <c r="BR91" s="125">
        <f t="shared" si="202"/>
        <v>0</v>
      </c>
      <c r="BS91" s="125">
        <f t="shared" si="203"/>
        <v>0</v>
      </c>
      <c r="BT91" s="125">
        <f t="shared" si="204"/>
        <v>0</v>
      </c>
      <c r="BU91" s="125">
        <f t="shared" si="205"/>
        <v>0</v>
      </c>
      <c r="BV91" s="125">
        <f t="shared" si="206"/>
        <v>0</v>
      </c>
      <c r="BW91" s="125">
        <f t="shared" si="207"/>
        <v>0</v>
      </c>
      <c r="BX91" s="125">
        <f t="shared" si="208"/>
        <v>0</v>
      </c>
      <c r="BY91" s="125">
        <f t="shared" si="209"/>
        <v>0</v>
      </c>
      <c r="BZ91" s="125">
        <f t="shared" si="210"/>
        <v>0</v>
      </c>
      <c r="CA91" s="125">
        <f t="shared" si="211"/>
        <v>0</v>
      </c>
      <c r="CB91" s="125">
        <f t="shared" si="212"/>
        <v>0</v>
      </c>
      <c r="CC91" s="125">
        <f t="shared" si="213"/>
        <v>0</v>
      </c>
      <c r="CD91" s="125">
        <f t="shared" si="214"/>
        <v>0</v>
      </c>
      <c r="CE91" s="125">
        <f t="shared" si="215"/>
        <v>0</v>
      </c>
      <c r="CF91" s="2">
        <f>IFERROR(IF($F91="地位Ⅰ",INDEX(幹材積成長量!$I$7:$K$148,MATCH((【入力】吸収量・排出量算定シート!$H91+(【入力】吸収量・排出量算定シート!CF$17-【入力】吸収量・排出量算定シート!$CF$17)),幹材積成長量!$I$7:$I$148,0),MATCH(【入力】吸収量・排出量算定シート!$G91,幹材積成長量!$I$7:$K$7,0)),IF($F91="地位Ⅲ",INDEX(幹材積成長量!$O$7:$Q$148,MATCH((【入力】吸収量・排出量算定シート!$H91+(【入力】吸収量・排出量算定シート!CF$17-【入力】吸収量・排出量算定シート!$CF$17)),幹材積成長量!$O$7:$O$148,0),MATCH(【入力】吸収量・排出量算定シート!$G91,幹材積成長量!$O$7:$Q$7,0)),INDEX(幹材積成長量!$L$7:$N$148,MATCH((【入力】吸収量・排出量算定シート!$H91+(【入力】吸収量・排出量算定シート!CF$17-【入力】吸収量・排出量算定シート!$CF$17)),幹材積成長量!$L$7:$L$148,0),MATCH(【入力】吸収量・排出量算定シート!$G91,幹材積成長量!$L$7:$N$7,0)))),0)</f>
        <v>0</v>
      </c>
      <c r="CG91" s="2">
        <f>IFERROR(IF($F91="地位Ⅰ",INDEX(幹材積成長量!$I$7:$K$148,MATCH((【入力】吸収量・排出量算定シート!$H91+(【入力】吸収量・排出量算定シート!CG$17-【入力】吸収量・排出量算定シート!$CF$17)),幹材積成長量!$I$7:$I$148,0),MATCH(【入力】吸収量・排出量算定シート!$G91,幹材積成長量!$I$7:$K$7,0)),IF($F91="地位Ⅲ",INDEX(幹材積成長量!$O$7:$Q$148,MATCH((【入力】吸収量・排出量算定シート!$H91+(【入力】吸収量・排出量算定シート!CG$17-【入力】吸収量・排出量算定シート!$CF$17)),幹材積成長量!$O$7:$O$148,0),MATCH(【入力】吸収量・排出量算定シート!$G91,幹材積成長量!$O$7:$Q$7,0)),INDEX(幹材積成長量!$L$7:$N$148,MATCH((【入力】吸収量・排出量算定シート!$H91+(【入力】吸収量・排出量算定シート!CG$17-【入力】吸収量・排出量算定シート!$CF$17)),幹材積成長量!$L$7:$L$148,0),MATCH(【入力】吸収量・排出量算定シート!$G91,幹材積成長量!$L$7:$N$7,0)))),0)</f>
        <v>0</v>
      </c>
      <c r="CH91" s="2">
        <f>IFERROR(IF($F91="地位Ⅰ",INDEX(幹材積成長量!$I$7:$K$148,MATCH((【入力】吸収量・排出量算定シート!$H91+(【入力】吸収量・排出量算定シート!CH$17-【入力】吸収量・排出量算定シート!$CF$17)),幹材積成長量!$I$7:$I$148,0),MATCH(【入力】吸収量・排出量算定シート!$G91,幹材積成長量!$I$7:$K$7,0)),IF($F91="地位Ⅲ",INDEX(幹材積成長量!$O$7:$Q$148,MATCH((【入力】吸収量・排出量算定シート!$H91+(【入力】吸収量・排出量算定シート!CH$17-【入力】吸収量・排出量算定シート!$CF$17)),幹材積成長量!$O$7:$O$148,0),MATCH(【入力】吸収量・排出量算定シート!$G91,幹材積成長量!$O$7:$Q$7,0)),INDEX(幹材積成長量!$L$7:$N$148,MATCH((【入力】吸収量・排出量算定シート!$H91+(【入力】吸収量・排出量算定シート!CH$17-【入力】吸収量・排出量算定シート!$CF$17)),幹材積成長量!$L$7:$L$148,0),MATCH(【入力】吸収量・排出量算定シート!$G91,幹材積成長量!$L$7:$N$7,0)))),0)</f>
        <v>0</v>
      </c>
      <c r="CI91" s="2">
        <f>IFERROR(IF($F91="地位Ⅰ",INDEX(幹材積成長量!$I$7:$K$148,MATCH((【入力】吸収量・排出量算定シート!$H91+(【入力】吸収量・排出量算定シート!CI$17-【入力】吸収量・排出量算定シート!$CF$17)),幹材積成長量!$I$7:$I$148,0),MATCH(【入力】吸収量・排出量算定シート!$G91,幹材積成長量!$I$7:$K$7,0)),IF($F91="地位Ⅲ",INDEX(幹材積成長量!$O$7:$Q$148,MATCH((【入力】吸収量・排出量算定シート!$H91+(【入力】吸収量・排出量算定シート!CI$17-【入力】吸収量・排出量算定シート!$CF$17)),幹材積成長量!$O$7:$O$148,0),MATCH(【入力】吸収量・排出量算定シート!$G91,幹材積成長量!$O$7:$Q$7,0)),INDEX(幹材積成長量!$L$7:$N$148,MATCH((【入力】吸収量・排出量算定シート!$H91+(【入力】吸収量・排出量算定シート!CI$17-【入力】吸収量・排出量算定シート!$CF$17)),幹材積成長量!$L$7:$L$148,0),MATCH(【入力】吸収量・排出量算定シート!$G91,幹材積成長量!$L$7:$N$7,0)))),0)</f>
        <v>0</v>
      </c>
      <c r="CJ91" s="2">
        <f>IFERROR(IF($F91="地位Ⅰ",INDEX(幹材積成長量!$I$7:$K$148,MATCH((【入力】吸収量・排出量算定シート!$H91+(【入力】吸収量・排出量算定シート!CJ$17-【入力】吸収量・排出量算定シート!$CF$17)),幹材積成長量!$I$7:$I$148,0),MATCH(【入力】吸収量・排出量算定シート!$G91,幹材積成長量!$I$7:$K$7,0)),IF($F91="地位Ⅲ",INDEX(幹材積成長量!$O$7:$Q$148,MATCH((【入力】吸収量・排出量算定シート!$H91+(【入力】吸収量・排出量算定シート!CJ$17-【入力】吸収量・排出量算定シート!$CF$17)),幹材積成長量!$O$7:$O$148,0),MATCH(【入力】吸収量・排出量算定シート!$G91,幹材積成長量!$O$7:$Q$7,0)),INDEX(幹材積成長量!$L$7:$N$148,MATCH((【入力】吸収量・排出量算定シート!$H91+(【入力】吸収量・排出量算定シート!CJ$17-【入力】吸収量・排出量算定シート!$CF$17)),幹材積成長量!$L$7:$L$148,0),MATCH(【入力】吸収量・排出量算定シート!$G91,幹材積成長量!$L$7:$N$7,0)))),0)</f>
        <v>0</v>
      </c>
      <c r="CK91" s="2">
        <f>IFERROR(IF($F91="地位Ⅰ",INDEX(幹材積成長量!$I$7:$K$148,MATCH((【入力】吸収量・排出量算定シート!$H91+(【入力】吸収量・排出量算定シート!CK$17-【入力】吸収量・排出量算定シート!$CF$17)),幹材積成長量!$I$7:$I$148,0),MATCH(【入力】吸収量・排出量算定シート!$G91,幹材積成長量!$I$7:$K$7,0)),IF($F91="地位Ⅲ",INDEX(幹材積成長量!$O$7:$Q$148,MATCH((【入力】吸収量・排出量算定シート!$H91+(【入力】吸収量・排出量算定シート!CK$17-【入力】吸収量・排出量算定シート!$CF$17)),幹材積成長量!$O$7:$O$148,0),MATCH(【入力】吸収量・排出量算定シート!$G91,幹材積成長量!$O$7:$Q$7,0)),INDEX(幹材積成長量!$L$7:$N$148,MATCH((【入力】吸収量・排出量算定シート!$H91+(【入力】吸収量・排出量算定シート!CK$17-【入力】吸収量・排出量算定シート!$CF$17)),幹材積成長量!$L$7:$L$148,0),MATCH(【入力】吸収量・排出量算定シート!$G91,幹材積成長量!$L$7:$N$7,0)))),0)</f>
        <v>0</v>
      </c>
      <c r="CL91" s="2">
        <f>IFERROR(IF($F91="地位Ⅰ",INDEX(幹材積成長量!$I$7:$K$148,MATCH((【入力】吸収量・排出量算定シート!$H91+(【入力】吸収量・排出量算定シート!CL$17-【入力】吸収量・排出量算定シート!$CF$17)),幹材積成長量!$I$7:$I$148,0),MATCH(【入力】吸収量・排出量算定シート!$G91,幹材積成長量!$I$7:$K$7,0)),IF($F91="地位Ⅲ",INDEX(幹材積成長量!$O$7:$Q$148,MATCH((【入力】吸収量・排出量算定シート!$H91+(【入力】吸収量・排出量算定シート!CL$17-【入力】吸収量・排出量算定シート!$CF$17)),幹材積成長量!$O$7:$O$148,0),MATCH(【入力】吸収量・排出量算定シート!$G91,幹材積成長量!$O$7:$Q$7,0)),INDEX(幹材積成長量!$L$7:$N$148,MATCH((【入力】吸収量・排出量算定シート!$H91+(【入力】吸収量・排出量算定シート!CL$17-【入力】吸収量・排出量算定シート!$CF$17)),幹材積成長量!$L$7:$L$148,0),MATCH(【入力】吸収量・排出量算定シート!$G91,幹材積成長量!$L$7:$N$7,0)))),0)</f>
        <v>0</v>
      </c>
      <c r="CM91" s="2">
        <f>IFERROR(IF($F91="地位Ⅰ",INDEX(幹材積成長量!$I$7:$K$148,MATCH((【入力】吸収量・排出量算定シート!$H91+(【入力】吸収量・排出量算定シート!CM$17-【入力】吸収量・排出量算定シート!$CF$17)),幹材積成長量!$I$7:$I$148,0),MATCH(【入力】吸収量・排出量算定シート!$G91,幹材積成長量!$I$7:$K$7,0)),IF($F91="地位Ⅲ",INDEX(幹材積成長量!$O$7:$Q$148,MATCH((【入力】吸収量・排出量算定シート!$H91+(【入力】吸収量・排出量算定シート!CM$17-【入力】吸収量・排出量算定シート!$CF$17)),幹材積成長量!$O$7:$O$148,0),MATCH(【入力】吸収量・排出量算定シート!$G91,幹材積成長量!$O$7:$Q$7,0)),INDEX(幹材積成長量!$L$7:$N$148,MATCH((【入力】吸収量・排出量算定シート!$H91+(【入力】吸収量・排出量算定シート!CM$17-【入力】吸収量・排出量算定シート!$CF$17)),幹材積成長量!$L$7:$L$148,0),MATCH(【入力】吸収量・排出量算定シート!$G91,幹材積成長量!$L$7:$N$7,0)))),0)</f>
        <v>0</v>
      </c>
      <c r="CN91" s="2">
        <f>IFERROR(IF($F91="地位Ⅰ",INDEX(幹材積成長量!$I$7:$K$148,MATCH((【入力】吸収量・排出量算定シート!$H91+(【入力】吸収量・排出量算定シート!CN$17-【入力】吸収量・排出量算定シート!$CF$17)),幹材積成長量!$I$7:$I$148,0),MATCH(【入力】吸収量・排出量算定シート!$G91,幹材積成長量!$I$7:$K$7,0)),IF($F91="地位Ⅲ",INDEX(幹材積成長量!$O$7:$Q$148,MATCH((【入力】吸収量・排出量算定シート!$H91+(【入力】吸収量・排出量算定シート!CN$17-【入力】吸収量・排出量算定シート!$CF$17)),幹材積成長量!$O$7:$O$148,0),MATCH(【入力】吸収量・排出量算定シート!$G91,幹材積成長量!$O$7:$Q$7,0)),INDEX(幹材積成長量!$L$7:$N$148,MATCH((【入力】吸収量・排出量算定シート!$H91+(【入力】吸収量・排出量算定シート!CN$17-【入力】吸収量・排出量算定シート!$CF$17)),幹材積成長量!$L$7:$L$148,0),MATCH(【入力】吸収量・排出量算定シート!$G91,幹材積成長量!$L$7:$N$7,0)))),0)</f>
        <v>0</v>
      </c>
      <c r="CO91" s="2">
        <f>IFERROR(IF($F91="地位Ⅰ",INDEX(幹材積成長量!$I$7:$K$148,MATCH((【入力】吸収量・排出量算定シート!$H91+(【入力】吸収量・排出量算定シート!CO$17-【入力】吸収量・排出量算定シート!$CF$17)),幹材積成長量!$I$7:$I$148,0),MATCH(【入力】吸収量・排出量算定シート!$G91,幹材積成長量!$I$7:$K$7,0)),IF($F91="地位Ⅲ",INDEX(幹材積成長量!$O$7:$Q$148,MATCH((【入力】吸収量・排出量算定シート!$H91+(【入力】吸収量・排出量算定シート!CO$17-【入力】吸収量・排出量算定シート!$CF$17)),幹材積成長量!$O$7:$O$148,0),MATCH(【入力】吸収量・排出量算定シート!$G91,幹材積成長量!$O$7:$Q$7,0)),INDEX(幹材積成長量!$L$7:$N$148,MATCH((【入力】吸収量・排出量算定シート!$H91+(【入力】吸収量・排出量算定シート!CO$17-【入力】吸収量・排出量算定シート!$CF$17)),幹材積成長量!$L$7:$L$148,0),MATCH(【入力】吸収量・排出量算定シート!$G91,幹材積成長量!$L$7:$N$7,0)))),0)</f>
        <v>0</v>
      </c>
      <c r="CP91" s="2">
        <f>IFERROR(IF($F91="地位Ⅰ",INDEX(幹材積成長量!$I$7:$K$148,MATCH((【入力】吸収量・排出量算定シート!$H91+(【入力】吸収量・排出量算定シート!CP$17-【入力】吸収量・排出量算定シート!$CF$17)),幹材積成長量!$I$7:$I$148,0),MATCH(【入力】吸収量・排出量算定シート!$G91,幹材積成長量!$I$7:$K$7,0)),IF($F91="地位Ⅲ",INDEX(幹材積成長量!$O$7:$Q$148,MATCH((【入力】吸収量・排出量算定シート!$H91+(【入力】吸収量・排出量算定シート!CP$17-【入力】吸収量・排出量算定シート!$CF$17)),幹材積成長量!$O$7:$O$148,0),MATCH(【入力】吸収量・排出量算定シート!$G91,幹材積成長量!$O$7:$Q$7,0)),INDEX(幹材積成長量!$L$7:$N$148,MATCH((【入力】吸収量・排出量算定シート!$H91+(【入力】吸収量・排出量算定シート!CP$17-【入力】吸収量・排出量算定シート!$CF$17)),幹材積成長量!$L$7:$L$148,0),MATCH(【入力】吸収量・排出量算定シート!$G91,幹材積成長量!$L$7:$N$7,0)))),0)</f>
        <v>0</v>
      </c>
      <c r="CQ91" s="2">
        <f>IFERROR(IF($F91="地位Ⅰ",INDEX(幹材積成長量!$I$7:$K$148,MATCH((【入力】吸収量・排出量算定シート!$H91+(【入力】吸収量・排出量算定シート!CQ$17-【入力】吸収量・排出量算定シート!$CF$17)),幹材積成長量!$I$7:$I$148,0),MATCH(【入力】吸収量・排出量算定シート!$G91,幹材積成長量!$I$7:$K$7,0)),IF($F91="地位Ⅲ",INDEX(幹材積成長量!$O$7:$Q$148,MATCH((【入力】吸収量・排出量算定シート!$H91+(【入力】吸収量・排出量算定シート!CQ$17-【入力】吸収量・排出量算定シート!$CF$17)),幹材積成長量!$O$7:$O$148,0),MATCH(【入力】吸収量・排出量算定シート!$G91,幹材積成長量!$O$7:$Q$7,0)),INDEX(幹材積成長量!$L$7:$N$148,MATCH((【入力】吸収量・排出量算定シート!$H91+(【入力】吸収量・排出量算定シート!CQ$17-【入力】吸収量・排出量算定シート!$CF$17)),幹材積成長量!$L$7:$L$148,0),MATCH(【入力】吸収量・排出量算定シート!$G91,幹材積成長量!$L$7:$N$7,0)))),0)</f>
        <v>0</v>
      </c>
      <c r="CR91" s="2">
        <f>IFERROR(IF($F91="地位Ⅰ",INDEX(幹材積成長量!$I$7:$K$148,MATCH((【入力】吸収量・排出量算定シート!$H91+(【入力】吸収量・排出量算定シート!CR$17-【入力】吸収量・排出量算定シート!$CF$17)),幹材積成長量!$I$7:$I$148,0),MATCH(【入力】吸収量・排出量算定シート!$G91,幹材積成長量!$I$7:$K$7,0)),IF($F91="地位Ⅲ",INDEX(幹材積成長量!$O$7:$Q$148,MATCH((【入力】吸収量・排出量算定シート!$H91+(【入力】吸収量・排出量算定シート!CR$17-【入力】吸収量・排出量算定シート!$CF$17)),幹材積成長量!$O$7:$O$148,0),MATCH(【入力】吸収量・排出量算定シート!$G91,幹材積成長量!$O$7:$Q$7,0)),INDEX(幹材積成長量!$L$7:$N$148,MATCH((【入力】吸収量・排出量算定シート!$H91+(【入力】吸収量・排出量算定シート!CR$17-【入力】吸収量・排出量算定シート!$CF$17)),幹材積成長量!$L$7:$L$148,0),MATCH(【入力】吸収量・排出量算定シート!$G91,幹材積成長量!$L$7:$N$7,0)))),0)</f>
        <v>0</v>
      </c>
      <c r="CS91" s="2">
        <f>IFERROR(IF($F91="地位Ⅰ",INDEX(幹材積成長量!$I$7:$K$148,MATCH((【入力】吸収量・排出量算定シート!$H91+(【入力】吸収量・排出量算定シート!CS$17-【入力】吸収量・排出量算定シート!$CF$17)),幹材積成長量!$I$7:$I$148,0),MATCH(【入力】吸収量・排出量算定シート!$G91,幹材積成長量!$I$7:$K$7,0)),IF($F91="地位Ⅲ",INDEX(幹材積成長量!$O$7:$Q$148,MATCH((【入力】吸収量・排出量算定シート!$H91+(【入力】吸収量・排出量算定シート!CS$17-【入力】吸収量・排出量算定シート!$CF$17)),幹材積成長量!$O$7:$O$148,0),MATCH(【入力】吸収量・排出量算定シート!$G91,幹材積成長量!$O$7:$Q$7,0)),INDEX(幹材積成長量!$L$7:$N$148,MATCH((【入力】吸収量・排出量算定シート!$H91+(【入力】吸収量・排出量算定シート!CS$17-【入力】吸収量・排出量算定シート!$CF$17)),幹材積成長量!$L$7:$L$148,0),MATCH(【入力】吸収量・排出量算定シート!$G91,幹材積成長量!$L$7:$N$7,0)))),0)</f>
        <v>0</v>
      </c>
      <c r="CT91" s="2">
        <f>IFERROR(IF($F91="地位Ⅰ",INDEX(幹材積成長量!$I$7:$K$148,MATCH((【入力】吸収量・排出量算定シート!$H91+(【入力】吸収量・排出量算定シート!CT$17-【入力】吸収量・排出量算定シート!$CF$17)),幹材積成長量!$I$7:$I$148,0),MATCH(【入力】吸収量・排出量算定シート!$G91,幹材積成長量!$I$7:$K$7,0)),IF($F91="地位Ⅲ",INDEX(幹材積成長量!$O$7:$Q$148,MATCH((【入力】吸収量・排出量算定シート!$H91+(【入力】吸収量・排出量算定シート!CT$17-【入力】吸収量・排出量算定シート!$CF$17)),幹材積成長量!$O$7:$O$148,0),MATCH(【入力】吸収量・排出量算定シート!$G91,幹材積成長量!$O$7:$Q$7,0)),INDEX(幹材積成長量!$L$7:$N$148,MATCH((【入力】吸収量・排出量算定シート!$H91+(【入力】吸収量・排出量算定シート!CT$17-【入力】吸収量・排出量算定シート!$CF$17)),幹材積成長量!$L$7:$L$148,0),MATCH(【入力】吸収量・排出量算定シート!$G91,幹材積成長量!$L$7:$N$7,0)))),0)</f>
        <v>0</v>
      </c>
      <c r="CU91" s="2">
        <f>IFERROR(IF($F91="地位Ⅰ",INDEX(幹材積成長量!$I$7:$K$148,MATCH((【入力】吸収量・排出量算定シート!$H91+(【入力】吸収量・排出量算定シート!CU$17-【入力】吸収量・排出量算定シート!$CF$17)),幹材積成長量!$I$7:$I$148,0),MATCH(【入力】吸収量・排出量算定シート!$G91,幹材積成長量!$I$7:$K$7,0)),IF($F91="地位Ⅲ",INDEX(幹材積成長量!$O$7:$Q$148,MATCH((【入力】吸収量・排出量算定シート!$H91+(【入力】吸収量・排出量算定シート!CU$17-【入力】吸収量・排出量算定シート!$CF$17)),幹材積成長量!$O$7:$O$148,0),MATCH(【入力】吸収量・排出量算定シート!$G91,幹材積成長量!$O$7:$Q$7,0)),INDEX(幹材積成長量!$L$7:$N$148,MATCH((【入力】吸収量・排出量算定シート!$H91+(【入力】吸収量・排出量算定シート!CU$17-【入力】吸収量・排出量算定シート!$CF$17)),幹材積成長量!$L$7:$L$148,0),MATCH(【入力】吸収量・排出量算定シート!$G91,幹材積成長量!$L$7:$N$7,0)))),0)</f>
        <v>0</v>
      </c>
      <c r="CV91" s="2">
        <f>IFERROR(IF($F91="地位Ⅰ",INDEX(幹材積成長量!$I$7:$K$148,MATCH((【入力】吸収量・排出量算定シート!$H91+(【入力】吸収量・排出量算定シート!CV$17-【入力】吸収量・排出量算定シート!$CF$17)),幹材積成長量!$I$7:$I$148,0),MATCH(【入力】吸収量・排出量算定シート!$G91,幹材積成長量!$I$7:$K$7,0)),IF($F91="地位Ⅲ",INDEX(幹材積成長量!$O$7:$Q$148,MATCH((【入力】吸収量・排出量算定シート!$H91+(【入力】吸収量・排出量算定シート!CV$17-【入力】吸収量・排出量算定シート!$CF$17)),幹材積成長量!$O$7:$O$148,0),MATCH(【入力】吸収量・排出量算定シート!$G91,幹材積成長量!$O$7:$Q$7,0)),INDEX(幹材積成長量!$L$7:$N$148,MATCH((【入力】吸収量・排出量算定シート!$H91+(【入力】吸収量・排出量算定シート!CV$17-【入力】吸収量・排出量算定シート!$CF$17)),幹材積成長量!$L$7:$L$148,0),MATCH(【入力】吸収量・排出量算定シート!$G91,幹材積成長量!$L$7:$N$7,0)))),0)</f>
        <v>0</v>
      </c>
      <c r="CW91" s="2">
        <f t="shared" si="216"/>
        <v>0</v>
      </c>
      <c r="CX91" s="2">
        <f t="shared" si="217"/>
        <v>0</v>
      </c>
      <c r="CY91" s="2">
        <f t="shared" si="218"/>
        <v>0</v>
      </c>
      <c r="CZ91" s="2">
        <f t="shared" si="219"/>
        <v>0</v>
      </c>
      <c r="DA91" s="2">
        <f t="shared" si="220"/>
        <v>0</v>
      </c>
      <c r="DB91" s="2">
        <f t="shared" si="221"/>
        <v>0</v>
      </c>
      <c r="DC91" s="2">
        <f t="shared" si="222"/>
        <v>0</v>
      </c>
      <c r="DD91" s="2">
        <f t="shared" si="223"/>
        <v>0</v>
      </c>
      <c r="DE91" s="2">
        <f t="shared" si="224"/>
        <v>0</v>
      </c>
      <c r="DF91" s="2">
        <f t="shared" si="225"/>
        <v>0</v>
      </c>
      <c r="DG91" s="2">
        <f t="shared" si="226"/>
        <v>0</v>
      </c>
      <c r="DH91" s="2">
        <f t="shared" si="227"/>
        <v>0</v>
      </c>
      <c r="DI91" s="2">
        <f t="shared" si="228"/>
        <v>0</v>
      </c>
      <c r="DJ91" s="2">
        <f t="shared" si="229"/>
        <v>0</v>
      </c>
      <c r="DK91" s="2">
        <f t="shared" si="230"/>
        <v>0</v>
      </c>
      <c r="DL91" s="2">
        <f t="shared" si="231"/>
        <v>0</v>
      </c>
      <c r="DM91" s="2">
        <f t="shared" si="232"/>
        <v>0</v>
      </c>
      <c r="DN91" s="187">
        <f>IFERROR(IF($F91="地位Ⅰ",INDEX(幹材積成長量!$AE$7:$AG$14,8,MATCH(【入力】吸収量・排出量算定シート!$G91,幹材積成長量!$AE$7:$AG$7,0)),IF($F91="地位Ⅲ",INDEX(幹材積成長量!$AK$7:$AM$14,8,MATCH(【入力】吸収量・排出量算定シート!$G91,幹材積成長量!$AK$7:$AM$7,0)),INDEX(幹材積成長量!$AH$7:$AJ$14,8,MATCH(【入力】吸収量・排出量算定シート!$G91,幹材積成長量!$AH$7:$AJ$7,0)))),0)</f>
        <v>0</v>
      </c>
      <c r="DO91" s="187">
        <f>IFERROR(IF($F91="地位Ⅰ",INDEX(幹材積成長量!$AE$7:$AG$14,8,MATCH(【入力】吸収量・排出量算定シート!$G91,幹材積成長量!$AE$7:$AG$7,0)),IF($F91="地位Ⅲ",INDEX(幹材積成長量!$AK$7:$AM$14,8,MATCH(【入力】吸収量・排出量算定シート!$G91,幹材積成長量!$AK$7:$AM$7,0)),INDEX(幹材積成長量!$AH$7:$AJ$14,8,MATCH(【入力】吸収量・排出量算定シート!$G91,幹材積成長量!$AH$7:$AJ$7,0)))),0)</f>
        <v>0</v>
      </c>
      <c r="DP91" s="187">
        <f>IFERROR(IF($F91="地位Ⅰ",INDEX(幹材積成長量!$AE$7:$AG$14,8,MATCH(【入力】吸収量・排出量算定シート!$G91,幹材積成長量!$AE$7:$AG$7,0)),IF($F91="地位Ⅲ",INDEX(幹材積成長量!$AK$7:$AM$14,8,MATCH(【入力】吸収量・排出量算定シート!$G91,幹材積成長量!$AK$7:$AM$7,0)),INDEX(幹材積成長量!$AH$7:$AJ$14,8,MATCH(【入力】吸収量・排出量算定シート!$G91,幹材積成長量!$AH$7:$AJ$7,0)))),0)</f>
        <v>0</v>
      </c>
      <c r="DQ91" s="187">
        <f>IFERROR(IF($F91="地位Ⅰ",INDEX(幹材積成長量!$AE$7:$AG$14,8,MATCH(【入力】吸収量・排出量算定シート!$G91,幹材積成長量!$AE$7:$AG$7,0)),IF($F91="地位Ⅲ",INDEX(幹材積成長量!$AK$7:$AM$14,8,MATCH(【入力】吸収量・排出量算定シート!$G91,幹材積成長量!$AK$7:$AM$7,0)),INDEX(幹材積成長量!$AH$7:$AJ$14,8,MATCH(【入力】吸収量・排出量算定シート!$G91,幹材積成長量!$AH$7:$AJ$7,0)))),0)</f>
        <v>0</v>
      </c>
      <c r="DR91" s="187">
        <f>IFERROR(IF($F91="地位Ⅰ",INDEX(幹材積成長量!$AE$7:$AG$14,8,MATCH(【入力】吸収量・排出量算定シート!$G91,幹材積成長量!$AE$7:$AG$7,0)),IF($F91="地位Ⅲ",INDEX(幹材積成長量!$AK$7:$AM$14,8,MATCH(【入力】吸収量・排出量算定シート!$G91,幹材積成長量!$AK$7:$AM$7,0)),INDEX(幹材積成長量!$AH$7:$AJ$14,8,MATCH(【入力】吸収量・排出量算定シート!$G91,幹材積成長量!$AH$7:$AJ$7,0)))),0)</f>
        <v>0</v>
      </c>
      <c r="DS91" s="187">
        <f>IFERROR(IF($F91="地位Ⅰ",INDEX(幹材積成長量!$AE$7:$AG$14,8,MATCH(【入力】吸収量・排出量算定シート!$G91,幹材積成長量!$AE$7:$AG$7,0)),IF($F91="地位Ⅲ",INDEX(幹材積成長量!$AK$7:$AM$14,8,MATCH(【入力】吸収量・排出量算定シート!$G91,幹材積成長量!$AK$7:$AM$7,0)),INDEX(幹材積成長量!$AH$7:$AJ$14,8,MATCH(【入力】吸収量・排出量算定シート!$G91,幹材積成長量!$AH$7:$AJ$7,0)))),0)</f>
        <v>0</v>
      </c>
      <c r="DT91" s="187">
        <f>IFERROR(IF($F91="地位Ⅰ",INDEX(幹材積成長量!$AE$7:$AG$14,8,MATCH(【入力】吸収量・排出量算定シート!$G91,幹材積成長量!$AE$7:$AG$7,0)),IF($F91="地位Ⅲ",INDEX(幹材積成長量!$AK$7:$AM$14,8,MATCH(【入力】吸収量・排出量算定シート!$G91,幹材積成長量!$AK$7:$AM$7,0)),INDEX(幹材積成長量!$AH$7:$AJ$14,8,MATCH(【入力】吸収量・排出量算定シート!$G91,幹材積成長量!$AH$7:$AJ$7,0)))),0)</f>
        <v>0</v>
      </c>
      <c r="DU91" s="187">
        <f>IFERROR(IF($F91="地位Ⅰ",INDEX(幹材積成長量!$AE$7:$AG$14,8,MATCH(【入力】吸収量・排出量算定シート!$G91,幹材積成長量!$AE$7:$AG$7,0)),IF($F91="地位Ⅲ",INDEX(幹材積成長量!$AK$7:$AM$14,8,MATCH(【入力】吸収量・排出量算定シート!$G91,幹材積成長量!$AK$7:$AM$7,0)),INDEX(幹材積成長量!$AH$7:$AJ$14,8,MATCH(【入力】吸収量・排出量算定シート!$G91,幹材積成長量!$AH$7:$AJ$7,0)))),0)</f>
        <v>0</v>
      </c>
      <c r="DV91" s="187">
        <f>IFERROR(IF($F91="地位Ⅰ",INDEX(幹材積成長量!$AE$7:$AG$14,8,MATCH(【入力】吸収量・排出量算定シート!$G91,幹材積成長量!$AE$7:$AG$7,0)),IF($F91="地位Ⅲ",INDEX(幹材積成長量!$AK$7:$AM$14,8,MATCH(【入力】吸収量・排出量算定シート!$G91,幹材積成長量!$AK$7:$AM$7,0)),INDEX(幹材積成長量!$AH$7:$AJ$14,8,MATCH(【入力】吸収量・排出量算定シート!$G91,幹材積成長量!$AH$7:$AJ$7,0)))),0)</f>
        <v>0</v>
      </c>
      <c r="DW91" s="187">
        <f>IFERROR(IF($F91="地位Ⅰ",INDEX(幹材積成長量!$AE$7:$AG$14,8,MATCH(【入力】吸収量・排出量算定シート!$G91,幹材積成長量!$AE$7:$AG$7,0)),IF($F91="地位Ⅲ",INDEX(幹材積成長量!$AK$7:$AM$14,8,MATCH(【入力】吸収量・排出量算定シート!$G91,幹材積成長量!$AK$7:$AM$7,0)),INDEX(幹材積成長量!$AH$7:$AJ$14,8,MATCH(【入力】吸収量・排出量算定シート!$G91,幹材積成長量!$AH$7:$AJ$7,0)))),0)</f>
        <v>0</v>
      </c>
      <c r="DX91" s="187">
        <f>IFERROR(IF($F91="地位Ⅰ",INDEX(幹材積成長量!$AE$7:$AG$14,8,MATCH(【入力】吸収量・排出量算定シート!$G91,幹材積成長量!$AE$7:$AG$7,0)),IF($F91="地位Ⅲ",INDEX(幹材積成長量!$AK$7:$AM$14,8,MATCH(【入力】吸収量・排出量算定シート!$G91,幹材積成長量!$AK$7:$AM$7,0)),INDEX(幹材積成長量!$AH$7:$AJ$14,8,MATCH(【入力】吸収量・排出量算定シート!$G91,幹材積成長量!$AH$7:$AJ$7,0)))),0)</f>
        <v>0</v>
      </c>
      <c r="DY91" s="187">
        <f>IFERROR(IF($F91="地位Ⅰ",INDEX(幹材積成長量!$AE$7:$AG$14,8,MATCH(【入力】吸収量・排出量算定シート!$G91,幹材積成長量!$AE$7:$AG$7,0)),IF($F91="地位Ⅲ",INDEX(幹材積成長量!$AK$7:$AM$14,8,MATCH(【入力】吸収量・排出量算定シート!$G91,幹材積成長量!$AK$7:$AM$7,0)),INDEX(幹材積成長量!$AH$7:$AJ$14,8,MATCH(【入力】吸収量・排出量算定シート!$G91,幹材積成長量!$AH$7:$AJ$7,0)))),0)</f>
        <v>0</v>
      </c>
      <c r="DZ91" s="187">
        <f>IFERROR(IF($F91="地位Ⅰ",INDEX(幹材積成長量!$AE$7:$AG$14,8,MATCH(【入力】吸収量・排出量算定シート!$G91,幹材積成長量!$AE$7:$AG$7,0)),IF($F91="地位Ⅲ",INDEX(幹材積成長量!$AK$7:$AM$14,8,MATCH(【入力】吸収量・排出量算定シート!$G91,幹材積成長量!$AK$7:$AM$7,0)),INDEX(幹材積成長量!$AH$7:$AJ$14,8,MATCH(【入力】吸収量・排出量算定シート!$G91,幹材積成長量!$AH$7:$AJ$7,0)))),0)</f>
        <v>0</v>
      </c>
      <c r="EA91" s="187">
        <f>IFERROR(IF($F91="地位Ⅰ",INDEX(幹材積成長量!$AE$7:$AG$14,8,MATCH(【入力】吸収量・排出量算定シート!$G91,幹材積成長量!$AE$7:$AG$7,0)),IF($F91="地位Ⅲ",INDEX(幹材積成長量!$AK$7:$AM$14,8,MATCH(【入力】吸収量・排出量算定シート!$G91,幹材積成長量!$AK$7:$AM$7,0)),INDEX(幹材積成長量!$AH$7:$AJ$14,8,MATCH(【入力】吸収量・排出量算定シート!$G91,幹材積成長量!$AH$7:$AJ$7,0)))),0)</f>
        <v>0</v>
      </c>
      <c r="EB91" s="187">
        <f>IFERROR(IF($F91="地位Ⅰ",INDEX(幹材積成長量!$AE$7:$AG$14,8,MATCH(【入力】吸収量・排出量算定シート!$G91,幹材積成長量!$AE$7:$AG$7,0)),IF($F91="地位Ⅲ",INDEX(幹材積成長量!$AK$7:$AM$14,8,MATCH(【入力】吸収量・排出量算定シート!$G91,幹材積成長量!$AK$7:$AM$7,0)),INDEX(幹材積成長量!$AH$7:$AJ$14,8,MATCH(【入力】吸収量・排出量算定シート!$G91,幹材積成長量!$AH$7:$AJ$7,0)))),0)</f>
        <v>0</v>
      </c>
      <c r="EC91" s="187">
        <f>IFERROR(IF($F91="地位Ⅰ",INDEX(幹材積成長量!$AE$7:$AG$14,8,MATCH(【入力】吸収量・排出量算定シート!$G91,幹材積成長量!$AE$7:$AG$7,0)),IF($F91="地位Ⅲ",INDEX(幹材積成長量!$AK$7:$AM$14,8,MATCH(【入力】吸収量・排出量算定シート!$G91,幹材積成長量!$AK$7:$AM$7,0)),INDEX(幹材積成長量!$AH$7:$AJ$14,8,MATCH(【入力】吸収量・排出量算定シート!$G91,幹材積成長量!$AH$7:$AJ$7,0)))),0)</f>
        <v>0</v>
      </c>
      <c r="ED91" s="186">
        <f t="shared" si="233"/>
        <v>0</v>
      </c>
      <c r="EE91" s="186">
        <f t="shared" si="234"/>
        <v>0</v>
      </c>
      <c r="EF91" s="186">
        <f t="shared" si="235"/>
        <v>0</v>
      </c>
      <c r="EG91" s="186">
        <f t="shared" si="236"/>
        <v>0</v>
      </c>
      <c r="EH91" s="186">
        <f t="shared" si="237"/>
        <v>0</v>
      </c>
      <c r="EI91" s="186">
        <f t="shared" si="238"/>
        <v>0</v>
      </c>
      <c r="EJ91" s="186">
        <f t="shared" si="239"/>
        <v>0</v>
      </c>
      <c r="EK91" s="186">
        <f t="shared" si="240"/>
        <v>0</v>
      </c>
      <c r="EL91" s="186">
        <f t="shared" si="241"/>
        <v>0</v>
      </c>
      <c r="EM91" s="186">
        <f t="shared" si="242"/>
        <v>0</v>
      </c>
      <c r="EN91" s="186">
        <f t="shared" si="243"/>
        <v>0</v>
      </c>
      <c r="EO91" s="186">
        <f t="shared" si="244"/>
        <v>0</v>
      </c>
      <c r="EP91" s="186">
        <f t="shared" si="245"/>
        <v>0</v>
      </c>
      <c r="EQ91" s="186">
        <f t="shared" si="246"/>
        <v>0</v>
      </c>
      <c r="ER91" s="186">
        <f t="shared" si="247"/>
        <v>0</v>
      </c>
      <c r="ES91" s="186">
        <f t="shared" si="248"/>
        <v>0</v>
      </c>
      <c r="ET91" s="186">
        <f t="shared" si="249"/>
        <v>0</v>
      </c>
    </row>
    <row r="92" spans="2:150" x14ac:dyDescent="0.3">
      <c r="B92" s="3"/>
      <c r="C92" s="3"/>
      <c r="D92" s="3"/>
      <c r="E92" s="3"/>
      <c r="G92" s="217"/>
      <c r="J92" s="3"/>
      <c r="M92" s="187">
        <f>IFERROR(IF($F92="地位Ⅰ",INDEX(幹材積成長量!$S$7:$U$148,MATCH(【入力】吸収量・排出量算定シート!$H92+(M$17-$M$17),幹材積成長量!$S$7:$S$148,0),MATCH($G92,幹材積成長量!$S$7:$U$7,0)),IF($F92="地位Ⅲ",INDEX(幹材積成長量!$Y$7:$AA$148,MATCH(【入力】吸収量・排出量算定シート!$H92+(M$17-$M$17),幹材積成長量!$Y$7:$Y$148,0),MATCH($G92,幹材積成長量!$Y$7:$AA$7,0)),INDEX(幹材積成長量!$V$7:$X$148,MATCH(【入力】吸収量・排出量算定シート!$H92+(M$17-$M$17),幹材積成長量!$V$7:$V$148,0),MATCH($G92,幹材積成長量!$V$7:$X$7,0)))),0)</f>
        <v>0</v>
      </c>
      <c r="N92" s="187">
        <f>IFERROR(IF($F92="地位Ⅰ",INDEX(幹材積成長量!$S$7:$U$148,MATCH(【入力】吸収量・排出量算定シート!$H92+(N$17-$M$17),幹材積成長量!$S$7:$S$148,0),MATCH($G92,幹材積成長量!$S$7:$U$7,0)),IF($F92="地位Ⅲ",INDEX(幹材積成長量!$Y$7:$AA$148,MATCH(【入力】吸収量・排出量算定シート!$H92+(N$17-$M$17),幹材積成長量!$Y$7:$Y$148,0),MATCH($G92,幹材積成長量!$Y$7:$AA$7,0)),INDEX(幹材積成長量!$V$7:$X$148,MATCH(【入力】吸収量・排出量算定シート!$H92+(N$17-$M$17),幹材積成長量!$V$7:$V$148,0),MATCH($G92,幹材積成長量!$V$7:$X$7,0)))),0)</f>
        <v>0</v>
      </c>
      <c r="O92" s="187">
        <f>IFERROR(IF($F92="地位Ⅰ",INDEX(幹材積成長量!$S$7:$U$148,MATCH(【入力】吸収量・排出量算定シート!$H92+(O$17-$M$17),幹材積成長量!$S$7:$S$148,0),MATCH($G92,幹材積成長量!$S$7:$U$7,0)),IF($F92="地位Ⅲ",INDEX(幹材積成長量!$Y$7:$AA$148,MATCH(【入力】吸収量・排出量算定シート!$H92+(O$17-$M$17),幹材積成長量!$Y$7:$Y$148,0),MATCH($G92,幹材積成長量!$Y$7:$AA$7,0)),INDEX(幹材積成長量!$V$7:$X$148,MATCH(【入力】吸収量・排出量算定シート!$H92+(O$17-$M$17),幹材積成長量!$V$7:$V$148,0),MATCH($G92,幹材積成長量!$V$7:$X$7,0)))),0)</f>
        <v>0</v>
      </c>
      <c r="P92" s="187">
        <f>IFERROR(IF($F92="地位Ⅰ",INDEX(幹材積成長量!$S$7:$U$148,MATCH(【入力】吸収量・排出量算定シート!$H92+(P$17-$M$17),幹材積成長量!$S$7:$S$148,0),MATCH($G92,幹材積成長量!$S$7:$U$7,0)),IF($F92="地位Ⅲ",INDEX(幹材積成長量!$Y$7:$AA$148,MATCH(【入力】吸収量・排出量算定シート!$H92+(P$17-$M$17),幹材積成長量!$Y$7:$Y$148,0),MATCH($G92,幹材積成長量!$Y$7:$AA$7,0)),INDEX(幹材積成長量!$V$7:$X$148,MATCH(【入力】吸収量・排出量算定シート!$H92+(P$17-$M$17),幹材積成長量!$V$7:$V$148,0),MATCH($G92,幹材積成長量!$V$7:$X$7,0)))),0)</f>
        <v>0</v>
      </c>
      <c r="Q92" s="187">
        <f>IFERROR(IF($F92="地位Ⅰ",INDEX(幹材積成長量!$S$7:$U$148,MATCH(【入力】吸収量・排出量算定シート!$H92+(Q$17-$M$17),幹材積成長量!$S$7:$S$148,0),MATCH($G92,幹材積成長量!$S$7:$U$7,0)),IF($F92="地位Ⅲ",INDEX(幹材積成長量!$Y$7:$AA$148,MATCH(【入力】吸収量・排出量算定シート!$H92+(Q$17-$M$17),幹材積成長量!$Y$7:$Y$148,0),MATCH($G92,幹材積成長量!$Y$7:$AA$7,0)),INDEX(幹材積成長量!$V$7:$X$148,MATCH(【入力】吸収量・排出量算定シート!$H92+(Q$17-$M$17),幹材積成長量!$V$7:$V$148,0),MATCH($G92,幹材積成長量!$V$7:$X$7,0)))),0)</f>
        <v>0</v>
      </c>
      <c r="R92" s="187">
        <f>IFERROR(IF($F92="地位Ⅰ",INDEX(幹材積成長量!$S$7:$U$148,MATCH(【入力】吸収量・排出量算定シート!$H92+(R$17-$M$17),幹材積成長量!$S$7:$S$148,0),MATCH($G92,幹材積成長量!$S$7:$U$7,0)),IF($F92="地位Ⅲ",INDEX(幹材積成長量!$Y$7:$AA$148,MATCH(【入力】吸収量・排出量算定シート!$H92+(R$17-$M$17),幹材積成長量!$Y$7:$Y$148,0),MATCH($G92,幹材積成長量!$Y$7:$AA$7,0)),INDEX(幹材積成長量!$V$7:$X$148,MATCH(【入力】吸収量・排出量算定シート!$H92+(R$17-$M$17),幹材積成長量!$V$7:$V$148,0),MATCH($G92,幹材積成長量!$V$7:$X$7,0)))),0)</f>
        <v>0</v>
      </c>
      <c r="S92" s="187">
        <f>IFERROR(IF($F92="地位Ⅰ",INDEX(幹材積成長量!$S$7:$U$148,MATCH(【入力】吸収量・排出量算定シート!$H92+(S$17-$M$17),幹材積成長量!$S$7:$S$148,0),MATCH($G92,幹材積成長量!$S$7:$U$7,0)),IF($F92="地位Ⅲ",INDEX(幹材積成長量!$Y$7:$AA$148,MATCH(【入力】吸収量・排出量算定シート!$H92+(S$17-$M$17),幹材積成長量!$Y$7:$Y$148,0),MATCH($G92,幹材積成長量!$Y$7:$AA$7,0)),INDEX(幹材積成長量!$V$7:$X$148,MATCH(【入力】吸収量・排出量算定シート!$H92+(S$17-$M$17),幹材積成長量!$V$7:$V$148,0),MATCH($G92,幹材積成長量!$V$7:$X$7,0)))),0)</f>
        <v>0</v>
      </c>
      <c r="T92" s="187">
        <f>IFERROR(IF($F92="地位Ⅰ",INDEX(幹材積成長量!$S$7:$U$148,MATCH(【入力】吸収量・排出量算定シート!$H92+(T$17-$M$17),幹材積成長量!$S$7:$S$148,0),MATCH($G92,幹材積成長量!$S$7:$U$7,0)),IF($F92="地位Ⅲ",INDEX(幹材積成長量!$Y$7:$AA$148,MATCH(【入力】吸収量・排出量算定シート!$H92+(T$17-$M$17),幹材積成長量!$Y$7:$Y$148,0),MATCH($G92,幹材積成長量!$Y$7:$AA$7,0)),INDEX(幹材積成長量!$V$7:$X$148,MATCH(【入力】吸収量・排出量算定シート!$H92+(T$17-$M$17),幹材積成長量!$V$7:$V$148,0),MATCH($G92,幹材積成長量!$V$7:$X$7,0)))),0)</f>
        <v>0</v>
      </c>
      <c r="U92" s="187">
        <f>IFERROR(IF($F92="地位Ⅰ",INDEX(幹材積成長量!$S$7:$U$148,MATCH(【入力】吸収量・排出量算定シート!$H92+(U$17-$M$17),幹材積成長量!$S$7:$S$148,0),MATCH($G92,幹材積成長量!$S$7:$U$7,0)),IF($F92="地位Ⅲ",INDEX(幹材積成長量!$Y$7:$AA$148,MATCH(【入力】吸収量・排出量算定シート!$H92+(U$17-$M$17),幹材積成長量!$Y$7:$Y$148,0),MATCH($G92,幹材積成長量!$Y$7:$AA$7,0)),INDEX(幹材積成長量!$V$7:$X$148,MATCH(【入力】吸収量・排出量算定シート!$H92+(U$17-$M$17),幹材積成長量!$V$7:$V$148,0),MATCH($G92,幹材積成長量!$V$7:$X$7,0)))),0)</f>
        <v>0</v>
      </c>
      <c r="V92" s="187">
        <f>IFERROR(IF($F92="地位Ⅰ",INDEX(幹材積成長量!$S$7:$U$148,MATCH(【入力】吸収量・排出量算定シート!$H92+(V$17-$M$17),幹材積成長量!$S$7:$S$148,0),MATCH($G92,幹材積成長量!$S$7:$U$7,0)),IF($F92="地位Ⅲ",INDEX(幹材積成長量!$Y$7:$AA$148,MATCH(【入力】吸収量・排出量算定シート!$H92+(V$17-$M$17),幹材積成長量!$Y$7:$Y$148,0),MATCH($G92,幹材積成長量!$Y$7:$AA$7,0)),INDEX(幹材積成長量!$V$7:$X$148,MATCH(【入力】吸収量・排出量算定シート!$H92+(V$17-$M$17),幹材積成長量!$V$7:$V$148,0),MATCH($G92,幹材積成長量!$V$7:$X$7,0)))),0)</f>
        <v>0</v>
      </c>
      <c r="W92" s="187">
        <f>IFERROR(IF($F92="地位Ⅰ",INDEX(幹材積成長量!$S$7:$U$148,MATCH(【入力】吸収量・排出量算定シート!$H92+(W$17-$M$17),幹材積成長量!$S$7:$S$148,0),MATCH($G92,幹材積成長量!$S$7:$U$7,0)),IF($F92="地位Ⅲ",INDEX(幹材積成長量!$Y$7:$AA$148,MATCH(【入力】吸収量・排出量算定シート!$H92+(W$17-$M$17),幹材積成長量!$Y$7:$Y$148,0),MATCH($G92,幹材積成長量!$Y$7:$AA$7,0)),INDEX(幹材積成長量!$V$7:$X$148,MATCH(【入力】吸収量・排出量算定シート!$H92+(W$17-$M$17),幹材積成長量!$V$7:$V$148,0),MATCH($G92,幹材積成長量!$V$7:$X$7,0)))),0)</f>
        <v>0</v>
      </c>
      <c r="X92" s="187">
        <f>IFERROR(IF($F92="地位Ⅰ",INDEX(幹材積成長量!$S$7:$U$148,MATCH(【入力】吸収量・排出量算定シート!$H92+(X$17-$M$17),幹材積成長量!$S$7:$S$148,0),MATCH($G92,幹材積成長量!$S$7:$U$7,0)),IF($F92="地位Ⅲ",INDEX(幹材積成長量!$Y$7:$AA$148,MATCH(【入力】吸収量・排出量算定シート!$H92+(X$17-$M$17),幹材積成長量!$Y$7:$Y$148,0),MATCH($G92,幹材積成長量!$Y$7:$AA$7,0)),INDEX(幹材積成長量!$V$7:$X$148,MATCH(【入力】吸収量・排出量算定シート!$H92+(X$17-$M$17),幹材積成長量!$V$7:$V$148,0),MATCH($G92,幹材積成長量!$V$7:$X$7,0)))),0)</f>
        <v>0</v>
      </c>
      <c r="Y92" s="187">
        <f>IFERROR(IF($F92="地位Ⅰ",INDEX(幹材積成長量!$S$7:$U$148,MATCH(【入力】吸収量・排出量算定シート!$H92+(Y$17-$M$17),幹材積成長量!$S$7:$S$148,0),MATCH($G92,幹材積成長量!$S$7:$U$7,0)),IF($F92="地位Ⅲ",INDEX(幹材積成長量!$Y$7:$AA$148,MATCH(【入力】吸収量・排出量算定シート!$H92+(Y$17-$M$17),幹材積成長量!$Y$7:$Y$148,0),MATCH($G92,幹材積成長量!$Y$7:$AA$7,0)),INDEX(幹材積成長量!$V$7:$X$148,MATCH(【入力】吸収量・排出量算定シート!$H92+(Y$17-$M$17),幹材積成長量!$V$7:$V$148,0),MATCH($G92,幹材積成長量!$V$7:$X$7,0)))),0)</f>
        <v>0</v>
      </c>
      <c r="Z92" s="187">
        <f>IFERROR(IF($F92="地位Ⅰ",INDEX(幹材積成長量!$S$7:$U$148,MATCH(【入力】吸収量・排出量算定シート!$H92+(Z$17-$M$17),幹材積成長量!$S$7:$S$148,0),MATCH($G92,幹材積成長量!$S$7:$U$7,0)),IF($F92="地位Ⅲ",INDEX(幹材積成長量!$Y$7:$AA$148,MATCH(【入力】吸収量・排出量算定シート!$H92+(Z$17-$M$17),幹材積成長量!$Y$7:$Y$148,0),MATCH($G92,幹材積成長量!$Y$7:$AA$7,0)),INDEX(幹材積成長量!$V$7:$X$148,MATCH(【入力】吸収量・排出量算定シート!$H92+(Z$17-$M$17),幹材積成長量!$V$7:$V$148,0),MATCH($G92,幹材積成長量!$V$7:$X$7,0)))),0)</f>
        <v>0</v>
      </c>
      <c r="AA92" s="187">
        <f>IFERROR(IF($F92="地位Ⅰ",INDEX(幹材積成長量!$S$7:$U$148,MATCH(【入力】吸収量・排出量算定シート!$H92+(AA$17-$M$17),幹材積成長量!$S$7:$S$148,0),MATCH($G92,幹材積成長量!$S$7:$U$7,0)),IF($F92="地位Ⅲ",INDEX(幹材積成長量!$Y$7:$AA$148,MATCH(【入力】吸収量・排出量算定シート!$H92+(AA$17-$M$17),幹材積成長量!$Y$7:$Y$148,0),MATCH($G92,幹材積成長量!$Y$7:$AA$7,0)),INDEX(幹材積成長量!$V$7:$X$148,MATCH(【入力】吸収量・排出量算定シート!$H92+(AA$17-$M$17),幹材積成長量!$V$7:$V$148,0),MATCH($G92,幹材積成長量!$V$7:$X$7,0)))),0)</f>
        <v>0</v>
      </c>
      <c r="AB92" s="187">
        <f>IFERROR(IF($F92="地位Ⅰ",INDEX(幹材積成長量!$S$7:$U$148,MATCH(【入力】吸収量・排出量算定シート!$H92+(AB$17-$M$17),幹材積成長量!$S$7:$S$148,0),MATCH($G92,幹材積成長量!$S$7:$U$7,0)),IF($F92="地位Ⅲ",INDEX(幹材積成長量!$Y$7:$AA$148,MATCH(【入力】吸収量・排出量算定シート!$H92+(AB$17-$M$17),幹材積成長量!$Y$7:$Y$148,0),MATCH($G92,幹材積成長量!$Y$7:$AA$7,0)),INDEX(幹材積成長量!$V$7:$X$148,MATCH(【入力】吸収量・排出量算定シート!$H92+(AB$17-$M$17),幹材積成長量!$V$7:$V$148,0),MATCH($G92,幹材積成長量!$V$7:$X$7,0)))),0)</f>
        <v>0</v>
      </c>
      <c r="AC92" s="187">
        <f>IFERROR(IF($F92="地位Ⅰ",INDEX(幹材積成長量!$S$7:$U$148,MATCH(【入力】吸収量・排出量算定シート!$H92+(AC$17-$M$17),幹材積成長量!$S$7:$S$148,0),MATCH($G92,幹材積成長量!$S$7:$U$7,0)),IF($F92="地位Ⅲ",INDEX(幹材積成長量!$Y$7:$AA$148,MATCH(【入力】吸収量・排出量算定シート!$H92+(AC$17-$M$17),幹材積成長量!$Y$7:$Y$148,0),MATCH($G92,幹材積成長量!$Y$7:$AA$7,0)),INDEX(幹材積成長量!$V$7:$X$148,MATCH(【入力】吸収量・排出量算定シート!$H92+(AC$17-$M$17),幹材積成長量!$V$7:$V$148,0),MATCH($G92,幹材積成長量!$V$7:$X$7,0)))),0)</f>
        <v>0</v>
      </c>
      <c r="AD92" s="2">
        <f>IFERROR(INDEX('BEF（拡大係数）'!$A$4:$AO$154,MATCH(【入力】吸収量・排出量算定シート!$H92,'BEF（拡大係数）'!$A$4:$A$154,0),MATCH($G92,'BEF（拡大係数）'!$A$4:$AO$4,0)),0)</f>
        <v>0</v>
      </c>
      <c r="AE92" s="2">
        <f>IFERROR(INDEX('BEF（拡大係数）'!$A$4:$AO$154,MATCH(【入力】吸収量・排出量算定シート!$H92,'BEF（拡大係数）'!$A$4:$A$154,0),MATCH($G92,'BEF（拡大係数）'!$A$4:$AO$4,0)),0)</f>
        <v>0</v>
      </c>
      <c r="AF92" s="2">
        <f>IFERROR(INDEX('BEF（拡大係数）'!$A$4:$AO$154,MATCH(【入力】吸収量・排出量算定シート!$H92,'BEF（拡大係数）'!$A$4:$A$154,0),MATCH($G92,'BEF（拡大係数）'!$A$4:$AO$4,0)),0)</f>
        <v>0</v>
      </c>
      <c r="AG92" s="2">
        <f>IFERROR(INDEX('BEF（拡大係数）'!$A$4:$AO$154,MATCH(【入力】吸収量・排出量算定シート!$H92,'BEF（拡大係数）'!$A$4:$A$154,0),MATCH($G92,'BEF（拡大係数）'!$A$4:$AO$4,0)),0)</f>
        <v>0</v>
      </c>
      <c r="AH92" s="2">
        <f>IFERROR(INDEX('BEF（拡大係数）'!$A$4:$AO$154,MATCH(【入力】吸収量・排出量算定シート!$H92,'BEF（拡大係数）'!$A$4:$A$154,0),MATCH($G92,'BEF（拡大係数）'!$A$4:$AO$4,0)),0)</f>
        <v>0</v>
      </c>
      <c r="AI92" s="2">
        <f>IFERROR(INDEX('BEF（拡大係数）'!$A$4:$AO$154,MATCH(【入力】吸収量・排出量算定シート!$H92,'BEF（拡大係数）'!$A$4:$A$154,0),MATCH($G92,'BEF（拡大係数）'!$A$4:$AO$4,0)),0)</f>
        <v>0</v>
      </c>
      <c r="AJ92" s="2">
        <f>IFERROR(INDEX('BEF（拡大係数）'!$A$4:$AO$154,MATCH(【入力】吸収量・排出量算定シート!$H92,'BEF（拡大係数）'!$A$4:$A$154,0),MATCH($G92,'BEF（拡大係数）'!$A$4:$AO$4,0)),0)</f>
        <v>0</v>
      </c>
      <c r="AK92" s="2">
        <f>IFERROR(INDEX('BEF（拡大係数）'!$A$4:$AO$154,MATCH(【入力】吸収量・排出量算定シート!$H92,'BEF（拡大係数）'!$A$4:$A$154,0),MATCH($G92,'BEF（拡大係数）'!$A$4:$AO$4,0)),0)</f>
        <v>0</v>
      </c>
      <c r="AL92" s="2">
        <f>IFERROR(INDEX('BEF（拡大係数）'!$A$4:$AO$154,MATCH(【入力】吸収量・排出量算定シート!$H92,'BEF（拡大係数）'!$A$4:$A$154,0),MATCH($G92,'BEF（拡大係数）'!$A$4:$AO$4,0)),0)</f>
        <v>0</v>
      </c>
      <c r="AM92" s="2">
        <f>IFERROR(INDEX('BEF（拡大係数）'!$A$4:$AO$154,MATCH(【入力】吸収量・排出量算定シート!$H92,'BEF（拡大係数）'!$A$4:$A$154,0),MATCH($G92,'BEF（拡大係数）'!$A$4:$AO$4,0)),0)</f>
        <v>0</v>
      </c>
      <c r="AN92" s="2">
        <f>IFERROR(INDEX('BEF（拡大係数）'!$A$4:$AO$154,MATCH(【入力】吸収量・排出量算定シート!$H92,'BEF（拡大係数）'!$A$4:$A$154,0),MATCH($G92,'BEF（拡大係数）'!$A$4:$AO$4,0)),0)</f>
        <v>0</v>
      </c>
      <c r="AO92" s="2">
        <f>IFERROR(INDEX('BEF（拡大係数）'!$A$4:$AO$154,MATCH(【入力】吸収量・排出量算定シート!$H92,'BEF（拡大係数）'!$A$4:$A$154,0),MATCH($G92,'BEF（拡大係数）'!$A$4:$AO$4,0)),0)</f>
        <v>0</v>
      </c>
      <c r="AP92" s="2">
        <f>IFERROR(INDEX('BEF（拡大係数）'!$A$4:$AO$154,MATCH(【入力】吸収量・排出量算定シート!$H92,'BEF（拡大係数）'!$A$4:$A$154,0),MATCH($G92,'BEF（拡大係数）'!$A$4:$AO$4,0)),0)</f>
        <v>0</v>
      </c>
      <c r="AQ92" s="2">
        <f>IFERROR(INDEX('BEF（拡大係数）'!$A$4:$AO$154,MATCH(【入力】吸収量・排出量算定シート!$H92,'BEF（拡大係数）'!$A$4:$A$154,0),MATCH($G92,'BEF（拡大係数）'!$A$4:$AO$4,0)),0)</f>
        <v>0</v>
      </c>
      <c r="AR92" s="2">
        <f>IFERROR(INDEX('BEF（拡大係数）'!$A$4:$AO$154,MATCH(【入力】吸収量・排出量算定シート!$H92,'BEF（拡大係数）'!$A$4:$A$154,0),MATCH($G92,'BEF（拡大係数）'!$A$4:$AO$4,0)),0)</f>
        <v>0</v>
      </c>
      <c r="AS92" s="2">
        <f>IFERROR(INDEX('BEF（拡大係数）'!$A$4:$AO$154,MATCH(【入力】吸収量・排出量算定シート!$H92,'BEF（拡大係数）'!$A$4:$A$154,0),MATCH($G92,'BEF（拡大係数）'!$A$4:$AO$4,0)),0)</f>
        <v>0</v>
      </c>
      <c r="AT92" s="2">
        <f>IFERROR(INDEX('BEF（拡大係数）'!$A$4:$AO$154,MATCH(【入力】吸収量・排出量算定シート!$H92,'BEF（拡大係数）'!$A$4:$A$154,0),MATCH($G92,'BEF（拡大係数）'!$A$4:$AO$4,0)),0)</f>
        <v>0</v>
      </c>
      <c r="AU92" s="2">
        <f>IFERROR(VLOOKUP($G92,パラメータ_オリジナル!$B$6:$G$45,4,FALSE),0)</f>
        <v>0</v>
      </c>
      <c r="AV92" s="2">
        <f>IFERROR(VLOOKUP($G92,パラメータ_オリジナル!$B$6:$G$45,5,FALSE),0)</f>
        <v>0</v>
      </c>
      <c r="AW92" s="2">
        <f>IFERROR(VLOOKUP($G92,パラメータ_オリジナル!$B$6:$G$45,6,FALSE),0)</f>
        <v>0</v>
      </c>
      <c r="AX92" s="125">
        <f t="shared" si="182"/>
        <v>0</v>
      </c>
      <c r="AY92" s="125">
        <f t="shared" si="183"/>
        <v>0</v>
      </c>
      <c r="AZ92" s="125">
        <f t="shared" si="184"/>
        <v>0</v>
      </c>
      <c r="BA92" s="125">
        <f t="shared" si="185"/>
        <v>0</v>
      </c>
      <c r="BB92" s="125">
        <f t="shared" si="186"/>
        <v>0</v>
      </c>
      <c r="BC92" s="125">
        <f t="shared" si="187"/>
        <v>0</v>
      </c>
      <c r="BD92" s="125">
        <f t="shared" si="188"/>
        <v>0</v>
      </c>
      <c r="BE92" s="125">
        <f t="shared" si="189"/>
        <v>0</v>
      </c>
      <c r="BF92" s="125">
        <f t="shared" si="190"/>
        <v>0</v>
      </c>
      <c r="BG92" s="125">
        <f t="shared" si="191"/>
        <v>0</v>
      </c>
      <c r="BH92" s="125">
        <f t="shared" si="192"/>
        <v>0</v>
      </c>
      <c r="BI92" s="125">
        <f t="shared" si="193"/>
        <v>0</v>
      </c>
      <c r="BJ92" s="125">
        <f t="shared" si="194"/>
        <v>0</v>
      </c>
      <c r="BK92" s="125">
        <f t="shared" si="195"/>
        <v>0</v>
      </c>
      <c r="BL92" s="125">
        <f t="shared" si="196"/>
        <v>0</v>
      </c>
      <c r="BM92" s="125">
        <f t="shared" si="197"/>
        <v>0</v>
      </c>
      <c r="BN92" s="125">
        <f t="shared" si="198"/>
        <v>0</v>
      </c>
      <c r="BO92" s="125">
        <f t="shared" si="199"/>
        <v>0</v>
      </c>
      <c r="BP92" s="125">
        <f t="shared" si="200"/>
        <v>0</v>
      </c>
      <c r="BQ92" s="125">
        <f t="shared" si="201"/>
        <v>0</v>
      </c>
      <c r="BR92" s="125">
        <f t="shared" si="202"/>
        <v>0</v>
      </c>
      <c r="BS92" s="125">
        <f t="shared" si="203"/>
        <v>0</v>
      </c>
      <c r="BT92" s="125">
        <f t="shared" si="204"/>
        <v>0</v>
      </c>
      <c r="BU92" s="125">
        <f t="shared" si="205"/>
        <v>0</v>
      </c>
      <c r="BV92" s="125">
        <f t="shared" si="206"/>
        <v>0</v>
      </c>
      <c r="BW92" s="125">
        <f t="shared" si="207"/>
        <v>0</v>
      </c>
      <c r="BX92" s="125">
        <f t="shared" si="208"/>
        <v>0</v>
      </c>
      <c r="BY92" s="125">
        <f t="shared" si="209"/>
        <v>0</v>
      </c>
      <c r="BZ92" s="125">
        <f t="shared" si="210"/>
        <v>0</v>
      </c>
      <c r="CA92" s="125">
        <f t="shared" si="211"/>
        <v>0</v>
      </c>
      <c r="CB92" s="125">
        <f t="shared" si="212"/>
        <v>0</v>
      </c>
      <c r="CC92" s="125">
        <f t="shared" si="213"/>
        <v>0</v>
      </c>
      <c r="CD92" s="125">
        <f t="shared" si="214"/>
        <v>0</v>
      </c>
      <c r="CE92" s="125">
        <f t="shared" si="215"/>
        <v>0</v>
      </c>
      <c r="CF92" s="2">
        <f>IFERROR(IF($F92="地位Ⅰ",INDEX(幹材積成長量!$I$7:$K$148,MATCH((【入力】吸収量・排出量算定シート!$H92+(【入力】吸収量・排出量算定シート!CF$17-【入力】吸収量・排出量算定シート!$CF$17)),幹材積成長量!$I$7:$I$148,0),MATCH(【入力】吸収量・排出量算定シート!$G92,幹材積成長量!$I$7:$K$7,0)),IF($F92="地位Ⅲ",INDEX(幹材積成長量!$O$7:$Q$148,MATCH((【入力】吸収量・排出量算定シート!$H92+(【入力】吸収量・排出量算定シート!CF$17-【入力】吸収量・排出量算定シート!$CF$17)),幹材積成長量!$O$7:$O$148,0),MATCH(【入力】吸収量・排出量算定シート!$G92,幹材積成長量!$O$7:$Q$7,0)),INDEX(幹材積成長量!$L$7:$N$148,MATCH((【入力】吸収量・排出量算定シート!$H92+(【入力】吸収量・排出量算定シート!CF$17-【入力】吸収量・排出量算定シート!$CF$17)),幹材積成長量!$L$7:$L$148,0),MATCH(【入力】吸収量・排出量算定シート!$G92,幹材積成長量!$L$7:$N$7,0)))),0)</f>
        <v>0</v>
      </c>
      <c r="CG92" s="2">
        <f>IFERROR(IF($F92="地位Ⅰ",INDEX(幹材積成長量!$I$7:$K$148,MATCH((【入力】吸収量・排出量算定シート!$H92+(【入力】吸収量・排出量算定シート!CG$17-【入力】吸収量・排出量算定シート!$CF$17)),幹材積成長量!$I$7:$I$148,0),MATCH(【入力】吸収量・排出量算定シート!$G92,幹材積成長量!$I$7:$K$7,0)),IF($F92="地位Ⅲ",INDEX(幹材積成長量!$O$7:$Q$148,MATCH((【入力】吸収量・排出量算定シート!$H92+(【入力】吸収量・排出量算定シート!CG$17-【入力】吸収量・排出量算定シート!$CF$17)),幹材積成長量!$O$7:$O$148,0),MATCH(【入力】吸収量・排出量算定シート!$G92,幹材積成長量!$O$7:$Q$7,0)),INDEX(幹材積成長量!$L$7:$N$148,MATCH((【入力】吸収量・排出量算定シート!$H92+(【入力】吸収量・排出量算定シート!CG$17-【入力】吸収量・排出量算定シート!$CF$17)),幹材積成長量!$L$7:$L$148,0),MATCH(【入力】吸収量・排出量算定シート!$G92,幹材積成長量!$L$7:$N$7,0)))),0)</f>
        <v>0</v>
      </c>
      <c r="CH92" s="2">
        <f>IFERROR(IF($F92="地位Ⅰ",INDEX(幹材積成長量!$I$7:$K$148,MATCH((【入力】吸収量・排出量算定シート!$H92+(【入力】吸収量・排出量算定シート!CH$17-【入力】吸収量・排出量算定シート!$CF$17)),幹材積成長量!$I$7:$I$148,0),MATCH(【入力】吸収量・排出量算定シート!$G92,幹材積成長量!$I$7:$K$7,0)),IF($F92="地位Ⅲ",INDEX(幹材積成長量!$O$7:$Q$148,MATCH((【入力】吸収量・排出量算定シート!$H92+(【入力】吸収量・排出量算定シート!CH$17-【入力】吸収量・排出量算定シート!$CF$17)),幹材積成長量!$O$7:$O$148,0),MATCH(【入力】吸収量・排出量算定シート!$G92,幹材積成長量!$O$7:$Q$7,0)),INDEX(幹材積成長量!$L$7:$N$148,MATCH((【入力】吸収量・排出量算定シート!$H92+(【入力】吸収量・排出量算定シート!CH$17-【入力】吸収量・排出量算定シート!$CF$17)),幹材積成長量!$L$7:$L$148,0),MATCH(【入力】吸収量・排出量算定シート!$G92,幹材積成長量!$L$7:$N$7,0)))),0)</f>
        <v>0</v>
      </c>
      <c r="CI92" s="2">
        <f>IFERROR(IF($F92="地位Ⅰ",INDEX(幹材積成長量!$I$7:$K$148,MATCH((【入力】吸収量・排出量算定シート!$H92+(【入力】吸収量・排出量算定シート!CI$17-【入力】吸収量・排出量算定シート!$CF$17)),幹材積成長量!$I$7:$I$148,0),MATCH(【入力】吸収量・排出量算定シート!$G92,幹材積成長量!$I$7:$K$7,0)),IF($F92="地位Ⅲ",INDEX(幹材積成長量!$O$7:$Q$148,MATCH((【入力】吸収量・排出量算定シート!$H92+(【入力】吸収量・排出量算定シート!CI$17-【入力】吸収量・排出量算定シート!$CF$17)),幹材積成長量!$O$7:$O$148,0),MATCH(【入力】吸収量・排出量算定シート!$G92,幹材積成長量!$O$7:$Q$7,0)),INDEX(幹材積成長量!$L$7:$N$148,MATCH((【入力】吸収量・排出量算定シート!$H92+(【入力】吸収量・排出量算定シート!CI$17-【入力】吸収量・排出量算定シート!$CF$17)),幹材積成長量!$L$7:$L$148,0),MATCH(【入力】吸収量・排出量算定シート!$G92,幹材積成長量!$L$7:$N$7,0)))),0)</f>
        <v>0</v>
      </c>
      <c r="CJ92" s="2">
        <f>IFERROR(IF($F92="地位Ⅰ",INDEX(幹材積成長量!$I$7:$K$148,MATCH((【入力】吸収量・排出量算定シート!$H92+(【入力】吸収量・排出量算定シート!CJ$17-【入力】吸収量・排出量算定シート!$CF$17)),幹材積成長量!$I$7:$I$148,0),MATCH(【入力】吸収量・排出量算定シート!$G92,幹材積成長量!$I$7:$K$7,0)),IF($F92="地位Ⅲ",INDEX(幹材積成長量!$O$7:$Q$148,MATCH((【入力】吸収量・排出量算定シート!$H92+(【入力】吸収量・排出量算定シート!CJ$17-【入力】吸収量・排出量算定シート!$CF$17)),幹材積成長量!$O$7:$O$148,0),MATCH(【入力】吸収量・排出量算定シート!$G92,幹材積成長量!$O$7:$Q$7,0)),INDEX(幹材積成長量!$L$7:$N$148,MATCH((【入力】吸収量・排出量算定シート!$H92+(【入力】吸収量・排出量算定シート!CJ$17-【入力】吸収量・排出量算定シート!$CF$17)),幹材積成長量!$L$7:$L$148,0),MATCH(【入力】吸収量・排出量算定シート!$G92,幹材積成長量!$L$7:$N$7,0)))),0)</f>
        <v>0</v>
      </c>
      <c r="CK92" s="2">
        <f>IFERROR(IF($F92="地位Ⅰ",INDEX(幹材積成長量!$I$7:$K$148,MATCH((【入力】吸収量・排出量算定シート!$H92+(【入力】吸収量・排出量算定シート!CK$17-【入力】吸収量・排出量算定シート!$CF$17)),幹材積成長量!$I$7:$I$148,0),MATCH(【入力】吸収量・排出量算定シート!$G92,幹材積成長量!$I$7:$K$7,0)),IF($F92="地位Ⅲ",INDEX(幹材積成長量!$O$7:$Q$148,MATCH((【入力】吸収量・排出量算定シート!$H92+(【入力】吸収量・排出量算定シート!CK$17-【入力】吸収量・排出量算定シート!$CF$17)),幹材積成長量!$O$7:$O$148,0),MATCH(【入力】吸収量・排出量算定シート!$G92,幹材積成長量!$O$7:$Q$7,0)),INDEX(幹材積成長量!$L$7:$N$148,MATCH((【入力】吸収量・排出量算定シート!$H92+(【入力】吸収量・排出量算定シート!CK$17-【入力】吸収量・排出量算定シート!$CF$17)),幹材積成長量!$L$7:$L$148,0),MATCH(【入力】吸収量・排出量算定シート!$G92,幹材積成長量!$L$7:$N$7,0)))),0)</f>
        <v>0</v>
      </c>
      <c r="CL92" s="2">
        <f>IFERROR(IF($F92="地位Ⅰ",INDEX(幹材積成長量!$I$7:$K$148,MATCH((【入力】吸収量・排出量算定シート!$H92+(【入力】吸収量・排出量算定シート!CL$17-【入力】吸収量・排出量算定シート!$CF$17)),幹材積成長量!$I$7:$I$148,0),MATCH(【入力】吸収量・排出量算定シート!$G92,幹材積成長量!$I$7:$K$7,0)),IF($F92="地位Ⅲ",INDEX(幹材積成長量!$O$7:$Q$148,MATCH((【入力】吸収量・排出量算定シート!$H92+(【入力】吸収量・排出量算定シート!CL$17-【入力】吸収量・排出量算定シート!$CF$17)),幹材積成長量!$O$7:$O$148,0),MATCH(【入力】吸収量・排出量算定シート!$G92,幹材積成長量!$O$7:$Q$7,0)),INDEX(幹材積成長量!$L$7:$N$148,MATCH((【入力】吸収量・排出量算定シート!$H92+(【入力】吸収量・排出量算定シート!CL$17-【入力】吸収量・排出量算定シート!$CF$17)),幹材積成長量!$L$7:$L$148,0),MATCH(【入力】吸収量・排出量算定シート!$G92,幹材積成長量!$L$7:$N$7,0)))),0)</f>
        <v>0</v>
      </c>
      <c r="CM92" s="2">
        <f>IFERROR(IF($F92="地位Ⅰ",INDEX(幹材積成長量!$I$7:$K$148,MATCH((【入力】吸収量・排出量算定シート!$H92+(【入力】吸収量・排出量算定シート!CM$17-【入力】吸収量・排出量算定シート!$CF$17)),幹材積成長量!$I$7:$I$148,0),MATCH(【入力】吸収量・排出量算定シート!$G92,幹材積成長量!$I$7:$K$7,0)),IF($F92="地位Ⅲ",INDEX(幹材積成長量!$O$7:$Q$148,MATCH((【入力】吸収量・排出量算定シート!$H92+(【入力】吸収量・排出量算定シート!CM$17-【入力】吸収量・排出量算定シート!$CF$17)),幹材積成長量!$O$7:$O$148,0),MATCH(【入力】吸収量・排出量算定シート!$G92,幹材積成長量!$O$7:$Q$7,0)),INDEX(幹材積成長量!$L$7:$N$148,MATCH((【入力】吸収量・排出量算定シート!$H92+(【入力】吸収量・排出量算定シート!CM$17-【入力】吸収量・排出量算定シート!$CF$17)),幹材積成長量!$L$7:$L$148,0),MATCH(【入力】吸収量・排出量算定シート!$G92,幹材積成長量!$L$7:$N$7,0)))),0)</f>
        <v>0</v>
      </c>
      <c r="CN92" s="2">
        <f>IFERROR(IF($F92="地位Ⅰ",INDEX(幹材積成長量!$I$7:$K$148,MATCH((【入力】吸収量・排出量算定シート!$H92+(【入力】吸収量・排出量算定シート!CN$17-【入力】吸収量・排出量算定シート!$CF$17)),幹材積成長量!$I$7:$I$148,0),MATCH(【入力】吸収量・排出量算定シート!$G92,幹材積成長量!$I$7:$K$7,0)),IF($F92="地位Ⅲ",INDEX(幹材積成長量!$O$7:$Q$148,MATCH((【入力】吸収量・排出量算定シート!$H92+(【入力】吸収量・排出量算定シート!CN$17-【入力】吸収量・排出量算定シート!$CF$17)),幹材積成長量!$O$7:$O$148,0),MATCH(【入力】吸収量・排出量算定シート!$G92,幹材積成長量!$O$7:$Q$7,0)),INDEX(幹材積成長量!$L$7:$N$148,MATCH((【入力】吸収量・排出量算定シート!$H92+(【入力】吸収量・排出量算定シート!CN$17-【入力】吸収量・排出量算定シート!$CF$17)),幹材積成長量!$L$7:$L$148,0),MATCH(【入力】吸収量・排出量算定シート!$G92,幹材積成長量!$L$7:$N$7,0)))),0)</f>
        <v>0</v>
      </c>
      <c r="CO92" s="2">
        <f>IFERROR(IF($F92="地位Ⅰ",INDEX(幹材積成長量!$I$7:$K$148,MATCH((【入力】吸収量・排出量算定シート!$H92+(【入力】吸収量・排出量算定シート!CO$17-【入力】吸収量・排出量算定シート!$CF$17)),幹材積成長量!$I$7:$I$148,0),MATCH(【入力】吸収量・排出量算定シート!$G92,幹材積成長量!$I$7:$K$7,0)),IF($F92="地位Ⅲ",INDEX(幹材積成長量!$O$7:$Q$148,MATCH((【入力】吸収量・排出量算定シート!$H92+(【入力】吸収量・排出量算定シート!CO$17-【入力】吸収量・排出量算定シート!$CF$17)),幹材積成長量!$O$7:$O$148,0),MATCH(【入力】吸収量・排出量算定シート!$G92,幹材積成長量!$O$7:$Q$7,0)),INDEX(幹材積成長量!$L$7:$N$148,MATCH((【入力】吸収量・排出量算定シート!$H92+(【入力】吸収量・排出量算定シート!CO$17-【入力】吸収量・排出量算定シート!$CF$17)),幹材積成長量!$L$7:$L$148,0),MATCH(【入力】吸収量・排出量算定シート!$G92,幹材積成長量!$L$7:$N$7,0)))),0)</f>
        <v>0</v>
      </c>
      <c r="CP92" s="2">
        <f>IFERROR(IF($F92="地位Ⅰ",INDEX(幹材積成長量!$I$7:$K$148,MATCH((【入力】吸収量・排出量算定シート!$H92+(【入力】吸収量・排出量算定シート!CP$17-【入力】吸収量・排出量算定シート!$CF$17)),幹材積成長量!$I$7:$I$148,0),MATCH(【入力】吸収量・排出量算定シート!$G92,幹材積成長量!$I$7:$K$7,0)),IF($F92="地位Ⅲ",INDEX(幹材積成長量!$O$7:$Q$148,MATCH((【入力】吸収量・排出量算定シート!$H92+(【入力】吸収量・排出量算定シート!CP$17-【入力】吸収量・排出量算定シート!$CF$17)),幹材積成長量!$O$7:$O$148,0),MATCH(【入力】吸収量・排出量算定シート!$G92,幹材積成長量!$O$7:$Q$7,0)),INDEX(幹材積成長量!$L$7:$N$148,MATCH((【入力】吸収量・排出量算定シート!$H92+(【入力】吸収量・排出量算定シート!CP$17-【入力】吸収量・排出量算定シート!$CF$17)),幹材積成長量!$L$7:$L$148,0),MATCH(【入力】吸収量・排出量算定シート!$G92,幹材積成長量!$L$7:$N$7,0)))),0)</f>
        <v>0</v>
      </c>
      <c r="CQ92" s="2">
        <f>IFERROR(IF($F92="地位Ⅰ",INDEX(幹材積成長量!$I$7:$K$148,MATCH((【入力】吸収量・排出量算定シート!$H92+(【入力】吸収量・排出量算定シート!CQ$17-【入力】吸収量・排出量算定シート!$CF$17)),幹材積成長量!$I$7:$I$148,0),MATCH(【入力】吸収量・排出量算定シート!$G92,幹材積成長量!$I$7:$K$7,0)),IF($F92="地位Ⅲ",INDEX(幹材積成長量!$O$7:$Q$148,MATCH((【入力】吸収量・排出量算定シート!$H92+(【入力】吸収量・排出量算定シート!CQ$17-【入力】吸収量・排出量算定シート!$CF$17)),幹材積成長量!$O$7:$O$148,0),MATCH(【入力】吸収量・排出量算定シート!$G92,幹材積成長量!$O$7:$Q$7,0)),INDEX(幹材積成長量!$L$7:$N$148,MATCH((【入力】吸収量・排出量算定シート!$H92+(【入力】吸収量・排出量算定シート!CQ$17-【入力】吸収量・排出量算定シート!$CF$17)),幹材積成長量!$L$7:$L$148,0),MATCH(【入力】吸収量・排出量算定シート!$G92,幹材積成長量!$L$7:$N$7,0)))),0)</f>
        <v>0</v>
      </c>
      <c r="CR92" s="2">
        <f>IFERROR(IF($F92="地位Ⅰ",INDEX(幹材積成長量!$I$7:$K$148,MATCH((【入力】吸収量・排出量算定シート!$H92+(【入力】吸収量・排出量算定シート!CR$17-【入力】吸収量・排出量算定シート!$CF$17)),幹材積成長量!$I$7:$I$148,0),MATCH(【入力】吸収量・排出量算定シート!$G92,幹材積成長量!$I$7:$K$7,0)),IF($F92="地位Ⅲ",INDEX(幹材積成長量!$O$7:$Q$148,MATCH((【入力】吸収量・排出量算定シート!$H92+(【入力】吸収量・排出量算定シート!CR$17-【入力】吸収量・排出量算定シート!$CF$17)),幹材積成長量!$O$7:$O$148,0),MATCH(【入力】吸収量・排出量算定シート!$G92,幹材積成長量!$O$7:$Q$7,0)),INDEX(幹材積成長量!$L$7:$N$148,MATCH((【入力】吸収量・排出量算定シート!$H92+(【入力】吸収量・排出量算定シート!CR$17-【入力】吸収量・排出量算定シート!$CF$17)),幹材積成長量!$L$7:$L$148,0),MATCH(【入力】吸収量・排出量算定シート!$G92,幹材積成長量!$L$7:$N$7,0)))),0)</f>
        <v>0</v>
      </c>
      <c r="CS92" s="2">
        <f>IFERROR(IF($F92="地位Ⅰ",INDEX(幹材積成長量!$I$7:$K$148,MATCH((【入力】吸収量・排出量算定シート!$H92+(【入力】吸収量・排出量算定シート!CS$17-【入力】吸収量・排出量算定シート!$CF$17)),幹材積成長量!$I$7:$I$148,0),MATCH(【入力】吸収量・排出量算定シート!$G92,幹材積成長量!$I$7:$K$7,0)),IF($F92="地位Ⅲ",INDEX(幹材積成長量!$O$7:$Q$148,MATCH((【入力】吸収量・排出量算定シート!$H92+(【入力】吸収量・排出量算定シート!CS$17-【入力】吸収量・排出量算定シート!$CF$17)),幹材積成長量!$O$7:$O$148,0),MATCH(【入力】吸収量・排出量算定シート!$G92,幹材積成長量!$O$7:$Q$7,0)),INDEX(幹材積成長量!$L$7:$N$148,MATCH((【入力】吸収量・排出量算定シート!$H92+(【入力】吸収量・排出量算定シート!CS$17-【入力】吸収量・排出量算定シート!$CF$17)),幹材積成長量!$L$7:$L$148,0),MATCH(【入力】吸収量・排出量算定シート!$G92,幹材積成長量!$L$7:$N$7,0)))),0)</f>
        <v>0</v>
      </c>
      <c r="CT92" s="2">
        <f>IFERROR(IF($F92="地位Ⅰ",INDEX(幹材積成長量!$I$7:$K$148,MATCH((【入力】吸収量・排出量算定シート!$H92+(【入力】吸収量・排出量算定シート!CT$17-【入力】吸収量・排出量算定シート!$CF$17)),幹材積成長量!$I$7:$I$148,0),MATCH(【入力】吸収量・排出量算定シート!$G92,幹材積成長量!$I$7:$K$7,0)),IF($F92="地位Ⅲ",INDEX(幹材積成長量!$O$7:$Q$148,MATCH((【入力】吸収量・排出量算定シート!$H92+(【入力】吸収量・排出量算定シート!CT$17-【入力】吸収量・排出量算定シート!$CF$17)),幹材積成長量!$O$7:$O$148,0),MATCH(【入力】吸収量・排出量算定シート!$G92,幹材積成長量!$O$7:$Q$7,0)),INDEX(幹材積成長量!$L$7:$N$148,MATCH((【入力】吸収量・排出量算定シート!$H92+(【入力】吸収量・排出量算定シート!CT$17-【入力】吸収量・排出量算定シート!$CF$17)),幹材積成長量!$L$7:$L$148,0),MATCH(【入力】吸収量・排出量算定シート!$G92,幹材積成長量!$L$7:$N$7,0)))),0)</f>
        <v>0</v>
      </c>
      <c r="CU92" s="2">
        <f>IFERROR(IF($F92="地位Ⅰ",INDEX(幹材積成長量!$I$7:$K$148,MATCH((【入力】吸収量・排出量算定シート!$H92+(【入力】吸収量・排出量算定シート!CU$17-【入力】吸収量・排出量算定シート!$CF$17)),幹材積成長量!$I$7:$I$148,0),MATCH(【入力】吸収量・排出量算定シート!$G92,幹材積成長量!$I$7:$K$7,0)),IF($F92="地位Ⅲ",INDEX(幹材積成長量!$O$7:$Q$148,MATCH((【入力】吸収量・排出量算定シート!$H92+(【入力】吸収量・排出量算定シート!CU$17-【入力】吸収量・排出量算定シート!$CF$17)),幹材積成長量!$O$7:$O$148,0),MATCH(【入力】吸収量・排出量算定シート!$G92,幹材積成長量!$O$7:$Q$7,0)),INDEX(幹材積成長量!$L$7:$N$148,MATCH((【入力】吸収量・排出量算定シート!$H92+(【入力】吸収量・排出量算定シート!CU$17-【入力】吸収量・排出量算定シート!$CF$17)),幹材積成長量!$L$7:$L$148,0),MATCH(【入力】吸収量・排出量算定シート!$G92,幹材積成長量!$L$7:$N$7,0)))),0)</f>
        <v>0</v>
      </c>
      <c r="CV92" s="2">
        <f>IFERROR(IF($F92="地位Ⅰ",INDEX(幹材積成長量!$I$7:$K$148,MATCH((【入力】吸収量・排出量算定シート!$H92+(【入力】吸収量・排出量算定シート!CV$17-【入力】吸収量・排出量算定シート!$CF$17)),幹材積成長量!$I$7:$I$148,0),MATCH(【入力】吸収量・排出量算定シート!$G92,幹材積成長量!$I$7:$K$7,0)),IF($F92="地位Ⅲ",INDEX(幹材積成長量!$O$7:$Q$148,MATCH((【入力】吸収量・排出量算定シート!$H92+(【入力】吸収量・排出量算定シート!CV$17-【入力】吸収量・排出量算定シート!$CF$17)),幹材積成長量!$O$7:$O$148,0),MATCH(【入力】吸収量・排出量算定シート!$G92,幹材積成長量!$O$7:$Q$7,0)),INDEX(幹材積成長量!$L$7:$N$148,MATCH((【入力】吸収量・排出量算定シート!$H92+(【入力】吸収量・排出量算定シート!CV$17-【入力】吸収量・排出量算定シート!$CF$17)),幹材積成長量!$L$7:$L$148,0),MATCH(【入力】吸収量・排出量算定シート!$G92,幹材積成長量!$L$7:$N$7,0)))),0)</f>
        <v>0</v>
      </c>
      <c r="CW92" s="2">
        <f t="shared" si="216"/>
        <v>0</v>
      </c>
      <c r="CX92" s="2">
        <f t="shared" si="217"/>
        <v>0</v>
      </c>
      <c r="CY92" s="2">
        <f t="shared" si="218"/>
        <v>0</v>
      </c>
      <c r="CZ92" s="2">
        <f t="shared" si="219"/>
        <v>0</v>
      </c>
      <c r="DA92" s="2">
        <f t="shared" si="220"/>
        <v>0</v>
      </c>
      <c r="DB92" s="2">
        <f t="shared" si="221"/>
        <v>0</v>
      </c>
      <c r="DC92" s="2">
        <f t="shared" si="222"/>
        <v>0</v>
      </c>
      <c r="DD92" s="2">
        <f t="shared" si="223"/>
        <v>0</v>
      </c>
      <c r="DE92" s="2">
        <f t="shared" si="224"/>
        <v>0</v>
      </c>
      <c r="DF92" s="2">
        <f t="shared" si="225"/>
        <v>0</v>
      </c>
      <c r="DG92" s="2">
        <f t="shared" si="226"/>
        <v>0</v>
      </c>
      <c r="DH92" s="2">
        <f t="shared" si="227"/>
        <v>0</v>
      </c>
      <c r="DI92" s="2">
        <f t="shared" si="228"/>
        <v>0</v>
      </c>
      <c r="DJ92" s="2">
        <f t="shared" si="229"/>
        <v>0</v>
      </c>
      <c r="DK92" s="2">
        <f t="shared" si="230"/>
        <v>0</v>
      </c>
      <c r="DL92" s="2">
        <f t="shared" si="231"/>
        <v>0</v>
      </c>
      <c r="DM92" s="2">
        <f t="shared" si="232"/>
        <v>0</v>
      </c>
      <c r="DN92" s="187">
        <f>IFERROR(IF($F92="地位Ⅰ",INDEX(幹材積成長量!$AE$7:$AG$14,8,MATCH(【入力】吸収量・排出量算定シート!$G92,幹材積成長量!$AE$7:$AG$7,0)),IF($F92="地位Ⅲ",INDEX(幹材積成長量!$AK$7:$AM$14,8,MATCH(【入力】吸収量・排出量算定シート!$G92,幹材積成長量!$AK$7:$AM$7,0)),INDEX(幹材積成長量!$AH$7:$AJ$14,8,MATCH(【入力】吸収量・排出量算定シート!$G92,幹材積成長量!$AH$7:$AJ$7,0)))),0)</f>
        <v>0</v>
      </c>
      <c r="DO92" s="187">
        <f>IFERROR(IF($F92="地位Ⅰ",INDEX(幹材積成長量!$AE$7:$AG$14,8,MATCH(【入力】吸収量・排出量算定シート!$G92,幹材積成長量!$AE$7:$AG$7,0)),IF($F92="地位Ⅲ",INDEX(幹材積成長量!$AK$7:$AM$14,8,MATCH(【入力】吸収量・排出量算定シート!$G92,幹材積成長量!$AK$7:$AM$7,0)),INDEX(幹材積成長量!$AH$7:$AJ$14,8,MATCH(【入力】吸収量・排出量算定シート!$G92,幹材積成長量!$AH$7:$AJ$7,0)))),0)</f>
        <v>0</v>
      </c>
      <c r="DP92" s="187">
        <f>IFERROR(IF($F92="地位Ⅰ",INDEX(幹材積成長量!$AE$7:$AG$14,8,MATCH(【入力】吸収量・排出量算定シート!$G92,幹材積成長量!$AE$7:$AG$7,0)),IF($F92="地位Ⅲ",INDEX(幹材積成長量!$AK$7:$AM$14,8,MATCH(【入力】吸収量・排出量算定シート!$G92,幹材積成長量!$AK$7:$AM$7,0)),INDEX(幹材積成長量!$AH$7:$AJ$14,8,MATCH(【入力】吸収量・排出量算定シート!$G92,幹材積成長量!$AH$7:$AJ$7,0)))),0)</f>
        <v>0</v>
      </c>
      <c r="DQ92" s="187">
        <f>IFERROR(IF($F92="地位Ⅰ",INDEX(幹材積成長量!$AE$7:$AG$14,8,MATCH(【入力】吸収量・排出量算定シート!$G92,幹材積成長量!$AE$7:$AG$7,0)),IF($F92="地位Ⅲ",INDEX(幹材積成長量!$AK$7:$AM$14,8,MATCH(【入力】吸収量・排出量算定シート!$G92,幹材積成長量!$AK$7:$AM$7,0)),INDEX(幹材積成長量!$AH$7:$AJ$14,8,MATCH(【入力】吸収量・排出量算定シート!$G92,幹材積成長量!$AH$7:$AJ$7,0)))),0)</f>
        <v>0</v>
      </c>
      <c r="DR92" s="187">
        <f>IFERROR(IF($F92="地位Ⅰ",INDEX(幹材積成長量!$AE$7:$AG$14,8,MATCH(【入力】吸収量・排出量算定シート!$G92,幹材積成長量!$AE$7:$AG$7,0)),IF($F92="地位Ⅲ",INDEX(幹材積成長量!$AK$7:$AM$14,8,MATCH(【入力】吸収量・排出量算定シート!$G92,幹材積成長量!$AK$7:$AM$7,0)),INDEX(幹材積成長量!$AH$7:$AJ$14,8,MATCH(【入力】吸収量・排出量算定シート!$G92,幹材積成長量!$AH$7:$AJ$7,0)))),0)</f>
        <v>0</v>
      </c>
      <c r="DS92" s="187">
        <f>IFERROR(IF($F92="地位Ⅰ",INDEX(幹材積成長量!$AE$7:$AG$14,8,MATCH(【入力】吸収量・排出量算定シート!$G92,幹材積成長量!$AE$7:$AG$7,0)),IF($F92="地位Ⅲ",INDEX(幹材積成長量!$AK$7:$AM$14,8,MATCH(【入力】吸収量・排出量算定シート!$G92,幹材積成長量!$AK$7:$AM$7,0)),INDEX(幹材積成長量!$AH$7:$AJ$14,8,MATCH(【入力】吸収量・排出量算定シート!$G92,幹材積成長量!$AH$7:$AJ$7,0)))),0)</f>
        <v>0</v>
      </c>
      <c r="DT92" s="187">
        <f>IFERROR(IF($F92="地位Ⅰ",INDEX(幹材積成長量!$AE$7:$AG$14,8,MATCH(【入力】吸収量・排出量算定シート!$G92,幹材積成長量!$AE$7:$AG$7,0)),IF($F92="地位Ⅲ",INDEX(幹材積成長量!$AK$7:$AM$14,8,MATCH(【入力】吸収量・排出量算定シート!$G92,幹材積成長量!$AK$7:$AM$7,0)),INDEX(幹材積成長量!$AH$7:$AJ$14,8,MATCH(【入力】吸収量・排出量算定シート!$G92,幹材積成長量!$AH$7:$AJ$7,0)))),0)</f>
        <v>0</v>
      </c>
      <c r="DU92" s="187">
        <f>IFERROR(IF($F92="地位Ⅰ",INDEX(幹材積成長量!$AE$7:$AG$14,8,MATCH(【入力】吸収量・排出量算定シート!$G92,幹材積成長量!$AE$7:$AG$7,0)),IF($F92="地位Ⅲ",INDEX(幹材積成長量!$AK$7:$AM$14,8,MATCH(【入力】吸収量・排出量算定シート!$G92,幹材積成長量!$AK$7:$AM$7,0)),INDEX(幹材積成長量!$AH$7:$AJ$14,8,MATCH(【入力】吸収量・排出量算定シート!$G92,幹材積成長量!$AH$7:$AJ$7,0)))),0)</f>
        <v>0</v>
      </c>
      <c r="DV92" s="187">
        <f>IFERROR(IF($F92="地位Ⅰ",INDEX(幹材積成長量!$AE$7:$AG$14,8,MATCH(【入力】吸収量・排出量算定シート!$G92,幹材積成長量!$AE$7:$AG$7,0)),IF($F92="地位Ⅲ",INDEX(幹材積成長量!$AK$7:$AM$14,8,MATCH(【入力】吸収量・排出量算定シート!$G92,幹材積成長量!$AK$7:$AM$7,0)),INDEX(幹材積成長量!$AH$7:$AJ$14,8,MATCH(【入力】吸収量・排出量算定シート!$G92,幹材積成長量!$AH$7:$AJ$7,0)))),0)</f>
        <v>0</v>
      </c>
      <c r="DW92" s="187">
        <f>IFERROR(IF($F92="地位Ⅰ",INDEX(幹材積成長量!$AE$7:$AG$14,8,MATCH(【入力】吸収量・排出量算定シート!$G92,幹材積成長量!$AE$7:$AG$7,0)),IF($F92="地位Ⅲ",INDEX(幹材積成長量!$AK$7:$AM$14,8,MATCH(【入力】吸収量・排出量算定シート!$G92,幹材積成長量!$AK$7:$AM$7,0)),INDEX(幹材積成長量!$AH$7:$AJ$14,8,MATCH(【入力】吸収量・排出量算定シート!$G92,幹材積成長量!$AH$7:$AJ$7,0)))),0)</f>
        <v>0</v>
      </c>
      <c r="DX92" s="187">
        <f>IFERROR(IF($F92="地位Ⅰ",INDEX(幹材積成長量!$AE$7:$AG$14,8,MATCH(【入力】吸収量・排出量算定シート!$G92,幹材積成長量!$AE$7:$AG$7,0)),IF($F92="地位Ⅲ",INDEX(幹材積成長量!$AK$7:$AM$14,8,MATCH(【入力】吸収量・排出量算定シート!$G92,幹材積成長量!$AK$7:$AM$7,0)),INDEX(幹材積成長量!$AH$7:$AJ$14,8,MATCH(【入力】吸収量・排出量算定シート!$G92,幹材積成長量!$AH$7:$AJ$7,0)))),0)</f>
        <v>0</v>
      </c>
      <c r="DY92" s="187">
        <f>IFERROR(IF($F92="地位Ⅰ",INDEX(幹材積成長量!$AE$7:$AG$14,8,MATCH(【入力】吸収量・排出量算定シート!$G92,幹材積成長量!$AE$7:$AG$7,0)),IF($F92="地位Ⅲ",INDEX(幹材積成長量!$AK$7:$AM$14,8,MATCH(【入力】吸収量・排出量算定シート!$G92,幹材積成長量!$AK$7:$AM$7,0)),INDEX(幹材積成長量!$AH$7:$AJ$14,8,MATCH(【入力】吸収量・排出量算定シート!$G92,幹材積成長量!$AH$7:$AJ$7,0)))),0)</f>
        <v>0</v>
      </c>
      <c r="DZ92" s="187">
        <f>IFERROR(IF($F92="地位Ⅰ",INDEX(幹材積成長量!$AE$7:$AG$14,8,MATCH(【入力】吸収量・排出量算定シート!$G92,幹材積成長量!$AE$7:$AG$7,0)),IF($F92="地位Ⅲ",INDEX(幹材積成長量!$AK$7:$AM$14,8,MATCH(【入力】吸収量・排出量算定シート!$G92,幹材積成長量!$AK$7:$AM$7,0)),INDEX(幹材積成長量!$AH$7:$AJ$14,8,MATCH(【入力】吸収量・排出量算定シート!$G92,幹材積成長量!$AH$7:$AJ$7,0)))),0)</f>
        <v>0</v>
      </c>
      <c r="EA92" s="187">
        <f>IFERROR(IF($F92="地位Ⅰ",INDEX(幹材積成長量!$AE$7:$AG$14,8,MATCH(【入力】吸収量・排出量算定シート!$G92,幹材積成長量!$AE$7:$AG$7,0)),IF($F92="地位Ⅲ",INDEX(幹材積成長量!$AK$7:$AM$14,8,MATCH(【入力】吸収量・排出量算定シート!$G92,幹材積成長量!$AK$7:$AM$7,0)),INDEX(幹材積成長量!$AH$7:$AJ$14,8,MATCH(【入力】吸収量・排出量算定シート!$G92,幹材積成長量!$AH$7:$AJ$7,0)))),0)</f>
        <v>0</v>
      </c>
      <c r="EB92" s="187">
        <f>IFERROR(IF($F92="地位Ⅰ",INDEX(幹材積成長量!$AE$7:$AG$14,8,MATCH(【入力】吸収量・排出量算定シート!$G92,幹材積成長量!$AE$7:$AG$7,0)),IF($F92="地位Ⅲ",INDEX(幹材積成長量!$AK$7:$AM$14,8,MATCH(【入力】吸収量・排出量算定シート!$G92,幹材積成長量!$AK$7:$AM$7,0)),INDEX(幹材積成長量!$AH$7:$AJ$14,8,MATCH(【入力】吸収量・排出量算定シート!$G92,幹材積成長量!$AH$7:$AJ$7,0)))),0)</f>
        <v>0</v>
      </c>
      <c r="EC92" s="187">
        <f>IFERROR(IF($F92="地位Ⅰ",INDEX(幹材積成長量!$AE$7:$AG$14,8,MATCH(【入力】吸収量・排出量算定シート!$G92,幹材積成長量!$AE$7:$AG$7,0)),IF($F92="地位Ⅲ",INDEX(幹材積成長量!$AK$7:$AM$14,8,MATCH(【入力】吸収量・排出量算定シート!$G92,幹材積成長量!$AK$7:$AM$7,0)),INDEX(幹材積成長量!$AH$7:$AJ$14,8,MATCH(【入力】吸収量・排出量算定シート!$G92,幹材積成長量!$AH$7:$AJ$7,0)))),0)</f>
        <v>0</v>
      </c>
      <c r="ED92" s="186">
        <f t="shared" si="233"/>
        <v>0</v>
      </c>
      <c r="EE92" s="186">
        <f t="shared" si="234"/>
        <v>0</v>
      </c>
      <c r="EF92" s="186">
        <f t="shared" si="235"/>
        <v>0</v>
      </c>
      <c r="EG92" s="186">
        <f t="shared" si="236"/>
        <v>0</v>
      </c>
      <c r="EH92" s="186">
        <f t="shared" si="237"/>
        <v>0</v>
      </c>
      <c r="EI92" s="186">
        <f t="shared" si="238"/>
        <v>0</v>
      </c>
      <c r="EJ92" s="186">
        <f t="shared" si="239"/>
        <v>0</v>
      </c>
      <c r="EK92" s="186">
        <f t="shared" si="240"/>
        <v>0</v>
      </c>
      <c r="EL92" s="186">
        <f t="shared" si="241"/>
        <v>0</v>
      </c>
      <c r="EM92" s="186">
        <f t="shared" si="242"/>
        <v>0</v>
      </c>
      <c r="EN92" s="186">
        <f t="shared" si="243"/>
        <v>0</v>
      </c>
      <c r="EO92" s="186">
        <f t="shared" si="244"/>
        <v>0</v>
      </c>
      <c r="EP92" s="186">
        <f t="shared" si="245"/>
        <v>0</v>
      </c>
      <c r="EQ92" s="186">
        <f t="shared" si="246"/>
        <v>0</v>
      </c>
      <c r="ER92" s="186">
        <f t="shared" si="247"/>
        <v>0</v>
      </c>
      <c r="ES92" s="186">
        <f t="shared" si="248"/>
        <v>0</v>
      </c>
      <c r="ET92" s="186">
        <f t="shared" si="249"/>
        <v>0</v>
      </c>
    </row>
    <row r="93" spans="2:150" x14ac:dyDescent="0.3">
      <c r="B93" s="3"/>
      <c r="C93" s="3"/>
      <c r="D93" s="3"/>
      <c r="E93" s="3"/>
      <c r="G93" s="217"/>
      <c r="J93" s="3"/>
      <c r="M93" s="187">
        <f>IFERROR(IF($F93="地位Ⅰ",INDEX(幹材積成長量!$S$7:$U$148,MATCH(【入力】吸収量・排出量算定シート!$H93+(M$17-$M$17),幹材積成長量!$S$7:$S$148,0),MATCH($G93,幹材積成長量!$S$7:$U$7,0)),IF($F93="地位Ⅲ",INDEX(幹材積成長量!$Y$7:$AA$148,MATCH(【入力】吸収量・排出量算定シート!$H93+(M$17-$M$17),幹材積成長量!$Y$7:$Y$148,0),MATCH($G93,幹材積成長量!$Y$7:$AA$7,0)),INDEX(幹材積成長量!$V$7:$X$148,MATCH(【入力】吸収量・排出量算定シート!$H93+(M$17-$M$17),幹材積成長量!$V$7:$V$148,0),MATCH($G93,幹材積成長量!$V$7:$X$7,0)))),0)</f>
        <v>0</v>
      </c>
      <c r="N93" s="187">
        <f>IFERROR(IF($F93="地位Ⅰ",INDEX(幹材積成長量!$S$7:$U$148,MATCH(【入力】吸収量・排出量算定シート!$H93+(N$17-$M$17),幹材積成長量!$S$7:$S$148,0),MATCH($G93,幹材積成長量!$S$7:$U$7,0)),IF($F93="地位Ⅲ",INDEX(幹材積成長量!$Y$7:$AA$148,MATCH(【入力】吸収量・排出量算定シート!$H93+(N$17-$M$17),幹材積成長量!$Y$7:$Y$148,0),MATCH($G93,幹材積成長量!$Y$7:$AA$7,0)),INDEX(幹材積成長量!$V$7:$X$148,MATCH(【入力】吸収量・排出量算定シート!$H93+(N$17-$M$17),幹材積成長量!$V$7:$V$148,0),MATCH($G93,幹材積成長量!$V$7:$X$7,0)))),0)</f>
        <v>0</v>
      </c>
      <c r="O93" s="187">
        <f>IFERROR(IF($F93="地位Ⅰ",INDEX(幹材積成長量!$S$7:$U$148,MATCH(【入力】吸収量・排出量算定シート!$H93+(O$17-$M$17),幹材積成長量!$S$7:$S$148,0),MATCH($G93,幹材積成長量!$S$7:$U$7,0)),IF($F93="地位Ⅲ",INDEX(幹材積成長量!$Y$7:$AA$148,MATCH(【入力】吸収量・排出量算定シート!$H93+(O$17-$M$17),幹材積成長量!$Y$7:$Y$148,0),MATCH($G93,幹材積成長量!$Y$7:$AA$7,0)),INDEX(幹材積成長量!$V$7:$X$148,MATCH(【入力】吸収量・排出量算定シート!$H93+(O$17-$M$17),幹材積成長量!$V$7:$V$148,0),MATCH($G93,幹材積成長量!$V$7:$X$7,0)))),0)</f>
        <v>0</v>
      </c>
      <c r="P93" s="187">
        <f>IFERROR(IF($F93="地位Ⅰ",INDEX(幹材積成長量!$S$7:$U$148,MATCH(【入力】吸収量・排出量算定シート!$H93+(P$17-$M$17),幹材積成長量!$S$7:$S$148,0),MATCH($G93,幹材積成長量!$S$7:$U$7,0)),IF($F93="地位Ⅲ",INDEX(幹材積成長量!$Y$7:$AA$148,MATCH(【入力】吸収量・排出量算定シート!$H93+(P$17-$M$17),幹材積成長量!$Y$7:$Y$148,0),MATCH($G93,幹材積成長量!$Y$7:$AA$7,0)),INDEX(幹材積成長量!$V$7:$X$148,MATCH(【入力】吸収量・排出量算定シート!$H93+(P$17-$M$17),幹材積成長量!$V$7:$V$148,0),MATCH($G93,幹材積成長量!$V$7:$X$7,0)))),0)</f>
        <v>0</v>
      </c>
      <c r="Q93" s="187">
        <f>IFERROR(IF($F93="地位Ⅰ",INDEX(幹材積成長量!$S$7:$U$148,MATCH(【入力】吸収量・排出量算定シート!$H93+(Q$17-$M$17),幹材積成長量!$S$7:$S$148,0),MATCH($G93,幹材積成長量!$S$7:$U$7,0)),IF($F93="地位Ⅲ",INDEX(幹材積成長量!$Y$7:$AA$148,MATCH(【入力】吸収量・排出量算定シート!$H93+(Q$17-$M$17),幹材積成長量!$Y$7:$Y$148,0),MATCH($G93,幹材積成長量!$Y$7:$AA$7,0)),INDEX(幹材積成長量!$V$7:$X$148,MATCH(【入力】吸収量・排出量算定シート!$H93+(Q$17-$M$17),幹材積成長量!$V$7:$V$148,0),MATCH($G93,幹材積成長量!$V$7:$X$7,0)))),0)</f>
        <v>0</v>
      </c>
      <c r="R93" s="187">
        <f>IFERROR(IF($F93="地位Ⅰ",INDEX(幹材積成長量!$S$7:$U$148,MATCH(【入力】吸収量・排出量算定シート!$H93+(R$17-$M$17),幹材積成長量!$S$7:$S$148,0),MATCH($G93,幹材積成長量!$S$7:$U$7,0)),IF($F93="地位Ⅲ",INDEX(幹材積成長量!$Y$7:$AA$148,MATCH(【入力】吸収量・排出量算定シート!$H93+(R$17-$M$17),幹材積成長量!$Y$7:$Y$148,0),MATCH($G93,幹材積成長量!$Y$7:$AA$7,0)),INDEX(幹材積成長量!$V$7:$X$148,MATCH(【入力】吸収量・排出量算定シート!$H93+(R$17-$M$17),幹材積成長量!$V$7:$V$148,0),MATCH($G93,幹材積成長量!$V$7:$X$7,0)))),0)</f>
        <v>0</v>
      </c>
      <c r="S93" s="187">
        <f>IFERROR(IF($F93="地位Ⅰ",INDEX(幹材積成長量!$S$7:$U$148,MATCH(【入力】吸収量・排出量算定シート!$H93+(S$17-$M$17),幹材積成長量!$S$7:$S$148,0),MATCH($G93,幹材積成長量!$S$7:$U$7,0)),IF($F93="地位Ⅲ",INDEX(幹材積成長量!$Y$7:$AA$148,MATCH(【入力】吸収量・排出量算定シート!$H93+(S$17-$M$17),幹材積成長量!$Y$7:$Y$148,0),MATCH($G93,幹材積成長量!$Y$7:$AA$7,0)),INDEX(幹材積成長量!$V$7:$X$148,MATCH(【入力】吸収量・排出量算定シート!$H93+(S$17-$M$17),幹材積成長量!$V$7:$V$148,0),MATCH($G93,幹材積成長量!$V$7:$X$7,0)))),0)</f>
        <v>0</v>
      </c>
      <c r="T93" s="187">
        <f>IFERROR(IF($F93="地位Ⅰ",INDEX(幹材積成長量!$S$7:$U$148,MATCH(【入力】吸収量・排出量算定シート!$H93+(T$17-$M$17),幹材積成長量!$S$7:$S$148,0),MATCH($G93,幹材積成長量!$S$7:$U$7,0)),IF($F93="地位Ⅲ",INDEX(幹材積成長量!$Y$7:$AA$148,MATCH(【入力】吸収量・排出量算定シート!$H93+(T$17-$M$17),幹材積成長量!$Y$7:$Y$148,0),MATCH($G93,幹材積成長量!$Y$7:$AA$7,0)),INDEX(幹材積成長量!$V$7:$X$148,MATCH(【入力】吸収量・排出量算定シート!$H93+(T$17-$M$17),幹材積成長量!$V$7:$V$148,0),MATCH($G93,幹材積成長量!$V$7:$X$7,0)))),0)</f>
        <v>0</v>
      </c>
      <c r="U93" s="187">
        <f>IFERROR(IF($F93="地位Ⅰ",INDEX(幹材積成長量!$S$7:$U$148,MATCH(【入力】吸収量・排出量算定シート!$H93+(U$17-$M$17),幹材積成長量!$S$7:$S$148,0),MATCH($G93,幹材積成長量!$S$7:$U$7,0)),IF($F93="地位Ⅲ",INDEX(幹材積成長量!$Y$7:$AA$148,MATCH(【入力】吸収量・排出量算定シート!$H93+(U$17-$M$17),幹材積成長量!$Y$7:$Y$148,0),MATCH($G93,幹材積成長量!$Y$7:$AA$7,0)),INDEX(幹材積成長量!$V$7:$X$148,MATCH(【入力】吸収量・排出量算定シート!$H93+(U$17-$M$17),幹材積成長量!$V$7:$V$148,0),MATCH($G93,幹材積成長量!$V$7:$X$7,0)))),0)</f>
        <v>0</v>
      </c>
      <c r="V93" s="187">
        <f>IFERROR(IF($F93="地位Ⅰ",INDEX(幹材積成長量!$S$7:$U$148,MATCH(【入力】吸収量・排出量算定シート!$H93+(V$17-$M$17),幹材積成長量!$S$7:$S$148,0),MATCH($G93,幹材積成長量!$S$7:$U$7,0)),IF($F93="地位Ⅲ",INDEX(幹材積成長量!$Y$7:$AA$148,MATCH(【入力】吸収量・排出量算定シート!$H93+(V$17-$M$17),幹材積成長量!$Y$7:$Y$148,0),MATCH($G93,幹材積成長量!$Y$7:$AA$7,0)),INDEX(幹材積成長量!$V$7:$X$148,MATCH(【入力】吸収量・排出量算定シート!$H93+(V$17-$M$17),幹材積成長量!$V$7:$V$148,0),MATCH($G93,幹材積成長量!$V$7:$X$7,0)))),0)</f>
        <v>0</v>
      </c>
      <c r="W93" s="187">
        <f>IFERROR(IF($F93="地位Ⅰ",INDEX(幹材積成長量!$S$7:$U$148,MATCH(【入力】吸収量・排出量算定シート!$H93+(W$17-$M$17),幹材積成長量!$S$7:$S$148,0),MATCH($G93,幹材積成長量!$S$7:$U$7,0)),IF($F93="地位Ⅲ",INDEX(幹材積成長量!$Y$7:$AA$148,MATCH(【入力】吸収量・排出量算定シート!$H93+(W$17-$M$17),幹材積成長量!$Y$7:$Y$148,0),MATCH($G93,幹材積成長量!$Y$7:$AA$7,0)),INDEX(幹材積成長量!$V$7:$X$148,MATCH(【入力】吸収量・排出量算定シート!$H93+(W$17-$M$17),幹材積成長量!$V$7:$V$148,0),MATCH($G93,幹材積成長量!$V$7:$X$7,0)))),0)</f>
        <v>0</v>
      </c>
      <c r="X93" s="187">
        <f>IFERROR(IF($F93="地位Ⅰ",INDEX(幹材積成長量!$S$7:$U$148,MATCH(【入力】吸収量・排出量算定シート!$H93+(X$17-$M$17),幹材積成長量!$S$7:$S$148,0),MATCH($G93,幹材積成長量!$S$7:$U$7,0)),IF($F93="地位Ⅲ",INDEX(幹材積成長量!$Y$7:$AA$148,MATCH(【入力】吸収量・排出量算定シート!$H93+(X$17-$M$17),幹材積成長量!$Y$7:$Y$148,0),MATCH($G93,幹材積成長量!$Y$7:$AA$7,0)),INDEX(幹材積成長量!$V$7:$X$148,MATCH(【入力】吸収量・排出量算定シート!$H93+(X$17-$M$17),幹材積成長量!$V$7:$V$148,0),MATCH($G93,幹材積成長量!$V$7:$X$7,0)))),0)</f>
        <v>0</v>
      </c>
      <c r="Y93" s="187">
        <f>IFERROR(IF($F93="地位Ⅰ",INDEX(幹材積成長量!$S$7:$U$148,MATCH(【入力】吸収量・排出量算定シート!$H93+(Y$17-$M$17),幹材積成長量!$S$7:$S$148,0),MATCH($G93,幹材積成長量!$S$7:$U$7,0)),IF($F93="地位Ⅲ",INDEX(幹材積成長量!$Y$7:$AA$148,MATCH(【入力】吸収量・排出量算定シート!$H93+(Y$17-$M$17),幹材積成長量!$Y$7:$Y$148,0),MATCH($G93,幹材積成長量!$Y$7:$AA$7,0)),INDEX(幹材積成長量!$V$7:$X$148,MATCH(【入力】吸収量・排出量算定シート!$H93+(Y$17-$M$17),幹材積成長量!$V$7:$V$148,0),MATCH($G93,幹材積成長量!$V$7:$X$7,0)))),0)</f>
        <v>0</v>
      </c>
      <c r="Z93" s="187">
        <f>IFERROR(IF($F93="地位Ⅰ",INDEX(幹材積成長量!$S$7:$U$148,MATCH(【入力】吸収量・排出量算定シート!$H93+(Z$17-$M$17),幹材積成長量!$S$7:$S$148,0),MATCH($G93,幹材積成長量!$S$7:$U$7,0)),IF($F93="地位Ⅲ",INDEX(幹材積成長量!$Y$7:$AA$148,MATCH(【入力】吸収量・排出量算定シート!$H93+(Z$17-$M$17),幹材積成長量!$Y$7:$Y$148,0),MATCH($G93,幹材積成長量!$Y$7:$AA$7,0)),INDEX(幹材積成長量!$V$7:$X$148,MATCH(【入力】吸収量・排出量算定シート!$H93+(Z$17-$M$17),幹材積成長量!$V$7:$V$148,0),MATCH($G93,幹材積成長量!$V$7:$X$7,0)))),0)</f>
        <v>0</v>
      </c>
      <c r="AA93" s="187">
        <f>IFERROR(IF($F93="地位Ⅰ",INDEX(幹材積成長量!$S$7:$U$148,MATCH(【入力】吸収量・排出量算定シート!$H93+(AA$17-$M$17),幹材積成長量!$S$7:$S$148,0),MATCH($G93,幹材積成長量!$S$7:$U$7,0)),IF($F93="地位Ⅲ",INDEX(幹材積成長量!$Y$7:$AA$148,MATCH(【入力】吸収量・排出量算定シート!$H93+(AA$17-$M$17),幹材積成長量!$Y$7:$Y$148,0),MATCH($G93,幹材積成長量!$Y$7:$AA$7,0)),INDEX(幹材積成長量!$V$7:$X$148,MATCH(【入力】吸収量・排出量算定シート!$H93+(AA$17-$M$17),幹材積成長量!$V$7:$V$148,0),MATCH($G93,幹材積成長量!$V$7:$X$7,0)))),0)</f>
        <v>0</v>
      </c>
      <c r="AB93" s="187">
        <f>IFERROR(IF($F93="地位Ⅰ",INDEX(幹材積成長量!$S$7:$U$148,MATCH(【入力】吸収量・排出量算定シート!$H93+(AB$17-$M$17),幹材積成長量!$S$7:$S$148,0),MATCH($G93,幹材積成長量!$S$7:$U$7,0)),IF($F93="地位Ⅲ",INDEX(幹材積成長量!$Y$7:$AA$148,MATCH(【入力】吸収量・排出量算定シート!$H93+(AB$17-$M$17),幹材積成長量!$Y$7:$Y$148,0),MATCH($G93,幹材積成長量!$Y$7:$AA$7,0)),INDEX(幹材積成長量!$V$7:$X$148,MATCH(【入力】吸収量・排出量算定シート!$H93+(AB$17-$M$17),幹材積成長量!$V$7:$V$148,0),MATCH($G93,幹材積成長量!$V$7:$X$7,0)))),0)</f>
        <v>0</v>
      </c>
      <c r="AC93" s="187">
        <f>IFERROR(IF($F93="地位Ⅰ",INDEX(幹材積成長量!$S$7:$U$148,MATCH(【入力】吸収量・排出量算定シート!$H93+(AC$17-$M$17),幹材積成長量!$S$7:$S$148,0),MATCH($G93,幹材積成長量!$S$7:$U$7,0)),IF($F93="地位Ⅲ",INDEX(幹材積成長量!$Y$7:$AA$148,MATCH(【入力】吸収量・排出量算定シート!$H93+(AC$17-$M$17),幹材積成長量!$Y$7:$Y$148,0),MATCH($G93,幹材積成長量!$Y$7:$AA$7,0)),INDEX(幹材積成長量!$V$7:$X$148,MATCH(【入力】吸収量・排出量算定シート!$H93+(AC$17-$M$17),幹材積成長量!$V$7:$V$148,0),MATCH($G93,幹材積成長量!$V$7:$X$7,0)))),0)</f>
        <v>0</v>
      </c>
      <c r="AD93" s="2">
        <f>IFERROR(INDEX('BEF（拡大係数）'!$A$4:$AO$154,MATCH(【入力】吸収量・排出量算定シート!$H93,'BEF（拡大係数）'!$A$4:$A$154,0),MATCH($G93,'BEF（拡大係数）'!$A$4:$AO$4,0)),0)</f>
        <v>0</v>
      </c>
      <c r="AE93" s="2">
        <f>IFERROR(INDEX('BEF（拡大係数）'!$A$4:$AO$154,MATCH(【入力】吸収量・排出量算定シート!$H93,'BEF（拡大係数）'!$A$4:$A$154,0),MATCH($G93,'BEF（拡大係数）'!$A$4:$AO$4,0)),0)</f>
        <v>0</v>
      </c>
      <c r="AF93" s="2">
        <f>IFERROR(INDEX('BEF（拡大係数）'!$A$4:$AO$154,MATCH(【入力】吸収量・排出量算定シート!$H93,'BEF（拡大係数）'!$A$4:$A$154,0),MATCH($G93,'BEF（拡大係数）'!$A$4:$AO$4,0)),0)</f>
        <v>0</v>
      </c>
      <c r="AG93" s="2">
        <f>IFERROR(INDEX('BEF（拡大係数）'!$A$4:$AO$154,MATCH(【入力】吸収量・排出量算定シート!$H93,'BEF（拡大係数）'!$A$4:$A$154,0),MATCH($G93,'BEF（拡大係数）'!$A$4:$AO$4,0)),0)</f>
        <v>0</v>
      </c>
      <c r="AH93" s="2">
        <f>IFERROR(INDEX('BEF（拡大係数）'!$A$4:$AO$154,MATCH(【入力】吸収量・排出量算定シート!$H93,'BEF（拡大係数）'!$A$4:$A$154,0),MATCH($G93,'BEF（拡大係数）'!$A$4:$AO$4,0)),0)</f>
        <v>0</v>
      </c>
      <c r="AI93" s="2">
        <f>IFERROR(INDEX('BEF（拡大係数）'!$A$4:$AO$154,MATCH(【入力】吸収量・排出量算定シート!$H93,'BEF（拡大係数）'!$A$4:$A$154,0),MATCH($G93,'BEF（拡大係数）'!$A$4:$AO$4,0)),0)</f>
        <v>0</v>
      </c>
      <c r="AJ93" s="2">
        <f>IFERROR(INDEX('BEF（拡大係数）'!$A$4:$AO$154,MATCH(【入力】吸収量・排出量算定シート!$H93,'BEF（拡大係数）'!$A$4:$A$154,0),MATCH($G93,'BEF（拡大係数）'!$A$4:$AO$4,0)),0)</f>
        <v>0</v>
      </c>
      <c r="AK93" s="2">
        <f>IFERROR(INDEX('BEF（拡大係数）'!$A$4:$AO$154,MATCH(【入力】吸収量・排出量算定シート!$H93,'BEF（拡大係数）'!$A$4:$A$154,0),MATCH($G93,'BEF（拡大係数）'!$A$4:$AO$4,0)),0)</f>
        <v>0</v>
      </c>
      <c r="AL93" s="2">
        <f>IFERROR(INDEX('BEF（拡大係数）'!$A$4:$AO$154,MATCH(【入力】吸収量・排出量算定シート!$H93,'BEF（拡大係数）'!$A$4:$A$154,0),MATCH($G93,'BEF（拡大係数）'!$A$4:$AO$4,0)),0)</f>
        <v>0</v>
      </c>
      <c r="AM93" s="2">
        <f>IFERROR(INDEX('BEF（拡大係数）'!$A$4:$AO$154,MATCH(【入力】吸収量・排出量算定シート!$H93,'BEF（拡大係数）'!$A$4:$A$154,0),MATCH($G93,'BEF（拡大係数）'!$A$4:$AO$4,0)),0)</f>
        <v>0</v>
      </c>
      <c r="AN93" s="2">
        <f>IFERROR(INDEX('BEF（拡大係数）'!$A$4:$AO$154,MATCH(【入力】吸収量・排出量算定シート!$H93,'BEF（拡大係数）'!$A$4:$A$154,0),MATCH($G93,'BEF（拡大係数）'!$A$4:$AO$4,0)),0)</f>
        <v>0</v>
      </c>
      <c r="AO93" s="2">
        <f>IFERROR(INDEX('BEF（拡大係数）'!$A$4:$AO$154,MATCH(【入力】吸収量・排出量算定シート!$H93,'BEF（拡大係数）'!$A$4:$A$154,0),MATCH($G93,'BEF（拡大係数）'!$A$4:$AO$4,0)),0)</f>
        <v>0</v>
      </c>
      <c r="AP93" s="2">
        <f>IFERROR(INDEX('BEF（拡大係数）'!$A$4:$AO$154,MATCH(【入力】吸収量・排出量算定シート!$H93,'BEF（拡大係数）'!$A$4:$A$154,0),MATCH($G93,'BEF（拡大係数）'!$A$4:$AO$4,0)),0)</f>
        <v>0</v>
      </c>
      <c r="AQ93" s="2">
        <f>IFERROR(INDEX('BEF（拡大係数）'!$A$4:$AO$154,MATCH(【入力】吸収量・排出量算定シート!$H93,'BEF（拡大係数）'!$A$4:$A$154,0),MATCH($G93,'BEF（拡大係数）'!$A$4:$AO$4,0)),0)</f>
        <v>0</v>
      </c>
      <c r="AR93" s="2">
        <f>IFERROR(INDEX('BEF（拡大係数）'!$A$4:$AO$154,MATCH(【入力】吸収量・排出量算定シート!$H93,'BEF（拡大係数）'!$A$4:$A$154,0),MATCH($G93,'BEF（拡大係数）'!$A$4:$AO$4,0)),0)</f>
        <v>0</v>
      </c>
      <c r="AS93" s="2">
        <f>IFERROR(INDEX('BEF（拡大係数）'!$A$4:$AO$154,MATCH(【入力】吸収量・排出量算定シート!$H93,'BEF（拡大係数）'!$A$4:$A$154,0),MATCH($G93,'BEF（拡大係数）'!$A$4:$AO$4,0)),0)</f>
        <v>0</v>
      </c>
      <c r="AT93" s="2">
        <f>IFERROR(INDEX('BEF（拡大係数）'!$A$4:$AO$154,MATCH(【入力】吸収量・排出量算定シート!$H93,'BEF（拡大係数）'!$A$4:$A$154,0),MATCH($G93,'BEF（拡大係数）'!$A$4:$AO$4,0)),0)</f>
        <v>0</v>
      </c>
      <c r="AU93" s="2">
        <f>IFERROR(VLOOKUP($G93,パラメータ_オリジナル!$B$6:$G$45,4,FALSE),0)</f>
        <v>0</v>
      </c>
      <c r="AV93" s="2">
        <f>IFERROR(VLOOKUP($G93,パラメータ_オリジナル!$B$6:$G$45,5,FALSE),0)</f>
        <v>0</v>
      </c>
      <c r="AW93" s="2">
        <f>IFERROR(VLOOKUP($G93,パラメータ_オリジナル!$B$6:$G$45,6,FALSE),0)</f>
        <v>0</v>
      </c>
      <c r="AX93" s="125">
        <f t="shared" si="182"/>
        <v>0</v>
      </c>
      <c r="AY93" s="125">
        <f t="shared" si="183"/>
        <v>0</v>
      </c>
      <c r="AZ93" s="125">
        <f t="shared" si="184"/>
        <v>0</v>
      </c>
      <c r="BA93" s="125">
        <f t="shared" si="185"/>
        <v>0</v>
      </c>
      <c r="BB93" s="125">
        <f t="shared" si="186"/>
        <v>0</v>
      </c>
      <c r="BC93" s="125">
        <f t="shared" si="187"/>
        <v>0</v>
      </c>
      <c r="BD93" s="125">
        <f t="shared" si="188"/>
        <v>0</v>
      </c>
      <c r="BE93" s="125">
        <f t="shared" si="189"/>
        <v>0</v>
      </c>
      <c r="BF93" s="125">
        <f t="shared" si="190"/>
        <v>0</v>
      </c>
      <c r="BG93" s="125">
        <f t="shared" si="191"/>
        <v>0</v>
      </c>
      <c r="BH93" s="125">
        <f t="shared" si="192"/>
        <v>0</v>
      </c>
      <c r="BI93" s="125">
        <f t="shared" si="193"/>
        <v>0</v>
      </c>
      <c r="BJ93" s="125">
        <f t="shared" si="194"/>
        <v>0</v>
      </c>
      <c r="BK93" s="125">
        <f t="shared" si="195"/>
        <v>0</v>
      </c>
      <c r="BL93" s="125">
        <f t="shared" si="196"/>
        <v>0</v>
      </c>
      <c r="BM93" s="125">
        <f t="shared" si="197"/>
        <v>0</v>
      </c>
      <c r="BN93" s="125">
        <f t="shared" si="198"/>
        <v>0</v>
      </c>
      <c r="BO93" s="125">
        <f t="shared" si="199"/>
        <v>0</v>
      </c>
      <c r="BP93" s="125">
        <f t="shared" si="200"/>
        <v>0</v>
      </c>
      <c r="BQ93" s="125">
        <f t="shared" si="201"/>
        <v>0</v>
      </c>
      <c r="BR93" s="125">
        <f t="shared" si="202"/>
        <v>0</v>
      </c>
      <c r="BS93" s="125">
        <f t="shared" si="203"/>
        <v>0</v>
      </c>
      <c r="BT93" s="125">
        <f t="shared" si="204"/>
        <v>0</v>
      </c>
      <c r="BU93" s="125">
        <f t="shared" si="205"/>
        <v>0</v>
      </c>
      <c r="BV93" s="125">
        <f t="shared" si="206"/>
        <v>0</v>
      </c>
      <c r="BW93" s="125">
        <f t="shared" si="207"/>
        <v>0</v>
      </c>
      <c r="BX93" s="125">
        <f t="shared" si="208"/>
        <v>0</v>
      </c>
      <c r="BY93" s="125">
        <f t="shared" si="209"/>
        <v>0</v>
      </c>
      <c r="BZ93" s="125">
        <f t="shared" si="210"/>
        <v>0</v>
      </c>
      <c r="CA93" s="125">
        <f t="shared" si="211"/>
        <v>0</v>
      </c>
      <c r="CB93" s="125">
        <f t="shared" si="212"/>
        <v>0</v>
      </c>
      <c r="CC93" s="125">
        <f t="shared" si="213"/>
        <v>0</v>
      </c>
      <c r="CD93" s="125">
        <f t="shared" si="214"/>
        <v>0</v>
      </c>
      <c r="CE93" s="125">
        <f t="shared" si="215"/>
        <v>0</v>
      </c>
      <c r="CF93" s="2">
        <f>IFERROR(IF($F93="地位Ⅰ",INDEX(幹材積成長量!$I$7:$K$148,MATCH((【入力】吸収量・排出量算定シート!$H93+(【入力】吸収量・排出量算定シート!CF$17-【入力】吸収量・排出量算定シート!$CF$17)),幹材積成長量!$I$7:$I$148,0),MATCH(【入力】吸収量・排出量算定シート!$G93,幹材積成長量!$I$7:$K$7,0)),IF($F93="地位Ⅲ",INDEX(幹材積成長量!$O$7:$Q$148,MATCH((【入力】吸収量・排出量算定シート!$H93+(【入力】吸収量・排出量算定シート!CF$17-【入力】吸収量・排出量算定シート!$CF$17)),幹材積成長量!$O$7:$O$148,0),MATCH(【入力】吸収量・排出量算定シート!$G93,幹材積成長量!$O$7:$Q$7,0)),INDEX(幹材積成長量!$L$7:$N$148,MATCH((【入力】吸収量・排出量算定シート!$H93+(【入力】吸収量・排出量算定シート!CF$17-【入力】吸収量・排出量算定シート!$CF$17)),幹材積成長量!$L$7:$L$148,0),MATCH(【入力】吸収量・排出量算定シート!$G93,幹材積成長量!$L$7:$N$7,0)))),0)</f>
        <v>0</v>
      </c>
      <c r="CG93" s="2">
        <f>IFERROR(IF($F93="地位Ⅰ",INDEX(幹材積成長量!$I$7:$K$148,MATCH((【入力】吸収量・排出量算定シート!$H93+(【入力】吸収量・排出量算定シート!CG$17-【入力】吸収量・排出量算定シート!$CF$17)),幹材積成長量!$I$7:$I$148,0),MATCH(【入力】吸収量・排出量算定シート!$G93,幹材積成長量!$I$7:$K$7,0)),IF($F93="地位Ⅲ",INDEX(幹材積成長量!$O$7:$Q$148,MATCH((【入力】吸収量・排出量算定シート!$H93+(【入力】吸収量・排出量算定シート!CG$17-【入力】吸収量・排出量算定シート!$CF$17)),幹材積成長量!$O$7:$O$148,0),MATCH(【入力】吸収量・排出量算定シート!$G93,幹材積成長量!$O$7:$Q$7,0)),INDEX(幹材積成長量!$L$7:$N$148,MATCH((【入力】吸収量・排出量算定シート!$H93+(【入力】吸収量・排出量算定シート!CG$17-【入力】吸収量・排出量算定シート!$CF$17)),幹材積成長量!$L$7:$L$148,0),MATCH(【入力】吸収量・排出量算定シート!$G93,幹材積成長量!$L$7:$N$7,0)))),0)</f>
        <v>0</v>
      </c>
      <c r="CH93" s="2">
        <f>IFERROR(IF($F93="地位Ⅰ",INDEX(幹材積成長量!$I$7:$K$148,MATCH((【入力】吸収量・排出量算定シート!$H93+(【入力】吸収量・排出量算定シート!CH$17-【入力】吸収量・排出量算定シート!$CF$17)),幹材積成長量!$I$7:$I$148,0),MATCH(【入力】吸収量・排出量算定シート!$G93,幹材積成長量!$I$7:$K$7,0)),IF($F93="地位Ⅲ",INDEX(幹材積成長量!$O$7:$Q$148,MATCH((【入力】吸収量・排出量算定シート!$H93+(【入力】吸収量・排出量算定シート!CH$17-【入力】吸収量・排出量算定シート!$CF$17)),幹材積成長量!$O$7:$O$148,0),MATCH(【入力】吸収量・排出量算定シート!$G93,幹材積成長量!$O$7:$Q$7,0)),INDEX(幹材積成長量!$L$7:$N$148,MATCH((【入力】吸収量・排出量算定シート!$H93+(【入力】吸収量・排出量算定シート!CH$17-【入力】吸収量・排出量算定シート!$CF$17)),幹材積成長量!$L$7:$L$148,0),MATCH(【入力】吸収量・排出量算定シート!$G93,幹材積成長量!$L$7:$N$7,0)))),0)</f>
        <v>0</v>
      </c>
      <c r="CI93" s="2">
        <f>IFERROR(IF($F93="地位Ⅰ",INDEX(幹材積成長量!$I$7:$K$148,MATCH((【入力】吸収量・排出量算定シート!$H93+(【入力】吸収量・排出量算定シート!CI$17-【入力】吸収量・排出量算定シート!$CF$17)),幹材積成長量!$I$7:$I$148,0),MATCH(【入力】吸収量・排出量算定シート!$G93,幹材積成長量!$I$7:$K$7,0)),IF($F93="地位Ⅲ",INDEX(幹材積成長量!$O$7:$Q$148,MATCH((【入力】吸収量・排出量算定シート!$H93+(【入力】吸収量・排出量算定シート!CI$17-【入力】吸収量・排出量算定シート!$CF$17)),幹材積成長量!$O$7:$O$148,0),MATCH(【入力】吸収量・排出量算定シート!$G93,幹材積成長量!$O$7:$Q$7,0)),INDEX(幹材積成長量!$L$7:$N$148,MATCH((【入力】吸収量・排出量算定シート!$H93+(【入力】吸収量・排出量算定シート!CI$17-【入力】吸収量・排出量算定シート!$CF$17)),幹材積成長量!$L$7:$L$148,0),MATCH(【入力】吸収量・排出量算定シート!$G93,幹材積成長量!$L$7:$N$7,0)))),0)</f>
        <v>0</v>
      </c>
      <c r="CJ93" s="2">
        <f>IFERROR(IF($F93="地位Ⅰ",INDEX(幹材積成長量!$I$7:$K$148,MATCH((【入力】吸収量・排出量算定シート!$H93+(【入力】吸収量・排出量算定シート!CJ$17-【入力】吸収量・排出量算定シート!$CF$17)),幹材積成長量!$I$7:$I$148,0),MATCH(【入力】吸収量・排出量算定シート!$G93,幹材積成長量!$I$7:$K$7,0)),IF($F93="地位Ⅲ",INDEX(幹材積成長量!$O$7:$Q$148,MATCH((【入力】吸収量・排出量算定シート!$H93+(【入力】吸収量・排出量算定シート!CJ$17-【入力】吸収量・排出量算定シート!$CF$17)),幹材積成長量!$O$7:$O$148,0),MATCH(【入力】吸収量・排出量算定シート!$G93,幹材積成長量!$O$7:$Q$7,0)),INDEX(幹材積成長量!$L$7:$N$148,MATCH((【入力】吸収量・排出量算定シート!$H93+(【入力】吸収量・排出量算定シート!CJ$17-【入力】吸収量・排出量算定シート!$CF$17)),幹材積成長量!$L$7:$L$148,0),MATCH(【入力】吸収量・排出量算定シート!$G93,幹材積成長量!$L$7:$N$7,0)))),0)</f>
        <v>0</v>
      </c>
      <c r="CK93" s="2">
        <f>IFERROR(IF($F93="地位Ⅰ",INDEX(幹材積成長量!$I$7:$K$148,MATCH((【入力】吸収量・排出量算定シート!$H93+(【入力】吸収量・排出量算定シート!CK$17-【入力】吸収量・排出量算定シート!$CF$17)),幹材積成長量!$I$7:$I$148,0),MATCH(【入力】吸収量・排出量算定シート!$G93,幹材積成長量!$I$7:$K$7,0)),IF($F93="地位Ⅲ",INDEX(幹材積成長量!$O$7:$Q$148,MATCH((【入力】吸収量・排出量算定シート!$H93+(【入力】吸収量・排出量算定シート!CK$17-【入力】吸収量・排出量算定シート!$CF$17)),幹材積成長量!$O$7:$O$148,0),MATCH(【入力】吸収量・排出量算定シート!$G93,幹材積成長量!$O$7:$Q$7,0)),INDEX(幹材積成長量!$L$7:$N$148,MATCH((【入力】吸収量・排出量算定シート!$H93+(【入力】吸収量・排出量算定シート!CK$17-【入力】吸収量・排出量算定シート!$CF$17)),幹材積成長量!$L$7:$L$148,0),MATCH(【入力】吸収量・排出量算定シート!$G93,幹材積成長量!$L$7:$N$7,0)))),0)</f>
        <v>0</v>
      </c>
      <c r="CL93" s="2">
        <f>IFERROR(IF($F93="地位Ⅰ",INDEX(幹材積成長量!$I$7:$K$148,MATCH((【入力】吸収量・排出量算定シート!$H93+(【入力】吸収量・排出量算定シート!CL$17-【入力】吸収量・排出量算定シート!$CF$17)),幹材積成長量!$I$7:$I$148,0),MATCH(【入力】吸収量・排出量算定シート!$G93,幹材積成長量!$I$7:$K$7,0)),IF($F93="地位Ⅲ",INDEX(幹材積成長量!$O$7:$Q$148,MATCH((【入力】吸収量・排出量算定シート!$H93+(【入力】吸収量・排出量算定シート!CL$17-【入力】吸収量・排出量算定シート!$CF$17)),幹材積成長量!$O$7:$O$148,0),MATCH(【入力】吸収量・排出量算定シート!$G93,幹材積成長量!$O$7:$Q$7,0)),INDEX(幹材積成長量!$L$7:$N$148,MATCH((【入力】吸収量・排出量算定シート!$H93+(【入力】吸収量・排出量算定シート!CL$17-【入力】吸収量・排出量算定シート!$CF$17)),幹材積成長量!$L$7:$L$148,0),MATCH(【入力】吸収量・排出量算定シート!$G93,幹材積成長量!$L$7:$N$7,0)))),0)</f>
        <v>0</v>
      </c>
      <c r="CM93" s="2">
        <f>IFERROR(IF($F93="地位Ⅰ",INDEX(幹材積成長量!$I$7:$K$148,MATCH((【入力】吸収量・排出量算定シート!$H93+(【入力】吸収量・排出量算定シート!CM$17-【入力】吸収量・排出量算定シート!$CF$17)),幹材積成長量!$I$7:$I$148,0),MATCH(【入力】吸収量・排出量算定シート!$G93,幹材積成長量!$I$7:$K$7,0)),IF($F93="地位Ⅲ",INDEX(幹材積成長量!$O$7:$Q$148,MATCH((【入力】吸収量・排出量算定シート!$H93+(【入力】吸収量・排出量算定シート!CM$17-【入力】吸収量・排出量算定シート!$CF$17)),幹材積成長量!$O$7:$O$148,0),MATCH(【入力】吸収量・排出量算定シート!$G93,幹材積成長量!$O$7:$Q$7,0)),INDEX(幹材積成長量!$L$7:$N$148,MATCH((【入力】吸収量・排出量算定シート!$H93+(【入力】吸収量・排出量算定シート!CM$17-【入力】吸収量・排出量算定シート!$CF$17)),幹材積成長量!$L$7:$L$148,0),MATCH(【入力】吸収量・排出量算定シート!$G93,幹材積成長量!$L$7:$N$7,0)))),0)</f>
        <v>0</v>
      </c>
      <c r="CN93" s="2">
        <f>IFERROR(IF($F93="地位Ⅰ",INDEX(幹材積成長量!$I$7:$K$148,MATCH((【入力】吸収量・排出量算定シート!$H93+(【入力】吸収量・排出量算定シート!CN$17-【入力】吸収量・排出量算定シート!$CF$17)),幹材積成長量!$I$7:$I$148,0),MATCH(【入力】吸収量・排出量算定シート!$G93,幹材積成長量!$I$7:$K$7,0)),IF($F93="地位Ⅲ",INDEX(幹材積成長量!$O$7:$Q$148,MATCH((【入力】吸収量・排出量算定シート!$H93+(【入力】吸収量・排出量算定シート!CN$17-【入力】吸収量・排出量算定シート!$CF$17)),幹材積成長量!$O$7:$O$148,0),MATCH(【入力】吸収量・排出量算定シート!$G93,幹材積成長量!$O$7:$Q$7,0)),INDEX(幹材積成長量!$L$7:$N$148,MATCH((【入力】吸収量・排出量算定シート!$H93+(【入力】吸収量・排出量算定シート!CN$17-【入力】吸収量・排出量算定シート!$CF$17)),幹材積成長量!$L$7:$L$148,0),MATCH(【入力】吸収量・排出量算定シート!$G93,幹材積成長量!$L$7:$N$7,0)))),0)</f>
        <v>0</v>
      </c>
      <c r="CO93" s="2">
        <f>IFERROR(IF($F93="地位Ⅰ",INDEX(幹材積成長量!$I$7:$K$148,MATCH((【入力】吸収量・排出量算定シート!$H93+(【入力】吸収量・排出量算定シート!CO$17-【入力】吸収量・排出量算定シート!$CF$17)),幹材積成長量!$I$7:$I$148,0),MATCH(【入力】吸収量・排出量算定シート!$G93,幹材積成長量!$I$7:$K$7,0)),IF($F93="地位Ⅲ",INDEX(幹材積成長量!$O$7:$Q$148,MATCH((【入力】吸収量・排出量算定シート!$H93+(【入力】吸収量・排出量算定シート!CO$17-【入力】吸収量・排出量算定シート!$CF$17)),幹材積成長量!$O$7:$O$148,0),MATCH(【入力】吸収量・排出量算定シート!$G93,幹材積成長量!$O$7:$Q$7,0)),INDEX(幹材積成長量!$L$7:$N$148,MATCH((【入力】吸収量・排出量算定シート!$H93+(【入力】吸収量・排出量算定シート!CO$17-【入力】吸収量・排出量算定シート!$CF$17)),幹材積成長量!$L$7:$L$148,0),MATCH(【入力】吸収量・排出量算定シート!$G93,幹材積成長量!$L$7:$N$7,0)))),0)</f>
        <v>0</v>
      </c>
      <c r="CP93" s="2">
        <f>IFERROR(IF($F93="地位Ⅰ",INDEX(幹材積成長量!$I$7:$K$148,MATCH((【入力】吸収量・排出量算定シート!$H93+(【入力】吸収量・排出量算定シート!CP$17-【入力】吸収量・排出量算定シート!$CF$17)),幹材積成長量!$I$7:$I$148,0),MATCH(【入力】吸収量・排出量算定シート!$G93,幹材積成長量!$I$7:$K$7,0)),IF($F93="地位Ⅲ",INDEX(幹材積成長量!$O$7:$Q$148,MATCH((【入力】吸収量・排出量算定シート!$H93+(【入力】吸収量・排出量算定シート!CP$17-【入力】吸収量・排出量算定シート!$CF$17)),幹材積成長量!$O$7:$O$148,0),MATCH(【入力】吸収量・排出量算定シート!$G93,幹材積成長量!$O$7:$Q$7,0)),INDEX(幹材積成長量!$L$7:$N$148,MATCH((【入力】吸収量・排出量算定シート!$H93+(【入力】吸収量・排出量算定シート!CP$17-【入力】吸収量・排出量算定シート!$CF$17)),幹材積成長量!$L$7:$L$148,0),MATCH(【入力】吸収量・排出量算定シート!$G93,幹材積成長量!$L$7:$N$7,0)))),0)</f>
        <v>0</v>
      </c>
      <c r="CQ93" s="2">
        <f>IFERROR(IF($F93="地位Ⅰ",INDEX(幹材積成長量!$I$7:$K$148,MATCH((【入力】吸収量・排出量算定シート!$H93+(【入力】吸収量・排出量算定シート!CQ$17-【入力】吸収量・排出量算定シート!$CF$17)),幹材積成長量!$I$7:$I$148,0),MATCH(【入力】吸収量・排出量算定シート!$G93,幹材積成長量!$I$7:$K$7,0)),IF($F93="地位Ⅲ",INDEX(幹材積成長量!$O$7:$Q$148,MATCH((【入力】吸収量・排出量算定シート!$H93+(【入力】吸収量・排出量算定シート!CQ$17-【入力】吸収量・排出量算定シート!$CF$17)),幹材積成長量!$O$7:$O$148,0),MATCH(【入力】吸収量・排出量算定シート!$G93,幹材積成長量!$O$7:$Q$7,0)),INDEX(幹材積成長量!$L$7:$N$148,MATCH((【入力】吸収量・排出量算定シート!$H93+(【入力】吸収量・排出量算定シート!CQ$17-【入力】吸収量・排出量算定シート!$CF$17)),幹材積成長量!$L$7:$L$148,0),MATCH(【入力】吸収量・排出量算定シート!$G93,幹材積成長量!$L$7:$N$7,0)))),0)</f>
        <v>0</v>
      </c>
      <c r="CR93" s="2">
        <f>IFERROR(IF($F93="地位Ⅰ",INDEX(幹材積成長量!$I$7:$K$148,MATCH((【入力】吸収量・排出量算定シート!$H93+(【入力】吸収量・排出量算定シート!CR$17-【入力】吸収量・排出量算定シート!$CF$17)),幹材積成長量!$I$7:$I$148,0),MATCH(【入力】吸収量・排出量算定シート!$G93,幹材積成長量!$I$7:$K$7,0)),IF($F93="地位Ⅲ",INDEX(幹材積成長量!$O$7:$Q$148,MATCH((【入力】吸収量・排出量算定シート!$H93+(【入力】吸収量・排出量算定シート!CR$17-【入力】吸収量・排出量算定シート!$CF$17)),幹材積成長量!$O$7:$O$148,0),MATCH(【入力】吸収量・排出量算定シート!$G93,幹材積成長量!$O$7:$Q$7,0)),INDEX(幹材積成長量!$L$7:$N$148,MATCH((【入力】吸収量・排出量算定シート!$H93+(【入力】吸収量・排出量算定シート!CR$17-【入力】吸収量・排出量算定シート!$CF$17)),幹材積成長量!$L$7:$L$148,0),MATCH(【入力】吸収量・排出量算定シート!$G93,幹材積成長量!$L$7:$N$7,0)))),0)</f>
        <v>0</v>
      </c>
      <c r="CS93" s="2">
        <f>IFERROR(IF($F93="地位Ⅰ",INDEX(幹材積成長量!$I$7:$K$148,MATCH((【入力】吸収量・排出量算定シート!$H93+(【入力】吸収量・排出量算定シート!CS$17-【入力】吸収量・排出量算定シート!$CF$17)),幹材積成長量!$I$7:$I$148,0),MATCH(【入力】吸収量・排出量算定シート!$G93,幹材積成長量!$I$7:$K$7,0)),IF($F93="地位Ⅲ",INDEX(幹材積成長量!$O$7:$Q$148,MATCH((【入力】吸収量・排出量算定シート!$H93+(【入力】吸収量・排出量算定シート!CS$17-【入力】吸収量・排出量算定シート!$CF$17)),幹材積成長量!$O$7:$O$148,0),MATCH(【入力】吸収量・排出量算定シート!$G93,幹材積成長量!$O$7:$Q$7,0)),INDEX(幹材積成長量!$L$7:$N$148,MATCH((【入力】吸収量・排出量算定シート!$H93+(【入力】吸収量・排出量算定シート!CS$17-【入力】吸収量・排出量算定シート!$CF$17)),幹材積成長量!$L$7:$L$148,0),MATCH(【入力】吸収量・排出量算定シート!$G93,幹材積成長量!$L$7:$N$7,0)))),0)</f>
        <v>0</v>
      </c>
      <c r="CT93" s="2">
        <f>IFERROR(IF($F93="地位Ⅰ",INDEX(幹材積成長量!$I$7:$K$148,MATCH((【入力】吸収量・排出量算定シート!$H93+(【入力】吸収量・排出量算定シート!CT$17-【入力】吸収量・排出量算定シート!$CF$17)),幹材積成長量!$I$7:$I$148,0),MATCH(【入力】吸収量・排出量算定シート!$G93,幹材積成長量!$I$7:$K$7,0)),IF($F93="地位Ⅲ",INDEX(幹材積成長量!$O$7:$Q$148,MATCH((【入力】吸収量・排出量算定シート!$H93+(【入力】吸収量・排出量算定シート!CT$17-【入力】吸収量・排出量算定シート!$CF$17)),幹材積成長量!$O$7:$O$148,0),MATCH(【入力】吸収量・排出量算定シート!$G93,幹材積成長量!$O$7:$Q$7,0)),INDEX(幹材積成長量!$L$7:$N$148,MATCH((【入力】吸収量・排出量算定シート!$H93+(【入力】吸収量・排出量算定シート!CT$17-【入力】吸収量・排出量算定シート!$CF$17)),幹材積成長量!$L$7:$L$148,0),MATCH(【入力】吸収量・排出量算定シート!$G93,幹材積成長量!$L$7:$N$7,0)))),0)</f>
        <v>0</v>
      </c>
      <c r="CU93" s="2">
        <f>IFERROR(IF($F93="地位Ⅰ",INDEX(幹材積成長量!$I$7:$K$148,MATCH((【入力】吸収量・排出量算定シート!$H93+(【入力】吸収量・排出量算定シート!CU$17-【入力】吸収量・排出量算定シート!$CF$17)),幹材積成長量!$I$7:$I$148,0),MATCH(【入力】吸収量・排出量算定シート!$G93,幹材積成長量!$I$7:$K$7,0)),IF($F93="地位Ⅲ",INDEX(幹材積成長量!$O$7:$Q$148,MATCH((【入力】吸収量・排出量算定シート!$H93+(【入力】吸収量・排出量算定シート!CU$17-【入力】吸収量・排出量算定シート!$CF$17)),幹材積成長量!$O$7:$O$148,0),MATCH(【入力】吸収量・排出量算定シート!$G93,幹材積成長量!$O$7:$Q$7,0)),INDEX(幹材積成長量!$L$7:$N$148,MATCH((【入力】吸収量・排出量算定シート!$H93+(【入力】吸収量・排出量算定シート!CU$17-【入力】吸収量・排出量算定シート!$CF$17)),幹材積成長量!$L$7:$L$148,0),MATCH(【入力】吸収量・排出量算定シート!$G93,幹材積成長量!$L$7:$N$7,0)))),0)</f>
        <v>0</v>
      </c>
      <c r="CV93" s="2">
        <f>IFERROR(IF($F93="地位Ⅰ",INDEX(幹材積成長量!$I$7:$K$148,MATCH((【入力】吸収量・排出量算定シート!$H93+(【入力】吸収量・排出量算定シート!CV$17-【入力】吸収量・排出量算定シート!$CF$17)),幹材積成長量!$I$7:$I$148,0),MATCH(【入力】吸収量・排出量算定シート!$G93,幹材積成長量!$I$7:$K$7,0)),IF($F93="地位Ⅲ",INDEX(幹材積成長量!$O$7:$Q$148,MATCH((【入力】吸収量・排出量算定シート!$H93+(【入力】吸収量・排出量算定シート!CV$17-【入力】吸収量・排出量算定シート!$CF$17)),幹材積成長量!$O$7:$O$148,0),MATCH(【入力】吸収量・排出量算定シート!$G93,幹材積成長量!$O$7:$Q$7,0)),INDEX(幹材積成長量!$L$7:$N$148,MATCH((【入力】吸収量・排出量算定シート!$H93+(【入力】吸収量・排出量算定シート!CV$17-【入力】吸収量・排出量算定シート!$CF$17)),幹材積成長量!$L$7:$L$148,0),MATCH(【入力】吸収量・排出量算定シート!$G93,幹材積成長量!$L$7:$N$7,0)))),0)</f>
        <v>0</v>
      </c>
      <c r="CW93" s="2">
        <f t="shared" si="216"/>
        <v>0</v>
      </c>
      <c r="CX93" s="2">
        <f t="shared" si="217"/>
        <v>0</v>
      </c>
      <c r="CY93" s="2">
        <f t="shared" si="218"/>
        <v>0</v>
      </c>
      <c r="CZ93" s="2">
        <f t="shared" si="219"/>
        <v>0</v>
      </c>
      <c r="DA93" s="2">
        <f t="shared" si="220"/>
        <v>0</v>
      </c>
      <c r="DB93" s="2">
        <f t="shared" si="221"/>
        <v>0</v>
      </c>
      <c r="DC93" s="2">
        <f t="shared" si="222"/>
        <v>0</v>
      </c>
      <c r="DD93" s="2">
        <f t="shared" si="223"/>
        <v>0</v>
      </c>
      <c r="DE93" s="2">
        <f t="shared" si="224"/>
        <v>0</v>
      </c>
      <c r="DF93" s="2">
        <f t="shared" si="225"/>
        <v>0</v>
      </c>
      <c r="DG93" s="2">
        <f t="shared" si="226"/>
        <v>0</v>
      </c>
      <c r="DH93" s="2">
        <f t="shared" si="227"/>
        <v>0</v>
      </c>
      <c r="DI93" s="2">
        <f t="shared" si="228"/>
        <v>0</v>
      </c>
      <c r="DJ93" s="2">
        <f t="shared" si="229"/>
        <v>0</v>
      </c>
      <c r="DK93" s="2">
        <f t="shared" si="230"/>
        <v>0</v>
      </c>
      <c r="DL93" s="2">
        <f t="shared" si="231"/>
        <v>0</v>
      </c>
      <c r="DM93" s="2">
        <f t="shared" si="232"/>
        <v>0</v>
      </c>
      <c r="DN93" s="187">
        <f>IFERROR(IF($F93="地位Ⅰ",INDEX(幹材積成長量!$AE$7:$AG$14,8,MATCH(【入力】吸収量・排出量算定シート!$G93,幹材積成長量!$AE$7:$AG$7,0)),IF($F93="地位Ⅲ",INDEX(幹材積成長量!$AK$7:$AM$14,8,MATCH(【入力】吸収量・排出量算定シート!$G93,幹材積成長量!$AK$7:$AM$7,0)),INDEX(幹材積成長量!$AH$7:$AJ$14,8,MATCH(【入力】吸収量・排出量算定シート!$G93,幹材積成長量!$AH$7:$AJ$7,0)))),0)</f>
        <v>0</v>
      </c>
      <c r="DO93" s="187">
        <f>IFERROR(IF($F93="地位Ⅰ",INDEX(幹材積成長量!$AE$7:$AG$14,8,MATCH(【入力】吸収量・排出量算定シート!$G93,幹材積成長量!$AE$7:$AG$7,0)),IF($F93="地位Ⅲ",INDEX(幹材積成長量!$AK$7:$AM$14,8,MATCH(【入力】吸収量・排出量算定シート!$G93,幹材積成長量!$AK$7:$AM$7,0)),INDEX(幹材積成長量!$AH$7:$AJ$14,8,MATCH(【入力】吸収量・排出量算定シート!$G93,幹材積成長量!$AH$7:$AJ$7,0)))),0)</f>
        <v>0</v>
      </c>
      <c r="DP93" s="187">
        <f>IFERROR(IF($F93="地位Ⅰ",INDEX(幹材積成長量!$AE$7:$AG$14,8,MATCH(【入力】吸収量・排出量算定シート!$G93,幹材積成長量!$AE$7:$AG$7,0)),IF($F93="地位Ⅲ",INDEX(幹材積成長量!$AK$7:$AM$14,8,MATCH(【入力】吸収量・排出量算定シート!$G93,幹材積成長量!$AK$7:$AM$7,0)),INDEX(幹材積成長量!$AH$7:$AJ$14,8,MATCH(【入力】吸収量・排出量算定シート!$G93,幹材積成長量!$AH$7:$AJ$7,0)))),0)</f>
        <v>0</v>
      </c>
      <c r="DQ93" s="187">
        <f>IFERROR(IF($F93="地位Ⅰ",INDEX(幹材積成長量!$AE$7:$AG$14,8,MATCH(【入力】吸収量・排出量算定シート!$G93,幹材積成長量!$AE$7:$AG$7,0)),IF($F93="地位Ⅲ",INDEX(幹材積成長量!$AK$7:$AM$14,8,MATCH(【入力】吸収量・排出量算定シート!$G93,幹材積成長量!$AK$7:$AM$7,0)),INDEX(幹材積成長量!$AH$7:$AJ$14,8,MATCH(【入力】吸収量・排出量算定シート!$G93,幹材積成長量!$AH$7:$AJ$7,0)))),0)</f>
        <v>0</v>
      </c>
      <c r="DR93" s="187">
        <f>IFERROR(IF($F93="地位Ⅰ",INDEX(幹材積成長量!$AE$7:$AG$14,8,MATCH(【入力】吸収量・排出量算定シート!$G93,幹材積成長量!$AE$7:$AG$7,0)),IF($F93="地位Ⅲ",INDEX(幹材積成長量!$AK$7:$AM$14,8,MATCH(【入力】吸収量・排出量算定シート!$G93,幹材積成長量!$AK$7:$AM$7,0)),INDEX(幹材積成長量!$AH$7:$AJ$14,8,MATCH(【入力】吸収量・排出量算定シート!$G93,幹材積成長量!$AH$7:$AJ$7,0)))),0)</f>
        <v>0</v>
      </c>
      <c r="DS93" s="187">
        <f>IFERROR(IF($F93="地位Ⅰ",INDEX(幹材積成長量!$AE$7:$AG$14,8,MATCH(【入力】吸収量・排出量算定シート!$G93,幹材積成長量!$AE$7:$AG$7,0)),IF($F93="地位Ⅲ",INDEX(幹材積成長量!$AK$7:$AM$14,8,MATCH(【入力】吸収量・排出量算定シート!$G93,幹材積成長量!$AK$7:$AM$7,0)),INDEX(幹材積成長量!$AH$7:$AJ$14,8,MATCH(【入力】吸収量・排出量算定シート!$G93,幹材積成長量!$AH$7:$AJ$7,0)))),0)</f>
        <v>0</v>
      </c>
      <c r="DT93" s="187">
        <f>IFERROR(IF($F93="地位Ⅰ",INDEX(幹材積成長量!$AE$7:$AG$14,8,MATCH(【入力】吸収量・排出量算定シート!$G93,幹材積成長量!$AE$7:$AG$7,0)),IF($F93="地位Ⅲ",INDEX(幹材積成長量!$AK$7:$AM$14,8,MATCH(【入力】吸収量・排出量算定シート!$G93,幹材積成長量!$AK$7:$AM$7,0)),INDEX(幹材積成長量!$AH$7:$AJ$14,8,MATCH(【入力】吸収量・排出量算定シート!$G93,幹材積成長量!$AH$7:$AJ$7,0)))),0)</f>
        <v>0</v>
      </c>
      <c r="DU93" s="187">
        <f>IFERROR(IF($F93="地位Ⅰ",INDEX(幹材積成長量!$AE$7:$AG$14,8,MATCH(【入力】吸収量・排出量算定シート!$G93,幹材積成長量!$AE$7:$AG$7,0)),IF($F93="地位Ⅲ",INDEX(幹材積成長量!$AK$7:$AM$14,8,MATCH(【入力】吸収量・排出量算定シート!$G93,幹材積成長量!$AK$7:$AM$7,0)),INDEX(幹材積成長量!$AH$7:$AJ$14,8,MATCH(【入力】吸収量・排出量算定シート!$G93,幹材積成長量!$AH$7:$AJ$7,0)))),0)</f>
        <v>0</v>
      </c>
      <c r="DV93" s="187">
        <f>IFERROR(IF($F93="地位Ⅰ",INDEX(幹材積成長量!$AE$7:$AG$14,8,MATCH(【入力】吸収量・排出量算定シート!$G93,幹材積成長量!$AE$7:$AG$7,0)),IF($F93="地位Ⅲ",INDEX(幹材積成長量!$AK$7:$AM$14,8,MATCH(【入力】吸収量・排出量算定シート!$G93,幹材積成長量!$AK$7:$AM$7,0)),INDEX(幹材積成長量!$AH$7:$AJ$14,8,MATCH(【入力】吸収量・排出量算定シート!$G93,幹材積成長量!$AH$7:$AJ$7,0)))),0)</f>
        <v>0</v>
      </c>
      <c r="DW93" s="187">
        <f>IFERROR(IF($F93="地位Ⅰ",INDEX(幹材積成長量!$AE$7:$AG$14,8,MATCH(【入力】吸収量・排出量算定シート!$G93,幹材積成長量!$AE$7:$AG$7,0)),IF($F93="地位Ⅲ",INDEX(幹材積成長量!$AK$7:$AM$14,8,MATCH(【入力】吸収量・排出量算定シート!$G93,幹材積成長量!$AK$7:$AM$7,0)),INDEX(幹材積成長量!$AH$7:$AJ$14,8,MATCH(【入力】吸収量・排出量算定シート!$G93,幹材積成長量!$AH$7:$AJ$7,0)))),0)</f>
        <v>0</v>
      </c>
      <c r="DX93" s="187">
        <f>IFERROR(IF($F93="地位Ⅰ",INDEX(幹材積成長量!$AE$7:$AG$14,8,MATCH(【入力】吸収量・排出量算定シート!$G93,幹材積成長量!$AE$7:$AG$7,0)),IF($F93="地位Ⅲ",INDEX(幹材積成長量!$AK$7:$AM$14,8,MATCH(【入力】吸収量・排出量算定シート!$G93,幹材積成長量!$AK$7:$AM$7,0)),INDEX(幹材積成長量!$AH$7:$AJ$14,8,MATCH(【入力】吸収量・排出量算定シート!$G93,幹材積成長量!$AH$7:$AJ$7,0)))),0)</f>
        <v>0</v>
      </c>
      <c r="DY93" s="187">
        <f>IFERROR(IF($F93="地位Ⅰ",INDEX(幹材積成長量!$AE$7:$AG$14,8,MATCH(【入力】吸収量・排出量算定シート!$G93,幹材積成長量!$AE$7:$AG$7,0)),IF($F93="地位Ⅲ",INDEX(幹材積成長量!$AK$7:$AM$14,8,MATCH(【入力】吸収量・排出量算定シート!$G93,幹材積成長量!$AK$7:$AM$7,0)),INDEX(幹材積成長量!$AH$7:$AJ$14,8,MATCH(【入力】吸収量・排出量算定シート!$G93,幹材積成長量!$AH$7:$AJ$7,0)))),0)</f>
        <v>0</v>
      </c>
      <c r="DZ93" s="187">
        <f>IFERROR(IF($F93="地位Ⅰ",INDEX(幹材積成長量!$AE$7:$AG$14,8,MATCH(【入力】吸収量・排出量算定シート!$G93,幹材積成長量!$AE$7:$AG$7,0)),IF($F93="地位Ⅲ",INDEX(幹材積成長量!$AK$7:$AM$14,8,MATCH(【入力】吸収量・排出量算定シート!$G93,幹材積成長量!$AK$7:$AM$7,0)),INDEX(幹材積成長量!$AH$7:$AJ$14,8,MATCH(【入力】吸収量・排出量算定シート!$G93,幹材積成長量!$AH$7:$AJ$7,0)))),0)</f>
        <v>0</v>
      </c>
      <c r="EA93" s="187">
        <f>IFERROR(IF($F93="地位Ⅰ",INDEX(幹材積成長量!$AE$7:$AG$14,8,MATCH(【入力】吸収量・排出量算定シート!$G93,幹材積成長量!$AE$7:$AG$7,0)),IF($F93="地位Ⅲ",INDEX(幹材積成長量!$AK$7:$AM$14,8,MATCH(【入力】吸収量・排出量算定シート!$G93,幹材積成長量!$AK$7:$AM$7,0)),INDEX(幹材積成長量!$AH$7:$AJ$14,8,MATCH(【入力】吸収量・排出量算定シート!$G93,幹材積成長量!$AH$7:$AJ$7,0)))),0)</f>
        <v>0</v>
      </c>
      <c r="EB93" s="187">
        <f>IFERROR(IF($F93="地位Ⅰ",INDEX(幹材積成長量!$AE$7:$AG$14,8,MATCH(【入力】吸収量・排出量算定シート!$G93,幹材積成長量!$AE$7:$AG$7,0)),IF($F93="地位Ⅲ",INDEX(幹材積成長量!$AK$7:$AM$14,8,MATCH(【入力】吸収量・排出量算定シート!$G93,幹材積成長量!$AK$7:$AM$7,0)),INDEX(幹材積成長量!$AH$7:$AJ$14,8,MATCH(【入力】吸収量・排出量算定シート!$G93,幹材積成長量!$AH$7:$AJ$7,0)))),0)</f>
        <v>0</v>
      </c>
      <c r="EC93" s="187">
        <f>IFERROR(IF($F93="地位Ⅰ",INDEX(幹材積成長量!$AE$7:$AG$14,8,MATCH(【入力】吸収量・排出量算定シート!$G93,幹材積成長量!$AE$7:$AG$7,0)),IF($F93="地位Ⅲ",INDEX(幹材積成長量!$AK$7:$AM$14,8,MATCH(【入力】吸収量・排出量算定シート!$G93,幹材積成長量!$AK$7:$AM$7,0)),INDEX(幹材積成長量!$AH$7:$AJ$14,8,MATCH(【入力】吸収量・排出量算定シート!$G93,幹材積成長量!$AH$7:$AJ$7,0)))),0)</f>
        <v>0</v>
      </c>
      <c r="ED93" s="186">
        <f t="shared" si="233"/>
        <v>0</v>
      </c>
      <c r="EE93" s="186">
        <f t="shared" si="234"/>
        <v>0</v>
      </c>
      <c r="EF93" s="186">
        <f t="shared" si="235"/>
        <v>0</v>
      </c>
      <c r="EG93" s="186">
        <f t="shared" si="236"/>
        <v>0</v>
      </c>
      <c r="EH93" s="186">
        <f t="shared" si="237"/>
        <v>0</v>
      </c>
      <c r="EI93" s="186">
        <f t="shared" si="238"/>
        <v>0</v>
      </c>
      <c r="EJ93" s="186">
        <f t="shared" si="239"/>
        <v>0</v>
      </c>
      <c r="EK93" s="186">
        <f t="shared" si="240"/>
        <v>0</v>
      </c>
      <c r="EL93" s="186">
        <f t="shared" si="241"/>
        <v>0</v>
      </c>
      <c r="EM93" s="186">
        <f t="shared" si="242"/>
        <v>0</v>
      </c>
      <c r="EN93" s="186">
        <f t="shared" si="243"/>
        <v>0</v>
      </c>
      <c r="EO93" s="186">
        <f t="shared" si="244"/>
        <v>0</v>
      </c>
      <c r="EP93" s="186">
        <f t="shared" si="245"/>
        <v>0</v>
      </c>
      <c r="EQ93" s="186">
        <f t="shared" si="246"/>
        <v>0</v>
      </c>
      <c r="ER93" s="186">
        <f t="shared" si="247"/>
        <v>0</v>
      </c>
      <c r="ES93" s="186">
        <f t="shared" si="248"/>
        <v>0</v>
      </c>
      <c r="ET93" s="186">
        <f t="shared" si="249"/>
        <v>0</v>
      </c>
    </row>
    <row r="94" spans="2:150" x14ac:dyDescent="0.3">
      <c r="B94" s="3"/>
      <c r="C94" s="3"/>
      <c r="D94" s="3"/>
      <c r="E94" s="3"/>
      <c r="G94" s="217"/>
      <c r="J94" s="3"/>
      <c r="M94" s="187">
        <f>IFERROR(IF($F94="地位Ⅰ",INDEX(幹材積成長量!$S$7:$U$148,MATCH(【入力】吸収量・排出量算定シート!$H94+(M$17-$M$17),幹材積成長量!$S$7:$S$148,0),MATCH($G94,幹材積成長量!$S$7:$U$7,0)),IF($F94="地位Ⅲ",INDEX(幹材積成長量!$Y$7:$AA$148,MATCH(【入力】吸収量・排出量算定シート!$H94+(M$17-$M$17),幹材積成長量!$Y$7:$Y$148,0),MATCH($G94,幹材積成長量!$Y$7:$AA$7,0)),INDEX(幹材積成長量!$V$7:$X$148,MATCH(【入力】吸収量・排出量算定シート!$H94+(M$17-$M$17),幹材積成長量!$V$7:$V$148,0),MATCH($G94,幹材積成長量!$V$7:$X$7,0)))),0)</f>
        <v>0</v>
      </c>
      <c r="N94" s="187">
        <f>IFERROR(IF($F94="地位Ⅰ",INDEX(幹材積成長量!$S$7:$U$148,MATCH(【入力】吸収量・排出量算定シート!$H94+(N$17-$M$17),幹材積成長量!$S$7:$S$148,0),MATCH($G94,幹材積成長量!$S$7:$U$7,0)),IF($F94="地位Ⅲ",INDEX(幹材積成長量!$Y$7:$AA$148,MATCH(【入力】吸収量・排出量算定シート!$H94+(N$17-$M$17),幹材積成長量!$Y$7:$Y$148,0),MATCH($G94,幹材積成長量!$Y$7:$AA$7,0)),INDEX(幹材積成長量!$V$7:$X$148,MATCH(【入力】吸収量・排出量算定シート!$H94+(N$17-$M$17),幹材積成長量!$V$7:$V$148,0),MATCH($G94,幹材積成長量!$V$7:$X$7,0)))),0)</f>
        <v>0</v>
      </c>
      <c r="O94" s="187">
        <f>IFERROR(IF($F94="地位Ⅰ",INDEX(幹材積成長量!$S$7:$U$148,MATCH(【入力】吸収量・排出量算定シート!$H94+(O$17-$M$17),幹材積成長量!$S$7:$S$148,0),MATCH($G94,幹材積成長量!$S$7:$U$7,0)),IF($F94="地位Ⅲ",INDEX(幹材積成長量!$Y$7:$AA$148,MATCH(【入力】吸収量・排出量算定シート!$H94+(O$17-$M$17),幹材積成長量!$Y$7:$Y$148,0),MATCH($G94,幹材積成長量!$Y$7:$AA$7,0)),INDEX(幹材積成長量!$V$7:$X$148,MATCH(【入力】吸収量・排出量算定シート!$H94+(O$17-$M$17),幹材積成長量!$V$7:$V$148,0),MATCH($G94,幹材積成長量!$V$7:$X$7,0)))),0)</f>
        <v>0</v>
      </c>
      <c r="P94" s="187">
        <f>IFERROR(IF($F94="地位Ⅰ",INDEX(幹材積成長量!$S$7:$U$148,MATCH(【入力】吸収量・排出量算定シート!$H94+(P$17-$M$17),幹材積成長量!$S$7:$S$148,0),MATCH($G94,幹材積成長量!$S$7:$U$7,0)),IF($F94="地位Ⅲ",INDEX(幹材積成長量!$Y$7:$AA$148,MATCH(【入力】吸収量・排出量算定シート!$H94+(P$17-$M$17),幹材積成長量!$Y$7:$Y$148,0),MATCH($G94,幹材積成長量!$Y$7:$AA$7,0)),INDEX(幹材積成長量!$V$7:$X$148,MATCH(【入力】吸収量・排出量算定シート!$H94+(P$17-$M$17),幹材積成長量!$V$7:$V$148,0),MATCH($G94,幹材積成長量!$V$7:$X$7,0)))),0)</f>
        <v>0</v>
      </c>
      <c r="Q94" s="187">
        <f>IFERROR(IF($F94="地位Ⅰ",INDEX(幹材積成長量!$S$7:$U$148,MATCH(【入力】吸収量・排出量算定シート!$H94+(Q$17-$M$17),幹材積成長量!$S$7:$S$148,0),MATCH($G94,幹材積成長量!$S$7:$U$7,0)),IF($F94="地位Ⅲ",INDEX(幹材積成長量!$Y$7:$AA$148,MATCH(【入力】吸収量・排出量算定シート!$H94+(Q$17-$M$17),幹材積成長量!$Y$7:$Y$148,0),MATCH($G94,幹材積成長量!$Y$7:$AA$7,0)),INDEX(幹材積成長量!$V$7:$X$148,MATCH(【入力】吸収量・排出量算定シート!$H94+(Q$17-$M$17),幹材積成長量!$V$7:$V$148,0),MATCH($G94,幹材積成長量!$V$7:$X$7,0)))),0)</f>
        <v>0</v>
      </c>
      <c r="R94" s="187">
        <f>IFERROR(IF($F94="地位Ⅰ",INDEX(幹材積成長量!$S$7:$U$148,MATCH(【入力】吸収量・排出量算定シート!$H94+(R$17-$M$17),幹材積成長量!$S$7:$S$148,0),MATCH($G94,幹材積成長量!$S$7:$U$7,0)),IF($F94="地位Ⅲ",INDEX(幹材積成長量!$Y$7:$AA$148,MATCH(【入力】吸収量・排出量算定シート!$H94+(R$17-$M$17),幹材積成長量!$Y$7:$Y$148,0),MATCH($G94,幹材積成長量!$Y$7:$AA$7,0)),INDEX(幹材積成長量!$V$7:$X$148,MATCH(【入力】吸収量・排出量算定シート!$H94+(R$17-$M$17),幹材積成長量!$V$7:$V$148,0),MATCH($G94,幹材積成長量!$V$7:$X$7,0)))),0)</f>
        <v>0</v>
      </c>
      <c r="S94" s="187">
        <f>IFERROR(IF($F94="地位Ⅰ",INDEX(幹材積成長量!$S$7:$U$148,MATCH(【入力】吸収量・排出量算定シート!$H94+(S$17-$M$17),幹材積成長量!$S$7:$S$148,0),MATCH($G94,幹材積成長量!$S$7:$U$7,0)),IF($F94="地位Ⅲ",INDEX(幹材積成長量!$Y$7:$AA$148,MATCH(【入力】吸収量・排出量算定シート!$H94+(S$17-$M$17),幹材積成長量!$Y$7:$Y$148,0),MATCH($G94,幹材積成長量!$Y$7:$AA$7,0)),INDEX(幹材積成長量!$V$7:$X$148,MATCH(【入力】吸収量・排出量算定シート!$H94+(S$17-$M$17),幹材積成長量!$V$7:$V$148,0),MATCH($G94,幹材積成長量!$V$7:$X$7,0)))),0)</f>
        <v>0</v>
      </c>
      <c r="T94" s="187">
        <f>IFERROR(IF($F94="地位Ⅰ",INDEX(幹材積成長量!$S$7:$U$148,MATCH(【入力】吸収量・排出量算定シート!$H94+(T$17-$M$17),幹材積成長量!$S$7:$S$148,0),MATCH($G94,幹材積成長量!$S$7:$U$7,0)),IF($F94="地位Ⅲ",INDEX(幹材積成長量!$Y$7:$AA$148,MATCH(【入力】吸収量・排出量算定シート!$H94+(T$17-$M$17),幹材積成長量!$Y$7:$Y$148,0),MATCH($G94,幹材積成長量!$Y$7:$AA$7,0)),INDEX(幹材積成長量!$V$7:$X$148,MATCH(【入力】吸収量・排出量算定シート!$H94+(T$17-$M$17),幹材積成長量!$V$7:$V$148,0),MATCH($G94,幹材積成長量!$V$7:$X$7,0)))),0)</f>
        <v>0</v>
      </c>
      <c r="U94" s="187">
        <f>IFERROR(IF($F94="地位Ⅰ",INDEX(幹材積成長量!$S$7:$U$148,MATCH(【入力】吸収量・排出量算定シート!$H94+(U$17-$M$17),幹材積成長量!$S$7:$S$148,0),MATCH($G94,幹材積成長量!$S$7:$U$7,0)),IF($F94="地位Ⅲ",INDEX(幹材積成長量!$Y$7:$AA$148,MATCH(【入力】吸収量・排出量算定シート!$H94+(U$17-$M$17),幹材積成長量!$Y$7:$Y$148,0),MATCH($G94,幹材積成長量!$Y$7:$AA$7,0)),INDEX(幹材積成長量!$V$7:$X$148,MATCH(【入力】吸収量・排出量算定シート!$H94+(U$17-$M$17),幹材積成長量!$V$7:$V$148,0),MATCH($G94,幹材積成長量!$V$7:$X$7,0)))),0)</f>
        <v>0</v>
      </c>
      <c r="V94" s="187">
        <f>IFERROR(IF($F94="地位Ⅰ",INDEX(幹材積成長量!$S$7:$U$148,MATCH(【入力】吸収量・排出量算定シート!$H94+(V$17-$M$17),幹材積成長量!$S$7:$S$148,0),MATCH($G94,幹材積成長量!$S$7:$U$7,0)),IF($F94="地位Ⅲ",INDEX(幹材積成長量!$Y$7:$AA$148,MATCH(【入力】吸収量・排出量算定シート!$H94+(V$17-$M$17),幹材積成長量!$Y$7:$Y$148,0),MATCH($G94,幹材積成長量!$Y$7:$AA$7,0)),INDEX(幹材積成長量!$V$7:$X$148,MATCH(【入力】吸収量・排出量算定シート!$H94+(V$17-$M$17),幹材積成長量!$V$7:$V$148,0),MATCH($G94,幹材積成長量!$V$7:$X$7,0)))),0)</f>
        <v>0</v>
      </c>
      <c r="W94" s="187">
        <f>IFERROR(IF($F94="地位Ⅰ",INDEX(幹材積成長量!$S$7:$U$148,MATCH(【入力】吸収量・排出量算定シート!$H94+(W$17-$M$17),幹材積成長量!$S$7:$S$148,0),MATCH($G94,幹材積成長量!$S$7:$U$7,0)),IF($F94="地位Ⅲ",INDEX(幹材積成長量!$Y$7:$AA$148,MATCH(【入力】吸収量・排出量算定シート!$H94+(W$17-$M$17),幹材積成長量!$Y$7:$Y$148,0),MATCH($G94,幹材積成長量!$Y$7:$AA$7,0)),INDEX(幹材積成長量!$V$7:$X$148,MATCH(【入力】吸収量・排出量算定シート!$H94+(W$17-$M$17),幹材積成長量!$V$7:$V$148,0),MATCH($G94,幹材積成長量!$V$7:$X$7,0)))),0)</f>
        <v>0</v>
      </c>
      <c r="X94" s="187">
        <f>IFERROR(IF($F94="地位Ⅰ",INDEX(幹材積成長量!$S$7:$U$148,MATCH(【入力】吸収量・排出量算定シート!$H94+(X$17-$M$17),幹材積成長量!$S$7:$S$148,0),MATCH($G94,幹材積成長量!$S$7:$U$7,0)),IF($F94="地位Ⅲ",INDEX(幹材積成長量!$Y$7:$AA$148,MATCH(【入力】吸収量・排出量算定シート!$H94+(X$17-$M$17),幹材積成長量!$Y$7:$Y$148,0),MATCH($G94,幹材積成長量!$Y$7:$AA$7,0)),INDEX(幹材積成長量!$V$7:$X$148,MATCH(【入力】吸収量・排出量算定シート!$H94+(X$17-$M$17),幹材積成長量!$V$7:$V$148,0),MATCH($G94,幹材積成長量!$V$7:$X$7,0)))),0)</f>
        <v>0</v>
      </c>
      <c r="Y94" s="187">
        <f>IFERROR(IF($F94="地位Ⅰ",INDEX(幹材積成長量!$S$7:$U$148,MATCH(【入力】吸収量・排出量算定シート!$H94+(Y$17-$M$17),幹材積成長量!$S$7:$S$148,0),MATCH($G94,幹材積成長量!$S$7:$U$7,0)),IF($F94="地位Ⅲ",INDEX(幹材積成長量!$Y$7:$AA$148,MATCH(【入力】吸収量・排出量算定シート!$H94+(Y$17-$M$17),幹材積成長量!$Y$7:$Y$148,0),MATCH($G94,幹材積成長量!$Y$7:$AA$7,0)),INDEX(幹材積成長量!$V$7:$X$148,MATCH(【入力】吸収量・排出量算定シート!$H94+(Y$17-$M$17),幹材積成長量!$V$7:$V$148,0),MATCH($G94,幹材積成長量!$V$7:$X$7,0)))),0)</f>
        <v>0</v>
      </c>
      <c r="Z94" s="187">
        <f>IFERROR(IF($F94="地位Ⅰ",INDEX(幹材積成長量!$S$7:$U$148,MATCH(【入力】吸収量・排出量算定シート!$H94+(Z$17-$M$17),幹材積成長量!$S$7:$S$148,0),MATCH($G94,幹材積成長量!$S$7:$U$7,0)),IF($F94="地位Ⅲ",INDEX(幹材積成長量!$Y$7:$AA$148,MATCH(【入力】吸収量・排出量算定シート!$H94+(Z$17-$M$17),幹材積成長量!$Y$7:$Y$148,0),MATCH($G94,幹材積成長量!$Y$7:$AA$7,0)),INDEX(幹材積成長量!$V$7:$X$148,MATCH(【入力】吸収量・排出量算定シート!$H94+(Z$17-$M$17),幹材積成長量!$V$7:$V$148,0),MATCH($G94,幹材積成長量!$V$7:$X$7,0)))),0)</f>
        <v>0</v>
      </c>
      <c r="AA94" s="187">
        <f>IFERROR(IF($F94="地位Ⅰ",INDEX(幹材積成長量!$S$7:$U$148,MATCH(【入力】吸収量・排出量算定シート!$H94+(AA$17-$M$17),幹材積成長量!$S$7:$S$148,0),MATCH($G94,幹材積成長量!$S$7:$U$7,0)),IF($F94="地位Ⅲ",INDEX(幹材積成長量!$Y$7:$AA$148,MATCH(【入力】吸収量・排出量算定シート!$H94+(AA$17-$M$17),幹材積成長量!$Y$7:$Y$148,0),MATCH($G94,幹材積成長量!$Y$7:$AA$7,0)),INDEX(幹材積成長量!$V$7:$X$148,MATCH(【入力】吸収量・排出量算定シート!$H94+(AA$17-$M$17),幹材積成長量!$V$7:$V$148,0),MATCH($G94,幹材積成長量!$V$7:$X$7,0)))),0)</f>
        <v>0</v>
      </c>
      <c r="AB94" s="187">
        <f>IFERROR(IF($F94="地位Ⅰ",INDEX(幹材積成長量!$S$7:$U$148,MATCH(【入力】吸収量・排出量算定シート!$H94+(AB$17-$M$17),幹材積成長量!$S$7:$S$148,0),MATCH($G94,幹材積成長量!$S$7:$U$7,0)),IF($F94="地位Ⅲ",INDEX(幹材積成長量!$Y$7:$AA$148,MATCH(【入力】吸収量・排出量算定シート!$H94+(AB$17-$M$17),幹材積成長量!$Y$7:$Y$148,0),MATCH($G94,幹材積成長量!$Y$7:$AA$7,0)),INDEX(幹材積成長量!$V$7:$X$148,MATCH(【入力】吸収量・排出量算定シート!$H94+(AB$17-$M$17),幹材積成長量!$V$7:$V$148,0),MATCH($G94,幹材積成長量!$V$7:$X$7,0)))),0)</f>
        <v>0</v>
      </c>
      <c r="AC94" s="187">
        <f>IFERROR(IF($F94="地位Ⅰ",INDEX(幹材積成長量!$S$7:$U$148,MATCH(【入力】吸収量・排出量算定シート!$H94+(AC$17-$M$17),幹材積成長量!$S$7:$S$148,0),MATCH($G94,幹材積成長量!$S$7:$U$7,0)),IF($F94="地位Ⅲ",INDEX(幹材積成長量!$Y$7:$AA$148,MATCH(【入力】吸収量・排出量算定シート!$H94+(AC$17-$M$17),幹材積成長量!$Y$7:$Y$148,0),MATCH($G94,幹材積成長量!$Y$7:$AA$7,0)),INDEX(幹材積成長量!$V$7:$X$148,MATCH(【入力】吸収量・排出量算定シート!$H94+(AC$17-$M$17),幹材積成長量!$V$7:$V$148,0),MATCH($G94,幹材積成長量!$V$7:$X$7,0)))),0)</f>
        <v>0</v>
      </c>
      <c r="AD94" s="2">
        <f>IFERROR(INDEX('BEF（拡大係数）'!$A$4:$AO$154,MATCH(【入力】吸収量・排出量算定シート!$H94,'BEF（拡大係数）'!$A$4:$A$154,0),MATCH($G94,'BEF（拡大係数）'!$A$4:$AO$4,0)),0)</f>
        <v>0</v>
      </c>
      <c r="AE94" s="2">
        <f>IFERROR(INDEX('BEF（拡大係数）'!$A$4:$AO$154,MATCH(【入力】吸収量・排出量算定シート!$H94,'BEF（拡大係数）'!$A$4:$A$154,0),MATCH($G94,'BEF（拡大係数）'!$A$4:$AO$4,0)),0)</f>
        <v>0</v>
      </c>
      <c r="AF94" s="2">
        <f>IFERROR(INDEX('BEF（拡大係数）'!$A$4:$AO$154,MATCH(【入力】吸収量・排出量算定シート!$H94,'BEF（拡大係数）'!$A$4:$A$154,0),MATCH($G94,'BEF（拡大係数）'!$A$4:$AO$4,0)),0)</f>
        <v>0</v>
      </c>
      <c r="AG94" s="2">
        <f>IFERROR(INDEX('BEF（拡大係数）'!$A$4:$AO$154,MATCH(【入力】吸収量・排出量算定シート!$H94,'BEF（拡大係数）'!$A$4:$A$154,0),MATCH($G94,'BEF（拡大係数）'!$A$4:$AO$4,0)),0)</f>
        <v>0</v>
      </c>
      <c r="AH94" s="2">
        <f>IFERROR(INDEX('BEF（拡大係数）'!$A$4:$AO$154,MATCH(【入力】吸収量・排出量算定シート!$H94,'BEF（拡大係数）'!$A$4:$A$154,0),MATCH($G94,'BEF（拡大係数）'!$A$4:$AO$4,0)),0)</f>
        <v>0</v>
      </c>
      <c r="AI94" s="2">
        <f>IFERROR(INDEX('BEF（拡大係数）'!$A$4:$AO$154,MATCH(【入力】吸収量・排出量算定シート!$H94,'BEF（拡大係数）'!$A$4:$A$154,0),MATCH($G94,'BEF（拡大係数）'!$A$4:$AO$4,0)),0)</f>
        <v>0</v>
      </c>
      <c r="AJ94" s="2">
        <f>IFERROR(INDEX('BEF（拡大係数）'!$A$4:$AO$154,MATCH(【入力】吸収量・排出量算定シート!$H94,'BEF（拡大係数）'!$A$4:$A$154,0),MATCH($G94,'BEF（拡大係数）'!$A$4:$AO$4,0)),0)</f>
        <v>0</v>
      </c>
      <c r="AK94" s="2">
        <f>IFERROR(INDEX('BEF（拡大係数）'!$A$4:$AO$154,MATCH(【入力】吸収量・排出量算定シート!$H94,'BEF（拡大係数）'!$A$4:$A$154,0),MATCH($G94,'BEF（拡大係数）'!$A$4:$AO$4,0)),0)</f>
        <v>0</v>
      </c>
      <c r="AL94" s="2">
        <f>IFERROR(INDEX('BEF（拡大係数）'!$A$4:$AO$154,MATCH(【入力】吸収量・排出量算定シート!$H94,'BEF（拡大係数）'!$A$4:$A$154,0),MATCH($G94,'BEF（拡大係数）'!$A$4:$AO$4,0)),0)</f>
        <v>0</v>
      </c>
      <c r="AM94" s="2">
        <f>IFERROR(INDEX('BEF（拡大係数）'!$A$4:$AO$154,MATCH(【入力】吸収量・排出量算定シート!$H94,'BEF（拡大係数）'!$A$4:$A$154,0),MATCH($G94,'BEF（拡大係数）'!$A$4:$AO$4,0)),0)</f>
        <v>0</v>
      </c>
      <c r="AN94" s="2">
        <f>IFERROR(INDEX('BEF（拡大係数）'!$A$4:$AO$154,MATCH(【入力】吸収量・排出量算定シート!$H94,'BEF（拡大係数）'!$A$4:$A$154,0),MATCH($G94,'BEF（拡大係数）'!$A$4:$AO$4,0)),0)</f>
        <v>0</v>
      </c>
      <c r="AO94" s="2">
        <f>IFERROR(INDEX('BEF（拡大係数）'!$A$4:$AO$154,MATCH(【入力】吸収量・排出量算定シート!$H94,'BEF（拡大係数）'!$A$4:$A$154,0),MATCH($G94,'BEF（拡大係数）'!$A$4:$AO$4,0)),0)</f>
        <v>0</v>
      </c>
      <c r="AP94" s="2">
        <f>IFERROR(INDEX('BEF（拡大係数）'!$A$4:$AO$154,MATCH(【入力】吸収量・排出量算定シート!$H94,'BEF（拡大係数）'!$A$4:$A$154,0),MATCH($G94,'BEF（拡大係数）'!$A$4:$AO$4,0)),0)</f>
        <v>0</v>
      </c>
      <c r="AQ94" s="2">
        <f>IFERROR(INDEX('BEF（拡大係数）'!$A$4:$AO$154,MATCH(【入力】吸収量・排出量算定シート!$H94,'BEF（拡大係数）'!$A$4:$A$154,0),MATCH($G94,'BEF（拡大係数）'!$A$4:$AO$4,0)),0)</f>
        <v>0</v>
      </c>
      <c r="AR94" s="2">
        <f>IFERROR(INDEX('BEF（拡大係数）'!$A$4:$AO$154,MATCH(【入力】吸収量・排出量算定シート!$H94,'BEF（拡大係数）'!$A$4:$A$154,0),MATCH($G94,'BEF（拡大係数）'!$A$4:$AO$4,0)),0)</f>
        <v>0</v>
      </c>
      <c r="AS94" s="2">
        <f>IFERROR(INDEX('BEF（拡大係数）'!$A$4:$AO$154,MATCH(【入力】吸収量・排出量算定シート!$H94,'BEF（拡大係数）'!$A$4:$A$154,0),MATCH($G94,'BEF（拡大係数）'!$A$4:$AO$4,0)),0)</f>
        <v>0</v>
      </c>
      <c r="AT94" s="2">
        <f>IFERROR(INDEX('BEF（拡大係数）'!$A$4:$AO$154,MATCH(【入力】吸収量・排出量算定シート!$H94,'BEF（拡大係数）'!$A$4:$A$154,0),MATCH($G94,'BEF（拡大係数）'!$A$4:$AO$4,0)),0)</f>
        <v>0</v>
      </c>
      <c r="AU94" s="2">
        <f>IFERROR(VLOOKUP($G94,パラメータ_オリジナル!$B$6:$G$45,4,FALSE),0)</f>
        <v>0</v>
      </c>
      <c r="AV94" s="2">
        <f>IFERROR(VLOOKUP($G94,パラメータ_オリジナル!$B$6:$G$45,5,FALSE),0)</f>
        <v>0</v>
      </c>
      <c r="AW94" s="2">
        <f>IFERROR(VLOOKUP($G94,パラメータ_オリジナル!$B$6:$G$45,6,FALSE),0)</f>
        <v>0</v>
      </c>
      <c r="AX94" s="125">
        <f t="shared" si="182"/>
        <v>0</v>
      </c>
      <c r="AY94" s="125">
        <f t="shared" si="183"/>
        <v>0</v>
      </c>
      <c r="AZ94" s="125">
        <f t="shared" si="184"/>
        <v>0</v>
      </c>
      <c r="BA94" s="125">
        <f t="shared" si="185"/>
        <v>0</v>
      </c>
      <c r="BB94" s="125">
        <f t="shared" si="186"/>
        <v>0</v>
      </c>
      <c r="BC94" s="125">
        <f t="shared" si="187"/>
        <v>0</v>
      </c>
      <c r="BD94" s="125">
        <f t="shared" si="188"/>
        <v>0</v>
      </c>
      <c r="BE94" s="125">
        <f t="shared" si="189"/>
        <v>0</v>
      </c>
      <c r="BF94" s="125">
        <f t="shared" si="190"/>
        <v>0</v>
      </c>
      <c r="BG94" s="125">
        <f t="shared" si="191"/>
        <v>0</v>
      </c>
      <c r="BH94" s="125">
        <f t="shared" si="192"/>
        <v>0</v>
      </c>
      <c r="BI94" s="125">
        <f t="shared" si="193"/>
        <v>0</v>
      </c>
      <c r="BJ94" s="125">
        <f t="shared" si="194"/>
        <v>0</v>
      </c>
      <c r="BK94" s="125">
        <f t="shared" si="195"/>
        <v>0</v>
      </c>
      <c r="BL94" s="125">
        <f t="shared" si="196"/>
        <v>0</v>
      </c>
      <c r="BM94" s="125">
        <f t="shared" si="197"/>
        <v>0</v>
      </c>
      <c r="BN94" s="125">
        <f t="shared" si="198"/>
        <v>0</v>
      </c>
      <c r="BO94" s="125">
        <f t="shared" si="199"/>
        <v>0</v>
      </c>
      <c r="BP94" s="125">
        <f t="shared" si="200"/>
        <v>0</v>
      </c>
      <c r="BQ94" s="125">
        <f t="shared" si="201"/>
        <v>0</v>
      </c>
      <c r="BR94" s="125">
        <f t="shared" si="202"/>
        <v>0</v>
      </c>
      <c r="BS94" s="125">
        <f t="shared" si="203"/>
        <v>0</v>
      </c>
      <c r="BT94" s="125">
        <f t="shared" si="204"/>
        <v>0</v>
      </c>
      <c r="BU94" s="125">
        <f t="shared" si="205"/>
        <v>0</v>
      </c>
      <c r="BV94" s="125">
        <f t="shared" si="206"/>
        <v>0</v>
      </c>
      <c r="BW94" s="125">
        <f t="shared" si="207"/>
        <v>0</v>
      </c>
      <c r="BX94" s="125">
        <f t="shared" si="208"/>
        <v>0</v>
      </c>
      <c r="BY94" s="125">
        <f t="shared" si="209"/>
        <v>0</v>
      </c>
      <c r="BZ94" s="125">
        <f t="shared" si="210"/>
        <v>0</v>
      </c>
      <c r="CA94" s="125">
        <f t="shared" si="211"/>
        <v>0</v>
      </c>
      <c r="CB94" s="125">
        <f t="shared" si="212"/>
        <v>0</v>
      </c>
      <c r="CC94" s="125">
        <f t="shared" si="213"/>
        <v>0</v>
      </c>
      <c r="CD94" s="125">
        <f t="shared" si="214"/>
        <v>0</v>
      </c>
      <c r="CE94" s="125">
        <f t="shared" si="215"/>
        <v>0</v>
      </c>
      <c r="CF94" s="2">
        <f>IFERROR(IF($F94="地位Ⅰ",INDEX(幹材積成長量!$I$7:$K$148,MATCH((【入力】吸収量・排出量算定シート!$H94+(【入力】吸収量・排出量算定シート!CF$17-【入力】吸収量・排出量算定シート!$CF$17)),幹材積成長量!$I$7:$I$148,0),MATCH(【入力】吸収量・排出量算定シート!$G94,幹材積成長量!$I$7:$K$7,0)),IF($F94="地位Ⅲ",INDEX(幹材積成長量!$O$7:$Q$148,MATCH((【入力】吸収量・排出量算定シート!$H94+(【入力】吸収量・排出量算定シート!CF$17-【入力】吸収量・排出量算定シート!$CF$17)),幹材積成長量!$O$7:$O$148,0),MATCH(【入力】吸収量・排出量算定シート!$G94,幹材積成長量!$O$7:$Q$7,0)),INDEX(幹材積成長量!$L$7:$N$148,MATCH((【入力】吸収量・排出量算定シート!$H94+(【入力】吸収量・排出量算定シート!CF$17-【入力】吸収量・排出量算定シート!$CF$17)),幹材積成長量!$L$7:$L$148,0),MATCH(【入力】吸収量・排出量算定シート!$G94,幹材積成長量!$L$7:$N$7,0)))),0)</f>
        <v>0</v>
      </c>
      <c r="CG94" s="2">
        <f>IFERROR(IF($F94="地位Ⅰ",INDEX(幹材積成長量!$I$7:$K$148,MATCH((【入力】吸収量・排出量算定シート!$H94+(【入力】吸収量・排出量算定シート!CG$17-【入力】吸収量・排出量算定シート!$CF$17)),幹材積成長量!$I$7:$I$148,0),MATCH(【入力】吸収量・排出量算定シート!$G94,幹材積成長量!$I$7:$K$7,0)),IF($F94="地位Ⅲ",INDEX(幹材積成長量!$O$7:$Q$148,MATCH((【入力】吸収量・排出量算定シート!$H94+(【入力】吸収量・排出量算定シート!CG$17-【入力】吸収量・排出量算定シート!$CF$17)),幹材積成長量!$O$7:$O$148,0),MATCH(【入力】吸収量・排出量算定シート!$G94,幹材積成長量!$O$7:$Q$7,0)),INDEX(幹材積成長量!$L$7:$N$148,MATCH((【入力】吸収量・排出量算定シート!$H94+(【入力】吸収量・排出量算定シート!CG$17-【入力】吸収量・排出量算定シート!$CF$17)),幹材積成長量!$L$7:$L$148,0),MATCH(【入力】吸収量・排出量算定シート!$G94,幹材積成長量!$L$7:$N$7,0)))),0)</f>
        <v>0</v>
      </c>
      <c r="CH94" s="2">
        <f>IFERROR(IF($F94="地位Ⅰ",INDEX(幹材積成長量!$I$7:$K$148,MATCH((【入力】吸収量・排出量算定シート!$H94+(【入力】吸収量・排出量算定シート!CH$17-【入力】吸収量・排出量算定シート!$CF$17)),幹材積成長量!$I$7:$I$148,0),MATCH(【入力】吸収量・排出量算定シート!$G94,幹材積成長量!$I$7:$K$7,0)),IF($F94="地位Ⅲ",INDEX(幹材積成長量!$O$7:$Q$148,MATCH((【入力】吸収量・排出量算定シート!$H94+(【入力】吸収量・排出量算定シート!CH$17-【入力】吸収量・排出量算定シート!$CF$17)),幹材積成長量!$O$7:$O$148,0),MATCH(【入力】吸収量・排出量算定シート!$G94,幹材積成長量!$O$7:$Q$7,0)),INDEX(幹材積成長量!$L$7:$N$148,MATCH((【入力】吸収量・排出量算定シート!$H94+(【入力】吸収量・排出量算定シート!CH$17-【入力】吸収量・排出量算定シート!$CF$17)),幹材積成長量!$L$7:$L$148,0),MATCH(【入力】吸収量・排出量算定シート!$G94,幹材積成長量!$L$7:$N$7,0)))),0)</f>
        <v>0</v>
      </c>
      <c r="CI94" s="2">
        <f>IFERROR(IF($F94="地位Ⅰ",INDEX(幹材積成長量!$I$7:$K$148,MATCH((【入力】吸収量・排出量算定シート!$H94+(【入力】吸収量・排出量算定シート!CI$17-【入力】吸収量・排出量算定シート!$CF$17)),幹材積成長量!$I$7:$I$148,0),MATCH(【入力】吸収量・排出量算定シート!$G94,幹材積成長量!$I$7:$K$7,0)),IF($F94="地位Ⅲ",INDEX(幹材積成長量!$O$7:$Q$148,MATCH((【入力】吸収量・排出量算定シート!$H94+(【入力】吸収量・排出量算定シート!CI$17-【入力】吸収量・排出量算定シート!$CF$17)),幹材積成長量!$O$7:$O$148,0),MATCH(【入力】吸収量・排出量算定シート!$G94,幹材積成長量!$O$7:$Q$7,0)),INDEX(幹材積成長量!$L$7:$N$148,MATCH((【入力】吸収量・排出量算定シート!$H94+(【入力】吸収量・排出量算定シート!CI$17-【入力】吸収量・排出量算定シート!$CF$17)),幹材積成長量!$L$7:$L$148,0),MATCH(【入力】吸収量・排出量算定シート!$G94,幹材積成長量!$L$7:$N$7,0)))),0)</f>
        <v>0</v>
      </c>
      <c r="CJ94" s="2">
        <f>IFERROR(IF($F94="地位Ⅰ",INDEX(幹材積成長量!$I$7:$K$148,MATCH((【入力】吸収量・排出量算定シート!$H94+(【入力】吸収量・排出量算定シート!CJ$17-【入力】吸収量・排出量算定シート!$CF$17)),幹材積成長量!$I$7:$I$148,0),MATCH(【入力】吸収量・排出量算定シート!$G94,幹材積成長量!$I$7:$K$7,0)),IF($F94="地位Ⅲ",INDEX(幹材積成長量!$O$7:$Q$148,MATCH((【入力】吸収量・排出量算定シート!$H94+(【入力】吸収量・排出量算定シート!CJ$17-【入力】吸収量・排出量算定シート!$CF$17)),幹材積成長量!$O$7:$O$148,0),MATCH(【入力】吸収量・排出量算定シート!$G94,幹材積成長量!$O$7:$Q$7,0)),INDEX(幹材積成長量!$L$7:$N$148,MATCH((【入力】吸収量・排出量算定シート!$H94+(【入力】吸収量・排出量算定シート!CJ$17-【入力】吸収量・排出量算定シート!$CF$17)),幹材積成長量!$L$7:$L$148,0),MATCH(【入力】吸収量・排出量算定シート!$G94,幹材積成長量!$L$7:$N$7,0)))),0)</f>
        <v>0</v>
      </c>
      <c r="CK94" s="2">
        <f>IFERROR(IF($F94="地位Ⅰ",INDEX(幹材積成長量!$I$7:$K$148,MATCH((【入力】吸収量・排出量算定シート!$H94+(【入力】吸収量・排出量算定シート!CK$17-【入力】吸収量・排出量算定シート!$CF$17)),幹材積成長量!$I$7:$I$148,0),MATCH(【入力】吸収量・排出量算定シート!$G94,幹材積成長量!$I$7:$K$7,0)),IF($F94="地位Ⅲ",INDEX(幹材積成長量!$O$7:$Q$148,MATCH((【入力】吸収量・排出量算定シート!$H94+(【入力】吸収量・排出量算定シート!CK$17-【入力】吸収量・排出量算定シート!$CF$17)),幹材積成長量!$O$7:$O$148,0),MATCH(【入力】吸収量・排出量算定シート!$G94,幹材積成長量!$O$7:$Q$7,0)),INDEX(幹材積成長量!$L$7:$N$148,MATCH((【入力】吸収量・排出量算定シート!$H94+(【入力】吸収量・排出量算定シート!CK$17-【入力】吸収量・排出量算定シート!$CF$17)),幹材積成長量!$L$7:$L$148,0),MATCH(【入力】吸収量・排出量算定シート!$G94,幹材積成長量!$L$7:$N$7,0)))),0)</f>
        <v>0</v>
      </c>
      <c r="CL94" s="2">
        <f>IFERROR(IF($F94="地位Ⅰ",INDEX(幹材積成長量!$I$7:$K$148,MATCH((【入力】吸収量・排出量算定シート!$H94+(【入力】吸収量・排出量算定シート!CL$17-【入力】吸収量・排出量算定シート!$CF$17)),幹材積成長量!$I$7:$I$148,0),MATCH(【入力】吸収量・排出量算定シート!$G94,幹材積成長量!$I$7:$K$7,0)),IF($F94="地位Ⅲ",INDEX(幹材積成長量!$O$7:$Q$148,MATCH((【入力】吸収量・排出量算定シート!$H94+(【入力】吸収量・排出量算定シート!CL$17-【入力】吸収量・排出量算定シート!$CF$17)),幹材積成長量!$O$7:$O$148,0),MATCH(【入力】吸収量・排出量算定シート!$G94,幹材積成長量!$O$7:$Q$7,0)),INDEX(幹材積成長量!$L$7:$N$148,MATCH((【入力】吸収量・排出量算定シート!$H94+(【入力】吸収量・排出量算定シート!CL$17-【入力】吸収量・排出量算定シート!$CF$17)),幹材積成長量!$L$7:$L$148,0),MATCH(【入力】吸収量・排出量算定シート!$G94,幹材積成長量!$L$7:$N$7,0)))),0)</f>
        <v>0</v>
      </c>
      <c r="CM94" s="2">
        <f>IFERROR(IF($F94="地位Ⅰ",INDEX(幹材積成長量!$I$7:$K$148,MATCH((【入力】吸収量・排出量算定シート!$H94+(【入力】吸収量・排出量算定シート!CM$17-【入力】吸収量・排出量算定シート!$CF$17)),幹材積成長量!$I$7:$I$148,0),MATCH(【入力】吸収量・排出量算定シート!$G94,幹材積成長量!$I$7:$K$7,0)),IF($F94="地位Ⅲ",INDEX(幹材積成長量!$O$7:$Q$148,MATCH((【入力】吸収量・排出量算定シート!$H94+(【入力】吸収量・排出量算定シート!CM$17-【入力】吸収量・排出量算定シート!$CF$17)),幹材積成長量!$O$7:$O$148,0),MATCH(【入力】吸収量・排出量算定シート!$G94,幹材積成長量!$O$7:$Q$7,0)),INDEX(幹材積成長量!$L$7:$N$148,MATCH((【入力】吸収量・排出量算定シート!$H94+(【入力】吸収量・排出量算定シート!CM$17-【入力】吸収量・排出量算定シート!$CF$17)),幹材積成長量!$L$7:$L$148,0),MATCH(【入力】吸収量・排出量算定シート!$G94,幹材積成長量!$L$7:$N$7,0)))),0)</f>
        <v>0</v>
      </c>
      <c r="CN94" s="2">
        <f>IFERROR(IF($F94="地位Ⅰ",INDEX(幹材積成長量!$I$7:$K$148,MATCH((【入力】吸収量・排出量算定シート!$H94+(【入力】吸収量・排出量算定シート!CN$17-【入力】吸収量・排出量算定シート!$CF$17)),幹材積成長量!$I$7:$I$148,0),MATCH(【入力】吸収量・排出量算定シート!$G94,幹材積成長量!$I$7:$K$7,0)),IF($F94="地位Ⅲ",INDEX(幹材積成長量!$O$7:$Q$148,MATCH((【入力】吸収量・排出量算定シート!$H94+(【入力】吸収量・排出量算定シート!CN$17-【入力】吸収量・排出量算定シート!$CF$17)),幹材積成長量!$O$7:$O$148,0),MATCH(【入力】吸収量・排出量算定シート!$G94,幹材積成長量!$O$7:$Q$7,0)),INDEX(幹材積成長量!$L$7:$N$148,MATCH((【入力】吸収量・排出量算定シート!$H94+(【入力】吸収量・排出量算定シート!CN$17-【入力】吸収量・排出量算定シート!$CF$17)),幹材積成長量!$L$7:$L$148,0),MATCH(【入力】吸収量・排出量算定シート!$G94,幹材積成長量!$L$7:$N$7,0)))),0)</f>
        <v>0</v>
      </c>
      <c r="CO94" s="2">
        <f>IFERROR(IF($F94="地位Ⅰ",INDEX(幹材積成長量!$I$7:$K$148,MATCH((【入力】吸収量・排出量算定シート!$H94+(【入力】吸収量・排出量算定シート!CO$17-【入力】吸収量・排出量算定シート!$CF$17)),幹材積成長量!$I$7:$I$148,0),MATCH(【入力】吸収量・排出量算定シート!$G94,幹材積成長量!$I$7:$K$7,0)),IF($F94="地位Ⅲ",INDEX(幹材積成長量!$O$7:$Q$148,MATCH((【入力】吸収量・排出量算定シート!$H94+(【入力】吸収量・排出量算定シート!CO$17-【入力】吸収量・排出量算定シート!$CF$17)),幹材積成長量!$O$7:$O$148,0),MATCH(【入力】吸収量・排出量算定シート!$G94,幹材積成長量!$O$7:$Q$7,0)),INDEX(幹材積成長量!$L$7:$N$148,MATCH((【入力】吸収量・排出量算定シート!$H94+(【入力】吸収量・排出量算定シート!CO$17-【入力】吸収量・排出量算定シート!$CF$17)),幹材積成長量!$L$7:$L$148,0),MATCH(【入力】吸収量・排出量算定シート!$G94,幹材積成長量!$L$7:$N$7,0)))),0)</f>
        <v>0</v>
      </c>
      <c r="CP94" s="2">
        <f>IFERROR(IF($F94="地位Ⅰ",INDEX(幹材積成長量!$I$7:$K$148,MATCH((【入力】吸収量・排出量算定シート!$H94+(【入力】吸収量・排出量算定シート!CP$17-【入力】吸収量・排出量算定シート!$CF$17)),幹材積成長量!$I$7:$I$148,0),MATCH(【入力】吸収量・排出量算定シート!$G94,幹材積成長量!$I$7:$K$7,0)),IF($F94="地位Ⅲ",INDEX(幹材積成長量!$O$7:$Q$148,MATCH((【入力】吸収量・排出量算定シート!$H94+(【入力】吸収量・排出量算定シート!CP$17-【入力】吸収量・排出量算定シート!$CF$17)),幹材積成長量!$O$7:$O$148,0),MATCH(【入力】吸収量・排出量算定シート!$G94,幹材積成長量!$O$7:$Q$7,0)),INDEX(幹材積成長量!$L$7:$N$148,MATCH((【入力】吸収量・排出量算定シート!$H94+(【入力】吸収量・排出量算定シート!CP$17-【入力】吸収量・排出量算定シート!$CF$17)),幹材積成長量!$L$7:$L$148,0),MATCH(【入力】吸収量・排出量算定シート!$G94,幹材積成長量!$L$7:$N$7,0)))),0)</f>
        <v>0</v>
      </c>
      <c r="CQ94" s="2">
        <f>IFERROR(IF($F94="地位Ⅰ",INDEX(幹材積成長量!$I$7:$K$148,MATCH((【入力】吸収量・排出量算定シート!$H94+(【入力】吸収量・排出量算定シート!CQ$17-【入力】吸収量・排出量算定シート!$CF$17)),幹材積成長量!$I$7:$I$148,0),MATCH(【入力】吸収量・排出量算定シート!$G94,幹材積成長量!$I$7:$K$7,0)),IF($F94="地位Ⅲ",INDEX(幹材積成長量!$O$7:$Q$148,MATCH((【入力】吸収量・排出量算定シート!$H94+(【入力】吸収量・排出量算定シート!CQ$17-【入力】吸収量・排出量算定シート!$CF$17)),幹材積成長量!$O$7:$O$148,0),MATCH(【入力】吸収量・排出量算定シート!$G94,幹材積成長量!$O$7:$Q$7,0)),INDEX(幹材積成長量!$L$7:$N$148,MATCH((【入力】吸収量・排出量算定シート!$H94+(【入力】吸収量・排出量算定シート!CQ$17-【入力】吸収量・排出量算定シート!$CF$17)),幹材積成長量!$L$7:$L$148,0),MATCH(【入力】吸収量・排出量算定シート!$G94,幹材積成長量!$L$7:$N$7,0)))),0)</f>
        <v>0</v>
      </c>
      <c r="CR94" s="2">
        <f>IFERROR(IF($F94="地位Ⅰ",INDEX(幹材積成長量!$I$7:$K$148,MATCH((【入力】吸収量・排出量算定シート!$H94+(【入力】吸収量・排出量算定シート!CR$17-【入力】吸収量・排出量算定シート!$CF$17)),幹材積成長量!$I$7:$I$148,0),MATCH(【入力】吸収量・排出量算定シート!$G94,幹材積成長量!$I$7:$K$7,0)),IF($F94="地位Ⅲ",INDEX(幹材積成長量!$O$7:$Q$148,MATCH((【入力】吸収量・排出量算定シート!$H94+(【入力】吸収量・排出量算定シート!CR$17-【入力】吸収量・排出量算定シート!$CF$17)),幹材積成長量!$O$7:$O$148,0),MATCH(【入力】吸収量・排出量算定シート!$G94,幹材積成長量!$O$7:$Q$7,0)),INDEX(幹材積成長量!$L$7:$N$148,MATCH((【入力】吸収量・排出量算定シート!$H94+(【入力】吸収量・排出量算定シート!CR$17-【入力】吸収量・排出量算定シート!$CF$17)),幹材積成長量!$L$7:$L$148,0),MATCH(【入力】吸収量・排出量算定シート!$G94,幹材積成長量!$L$7:$N$7,0)))),0)</f>
        <v>0</v>
      </c>
      <c r="CS94" s="2">
        <f>IFERROR(IF($F94="地位Ⅰ",INDEX(幹材積成長量!$I$7:$K$148,MATCH((【入力】吸収量・排出量算定シート!$H94+(【入力】吸収量・排出量算定シート!CS$17-【入力】吸収量・排出量算定シート!$CF$17)),幹材積成長量!$I$7:$I$148,0),MATCH(【入力】吸収量・排出量算定シート!$G94,幹材積成長量!$I$7:$K$7,0)),IF($F94="地位Ⅲ",INDEX(幹材積成長量!$O$7:$Q$148,MATCH((【入力】吸収量・排出量算定シート!$H94+(【入力】吸収量・排出量算定シート!CS$17-【入力】吸収量・排出量算定シート!$CF$17)),幹材積成長量!$O$7:$O$148,0),MATCH(【入力】吸収量・排出量算定シート!$G94,幹材積成長量!$O$7:$Q$7,0)),INDEX(幹材積成長量!$L$7:$N$148,MATCH((【入力】吸収量・排出量算定シート!$H94+(【入力】吸収量・排出量算定シート!CS$17-【入力】吸収量・排出量算定シート!$CF$17)),幹材積成長量!$L$7:$L$148,0),MATCH(【入力】吸収量・排出量算定シート!$G94,幹材積成長量!$L$7:$N$7,0)))),0)</f>
        <v>0</v>
      </c>
      <c r="CT94" s="2">
        <f>IFERROR(IF($F94="地位Ⅰ",INDEX(幹材積成長量!$I$7:$K$148,MATCH((【入力】吸収量・排出量算定シート!$H94+(【入力】吸収量・排出量算定シート!CT$17-【入力】吸収量・排出量算定シート!$CF$17)),幹材積成長量!$I$7:$I$148,0),MATCH(【入力】吸収量・排出量算定シート!$G94,幹材積成長量!$I$7:$K$7,0)),IF($F94="地位Ⅲ",INDEX(幹材積成長量!$O$7:$Q$148,MATCH((【入力】吸収量・排出量算定シート!$H94+(【入力】吸収量・排出量算定シート!CT$17-【入力】吸収量・排出量算定シート!$CF$17)),幹材積成長量!$O$7:$O$148,0),MATCH(【入力】吸収量・排出量算定シート!$G94,幹材積成長量!$O$7:$Q$7,0)),INDEX(幹材積成長量!$L$7:$N$148,MATCH((【入力】吸収量・排出量算定シート!$H94+(【入力】吸収量・排出量算定シート!CT$17-【入力】吸収量・排出量算定シート!$CF$17)),幹材積成長量!$L$7:$L$148,0),MATCH(【入力】吸収量・排出量算定シート!$G94,幹材積成長量!$L$7:$N$7,0)))),0)</f>
        <v>0</v>
      </c>
      <c r="CU94" s="2">
        <f>IFERROR(IF($F94="地位Ⅰ",INDEX(幹材積成長量!$I$7:$K$148,MATCH((【入力】吸収量・排出量算定シート!$H94+(【入力】吸収量・排出量算定シート!CU$17-【入力】吸収量・排出量算定シート!$CF$17)),幹材積成長量!$I$7:$I$148,0),MATCH(【入力】吸収量・排出量算定シート!$G94,幹材積成長量!$I$7:$K$7,0)),IF($F94="地位Ⅲ",INDEX(幹材積成長量!$O$7:$Q$148,MATCH((【入力】吸収量・排出量算定シート!$H94+(【入力】吸収量・排出量算定シート!CU$17-【入力】吸収量・排出量算定シート!$CF$17)),幹材積成長量!$O$7:$O$148,0),MATCH(【入力】吸収量・排出量算定シート!$G94,幹材積成長量!$O$7:$Q$7,0)),INDEX(幹材積成長量!$L$7:$N$148,MATCH((【入力】吸収量・排出量算定シート!$H94+(【入力】吸収量・排出量算定シート!CU$17-【入力】吸収量・排出量算定シート!$CF$17)),幹材積成長量!$L$7:$L$148,0),MATCH(【入力】吸収量・排出量算定シート!$G94,幹材積成長量!$L$7:$N$7,0)))),0)</f>
        <v>0</v>
      </c>
      <c r="CV94" s="2">
        <f>IFERROR(IF($F94="地位Ⅰ",INDEX(幹材積成長量!$I$7:$K$148,MATCH((【入力】吸収量・排出量算定シート!$H94+(【入力】吸収量・排出量算定シート!CV$17-【入力】吸収量・排出量算定シート!$CF$17)),幹材積成長量!$I$7:$I$148,0),MATCH(【入力】吸収量・排出量算定シート!$G94,幹材積成長量!$I$7:$K$7,0)),IF($F94="地位Ⅲ",INDEX(幹材積成長量!$O$7:$Q$148,MATCH((【入力】吸収量・排出量算定シート!$H94+(【入力】吸収量・排出量算定シート!CV$17-【入力】吸収量・排出量算定シート!$CF$17)),幹材積成長量!$O$7:$O$148,0),MATCH(【入力】吸収量・排出量算定シート!$G94,幹材積成長量!$O$7:$Q$7,0)),INDEX(幹材積成長量!$L$7:$N$148,MATCH((【入力】吸収量・排出量算定シート!$H94+(【入力】吸収量・排出量算定シート!CV$17-【入力】吸収量・排出量算定シート!$CF$17)),幹材積成長量!$L$7:$L$148,0),MATCH(【入力】吸収量・排出量算定シート!$G94,幹材積成長量!$L$7:$N$7,0)))),0)</f>
        <v>0</v>
      </c>
      <c r="CW94" s="2">
        <f t="shared" si="216"/>
        <v>0</v>
      </c>
      <c r="CX94" s="2">
        <f t="shared" si="217"/>
        <v>0</v>
      </c>
      <c r="CY94" s="2">
        <f t="shared" si="218"/>
        <v>0</v>
      </c>
      <c r="CZ94" s="2">
        <f t="shared" si="219"/>
        <v>0</v>
      </c>
      <c r="DA94" s="2">
        <f t="shared" si="220"/>
        <v>0</v>
      </c>
      <c r="DB94" s="2">
        <f t="shared" si="221"/>
        <v>0</v>
      </c>
      <c r="DC94" s="2">
        <f t="shared" si="222"/>
        <v>0</v>
      </c>
      <c r="DD94" s="2">
        <f t="shared" si="223"/>
        <v>0</v>
      </c>
      <c r="DE94" s="2">
        <f t="shared" si="224"/>
        <v>0</v>
      </c>
      <c r="DF94" s="2">
        <f t="shared" si="225"/>
        <v>0</v>
      </c>
      <c r="DG94" s="2">
        <f t="shared" si="226"/>
        <v>0</v>
      </c>
      <c r="DH94" s="2">
        <f t="shared" si="227"/>
        <v>0</v>
      </c>
      <c r="DI94" s="2">
        <f t="shared" si="228"/>
        <v>0</v>
      </c>
      <c r="DJ94" s="2">
        <f t="shared" si="229"/>
        <v>0</v>
      </c>
      <c r="DK94" s="2">
        <f t="shared" si="230"/>
        <v>0</v>
      </c>
      <c r="DL94" s="2">
        <f t="shared" si="231"/>
        <v>0</v>
      </c>
      <c r="DM94" s="2">
        <f t="shared" si="232"/>
        <v>0</v>
      </c>
      <c r="DN94" s="187">
        <f>IFERROR(IF($F94="地位Ⅰ",INDEX(幹材積成長量!$AE$7:$AG$14,8,MATCH(【入力】吸収量・排出量算定シート!$G94,幹材積成長量!$AE$7:$AG$7,0)),IF($F94="地位Ⅲ",INDEX(幹材積成長量!$AK$7:$AM$14,8,MATCH(【入力】吸収量・排出量算定シート!$G94,幹材積成長量!$AK$7:$AM$7,0)),INDEX(幹材積成長量!$AH$7:$AJ$14,8,MATCH(【入力】吸収量・排出量算定シート!$G94,幹材積成長量!$AH$7:$AJ$7,0)))),0)</f>
        <v>0</v>
      </c>
      <c r="DO94" s="187">
        <f>IFERROR(IF($F94="地位Ⅰ",INDEX(幹材積成長量!$AE$7:$AG$14,8,MATCH(【入力】吸収量・排出量算定シート!$G94,幹材積成長量!$AE$7:$AG$7,0)),IF($F94="地位Ⅲ",INDEX(幹材積成長量!$AK$7:$AM$14,8,MATCH(【入力】吸収量・排出量算定シート!$G94,幹材積成長量!$AK$7:$AM$7,0)),INDEX(幹材積成長量!$AH$7:$AJ$14,8,MATCH(【入力】吸収量・排出量算定シート!$G94,幹材積成長量!$AH$7:$AJ$7,0)))),0)</f>
        <v>0</v>
      </c>
      <c r="DP94" s="187">
        <f>IFERROR(IF($F94="地位Ⅰ",INDEX(幹材積成長量!$AE$7:$AG$14,8,MATCH(【入力】吸収量・排出量算定シート!$G94,幹材積成長量!$AE$7:$AG$7,0)),IF($F94="地位Ⅲ",INDEX(幹材積成長量!$AK$7:$AM$14,8,MATCH(【入力】吸収量・排出量算定シート!$G94,幹材積成長量!$AK$7:$AM$7,0)),INDEX(幹材積成長量!$AH$7:$AJ$14,8,MATCH(【入力】吸収量・排出量算定シート!$G94,幹材積成長量!$AH$7:$AJ$7,0)))),0)</f>
        <v>0</v>
      </c>
      <c r="DQ94" s="187">
        <f>IFERROR(IF($F94="地位Ⅰ",INDEX(幹材積成長量!$AE$7:$AG$14,8,MATCH(【入力】吸収量・排出量算定シート!$G94,幹材積成長量!$AE$7:$AG$7,0)),IF($F94="地位Ⅲ",INDEX(幹材積成長量!$AK$7:$AM$14,8,MATCH(【入力】吸収量・排出量算定シート!$G94,幹材積成長量!$AK$7:$AM$7,0)),INDEX(幹材積成長量!$AH$7:$AJ$14,8,MATCH(【入力】吸収量・排出量算定シート!$G94,幹材積成長量!$AH$7:$AJ$7,0)))),0)</f>
        <v>0</v>
      </c>
      <c r="DR94" s="187">
        <f>IFERROR(IF($F94="地位Ⅰ",INDEX(幹材積成長量!$AE$7:$AG$14,8,MATCH(【入力】吸収量・排出量算定シート!$G94,幹材積成長量!$AE$7:$AG$7,0)),IF($F94="地位Ⅲ",INDEX(幹材積成長量!$AK$7:$AM$14,8,MATCH(【入力】吸収量・排出量算定シート!$G94,幹材積成長量!$AK$7:$AM$7,0)),INDEX(幹材積成長量!$AH$7:$AJ$14,8,MATCH(【入力】吸収量・排出量算定シート!$G94,幹材積成長量!$AH$7:$AJ$7,0)))),0)</f>
        <v>0</v>
      </c>
      <c r="DS94" s="187">
        <f>IFERROR(IF($F94="地位Ⅰ",INDEX(幹材積成長量!$AE$7:$AG$14,8,MATCH(【入力】吸収量・排出量算定シート!$G94,幹材積成長量!$AE$7:$AG$7,0)),IF($F94="地位Ⅲ",INDEX(幹材積成長量!$AK$7:$AM$14,8,MATCH(【入力】吸収量・排出量算定シート!$G94,幹材積成長量!$AK$7:$AM$7,0)),INDEX(幹材積成長量!$AH$7:$AJ$14,8,MATCH(【入力】吸収量・排出量算定シート!$G94,幹材積成長量!$AH$7:$AJ$7,0)))),0)</f>
        <v>0</v>
      </c>
      <c r="DT94" s="187">
        <f>IFERROR(IF($F94="地位Ⅰ",INDEX(幹材積成長量!$AE$7:$AG$14,8,MATCH(【入力】吸収量・排出量算定シート!$G94,幹材積成長量!$AE$7:$AG$7,0)),IF($F94="地位Ⅲ",INDEX(幹材積成長量!$AK$7:$AM$14,8,MATCH(【入力】吸収量・排出量算定シート!$G94,幹材積成長量!$AK$7:$AM$7,0)),INDEX(幹材積成長量!$AH$7:$AJ$14,8,MATCH(【入力】吸収量・排出量算定シート!$G94,幹材積成長量!$AH$7:$AJ$7,0)))),0)</f>
        <v>0</v>
      </c>
      <c r="DU94" s="187">
        <f>IFERROR(IF($F94="地位Ⅰ",INDEX(幹材積成長量!$AE$7:$AG$14,8,MATCH(【入力】吸収量・排出量算定シート!$G94,幹材積成長量!$AE$7:$AG$7,0)),IF($F94="地位Ⅲ",INDEX(幹材積成長量!$AK$7:$AM$14,8,MATCH(【入力】吸収量・排出量算定シート!$G94,幹材積成長量!$AK$7:$AM$7,0)),INDEX(幹材積成長量!$AH$7:$AJ$14,8,MATCH(【入力】吸収量・排出量算定シート!$G94,幹材積成長量!$AH$7:$AJ$7,0)))),0)</f>
        <v>0</v>
      </c>
      <c r="DV94" s="187">
        <f>IFERROR(IF($F94="地位Ⅰ",INDEX(幹材積成長量!$AE$7:$AG$14,8,MATCH(【入力】吸収量・排出量算定シート!$G94,幹材積成長量!$AE$7:$AG$7,0)),IF($F94="地位Ⅲ",INDEX(幹材積成長量!$AK$7:$AM$14,8,MATCH(【入力】吸収量・排出量算定シート!$G94,幹材積成長量!$AK$7:$AM$7,0)),INDEX(幹材積成長量!$AH$7:$AJ$14,8,MATCH(【入力】吸収量・排出量算定シート!$G94,幹材積成長量!$AH$7:$AJ$7,0)))),0)</f>
        <v>0</v>
      </c>
      <c r="DW94" s="187">
        <f>IFERROR(IF($F94="地位Ⅰ",INDEX(幹材積成長量!$AE$7:$AG$14,8,MATCH(【入力】吸収量・排出量算定シート!$G94,幹材積成長量!$AE$7:$AG$7,0)),IF($F94="地位Ⅲ",INDEX(幹材積成長量!$AK$7:$AM$14,8,MATCH(【入力】吸収量・排出量算定シート!$G94,幹材積成長量!$AK$7:$AM$7,0)),INDEX(幹材積成長量!$AH$7:$AJ$14,8,MATCH(【入力】吸収量・排出量算定シート!$G94,幹材積成長量!$AH$7:$AJ$7,0)))),0)</f>
        <v>0</v>
      </c>
      <c r="DX94" s="187">
        <f>IFERROR(IF($F94="地位Ⅰ",INDEX(幹材積成長量!$AE$7:$AG$14,8,MATCH(【入力】吸収量・排出量算定シート!$G94,幹材積成長量!$AE$7:$AG$7,0)),IF($F94="地位Ⅲ",INDEX(幹材積成長量!$AK$7:$AM$14,8,MATCH(【入力】吸収量・排出量算定シート!$G94,幹材積成長量!$AK$7:$AM$7,0)),INDEX(幹材積成長量!$AH$7:$AJ$14,8,MATCH(【入力】吸収量・排出量算定シート!$G94,幹材積成長量!$AH$7:$AJ$7,0)))),0)</f>
        <v>0</v>
      </c>
      <c r="DY94" s="187">
        <f>IFERROR(IF($F94="地位Ⅰ",INDEX(幹材積成長量!$AE$7:$AG$14,8,MATCH(【入力】吸収量・排出量算定シート!$G94,幹材積成長量!$AE$7:$AG$7,0)),IF($F94="地位Ⅲ",INDEX(幹材積成長量!$AK$7:$AM$14,8,MATCH(【入力】吸収量・排出量算定シート!$G94,幹材積成長量!$AK$7:$AM$7,0)),INDEX(幹材積成長量!$AH$7:$AJ$14,8,MATCH(【入力】吸収量・排出量算定シート!$G94,幹材積成長量!$AH$7:$AJ$7,0)))),0)</f>
        <v>0</v>
      </c>
      <c r="DZ94" s="187">
        <f>IFERROR(IF($F94="地位Ⅰ",INDEX(幹材積成長量!$AE$7:$AG$14,8,MATCH(【入力】吸収量・排出量算定シート!$G94,幹材積成長量!$AE$7:$AG$7,0)),IF($F94="地位Ⅲ",INDEX(幹材積成長量!$AK$7:$AM$14,8,MATCH(【入力】吸収量・排出量算定シート!$G94,幹材積成長量!$AK$7:$AM$7,0)),INDEX(幹材積成長量!$AH$7:$AJ$14,8,MATCH(【入力】吸収量・排出量算定シート!$G94,幹材積成長量!$AH$7:$AJ$7,0)))),0)</f>
        <v>0</v>
      </c>
      <c r="EA94" s="187">
        <f>IFERROR(IF($F94="地位Ⅰ",INDEX(幹材積成長量!$AE$7:$AG$14,8,MATCH(【入力】吸収量・排出量算定シート!$G94,幹材積成長量!$AE$7:$AG$7,0)),IF($F94="地位Ⅲ",INDEX(幹材積成長量!$AK$7:$AM$14,8,MATCH(【入力】吸収量・排出量算定シート!$G94,幹材積成長量!$AK$7:$AM$7,0)),INDEX(幹材積成長量!$AH$7:$AJ$14,8,MATCH(【入力】吸収量・排出量算定シート!$G94,幹材積成長量!$AH$7:$AJ$7,0)))),0)</f>
        <v>0</v>
      </c>
      <c r="EB94" s="187">
        <f>IFERROR(IF($F94="地位Ⅰ",INDEX(幹材積成長量!$AE$7:$AG$14,8,MATCH(【入力】吸収量・排出量算定シート!$G94,幹材積成長量!$AE$7:$AG$7,0)),IF($F94="地位Ⅲ",INDEX(幹材積成長量!$AK$7:$AM$14,8,MATCH(【入力】吸収量・排出量算定シート!$G94,幹材積成長量!$AK$7:$AM$7,0)),INDEX(幹材積成長量!$AH$7:$AJ$14,8,MATCH(【入力】吸収量・排出量算定シート!$G94,幹材積成長量!$AH$7:$AJ$7,0)))),0)</f>
        <v>0</v>
      </c>
      <c r="EC94" s="187">
        <f>IFERROR(IF($F94="地位Ⅰ",INDEX(幹材積成長量!$AE$7:$AG$14,8,MATCH(【入力】吸収量・排出量算定シート!$G94,幹材積成長量!$AE$7:$AG$7,0)),IF($F94="地位Ⅲ",INDEX(幹材積成長量!$AK$7:$AM$14,8,MATCH(【入力】吸収量・排出量算定シート!$G94,幹材積成長量!$AK$7:$AM$7,0)),INDEX(幹材積成長量!$AH$7:$AJ$14,8,MATCH(【入力】吸収量・排出量算定シート!$G94,幹材積成長量!$AH$7:$AJ$7,0)))),0)</f>
        <v>0</v>
      </c>
      <c r="ED94" s="186">
        <f t="shared" si="233"/>
        <v>0</v>
      </c>
      <c r="EE94" s="186">
        <f t="shared" si="234"/>
        <v>0</v>
      </c>
      <c r="EF94" s="186">
        <f t="shared" si="235"/>
        <v>0</v>
      </c>
      <c r="EG94" s="186">
        <f t="shared" si="236"/>
        <v>0</v>
      </c>
      <c r="EH94" s="186">
        <f t="shared" si="237"/>
        <v>0</v>
      </c>
      <c r="EI94" s="186">
        <f t="shared" si="238"/>
        <v>0</v>
      </c>
      <c r="EJ94" s="186">
        <f t="shared" si="239"/>
        <v>0</v>
      </c>
      <c r="EK94" s="186">
        <f t="shared" si="240"/>
        <v>0</v>
      </c>
      <c r="EL94" s="186">
        <f t="shared" si="241"/>
        <v>0</v>
      </c>
      <c r="EM94" s="186">
        <f t="shared" si="242"/>
        <v>0</v>
      </c>
      <c r="EN94" s="186">
        <f t="shared" si="243"/>
        <v>0</v>
      </c>
      <c r="EO94" s="186">
        <f t="shared" si="244"/>
        <v>0</v>
      </c>
      <c r="EP94" s="186">
        <f t="shared" si="245"/>
        <v>0</v>
      </c>
      <c r="EQ94" s="186">
        <f t="shared" si="246"/>
        <v>0</v>
      </c>
      <c r="ER94" s="186">
        <f t="shared" si="247"/>
        <v>0</v>
      </c>
      <c r="ES94" s="186">
        <f t="shared" si="248"/>
        <v>0</v>
      </c>
      <c r="ET94" s="186">
        <f t="shared" si="249"/>
        <v>0</v>
      </c>
    </row>
    <row r="95" spans="2:150" x14ac:dyDescent="0.3">
      <c r="B95" s="3"/>
      <c r="C95" s="3"/>
      <c r="D95" s="3"/>
      <c r="E95" s="3"/>
      <c r="G95" s="217"/>
      <c r="J95" s="3"/>
      <c r="M95" s="187">
        <f>IFERROR(IF($F95="地位Ⅰ",INDEX(幹材積成長量!$S$7:$U$148,MATCH(【入力】吸収量・排出量算定シート!$H95+(M$17-$M$17),幹材積成長量!$S$7:$S$148,0),MATCH($G95,幹材積成長量!$S$7:$U$7,0)),IF($F95="地位Ⅲ",INDEX(幹材積成長量!$Y$7:$AA$148,MATCH(【入力】吸収量・排出量算定シート!$H95+(M$17-$M$17),幹材積成長量!$Y$7:$Y$148,0),MATCH($G95,幹材積成長量!$Y$7:$AA$7,0)),INDEX(幹材積成長量!$V$7:$X$148,MATCH(【入力】吸収量・排出量算定シート!$H95+(M$17-$M$17),幹材積成長量!$V$7:$V$148,0),MATCH($G95,幹材積成長量!$V$7:$X$7,0)))),0)</f>
        <v>0</v>
      </c>
      <c r="N95" s="187">
        <f>IFERROR(IF($F95="地位Ⅰ",INDEX(幹材積成長量!$S$7:$U$148,MATCH(【入力】吸収量・排出量算定シート!$H95+(N$17-$M$17),幹材積成長量!$S$7:$S$148,0),MATCH($G95,幹材積成長量!$S$7:$U$7,0)),IF($F95="地位Ⅲ",INDEX(幹材積成長量!$Y$7:$AA$148,MATCH(【入力】吸収量・排出量算定シート!$H95+(N$17-$M$17),幹材積成長量!$Y$7:$Y$148,0),MATCH($G95,幹材積成長量!$Y$7:$AA$7,0)),INDEX(幹材積成長量!$V$7:$X$148,MATCH(【入力】吸収量・排出量算定シート!$H95+(N$17-$M$17),幹材積成長量!$V$7:$V$148,0),MATCH($G95,幹材積成長量!$V$7:$X$7,0)))),0)</f>
        <v>0</v>
      </c>
      <c r="O95" s="187">
        <f>IFERROR(IF($F95="地位Ⅰ",INDEX(幹材積成長量!$S$7:$U$148,MATCH(【入力】吸収量・排出量算定シート!$H95+(O$17-$M$17),幹材積成長量!$S$7:$S$148,0),MATCH($G95,幹材積成長量!$S$7:$U$7,0)),IF($F95="地位Ⅲ",INDEX(幹材積成長量!$Y$7:$AA$148,MATCH(【入力】吸収量・排出量算定シート!$H95+(O$17-$M$17),幹材積成長量!$Y$7:$Y$148,0),MATCH($G95,幹材積成長量!$Y$7:$AA$7,0)),INDEX(幹材積成長量!$V$7:$X$148,MATCH(【入力】吸収量・排出量算定シート!$H95+(O$17-$M$17),幹材積成長量!$V$7:$V$148,0),MATCH($G95,幹材積成長量!$V$7:$X$7,0)))),0)</f>
        <v>0</v>
      </c>
      <c r="P95" s="187">
        <f>IFERROR(IF($F95="地位Ⅰ",INDEX(幹材積成長量!$S$7:$U$148,MATCH(【入力】吸収量・排出量算定シート!$H95+(P$17-$M$17),幹材積成長量!$S$7:$S$148,0),MATCH($G95,幹材積成長量!$S$7:$U$7,0)),IF($F95="地位Ⅲ",INDEX(幹材積成長量!$Y$7:$AA$148,MATCH(【入力】吸収量・排出量算定シート!$H95+(P$17-$M$17),幹材積成長量!$Y$7:$Y$148,0),MATCH($G95,幹材積成長量!$Y$7:$AA$7,0)),INDEX(幹材積成長量!$V$7:$X$148,MATCH(【入力】吸収量・排出量算定シート!$H95+(P$17-$M$17),幹材積成長量!$V$7:$V$148,0),MATCH($G95,幹材積成長量!$V$7:$X$7,0)))),0)</f>
        <v>0</v>
      </c>
      <c r="Q95" s="187">
        <f>IFERROR(IF($F95="地位Ⅰ",INDEX(幹材積成長量!$S$7:$U$148,MATCH(【入力】吸収量・排出量算定シート!$H95+(Q$17-$M$17),幹材積成長量!$S$7:$S$148,0),MATCH($G95,幹材積成長量!$S$7:$U$7,0)),IF($F95="地位Ⅲ",INDEX(幹材積成長量!$Y$7:$AA$148,MATCH(【入力】吸収量・排出量算定シート!$H95+(Q$17-$M$17),幹材積成長量!$Y$7:$Y$148,0),MATCH($G95,幹材積成長量!$Y$7:$AA$7,0)),INDEX(幹材積成長量!$V$7:$X$148,MATCH(【入力】吸収量・排出量算定シート!$H95+(Q$17-$M$17),幹材積成長量!$V$7:$V$148,0),MATCH($G95,幹材積成長量!$V$7:$X$7,0)))),0)</f>
        <v>0</v>
      </c>
      <c r="R95" s="187">
        <f>IFERROR(IF($F95="地位Ⅰ",INDEX(幹材積成長量!$S$7:$U$148,MATCH(【入力】吸収量・排出量算定シート!$H95+(R$17-$M$17),幹材積成長量!$S$7:$S$148,0),MATCH($G95,幹材積成長量!$S$7:$U$7,0)),IF($F95="地位Ⅲ",INDEX(幹材積成長量!$Y$7:$AA$148,MATCH(【入力】吸収量・排出量算定シート!$H95+(R$17-$M$17),幹材積成長量!$Y$7:$Y$148,0),MATCH($G95,幹材積成長量!$Y$7:$AA$7,0)),INDEX(幹材積成長量!$V$7:$X$148,MATCH(【入力】吸収量・排出量算定シート!$H95+(R$17-$M$17),幹材積成長量!$V$7:$V$148,0),MATCH($G95,幹材積成長量!$V$7:$X$7,0)))),0)</f>
        <v>0</v>
      </c>
      <c r="S95" s="187">
        <f>IFERROR(IF($F95="地位Ⅰ",INDEX(幹材積成長量!$S$7:$U$148,MATCH(【入力】吸収量・排出量算定シート!$H95+(S$17-$M$17),幹材積成長量!$S$7:$S$148,0),MATCH($G95,幹材積成長量!$S$7:$U$7,0)),IF($F95="地位Ⅲ",INDEX(幹材積成長量!$Y$7:$AA$148,MATCH(【入力】吸収量・排出量算定シート!$H95+(S$17-$M$17),幹材積成長量!$Y$7:$Y$148,0),MATCH($G95,幹材積成長量!$Y$7:$AA$7,0)),INDEX(幹材積成長量!$V$7:$X$148,MATCH(【入力】吸収量・排出量算定シート!$H95+(S$17-$M$17),幹材積成長量!$V$7:$V$148,0),MATCH($G95,幹材積成長量!$V$7:$X$7,0)))),0)</f>
        <v>0</v>
      </c>
      <c r="T95" s="187">
        <f>IFERROR(IF($F95="地位Ⅰ",INDEX(幹材積成長量!$S$7:$U$148,MATCH(【入力】吸収量・排出量算定シート!$H95+(T$17-$M$17),幹材積成長量!$S$7:$S$148,0),MATCH($G95,幹材積成長量!$S$7:$U$7,0)),IF($F95="地位Ⅲ",INDEX(幹材積成長量!$Y$7:$AA$148,MATCH(【入力】吸収量・排出量算定シート!$H95+(T$17-$M$17),幹材積成長量!$Y$7:$Y$148,0),MATCH($G95,幹材積成長量!$Y$7:$AA$7,0)),INDEX(幹材積成長量!$V$7:$X$148,MATCH(【入力】吸収量・排出量算定シート!$H95+(T$17-$M$17),幹材積成長量!$V$7:$V$148,0),MATCH($G95,幹材積成長量!$V$7:$X$7,0)))),0)</f>
        <v>0</v>
      </c>
      <c r="U95" s="187">
        <f>IFERROR(IF($F95="地位Ⅰ",INDEX(幹材積成長量!$S$7:$U$148,MATCH(【入力】吸収量・排出量算定シート!$H95+(U$17-$M$17),幹材積成長量!$S$7:$S$148,0),MATCH($G95,幹材積成長量!$S$7:$U$7,0)),IF($F95="地位Ⅲ",INDEX(幹材積成長量!$Y$7:$AA$148,MATCH(【入力】吸収量・排出量算定シート!$H95+(U$17-$M$17),幹材積成長量!$Y$7:$Y$148,0),MATCH($G95,幹材積成長量!$Y$7:$AA$7,0)),INDEX(幹材積成長量!$V$7:$X$148,MATCH(【入力】吸収量・排出量算定シート!$H95+(U$17-$M$17),幹材積成長量!$V$7:$V$148,0),MATCH($G95,幹材積成長量!$V$7:$X$7,0)))),0)</f>
        <v>0</v>
      </c>
      <c r="V95" s="187">
        <f>IFERROR(IF($F95="地位Ⅰ",INDEX(幹材積成長量!$S$7:$U$148,MATCH(【入力】吸収量・排出量算定シート!$H95+(V$17-$M$17),幹材積成長量!$S$7:$S$148,0),MATCH($G95,幹材積成長量!$S$7:$U$7,0)),IF($F95="地位Ⅲ",INDEX(幹材積成長量!$Y$7:$AA$148,MATCH(【入力】吸収量・排出量算定シート!$H95+(V$17-$M$17),幹材積成長量!$Y$7:$Y$148,0),MATCH($G95,幹材積成長量!$Y$7:$AA$7,0)),INDEX(幹材積成長量!$V$7:$X$148,MATCH(【入力】吸収量・排出量算定シート!$H95+(V$17-$M$17),幹材積成長量!$V$7:$V$148,0),MATCH($G95,幹材積成長量!$V$7:$X$7,0)))),0)</f>
        <v>0</v>
      </c>
      <c r="W95" s="187">
        <f>IFERROR(IF($F95="地位Ⅰ",INDEX(幹材積成長量!$S$7:$U$148,MATCH(【入力】吸収量・排出量算定シート!$H95+(W$17-$M$17),幹材積成長量!$S$7:$S$148,0),MATCH($G95,幹材積成長量!$S$7:$U$7,0)),IF($F95="地位Ⅲ",INDEX(幹材積成長量!$Y$7:$AA$148,MATCH(【入力】吸収量・排出量算定シート!$H95+(W$17-$M$17),幹材積成長量!$Y$7:$Y$148,0),MATCH($G95,幹材積成長量!$Y$7:$AA$7,0)),INDEX(幹材積成長量!$V$7:$X$148,MATCH(【入力】吸収量・排出量算定シート!$H95+(W$17-$M$17),幹材積成長量!$V$7:$V$148,0),MATCH($G95,幹材積成長量!$V$7:$X$7,0)))),0)</f>
        <v>0</v>
      </c>
      <c r="X95" s="187">
        <f>IFERROR(IF($F95="地位Ⅰ",INDEX(幹材積成長量!$S$7:$U$148,MATCH(【入力】吸収量・排出量算定シート!$H95+(X$17-$M$17),幹材積成長量!$S$7:$S$148,0),MATCH($G95,幹材積成長量!$S$7:$U$7,0)),IF($F95="地位Ⅲ",INDEX(幹材積成長量!$Y$7:$AA$148,MATCH(【入力】吸収量・排出量算定シート!$H95+(X$17-$M$17),幹材積成長量!$Y$7:$Y$148,0),MATCH($G95,幹材積成長量!$Y$7:$AA$7,0)),INDEX(幹材積成長量!$V$7:$X$148,MATCH(【入力】吸収量・排出量算定シート!$H95+(X$17-$M$17),幹材積成長量!$V$7:$V$148,0),MATCH($G95,幹材積成長量!$V$7:$X$7,0)))),0)</f>
        <v>0</v>
      </c>
      <c r="Y95" s="187">
        <f>IFERROR(IF($F95="地位Ⅰ",INDEX(幹材積成長量!$S$7:$U$148,MATCH(【入力】吸収量・排出量算定シート!$H95+(Y$17-$M$17),幹材積成長量!$S$7:$S$148,0),MATCH($G95,幹材積成長量!$S$7:$U$7,0)),IF($F95="地位Ⅲ",INDEX(幹材積成長量!$Y$7:$AA$148,MATCH(【入力】吸収量・排出量算定シート!$H95+(Y$17-$M$17),幹材積成長量!$Y$7:$Y$148,0),MATCH($G95,幹材積成長量!$Y$7:$AA$7,0)),INDEX(幹材積成長量!$V$7:$X$148,MATCH(【入力】吸収量・排出量算定シート!$H95+(Y$17-$M$17),幹材積成長量!$V$7:$V$148,0),MATCH($G95,幹材積成長量!$V$7:$X$7,0)))),0)</f>
        <v>0</v>
      </c>
      <c r="Z95" s="187">
        <f>IFERROR(IF($F95="地位Ⅰ",INDEX(幹材積成長量!$S$7:$U$148,MATCH(【入力】吸収量・排出量算定シート!$H95+(Z$17-$M$17),幹材積成長量!$S$7:$S$148,0),MATCH($G95,幹材積成長量!$S$7:$U$7,0)),IF($F95="地位Ⅲ",INDEX(幹材積成長量!$Y$7:$AA$148,MATCH(【入力】吸収量・排出量算定シート!$H95+(Z$17-$M$17),幹材積成長量!$Y$7:$Y$148,0),MATCH($G95,幹材積成長量!$Y$7:$AA$7,0)),INDEX(幹材積成長量!$V$7:$X$148,MATCH(【入力】吸収量・排出量算定シート!$H95+(Z$17-$M$17),幹材積成長量!$V$7:$V$148,0),MATCH($G95,幹材積成長量!$V$7:$X$7,0)))),0)</f>
        <v>0</v>
      </c>
      <c r="AA95" s="187">
        <f>IFERROR(IF($F95="地位Ⅰ",INDEX(幹材積成長量!$S$7:$U$148,MATCH(【入力】吸収量・排出量算定シート!$H95+(AA$17-$M$17),幹材積成長量!$S$7:$S$148,0),MATCH($G95,幹材積成長量!$S$7:$U$7,0)),IF($F95="地位Ⅲ",INDEX(幹材積成長量!$Y$7:$AA$148,MATCH(【入力】吸収量・排出量算定シート!$H95+(AA$17-$M$17),幹材積成長量!$Y$7:$Y$148,0),MATCH($G95,幹材積成長量!$Y$7:$AA$7,0)),INDEX(幹材積成長量!$V$7:$X$148,MATCH(【入力】吸収量・排出量算定シート!$H95+(AA$17-$M$17),幹材積成長量!$V$7:$V$148,0),MATCH($G95,幹材積成長量!$V$7:$X$7,0)))),0)</f>
        <v>0</v>
      </c>
      <c r="AB95" s="187">
        <f>IFERROR(IF($F95="地位Ⅰ",INDEX(幹材積成長量!$S$7:$U$148,MATCH(【入力】吸収量・排出量算定シート!$H95+(AB$17-$M$17),幹材積成長量!$S$7:$S$148,0),MATCH($G95,幹材積成長量!$S$7:$U$7,0)),IF($F95="地位Ⅲ",INDEX(幹材積成長量!$Y$7:$AA$148,MATCH(【入力】吸収量・排出量算定シート!$H95+(AB$17-$M$17),幹材積成長量!$Y$7:$Y$148,0),MATCH($G95,幹材積成長量!$Y$7:$AA$7,0)),INDEX(幹材積成長量!$V$7:$X$148,MATCH(【入力】吸収量・排出量算定シート!$H95+(AB$17-$M$17),幹材積成長量!$V$7:$V$148,0),MATCH($G95,幹材積成長量!$V$7:$X$7,0)))),0)</f>
        <v>0</v>
      </c>
      <c r="AC95" s="187">
        <f>IFERROR(IF($F95="地位Ⅰ",INDEX(幹材積成長量!$S$7:$U$148,MATCH(【入力】吸収量・排出量算定シート!$H95+(AC$17-$M$17),幹材積成長量!$S$7:$S$148,0),MATCH($G95,幹材積成長量!$S$7:$U$7,0)),IF($F95="地位Ⅲ",INDEX(幹材積成長量!$Y$7:$AA$148,MATCH(【入力】吸収量・排出量算定シート!$H95+(AC$17-$M$17),幹材積成長量!$Y$7:$Y$148,0),MATCH($G95,幹材積成長量!$Y$7:$AA$7,0)),INDEX(幹材積成長量!$V$7:$X$148,MATCH(【入力】吸収量・排出量算定シート!$H95+(AC$17-$M$17),幹材積成長量!$V$7:$V$148,0),MATCH($G95,幹材積成長量!$V$7:$X$7,0)))),0)</f>
        <v>0</v>
      </c>
      <c r="AD95" s="2">
        <f>IFERROR(INDEX('BEF（拡大係数）'!$A$4:$AO$154,MATCH(【入力】吸収量・排出量算定シート!$H95,'BEF（拡大係数）'!$A$4:$A$154,0),MATCH($G95,'BEF（拡大係数）'!$A$4:$AO$4,0)),0)</f>
        <v>0</v>
      </c>
      <c r="AE95" s="2">
        <f>IFERROR(INDEX('BEF（拡大係数）'!$A$4:$AO$154,MATCH(【入力】吸収量・排出量算定シート!$H95,'BEF（拡大係数）'!$A$4:$A$154,0),MATCH($G95,'BEF（拡大係数）'!$A$4:$AO$4,0)),0)</f>
        <v>0</v>
      </c>
      <c r="AF95" s="2">
        <f>IFERROR(INDEX('BEF（拡大係数）'!$A$4:$AO$154,MATCH(【入力】吸収量・排出量算定シート!$H95,'BEF（拡大係数）'!$A$4:$A$154,0),MATCH($G95,'BEF（拡大係数）'!$A$4:$AO$4,0)),0)</f>
        <v>0</v>
      </c>
      <c r="AG95" s="2">
        <f>IFERROR(INDEX('BEF（拡大係数）'!$A$4:$AO$154,MATCH(【入力】吸収量・排出量算定シート!$H95,'BEF（拡大係数）'!$A$4:$A$154,0),MATCH($G95,'BEF（拡大係数）'!$A$4:$AO$4,0)),0)</f>
        <v>0</v>
      </c>
      <c r="AH95" s="2">
        <f>IFERROR(INDEX('BEF（拡大係数）'!$A$4:$AO$154,MATCH(【入力】吸収量・排出量算定シート!$H95,'BEF（拡大係数）'!$A$4:$A$154,0),MATCH($G95,'BEF（拡大係数）'!$A$4:$AO$4,0)),0)</f>
        <v>0</v>
      </c>
      <c r="AI95" s="2">
        <f>IFERROR(INDEX('BEF（拡大係数）'!$A$4:$AO$154,MATCH(【入力】吸収量・排出量算定シート!$H95,'BEF（拡大係数）'!$A$4:$A$154,0),MATCH($G95,'BEF（拡大係数）'!$A$4:$AO$4,0)),0)</f>
        <v>0</v>
      </c>
      <c r="AJ95" s="2">
        <f>IFERROR(INDEX('BEF（拡大係数）'!$A$4:$AO$154,MATCH(【入力】吸収量・排出量算定シート!$H95,'BEF（拡大係数）'!$A$4:$A$154,0),MATCH($G95,'BEF（拡大係数）'!$A$4:$AO$4,0)),0)</f>
        <v>0</v>
      </c>
      <c r="AK95" s="2">
        <f>IFERROR(INDEX('BEF（拡大係数）'!$A$4:$AO$154,MATCH(【入力】吸収量・排出量算定シート!$H95,'BEF（拡大係数）'!$A$4:$A$154,0),MATCH($G95,'BEF（拡大係数）'!$A$4:$AO$4,0)),0)</f>
        <v>0</v>
      </c>
      <c r="AL95" s="2">
        <f>IFERROR(INDEX('BEF（拡大係数）'!$A$4:$AO$154,MATCH(【入力】吸収量・排出量算定シート!$H95,'BEF（拡大係数）'!$A$4:$A$154,0),MATCH($G95,'BEF（拡大係数）'!$A$4:$AO$4,0)),0)</f>
        <v>0</v>
      </c>
      <c r="AM95" s="2">
        <f>IFERROR(INDEX('BEF（拡大係数）'!$A$4:$AO$154,MATCH(【入力】吸収量・排出量算定シート!$H95,'BEF（拡大係数）'!$A$4:$A$154,0),MATCH($G95,'BEF（拡大係数）'!$A$4:$AO$4,0)),0)</f>
        <v>0</v>
      </c>
      <c r="AN95" s="2">
        <f>IFERROR(INDEX('BEF（拡大係数）'!$A$4:$AO$154,MATCH(【入力】吸収量・排出量算定シート!$H95,'BEF（拡大係数）'!$A$4:$A$154,0),MATCH($G95,'BEF（拡大係数）'!$A$4:$AO$4,0)),0)</f>
        <v>0</v>
      </c>
      <c r="AO95" s="2">
        <f>IFERROR(INDEX('BEF（拡大係数）'!$A$4:$AO$154,MATCH(【入力】吸収量・排出量算定シート!$H95,'BEF（拡大係数）'!$A$4:$A$154,0),MATCH($G95,'BEF（拡大係数）'!$A$4:$AO$4,0)),0)</f>
        <v>0</v>
      </c>
      <c r="AP95" s="2">
        <f>IFERROR(INDEX('BEF（拡大係数）'!$A$4:$AO$154,MATCH(【入力】吸収量・排出量算定シート!$H95,'BEF（拡大係数）'!$A$4:$A$154,0),MATCH($G95,'BEF（拡大係数）'!$A$4:$AO$4,0)),0)</f>
        <v>0</v>
      </c>
      <c r="AQ95" s="2">
        <f>IFERROR(INDEX('BEF（拡大係数）'!$A$4:$AO$154,MATCH(【入力】吸収量・排出量算定シート!$H95,'BEF（拡大係数）'!$A$4:$A$154,0),MATCH($G95,'BEF（拡大係数）'!$A$4:$AO$4,0)),0)</f>
        <v>0</v>
      </c>
      <c r="AR95" s="2">
        <f>IFERROR(INDEX('BEF（拡大係数）'!$A$4:$AO$154,MATCH(【入力】吸収量・排出量算定シート!$H95,'BEF（拡大係数）'!$A$4:$A$154,0),MATCH($G95,'BEF（拡大係数）'!$A$4:$AO$4,0)),0)</f>
        <v>0</v>
      </c>
      <c r="AS95" s="2">
        <f>IFERROR(INDEX('BEF（拡大係数）'!$A$4:$AO$154,MATCH(【入力】吸収量・排出量算定シート!$H95,'BEF（拡大係数）'!$A$4:$A$154,0),MATCH($G95,'BEF（拡大係数）'!$A$4:$AO$4,0)),0)</f>
        <v>0</v>
      </c>
      <c r="AT95" s="2">
        <f>IFERROR(INDEX('BEF（拡大係数）'!$A$4:$AO$154,MATCH(【入力】吸収量・排出量算定シート!$H95,'BEF（拡大係数）'!$A$4:$A$154,0),MATCH($G95,'BEF（拡大係数）'!$A$4:$AO$4,0)),0)</f>
        <v>0</v>
      </c>
      <c r="AU95" s="2">
        <f>IFERROR(VLOOKUP($G95,パラメータ_オリジナル!$B$6:$G$45,4,FALSE),0)</f>
        <v>0</v>
      </c>
      <c r="AV95" s="2">
        <f>IFERROR(VLOOKUP($G95,パラメータ_オリジナル!$B$6:$G$45,5,FALSE),0)</f>
        <v>0</v>
      </c>
      <c r="AW95" s="2">
        <f>IFERROR(VLOOKUP($G95,パラメータ_オリジナル!$B$6:$G$45,6,FALSE),0)</f>
        <v>0</v>
      </c>
      <c r="AX95" s="125">
        <f t="shared" si="182"/>
        <v>0</v>
      </c>
      <c r="AY95" s="125">
        <f t="shared" si="183"/>
        <v>0</v>
      </c>
      <c r="AZ95" s="125">
        <f t="shared" si="184"/>
        <v>0</v>
      </c>
      <c r="BA95" s="125">
        <f t="shared" si="185"/>
        <v>0</v>
      </c>
      <c r="BB95" s="125">
        <f t="shared" si="186"/>
        <v>0</v>
      </c>
      <c r="BC95" s="125">
        <f t="shared" si="187"/>
        <v>0</v>
      </c>
      <c r="BD95" s="125">
        <f t="shared" si="188"/>
        <v>0</v>
      </c>
      <c r="BE95" s="125">
        <f t="shared" si="189"/>
        <v>0</v>
      </c>
      <c r="BF95" s="125">
        <f t="shared" si="190"/>
        <v>0</v>
      </c>
      <c r="BG95" s="125">
        <f t="shared" si="191"/>
        <v>0</v>
      </c>
      <c r="BH95" s="125">
        <f t="shared" si="192"/>
        <v>0</v>
      </c>
      <c r="BI95" s="125">
        <f t="shared" si="193"/>
        <v>0</v>
      </c>
      <c r="BJ95" s="125">
        <f t="shared" si="194"/>
        <v>0</v>
      </c>
      <c r="BK95" s="125">
        <f t="shared" si="195"/>
        <v>0</v>
      </c>
      <c r="BL95" s="125">
        <f t="shared" si="196"/>
        <v>0</v>
      </c>
      <c r="BM95" s="125">
        <f t="shared" si="197"/>
        <v>0</v>
      </c>
      <c r="BN95" s="125">
        <f t="shared" si="198"/>
        <v>0</v>
      </c>
      <c r="BO95" s="125">
        <f t="shared" si="199"/>
        <v>0</v>
      </c>
      <c r="BP95" s="125">
        <f t="shared" si="200"/>
        <v>0</v>
      </c>
      <c r="BQ95" s="125">
        <f t="shared" si="201"/>
        <v>0</v>
      </c>
      <c r="BR95" s="125">
        <f t="shared" si="202"/>
        <v>0</v>
      </c>
      <c r="BS95" s="125">
        <f t="shared" si="203"/>
        <v>0</v>
      </c>
      <c r="BT95" s="125">
        <f t="shared" si="204"/>
        <v>0</v>
      </c>
      <c r="BU95" s="125">
        <f t="shared" si="205"/>
        <v>0</v>
      </c>
      <c r="BV95" s="125">
        <f t="shared" si="206"/>
        <v>0</v>
      </c>
      <c r="BW95" s="125">
        <f t="shared" si="207"/>
        <v>0</v>
      </c>
      <c r="BX95" s="125">
        <f t="shared" si="208"/>
        <v>0</v>
      </c>
      <c r="BY95" s="125">
        <f t="shared" si="209"/>
        <v>0</v>
      </c>
      <c r="BZ95" s="125">
        <f t="shared" si="210"/>
        <v>0</v>
      </c>
      <c r="CA95" s="125">
        <f t="shared" si="211"/>
        <v>0</v>
      </c>
      <c r="CB95" s="125">
        <f t="shared" si="212"/>
        <v>0</v>
      </c>
      <c r="CC95" s="125">
        <f t="shared" si="213"/>
        <v>0</v>
      </c>
      <c r="CD95" s="125">
        <f t="shared" si="214"/>
        <v>0</v>
      </c>
      <c r="CE95" s="125">
        <f t="shared" si="215"/>
        <v>0</v>
      </c>
      <c r="CF95" s="2">
        <f>IFERROR(IF($F95="地位Ⅰ",INDEX(幹材積成長量!$I$7:$K$148,MATCH((【入力】吸収量・排出量算定シート!$H95+(【入力】吸収量・排出量算定シート!CF$17-【入力】吸収量・排出量算定シート!$CF$17)),幹材積成長量!$I$7:$I$148,0),MATCH(【入力】吸収量・排出量算定シート!$G95,幹材積成長量!$I$7:$K$7,0)),IF($F95="地位Ⅲ",INDEX(幹材積成長量!$O$7:$Q$148,MATCH((【入力】吸収量・排出量算定シート!$H95+(【入力】吸収量・排出量算定シート!CF$17-【入力】吸収量・排出量算定シート!$CF$17)),幹材積成長量!$O$7:$O$148,0),MATCH(【入力】吸収量・排出量算定シート!$G95,幹材積成長量!$O$7:$Q$7,0)),INDEX(幹材積成長量!$L$7:$N$148,MATCH((【入力】吸収量・排出量算定シート!$H95+(【入力】吸収量・排出量算定シート!CF$17-【入力】吸収量・排出量算定シート!$CF$17)),幹材積成長量!$L$7:$L$148,0),MATCH(【入力】吸収量・排出量算定シート!$G95,幹材積成長量!$L$7:$N$7,0)))),0)</f>
        <v>0</v>
      </c>
      <c r="CG95" s="2">
        <f>IFERROR(IF($F95="地位Ⅰ",INDEX(幹材積成長量!$I$7:$K$148,MATCH((【入力】吸収量・排出量算定シート!$H95+(【入力】吸収量・排出量算定シート!CG$17-【入力】吸収量・排出量算定シート!$CF$17)),幹材積成長量!$I$7:$I$148,0),MATCH(【入力】吸収量・排出量算定シート!$G95,幹材積成長量!$I$7:$K$7,0)),IF($F95="地位Ⅲ",INDEX(幹材積成長量!$O$7:$Q$148,MATCH((【入力】吸収量・排出量算定シート!$H95+(【入力】吸収量・排出量算定シート!CG$17-【入力】吸収量・排出量算定シート!$CF$17)),幹材積成長量!$O$7:$O$148,0),MATCH(【入力】吸収量・排出量算定シート!$G95,幹材積成長量!$O$7:$Q$7,0)),INDEX(幹材積成長量!$L$7:$N$148,MATCH((【入力】吸収量・排出量算定シート!$H95+(【入力】吸収量・排出量算定シート!CG$17-【入力】吸収量・排出量算定シート!$CF$17)),幹材積成長量!$L$7:$L$148,0),MATCH(【入力】吸収量・排出量算定シート!$G95,幹材積成長量!$L$7:$N$7,0)))),0)</f>
        <v>0</v>
      </c>
      <c r="CH95" s="2">
        <f>IFERROR(IF($F95="地位Ⅰ",INDEX(幹材積成長量!$I$7:$K$148,MATCH((【入力】吸収量・排出量算定シート!$H95+(【入力】吸収量・排出量算定シート!CH$17-【入力】吸収量・排出量算定シート!$CF$17)),幹材積成長量!$I$7:$I$148,0),MATCH(【入力】吸収量・排出量算定シート!$G95,幹材積成長量!$I$7:$K$7,0)),IF($F95="地位Ⅲ",INDEX(幹材積成長量!$O$7:$Q$148,MATCH((【入力】吸収量・排出量算定シート!$H95+(【入力】吸収量・排出量算定シート!CH$17-【入力】吸収量・排出量算定シート!$CF$17)),幹材積成長量!$O$7:$O$148,0),MATCH(【入力】吸収量・排出量算定シート!$G95,幹材積成長量!$O$7:$Q$7,0)),INDEX(幹材積成長量!$L$7:$N$148,MATCH((【入力】吸収量・排出量算定シート!$H95+(【入力】吸収量・排出量算定シート!CH$17-【入力】吸収量・排出量算定シート!$CF$17)),幹材積成長量!$L$7:$L$148,0),MATCH(【入力】吸収量・排出量算定シート!$G95,幹材積成長量!$L$7:$N$7,0)))),0)</f>
        <v>0</v>
      </c>
      <c r="CI95" s="2">
        <f>IFERROR(IF($F95="地位Ⅰ",INDEX(幹材積成長量!$I$7:$K$148,MATCH((【入力】吸収量・排出量算定シート!$H95+(【入力】吸収量・排出量算定シート!CI$17-【入力】吸収量・排出量算定シート!$CF$17)),幹材積成長量!$I$7:$I$148,0),MATCH(【入力】吸収量・排出量算定シート!$G95,幹材積成長量!$I$7:$K$7,0)),IF($F95="地位Ⅲ",INDEX(幹材積成長量!$O$7:$Q$148,MATCH((【入力】吸収量・排出量算定シート!$H95+(【入力】吸収量・排出量算定シート!CI$17-【入力】吸収量・排出量算定シート!$CF$17)),幹材積成長量!$O$7:$O$148,0),MATCH(【入力】吸収量・排出量算定シート!$G95,幹材積成長量!$O$7:$Q$7,0)),INDEX(幹材積成長量!$L$7:$N$148,MATCH((【入力】吸収量・排出量算定シート!$H95+(【入力】吸収量・排出量算定シート!CI$17-【入力】吸収量・排出量算定シート!$CF$17)),幹材積成長量!$L$7:$L$148,0),MATCH(【入力】吸収量・排出量算定シート!$G95,幹材積成長量!$L$7:$N$7,0)))),0)</f>
        <v>0</v>
      </c>
      <c r="CJ95" s="2">
        <f>IFERROR(IF($F95="地位Ⅰ",INDEX(幹材積成長量!$I$7:$K$148,MATCH((【入力】吸収量・排出量算定シート!$H95+(【入力】吸収量・排出量算定シート!CJ$17-【入力】吸収量・排出量算定シート!$CF$17)),幹材積成長量!$I$7:$I$148,0),MATCH(【入力】吸収量・排出量算定シート!$G95,幹材積成長量!$I$7:$K$7,0)),IF($F95="地位Ⅲ",INDEX(幹材積成長量!$O$7:$Q$148,MATCH((【入力】吸収量・排出量算定シート!$H95+(【入力】吸収量・排出量算定シート!CJ$17-【入力】吸収量・排出量算定シート!$CF$17)),幹材積成長量!$O$7:$O$148,0),MATCH(【入力】吸収量・排出量算定シート!$G95,幹材積成長量!$O$7:$Q$7,0)),INDEX(幹材積成長量!$L$7:$N$148,MATCH((【入力】吸収量・排出量算定シート!$H95+(【入力】吸収量・排出量算定シート!CJ$17-【入力】吸収量・排出量算定シート!$CF$17)),幹材積成長量!$L$7:$L$148,0),MATCH(【入力】吸収量・排出量算定シート!$G95,幹材積成長量!$L$7:$N$7,0)))),0)</f>
        <v>0</v>
      </c>
      <c r="CK95" s="2">
        <f>IFERROR(IF($F95="地位Ⅰ",INDEX(幹材積成長量!$I$7:$K$148,MATCH((【入力】吸収量・排出量算定シート!$H95+(【入力】吸収量・排出量算定シート!CK$17-【入力】吸収量・排出量算定シート!$CF$17)),幹材積成長量!$I$7:$I$148,0),MATCH(【入力】吸収量・排出量算定シート!$G95,幹材積成長量!$I$7:$K$7,0)),IF($F95="地位Ⅲ",INDEX(幹材積成長量!$O$7:$Q$148,MATCH((【入力】吸収量・排出量算定シート!$H95+(【入力】吸収量・排出量算定シート!CK$17-【入力】吸収量・排出量算定シート!$CF$17)),幹材積成長量!$O$7:$O$148,0),MATCH(【入力】吸収量・排出量算定シート!$G95,幹材積成長量!$O$7:$Q$7,0)),INDEX(幹材積成長量!$L$7:$N$148,MATCH((【入力】吸収量・排出量算定シート!$H95+(【入力】吸収量・排出量算定シート!CK$17-【入力】吸収量・排出量算定シート!$CF$17)),幹材積成長量!$L$7:$L$148,0),MATCH(【入力】吸収量・排出量算定シート!$G95,幹材積成長量!$L$7:$N$7,0)))),0)</f>
        <v>0</v>
      </c>
      <c r="CL95" s="2">
        <f>IFERROR(IF($F95="地位Ⅰ",INDEX(幹材積成長量!$I$7:$K$148,MATCH((【入力】吸収量・排出量算定シート!$H95+(【入力】吸収量・排出量算定シート!CL$17-【入力】吸収量・排出量算定シート!$CF$17)),幹材積成長量!$I$7:$I$148,0),MATCH(【入力】吸収量・排出量算定シート!$G95,幹材積成長量!$I$7:$K$7,0)),IF($F95="地位Ⅲ",INDEX(幹材積成長量!$O$7:$Q$148,MATCH((【入力】吸収量・排出量算定シート!$H95+(【入力】吸収量・排出量算定シート!CL$17-【入力】吸収量・排出量算定シート!$CF$17)),幹材積成長量!$O$7:$O$148,0),MATCH(【入力】吸収量・排出量算定シート!$G95,幹材積成長量!$O$7:$Q$7,0)),INDEX(幹材積成長量!$L$7:$N$148,MATCH((【入力】吸収量・排出量算定シート!$H95+(【入力】吸収量・排出量算定シート!CL$17-【入力】吸収量・排出量算定シート!$CF$17)),幹材積成長量!$L$7:$L$148,0),MATCH(【入力】吸収量・排出量算定シート!$G95,幹材積成長量!$L$7:$N$7,0)))),0)</f>
        <v>0</v>
      </c>
      <c r="CM95" s="2">
        <f>IFERROR(IF($F95="地位Ⅰ",INDEX(幹材積成長量!$I$7:$K$148,MATCH((【入力】吸収量・排出量算定シート!$H95+(【入力】吸収量・排出量算定シート!CM$17-【入力】吸収量・排出量算定シート!$CF$17)),幹材積成長量!$I$7:$I$148,0),MATCH(【入力】吸収量・排出量算定シート!$G95,幹材積成長量!$I$7:$K$7,0)),IF($F95="地位Ⅲ",INDEX(幹材積成長量!$O$7:$Q$148,MATCH((【入力】吸収量・排出量算定シート!$H95+(【入力】吸収量・排出量算定シート!CM$17-【入力】吸収量・排出量算定シート!$CF$17)),幹材積成長量!$O$7:$O$148,0),MATCH(【入力】吸収量・排出量算定シート!$G95,幹材積成長量!$O$7:$Q$7,0)),INDEX(幹材積成長量!$L$7:$N$148,MATCH((【入力】吸収量・排出量算定シート!$H95+(【入力】吸収量・排出量算定シート!CM$17-【入力】吸収量・排出量算定シート!$CF$17)),幹材積成長量!$L$7:$L$148,0),MATCH(【入力】吸収量・排出量算定シート!$G95,幹材積成長量!$L$7:$N$7,0)))),0)</f>
        <v>0</v>
      </c>
      <c r="CN95" s="2">
        <f>IFERROR(IF($F95="地位Ⅰ",INDEX(幹材積成長量!$I$7:$K$148,MATCH((【入力】吸収量・排出量算定シート!$H95+(【入力】吸収量・排出量算定シート!CN$17-【入力】吸収量・排出量算定シート!$CF$17)),幹材積成長量!$I$7:$I$148,0),MATCH(【入力】吸収量・排出量算定シート!$G95,幹材積成長量!$I$7:$K$7,0)),IF($F95="地位Ⅲ",INDEX(幹材積成長量!$O$7:$Q$148,MATCH((【入力】吸収量・排出量算定シート!$H95+(【入力】吸収量・排出量算定シート!CN$17-【入力】吸収量・排出量算定シート!$CF$17)),幹材積成長量!$O$7:$O$148,0),MATCH(【入力】吸収量・排出量算定シート!$G95,幹材積成長量!$O$7:$Q$7,0)),INDEX(幹材積成長量!$L$7:$N$148,MATCH((【入力】吸収量・排出量算定シート!$H95+(【入力】吸収量・排出量算定シート!CN$17-【入力】吸収量・排出量算定シート!$CF$17)),幹材積成長量!$L$7:$L$148,0),MATCH(【入力】吸収量・排出量算定シート!$G95,幹材積成長量!$L$7:$N$7,0)))),0)</f>
        <v>0</v>
      </c>
      <c r="CO95" s="2">
        <f>IFERROR(IF($F95="地位Ⅰ",INDEX(幹材積成長量!$I$7:$K$148,MATCH((【入力】吸収量・排出量算定シート!$H95+(【入力】吸収量・排出量算定シート!CO$17-【入力】吸収量・排出量算定シート!$CF$17)),幹材積成長量!$I$7:$I$148,0),MATCH(【入力】吸収量・排出量算定シート!$G95,幹材積成長量!$I$7:$K$7,0)),IF($F95="地位Ⅲ",INDEX(幹材積成長量!$O$7:$Q$148,MATCH((【入力】吸収量・排出量算定シート!$H95+(【入力】吸収量・排出量算定シート!CO$17-【入力】吸収量・排出量算定シート!$CF$17)),幹材積成長量!$O$7:$O$148,0),MATCH(【入力】吸収量・排出量算定シート!$G95,幹材積成長量!$O$7:$Q$7,0)),INDEX(幹材積成長量!$L$7:$N$148,MATCH((【入力】吸収量・排出量算定シート!$H95+(【入力】吸収量・排出量算定シート!CO$17-【入力】吸収量・排出量算定シート!$CF$17)),幹材積成長量!$L$7:$L$148,0),MATCH(【入力】吸収量・排出量算定シート!$G95,幹材積成長量!$L$7:$N$7,0)))),0)</f>
        <v>0</v>
      </c>
      <c r="CP95" s="2">
        <f>IFERROR(IF($F95="地位Ⅰ",INDEX(幹材積成長量!$I$7:$K$148,MATCH((【入力】吸収量・排出量算定シート!$H95+(【入力】吸収量・排出量算定シート!CP$17-【入力】吸収量・排出量算定シート!$CF$17)),幹材積成長量!$I$7:$I$148,0),MATCH(【入力】吸収量・排出量算定シート!$G95,幹材積成長量!$I$7:$K$7,0)),IF($F95="地位Ⅲ",INDEX(幹材積成長量!$O$7:$Q$148,MATCH((【入力】吸収量・排出量算定シート!$H95+(【入力】吸収量・排出量算定シート!CP$17-【入力】吸収量・排出量算定シート!$CF$17)),幹材積成長量!$O$7:$O$148,0),MATCH(【入力】吸収量・排出量算定シート!$G95,幹材積成長量!$O$7:$Q$7,0)),INDEX(幹材積成長量!$L$7:$N$148,MATCH((【入力】吸収量・排出量算定シート!$H95+(【入力】吸収量・排出量算定シート!CP$17-【入力】吸収量・排出量算定シート!$CF$17)),幹材積成長量!$L$7:$L$148,0),MATCH(【入力】吸収量・排出量算定シート!$G95,幹材積成長量!$L$7:$N$7,0)))),0)</f>
        <v>0</v>
      </c>
      <c r="CQ95" s="2">
        <f>IFERROR(IF($F95="地位Ⅰ",INDEX(幹材積成長量!$I$7:$K$148,MATCH((【入力】吸収量・排出量算定シート!$H95+(【入力】吸収量・排出量算定シート!CQ$17-【入力】吸収量・排出量算定シート!$CF$17)),幹材積成長量!$I$7:$I$148,0),MATCH(【入力】吸収量・排出量算定シート!$G95,幹材積成長量!$I$7:$K$7,0)),IF($F95="地位Ⅲ",INDEX(幹材積成長量!$O$7:$Q$148,MATCH((【入力】吸収量・排出量算定シート!$H95+(【入力】吸収量・排出量算定シート!CQ$17-【入力】吸収量・排出量算定シート!$CF$17)),幹材積成長量!$O$7:$O$148,0),MATCH(【入力】吸収量・排出量算定シート!$G95,幹材積成長量!$O$7:$Q$7,0)),INDEX(幹材積成長量!$L$7:$N$148,MATCH((【入力】吸収量・排出量算定シート!$H95+(【入力】吸収量・排出量算定シート!CQ$17-【入力】吸収量・排出量算定シート!$CF$17)),幹材積成長量!$L$7:$L$148,0),MATCH(【入力】吸収量・排出量算定シート!$G95,幹材積成長量!$L$7:$N$7,0)))),0)</f>
        <v>0</v>
      </c>
      <c r="CR95" s="2">
        <f>IFERROR(IF($F95="地位Ⅰ",INDEX(幹材積成長量!$I$7:$K$148,MATCH((【入力】吸収量・排出量算定シート!$H95+(【入力】吸収量・排出量算定シート!CR$17-【入力】吸収量・排出量算定シート!$CF$17)),幹材積成長量!$I$7:$I$148,0),MATCH(【入力】吸収量・排出量算定シート!$G95,幹材積成長量!$I$7:$K$7,0)),IF($F95="地位Ⅲ",INDEX(幹材積成長量!$O$7:$Q$148,MATCH((【入力】吸収量・排出量算定シート!$H95+(【入力】吸収量・排出量算定シート!CR$17-【入力】吸収量・排出量算定シート!$CF$17)),幹材積成長量!$O$7:$O$148,0),MATCH(【入力】吸収量・排出量算定シート!$G95,幹材積成長量!$O$7:$Q$7,0)),INDEX(幹材積成長量!$L$7:$N$148,MATCH((【入力】吸収量・排出量算定シート!$H95+(【入力】吸収量・排出量算定シート!CR$17-【入力】吸収量・排出量算定シート!$CF$17)),幹材積成長量!$L$7:$L$148,0),MATCH(【入力】吸収量・排出量算定シート!$G95,幹材積成長量!$L$7:$N$7,0)))),0)</f>
        <v>0</v>
      </c>
      <c r="CS95" s="2">
        <f>IFERROR(IF($F95="地位Ⅰ",INDEX(幹材積成長量!$I$7:$K$148,MATCH((【入力】吸収量・排出量算定シート!$H95+(【入力】吸収量・排出量算定シート!CS$17-【入力】吸収量・排出量算定シート!$CF$17)),幹材積成長量!$I$7:$I$148,0),MATCH(【入力】吸収量・排出量算定シート!$G95,幹材積成長量!$I$7:$K$7,0)),IF($F95="地位Ⅲ",INDEX(幹材積成長量!$O$7:$Q$148,MATCH((【入力】吸収量・排出量算定シート!$H95+(【入力】吸収量・排出量算定シート!CS$17-【入力】吸収量・排出量算定シート!$CF$17)),幹材積成長量!$O$7:$O$148,0),MATCH(【入力】吸収量・排出量算定シート!$G95,幹材積成長量!$O$7:$Q$7,0)),INDEX(幹材積成長量!$L$7:$N$148,MATCH((【入力】吸収量・排出量算定シート!$H95+(【入力】吸収量・排出量算定シート!CS$17-【入力】吸収量・排出量算定シート!$CF$17)),幹材積成長量!$L$7:$L$148,0),MATCH(【入力】吸収量・排出量算定シート!$G95,幹材積成長量!$L$7:$N$7,0)))),0)</f>
        <v>0</v>
      </c>
      <c r="CT95" s="2">
        <f>IFERROR(IF($F95="地位Ⅰ",INDEX(幹材積成長量!$I$7:$K$148,MATCH((【入力】吸収量・排出量算定シート!$H95+(【入力】吸収量・排出量算定シート!CT$17-【入力】吸収量・排出量算定シート!$CF$17)),幹材積成長量!$I$7:$I$148,0),MATCH(【入力】吸収量・排出量算定シート!$G95,幹材積成長量!$I$7:$K$7,0)),IF($F95="地位Ⅲ",INDEX(幹材積成長量!$O$7:$Q$148,MATCH((【入力】吸収量・排出量算定シート!$H95+(【入力】吸収量・排出量算定シート!CT$17-【入力】吸収量・排出量算定シート!$CF$17)),幹材積成長量!$O$7:$O$148,0),MATCH(【入力】吸収量・排出量算定シート!$G95,幹材積成長量!$O$7:$Q$7,0)),INDEX(幹材積成長量!$L$7:$N$148,MATCH((【入力】吸収量・排出量算定シート!$H95+(【入力】吸収量・排出量算定シート!CT$17-【入力】吸収量・排出量算定シート!$CF$17)),幹材積成長量!$L$7:$L$148,0),MATCH(【入力】吸収量・排出量算定シート!$G95,幹材積成長量!$L$7:$N$7,0)))),0)</f>
        <v>0</v>
      </c>
      <c r="CU95" s="2">
        <f>IFERROR(IF($F95="地位Ⅰ",INDEX(幹材積成長量!$I$7:$K$148,MATCH((【入力】吸収量・排出量算定シート!$H95+(【入力】吸収量・排出量算定シート!CU$17-【入力】吸収量・排出量算定シート!$CF$17)),幹材積成長量!$I$7:$I$148,0),MATCH(【入力】吸収量・排出量算定シート!$G95,幹材積成長量!$I$7:$K$7,0)),IF($F95="地位Ⅲ",INDEX(幹材積成長量!$O$7:$Q$148,MATCH((【入力】吸収量・排出量算定シート!$H95+(【入力】吸収量・排出量算定シート!CU$17-【入力】吸収量・排出量算定シート!$CF$17)),幹材積成長量!$O$7:$O$148,0),MATCH(【入力】吸収量・排出量算定シート!$G95,幹材積成長量!$O$7:$Q$7,0)),INDEX(幹材積成長量!$L$7:$N$148,MATCH((【入力】吸収量・排出量算定シート!$H95+(【入力】吸収量・排出量算定シート!CU$17-【入力】吸収量・排出量算定シート!$CF$17)),幹材積成長量!$L$7:$L$148,0),MATCH(【入力】吸収量・排出量算定シート!$G95,幹材積成長量!$L$7:$N$7,0)))),0)</f>
        <v>0</v>
      </c>
      <c r="CV95" s="2">
        <f>IFERROR(IF($F95="地位Ⅰ",INDEX(幹材積成長量!$I$7:$K$148,MATCH((【入力】吸収量・排出量算定シート!$H95+(【入力】吸収量・排出量算定シート!CV$17-【入力】吸収量・排出量算定シート!$CF$17)),幹材積成長量!$I$7:$I$148,0),MATCH(【入力】吸収量・排出量算定シート!$G95,幹材積成長量!$I$7:$K$7,0)),IF($F95="地位Ⅲ",INDEX(幹材積成長量!$O$7:$Q$148,MATCH((【入力】吸収量・排出量算定シート!$H95+(【入力】吸収量・排出量算定シート!CV$17-【入力】吸収量・排出量算定シート!$CF$17)),幹材積成長量!$O$7:$O$148,0),MATCH(【入力】吸収量・排出量算定シート!$G95,幹材積成長量!$O$7:$Q$7,0)),INDEX(幹材積成長量!$L$7:$N$148,MATCH((【入力】吸収量・排出量算定シート!$H95+(【入力】吸収量・排出量算定シート!CV$17-【入力】吸収量・排出量算定シート!$CF$17)),幹材積成長量!$L$7:$L$148,0),MATCH(【入力】吸収量・排出量算定シート!$G95,幹材積成長量!$L$7:$N$7,0)))),0)</f>
        <v>0</v>
      </c>
      <c r="CW95" s="2">
        <f t="shared" si="216"/>
        <v>0</v>
      </c>
      <c r="CX95" s="2">
        <f t="shared" si="217"/>
        <v>0</v>
      </c>
      <c r="CY95" s="2">
        <f t="shared" si="218"/>
        <v>0</v>
      </c>
      <c r="CZ95" s="2">
        <f t="shared" si="219"/>
        <v>0</v>
      </c>
      <c r="DA95" s="2">
        <f t="shared" si="220"/>
        <v>0</v>
      </c>
      <c r="DB95" s="2">
        <f t="shared" si="221"/>
        <v>0</v>
      </c>
      <c r="DC95" s="2">
        <f t="shared" si="222"/>
        <v>0</v>
      </c>
      <c r="DD95" s="2">
        <f t="shared" si="223"/>
        <v>0</v>
      </c>
      <c r="DE95" s="2">
        <f t="shared" si="224"/>
        <v>0</v>
      </c>
      <c r="DF95" s="2">
        <f t="shared" si="225"/>
        <v>0</v>
      </c>
      <c r="DG95" s="2">
        <f t="shared" si="226"/>
        <v>0</v>
      </c>
      <c r="DH95" s="2">
        <f t="shared" si="227"/>
        <v>0</v>
      </c>
      <c r="DI95" s="2">
        <f t="shared" si="228"/>
        <v>0</v>
      </c>
      <c r="DJ95" s="2">
        <f t="shared" si="229"/>
        <v>0</v>
      </c>
      <c r="DK95" s="2">
        <f t="shared" si="230"/>
        <v>0</v>
      </c>
      <c r="DL95" s="2">
        <f t="shared" si="231"/>
        <v>0</v>
      </c>
      <c r="DM95" s="2">
        <f t="shared" si="232"/>
        <v>0</v>
      </c>
      <c r="DN95" s="187">
        <f>IFERROR(IF($F95="地位Ⅰ",INDEX(幹材積成長量!$AE$7:$AG$14,8,MATCH(【入力】吸収量・排出量算定シート!$G95,幹材積成長量!$AE$7:$AG$7,0)),IF($F95="地位Ⅲ",INDEX(幹材積成長量!$AK$7:$AM$14,8,MATCH(【入力】吸収量・排出量算定シート!$G95,幹材積成長量!$AK$7:$AM$7,0)),INDEX(幹材積成長量!$AH$7:$AJ$14,8,MATCH(【入力】吸収量・排出量算定シート!$G95,幹材積成長量!$AH$7:$AJ$7,0)))),0)</f>
        <v>0</v>
      </c>
      <c r="DO95" s="187">
        <f>IFERROR(IF($F95="地位Ⅰ",INDEX(幹材積成長量!$AE$7:$AG$14,8,MATCH(【入力】吸収量・排出量算定シート!$G95,幹材積成長量!$AE$7:$AG$7,0)),IF($F95="地位Ⅲ",INDEX(幹材積成長量!$AK$7:$AM$14,8,MATCH(【入力】吸収量・排出量算定シート!$G95,幹材積成長量!$AK$7:$AM$7,0)),INDEX(幹材積成長量!$AH$7:$AJ$14,8,MATCH(【入力】吸収量・排出量算定シート!$G95,幹材積成長量!$AH$7:$AJ$7,0)))),0)</f>
        <v>0</v>
      </c>
      <c r="DP95" s="187">
        <f>IFERROR(IF($F95="地位Ⅰ",INDEX(幹材積成長量!$AE$7:$AG$14,8,MATCH(【入力】吸収量・排出量算定シート!$G95,幹材積成長量!$AE$7:$AG$7,0)),IF($F95="地位Ⅲ",INDEX(幹材積成長量!$AK$7:$AM$14,8,MATCH(【入力】吸収量・排出量算定シート!$G95,幹材積成長量!$AK$7:$AM$7,0)),INDEX(幹材積成長量!$AH$7:$AJ$14,8,MATCH(【入力】吸収量・排出量算定シート!$G95,幹材積成長量!$AH$7:$AJ$7,0)))),0)</f>
        <v>0</v>
      </c>
      <c r="DQ95" s="187">
        <f>IFERROR(IF($F95="地位Ⅰ",INDEX(幹材積成長量!$AE$7:$AG$14,8,MATCH(【入力】吸収量・排出量算定シート!$G95,幹材積成長量!$AE$7:$AG$7,0)),IF($F95="地位Ⅲ",INDEX(幹材積成長量!$AK$7:$AM$14,8,MATCH(【入力】吸収量・排出量算定シート!$G95,幹材積成長量!$AK$7:$AM$7,0)),INDEX(幹材積成長量!$AH$7:$AJ$14,8,MATCH(【入力】吸収量・排出量算定シート!$G95,幹材積成長量!$AH$7:$AJ$7,0)))),0)</f>
        <v>0</v>
      </c>
      <c r="DR95" s="187">
        <f>IFERROR(IF($F95="地位Ⅰ",INDEX(幹材積成長量!$AE$7:$AG$14,8,MATCH(【入力】吸収量・排出量算定シート!$G95,幹材積成長量!$AE$7:$AG$7,0)),IF($F95="地位Ⅲ",INDEX(幹材積成長量!$AK$7:$AM$14,8,MATCH(【入力】吸収量・排出量算定シート!$G95,幹材積成長量!$AK$7:$AM$7,0)),INDEX(幹材積成長量!$AH$7:$AJ$14,8,MATCH(【入力】吸収量・排出量算定シート!$G95,幹材積成長量!$AH$7:$AJ$7,0)))),0)</f>
        <v>0</v>
      </c>
      <c r="DS95" s="187">
        <f>IFERROR(IF($F95="地位Ⅰ",INDEX(幹材積成長量!$AE$7:$AG$14,8,MATCH(【入力】吸収量・排出量算定シート!$G95,幹材積成長量!$AE$7:$AG$7,0)),IF($F95="地位Ⅲ",INDEX(幹材積成長量!$AK$7:$AM$14,8,MATCH(【入力】吸収量・排出量算定シート!$G95,幹材積成長量!$AK$7:$AM$7,0)),INDEX(幹材積成長量!$AH$7:$AJ$14,8,MATCH(【入力】吸収量・排出量算定シート!$G95,幹材積成長量!$AH$7:$AJ$7,0)))),0)</f>
        <v>0</v>
      </c>
      <c r="DT95" s="187">
        <f>IFERROR(IF($F95="地位Ⅰ",INDEX(幹材積成長量!$AE$7:$AG$14,8,MATCH(【入力】吸収量・排出量算定シート!$G95,幹材積成長量!$AE$7:$AG$7,0)),IF($F95="地位Ⅲ",INDEX(幹材積成長量!$AK$7:$AM$14,8,MATCH(【入力】吸収量・排出量算定シート!$G95,幹材積成長量!$AK$7:$AM$7,0)),INDEX(幹材積成長量!$AH$7:$AJ$14,8,MATCH(【入力】吸収量・排出量算定シート!$G95,幹材積成長量!$AH$7:$AJ$7,0)))),0)</f>
        <v>0</v>
      </c>
      <c r="DU95" s="187">
        <f>IFERROR(IF($F95="地位Ⅰ",INDEX(幹材積成長量!$AE$7:$AG$14,8,MATCH(【入力】吸収量・排出量算定シート!$G95,幹材積成長量!$AE$7:$AG$7,0)),IF($F95="地位Ⅲ",INDEX(幹材積成長量!$AK$7:$AM$14,8,MATCH(【入力】吸収量・排出量算定シート!$G95,幹材積成長量!$AK$7:$AM$7,0)),INDEX(幹材積成長量!$AH$7:$AJ$14,8,MATCH(【入力】吸収量・排出量算定シート!$G95,幹材積成長量!$AH$7:$AJ$7,0)))),0)</f>
        <v>0</v>
      </c>
      <c r="DV95" s="187">
        <f>IFERROR(IF($F95="地位Ⅰ",INDEX(幹材積成長量!$AE$7:$AG$14,8,MATCH(【入力】吸収量・排出量算定シート!$G95,幹材積成長量!$AE$7:$AG$7,0)),IF($F95="地位Ⅲ",INDEX(幹材積成長量!$AK$7:$AM$14,8,MATCH(【入力】吸収量・排出量算定シート!$G95,幹材積成長量!$AK$7:$AM$7,0)),INDEX(幹材積成長量!$AH$7:$AJ$14,8,MATCH(【入力】吸収量・排出量算定シート!$G95,幹材積成長量!$AH$7:$AJ$7,0)))),0)</f>
        <v>0</v>
      </c>
      <c r="DW95" s="187">
        <f>IFERROR(IF($F95="地位Ⅰ",INDEX(幹材積成長量!$AE$7:$AG$14,8,MATCH(【入力】吸収量・排出量算定シート!$G95,幹材積成長量!$AE$7:$AG$7,0)),IF($F95="地位Ⅲ",INDEX(幹材積成長量!$AK$7:$AM$14,8,MATCH(【入力】吸収量・排出量算定シート!$G95,幹材積成長量!$AK$7:$AM$7,0)),INDEX(幹材積成長量!$AH$7:$AJ$14,8,MATCH(【入力】吸収量・排出量算定シート!$G95,幹材積成長量!$AH$7:$AJ$7,0)))),0)</f>
        <v>0</v>
      </c>
      <c r="DX95" s="187">
        <f>IFERROR(IF($F95="地位Ⅰ",INDEX(幹材積成長量!$AE$7:$AG$14,8,MATCH(【入力】吸収量・排出量算定シート!$G95,幹材積成長量!$AE$7:$AG$7,0)),IF($F95="地位Ⅲ",INDEX(幹材積成長量!$AK$7:$AM$14,8,MATCH(【入力】吸収量・排出量算定シート!$G95,幹材積成長量!$AK$7:$AM$7,0)),INDEX(幹材積成長量!$AH$7:$AJ$14,8,MATCH(【入力】吸収量・排出量算定シート!$G95,幹材積成長量!$AH$7:$AJ$7,0)))),0)</f>
        <v>0</v>
      </c>
      <c r="DY95" s="187">
        <f>IFERROR(IF($F95="地位Ⅰ",INDEX(幹材積成長量!$AE$7:$AG$14,8,MATCH(【入力】吸収量・排出量算定シート!$G95,幹材積成長量!$AE$7:$AG$7,0)),IF($F95="地位Ⅲ",INDEX(幹材積成長量!$AK$7:$AM$14,8,MATCH(【入力】吸収量・排出量算定シート!$G95,幹材積成長量!$AK$7:$AM$7,0)),INDEX(幹材積成長量!$AH$7:$AJ$14,8,MATCH(【入力】吸収量・排出量算定シート!$G95,幹材積成長量!$AH$7:$AJ$7,0)))),0)</f>
        <v>0</v>
      </c>
      <c r="DZ95" s="187">
        <f>IFERROR(IF($F95="地位Ⅰ",INDEX(幹材積成長量!$AE$7:$AG$14,8,MATCH(【入力】吸収量・排出量算定シート!$G95,幹材積成長量!$AE$7:$AG$7,0)),IF($F95="地位Ⅲ",INDEX(幹材積成長量!$AK$7:$AM$14,8,MATCH(【入力】吸収量・排出量算定シート!$G95,幹材積成長量!$AK$7:$AM$7,0)),INDEX(幹材積成長量!$AH$7:$AJ$14,8,MATCH(【入力】吸収量・排出量算定シート!$G95,幹材積成長量!$AH$7:$AJ$7,0)))),0)</f>
        <v>0</v>
      </c>
      <c r="EA95" s="187">
        <f>IFERROR(IF($F95="地位Ⅰ",INDEX(幹材積成長量!$AE$7:$AG$14,8,MATCH(【入力】吸収量・排出量算定シート!$G95,幹材積成長量!$AE$7:$AG$7,0)),IF($F95="地位Ⅲ",INDEX(幹材積成長量!$AK$7:$AM$14,8,MATCH(【入力】吸収量・排出量算定シート!$G95,幹材積成長量!$AK$7:$AM$7,0)),INDEX(幹材積成長量!$AH$7:$AJ$14,8,MATCH(【入力】吸収量・排出量算定シート!$G95,幹材積成長量!$AH$7:$AJ$7,0)))),0)</f>
        <v>0</v>
      </c>
      <c r="EB95" s="187">
        <f>IFERROR(IF($F95="地位Ⅰ",INDEX(幹材積成長量!$AE$7:$AG$14,8,MATCH(【入力】吸収量・排出量算定シート!$G95,幹材積成長量!$AE$7:$AG$7,0)),IF($F95="地位Ⅲ",INDEX(幹材積成長量!$AK$7:$AM$14,8,MATCH(【入力】吸収量・排出量算定シート!$G95,幹材積成長量!$AK$7:$AM$7,0)),INDEX(幹材積成長量!$AH$7:$AJ$14,8,MATCH(【入力】吸収量・排出量算定シート!$G95,幹材積成長量!$AH$7:$AJ$7,0)))),0)</f>
        <v>0</v>
      </c>
      <c r="EC95" s="187">
        <f>IFERROR(IF($F95="地位Ⅰ",INDEX(幹材積成長量!$AE$7:$AG$14,8,MATCH(【入力】吸収量・排出量算定シート!$G95,幹材積成長量!$AE$7:$AG$7,0)),IF($F95="地位Ⅲ",INDEX(幹材積成長量!$AK$7:$AM$14,8,MATCH(【入力】吸収量・排出量算定シート!$G95,幹材積成長量!$AK$7:$AM$7,0)),INDEX(幹材積成長量!$AH$7:$AJ$14,8,MATCH(【入力】吸収量・排出量算定シート!$G95,幹材積成長量!$AH$7:$AJ$7,0)))),0)</f>
        <v>0</v>
      </c>
      <c r="ED95" s="186">
        <f t="shared" si="233"/>
        <v>0</v>
      </c>
      <c r="EE95" s="186">
        <f t="shared" si="234"/>
        <v>0</v>
      </c>
      <c r="EF95" s="186">
        <f t="shared" si="235"/>
        <v>0</v>
      </c>
      <c r="EG95" s="186">
        <f t="shared" si="236"/>
        <v>0</v>
      </c>
      <c r="EH95" s="186">
        <f t="shared" si="237"/>
        <v>0</v>
      </c>
      <c r="EI95" s="186">
        <f t="shared" si="238"/>
        <v>0</v>
      </c>
      <c r="EJ95" s="186">
        <f t="shared" si="239"/>
        <v>0</v>
      </c>
      <c r="EK95" s="186">
        <f t="shared" si="240"/>
        <v>0</v>
      </c>
      <c r="EL95" s="186">
        <f t="shared" si="241"/>
        <v>0</v>
      </c>
      <c r="EM95" s="186">
        <f t="shared" si="242"/>
        <v>0</v>
      </c>
      <c r="EN95" s="186">
        <f t="shared" si="243"/>
        <v>0</v>
      </c>
      <c r="EO95" s="186">
        <f t="shared" si="244"/>
        <v>0</v>
      </c>
      <c r="EP95" s="186">
        <f t="shared" si="245"/>
        <v>0</v>
      </c>
      <c r="EQ95" s="186">
        <f t="shared" si="246"/>
        <v>0</v>
      </c>
      <c r="ER95" s="186">
        <f t="shared" si="247"/>
        <v>0</v>
      </c>
      <c r="ES95" s="186">
        <f t="shared" si="248"/>
        <v>0</v>
      </c>
      <c r="ET95" s="186">
        <f t="shared" si="249"/>
        <v>0</v>
      </c>
    </row>
    <row r="96" spans="2:150" x14ac:dyDescent="0.3">
      <c r="B96" s="3"/>
      <c r="C96" s="3"/>
      <c r="D96" s="3"/>
      <c r="E96" s="3"/>
      <c r="G96" s="217"/>
      <c r="J96" s="3"/>
      <c r="M96" s="187">
        <f>IFERROR(IF($F96="地位Ⅰ",INDEX(幹材積成長量!$S$7:$U$148,MATCH(【入力】吸収量・排出量算定シート!$H96+(M$17-$M$17),幹材積成長量!$S$7:$S$148,0),MATCH($G96,幹材積成長量!$S$7:$U$7,0)),IF($F96="地位Ⅲ",INDEX(幹材積成長量!$Y$7:$AA$148,MATCH(【入力】吸収量・排出量算定シート!$H96+(M$17-$M$17),幹材積成長量!$Y$7:$Y$148,0),MATCH($G96,幹材積成長量!$Y$7:$AA$7,0)),INDEX(幹材積成長量!$V$7:$X$148,MATCH(【入力】吸収量・排出量算定シート!$H96+(M$17-$M$17),幹材積成長量!$V$7:$V$148,0),MATCH($G96,幹材積成長量!$V$7:$X$7,0)))),0)</f>
        <v>0</v>
      </c>
      <c r="N96" s="187">
        <f>IFERROR(IF($F96="地位Ⅰ",INDEX(幹材積成長量!$S$7:$U$148,MATCH(【入力】吸収量・排出量算定シート!$H96+(N$17-$M$17),幹材積成長量!$S$7:$S$148,0),MATCH($G96,幹材積成長量!$S$7:$U$7,0)),IF($F96="地位Ⅲ",INDEX(幹材積成長量!$Y$7:$AA$148,MATCH(【入力】吸収量・排出量算定シート!$H96+(N$17-$M$17),幹材積成長量!$Y$7:$Y$148,0),MATCH($G96,幹材積成長量!$Y$7:$AA$7,0)),INDEX(幹材積成長量!$V$7:$X$148,MATCH(【入力】吸収量・排出量算定シート!$H96+(N$17-$M$17),幹材積成長量!$V$7:$V$148,0),MATCH($G96,幹材積成長量!$V$7:$X$7,0)))),0)</f>
        <v>0</v>
      </c>
      <c r="O96" s="187">
        <f>IFERROR(IF($F96="地位Ⅰ",INDEX(幹材積成長量!$S$7:$U$148,MATCH(【入力】吸収量・排出量算定シート!$H96+(O$17-$M$17),幹材積成長量!$S$7:$S$148,0),MATCH($G96,幹材積成長量!$S$7:$U$7,0)),IF($F96="地位Ⅲ",INDEX(幹材積成長量!$Y$7:$AA$148,MATCH(【入力】吸収量・排出量算定シート!$H96+(O$17-$M$17),幹材積成長量!$Y$7:$Y$148,0),MATCH($G96,幹材積成長量!$Y$7:$AA$7,0)),INDEX(幹材積成長量!$V$7:$X$148,MATCH(【入力】吸収量・排出量算定シート!$H96+(O$17-$M$17),幹材積成長量!$V$7:$V$148,0),MATCH($G96,幹材積成長量!$V$7:$X$7,0)))),0)</f>
        <v>0</v>
      </c>
      <c r="P96" s="187">
        <f>IFERROR(IF($F96="地位Ⅰ",INDEX(幹材積成長量!$S$7:$U$148,MATCH(【入力】吸収量・排出量算定シート!$H96+(P$17-$M$17),幹材積成長量!$S$7:$S$148,0),MATCH($G96,幹材積成長量!$S$7:$U$7,0)),IF($F96="地位Ⅲ",INDEX(幹材積成長量!$Y$7:$AA$148,MATCH(【入力】吸収量・排出量算定シート!$H96+(P$17-$M$17),幹材積成長量!$Y$7:$Y$148,0),MATCH($G96,幹材積成長量!$Y$7:$AA$7,0)),INDEX(幹材積成長量!$V$7:$X$148,MATCH(【入力】吸収量・排出量算定シート!$H96+(P$17-$M$17),幹材積成長量!$V$7:$V$148,0),MATCH($G96,幹材積成長量!$V$7:$X$7,0)))),0)</f>
        <v>0</v>
      </c>
      <c r="Q96" s="187">
        <f>IFERROR(IF($F96="地位Ⅰ",INDEX(幹材積成長量!$S$7:$U$148,MATCH(【入力】吸収量・排出量算定シート!$H96+(Q$17-$M$17),幹材積成長量!$S$7:$S$148,0),MATCH($G96,幹材積成長量!$S$7:$U$7,0)),IF($F96="地位Ⅲ",INDEX(幹材積成長量!$Y$7:$AA$148,MATCH(【入力】吸収量・排出量算定シート!$H96+(Q$17-$M$17),幹材積成長量!$Y$7:$Y$148,0),MATCH($G96,幹材積成長量!$Y$7:$AA$7,0)),INDEX(幹材積成長量!$V$7:$X$148,MATCH(【入力】吸収量・排出量算定シート!$H96+(Q$17-$M$17),幹材積成長量!$V$7:$V$148,0),MATCH($G96,幹材積成長量!$V$7:$X$7,0)))),0)</f>
        <v>0</v>
      </c>
      <c r="R96" s="187">
        <f>IFERROR(IF($F96="地位Ⅰ",INDEX(幹材積成長量!$S$7:$U$148,MATCH(【入力】吸収量・排出量算定シート!$H96+(R$17-$M$17),幹材積成長量!$S$7:$S$148,0),MATCH($G96,幹材積成長量!$S$7:$U$7,0)),IF($F96="地位Ⅲ",INDEX(幹材積成長量!$Y$7:$AA$148,MATCH(【入力】吸収量・排出量算定シート!$H96+(R$17-$M$17),幹材積成長量!$Y$7:$Y$148,0),MATCH($G96,幹材積成長量!$Y$7:$AA$7,0)),INDEX(幹材積成長量!$V$7:$X$148,MATCH(【入力】吸収量・排出量算定シート!$H96+(R$17-$M$17),幹材積成長量!$V$7:$V$148,0),MATCH($G96,幹材積成長量!$V$7:$X$7,0)))),0)</f>
        <v>0</v>
      </c>
      <c r="S96" s="187">
        <f>IFERROR(IF($F96="地位Ⅰ",INDEX(幹材積成長量!$S$7:$U$148,MATCH(【入力】吸収量・排出量算定シート!$H96+(S$17-$M$17),幹材積成長量!$S$7:$S$148,0),MATCH($G96,幹材積成長量!$S$7:$U$7,0)),IF($F96="地位Ⅲ",INDEX(幹材積成長量!$Y$7:$AA$148,MATCH(【入力】吸収量・排出量算定シート!$H96+(S$17-$M$17),幹材積成長量!$Y$7:$Y$148,0),MATCH($G96,幹材積成長量!$Y$7:$AA$7,0)),INDEX(幹材積成長量!$V$7:$X$148,MATCH(【入力】吸収量・排出量算定シート!$H96+(S$17-$M$17),幹材積成長量!$V$7:$V$148,0),MATCH($G96,幹材積成長量!$V$7:$X$7,0)))),0)</f>
        <v>0</v>
      </c>
      <c r="T96" s="187">
        <f>IFERROR(IF($F96="地位Ⅰ",INDEX(幹材積成長量!$S$7:$U$148,MATCH(【入力】吸収量・排出量算定シート!$H96+(T$17-$M$17),幹材積成長量!$S$7:$S$148,0),MATCH($G96,幹材積成長量!$S$7:$U$7,0)),IF($F96="地位Ⅲ",INDEX(幹材積成長量!$Y$7:$AA$148,MATCH(【入力】吸収量・排出量算定シート!$H96+(T$17-$M$17),幹材積成長量!$Y$7:$Y$148,0),MATCH($G96,幹材積成長量!$Y$7:$AA$7,0)),INDEX(幹材積成長量!$V$7:$X$148,MATCH(【入力】吸収量・排出量算定シート!$H96+(T$17-$M$17),幹材積成長量!$V$7:$V$148,0),MATCH($G96,幹材積成長量!$V$7:$X$7,0)))),0)</f>
        <v>0</v>
      </c>
      <c r="U96" s="187">
        <f>IFERROR(IF($F96="地位Ⅰ",INDEX(幹材積成長量!$S$7:$U$148,MATCH(【入力】吸収量・排出量算定シート!$H96+(U$17-$M$17),幹材積成長量!$S$7:$S$148,0),MATCH($G96,幹材積成長量!$S$7:$U$7,0)),IF($F96="地位Ⅲ",INDEX(幹材積成長量!$Y$7:$AA$148,MATCH(【入力】吸収量・排出量算定シート!$H96+(U$17-$M$17),幹材積成長量!$Y$7:$Y$148,0),MATCH($G96,幹材積成長量!$Y$7:$AA$7,0)),INDEX(幹材積成長量!$V$7:$X$148,MATCH(【入力】吸収量・排出量算定シート!$H96+(U$17-$M$17),幹材積成長量!$V$7:$V$148,0),MATCH($G96,幹材積成長量!$V$7:$X$7,0)))),0)</f>
        <v>0</v>
      </c>
      <c r="V96" s="187">
        <f>IFERROR(IF($F96="地位Ⅰ",INDEX(幹材積成長量!$S$7:$U$148,MATCH(【入力】吸収量・排出量算定シート!$H96+(V$17-$M$17),幹材積成長量!$S$7:$S$148,0),MATCH($G96,幹材積成長量!$S$7:$U$7,0)),IF($F96="地位Ⅲ",INDEX(幹材積成長量!$Y$7:$AA$148,MATCH(【入力】吸収量・排出量算定シート!$H96+(V$17-$M$17),幹材積成長量!$Y$7:$Y$148,0),MATCH($G96,幹材積成長量!$Y$7:$AA$7,0)),INDEX(幹材積成長量!$V$7:$X$148,MATCH(【入力】吸収量・排出量算定シート!$H96+(V$17-$M$17),幹材積成長量!$V$7:$V$148,0),MATCH($G96,幹材積成長量!$V$7:$X$7,0)))),0)</f>
        <v>0</v>
      </c>
      <c r="W96" s="187">
        <f>IFERROR(IF($F96="地位Ⅰ",INDEX(幹材積成長量!$S$7:$U$148,MATCH(【入力】吸収量・排出量算定シート!$H96+(W$17-$M$17),幹材積成長量!$S$7:$S$148,0),MATCH($G96,幹材積成長量!$S$7:$U$7,0)),IF($F96="地位Ⅲ",INDEX(幹材積成長量!$Y$7:$AA$148,MATCH(【入力】吸収量・排出量算定シート!$H96+(W$17-$M$17),幹材積成長量!$Y$7:$Y$148,0),MATCH($G96,幹材積成長量!$Y$7:$AA$7,0)),INDEX(幹材積成長量!$V$7:$X$148,MATCH(【入力】吸収量・排出量算定シート!$H96+(W$17-$M$17),幹材積成長量!$V$7:$V$148,0),MATCH($G96,幹材積成長量!$V$7:$X$7,0)))),0)</f>
        <v>0</v>
      </c>
      <c r="X96" s="187">
        <f>IFERROR(IF($F96="地位Ⅰ",INDEX(幹材積成長量!$S$7:$U$148,MATCH(【入力】吸収量・排出量算定シート!$H96+(X$17-$M$17),幹材積成長量!$S$7:$S$148,0),MATCH($G96,幹材積成長量!$S$7:$U$7,0)),IF($F96="地位Ⅲ",INDEX(幹材積成長量!$Y$7:$AA$148,MATCH(【入力】吸収量・排出量算定シート!$H96+(X$17-$M$17),幹材積成長量!$Y$7:$Y$148,0),MATCH($G96,幹材積成長量!$Y$7:$AA$7,0)),INDEX(幹材積成長量!$V$7:$X$148,MATCH(【入力】吸収量・排出量算定シート!$H96+(X$17-$M$17),幹材積成長量!$V$7:$V$148,0),MATCH($G96,幹材積成長量!$V$7:$X$7,0)))),0)</f>
        <v>0</v>
      </c>
      <c r="Y96" s="187">
        <f>IFERROR(IF($F96="地位Ⅰ",INDEX(幹材積成長量!$S$7:$U$148,MATCH(【入力】吸収量・排出量算定シート!$H96+(Y$17-$M$17),幹材積成長量!$S$7:$S$148,0),MATCH($G96,幹材積成長量!$S$7:$U$7,0)),IF($F96="地位Ⅲ",INDEX(幹材積成長量!$Y$7:$AA$148,MATCH(【入力】吸収量・排出量算定シート!$H96+(Y$17-$M$17),幹材積成長量!$Y$7:$Y$148,0),MATCH($G96,幹材積成長量!$Y$7:$AA$7,0)),INDEX(幹材積成長量!$V$7:$X$148,MATCH(【入力】吸収量・排出量算定シート!$H96+(Y$17-$M$17),幹材積成長量!$V$7:$V$148,0),MATCH($G96,幹材積成長量!$V$7:$X$7,0)))),0)</f>
        <v>0</v>
      </c>
      <c r="Z96" s="187">
        <f>IFERROR(IF($F96="地位Ⅰ",INDEX(幹材積成長量!$S$7:$U$148,MATCH(【入力】吸収量・排出量算定シート!$H96+(Z$17-$M$17),幹材積成長量!$S$7:$S$148,0),MATCH($G96,幹材積成長量!$S$7:$U$7,0)),IF($F96="地位Ⅲ",INDEX(幹材積成長量!$Y$7:$AA$148,MATCH(【入力】吸収量・排出量算定シート!$H96+(Z$17-$M$17),幹材積成長量!$Y$7:$Y$148,0),MATCH($G96,幹材積成長量!$Y$7:$AA$7,0)),INDEX(幹材積成長量!$V$7:$X$148,MATCH(【入力】吸収量・排出量算定シート!$H96+(Z$17-$M$17),幹材積成長量!$V$7:$V$148,0),MATCH($G96,幹材積成長量!$V$7:$X$7,0)))),0)</f>
        <v>0</v>
      </c>
      <c r="AA96" s="187">
        <f>IFERROR(IF($F96="地位Ⅰ",INDEX(幹材積成長量!$S$7:$U$148,MATCH(【入力】吸収量・排出量算定シート!$H96+(AA$17-$M$17),幹材積成長量!$S$7:$S$148,0),MATCH($G96,幹材積成長量!$S$7:$U$7,0)),IF($F96="地位Ⅲ",INDEX(幹材積成長量!$Y$7:$AA$148,MATCH(【入力】吸収量・排出量算定シート!$H96+(AA$17-$M$17),幹材積成長量!$Y$7:$Y$148,0),MATCH($G96,幹材積成長量!$Y$7:$AA$7,0)),INDEX(幹材積成長量!$V$7:$X$148,MATCH(【入力】吸収量・排出量算定シート!$H96+(AA$17-$M$17),幹材積成長量!$V$7:$V$148,0),MATCH($G96,幹材積成長量!$V$7:$X$7,0)))),0)</f>
        <v>0</v>
      </c>
      <c r="AB96" s="187">
        <f>IFERROR(IF($F96="地位Ⅰ",INDEX(幹材積成長量!$S$7:$U$148,MATCH(【入力】吸収量・排出量算定シート!$H96+(AB$17-$M$17),幹材積成長量!$S$7:$S$148,0),MATCH($G96,幹材積成長量!$S$7:$U$7,0)),IF($F96="地位Ⅲ",INDEX(幹材積成長量!$Y$7:$AA$148,MATCH(【入力】吸収量・排出量算定シート!$H96+(AB$17-$M$17),幹材積成長量!$Y$7:$Y$148,0),MATCH($G96,幹材積成長量!$Y$7:$AA$7,0)),INDEX(幹材積成長量!$V$7:$X$148,MATCH(【入力】吸収量・排出量算定シート!$H96+(AB$17-$M$17),幹材積成長量!$V$7:$V$148,0),MATCH($G96,幹材積成長量!$V$7:$X$7,0)))),0)</f>
        <v>0</v>
      </c>
      <c r="AC96" s="187">
        <f>IFERROR(IF($F96="地位Ⅰ",INDEX(幹材積成長量!$S$7:$U$148,MATCH(【入力】吸収量・排出量算定シート!$H96+(AC$17-$M$17),幹材積成長量!$S$7:$S$148,0),MATCH($G96,幹材積成長量!$S$7:$U$7,0)),IF($F96="地位Ⅲ",INDEX(幹材積成長量!$Y$7:$AA$148,MATCH(【入力】吸収量・排出量算定シート!$H96+(AC$17-$M$17),幹材積成長量!$Y$7:$Y$148,0),MATCH($G96,幹材積成長量!$Y$7:$AA$7,0)),INDEX(幹材積成長量!$V$7:$X$148,MATCH(【入力】吸収量・排出量算定シート!$H96+(AC$17-$M$17),幹材積成長量!$V$7:$V$148,0),MATCH($G96,幹材積成長量!$V$7:$X$7,0)))),0)</f>
        <v>0</v>
      </c>
      <c r="AD96" s="2">
        <f>IFERROR(INDEX('BEF（拡大係数）'!$A$4:$AO$154,MATCH(【入力】吸収量・排出量算定シート!$H96,'BEF（拡大係数）'!$A$4:$A$154,0),MATCH($G96,'BEF（拡大係数）'!$A$4:$AO$4,0)),0)</f>
        <v>0</v>
      </c>
      <c r="AE96" s="2">
        <f>IFERROR(INDEX('BEF（拡大係数）'!$A$4:$AO$154,MATCH(【入力】吸収量・排出量算定シート!$H96,'BEF（拡大係数）'!$A$4:$A$154,0),MATCH($G96,'BEF（拡大係数）'!$A$4:$AO$4,0)),0)</f>
        <v>0</v>
      </c>
      <c r="AF96" s="2">
        <f>IFERROR(INDEX('BEF（拡大係数）'!$A$4:$AO$154,MATCH(【入力】吸収量・排出量算定シート!$H96,'BEF（拡大係数）'!$A$4:$A$154,0),MATCH($G96,'BEF（拡大係数）'!$A$4:$AO$4,0)),0)</f>
        <v>0</v>
      </c>
      <c r="AG96" s="2">
        <f>IFERROR(INDEX('BEF（拡大係数）'!$A$4:$AO$154,MATCH(【入力】吸収量・排出量算定シート!$H96,'BEF（拡大係数）'!$A$4:$A$154,0),MATCH($G96,'BEF（拡大係数）'!$A$4:$AO$4,0)),0)</f>
        <v>0</v>
      </c>
      <c r="AH96" s="2">
        <f>IFERROR(INDEX('BEF（拡大係数）'!$A$4:$AO$154,MATCH(【入力】吸収量・排出量算定シート!$H96,'BEF（拡大係数）'!$A$4:$A$154,0),MATCH($G96,'BEF（拡大係数）'!$A$4:$AO$4,0)),0)</f>
        <v>0</v>
      </c>
      <c r="AI96" s="2">
        <f>IFERROR(INDEX('BEF（拡大係数）'!$A$4:$AO$154,MATCH(【入力】吸収量・排出量算定シート!$H96,'BEF（拡大係数）'!$A$4:$A$154,0),MATCH($G96,'BEF（拡大係数）'!$A$4:$AO$4,0)),0)</f>
        <v>0</v>
      </c>
      <c r="AJ96" s="2">
        <f>IFERROR(INDEX('BEF（拡大係数）'!$A$4:$AO$154,MATCH(【入力】吸収量・排出量算定シート!$H96,'BEF（拡大係数）'!$A$4:$A$154,0),MATCH($G96,'BEF（拡大係数）'!$A$4:$AO$4,0)),0)</f>
        <v>0</v>
      </c>
      <c r="AK96" s="2">
        <f>IFERROR(INDEX('BEF（拡大係数）'!$A$4:$AO$154,MATCH(【入力】吸収量・排出量算定シート!$H96,'BEF（拡大係数）'!$A$4:$A$154,0),MATCH($G96,'BEF（拡大係数）'!$A$4:$AO$4,0)),0)</f>
        <v>0</v>
      </c>
      <c r="AL96" s="2">
        <f>IFERROR(INDEX('BEF（拡大係数）'!$A$4:$AO$154,MATCH(【入力】吸収量・排出量算定シート!$H96,'BEF（拡大係数）'!$A$4:$A$154,0),MATCH($G96,'BEF（拡大係数）'!$A$4:$AO$4,0)),0)</f>
        <v>0</v>
      </c>
      <c r="AM96" s="2">
        <f>IFERROR(INDEX('BEF（拡大係数）'!$A$4:$AO$154,MATCH(【入力】吸収量・排出量算定シート!$H96,'BEF（拡大係数）'!$A$4:$A$154,0),MATCH($G96,'BEF（拡大係数）'!$A$4:$AO$4,0)),0)</f>
        <v>0</v>
      </c>
      <c r="AN96" s="2">
        <f>IFERROR(INDEX('BEF（拡大係数）'!$A$4:$AO$154,MATCH(【入力】吸収量・排出量算定シート!$H96,'BEF（拡大係数）'!$A$4:$A$154,0),MATCH($G96,'BEF（拡大係数）'!$A$4:$AO$4,0)),0)</f>
        <v>0</v>
      </c>
      <c r="AO96" s="2">
        <f>IFERROR(INDEX('BEF（拡大係数）'!$A$4:$AO$154,MATCH(【入力】吸収量・排出量算定シート!$H96,'BEF（拡大係数）'!$A$4:$A$154,0),MATCH($G96,'BEF（拡大係数）'!$A$4:$AO$4,0)),0)</f>
        <v>0</v>
      </c>
      <c r="AP96" s="2">
        <f>IFERROR(INDEX('BEF（拡大係数）'!$A$4:$AO$154,MATCH(【入力】吸収量・排出量算定シート!$H96,'BEF（拡大係数）'!$A$4:$A$154,0),MATCH($G96,'BEF（拡大係数）'!$A$4:$AO$4,0)),0)</f>
        <v>0</v>
      </c>
      <c r="AQ96" s="2">
        <f>IFERROR(INDEX('BEF（拡大係数）'!$A$4:$AO$154,MATCH(【入力】吸収量・排出量算定シート!$H96,'BEF（拡大係数）'!$A$4:$A$154,0),MATCH($G96,'BEF（拡大係数）'!$A$4:$AO$4,0)),0)</f>
        <v>0</v>
      </c>
      <c r="AR96" s="2">
        <f>IFERROR(INDEX('BEF（拡大係数）'!$A$4:$AO$154,MATCH(【入力】吸収量・排出量算定シート!$H96,'BEF（拡大係数）'!$A$4:$A$154,0),MATCH($G96,'BEF（拡大係数）'!$A$4:$AO$4,0)),0)</f>
        <v>0</v>
      </c>
      <c r="AS96" s="2">
        <f>IFERROR(INDEX('BEF（拡大係数）'!$A$4:$AO$154,MATCH(【入力】吸収量・排出量算定シート!$H96,'BEF（拡大係数）'!$A$4:$A$154,0),MATCH($G96,'BEF（拡大係数）'!$A$4:$AO$4,0)),0)</f>
        <v>0</v>
      </c>
      <c r="AT96" s="2">
        <f>IFERROR(INDEX('BEF（拡大係数）'!$A$4:$AO$154,MATCH(【入力】吸収量・排出量算定シート!$H96,'BEF（拡大係数）'!$A$4:$A$154,0),MATCH($G96,'BEF（拡大係数）'!$A$4:$AO$4,0)),0)</f>
        <v>0</v>
      </c>
      <c r="AU96" s="2">
        <f>IFERROR(VLOOKUP($G96,パラメータ_オリジナル!$B$6:$G$45,4,FALSE),0)</f>
        <v>0</v>
      </c>
      <c r="AV96" s="2">
        <f>IFERROR(VLOOKUP($G96,パラメータ_オリジナル!$B$6:$G$45,5,FALSE),0)</f>
        <v>0</v>
      </c>
      <c r="AW96" s="2">
        <f>IFERROR(VLOOKUP($G96,パラメータ_オリジナル!$B$6:$G$45,6,FALSE),0)</f>
        <v>0</v>
      </c>
      <c r="AX96" s="125">
        <f t="shared" si="182"/>
        <v>0</v>
      </c>
      <c r="AY96" s="125">
        <f t="shared" si="183"/>
        <v>0</v>
      </c>
      <c r="AZ96" s="125">
        <f t="shared" si="184"/>
        <v>0</v>
      </c>
      <c r="BA96" s="125">
        <f t="shared" si="185"/>
        <v>0</v>
      </c>
      <c r="BB96" s="125">
        <f t="shared" si="186"/>
        <v>0</v>
      </c>
      <c r="BC96" s="125">
        <f t="shared" si="187"/>
        <v>0</v>
      </c>
      <c r="BD96" s="125">
        <f t="shared" si="188"/>
        <v>0</v>
      </c>
      <c r="BE96" s="125">
        <f t="shared" si="189"/>
        <v>0</v>
      </c>
      <c r="BF96" s="125">
        <f t="shared" si="190"/>
        <v>0</v>
      </c>
      <c r="BG96" s="125">
        <f t="shared" si="191"/>
        <v>0</v>
      </c>
      <c r="BH96" s="125">
        <f t="shared" si="192"/>
        <v>0</v>
      </c>
      <c r="BI96" s="125">
        <f t="shared" si="193"/>
        <v>0</v>
      </c>
      <c r="BJ96" s="125">
        <f t="shared" si="194"/>
        <v>0</v>
      </c>
      <c r="BK96" s="125">
        <f t="shared" si="195"/>
        <v>0</v>
      </c>
      <c r="BL96" s="125">
        <f t="shared" si="196"/>
        <v>0</v>
      </c>
      <c r="BM96" s="125">
        <f t="shared" si="197"/>
        <v>0</v>
      </c>
      <c r="BN96" s="125">
        <f t="shared" si="198"/>
        <v>0</v>
      </c>
      <c r="BO96" s="125">
        <f t="shared" si="199"/>
        <v>0</v>
      </c>
      <c r="BP96" s="125">
        <f t="shared" si="200"/>
        <v>0</v>
      </c>
      <c r="BQ96" s="125">
        <f t="shared" si="201"/>
        <v>0</v>
      </c>
      <c r="BR96" s="125">
        <f t="shared" si="202"/>
        <v>0</v>
      </c>
      <c r="BS96" s="125">
        <f t="shared" si="203"/>
        <v>0</v>
      </c>
      <c r="BT96" s="125">
        <f t="shared" si="204"/>
        <v>0</v>
      </c>
      <c r="BU96" s="125">
        <f t="shared" si="205"/>
        <v>0</v>
      </c>
      <c r="BV96" s="125">
        <f t="shared" si="206"/>
        <v>0</v>
      </c>
      <c r="BW96" s="125">
        <f t="shared" si="207"/>
        <v>0</v>
      </c>
      <c r="BX96" s="125">
        <f t="shared" si="208"/>
        <v>0</v>
      </c>
      <c r="BY96" s="125">
        <f t="shared" si="209"/>
        <v>0</v>
      </c>
      <c r="BZ96" s="125">
        <f t="shared" si="210"/>
        <v>0</v>
      </c>
      <c r="CA96" s="125">
        <f t="shared" si="211"/>
        <v>0</v>
      </c>
      <c r="CB96" s="125">
        <f t="shared" si="212"/>
        <v>0</v>
      </c>
      <c r="CC96" s="125">
        <f t="shared" si="213"/>
        <v>0</v>
      </c>
      <c r="CD96" s="125">
        <f t="shared" si="214"/>
        <v>0</v>
      </c>
      <c r="CE96" s="125">
        <f t="shared" si="215"/>
        <v>0</v>
      </c>
      <c r="CF96" s="2">
        <f>IFERROR(IF($F96="地位Ⅰ",INDEX(幹材積成長量!$I$7:$K$148,MATCH((【入力】吸収量・排出量算定シート!$H96+(【入力】吸収量・排出量算定シート!CF$17-【入力】吸収量・排出量算定シート!$CF$17)),幹材積成長量!$I$7:$I$148,0),MATCH(【入力】吸収量・排出量算定シート!$G96,幹材積成長量!$I$7:$K$7,0)),IF($F96="地位Ⅲ",INDEX(幹材積成長量!$O$7:$Q$148,MATCH((【入力】吸収量・排出量算定シート!$H96+(【入力】吸収量・排出量算定シート!CF$17-【入力】吸収量・排出量算定シート!$CF$17)),幹材積成長量!$O$7:$O$148,0),MATCH(【入力】吸収量・排出量算定シート!$G96,幹材積成長量!$O$7:$Q$7,0)),INDEX(幹材積成長量!$L$7:$N$148,MATCH((【入力】吸収量・排出量算定シート!$H96+(【入力】吸収量・排出量算定シート!CF$17-【入力】吸収量・排出量算定シート!$CF$17)),幹材積成長量!$L$7:$L$148,0),MATCH(【入力】吸収量・排出量算定シート!$G96,幹材積成長量!$L$7:$N$7,0)))),0)</f>
        <v>0</v>
      </c>
      <c r="CG96" s="2">
        <f>IFERROR(IF($F96="地位Ⅰ",INDEX(幹材積成長量!$I$7:$K$148,MATCH((【入力】吸収量・排出量算定シート!$H96+(【入力】吸収量・排出量算定シート!CG$17-【入力】吸収量・排出量算定シート!$CF$17)),幹材積成長量!$I$7:$I$148,0),MATCH(【入力】吸収量・排出量算定シート!$G96,幹材積成長量!$I$7:$K$7,0)),IF($F96="地位Ⅲ",INDEX(幹材積成長量!$O$7:$Q$148,MATCH((【入力】吸収量・排出量算定シート!$H96+(【入力】吸収量・排出量算定シート!CG$17-【入力】吸収量・排出量算定シート!$CF$17)),幹材積成長量!$O$7:$O$148,0),MATCH(【入力】吸収量・排出量算定シート!$G96,幹材積成長量!$O$7:$Q$7,0)),INDEX(幹材積成長量!$L$7:$N$148,MATCH((【入力】吸収量・排出量算定シート!$H96+(【入力】吸収量・排出量算定シート!CG$17-【入力】吸収量・排出量算定シート!$CF$17)),幹材積成長量!$L$7:$L$148,0),MATCH(【入力】吸収量・排出量算定シート!$G96,幹材積成長量!$L$7:$N$7,0)))),0)</f>
        <v>0</v>
      </c>
      <c r="CH96" s="2">
        <f>IFERROR(IF($F96="地位Ⅰ",INDEX(幹材積成長量!$I$7:$K$148,MATCH((【入力】吸収量・排出量算定シート!$H96+(【入力】吸収量・排出量算定シート!CH$17-【入力】吸収量・排出量算定シート!$CF$17)),幹材積成長量!$I$7:$I$148,0),MATCH(【入力】吸収量・排出量算定シート!$G96,幹材積成長量!$I$7:$K$7,0)),IF($F96="地位Ⅲ",INDEX(幹材積成長量!$O$7:$Q$148,MATCH((【入力】吸収量・排出量算定シート!$H96+(【入力】吸収量・排出量算定シート!CH$17-【入力】吸収量・排出量算定シート!$CF$17)),幹材積成長量!$O$7:$O$148,0),MATCH(【入力】吸収量・排出量算定シート!$G96,幹材積成長量!$O$7:$Q$7,0)),INDEX(幹材積成長量!$L$7:$N$148,MATCH((【入力】吸収量・排出量算定シート!$H96+(【入力】吸収量・排出量算定シート!CH$17-【入力】吸収量・排出量算定シート!$CF$17)),幹材積成長量!$L$7:$L$148,0),MATCH(【入力】吸収量・排出量算定シート!$G96,幹材積成長量!$L$7:$N$7,0)))),0)</f>
        <v>0</v>
      </c>
      <c r="CI96" s="2">
        <f>IFERROR(IF($F96="地位Ⅰ",INDEX(幹材積成長量!$I$7:$K$148,MATCH((【入力】吸収量・排出量算定シート!$H96+(【入力】吸収量・排出量算定シート!CI$17-【入力】吸収量・排出量算定シート!$CF$17)),幹材積成長量!$I$7:$I$148,0),MATCH(【入力】吸収量・排出量算定シート!$G96,幹材積成長量!$I$7:$K$7,0)),IF($F96="地位Ⅲ",INDEX(幹材積成長量!$O$7:$Q$148,MATCH((【入力】吸収量・排出量算定シート!$H96+(【入力】吸収量・排出量算定シート!CI$17-【入力】吸収量・排出量算定シート!$CF$17)),幹材積成長量!$O$7:$O$148,0),MATCH(【入力】吸収量・排出量算定シート!$G96,幹材積成長量!$O$7:$Q$7,0)),INDEX(幹材積成長量!$L$7:$N$148,MATCH((【入力】吸収量・排出量算定シート!$H96+(【入力】吸収量・排出量算定シート!CI$17-【入力】吸収量・排出量算定シート!$CF$17)),幹材積成長量!$L$7:$L$148,0),MATCH(【入力】吸収量・排出量算定シート!$G96,幹材積成長量!$L$7:$N$7,0)))),0)</f>
        <v>0</v>
      </c>
      <c r="CJ96" s="2">
        <f>IFERROR(IF($F96="地位Ⅰ",INDEX(幹材積成長量!$I$7:$K$148,MATCH((【入力】吸収量・排出量算定シート!$H96+(【入力】吸収量・排出量算定シート!CJ$17-【入力】吸収量・排出量算定シート!$CF$17)),幹材積成長量!$I$7:$I$148,0),MATCH(【入力】吸収量・排出量算定シート!$G96,幹材積成長量!$I$7:$K$7,0)),IF($F96="地位Ⅲ",INDEX(幹材積成長量!$O$7:$Q$148,MATCH((【入力】吸収量・排出量算定シート!$H96+(【入力】吸収量・排出量算定シート!CJ$17-【入力】吸収量・排出量算定シート!$CF$17)),幹材積成長量!$O$7:$O$148,0),MATCH(【入力】吸収量・排出量算定シート!$G96,幹材積成長量!$O$7:$Q$7,0)),INDEX(幹材積成長量!$L$7:$N$148,MATCH((【入力】吸収量・排出量算定シート!$H96+(【入力】吸収量・排出量算定シート!CJ$17-【入力】吸収量・排出量算定シート!$CF$17)),幹材積成長量!$L$7:$L$148,0),MATCH(【入力】吸収量・排出量算定シート!$G96,幹材積成長量!$L$7:$N$7,0)))),0)</f>
        <v>0</v>
      </c>
      <c r="CK96" s="2">
        <f>IFERROR(IF($F96="地位Ⅰ",INDEX(幹材積成長量!$I$7:$K$148,MATCH((【入力】吸収量・排出量算定シート!$H96+(【入力】吸収量・排出量算定シート!CK$17-【入力】吸収量・排出量算定シート!$CF$17)),幹材積成長量!$I$7:$I$148,0),MATCH(【入力】吸収量・排出量算定シート!$G96,幹材積成長量!$I$7:$K$7,0)),IF($F96="地位Ⅲ",INDEX(幹材積成長量!$O$7:$Q$148,MATCH((【入力】吸収量・排出量算定シート!$H96+(【入力】吸収量・排出量算定シート!CK$17-【入力】吸収量・排出量算定シート!$CF$17)),幹材積成長量!$O$7:$O$148,0),MATCH(【入力】吸収量・排出量算定シート!$G96,幹材積成長量!$O$7:$Q$7,0)),INDEX(幹材積成長量!$L$7:$N$148,MATCH((【入力】吸収量・排出量算定シート!$H96+(【入力】吸収量・排出量算定シート!CK$17-【入力】吸収量・排出量算定シート!$CF$17)),幹材積成長量!$L$7:$L$148,0),MATCH(【入力】吸収量・排出量算定シート!$G96,幹材積成長量!$L$7:$N$7,0)))),0)</f>
        <v>0</v>
      </c>
      <c r="CL96" s="2">
        <f>IFERROR(IF($F96="地位Ⅰ",INDEX(幹材積成長量!$I$7:$K$148,MATCH((【入力】吸収量・排出量算定シート!$H96+(【入力】吸収量・排出量算定シート!CL$17-【入力】吸収量・排出量算定シート!$CF$17)),幹材積成長量!$I$7:$I$148,0),MATCH(【入力】吸収量・排出量算定シート!$G96,幹材積成長量!$I$7:$K$7,0)),IF($F96="地位Ⅲ",INDEX(幹材積成長量!$O$7:$Q$148,MATCH((【入力】吸収量・排出量算定シート!$H96+(【入力】吸収量・排出量算定シート!CL$17-【入力】吸収量・排出量算定シート!$CF$17)),幹材積成長量!$O$7:$O$148,0),MATCH(【入力】吸収量・排出量算定シート!$G96,幹材積成長量!$O$7:$Q$7,0)),INDEX(幹材積成長量!$L$7:$N$148,MATCH((【入力】吸収量・排出量算定シート!$H96+(【入力】吸収量・排出量算定シート!CL$17-【入力】吸収量・排出量算定シート!$CF$17)),幹材積成長量!$L$7:$L$148,0),MATCH(【入力】吸収量・排出量算定シート!$G96,幹材積成長量!$L$7:$N$7,0)))),0)</f>
        <v>0</v>
      </c>
      <c r="CM96" s="2">
        <f>IFERROR(IF($F96="地位Ⅰ",INDEX(幹材積成長量!$I$7:$K$148,MATCH((【入力】吸収量・排出量算定シート!$H96+(【入力】吸収量・排出量算定シート!CM$17-【入力】吸収量・排出量算定シート!$CF$17)),幹材積成長量!$I$7:$I$148,0),MATCH(【入力】吸収量・排出量算定シート!$G96,幹材積成長量!$I$7:$K$7,0)),IF($F96="地位Ⅲ",INDEX(幹材積成長量!$O$7:$Q$148,MATCH((【入力】吸収量・排出量算定シート!$H96+(【入力】吸収量・排出量算定シート!CM$17-【入力】吸収量・排出量算定シート!$CF$17)),幹材積成長量!$O$7:$O$148,0),MATCH(【入力】吸収量・排出量算定シート!$G96,幹材積成長量!$O$7:$Q$7,0)),INDEX(幹材積成長量!$L$7:$N$148,MATCH((【入力】吸収量・排出量算定シート!$H96+(【入力】吸収量・排出量算定シート!CM$17-【入力】吸収量・排出量算定シート!$CF$17)),幹材積成長量!$L$7:$L$148,0),MATCH(【入力】吸収量・排出量算定シート!$G96,幹材積成長量!$L$7:$N$7,0)))),0)</f>
        <v>0</v>
      </c>
      <c r="CN96" s="2">
        <f>IFERROR(IF($F96="地位Ⅰ",INDEX(幹材積成長量!$I$7:$K$148,MATCH((【入力】吸収量・排出量算定シート!$H96+(【入力】吸収量・排出量算定シート!CN$17-【入力】吸収量・排出量算定シート!$CF$17)),幹材積成長量!$I$7:$I$148,0),MATCH(【入力】吸収量・排出量算定シート!$G96,幹材積成長量!$I$7:$K$7,0)),IF($F96="地位Ⅲ",INDEX(幹材積成長量!$O$7:$Q$148,MATCH((【入力】吸収量・排出量算定シート!$H96+(【入力】吸収量・排出量算定シート!CN$17-【入力】吸収量・排出量算定シート!$CF$17)),幹材積成長量!$O$7:$O$148,0),MATCH(【入力】吸収量・排出量算定シート!$G96,幹材積成長量!$O$7:$Q$7,0)),INDEX(幹材積成長量!$L$7:$N$148,MATCH((【入力】吸収量・排出量算定シート!$H96+(【入力】吸収量・排出量算定シート!CN$17-【入力】吸収量・排出量算定シート!$CF$17)),幹材積成長量!$L$7:$L$148,0),MATCH(【入力】吸収量・排出量算定シート!$G96,幹材積成長量!$L$7:$N$7,0)))),0)</f>
        <v>0</v>
      </c>
      <c r="CO96" s="2">
        <f>IFERROR(IF($F96="地位Ⅰ",INDEX(幹材積成長量!$I$7:$K$148,MATCH((【入力】吸収量・排出量算定シート!$H96+(【入力】吸収量・排出量算定シート!CO$17-【入力】吸収量・排出量算定シート!$CF$17)),幹材積成長量!$I$7:$I$148,0),MATCH(【入力】吸収量・排出量算定シート!$G96,幹材積成長量!$I$7:$K$7,0)),IF($F96="地位Ⅲ",INDEX(幹材積成長量!$O$7:$Q$148,MATCH((【入力】吸収量・排出量算定シート!$H96+(【入力】吸収量・排出量算定シート!CO$17-【入力】吸収量・排出量算定シート!$CF$17)),幹材積成長量!$O$7:$O$148,0),MATCH(【入力】吸収量・排出量算定シート!$G96,幹材積成長量!$O$7:$Q$7,0)),INDEX(幹材積成長量!$L$7:$N$148,MATCH((【入力】吸収量・排出量算定シート!$H96+(【入力】吸収量・排出量算定シート!CO$17-【入力】吸収量・排出量算定シート!$CF$17)),幹材積成長量!$L$7:$L$148,0),MATCH(【入力】吸収量・排出量算定シート!$G96,幹材積成長量!$L$7:$N$7,0)))),0)</f>
        <v>0</v>
      </c>
      <c r="CP96" s="2">
        <f>IFERROR(IF($F96="地位Ⅰ",INDEX(幹材積成長量!$I$7:$K$148,MATCH((【入力】吸収量・排出量算定シート!$H96+(【入力】吸収量・排出量算定シート!CP$17-【入力】吸収量・排出量算定シート!$CF$17)),幹材積成長量!$I$7:$I$148,0),MATCH(【入力】吸収量・排出量算定シート!$G96,幹材積成長量!$I$7:$K$7,0)),IF($F96="地位Ⅲ",INDEX(幹材積成長量!$O$7:$Q$148,MATCH((【入力】吸収量・排出量算定シート!$H96+(【入力】吸収量・排出量算定シート!CP$17-【入力】吸収量・排出量算定シート!$CF$17)),幹材積成長量!$O$7:$O$148,0),MATCH(【入力】吸収量・排出量算定シート!$G96,幹材積成長量!$O$7:$Q$7,0)),INDEX(幹材積成長量!$L$7:$N$148,MATCH((【入力】吸収量・排出量算定シート!$H96+(【入力】吸収量・排出量算定シート!CP$17-【入力】吸収量・排出量算定シート!$CF$17)),幹材積成長量!$L$7:$L$148,0),MATCH(【入力】吸収量・排出量算定シート!$G96,幹材積成長量!$L$7:$N$7,0)))),0)</f>
        <v>0</v>
      </c>
      <c r="CQ96" s="2">
        <f>IFERROR(IF($F96="地位Ⅰ",INDEX(幹材積成長量!$I$7:$K$148,MATCH((【入力】吸収量・排出量算定シート!$H96+(【入力】吸収量・排出量算定シート!CQ$17-【入力】吸収量・排出量算定シート!$CF$17)),幹材積成長量!$I$7:$I$148,0),MATCH(【入力】吸収量・排出量算定シート!$G96,幹材積成長量!$I$7:$K$7,0)),IF($F96="地位Ⅲ",INDEX(幹材積成長量!$O$7:$Q$148,MATCH((【入力】吸収量・排出量算定シート!$H96+(【入力】吸収量・排出量算定シート!CQ$17-【入力】吸収量・排出量算定シート!$CF$17)),幹材積成長量!$O$7:$O$148,0),MATCH(【入力】吸収量・排出量算定シート!$G96,幹材積成長量!$O$7:$Q$7,0)),INDEX(幹材積成長量!$L$7:$N$148,MATCH((【入力】吸収量・排出量算定シート!$H96+(【入力】吸収量・排出量算定シート!CQ$17-【入力】吸収量・排出量算定シート!$CF$17)),幹材積成長量!$L$7:$L$148,0),MATCH(【入力】吸収量・排出量算定シート!$G96,幹材積成長量!$L$7:$N$7,0)))),0)</f>
        <v>0</v>
      </c>
      <c r="CR96" s="2">
        <f>IFERROR(IF($F96="地位Ⅰ",INDEX(幹材積成長量!$I$7:$K$148,MATCH((【入力】吸収量・排出量算定シート!$H96+(【入力】吸収量・排出量算定シート!CR$17-【入力】吸収量・排出量算定シート!$CF$17)),幹材積成長量!$I$7:$I$148,0),MATCH(【入力】吸収量・排出量算定シート!$G96,幹材積成長量!$I$7:$K$7,0)),IF($F96="地位Ⅲ",INDEX(幹材積成長量!$O$7:$Q$148,MATCH((【入力】吸収量・排出量算定シート!$H96+(【入力】吸収量・排出量算定シート!CR$17-【入力】吸収量・排出量算定シート!$CF$17)),幹材積成長量!$O$7:$O$148,0),MATCH(【入力】吸収量・排出量算定シート!$G96,幹材積成長量!$O$7:$Q$7,0)),INDEX(幹材積成長量!$L$7:$N$148,MATCH((【入力】吸収量・排出量算定シート!$H96+(【入力】吸収量・排出量算定シート!CR$17-【入力】吸収量・排出量算定シート!$CF$17)),幹材積成長量!$L$7:$L$148,0),MATCH(【入力】吸収量・排出量算定シート!$G96,幹材積成長量!$L$7:$N$7,0)))),0)</f>
        <v>0</v>
      </c>
      <c r="CS96" s="2">
        <f>IFERROR(IF($F96="地位Ⅰ",INDEX(幹材積成長量!$I$7:$K$148,MATCH((【入力】吸収量・排出量算定シート!$H96+(【入力】吸収量・排出量算定シート!CS$17-【入力】吸収量・排出量算定シート!$CF$17)),幹材積成長量!$I$7:$I$148,0),MATCH(【入力】吸収量・排出量算定シート!$G96,幹材積成長量!$I$7:$K$7,0)),IF($F96="地位Ⅲ",INDEX(幹材積成長量!$O$7:$Q$148,MATCH((【入力】吸収量・排出量算定シート!$H96+(【入力】吸収量・排出量算定シート!CS$17-【入力】吸収量・排出量算定シート!$CF$17)),幹材積成長量!$O$7:$O$148,0),MATCH(【入力】吸収量・排出量算定シート!$G96,幹材積成長量!$O$7:$Q$7,0)),INDEX(幹材積成長量!$L$7:$N$148,MATCH((【入力】吸収量・排出量算定シート!$H96+(【入力】吸収量・排出量算定シート!CS$17-【入力】吸収量・排出量算定シート!$CF$17)),幹材積成長量!$L$7:$L$148,0),MATCH(【入力】吸収量・排出量算定シート!$G96,幹材積成長量!$L$7:$N$7,0)))),0)</f>
        <v>0</v>
      </c>
      <c r="CT96" s="2">
        <f>IFERROR(IF($F96="地位Ⅰ",INDEX(幹材積成長量!$I$7:$K$148,MATCH((【入力】吸収量・排出量算定シート!$H96+(【入力】吸収量・排出量算定シート!CT$17-【入力】吸収量・排出量算定シート!$CF$17)),幹材積成長量!$I$7:$I$148,0),MATCH(【入力】吸収量・排出量算定シート!$G96,幹材積成長量!$I$7:$K$7,0)),IF($F96="地位Ⅲ",INDEX(幹材積成長量!$O$7:$Q$148,MATCH((【入力】吸収量・排出量算定シート!$H96+(【入力】吸収量・排出量算定シート!CT$17-【入力】吸収量・排出量算定シート!$CF$17)),幹材積成長量!$O$7:$O$148,0),MATCH(【入力】吸収量・排出量算定シート!$G96,幹材積成長量!$O$7:$Q$7,0)),INDEX(幹材積成長量!$L$7:$N$148,MATCH((【入力】吸収量・排出量算定シート!$H96+(【入力】吸収量・排出量算定シート!CT$17-【入力】吸収量・排出量算定シート!$CF$17)),幹材積成長量!$L$7:$L$148,0),MATCH(【入力】吸収量・排出量算定シート!$G96,幹材積成長量!$L$7:$N$7,0)))),0)</f>
        <v>0</v>
      </c>
      <c r="CU96" s="2">
        <f>IFERROR(IF($F96="地位Ⅰ",INDEX(幹材積成長量!$I$7:$K$148,MATCH((【入力】吸収量・排出量算定シート!$H96+(【入力】吸収量・排出量算定シート!CU$17-【入力】吸収量・排出量算定シート!$CF$17)),幹材積成長量!$I$7:$I$148,0),MATCH(【入力】吸収量・排出量算定シート!$G96,幹材積成長量!$I$7:$K$7,0)),IF($F96="地位Ⅲ",INDEX(幹材積成長量!$O$7:$Q$148,MATCH((【入力】吸収量・排出量算定シート!$H96+(【入力】吸収量・排出量算定シート!CU$17-【入力】吸収量・排出量算定シート!$CF$17)),幹材積成長量!$O$7:$O$148,0),MATCH(【入力】吸収量・排出量算定シート!$G96,幹材積成長量!$O$7:$Q$7,0)),INDEX(幹材積成長量!$L$7:$N$148,MATCH((【入力】吸収量・排出量算定シート!$H96+(【入力】吸収量・排出量算定シート!CU$17-【入力】吸収量・排出量算定シート!$CF$17)),幹材積成長量!$L$7:$L$148,0),MATCH(【入力】吸収量・排出量算定シート!$G96,幹材積成長量!$L$7:$N$7,0)))),0)</f>
        <v>0</v>
      </c>
      <c r="CV96" s="2">
        <f>IFERROR(IF($F96="地位Ⅰ",INDEX(幹材積成長量!$I$7:$K$148,MATCH((【入力】吸収量・排出量算定シート!$H96+(【入力】吸収量・排出量算定シート!CV$17-【入力】吸収量・排出量算定シート!$CF$17)),幹材積成長量!$I$7:$I$148,0),MATCH(【入力】吸収量・排出量算定シート!$G96,幹材積成長量!$I$7:$K$7,0)),IF($F96="地位Ⅲ",INDEX(幹材積成長量!$O$7:$Q$148,MATCH((【入力】吸収量・排出量算定シート!$H96+(【入力】吸収量・排出量算定シート!CV$17-【入力】吸収量・排出量算定シート!$CF$17)),幹材積成長量!$O$7:$O$148,0),MATCH(【入力】吸収量・排出量算定シート!$G96,幹材積成長量!$O$7:$Q$7,0)),INDEX(幹材積成長量!$L$7:$N$148,MATCH((【入力】吸収量・排出量算定シート!$H96+(【入力】吸収量・排出量算定シート!CV$17-【入力】吸収量・排出量算定シート!$CF$17)),幹材積成長量!$L$7:$L$148,0),MATCH(【入力】吸収量・排出量算定シート!$G96,幹材積成長量!$L$7:$N$7,0)))),0)</f>
        <v>0</v>
      </c>
      <c r="CW96" s="2">
        <f t="shared" si="216"/>
        <v>0</v>
      </c>
      <c r="CX96" s="2">
        <f t="shared" si="217"/>
        <v>0</v>
      </c>
      <c r="CY96" s="2">
        <f t="shared" si="218"/>
        <v>0</v>
      </c>
      <c r="CZ96" s="2">
        <f t="shared" si="219"/>
        <v>0</v>
      </c>
      <c r="DA96" s="2">
        <f t="shared" si="220"/>
        <v>0</v>
      </c>
      <c r="DB96" s="2">
        <f t="shared" si="221"/>
        <v>0</v>
      </c>
      <c r="DC96" s="2">
        <f t="shared" si="222"/>
        <v>0</v>
      </c>
      <c r="DD96" s="2">
        <f t="shared" si="223"/>
        <v>0</v>
      </c>
      <c r="DE96" s="2">
        <f t="shared" si="224"/>
        <v>0</v>
      </c>
      <c r="DF96" s="2">
        <f t="shared" si="225"/>
        <v>0</v>
      </c>
      <c r="DG96" s="2">
        <f t="shared" si="226"/>
        <v>0</v>
      </c>
      <c r="DH96" s="2">
        <f t="shared" si="227"/>
        <v>0</v>
      </c>
      <c r="DI96" s="2">
        <f t="shared" si="228"/>
        <v>0</v>
      </c>
      <c r="DJ96" s="2">
        <f t="shared" si="229"/>
        <v>0</v>
      </c>
      <c r="DK96" s="2">
        <f t="shared" si="230"/>
        <v>0</v>
      </c>
      <c r="DL96" s="2">
        <f t="shared" si="231"/>
        <v>0</v>
      </c>
      <c r="DM96" s="2">
        <f t="shared" si="232"/>
        <v>0</v>
      </c>
      <c r="DN96" s="187">
        <f>IFERROR(IF($F96="地位Ⅰ",INDEX(幹材積成長量!$AE$7:$AG$14,8,MATCH(【入力】吸収量・排出量算定シート!$G96,幹材積成長量!$AE$7:$AG$7,0)),IF($F96="地位Ⅲ",INDEX(幹材積成長量!$AK$7:$AM$14,8,MATCH(【入力】吸収量・排出量算定シート!$G96,幹材積成長量!$AK$7:$AM$7,0)),INDEX(幹材積成長量!$AH$7:$AJ$14,8,MATCH(【入力】吸収量・排出量算定シート!$G96,幹材積成長量!$AH$7:$AJ$7,0)))),0)</f>
        <v>0</v>
      </c>
      <c r="DO96" s="187">
        <f>IFERROR(IF($F96="地位Ⅰ",INDEX(幹材積成長量!$AE$7:$AG$14,8,MATCH(【入力】吸収量・排出量算定シート!$G96,幹材積成長量!$AE$7:$AG$7,0)),IF($F96="地位Ⅲ",INDEX(幹材積成長量!$AK$7:$AM$14,8,MATCH(【入力】吸収量・排出量算定シート!$G96,幹材積成長量!$AK$7:$AM$7,0)),INDEX(幹材積成長量!$AH$7:$AJ$14,8,MATCH(【入力】吸収量・排出量算定シート!$G96,幹材積成長量!$AH$7:$AJ$7,0)))),0)</f>
        <v>0</v>
      </c>
      <c r="DP96" s="187">
        <f>IFERROR(IF($F96="地位Ⅰ",INDEX(幹材積成長量!$AE$7:$AG$14,8,MATCH(【入力】吸収量・排出量算定シート!$G96,幹材積成長量!$AE$7:$AG$7,0)),IF($F96="地位Ⅲ",INDEX(幹材積成長量!$AK$7:$AM$14,8,MATCH(【入力】吸収量・排出量算定シート!$G96,幹材積成長量!$AK$7:$AM$7,0)),INDEX(幹材積成長量!$AH$7:$AJ$14,8,MATCH(【入力】吸収量・排出量算定シート!$G96,幹材積成長量!$AH$7:$AJ$7,0)))),0)</f>
        <v>0</v>
      </c>
      <c r="DQ96" s="187">
        <f>IFERROR(IF($F96="地位Ⅰ",INDEX(幹材積成長量!$AE$7:$AG$14,8,MATCH(【入力】吸収量・排出量算定シート!$G96,幹材積成長量!$AE$7:$AG$7,0)),IF($F96="地位Ⅲ",INDEX(幹材積成長量!$AK$7:$AM$14,8,MATCH(【入力】吸収量・排出量算定シート!$G96,幹材積成長量!$AK$7:$AM$7,0)),INDEX(幹材積成長量!$AH$7:$AJ$14,8,MATCH(【入力】吸収量・排出量算定シート!$G96,幹材積成長量!$AH$7:$AJ$7,0)))),0)</f>
        <v>0</v>
      </c>
      <c r="DR96" s="187">
        <f>IFERROR(IF($F96="地位Ⅰ",INDEX(幹材積成長量!$AE$7:$AG$14,8,MATCH(【入力】吸収量・排出量算定シート!$G96,幹材積成長量!$AE$7:$AG$7,0)),IF($F96="地位Ⅲ",INDEX(幹材積成長量!$AK$7:$AM$14,8,MATCH(【入力】吸収量・排出量算定シート!$G96,幹材積成長量!$AK$7:$AM$7,0)),INDEX(幹材積成長量!$AH$7:$AJ$14,8,MATCH(【入力】吸収量・排出量算定シート!$G96,幹材積成長量!$AH$7:$AJ$7,0)))),0)</f>
        <v>0</v>
      </c>
      <c r="DS96" s="187">
        <f>IFERROR(IF($F96="地位Ⅰ",INDEX(幹材積成長量!$AE$7:$AG$14,8,MATCH(【入力】吸収量・排出量算定シート!$G96,幹材積成長量!$AE$7:$AG$7,0)),IF($F96="地位Ⅲ",INDEX(幹材積成長量!$AK$7:$AM$14,8,MATCH(【入力】吸収量・排出量算定シート!$G96,幹材積成長量!$AK$7:$AM$7,0)),INDEX(幹材積成長量!$AH$7:$AJ$14,8,MATCH(【入力】吸収量・排出量算定シート!$G96,幹材積成長量!$AH$7:$AJ$7,0)))),0)</f>
        <v>0</v>
      </c>
      <c r="DT96" s="187">
        <f>IFERROR(IF($F96="地位Ⅰ",INDEX(幹材積成長量!$AE$7:$AG$14,8,MATCH(【入力】吸収量・排出量算定シート!$G96,幹材積成長量!$AE$7:$AG$7,0)),IF($F96="地位Ⅲ",INDEX(幹材積成長量!$AK$7:$AM$14,8,MATCH(【入力】吸収量・排出量算定シート!$G96,幹材積成長量!$AK$7:$AM$7,0)),INDEX(幹材積成長量!$AH$7:$AJ$14,8,MATCH(【入力】吸収量・排出量算定シート!$G96,幹材積成長量!$AH$7:$AJ$7,0)))),0)</f>
        <v>0</v>
      </c>
      <c r="DU96" s="187">
        <f>IFERROR(IF($F96="地位Ⅰ",INDEX(幹材積成長量!$AE$7:$AG$14,8,MATCH(【入力】吸収量・排出量算定シート!$G96,幹材積成長量!$AE$7:$AG$7,0)),IF($F96="地位Ⅲ",INDEX(幹材積成長量!$AK$7:$AM$14,8,MATCH(【入力】吸収量・排出量算定シート!$G96,幹材積成長量!$AK$7:$AM$7,0)),INDEX(幹材積成長量!$AH$7:$AJ$14,8,MATCH(【入力】吸収量・排出量算定シート!$G96,幹材積成長量!$AH$7:$AJ$7,0)))),0)</f>
        <v>0</v>
      </c>
      <c r="DV96" s="187">
        <f>IFERROR(IF($F96="地位Ⅰ",INDEX(幹材積成長量!$AE$7:$AG$14,8,MATCH(【入力】吸収量・排出量算定シート!$G96,幹材積成長量!$AE$7:$AG$7,0)),IF($F96="地位Ⅲ",INDEX(幹材積成長量!$AK$7:$AM$14,8,MATCH(【入力】吸収量・排出量算定シート!$G96,幹材積成長量!$AK$7:$AM$7,0)),INDEX(幹材積成長量!$AH$7:$AJ$14,8,MATCH(【入力】吸収量・排出量算定シート!$G96,幹材積成長量!$AH$7:$AJ$7,0)))),0)</f>
        <v>0</v>
      </c>
      <c r="DW96" s="187">
        <f>IFERROR(IF($F96="地位Ⅰ",INDEX(幹材積成長量!$AE$7:$AG$14,8,MATCH(【入力】吸収量・排出量算定シート!$G96,幹材積成長量!$AE$7:$AG$7,0)),IF($F96="地位Ⅲ",INDEX(幹材積成長量!$AK$7:$AM$14,8,MATCH(【入力】吸収量・排出量算定シート!$G96,幹材積成長量!$AK$7:$AM$7,0)),INDEX(幹材積成長量!$AH$7:$AJ$14,8,MATCH(【入力】吸収量・排出量算定シート!$G96,幹材積成長量!$AH$7:$AJ$7,0)))),0)</f>
        <v>0</v>
      </c>
      <c r="DX96" s="187">
        <f>IFERROR(IF($F96="地位Ⅰ",INDEX(幹材積成長量!$AE$7:$AG$14,8,MATCH(【入力】吸収量・排出量算定シート!$G96,幹材積成長量!$AE$7:$AG$7,0)),IF($F96="地位Ⅲ",INDEX(幹材積成長量!$AK$7:$AM$14,8,MATCH(【入力】吸収量・排出量算定シート!$G96,幹材積成長量!$AK$7:$AM$7,0)),INDEX(幹材積成長量!$AH$7:$AJ$14,8,MATCH(【入力】吸収量・排出量算定シート!$G96,幹材積成長量!$AH$7:$AJ$7,0)))),0)</f>
        <v>0</v>
      </c>
      <c r="DY96" s="187">
        <f>IFERROR(IF($F96="地位Ⅰ",INDEX(幹材積成長量!$AE$7:$AG$14,8,MATCH(【入力】吸収量・排出量算定シート!$G96,幹材積成長量!$AE$7:$AG$7,0)),IF($F96="地位Ⅲ",INDEX(幹材積成長量!$AK$7:$AM$14,8,MATCH(【入力】吸収量・排出量算定シート!$G96,幹材積成長量!$AK$7:$AM$7,0)),INDEX(幹材積成長量!$AH$7:$AJ$14,8,MATCH(【入力】吸収量・排出量算定シート!$G96,幹材積成長量!$AH$7:$AJ$7,0)))),0)</f>
        <v>0</v>
      </c>
      <c r="DZ96" s="187">
        <f>IFERROR(IF($F96="地位Ⅰ",INDEX(幹材積成長量!$AE$7:$AG$14,8,MATCH(【入力】吸収量・排出量算定シート!$G96,幹材積成長量!$AE$7:$AG$7,0)),IF($F96="地位Ⅲ",INDEX(幹材積成長量!$AK$7:$AM$14,8,MATCH(【入力】吸収量・排出量算定シート!$G96,幹材積成長量!$AK$7:$AM$7,0)),INDEX(幹材積成長量!$AH$7:$AJ$14,8,MATCH(【入力】吸収量・排出量算定シート!$G96,幹材積成長量!$AH$7:$AJ$7,0)))),0)</f>
        <v>0</v>
      </c>
      <c r="EA96" s="187">
        <f>IFERROR(IF($F96="地位Ⅰ",INDEX(幹材積成長量!$AE$7:$AG$14,8,MATCH(【入力】吸収量・排出量算定シート!$G96,幹材積成長量!$AE$7:$AG$7,0)),IF($F96="地位Ⅲ",INDEX(幹材積成長量!$AK$7:$AM$14,8,MATCH(【入力】吸収量・排出量算定シート!$G96,幹材積成長量!$AK$7:$AM$7,0)),INDEX(幹材積成長量!$AH$7:$AJ$14,8,MATCH(【入力】吸収量・排出量算定シート!$G96,幹材積成長量!$AH$7:$AJ$7,0)))),0)</f>
        <v>0</v>
      </c>
      <c r="EB96" s="187">
        <f>IFERROR(IF($F96="地位Ⅰ",INDEX(幹材積成長量!$AE$7:$AG$14,8,MATCH(【入力】吸収量・排出量算定シート!$G96,幹材積成長量!$AE$7:$AG$7,0)),IF($F96="地位Ⅲ",INDEX(幹材積成長量!$AK$7:$AM$14,8,MATCH(【入力】吸収量・排出量算定シート!$G96,幹材積成長量!$AK$7:$AM$7,0)),INDEX(幹材積成長量!$AH$7:$AJ$14,8,MATCH(【入力】吸収量・排出量算定シート!$G96,幹材積成長量!$AH$7:$AJ$7,0)))),0)</f>
        <v>0</v>
      </c>
      <c r="EC96" s="187">
        <f>IFERROR(IF($F96="地位Ⅰ",INDEX(幹材積成長量!$AE$7:$AG$14,8,MATCH(【入力】吸収量・排出量算定シート!$G96,幹材積成長量!$AE$7:$AG$7,0)),IF($F96="地位Ⅲ",INDEX(幹材積成長量!$AK$7:$AM$14,8,MATCH(【入力】吸収量・排出量算定シート!$G96,幹材積成長量!$AK$7:$AM$7,0)),INDEX(幹材積成長量!$AH$7:$AJ$14,8,MATCH(【入力】吸収量・排出量算定シート!$G96,幹材積成長量!$AH$7:$AJ$7,0)))),0)</f>
        <v>0</v>
      </c>
      <c r="ED96" s="186">
        <f t="shared" si="233"/>
        <v>0</v>
      </c>
      <c r="EE96" s="186">
        <f t="shared" si="234"/>
        <v>0</v>
      </c>
      <c r="EF96" s="186">
        <f t="shared" si="235"/>
        <v>0</v>
      </c>
      <c r="EG96" s="186">
        <f t="shared" si="236"/>
        <v>0</v>
      </c>
      <c r="EH96" s="186">
        <f t="shared" si="237"/>
        <v>0</v>
      </c>
      <c r="EI96" s="186">
        <f t="shared" si="238"/>
        <v>0</v>
      </c>
      <c r="EJ96" s="186">
        <f t="shared" si="239"/>
        <v>0</v>
      </c>
      <c r="EK96" s="186">
        <f t="shared" si="240"/>
        <v>0</v>
      </c>
      <c r="EL96" s="186">
        <f t="shared" si="241"/>
        <v>0</v>
      </c>
      <c r="EM96" s="186">
        <f t="shared" si="242"/>
        <v>0</v>
      </c>
      <c r="EN96" s="186">
        <f t="shared" si="243"/>
        <v>0</v>
      </c>
      <c r="EO96" s="186">
        <f t="shared" si="244"/>
        <v>0</v>
      </c>
      <c r="EP96" s="186">
        <f t="shared" si="245"/>
        <v>0</v>
      </c>
      <c r="EQ96" s="186">
        <f t="shared" si="246"/>
        <v>0</v>
      </c>
      <c r="ER96" s="186">
        <f t="shared" si="247"/>
        <v>0</v>
      </c>
      <c r="ES96" s="186">
        <f t="shared" si="248"/>
        <v>0</v>
      </c>
      <c r="ET96" s="186">
        <f t="shared" si="249"/>
        <v>0</v>
      </c>
    </row>
    <row r="97" spans="2:150" x14ac:dyDescent="0.3">
      <c r="B97" s="3"/>
      <c r="C97" s="3"/>
      <c r="D97" s="3"/>
      <c r="E97" s="3"/>
      <c r="G97" s="217"/>
      <c r="J97" s="3"/>
      <c r="M97" s="187">
        <f>IFERROR(IF($F97="地位Ⅰ",INDEX(幹材積成長量!$S$7:$U$148,MATCH(【入力】吸収量・排出量算定シート!$H97+(M$17-$M$17),幹材積成長量!$S$7:$S$148,0),MATCH($G97,幹材積成長量!$S$7:$U$7,0)),IF($F97="地位Ⅲ",INDEX(幹材積成長量!$Y$7:$AA$148,MATCH(【入力】吸収量・排出量算定シート!$H97+(M$17-$M$17),幹材積成長量!$Y$7:$Y$148,0),MATCH($G97,幹材積成長量!$Y$7:$AA$7,0)),INDEX(幹材積成長量!$V$7:$X$148,MATCH(【入力】吸収量・排出量算定シート!$H97+(M$17-$M$17),幹材積成長量!$V$7:$V$148,0),MATCH($G97,幹材積成長量!$V$7:$X$7,0)))),0)</f>
        <v>0</v>
      </c>
      <c r="N97" s="187">
        <f>IFERROR(IF($F97="地位Ⅰ",INDEX(幹材積成長量!$S$7:$U$148,MATCH(【入力】吸収量・排出量算定シート!$H97+(N$17-$M$17),幹材積成長量!$S$7:$S$148,0),MATCH($G97,幹材積成長量!$S$7:$U$7,0)),IF($F97="地位Ⅲ",INDEX(幹材積成長量!$Y$7:$AA$148,MATCH(【入力】吸収量・排出量算定シート!$H97+(N$17-$M$17),幹材積成長量!$Y$7:$Y$148,0),MATCH($G97,幹材積成長量!$Y$7:$AA$7,0)),INDEX(幹材積成長量!$V$7:$X$148,MATCH(【入力】吸収量・排出量算定シート!$H97+(N$17-$M$17),幹材積成長量!$V$7:$V$148,0),MATCH($G97,幹材積成長量!$V$7:$X$7,0)))),0)</f>
        <v>0</v>
      </c>
      <c r="O97" s="187">
        <f>IFERROR(IF($F97="地位Ⅰ",INDEX(幹材積成長量!$S$7:$U$148,MATCH(【入力】吸収量・排出量算定シート!$H97+(O$17-$M$17),幹材積成長量!$S$7:$S$148,0),MATCH($G97,幹材積成長量!$S$7:$U$7,0)),IF($F97="地位Ⅲ",INDEX(幹材積成長量!$Y$7:$AA$148,MATCH(【入力】吸収量・排出量算定シート!$H97+(O$17-$M$17),幹材積成長量!$Y$7:$Y$148,0),MATCH($G97,幹材積成長量!$Y$7:$AA$7,0)),INDEX(幹材積成長量!$V$7:$X$148,MATCH(【入力】吸収量・排出量算定シート!$H97+(O$17-$M$17),幹材積成長量!$V$7:$V$148,0),MATCH($G97,幹材積成長量!$V$7:$X$7,0)))),0)</f>
        <v>0</v>
      </c>
      <c r="P97" s="187">
        <f>IFERROR(IF($F97="地位Ⅰ",INDEX(幹材積成長量!$S$7:$U$148,MATCH(【入力】吸収量・排出量算定シート!$H97+(P$17-$M$17),幹材積成長量!$S$7:$S$148,0),MATCH($G97,幹材積成長量!$S$7:$U$7,0)),IF($F97="地位Ⅲ",INDEX(幹材積成長量!$Y$7:$AA$148,MATCH(【入力】吸収量・排出量算定シート!$H97+(P$17-$M$17),幹材積成長量!$Y$7:$Y$148,0),MATCH($G97,幹材積成長量!$Y$7:$AA$7,0)),INDEX(幹材積成長量!$V$7:$X$148,MATCH(【入力】吸収量・排出量算定シート!$H97+(P$17-$M$17),幹材積成長量!$V$7:$V$148,0),MATCH($G97,幹材積成長量!$V$7:$X$7,0)))),0)</f>
        <v>0</v>
      </c>
      <c r="Q97" s="187">
        <f>IFERROR(IF($F97="地位Ⅰ",INDEX(幹材積成長量!$S$7:$U$148,MATCH(【入力】吸収量・排出量算定シート!$H97+(Q$17-$M$17),幹材積成長量!$S$7:$S$148,0),MATCH($G97,幹材積成長量!$S$7:$U$7,0)),IF($F97="地位Ⅲ",INDEX(幹材積成長量!$Y$7:$AA$148,MATCH(【入力】吸収量・排出量算定シート!$H97+(Q$17-$M$17),幹材積成長量!$Y$7:$Y$148,0),MATCH($G97,幹材積成長量!$Y$7:$AA$7,0)),INDEX(幹材積成長量!$V$7:$X$148,MATCH(【入力】吸収量・排出量算定シート!$H97+(Q$17-$M$17),幹材積成長量!$V$7:$V$148,0),MATCH($G97,幹材積成長量!$V$7:$X$7,0)))),0)</f>
        <v>0</v>
      </c>
      <c r="R97" s="187">
        <f>IFERROR(IF($F97="地位Ⅰ",INDEX(幹材積成長量!$S$7:$U$148,MATCH(【入力】吸収量・排出量算定シート!$H97+(R$17-$M$17),幹材積成長量!$S$7:$S$148,0),MATCH($G97,幹材積成長量!$S$7:$U$7,0)),IF($F97="地位Ⅲ",INDEX(幹材積成長量!$Y$7:$AA$148,MATCH(【入力】吸収量・排出量算定シート!$H97+(R$17-$M$17),幹材積成長量!$Y$7:$Y$148,0),MATCH($G97,幹材積成長量!$Y$7:$AA$7,0)),INDEX(幹材積成長量!$V$7:$X$148,MATCH(【入力】吸収量・排出量算定シート!$H97+(R$17-$M$17),幹材積成長量!$V$7:$V$148,0),MATCH($G97,幹材積成長量!$V$7:$X$7,0)))),0)</f>
        <v>0</v>
      </c>
      <c r="S97" s="187">
        <f>IFERROR(IF($F97="地位Ⅰ",INDEX(幹材積成長量!$S$7:$U$148,MATCH(【入力】吸収量・排出量算定シート!$H97+(S$17-$M$17),幹材積成長量!$S$7:$S$148,0),MATCH($G97,幹材積成長量!$S$7:$U$7,0)),IF($F97="地位Ⅲ",INDEX(幹材積成長量!$Y$7:$AA$148,MATCH(【入力】吸収量・排出量算定シート!$H97+(S$17-$M$17),幹材積成長量!$Y$7:$Y$148,0),MATCH($G97,幹材積成長量!$Y$7:$AA$7,0)),INDEX(幹材積成長量!$V$7:$X$148,MATCH(【入力】吸収量・排出量算定シート!$H97+(S$17-$M$17),幹材積成長量!$V$7:$V$148,0),MATCH($G97,幹材積成長量!$V$7:$X$7,0)))),0)</f>
        <v>0</v>
      </c>
      <c r="T97" s="187">
        <f>IFERROR(IF($F97="地位Ⅰ",INDEX(幹材積成長量!$S$7:$U$148,MATCH(【入力】吸収量・排出量算定シート!$H97+(T$17-$M$17),幹材積成長量!$S$7:$S$148,0),MATCH($G97,幹材積成長量!$S$7:$U$7,0)),IF($F97="地位Ⅲ",INDEX(幹材積成長量!$Y$7:$AA$148,MATCH(【入力】吸収量・排出量算定シート!$H97+(T$17-$M$17),幹材積成長量!$Y$7:$Y$148,0),MATCH($G97,幹材積成長量!$Y$7:$AA$7,0)),INDEX(幹材積成長量!$V$7:$X$148,MATCH(【入力】吸収量・排出量算定シート!$H97+(T$17-$M$17),幹材積成長量!$V$7:$V$148,0),MATCH($G97,幹材積成長量!$V$7:$X$7,0)))),0)</f>
        <v>0</v>
      </c>
      <c r="U97" s="187">
        <f>IFERROR(IF($F97="地位Ⅰ",INDEX(幹材積成長量!$S$7:$U$148,MATCH(【入力】吸収量・排出量算定シート!$H97+(U$17-$M$17),幹材積成長量!$S$7:$S$148,0),MATCH($G97,幹材積成長量!$S$7:$U$7,0)),IF($F97="地位Ⅲ",INDEX(幹材積成長量!$Y$7:$AA$148,MATCH(【入力】吸収量・排出量算定シート!$H97+(U$17-$M$17),幹材積成長量!$Y$7:$Y$148,0),MATCH($G97,幹材積成長量!$Y$7:$AA$7,0)),INDEX(幹材積成長量!$V$7:$X$148,MATCH(【入力】吸収量・排出量算定シート!$H97+(U$17-$M$17),幹材積成長量!$V$7:$V$148,0),MATCH($G97,幹材積成長量!$V$7:$X$7,0)))),0)</f>
        <v>0</v>
      </c>
      <c r="V97" s="187">
        <f>IFERROR(IF($F97="地位Ⅰ",INDEX(幹材積成長量!$S$7:$U$148,MATCH(【入力】吸収量・排出量算定シート!$H97+(V$17-$M$17),幹材積成長量!$S$7:$S$148,0),MATCH($G97,幹材積成長量!$S$7:$U$7,0)),IF($F97="地位Ⅲ",INDEX(幹材積成長量!$Y$7:$AA$148,MATCH(【入力】吸収量・排出量算定シート!$H97+(V$17-$M$17),幹材積成長量!$Y$7:$Y$148,0),MATCH($G97,幹材積成長量!$Y$7:$AA$7,0)),INDEX(幹材積成長量!$V$7:$X$148,MATCH(【入力】吸収量・排出量算定シート!$H97+(V$17-$M$17),幹材積成長量!$V$7:$V$148,0),MATCH($G97,幹材積成長量!$V$7:$X$7,0)))),0)</f>
        <v>0</v>
      </c>
      <c r="W97" s="187">
        <f>IFERROR(IF($F97="地位Ⅰ",INDEX(幹材積成長量!$S$7:$U$148,MATCH(【入力】吸収量・排出量算定シート!$H97+(W$17-$M$17),幹材積成長量!$S$7:$S$148,0),MATCH($G97,幹材積成長量!$S$7:$U$7,0)),IF($F97="地位Ⅲ",INDEX(幹材積成長量!$Y$7:$AA$148,MATCH(【入力】吸収量・排出量算定シート!$H97+(W$17-$M$17),幹材積成長量!$Y$7:$Y$148,0),MATCH($G97,幹材積成長量!$Y$7:$AA$7,0)),INDEX(幹材積成長量!$V$7:$X$148,MATCH(【入力】吸収量・排出量算定シート!$H97+(W$17-$M$17),幹材積成長量!$V$7:$V$148,0),MATCH($G97,幹材積成長量!$V$7:$X$7,0)))),0)</f>
        <v>0</v>
      </c>
      <c r="X97" s="187">
        <f>IFERROR(IF($F97="地位Ⅰ",INDEX(幹材積成長量!$S$7:$U$148,MATCH(【入力】吸収量・排出量算定シート!$H97+(X$17-$M$17),幹材積成長量!$S$7:$S$148,0),MATCH($G97,幹材積成長量!$S$7:$U$7,0)),IF($F97="地位Ⅲ",INDEX(幹材積成長量!$Y$7:$AA$148,MATCH(【入力】吸収量・排出量算定シート!$H97+(X$17-$M$17),幹材積成長量!$Y$7:$Y$148,0),MATCH($G97,幹材積成長量!$Y$7:$AA$7,0)),INDEX(幹材積成長量!$V$7:$X$148,MATCH(【入力】吸収量・排出量算定シート!$H97+(X$17-$M$17),幹材積成長量!$V$7:$V$148,0),MATCH($G97,幹材積成長量!$V$7:$X$7,0)))),0)</f>
        <v>0</v>
      </c>
      <c r="Y97" s="187">
        <f>IFERROR(IF($F97="地位Ⅰ",INDEX(幹材積成長量!$S$7:$U$148,MATCH(【入力】吸収量・排出量算定シート!$H97+(Y$17-$M$17),幹材積成長量!$S$7:$S$148,0),MATCH($G97,幹材積成長量!$S$7:$U$7,0)),IF($F97="地位Ⅲ",INDEX(幹材積成長量!$Y$7:$AA$148,MATCH(【入力】吸収量・排出量算定シート!$H97+(Y$17-$M$17),幹材積成長量!$Y$7:$Y$148,0),MATCH($G97,幹材積成長量!$Y$7:$AA$7,0)),INDEX(幹材積成長量!$V$7:$X$148,MATCH(【入力】吸収量・排出量算定シート!$H97+(Y$17-$M$17),幹材積成長量!$V$7:$V$148,0),MATCH($G97,幹材積成長量!$V$7:$X$7,0)))),0)</f>
        <v>0</v>
      </c>
      <c r="Z97" s="187">
        <f>IFERROR(IF($F97="地位Ⅰ",INDEX(幹材積成長量!$S$7:$U$148,MATCH(【入力】吸収量・排出量算定シート!$H97+(Z$17-$M$17),幹材積成長量!$S$7:$S$148,0),MATCH($G97,幹材積成長量!$S$7:$U$7,0)),IF($F97="地位Ⅲ",INDEX(幹材積成長量!$Y$7:$AA$148,MATCH(【入力】吸収量・排出量算定シート!$H97+(Z$17-$M$17),幹材積成長量!$Y$7:$Y$148,0),MATCH($G97,幹材積成長量!$Y$7:$AA$7,0)),INDEX(幹材積成長量!$V$7:$X$148,MATCH(【入力】吸収量・排出量算定シート!$H97+(Z$17-$M$17),幹材積成長量!$V$7:$V$148,0),MATCH($G97,幹材積成長量!$V$7:$X$7,0)))),0)</f>
        <v>0</v>
      </c>
      <c r="AA97" s="187">
        <f>IFERROR(IF($F97="地位Ⅰ",INDEX(幹材積成長量!$S$7:$U$148,MATCH(【入力】吸収量・排出量算定シート!$H97+(AA$17-$M$17),幹材積成長量!$S$7:$S$148,0),MATCH($G97,幹材積成長量!$S$7:$U$7,0)),IF($F97="地位Ⅲ",INDEX(幹材積成長量!$Y$7:$AA$148,MATCH(【入力】吸収量・排出量算定シート!$H97+(AA$17-$M$17),幹材積成長量!$Y$7:$Y$148,0),MATCH($G97,幹材積成長量!$Y$7:$AA$7,0)),INDEX(幹材積成長量!$V$7:$X$148,MATCH(【入力】吸収量・排出量算定シート!$H97+(AA$17-$M$17),幹材積成長量!$V$7:$V$148,0),MATCH($G97,幹材積成長量!$V$7:$X$7,0)))),0)</f>
        <v>0</v>
      </c>
      <c r="AB97" s="187">
        <f>IFERROR(IF($F97="地位Ⅰ",INDEX(幹材積成長量!$S$7:$U$148,MATCH(【入力】吸収量・排出量算定シート!$H97+(AB$17-$M$17),幹材積成長量!$S$7:$S$148,0),MATCH($G97,幹材積成長量!$S$7:$U$7,0)),IF($F97="地位Ⅲ",INDEX(幹材積成長量!$Y$7:$AA$148,MATCH(【入力】吸収量・排出量算定シート!$H97+(AB$17-$M$17),幹材積成長量!$Y$7:$Y$148,0),MATCH($G97,幹材積成長量!$Y$7:$AA$7,0)),INDEX(幹材積成長量!$V$7:$X$148,MATCH(【入力】吸収量・排出量算定シート!$H97+(AB$17-$M$17),幹材積成長量!$V$7:$V$148,0),MATCH($G97,幹材積成長量!$V$7:$X$7,0)))),0)</f>
        <v>0</v>
      </c>
      <c r="AC97" s="187">
        <f>IFERROR(IF($F97="地位Ⅰ",INDEX(幹材積成長量!$S$7:$U$148,MATCH(【入力】吸収量・排出量算定シート!$H97+(AC$17-$M$17),幹材積成長量!$S$7:$S$148,0),MATCH($G97,幹材積成長量!$S$7:$U$7,0)),IF($F97="地位Ⅲ",INDEX(幹材積成長量!$Y$7:$AA$148,MATCH(【入力】吸収量・排出量算定シート!$H97+(AC$17-$M$17),幹材積成長量!$Y$7:$Y$148,0),MATCH($G97,幹材積成長量!$Y$7:$AA$7,0)),INDEX(幹材積成長量!$V$7:$X$148,MATCH(【入力】吸収量・排出量算定シート!$H97+(AC$17-$M$17),幹材積成長量!$V$7:$V$148,0),MATCH($G97,幹材積成長量!$V$7:$X$7,0)))),0)</f>
        <v>0</v>
      </c>
      <c r="AD97" s="2">
        <f>IFERROR(INDEX('BEF（拡大係数）'!$A$4:$AO$154,MATCH(【入力】吸収量・排出量算定シート!$H97,'BEF（拡大係数）'!$A$4:$A$154,0),MATCH($G97,'BEF（拡大係数）'!$A$4:$AO$4,0)),0)</f>
        <v>0</v>
      </c>
      <c r="AE97" s="2">
        <f>IFERROR(INDEX('BEF（拡大係数）'!$A$4:$AO$154,MATCH(【入力】吸収量・排出量算定シート!$H97,'BEF（拡大係数）'!$A$4:$A$154,0),MATCH($G97,'BEF（拡大係数）'!$A$4:$AO$4,0)),0)</f>
        <v>0</v>
      </c>
      <c r="AF97" s="2">
        <f>IFERROR(INDEX('BEF（拡大係数）'!$A$4:$AO$154,MATCH(【入力】吸収量・排出量算定シート!$H97,'BEF（拡大係数）'!$A$4:$A$154,0),MATCH($G97,'BEF（拡大係数）'!$A$4:$AO$4,0)),0)</f>
        <v>0</v>
      </c>
      <c r="AG97" s="2">
        <f>IFERROR(INDEX('BEF（拡大係数）'!$A$4:$AO$154,MATCH(【入力】吸収量・排出量算定シート!$H97,'BEF（拡大係数）'!$A$4:$A$154,0),MATCH($G97,'BEF（拡大係数）'!$A$4:$AO$4,0)),0)</f>
        <v>0</v>
      </c>
      <c r="AH97" s="2">
        <f>IFERROR(INDEX('BEF（拡大係数）'!$A$4:$AO$154,MATCH(【入力】吸収量・排出量算定シート!$H97,'BEF（拡大係数）'!$A$4:$A$154,0),MATCH($G97,'BEF（拡大係数）'!$A$4:$AO$4,0)),0)</f>
        <v>0</v>
      </c>
      <c r="AI97" s="2">
        <f>IFERROR(INDEX('BEF（拡大係数）'!$A$4:$AO$154,MATCH(【入力】吸収量・排出量算定シート!$H97,'BEF（拡大係数）'!$A$4:$A$154,0),MATCH($G97,'BEF（拡大係数）'!$A$4:$AO$4,0)),0)</f>
        <v>0</v>
      </c>
      <c r="AJ97" s="2">
        <f>IFERROR(INDEX('BEF（拡大係数）'!$A$4:$AO$154,MATCH(【入力】吸収量・排出量算定シート!$H97,'BEF（拡大係数）'!$A$4:$A$154,0),MATCH($G97,'BEF（拡大係数）'!$A$4:$AO$4,0)),0)</f>
        <v>0</v>
      </c>
      <c r="AK97" s="2">
        <f>IFERROR(INDEX('BEF（拡大係数）'!$A$4:$AO$154,MATCH(【入力】吸収量・排出量算定シート!$H97,'BEF（拡大係数）'!$A$4:$A$154,0),MATCH($G97,'BEF（拡大係数）'!$A$4:$AO$4,0)),0)</f>
        <v>0</v>
      </c>
      <c r="AL97" s="2">
        <f>IFERROR(INDEX('BEF（拡大係数）'!$A$4:$AO$154,MATCH(【入力】吸収量・排出量算定シート!$H97,'BEF（拡大係数）'!$A$4:$A$154,0),MATCH($G97,'BEF（拡大係数）'!$A$4:$AO$4,0)),0)</f>
        <v>0</v>
      </c>
      <c r="AM97" s="2">
        <f>IFERROR(INDEX('BEF（拡大係数）'!$A$4:$AO$154,MATCH(【入力】吸収量・排出量算定シート!$H97,'BEF（拡大係数）'!$A$4:$A$154,0),MATCH($G97,'BEF（拡大係数）'!$A$4:$AO$4,0)),0)</f>
        <v>0</v>
      </c>
      <c r="AN97" s="2">
        <f>IFERROR(INDEX('BEF（拡大係数）'!$A$4:$AO$154,MATCH(【入力】吸収量・排出量算定シート!$H97,'BEF（拡大係数）'!$A$4:$A$154,0),MATCH($G97,'BEF（拡大係数）'!$A$4:$AO$4,0)),0)</f>
        <v>0</v>
      </c>
      <c r="AO97" s="2">
        <f>IFERROR(INDEX('BEF（拡大係数）'!$A$4:$AO$154,MATCH(【入力】吸収量・排出量算定シート!$H97,'BEF（拡大係数）'!$A$4:$A$154,0),MATCH($G97,'BEF（拡大係数）'!$A$4:$AO$4,0)),0)</f>
        <v>0</v>
      </c>
      <c r="AP97" s="2">
        <f>IFERROR(INDEX('BEF（拡大係数）'!$A$4:$AO$154,MATCH(【入力】吸収量・排出量算定シート!$H97,'BEF（拡大係数）'!$A$4:$A$154,0),MATCH($G97,'BEF（拡大係数）'!$A$4:$AO$4,0)),0)</f>
        <v>0</v>
      </c>
      <c r="AQ97" s="2">
        <f>IFERROR(INDEX('BEF（拡大係数）'!$A$4:$AO$154,MATCH(【入力】吸収量・排出量算定シート!$H97,'BEF（拡大係数）'!$A$4:$A$154,0),MATCH($G97,'BEF（拡大係数）'!$A$4:$AO$4,0)),0)</f>
        <v>0</v>
      </c>
      <c r="AR97" s="2">
        <f>IFERROR(INDEX('BEF（拡大係数）'!$A$4:$AO$154,MATCH(【入力】吸収量・排出量算定シート!$H97,'BEF（拡大係数）'!$A$4:$A$154,0),MATCH($G97,'BEF（拡大係数）'!$A$4:$AO$4,0)),0)</f>
        <v>0</v>
      </c>
      <c r="AS97" s="2">
        <f>IFERROR(INDEX('BEF（拡大係数）'!$A$4:$AO$154,MATCH(【入力】吸収量・排出量算定シート!$H97,'BEF（拡大係数）'!$A$4:$A$154,0),MATCH($G97,'BEF（拡大係数）'!$A$4:$AO$4,0)),0)</f>
        <v>0</v>
      </c>
      <c r="AT97" s="2">
        <f>IFERROR(INDEX('BEF（拡大係数）'!$A$4:$AO$154,MATCH(【入力】吸収量・排出量算定シート!$H97,'BEF（拡大係数）'!$A$4:$A$154,0),MATCH($G97,'BEF（拡大係数）'!$A$4:$AO$4,0)),0)</f>
        <v>0</v>
      </c>
      <c r="AU97" s="2">
        <f>IFERROR(VLOOKUP($G97,パラメータ_オリジナル!$B$6:$G$45,4,FALSE),0)</f>
        <v>0</v>
      </c>
      <c r="AV97" s="2">
        <f>IFERROR(VLOOKUP($G97,パラメータ_オリジナル!$B$6:$G$45,5,FALSE),0)</f>
        <v>0</v>
      </c>
      <c r="AW97" s="2">
        <f>IFERROR(VLOOKUP($G97,パラメータ_オリジナル!$B$6:$G$45,6,FALSE),0)</f>
        <v>0</v>
      </c>
      <c r="AX97" s="125">
        <f t="shared" si="182"/>
        <v>0</v>
      </c>
      <c r="AY97" s="125">
        <f t="shared" si="183"/>
        <v>0</v>
      </c>
      <c r="AZ97" s="125">
        <f t="shared" si="184"/>
        <v>0</v>
      </c>
      <c r="BA97" s="125">
        <f t="shared" si="185"/>
        <v>0</v>
      </c>
      <c r="BB97" s="125">
        <f t="shared" si="186"/>
        <v>0</v>
      </c>
      <c r="BC97" s="125">
        <f t="shared" si="187"/>
        <v>0</v>
      </c>
      <c r="BD97" s="125">
        <f t="shared" si="188"/>
        <v>0</v>
      </c>
      <c r="BE97" s="125">
        <f t="shared" si="189"/>
        <v>0</v>
      </c>
      <c r="BF97" s="125">
        <f t="shared" si="190"/>
        <v>0</v>
      </c>
      <c r="BG97" s="125">
        <f t="shared" si="191"/>
        <v>0</v>
      </c>
      <c r="BH97" s="125">
        <f t="shared" si="192"/>
        <v>0</v>
      </c>
      <c r="BI97" s="125">
        <f t="shared" si="193"/>
        <v>0</v>
      </c>
      <c r="BJ97" s="125">
        <f t="shared" si="194"/>
        <v>0</v>
      </c>
      <c r="BK97" s="125">
        <f t="shared" si="195"/>
        <v>0</v>
      </c>
      <c r="BL97" s="125">
        <f t="shared" si="196"/>
        <v>0</v>
      </c>
      <c r="BM97" s="125">
        <f t="shared" si="197"/>
        <v>0</v>
      </c>
      <c r="BN97" s="125">
        <f t="shared" si="198"/>
        <v>0</v>
      </c>
      <c r="BO97" s="125">
        <f t="shared" si="199"/>
        <v>0</v>
      </c>
      <c r="BP97" s="125">
        <f t="shared" si="200"/>
        <v>0</v>
      </c>
      <c r="BQ97" s="125">
        <f t="shared" si="201"/>
        <v>0</v>
      </c>
      <c r="BR97" s="125">
        <f t="shared" si="202"/>
        <v>0</v>
      </c>
      <c r="BS97" s="125">
        <f t="shared" si="203"/>
        <v>0</v>
      </c>
      <c r="BT97" s="125">
        <f t="shared" si="204"/>
        <v>0</v>
      </c>
      <c r="BU97" s="125">
        <f t="shared" si="205"/>
        <v>0</v>
      </c>
      <c r="BV97" s="125">
        <f t="shared" si="206"/>
        <v>0</v>
      </c>
      <c r="BW97" s="125">
        <f t="shared" si="207"/>
        <v>0</v>
      </c>
      <c r="BX97" s="125">
        <f t="shared" si="208"/>
        <v>0</v>
      </c>
      <c r="BY97" s="125">
        <f t="shared" si="209"/>
        <v>0</v>
      </c>
      <c r="BZ97" s="125">
        <f t="shared" si="210"/>
        <v>0</v>
      </c>
      <c r="CA97" s="125">
        <f t="shared" si="211"/>
        <v>0</v>
      </c>
      <c r="CB97" s="125">
        <f t="shared" si="212"/>
        <v>0</v>
      </c>
      <c r="CC97" s="125">
        <f t="shared" si="213"/>
        <v>0</v>
      </c>
      <c r="CD97" s="125">
        <f t="shared" si="214"/>
        <v>0</v>
      </c>
      <c r="CE97" s="125">
        <f t="shared" si="215"/>
        <v>0</v>
      </c>
      <c r="CF97" s="2">
        <f>IFERROR(IF($F97="地位Ⅰ",INDEX(幹材積成長量!$I$7:$K$148,MATCH((【入力】吸収量・排出量算定シート!$H97+(【入力】吸収量・排出量算定シート!CF$17-【入力】吸収量・排出量算定シート!$CF$17)),幹材積成長量!$I$7:$I$148,0),MATCH(【入力】吸収量・排出量算定シート!$G97,幹材積成長量!$I$7:$K$7,0)),IF($F97="地位Ⅲ",INDEX(幹材積成長量!$O$7:$Q$148,MATCH((【入力】吸収量・排出量算定シート!$H97+(【入力】吸収量・排出量算定シート!CF$17-【入力】吸収量・排出量算定シート!$CF$17)),幹材積成長量!$O$7:$O$148,0),MATCH(【入力】吸収量・排出量算定シート!$G97,幹材積成長量!$O$7:$Q$7,0)),INDEX(幹材積成長量!$L$7:$N$148,MATCH((【入力】吸収量・排出量算定シート!$H97+(【入力】吸収量・排出量算定シート!CF$17-【入力】吸収量・排出量算定シート!$CF$17)),幹材積成長量!$L$7:$L$148,0),MATCH(【入力】吸収量・排出量算定シート!$G97,幹材積成長量!$L$7:$N$7,0)))),0)</f>
        <v>0</v>
      </c>
      <c r="CG97" s="2">
        <f>IFERROR(IF($F97="地位Ⅰ",INDEX(幹材積成長量!$I$7:$K$148,MATCH((【入力】吸収量・排出量算定シート!$H97+(【入力】吸収量・排出量算定シート!CG$17-【入力】吸収量・排出量算定シート!$CF$17)),幹材積成長量!$I$7:$I$148,0),MATCH(【入力】吸収量・排出量算定シート!$G97,幹材積成長量!$I$7:$K$7,0)),IF($F97="地位Ⅲ",INDEX(幹材積成長量!$O$7:$Q$148,MATCH((【入力】吸収量・排出量算定シート!$H97+(【入力】吸収量・排出量算定シート!CG$17-【入力】吸収量・排出量算定シート!$CF$17)),幹材積成長量!$O$7:$O$148,0),MATCH(【入力】吸収量・排出量算定シート!$G97,幹材積成長量!$O$7:$Q$7,0)),INDEX(幹材積成長量!$L$7:$N$148,MATCH((【入力】吸収量・排出量算定シート!$H97+(【入力】吸収量・排出量算定シート!CG$17-【入力】吸収量・排出量算定シート!$CF$17)),幹材積成長量!$L$7:$L$148,0),MATCH(【入力】吸収量・排出量算定シート!$G97,幹材積成長量!$L$7:$N$7,0)))),0)</f>
        <v>0</v>
      </c>
      <c r="CH97" s="2">
        <f>IFERROR(IF($F97="地位Ⅰ",INDEX(幹材積成長量!$I$7:$K$148,MATCH((【入力】吸収量・排出量算定シート!$H97+(【入力】吸収量・排出量算定シート!CH$17-【入力】吸収量・排出量算定シート!$CF$17)),幹材積成長量!$I$7:$I$148,0),MATCH(【入力】吸収量・排出量算定シート!$G97,幹材積成長量!$I$7:$K$7,0)),IF($F97="地位Ⅲ",INDEX(幹材積成長量!$O$7:$Q$148,MATCH((【入力】吸収量・排出量算定シート!$H97+(【入力】吸収量・排出量算定シート!CH$17-【入力】吸収量・排出量算定シート!$CF$17)),幹材積成長量!$O$7:$O$148,0),MATCH(【入力】吸収量・排出量算定シート!$G97,幹材積成長量!$O$7:$Q$7,0)),INDEX(幹材積成長量!$L$7:$N$148,MATCH((【入力】吸収量・排出量算定シート!$H97+(【入力】吸収量・排出量算定シート!CH$17-【入力】吸収量・排出量算定シート!$CF$17)),幹材積成長量!$L$7:$L$148,0),MATCH(【入力】吸収量・排出量算定シート!$G97,幹材積成長量!$L$7:$N$7,0)))),0)</f>
        <v>0</v>
      </c>
      <c r="CI97" s="2">
        <f>IFERROR(IF($F97="地位Ⅰ",INDEX(幹材積成長量!$I$7:$K$148,MATCH((【入力】吸収量・排出量算定シート!$H97+(【入力】吸収量・排出量算定シート!CI$17-【入力】吸収量・排出量算定シート!$CF$17)),幹材積成長量!$I$7:$I$148,0),MATCH(【入力】吸収量・排出量算定シート!$G97,幹材積成長量!$I$7:$K$7,0)),IF($F97="地位Ⅲ",INDEX(幹材積成長量!$O$7:$Q$148,MATCH((【入力】吸収量・排出量算定シート!$H97+(【入力】吸収量・排出量算定シート!CI$17-【入力】吸収量・排出量算定シート!$CF$17)),幹材積成長量!$O$7:$O$148,0),MATCH(【入力】吸収量・排出量算定シート!$G97,幹材積成長量!$O$7:$Q$7,0)),INDEX(幹材積成長量!$L$7:$N$148,MATCH((【入力】吸収量・排出量算定シート!$H97+(【入力】吸収量・排出量算定シート!CI$17-【入力】吸収量・排出量算定シート!$CF$17)),幹材積成長量!$L$7:$L$148,0),MATCH(【入力】吸収量・排出量算定シート!$G97,幹材積成長量!$L$7:$N$7,0)))),0)</f>
        <v>0</v>
      </c>
      <c r="CJ97" s="2">
        <f>IFERROR(IF($F97="地位Ⅰ",INDEX(幹材積成長量!$I$7:$K$148,MATCH((【入力】吸収量・排出量算定シート!$H97+(【入力】吸収量・排出量算定シート!CJ$17-【入力】吸収量・排出量算定シート!$CF$17)),幹材積成長量!$I$7:$I$148,0),MATCH(【入力】吸収量・排出量算定シート!$G97,幹材積成長量!$I$7:$K$7,0)),IF($F97="地位Ⅲ",INDEX(幹材積成長量!$O$7:$Q$148,MATCH((【入力】吸収量・排出量算定シート!$H97+(【入力】吸収量・排出量算定シート!CJ$17-【入力】吸収量・排出量算定シート!$CF$17)),幹材積成長量!$O$7:$O$148,0),MATCH(【入力】吸収量・排出量算定シート!$G97,幹材積成長量!$O$7:$Q$7,0)),INDEX(幹材積成長量!$L$7:$N$148,MATCH((【入力】吸収量・排出量算定シート!$H97+(【入力】吸収量・排出量算定シート!CJ$17-【入力】吸収量・排出量算定シート!$CF$17)),幹材積成長量!$L$7:$L$148,0),MATCH(【入力】吸収量・排出量算定シート!$G97,幹材積成長量!$L$7:$N$7,0)))),0)</f>
        <v>0</v>
      </c>
      <c r="CK97" s="2">
        <f>IFERROR(IF($F97="地位Ⅰ",INDEX(幹材積成長量!$I$7:$K$148,MATCH((【入力】吸収量・排出量算定シート!$H97+(【入力】吸収量・排出量算定シート!CK$17-【入力】吸収量・排出量算定シート!$CF$17)),幹材積成長量!$I$7:$I$148,0),MATCH(【入力】吸収量・排出量算定シート!$G97,幹材積成長量!$I$7:$K$7,0)),IF($F97="地位Ⅲ",INDEX(幹材積成長量!$O$7:$Q$148,MATCH((【入力】吸収量・排出量算定シート!$H97+(【入力】吸収量・排出量算定シート!CK$17-【入力】吸収量・排出量算定シート!$CF$17)),幹材積成長量!$O$7:$O$148,0),MATCH(【入力】吸収量・排出量算定シート!$G97,幹材積成長量!$O$7:$Q$7,0)),INDEX(幹材積成長量!$L$7:$N$148,MATCH((【入力】吸収量・排出量算定シート!$H97+(【入力】吸収量・排出量算定シート!CK$17-【入力】吸収量・排出量算定シート!$CF$17)),幹材積成長量!$L$7:$L$148,0),MATCH(【入力】吸収量・排出量算定シート!$G97,幹材積成長量!$L$7:$N$7,0)))),0)</f>
        <v>0</v>
      </c>
      <c r="CL97" s="2">
        <f>IFERROR(IF($F97="地位Ⅰ",INDEX(幹材積成長量!$I$7:$K$148,MATCH((【入力】吸収量・排出量算定シート!$H97+(【入力】吸収量・排出量算定シート!CL$17-【入力】吸収量・排出量算定シート!$CF$17)),幹材積成長量!$I$7:$I$148,0),MATCH(【入力】吸収量・排出量算定シート!$G97,幹材積成長量!$I$7:$K$7,0)),IF($F97="地位Ⅲ",INDEX(幹材積成長量!$O$7:$Q$148,MATCH((【入力】吸収量・排出量算定シート!$H97+(【入力】吸収量・排出量算定シート!CL$17-【入力】吸収量・排出量算定シート!$CF$17)),幹材積成長量!$O$7:$O$148,0),MATCH(【入力】吸収量・排出量算定シート!$G97,幹材積成長量!$O$7:$Q$7,0)),INDEX(幹材積成長量!$L$7:$N$148,MATCH((【入力】吸収量・排出量算定シート!$H97+(【入力】吸収量・排出量算定シート!CL$17-【入力】吸収量・排出量算定シート!$CF$17)),幹材積成長量!$L$7:$L$148,0),MATCH(【入力】吸収量・排出量算定シート!$G97,幹材積成長量!$L$7:$N$7,0)))),0)</f>
        <v>0</v>
      </c>
      <c r="CM97" s="2">
        <f>IFERROR(IF($F97="地位Ⅰ",INDEX(幹材積成長量!$I$7:$K$148,MATCH((【入力】吸収量・排出量算定シート!$H97+(【入力】吸収量・排出量算定シート!CM$17-【入力】吸収量・排出量算定シート!$CF$17)),幹材積成長量!$I$7:$I$148,0),MATCH(【入力】吸収量・排出量算定シート!$G97,幹材積成長量!$I$7:$K$7,0)),IF($F97="地位Ⅲ",INDEX(幹材積成長量!$O$7:$Q$148,MATCH((【入力】吸収量・排出量算定シート!$H97+(【入力】吸収量・排出量算定シート!CM$17-【入力】吸収量・排出量算定シート!$CF$17)),幹材積成長量!$O$7:$O$148,0),MATCH(【入力】吸収量・排出量算定シート!$G97,幹材積成長量!$O$7:$Q$7,0)),INDEX(幹材積成長量!$L$7:$N$148,MATCH((【入力】吸収量・排出量算定シート!$H97+(【入力】吸収量・排出量算定シート!CM$17-【入力】吸収量・排出量算定シート!$CF$17)),幹材積成長量!$L$7:$L$148,0),MATCH(【入力】吸収量・排出量算定シート!$G97,幹材積成長量!$L$7:$N$7,0)))),0)</f>
        <v>0</v>
      </c>
      <c r="CN97" s="2">
        <f>IFERROR(IF($F97="地位Ⅰ",INDEX(幹材積成長量!$I$7:$K$148,MATCH((【入力】吸収量・排出量算定シート!$H97+(【入力】吸収量・排出量算定シート!CN$17-【入力】吸収量・排出量算定シート!$CF$17)),幹材積成長量!$I$7:$I$148,0),MATCH(【入力】吸収量・排出量算定シート!$G97,幹材積成長量!$I$7:$K$7,0)),IF($F97="地位Ⅲ",INDEX(幹材積成長量!$O$7:$Q$148,MATCH((【入力】吸収量・排出量算定シート!$H97+(【入力】吸収量・排出量算定シート!CN$17-【入力】吸収量・排出量算定シート!$CF$17)),幹材積成長量!$O$7:$O$148,0),MATCH(【入力】吸収量・排出量算定シート!$G97,幹材積成長量!$O$7:$Q$7,0)),INDEX(幹材積成長量!$L$7:$N$148,MATCH((【入力】吸収量・排出量算定シート!$H97+(【入力】吸収量・排出量算定シート!CN$17-【入力】吸収量・排出量算定シート!$CF$17)),幹材積成長量!$L$7:$L$148,0),MATCH(【入力】吸収量・排出量算定シート!$G97,幹材積成長量!$L$7:$N$7,0)))),0)</f>
        <v>0</v>
      </c>
      <c r="CO97" s="2">
        <f>IFERROR(IF($F97="地位Ⅰ",INDEX(幹材積成長量!$I$7:$K$148,MATCH((【入力】吸収量・排出量算定シート!$H97+(【入力】吸収量・排出量算定シート!CO$17-【入力】吸収量・排出量算定シート!$CF$17)),幹材積成長量!$I$7:$I$148,0),MATCH(【入力】吸収量・排出量算定シート!$G97,幹材積成長量!$I$7:$K$7,0)),IF($F97="地位Ⅲ",INDEX(幹材積成長量!$O$7:$Q$148,MATCH((【入力】吸収量・排出量算定シート!$H97+(【入力】吸収量・排出量算定シート!CO$17-【入力】吸収量・排出量算定シート!$CF$17)),幹材積成長量!$O$7:$O$148,0),MATCH(【入力】吸収量・排出量算定シート!$G97,幹材積成長量!$O$7:$Q$7,0)),INDEX(幹材積成長量!$L$7:$N$148,MATCH((【入力】吸収量・排出量算定シート!$H97+(【入力】吸収量・排出量算定シート!CO$17-【入力】吸収量・排出量算定シート!$CF$17)),幹材積成長量!$L$7:$L$148,0),MATCH(【入力】吸収量・排出量算定シート!$G97,幹材積成長量!$L$7:$N$7,0)))),0)</f>
        <v>0</v>
      </c>
      <c r="CP97" s="2">
        <f>IFERROR(IF($F97="地位Ⅰ",INDEX(幹材積成長量!$I$7:$K$148,MATCH((【入力】吸収量・排出量算定シート!$H97+(【入力】吸収量・排出量算定シート!CP$17-【入力】吸収量・排出量算定シート!$CF$17)),幹材積成長量!$I$7:$I$148,0),MATCH(【入力】吸収量・排出量算定シート!$G97,幹材積成長量!$I$7:$K$7,0)),IF($F97="地位Ⅲ",INDEX(幹材積成長量!$O$7:$Q$148,MATCH((【入力】吸収量・排出量算定シート!$H97+(【入力】吸収量・排出量算定シート!CP$17-【入力】吸収量・排出量算定シート!$CF$17)),幹材積成長量!$O$7:$O$148,0),MATCH(【入力】吸収量・排出量算定シート!$G97,幹材積成長量!$O$7:$Q$7,0)),INDEX(幹材積成長量!$L$7:$N$148,MATCH((【入力】吸収量・排出量算定シート!$H97+(【入力】吸収量・排出量算定シート!CP$17-【入力】吸収量・排出量算定シート!$CF$17)),幹材積成長量!$L$7:$L$148,0),MATCH(【入力】吸収量・排出量算定シート!$G97,幹材積成長量!$L$7:$N$7,0)))),0)</f>
        <v>0</v>
      </c>
      <c r="CQ97" s="2">
        <f>IFERROR(IF($F97="地位Ⅰ",INDEX(幹材積成長量!$I$7:$K$148,MATCH((【入力】吸収量・排出量算定シート!$H97+(【入力】吸収量・排出量算定シート!CQ$17-【入力】吸収量・排出量算定シート!$CF$17)),幹材積成長量!$I$7:$I$148,0),MATCH(【入力】吸収量・排出量算定シート!$G97,幹材積成長量!$I$7:$K$7,0)),IF($F97="地位Ⅲ",INDEX(幹材積成長量!$O$7:$Q$148,MATCH((【入力】吸収量・排出量算定シート!$H97+(【入力】吸収量・排出量算定シート!CQ$17-【入力】吸収量・排出量算定シート!$CF$17)),幹材積成長量!$O$7:$O$148,0),MATCH(【入力】吸収量・排出量算定シート!$G97,幹材積成長量!$O$7:$Q$7,0)),INDEX(幹材積成長量!$L$7:$N$148,MATCH((【入力】吸収量・排出量算定シート!$H97+(【入力】吸収量・排出量算定シート!CQ$17-【入力】吸収量・排出量算定シート!$CF$17)),幹材積成長量!$L$7:$L$148,0),MATCH(【入力】吸収量・排出量算定シート!$G97,幹材積成長量!$L$7:$N$7,0)))),0)</f>
        <v>0</v>
      </c>
      <c r="CR97" s="2">
        <f>IFERROR(IF($F97="地位Ⅰ",INDEX(幹材積成長量!$I$7:$K$148,MATCH((【入力】吸収量・排出量算定シート!$H97+(【入力】吸収量・排出量算定シート!CR$17-【入力】吸収量・排出量算定シート!$CF$17)),幹材積成長量!$I$7:$I$148,0),MATCH(【入力】吸収量・排出量算定シート!$G97,幹材積成長量!$I$7:$K$7,0)),IF($F97="地位Ⅲ",INDEX(幹材積成長量!$O$7:$Q$148,MATCH((【入力】吸収量・排出量算定シート!$H97+(【入力】吸収量・排出量算定シート!CR$17-【入力】吸収量・排出量算定シート!$CF$17)),幹材積成長量!$O$7:$O$148,0),MATCH(【入力】吸収量・排出量算定シート!$G97,幹材積成長量!$O$7:$Q$7,0)),INDEX(幹材積成長量!$L$7:$N$148,MATCH((【入力】吸収量・排出量算定シート!$H97+(【入力】吸収量・排出量算定シート!CR$17-【入力】吸収量・排出量算定シート!$CF$17)),幹材積成長量!$L$7:$L$148,0),MATCH(【入力】吸収量・排出量算定シート!$G97,幹材積成長量!$L$7:$N$7,0)))),0)</f>
        <v>0</v>
      </c>
      <c r="CS97" s="2">
        <f>IFERROR(IF($F97="地位Ⅰ",INDEX(幹材積成長量!$I$7:$K$148,MATCH((【入力】吸収量・排出量算定シート!$H97+(【入力】吸収量・排出量算定シート!CS$17-【入力】吸収量・排出量算定シート!$CF$17)),幹材積成長量!$I$7:$I$148,0),MATCH(【入力】吸収量・排出量算定シート!$G97,幹材積成長量!$I$7:$K$7,0)),IF($F97="地位Ⅲ",INDEX(幹材積成長量!$O$7:$Q$148,MATCH((【入力】吸収量・排出量算定シート!$H97+(【入力】吸収量・排出量算定シート!CS$17-【入力】吸収量・排出量算定シート!$CF$17)),幹材積成長量!$O$7:$O$148,0),MATCH(【入力】吸収量・排出量算定シート!$G97,幹材積成長量!$O$7:$Q$7,0)),INDEX(幹材積成長量!$L$7:$N$148,MATCH((【入力】吸収量・排出量算定シート!$H97+(【入力】吸収量・排出量算定シート!CS$17-【入力】吸収量・排出量算定シート!$CF$17)),幹材積成長量!$L$7:$L$148,0),MATCH(【入力】吸収量・排出量算定シート!$G97,幹材積成長量!$L$7:$N$7,0)))),0)</f>
        <v>0</v>
      </c>
      <c r="CT97" s="2">
        <f>IFERROR(IF($F97="地位Ⅰ",INDEX(幹材積成長量!$I$7:$K$148,MATCH((【入力】吸収量・排出量算定シート!$H97+(【入力】吸収量・排出量算定シート!CT$17-【入力】吸収量・排出量算定シート!$CF$17)),幹材積成長量!$I$7:$I$148,0),MATCH(【入力】吸収量・排出量算定シート!$G97,幹材積成長量!$I$7:$K$7,0)),IF($F97="地位Ⅲ",INDEX(幹材積成長量!$O$7:$Q$148,MATCH((【入力】吸収量・排出量算定シート!$H97+(【入力】吸収量・排出量算定シート!CT$17-【入力】吸収量・排出量算定シート!$CF$17)),幹材積成長量!$O$7:$O$148,0),MATCH(【入力】吸収量・排出量算定シート!$G97,幹材積成長量!$O$7:$Q$7,0)),INDEX(幹材積成長量!$L$7:$N$148,MATCH((【入力】吸収量・排出量算定シート!$H97+(【入力】吸収量・排出量算定シート!CT$17-【入力】吸収量・排出量算定シート!$CF$17)),幹材積成長量!$L$7:$L$148,0),MATCH(【入力】吸収量・排出量算定シート!$G97,幹材積成長量!$L$7:$N$7,0)))),0)</f>
        <v>0</v>
      </c>
      <c r="CU97" s="2">
        <f>IFERROR(IF($F97="地位Ⅰ",INDEX(幹材積成長量!$I$7:$K$148,MATCH((【入力】吸収量・排出量算定シート!$H97+(【入力】吸収量・排出量算定シート!CU$17-【入力】吸収量・排出量算定シート!$CF$17)),幹材積成長量!$I$7:$I$148,0),MATCH(【入力】吸収量・排出量算定シート!$G97,幹材積成長量!$I$7:$K$7,0)),IF($F97="地位Ⅲ",INDEX(幹材積成長量!$O$7:$Q$148,MATCH((【入力】吸収量・排出量算定シート!$H97+(【入力】吸収量・排出量算定シート!CU$17-【入力】吸収量・排出量算定シート!$CF$17)),幹材積成長量!$O$7:$O$148,0),MATCH(【入力】吸収量・排出量算定シート!$G97,幹材積成長量!$O$7:$Q$7,0)),INDEX(幹材積成長量!$L$7:$N$148,MATCH((【入力】吸収量・排出量算定シート!$H97+(【入力】吸収量・排出量算定シート!CU$17-【入力】吸収量・排出量算定シート!$CF$17)),幹材積成長量!$L$7:$L$148,0),MATCH(【入力】吸収量・排出量算定シート!$G97,幹材積成長量!$L$7:$N$7,0)))),0)</f>
        <v>0</v>
      </c>
      <c r="CV97" s="2">
        <f>IFERROR(IF($F97="地位Ⅰ",INDEX(幹材積成長量!$I$7:$K$148,MATCH((【入力】吸収量・排出量算定シート!$H97+(【入力】吸収量・排出量算定シート!CV$17-【入力】吸収量・排出量算定シート!$CF$17)),幹材積成長量!$I$7:$I$148,0),MATCH(【入力】吸収量・排出量算定シート!$G97,幹材積成長量!$I$7:$K$7,0)),IF($F97="地位Ⅲ",INDEX(幹材積成長量!$O$7:$Q$148,MATCH((【入力】吸収量・排出量算定シート!$H97+(【入力】吸収量・排出量算定シート!CV$17-【入力】吸収量・排出量算定シート!$CF$17)),幹材積成長量!$O$7:$O$148,0),MATCH(【入力】吸収量・排出量算定シート!$G97,幹材積成長量!$O$7:$Q$7,0)),INDEX(幹材積成長量!$L$7:$N$148,MATCH((【入力】吸収量・排出量算定シート!$H97+(【入力】吸収量・排出量算定シート!CV$17-【入力】吸収量・排出量算定シート!$CF$17)),幹材積成長量!$L$7:$L$148,0),MATCH(【入力】吸収量・排出量算定シート!$G97,幹材積成長量!$L$7:$N$7,0)))),0)</f>
        <v>0</v>
      </c>
      <c r="CW97" s="2">
        <f t="shared" si="216"/>
        <v>0</v>
      </c>
      <c r="CX97" s="2">
        <f t="shared" si="217"/>
        <v>0</v>
      </c>
      <c r="CY97" s="2">
        <f t="shared" si="218"/>
        <v>0</v>
      </c>
      <c r="CZ97" s="2">
        <f t="shared" si="219"/>
        <v>0</v>
      </c>
      <c r="DA97" s="2">
        <f t="shared" si="220"/>
        <v>0</v>
      </c>
      <c r="DB97" s="2">
        <f t="shared" si="221"/>
        <v>0</v>
      </c>
      <c r="DC97" s="2">
        <f t="shared" si="222"/>
        <v>0</v>
      </c>
      <c r="DD97" s="2">
        <f t="shared" si="223"/>
        <v>0</v>
      </c>
      <c r="DE97" s="2">
        <f t="shared" si="224"/>
        <v>0</v>
      </c>
      <c r="DF97" s="2">
        <f t="shared" si="225"/>
        <v>0</v>
      </c>
      <c r="DG97" s="2">
        <f t="shared" si="226"/>
        <v>0</v>
      </c>
      <c r="DH97" s="2">
        <f t="shared" si="227"/>
        <v>0</v>
      </c>
      <c r="DI97" s="2">
        <f t="shared" si="228"/>
        <v>0</v>
      </c>
      <c r="DJ97" s="2">
        <f t="shared" si="229"/>
        <v>0</v>
      </c>
      <c r="DK97" s="2">
        <f t="shared" si="230"/>
        <v>0</v>
      </c>
      <c r="DL97" s="2">
        <f t="shared" si="231"/>
        <v>0</v>
      </c>
      <c r="DM97" s="2">
        <f t="shared" si="232"/>
        <v>0</v>
      </c>
      <c r="DN97" s="187">
        <f>IFERROR(IF($F97="地位Ⅰ",INDEX(幹材積成長量!$AE$7:$AG$14,8,MATCH(【入力】吸収量・排出量算定シート!$G97,幹材積成長量!$AE$7:$AG$7,0)),IF($F97="地位Ⅲ",INDEX(幹材積成長量!$AK$7:$AM$14,8,MATCH(【入力】吸収量・排出量算定シート!$G97,幹材積成長量!$AK$7:$AM$7,0)),INDEX(幹材積成長量!$AH$7:$AJ$14,8,MATCH(【入力】吸収量・排出量算定シート!$G97,幹材積成長量!$AH$7:$AJ$7,0)))),0)</f>
        <v>0</v>
      </c>
      <c r="DO97" s="187">
        <f>IFERROR(IF($F97="地位Ⅰ",INDEX(幹材積成長量!$AE$7:$AG$14,8,MATCH(【入力】吸収量・排出量算定シート!$G97,幹材積成長量!$AE$7:$AG$7,0)),IF($F97="地位Ⅲ",INDEX(幹材積成長量!$AK$7:$AM$14,8,MATCH(【入力】吸収量・排出量算定シート!$G97,幹材積成長量!$AK$7:$AM$7,0)),INDEX(幹材積成長量!$AH$7:$AJ$14,8,MATCH(【入力】吸収量・排出量算定シート!$G97,幹材積成長量!$AH$7:$AJ$7,0)))),0)</f>
        <v>0</v>
      </c>
      <c r="DP97" s="187">
        <f>IFERROR(IF($F97="地位Ⅰ",INDEX(幹材積成長量!$AE$7:$AG$14,8,MATCH(【入力】吸収量・排出量算定シート!$G97,幹材積成長量!$AE$7:$AG$7,0)),IF($F97="地位Ⅲ",INDEX(幹材積成長量!$AK$7:$AM$14,8,MATCH(【入力】吸収量・排出量算定シート!$G97,幹材積成長量!$AK$7:$AM$7,0)),INDEX(幹材積成長量!$AH$7:$AJ$14,8,MATCH(【入力】吸収量・排出量算定シート!$G97,幹材積成長量!$AH$7:$AJ$7,0)))),0)</f>
        <v>0</v>
      </c>
      <c r="DQ97" s="187">
        <f>IFERROR(IF($F97="地位Ⅰ",INDEX(幹材積成長量!$AE$7:$AG$14,8,MATCH(【入力】吸収量・排出量算定シート!$G97,幹材積成長量!$AE$7:$AG$7,0)),IF($F97="地位Ⅲ",INDEX(幹材積成長量!$AK$7:$AM$14,8,MATCH(【入力】吸収量・排出量算定シート!$G97,幹材積成長量!$AK$7:$AM$7,0)),INDEX(幹材積成長量!$AH$7:$AJ$14,8,MATCH(【入力】吸収量・排出量算定シート!$G97,幹材積成長量!$AH$7:$AJ$7,0)))),0)</f>
        <v>0</v>
      </c>
      <c r="DR97" s="187">
        <f>IFERROR(IF($F97="地位Ⅰ",INDEX(幹材積成長量!$AE$7:$AG$14,8,MATCH(【入力】吸収量・排出量算定シート!$G97,幹材積成長量!$AE$7:$AG$7,0)),IF($F97="地位Ⅲ",INDEX(幹材積成長量!$AK$7:$AM$14,8,MATCH(【入力】吸収量・排出量算定シート!$G97,幹材積成長量!$AK$7:$AM$7,0)),INDEX(幹材積成長量!$AH$7:$AJ$14,8,MATCH(【入力】吸収量・排出量算定シート!$G97,幹材積成長量!$AH$7:$AJ$7,0)))),0)</f>
        <v>0</v>
      </c>
      <c r="DS97" s="187">
        <f>IFERROR(IF($F97="地位Ⅰ",INDEX(幹材積成長量!$AE$7:$AG$14,8,MATCH(【入力】吸収量・排出量算定シート!$G97,幹材積成長量!$AE$7:$AG$7,0)),IF($F97="地位Ⅲ",INDEX(幹材積成長量!$AK$7:$AM$14,8,MATCH(【入力】吸収量・排出量算定シート!$G97,幹材積成長量!$AK$7:$AM$7,0)),INDEX(幹材積成長量!$AH$7:$AJ$14,8,MATCH(【入力】吸収量・排出量算定シート!$G97,幹材積成長量!$AH$7:$AJ$7,0)))),0)</f>
        <v>0</v>
      </c>
      <c r="DT97" s="187">
        <f>IFERROR(IF($F97="地位Ⅰ",INDEX(幹材積成長量!$AE$7:$AG$14,8,MATCH(【入力】吸収量・排出量算定シート!$G97,幹材積成長量!$AE$7:$AG$7,0)),IF($F97="地位Ⅲ",INDEX(幹材積成長量!$AK$7:$AM$14,8,MATCH(【入力】吸収量・排出量算定シート!$G97,幹材積成長量!$AK$7:$AM$7,0)),INDEX(幹材積成長量!$AH$7:$AJ$14,8,MATCH(【入力】吸収量・排出量算定シート!$G97,幹材積成長量!$AH$7:$AJ$7,0)))),0)</f>
        <v>0</v>
      </c>
      <c r="DU97" s="187">
        <f>IFERROR(IF($F97="地位Ⅰ",INDEX(幹材積成長量!$AE$7:$AG$14,8,MATCH(【入力】吸収量・排出量算定シート!$G97,幹材積成長量!$AE$7:$AG$7,0)),IF($F97="地位Ⅲ",INDEX(幹材積成長量!$AK$7:$AM$14,8,MATCH(【入力】吸収量・排出量算定シート!$G97,幹材積成長量!$AK$7:$AM$7,0)),INDEX(幹材積成長量!$AH$7:$AJ$14,8,MATCH(【入力】吸収量・排出量算定シート!$G97,幹材積成長量!$AH$7:$AJ$7,0)))),0)</f>
        <v>0</v>
      </c>
      <c r="DV97" s="187">
        <f>IFERROR(IF($F97="地位Ⅰ",INDEX(幹材積成長量!$AE$7:$AG$14,8,MATCH(【入力】吸収量・排出量算定シート!$G97,幹材積成長量!$AE$7:$AG$7,0)),IF($F97="地位Ⅲ",INDEX(幹材積成長量!$AK$7:$AM$14,8,MATCH(【入力】吸収量・排出量算定シート!$G97,幹材積成長量!$AK$7:$AM$7,0)),INDEX(幹材積成長量!$AH$7:$AJ$14,8,MATCH(【入力】吸収量・排出量算定シート!$G97,幹材積成長量!$AH$7:$AJ$7,0)))),0)</f>
        <v>0</v>
      </c>
      <c r="DW97" s="187">
        <f>IFERROR(IF($F97="地位Ⅰ",INDEX(幹材積成長量!$AE$7:$AG$14,8,MATCH(【入力】吸収量・排出量算定シート!$G97,幹材積成長量!$AE$7:$AG$7,0)),IF($F97="地位Ⅲ",INDEX(幹材積成長量!$AK$7:$AM$14,8,MATCH(【入力】吸収量・排出量算定シート!$G97,幹材積成長量!$AK$7:$AM$7,0)),INDEX(幹材積成長量!$AH$7:$AJ$14,8,MATCH(【入力】吸収量・排出量算定シート!$G97,幹材積成長量!$AH$7:$AJ$7,0)))),0)</f>
        <v>0</v>
      </c>
      <c r="DX97" s="187">
        <f>IFERROR(IF($F97="地位Ⅰ",INDEX(幹材積成長量!$AE$7:$AG$14,8,MATCH(【入力】吸収量・排出量算定シート!$G97,幹材積成長量!$AE$7:$AG$7,0)),IF($F97="地位Ⅲ",INDEX(幹材積成長量!$AK$7:$AM$14,8,MATCH(【入力】吸収量・排出量算定シート!$G97,幹材積成長量!$AK$7:$AM$7,0)),INDEX(幹材積成長量!$AH$7:$AJ$14,8,MATCH(【入力】吸収量・排出量算定シート!$G97,幹材積成長量!$AH$7:$AJ$7,0)))),0)</f>
        <v>0</v>
      </c>
      <c r="DY97" s="187">
        <f>IFERROR(IF($F97="地位Ⅰ",INDEX(幹材積成長量!$AE$7:$AG$14,8,MATCH(【入力】吸収量・排出量算定シート!$G97,幹材積成長量!$AE$7:$AG$7,0)),IF($F97="地位Ⅲ",INDEX(幹材積成長量!$AK$7:$AM$14,8,MATCH(【入力】吸収量・排出量算定シート!$G97,幹材積成長量!$AK$7:$AM$7,0)),INDEX(幹材積成長量!$AH$7:$AJ$14,8,MATCH(【入力】吸収量・排出量算定シート!$G97,幹材積成長量!$AH$7:$AJ$7,0)))),0)</f>
        <v>0</v>
      </c>
      <c r="DZ97" s="187">
        <f>IFERROR(IF($F97="地位Ⅰ",INDEX(幹材積成長量!$AE$7:$AG$14,8,MATCH(【入力】吸収量・排出量算定シート!$G97,幹材積成長量!$AE$7:$AG$7,0)),IF($F97="地位Ⅲ",INDEX(幹材積成長量!$AK$7:$AM$14,8,MATCH(【入力】吸収量・排出量算定シート!$G97,幹材積成長量!$AK$7:$AM$7,0)),INDEX(幹材積成長量!$AH$7:$AJ$14,8,MATCH(【入力】吸収量・排出量算定シート!$G97,幹材積成長量!$AH$7:$AJ$7,0)))),0)</f>
        <v>0</v>
      </c>
      <c r="EA97" s="187">
        <f>IFERROR(IF($F97="地位Ⅰ",INDEX(幹材積成長量!$AE$7:$AG$14,8,MATCH(【入力】吸収量・排出量算定シート!$G97,幹材積成長量!$AE$7:$AG$7,0)),IF($F97="地位Ⅲ",INDEX(幹材積成長量!$AK$7:$AM$14,8,MATCH(【入力】吸収量・排出量算定シート!$G97,幹材積成長量!$AK$7:$AM$7,0)),INDEX(幹材積成長量!$AH$7:$AJ$14,8,MATCH(【入力】吸収量・排出量算定シート!$G97,幹材積成長量!$AH$7:$AJ$7,0)))),0)</f>
        <v>0</v>
      </c>
      <c r="EB97" s="187">
        <f>IFERROR(IF($F97="地位Ⅰ",INDEX(幹材積成長量!$AE$7:$AG$14,8,MATCH(【入力】吸収量・排出量算定シート!$G97,幹材積成長量!$AE$7:$AG$7,0)),IF($F97="地位Ⅲ",INDEX(幹材積成長量!$AK$7:$AM$14,8,MATCH(【入力】吸収量・排出量算定シート!$G97,幹材積成長量!$AK$7:$AM$7,0)),INDEX(幹材積成長量!$AH$7:$AJ$14,8,MATCH(【入力】吸収量・排出量算定シート!$G97,幹材積成長量!$AH$7:$AJ$7,0)))),0)</f>
        <v>0</v>
      </c>
      <c r="EC97" s="187">
        <f>IFERROR(IF($F97="地位Ⅰ",INDEX(幹材積成長量!$AE$7:$AG$14,8,MATCH(【入力】吸収量・排出量算定シート!$G97,幹材積成長量!$AE$7:$AG$7,0)),IF($F97="地位Ⅲ",INDEX(幹材積成長量!$AK$7:$AM$14,8,MATCH(【入力】吸収量・排出量算定シート!$G97,幹材積成長量!$AK$7:$AM$7,0)),INDEX(幹材積成長量!$AH$7:$AJ$14,8,MATCH(【入力】吸収量・排出量算定シート!$G97,幹材積成長量!$AH$7:$AJ$7,0)))),0)</f>
        <v>0</v>
      </c>
      <c r="ED97" s="186">
        <f t="shared" si="233"/>
        <v>0</v>
      </c>
      <c r="EE97" s="186">
        <f t="shared" si="234"/>
        <v>0</v>
      </c>
      <c r="EF97" s="186">
        <f t="shared" si="235"/>
        <v>0</v>
      </c>
      <c r="EG97" s="186">
        <f t="shared" si="236"/>
        <v>0</v>
      </c>
      <c r="EH97" s="186">
        <f t="shared" si="237"/>
        <v>0</v>
      </c>
      <c r="EI97" s="186">
        <f t="shared" si="238"/>
        <v>0</v>
      </c>
      <c r="EJ97" s="186">
        <f t="shared" si="239"/>
        <v>0</v>
      </c>
      <c r="EK97" s="186">
        <f t="shared" si="240"/>
        <v>0</v>
      </c>
      <c r="EL97" s="186">
        <f t="shared" si="241"/>
        <v>0</v>
      </c>
      <c r="EM97" s="186">
        <f t="shared" si="242"/>
        <v>0</v>
      </c>
      <c r="EN97" s="186">
        <f t="shared" si="243"/>
        <v>0</v>
      </c>
      <c r="EO97" s="186">
        <f t="shared" si="244"/>
        <v>0</v>
      </c>
      <c r="EP97" s="186">
        <f t="shared" si="245"/>
        <v>0</v>
      </c>
      <c r="EQ97" s="186">
        <f t="shared" si="246"/>
        <v>0</v>
      </c>
      <c r="ER97" s="186">
        <f t="shared" si="247"/>
        <v>0</v>
      </c>
      <c r="ES97" s="186">
        <f t="shared" si="248"/>
        <v>0</v>
      </c>
      <c r="ET97" s="186">
        <f t="shared" si="249"/>
        <v>0</v>
      </c>
    </row>
    <row r="98" spans="2:150" x14ac:dyDescent="0.3">
      <c r="B98" s="3"/>
      <c r="C98" s="3"/>
      <c r="D98" s="3"/>
      <c r="E98" s="3"/>
      <c r="G98" s="217"/>
      <c r="J98" s="3"/>
      <c r="M98" s="187">
        <f>IFERROR(IF($F98="地位Ⅰ",INDEX(幹材積成長量!$S$7:$U$148,MATCH(【入力】吸収量・排出量算定シート!$H98+(M$17-$M$17),幹材積成長量!$S$7:$S$148,0),MATCH($G98,幹材積成長量!$S$7:$U$7,0)),IF($F98="地位Ⅲ",INDEX(幹材積成長量!$Y$7:$AA$148,MATCH(【入力】吸収量・排出量算定シート!$H98+(M$17-$M$17),幹材積成長量!$Y$7:$Y$148,0),MATCH($G98,幹材積成長量!$Y$7:$AA$7,0)),INDEX(幹材積成長量!$V$7:$X$148,MATCH(【入力】吸収量・排出量算定シート!$H98+(M$17-$M$17),幹材積成長量!$V$7:$V$148,0),MATCH($G98,幹材積成長量!$V$7:$X$7,0)))),0)</f>
        <v>0</v>
      </c>
      <c r="N98" s="187">
        <f>IFERROR(IF($F98="地位Ⅰ",INDEX(幹材積成長量!$S$7:$U$148,MATCH(【入力】吸収量・排出量算定シート!$H98+(N$17-$M$17),幹材積成長量!$S$7:$S$148,0),MATCH($G98,幹材積成長量!$S$7:$U$7,0)),IF($F98="地位Ⅲ",INDEX(幹材積成長量!$Y$7:$AA$148,MATCH(【入力】吸収量・排出量算定シート!$H98+(N$17-$M$17),幹材積成長量!$Y$7:$Y$148,0),MATCH($G98,幹材積成長量!$Y$7:$AA$7,0)),INDEX(幹材積成長量!$V$7:$X$148,MATCH(【入力】吸収量・排出量算定シート!$H98+(N$17-$M$17),幹材積成長量!$V$7:$V$148,0),MATCH($G98,幹材積成長量!$V$7:$X$7,0)))),0)</f>
        <v>0</v>
      </c>
      <c r="O98" s="187">
        <f>IFERROR(IF($F98="地位Ⅰ",INDEX(幹材積成長量!$S$7:$U$148,MATCH(【入力】吸収量・排出量算定シート!$H98+(O$17-$M$17),幹材積成長量!$S$7:$S$148,0),MATCH($G98,幹材積成長量!$S$7:$U$7,0)),IF($F98="地位Ⅲ",INDEX(幹材積成長量!$Y$7:$AA$148,MATCH(【入力】吸収量・排出量算定シート!$H98+(O$17-$M$17),幹材積成長量!$Y$7:$Y$148,0),MATCH($G98,幹材積成長量!$Y$7:$AA$7,0)),INDEX(幹材積成長量!$V$7:$X$148,MATCH(【入力】吸収量・排出量算定シート!$H98+(O$17-$M$17),幹材積成長量!$V$7:$V$148,0),MATCH($G98,幹材積成長量!$V$7:$X$7,0)))),0)</f>
        <v>0</v>
      </c>
      <c r="P98" s="187">
        <f>IFERROR(IF($F98="地位Ⅰ",INDEX(幹材積成長量!$S$7:$U$148,MATCH(【入力】吸収量・排出量算定シート!$H98+(P$17-$M$17),幹材積成長量!$S$7:$S$148,0),MATCH($G98,幹材積成長量!$S$7:$U$7,0)),IF($F98="地位Ⅲ",INDEX(幹材積成長量!$Y$7:$AA$148,MATCH(【入力】吸収量・排出量算定シート!$H98+(P$17-$M$17),幹材積成長量!$Y$7:$Y$148,0),MATCH($G98,幹材積成長量!$Y$7:$AA$7,0)),INDEX(幹材積成長量!$V$7:$X$148,MATCH(【入力】吸収量・排出量算定シート!$H98+(P$17-$M$17),幹材積成長量!$V$7:$V$148,0),MATCH($G98,幹材積成長量!$V$7:$X$7,0)))),0)</f>
        <v>0</v>
      </c>
      <c r="Q98" s="187">
        <f>IFERROR(IF($F98="地位Ⅰ",INDEX(幹材積成長量!$S$7:$U$148,MATCH(【入力】吸収量・排出量算定シート!$H98+(Q$17-$M$17),幹材積成長量!$S$7:$S$148,0),MATCH($G98,幹材積成長量!$S$7:$U$7,0)),IF($F98="地位Ⅲ",INDEX(幹材積成長量!$Y$7:$AA$148,MATCH(【入力】吸収量・排出量算定シート!$H98+(Q$17-$M$17),幹材積成長量!$Y$7:$Y$148,0),MATCH($G98,幹材積成長量!$Y$7:$AA$7,0)),INDEX(幹材積成長量!$V$7:$X$148,MATCH(【入力】吸収量・排出量算定シート!$H98+(Q$17-$M$17),幹材積成長量!$V$7:$V$148,0),MATCH($G98,幹材積成長量!$V$7:$X$7,0)))),0)</f>
        <v>0</v>
      </c>
      <c r="R98" s="187">
        <f>IFERROR(IF($F98="地位Ⅰ",INDEX(幹材積成長量!$S$7:$U$148,MATCH(【入力】吸収量・排出量算定シート!$H98+(R$17-$M$17),幹材積成長量!$S$7:$S$148,0),MATCH($G98,幹材積成長量!$S$7:$U$7,0)),IF($F98="地位Ⅲ",INDEX(幹材積成長量!$Y$7:$AA$148,MATCH(【入力】吸収量・排出量算定シート!$H98+(R$17-$M$17),幹材積成長量!$Y$7:$Y$148,0),MATCH($G98,幹材積成長量!$Y$7:$AA$7,0)),INDEX(幹材積成長量!$V$7:$X$148,MATCH(【入力】吸収量・排出量算定シート!$H98+(R$17-$M$17),幹材積成長量!$V$7:$V$148,0),MATCH($G98,幹材積成長量!$V$7:$X$7,0)))),0)</f>
        <v>0</v>
      </c>
      <c r="S98" s="187">
        <f>IFERROR(IF($F98="地位Ⅰ",INDEX(幹材積成長量!$S$7:$U$148,MATCH(【入力】吸収量・排出量算定シート!$H98+(S$17-$M$17),幹材積成長量!$S$7:$S$148,0),MATCH($G98,幹材積成長量!$S$7:$U$7,0)),IF($F98="地位Ⅲ",INDEX(幹材積成長量!$Y$7:$AA$148,MATCH(【入力】吸収量・排出量算定シート!$H98+(S$17-$M$17),幹材積成長量!$Y$7:$Y$148,0),MATCH($G98,幹材積成長量!$Y$7:$AA$7,0)),INDEX(幹材積成長量!$V$7:$X$148,MATCH(【入力】吸収量・排出量算定シート!$H98+(S$17-$M$17),幹材積成長量!$V$7:$V$148,0),MATCH($G98,幹材積成長量!$V$7:$X$7,0)))),0)</f>
        <v>0</v>
      </c>
      <c r="T98" s="187">
        <f>IFERROR(IF($F98="地位Ⅰ",INDEX(幹材積成長量!$S$7:$U$148,MATCH(【入力】吸収量・排出量算定シート!$H98+(T$17-$M$17),幹材積成長量!$S$7:$S$148,0),MATCH($G98,幹材積成長量!$S$7:$U$7,0)),IF($F98="地位Ⅲ",INDEX(幹材積成長量!$Y$7:$AA$148,MATCH(【入力】吸収量・排出量算定シート!$H98+(T$17-$M$17),幹材積成長量!$Y$7:$Y$148,0),MATCH($G98,幹材積成長量!$Y$7:$AA$7,0)),INDEX(幹材積成長量!$V$7:$X$148,MATCH(【入力】吸収量・排出量算定シート!$H98+(T$17-$M$17),幹材積成長量!$V$7:$V$148,0),MATCH($G98,幹材積成長量!$V$7:$X$7,0)))),0)</f>
        <v>0</v>
      </c>
      <c r="U98" s="187">
        <f>IFERROR(IF($F98="地位Ⅰ",INDEX(幹材積成長量!$S$7:$U$148,MATCH(【入力】吸収量・排出量算定シート!$H98+(U$17-$M$17),幹材積成長量!$S$7:$S$148,0),MATCH($G98,幹材積成長量!$S$7:$U$7,0)),IF($F98="地位Ⅲ",INDEX(幹材積成長量!$Y$7:$AA$148,MATCH(【入力】吸収量・排出量算定シート!$H98+(U$17-$M$17),幹材積成長量!$Y$7:$Y$148,0),MATCH($G98,幹材積成長量!$Y$7:$AA$7,0)),INDEX(幹材積成長量!$V$7:$X$148,MATCH(【入力】吸収量・排出量算定シート!$H98+(U$17-$M$17),幹材積成長量!$V$7:$V$148,0),MATCH($G98,幹材積成長量!$V$7:$X$7,0)))),0)</f>
        <v>0</v>
      </c>
      <c r="V98" s="187">
        <f>IFERROR(IF($F98="地位Ⅰ",INDEX(幹材積成長量!$S$7:$U$148,MATCH(【入力】吸収量・排出量算定シート!$H98+(V$17-$M$17),幹材積成長量!$S$7:$S$148,0),MATCH($G98,幹材積成長量!$S$7:$U$7,0)),IF($F98="地位Ⅲ",INDEX(幹材積成長量!$Y$7:$AA$148,MATCH(【入力】吸収量・排出量算定シート!$H98+(V$17-$M$17),幹材積成長量!$Y$7:$Y$148,0),MATCH($G98,幹材積成長量!$Y$7:$AA$7,0)),INDEX(幹材積成長量!$V$7:$X$148,MATCH(【入力】吸収量・排出量算定シート!$H98+(V$17-$M$17),幹材積成長量!$V$7:$V$148,0),MATCH($G98,幹材積成長量!$V$7:$X$7,0)))),0)</f>
        <v>0</v>
      </c>
      <c r="W98" s="187">
        <f>IFERROR(IF($F98="地位Ⅰ",INDEX(幹材積成長量!$S$7:$U$148,MATCH(【入力】吸収量・排出量算定シート!$H98+(W$17-$M$17),幹材積成長量!$S$7:$S$148,0),MATCH($G98,幹材積成長量!$S$7:$U$7,0)),IF($F98="地位Ⅲ",INDEX(幹材積成長量!$Y$7:$AA$148,MATCH(【入力】吸収量・排出量算定シート!$H98+(W$17-$M$17),幹材積成長量!$Y$7:$Y$148,0),MATCH($G98,幹材積成長量!$Y$7:$AA$7,0)),INDEX(幹材積成長量!$V$7:$X$148,MATCH(【入力】吸収量・排出量算定シート!$H98+(W$17-$M$17),幹材積成長量!$V$7:$V$148,0),MATCH($G98,幹材積成長量!$V$7:$X$7,0)))),0)</f>
        <v>0</v>
      </c>
      <c r="X98" s="187">
        <f>IFERROR(IF($F98="地位Ⅰ",INDEX(幹材積成長量!$S$7:$U$148,MATCH(【入力】吸収量・排出量算定シート!$H98+(X$17-$M$17),幹材積成長量!$S$7:$S$148,0),MATCH($G98,幹材積成長量!$S$7:$U$7,0)),IF($F98="地位Ⅲ",INDEX(幹材積成長量!$Y$7:$AA$148,MATCH(【入力】吸収量・排出量算定シート!$H98+(X$17-$M$17),幹材積成長量!$Y$7:$Y$148,0),MATCH($G98,幹材積成長量!$Y$7:$AA$7,0)),INDEX(幹材積成長量!$V$7:$X$148,MATCH(【入力】吸収量・排出量算定シート!$H98+(X$17-$M$17),幹材積成長量!$V$7:$V$148,0),MATCH($G98,幹材積成長量!$V$7:$X$7,0)))),0)</f>
        <v>0</v>
      </c>
      <c r="Y98" s="187">
        <f>IFERROR(IF($F98="地位Ⅰ",INDEX(幹材積成長量!$S$7:$U$148,MATCH(【入力】吸収量・排出量算定シート!$H98+(Y$17-$M$17),幹材積成長量!$S$7:$S$148,0),MATCH($G98,幹材積成長量!$S$7:$U$7,0)),IF($F98="地位Ⅲ",INDEX(幹材積成長量!$Y$7:$AA$148,MATCH(【入力】吸収量・排出量算定シート!$H98+(Y$17-$M$17),幹材積成長量!$Y$7:$Y$148,0),MATCH($G98,幹材積成長量!$Y$7:$AA$7,0)),INDEX(幹材積成長量!$V$7:$X$148,MATCH(【入力】吸収量・排出量算定シート!$H98+(Y$17-$M$17),幹材積成長量!$V$7:$V$148,0),MATCH($G98,幹材積成長量!$V$7:$X$7,0)))),0)</f>
        <v>0</v>
      </c>
      <c r="Z98" s="187">
        <f>IFERROR(IF($F98="地位Ⅰ",INDEX(幹材積成長量!$S$7:$U$148,MATCH(【入力】吸収量・排出量算定シート!$H98+(Z$17-$M$17),幹材積成長量!$S$7:$S$148,0),MATCH($G98,幹材積成長量!$S$7:$U$7,0)),IF($F98="地位Ⅲ",INDEX(幹材積成長量!$Y$7:$AA$148,MATCH(【入力】吸収量・排出量算定シート!$H98+(Z$17-$M$17),幹材積成長量!$Y$7:$Y$148,0),MATCH($G98,幹材積成長量!$Y$7:$AA$7,0)),INDEX(幹材積成長量!$V$7:$X$148,MATCH(【入力】吸収量・排出量算定シート!$H98+(Z$17-$M$17),幹材積成長量!$V$7:$V$148,0),MATCH($G98,幹材積成長量!$V$7:$X$7,0)))),0)</f>
        <v>0</v>
      </c>
      <c r="AA98" s="187">
        <f>IFERROR(IF($F98="地位Ⅰ",INDEX(幹材積成長量!$S$7:$U$148,MATCH(【入力】吸収量・排出量算定シート!$H98+(AA$17-$M$17),幹材積成長量!$S$7:$S$148,0),MATCH($G98,幹材積成長量!$S$7:$U$7,0)),IF($F98="地位Ⅲ",INDEX(幹材積成長量!$Y$7:$AA$148,MATCH(【入力】吸収量・排出量算定シート!$H98+(AA$17-$M$17),幹材積成長量!$Y$7:$Y$148,0),MATCH($G98,幹材積成長量!$Y$7:$AA$7,0)),INDEX(幹材積成長量!$V$7:$X$148,MATCH(【入力】吸収量・排出量算定シート!$H98+(AA$17-$M$17),幹材積成長量!$V$7:$V$148,0),MATCH($G98,幹材積成長量!$V$7:$X$7,0)))),0)</f>
        <v>0</v>
      </c>
      <c r="AB98" s="187">
        <f>IFERROR(IF($F98="地位Ⅰ",INDEX(幹材積成長量!$S$7:$U$148,MATCH(【入力】吸収量・排出量算定シート!$H98+(AB$17-$M$17),幹材積成長量!$S$7:$S$148,0),MATCH($G98,幹材積成長量!$S$7:$U$7,0)),IF($F98="地位Ⅲ",INDEX(幹材積成長量!$Y$7:$AA$148,MATCH(【入力】吸収量・排出量算定シート!$H98+(AB$17-$M$17),幹材積成長量!$Y$7:$Y$148,0),MATCH($G98,幹材積成長量!$Y$7:$AA$7,0)),INDEX(幹材積成長量!$V$7:$X$148,MATCH(【入力】吸収量・排出量算定シート!$H98+(AB$17-$M$17),幹材積成長量!$V$7:$V$148,0),MATCH($G98,幹材積成長量!$V$7:$X$7,0)))),0)</f>
        <v>0</v>
      </c>
      <c r="AC98" s="187">
        <f>IFERROR(IF($F98="地位Ⅰ",INDEX(幹材積成長量!$S$7:$U$148,MATCH(【入力】吸収量・排出量算定シート!$H98+(AC$17-$M$17),幹材積成長量!$S$7:$S$148,0),MATCH($G98,幹材積成長量!$S$7:$U$7,0)),IF($F98="地位Ⅲ",INDEX(幹材積成長量!$Y$7:$AA$148,MATCH(【入力】吸収量・排出量算定シート!$H98+(AC$17-$M$17),幹材積成長量!$Y$7:$Y$148,0),MATCH($G98,幹材積成長量!$Y$7:$AA$7,0)),INDEX(幹材積成長量!$V$7:$X$148,MATCH(【入力】吸収量・排出量算定シート!$H98+(AC$17-$M$17),幹材積成長量!$V$7:$V$148,0),MATCH($G98,幹材積成長量!$V$7:$X$7,0)))),0)</f>
        <v>0</v>
      </c>
      <c r="AD98" s="2">
        <f>IFERROR(INDEX('BEF（拡大係数）'!$A$4:$AO$154,MATCH(【入力】吸収量・排出量算定シート!$H98,'BEF（拡大係数）'!$A$4:$A$154,0),MATCH($G98,'BEF（拡大係数）'!$A$4:$AO$4,0)),0)</f>
        <v>0</v>
      </c>
      <c r="AE98" s="2">
        <f>IFERROR(INDEX('BEF（拡大係数）'!$A$4:$AO$154,MATCH(【入力】吸収量・排出量算定シート!$H98,'BEF（拡大係数）'!$A$4:$A$154,0),MATCH($G98,'BEF（拡大係数）'!$A$4:$AO$4,0)),0)</f>
        <v>0</v>
      </c>
      <c r="AF98" s="2">
        <f>IFERROR(INDEX('BEF（拡大係数）'!$A$4:$AO$154,MATCH(【入力】吸収量・排出量算定シート!$H98,'BEF（拡大係数）'!$A$4:$A$154,0),MATCH($G98,'BEF（拡大係数）'!$A$4:$AO$4,0)),0)</f>
        <v>0</v>
      </c>
      <c r="AG98" s="2">
        <f>IFERROR(INDEX('BEF（拡大係数）'!$A$4:$AO$154,MATCH(【入力】吸収量・排出量算定シート!$H98,'BEF（拡大係数）'!$A$4:$A$154,0),MATCH($G98,'BEF（拡大係数）'!$A$4:$AO$4,0)),0)</f>
        <v>0</v>
      </c>
      <c r="AH98" s="2">
        <f>IFERROR(INDEX('BEF（拡大係数）'!$A$4:$AO$154,MATCH(【入力】吸収量・排出量算定シート!$H98,'BEF（拡大係数）'!$A$4:$A$154,0),MATCH($G98,'BEF（拡大係数）'!$A$4:$AO$4,0)),0)</f>
        <v>0</v>
      </c>
      <c r="AI98" s="2">
        <f>IFERROR(INDEX('BEF（拡大係数）'!$A$4:$AO$154,MATCH(【入力】吸収量・排出量算定シート!$H98,'BEF（拡大係数）'!$A$4:$A$154,0),MATCH($G98,'BEF（拡大係数）'!$A$4:$AO$4,0)),0)</f>
        <v>0</v>
      </c>
      <c r="AJ98" s="2">
        <f>IFERROR(INDEX('BEF（拡大係数）'!$A$4:$AO$154,MATCH(【入力】吸収量・排出量算定シート!$H98,'BEF（拡大係数）'!$A$4:$A$154,0),MATCH($G98,'BEF（拡大係数）'!$A$4:$AO$4,0)),0)</f>
        <v>0</v>
      </c>
      <c r="AK98" s="2">
        <f>IFERROR(INDEX('BEF（拡大係数）'!$A$4:$AO$154,MATCH(【入力】吸収量・排出量算定シート!$H98,'BEF（拡大係数）'!$A$4:$A$154,0),MATCH($G98,'BEF（拡大係数）'!$A$4:$AO$4,0)),0)</f>
        <v>0</v>
      </c>
      <c r="AL98" s="2">
        <f>IFERROR(INDEX('BEF（拡大係数）'!$A$4:$AO$154,MATCH(【入力】吸収量・排出量算定シート!$H98,'BEF（拡大係数）'!$A$4:$A$154,0),MATCH($G98,'BEF（拡大係数）'!$A$4:$AO$4,0)),0)</f>
        <v>0</v>
      </c>
      <c r="AM98" s="2">
        <f>IFERROR(INDEX('BEF（拡大係数）'!$A$4:$AO$154,MATCH(【入力】吸収量・排出量算定シート!$H98,'BEF（拡大係数）'!$A$4:$A$154,0),MATCH($G98,'BEF（拡大係数）'!$A$4:$AO$4,0)),0)</f>
        <v>0</v>
      </c>
      <c r="AN98" s="2">
        <f>IFERROR(INDEX('BEF（拡大係数）'!$A$4:$AO$154,MATCH(【入力】吸収量・排出量算定シート!$H98,'BEF（拡大係数）'!$A$4:$A$154,0),MATCH($G98,'BEF（拡大係数）'!$A$4:$AO$4,0)),0)</f>
        <v>0</v>
      </c>
      <c r="AO98" s="2">
        <f>IFERROR(INDEX('BEF（拡大係数）'!$A$4:$AO$154,MATCH(【入力】吸収量・排出量算定シート!$H98,'BEF（拡大係数）'!$A$4:$A$154,0),MATCH($G98,'BEF（拡大係数）'!$A$4:$AO$4,0)),0)</f>
        <v>0</v>
      </c>
      <c r="AP98" s="2">
        <f>IFERROR(INDEX('BEF（拡大係数）'!$A$4:$AO$154,MATCH(【入力】吸収量・排出量算定シート!$H98,'BEF（拡大係数）'!$A$4:$A$154,0),MATCH($G98,'BEF（拡大係数）'!$A$4:$AO$4,0)),0)</f>
        <v>0</v>
      </c>
      <c r="AQ98" s="2">
        <f>IFERROR(INDEX('BEF（拡大係数）'!$A$4:$AO$154,MATCH(【入力】吸収量・排出量算定シート!$H98,'BEF（拡大係数）'!$A$4:$A$154,0),MATCH($G98,'BEF（拡大係数）'!$A$4:$AO$4,0)),0)</f>
        <v>0</v>
      </c>
      <c r="AR98" s="2">
        <f>IFERROR(INDEX('BEF（拡大係数）'!$A$4:$AO$154,MATCH(【入力】吸収量・排出量算定シート!$H98,'BEF（拡大係数）'!$A$4:$A$154,0),MATCH($G98,'BEF（拡大係数）'!$A$4:$AO$4,0)),0)</f>
        <v>0</v>
      </c>
      <c r="AS98" s="2">
        <f>IFERROR(INDEX('BEF（拡大係数）'!$A$4:$AO$154,MATCH(【入力】吸収量・排出量算定シート!$H98,'BEF（拡大係数）'!$A$4:$A$154,0),MATCH($G98,'BEF（拡大係数）'!$A$4:$AO$4,0)),0)</f>
        <v>0</v>
      </c>
      <c r="AT98" s="2">
        <f>IFERROR(INDEX('BEF（拡大係数）'!$A$4:$AO$154,MATCH(【入力】吸収量・排出量算定シート!$H98,'BEF（拡大係数）'!$A$4:$A$154,0),MATCH($G98,'BEF（拡大係数）'!$A$4:$AO$4,0)),0)</f>
        <v>0</v>
      </c>
      <c r="AU98" s="2">
        <f>IFERROR(VLOOKUP($G98,パラメータ_オリジナル!$B$6:$G$45,4,FALSE),0)</f>
        <v>0</v>
      </c>
      <c r="AV98" s="2">
        <f>IFERROR(VLOOKUP($G98,パラメータ_オリジナル!$B$6:$G$45,5,FALSE),0)</f>
        <v>0</v>
      </c>
      <c r="AW98" s="2">
        <f>IFERROR(VLOOKUP($G98,パラメータ_オリジナル!$B$6:$G$45,6,FALSE),0)</f>
        <v>0</v>
      </c>
      <c r="AX98" s="125">
        <f t="shared" si="182"/>
        <v>0</v>
      </c>
      <c r="AY98" s="125">
        <f t="shared" si="183"/>
        <v>0</v>
      </c>
      <c r="AZ98" s="125">
        <f t="shared" si="184"/>
        <v>0</v>
      </c>
      <c r="BA98" s="125">
        <f t="shared" si="185"/>
        <v>0</v>
      </c>
      <c r="BB98" s="125">
        <f t="shared" si="186"/>
        <v>0</v>
      </c>
      <c r="BC98" s="125">
        <f t="shared" si="187"/>
        <v>0</v>
      </c>
      <c r="BD98" s="125">
        <f t="shared" si="188"/>
        <v>0</v>
      </c>
      <c r="BE98" s="125">
        <f t="shared" si="189"/>
        <v>0</v>
      </c>
      <c r="BF98" s="125">
        <f t="shared" si="190"/>
        <v>0</v>
      </c>
      <c r="BG98" s="125">
        <f t="shared" si="191"/>
        <v>0</v>
      </c>
      <c r="BH98" s="125">
        <f t="shared" si="192"/>
        <v>0</v>
      </c>
      <c r="BI98" s="125">
        <f t="shared" si="193"/>
        <v>0</v>
      </c>
      <c r="BJ98" s="125">
        <f t="shared" si="194"/>
        <v>0</v>
      </c>
      <c r="BK98" s="125">
        <f t="shared" si="195"/>
        <v>0</v>
      </c>
      <c r="BL98" s="125">
        <f t="shared" si="196"/>
        <v>0</v>
      </c>
      <c r="BM98" s="125">
        <f t="shared" si="197"/>
        <v>0</v>
      </c>
      <c r="BN98" s="125">
        <f t="shared" si="198"/>
        <v>0</v>
      </c>
      <c r="BO98" s="125">
        <f t="shared" si="199"/>
        <v>0</v>
      </c>
      <c r="BP98" s="125">
        <f t="shared" si="200"/>
        <v>0</v>
      </c>
      <c r="BQ98" s="125">
        <f t="shared" si="201"/>
        <v>0</v>
      </c>
      <c r="BR98" s="125">
        <f t="shared" si="202"/>
        <v>0</v>
      </c>
      <c r="BS98" s="125">
        <f t="shared" si="203"/>
        <v>0</v>
      </c>
      <c r="BT98" s="125">
        <f t="shared" si="204"/>
        <v>0</v>
      </c>
      <c r="BU98" s="125">
        <f t="shared" si="205"/>
        <v>0</v>
      </c>
      <c r="BV98" s="125">
        <f t="shared" si="206"/>
        <v>0</v>
      </c>
      <c r="BW98" s="125">
        <f t="shared" si="207"/>
        <v>0</v>
      </c>
      <c r="BX98" s="125">
        <f t="shared" si="208"/>
        <v>0</v>
      </c>
      <c r="BY98" s="125">
        <f t="shared" si="209"/>
        <v>0</v>
      </c>
      <c r="BZ98" s="125">
        <f t="shared" si="210"/>
        <v>0</v>
      </c>
      <c r="CA98" s="125">
        <f t="shared" si="211"/>
        <v>0</v>
      </c>
      <c r="CB98" s="125">
        <f t="shared" si="212"/>
        <v>0</v>
      </c>
      <c r="CC98" s="125">
        <f t="shared" si="213"/>
        <v>0</v>
      </c>
      <c r="CD98" s="125">
        <f t="shared" si="214"/>
        <v>0</v>
      </c>
      <c r="CE98" s="125">
        <f t="shared" si="215"/>
        <v>0</v>
      </c>
      <c r="CF98" s="2">
        <f>IFERROR(IF($F98="地位Ⅰ",INDEX(幹材積成長量!$I$7:$K$148,MATCH((【入力】吸収量・排出量算定シート!$H98+(【入力】吸収量・排出量算定シート!CF$17-【入力】吸収量・排出量算定シート!$CF$17)),幹材積成長量!$I$7:$I$148,0),MATCH(【入力】吸収量・排出量算定シート!$G98,幹材積成長量!$I$7:$K$7,0)),IF($F98="地位Ⅲ",INDEX(幹材積成長量!$O$7:$Q$148,MATCH((【入力】吸収量・排出量算定シート!$H98+(【入力】吸収量・排出量算定シート!CF$17-【入力】吸収量・排出量算定シート!$CF$17)),幹材積成長量!$O$7:$O$148,0),MATCH(【入力】吸収量・排出量算定シート!$G98,幹材積成長量!$O$7:$Q$7,0)),INDEX(幹材積成長量!$L$7:$N$148,MATCH((【入力】吸収量・排出量算定シート!$H98+(【入力】吸収量・排出量算定シート!CF$17-【入力】吸収量・排出量算定シート!$CF$17)),幹材積成長量!$L$7:$L$148,0),MATCH(【入力】吸収量・排出量算定シート!$G98,幹材積成長量!$L$7:$N$7,0)))),0)</f>
        <v>0</v>
      </c>
      <c r="CG98" s="2">
        <f>IFERROR(IF($F98="地位Ⅰ",INDEX(幹材積成長量!$I$7:$K$148,MATCH((【入力】吸収量・排出量算定シート!$H98+(【入力】吸収量・排出量算定シート!CG$17-【入力】吸収量・排出量算定シート!$CF$17)),幹材積成長量!$I$7:$I$148,0),MATCH(【入力】吸収量・排出量算定シート!$G98,幹材積成長量!$I$7:$K$7,0)),IF($F98="地位Ⅲ",INDEX(幹材積成長量!$O$7:$Q$148,MATCH((【入力】吸収量・排出量算定シート!$H98+(【入力】吸収量・排出量算定シート!CG$17-【入力】吸収量・排出量算定シート!$CF$17)),幹材積成長量!$O$7:$O$148,0),MATCH(【入力】吸収量・排出量算定シート!$G98,幹材積成長量!$O$7:$Q$7,0)),INDEX(幹材積成長量!$L$7:$N$148,MATCH((【入力】吸収量・排出量算定シート!$H98+(【入力】吸収量・排出量算定シート!CG$17-【入力】吸収量・排出量算定シート!$CF$17)),幹材積成長量!$L$7:$L$148,0),MATCH(【入力】吸収量・排出量算定シート!$G98,幹材積成長量!$L$7:$N$7,0)))),0)</f>
        <v>0</v>
      </c>
      <c r="CH98" s="2">
        <f>IFERROR(IF($F98="地位Ⅰ",INDEX(幹材積成長量!$I$7:$K$148,MATCH((【入力】吸収量・排出量算定シート!$H98+(【入力】吸収量・排出量算定シート!CH$17-【入力】吸収量・排出量算定シート!$CF$17)),幹材積成長量!$I$7:$I$148,0),MATCH(【入力】吸収量・排出量算定シート!$G98,幹材積成長量!$I$7:$K$7,0)),IF($F98="地位Ⅲ",INDEX(幹材積成長量!$O$7:$Q$148,MATCH((【入力】吸収量・排出量算定シート!$H98+(【入力】吸収量・排出量算定シート!CH$17-【入力】吸収量・排出量算定シート!$CF$17)),幹材積成長量!$O$7:$O$148,0),MATCH(【入力】吸収量・排出量算定シート!$G98,幹材積成長量!$O$7:$Q$7,0)),INDEX(幹材積成長量!$L$7:$N$148,MATCH((【入力】吸収量・排出量算定シート!$H98+(【入力】吸収量・排出量算定シート!CH$17-【入力】吸収量・排出量算定シート!$CF$17)),幹材積成長量!$L$7:$L$148,0),MATCH(【入力】吸収量・排出量算定シート!$G98,幹材積成長量!$L$7:$N$7,0)))),0)</f>
        <v>0</v>
      </c>
      <c r="CI98" s="2">
        <f>IFERROR(IF($F98="地位Ⅰ",INDEX(幹材積成長量!$I$7:$K$148,MATCH((【入力】吸収量・排出量算定シート!$H98+(【入力】吸収量・排出量算定シート!CI$17-【入力】吸収量・排出量算定シート!$CF$17)),幹材積成長量!$I$7:$I$148,0),MATCH(【入力】吸収量・排出量算定シート!$G98,幹材積成長量!$I$7:$K$7,0)),IF($F98="地位Ⅲ",INDEX(幹材積成長量!$O$7:$Q$148,MATCH((【入力】吸収量・排出量算定シート!$H98+(【入力】吸収量・排出量算定シート!CI$17-【入力】吸収量・排出量算定シート!$CF$17)),幹材積成長量!$O$7:$O$148,0),MATCH(【入力】吸収量・排出量算定シート!$G98,幹材積成長量!$O$7:$Q$7,0)),INDEX(幹材積成長量!$L$7:$N$148,MATCH((【入力】吸収量・排出量算定シート!$H98+(【入力】吸収量・排出量算定シート!CI$17-【入力】吸収量・排出量算定シート!$CF$17)),幹材積成長量!$L$7:$L$148,0),MATCH(【入力】吸収量・排出量算定シート!$G98,幹材積成長量!$L$7:$N$7,0)))),0)</f>
        <v>0</v>
      </c>
      <c r="CJ98" s="2">
        <f>IFERROR(IF($F98="地位Ⅰ",INDEX(幹材積成長量!$I$7:$K$148,MATCH((【入力】吸収量・排出量算定シート!$H98+(【入力】吸収量・排出量算定シート!CJ$17-【入力】吸収量・排出量算定シート!$CF$17)),幹材積成長量!$I$7:$I$148,0),MATCH(【入力】吸収量・排出量算定シート!$G98,幹材積成長量!$I$7:$K$7,0)),IF($F98="地位Ⅲ",INDEX(幹材積成長量!$O$7:$Q$148,MATCH((【入力】吸収量・排出量算定シート!$H98+(【入力】吸収量・排出量算定シート!CJ$17-【入力】吸収量・排出量算定シート!$CF$17)),幹材積成長量!$O$7:$O$148,0),MATCH(【入力】吸収量・排出量算定シート!$G98,幹材積成長量!$O$7:$Q$7,0)),INDEX(幹材積成長量!$L$7:$N$148,MATCH((【入力】吸収量・排出量算定シート!$H98+(【入力】吸収量・排出量算定シート!CJ$17-【入力】吸収量・排出量算定シート!$CF$17)),幹材積成長量!$L$7:$L$148,0),MATCH(【入力】吸収量・排出量算定シート!$G98,幹材積成長量!$L$7:$N$7,0)))),0)</f>
        <v>0</v>
      </c>
      <c r="CK98" s="2">
        <f>IFERROR(IF($F98="地位Ⅰ",INDEX(幹材積成長量!$I$7:$K$148,MATCH((【入力】吸収量・排出量算定シート!$H98+(【入力】吸収量・排出量算定シート!CK$17-【入力】吸収量・排出量算定シート!$CF$17)),幹材積成長量!$I$7:$I$148,0),MATCH(【入力】吸収量・排出量算定シート!$G98,幹材積成長量!$I$7:$K$7,0)),IF($F98="地位Ⅲ",INDEX(幹材積成長量!$O$7:$Q$148,MATCH((【入力】吸収量・排出量算定シート!$H98+(【入力】吸収量・排出量算定シート!CK$17-【入力】吸収量・排出量算定シート!$CF$17)),幹材積成長量!$O$7:$O$148,0),MATCH(【入力】吸収量・排出量算定シート!$G98,幹材積成長量!$O$7:$Q$7,0)),INDEX(幹材積成長量!$L$7:$N$148,MATCH((【入力】吸収量・排出量算定シート!$H98+(【入力】吸収量・排出量算定シート!CK$17-【入力】吸収量・排出量算定シート!$CF$17)),幹材積成長量!$L$7:$L$148,0),MATCH(【入力】吸収量・排出量算定シート!$G98,幹材積成長量!$L$7:$N$7,0)))),0)</f>
        <v>0</v>
      </c>
      <c r="CL98" s="2">
        <f>IFERROR(IF($F98="地位Ⅰ",INDEX(幹材積成長量!$I$7:$K$148,MATCH((【入力】吸収量・排出量算定シート!$H98+(【入力】吸収量・排出量算定シート!CL$17-【入力】吸収量・排出量算定シート!$CF$17)),幹材積成長量!$I$7:$I$148,0),MATCH(【入力】吸収量・排出量算定シート!$G98,幹材積成長量!$I$7:$K$7,0)),IF($F98="地位Ⅲ",INDEX(幹材積成長量!$O$7:$Q$148,MATCH((【入力】吸収量・排出量算定シート!$H98+(【入力】吸収量・排出量算定シート!CL$17-【入力】吸収量・排出量算定シート!$CF$17)),幹材積成長量!$O$7:$O$148,0),MATCH(【入力】吸収量・排出量算定シート!$G98,幹材積成長量!$O$7:$Q$7,0)),INDEX(幹材積成長量!$L$7:$N$148,MATCH((【入力】吸収量・排出量算定シート!$H98+(【入力】吸収量・排出量算定シート!CL$17-【入力】吸収量・排出量算定シート!$CF$17)),幹材積成長量!$L$7:$L$148,0),MATCH(【入力】吸収量・排出量算定シート!$G98,幹材積成長量!$L$7:$N$7,0)))),0)</f>
        <v>0</v>
      </c>
      <c r="CM98" s="2">
        <f>IFERROR(IF($F98="地位Ⅰ",INDEX(幹材積成長量!$I$7:$K$148,MATCH((【入力】吸収量・排出量算定シート!$H98+(【入力】吸収量・排出量算定シート!CM$17-【入力】吸収量・排出量算定シート!$CF$17)),幹材積成長量!$I$7:$I$148,0),MATCH(【入力】吸収量・排出量算定シート!$G98,幹材積成長量!$I$7:$K$7,0)),IF($F98="地位Ⅲ",INDEX(幹材積成長量!$O$7:$Q$148,MATCH((【入力】吸収量・排出量算定シート!$H98+(【入力】吸収量・排出量算定シート!CM$17-【入力】吸収量・排出量算定シート!$CF$17)),幹材積成長量!$O$7:$O$148,0),MATCH(【入力】吸収量・排出量算定シート!$G98,幹材積成長量!$O$7:$Q$7,0)),INDEX(幹材積成長量!$L$7:$N$148,MATCH((【入力】吸収量・排出量算定シート!$H98+(【入力】吸収量・排出量算定シート!CM$17-【入力】吸収量・排出量算定シート!$CF$17)),幹材積成長量!$L$7:$L$148,0),MATCH(【入力】吸収量・排出量算定シート!$G98,幹材積成長量!$L$7:$N$7,0)))),0)</f>
        <v>0</v>
      </c>
      <c r="CN98" s="2">
        <f>IFERROR(IF($F98="地位Ⅰ",INDEX(幹材積成長量!$I$7:$K$148,MATCH((【入力】吸収量・排出量算定シート!$H98+(【入力】吸収量・排出量算定シート!CN$17-【入力】吸収量・排出量算定シート!$CF$17)),幹材積成長量!$I$7:$I$148,0),MATCH(【入力】吸収量・排出量算定シート!$G98,幹材積成長量!$I$7:$K$7,0)),IF($F98="地位Ⅲ",INDEX(幹材積成長量!$O$7:$Q$148,MATCH((【入力】吸収量・排出量算定シート!$H98+(【入力】吸収量・排出量算定シート!CN$17-【入力】吸収量・排出量算定シート!$CF$17)),幹材積成長量!$O$7:$O$148,0),MATCH(【入力】吸収量・排出量算定シート!$G98,幹材積成長量!$O$7:$Q$7,0)),INDEX(幹材積成長量!$L$7:$N$148,MATCH((【入力】吸収量・排出量算定シート!$H98+(【入力】吸収量・排出量算定シート!CN$17-【入力】吸収量・排出量算定シート!$CF$17)),幹材積成長量!$L$7:$L$148,0),MATCH(【入力】吸収量・排出量算定シート!$G98,幹材積成長量!$L$7:$N$7,0)))),0)</f>
        <v>0</v>
      </c>
      <c r="CO98" s="2">
        <f>IFERROR(IF($F98="地位Ⅰ",INDEX(幹材積成長量!$I$7:$K$148,MATCH((【入力】吸収量・排出量算定シート!$H98+(【入力】吸収量・排出量算定シート!CO$17-【入力】吸収量・排出量算定シート!$CF$17)),幹材積成長量!$I$7:$I$148,0),MATCH(【入力】吸収量・排出量算定シート!$G98,幹材積成長量!$I$7:$K$7,0)),IF($F98="地位Ⅲ",INDEX(幹材積成長量!$O$7:$Q$148,MATCH((【入力】吸収量・排出量算定シート!$H98+(【入力】吸収量・排出量算定シート!CO$17-【入力】吸収量・排出量算定シート!$CF$17)),幹材積成長量!$O$7:$O$148,0),MATCH(【入力】吸収量・排出量算定シート!$G98,幹材積成長量!$O$7:$Q$7,0)),INDEX(幹材積成長量!$L$7:$N$148,MATCH((【入力】吸収量・排出量算定シート!$H98+(【入力】吸収量・排出量算定シート!CO$17-【入力】吸収量・排出量算定シート!$CF$17)),幹材積成長量!$L$7:$L$148,0),MATCH(【入力】吸収量・排出量算定シート!$G98,幹材積成長量!$L$7:$N$7,0)))),0)</f>
        <v>0</v>
      </c>
      <c r="CP98" s="2">
        <f>IFERROR(IF($F98="地位Ⅰ",INDEX(幹材積成長量!$I$7:$K$148,MATCH((【入力】吸収量・排出量算定シート!$H98+(【入力】吸収量・排出量算定シート!CP$17-【入力】吸収量・排出量算定シート!$CF$17)),幹材積成長量!$I$7:$I$148,0),MATCH(【入力】吸収量・排出量算定シート!$G98,幹材積成長量!$I$7:$K$7,0)),IF($F98="地位Ⅲ",INDEX(幹材積成長量!$O$7:$Q$148,MATCH((【入力】吸収量・排出量算定シート!$H98+(【入力】吸収量・排出量算定シート!CP$17-【入力】吸収量・排出量算定シート!$CF$17)),幹材積成長量!$O$7:$O$148,0),MATCH(【入力】吸収量・排出量算定シート!$G98,幹材積成長量!$O$7:$Q$7,0)),INDEX(幹材積成長量!$L$7:$N$148,MATCH((【入力】吸収量・排出量算定シート!$H98+(【入力】吸収量・排出量算定シート!CP$17-【入力】吸収量・排出量算定シート!$CF$17)),幹材積成長量!$L$7:$L$148,0),MATCH(【入力】吸収量・排出量算定シート!$G98,幹材積成長量!$L$7:$N$7,0)))),0)</f>
        <v>0</v>
      </c>
      <c r="CQ98" s="2">
        <f>IFERROR(IF($F98="地位Ⅰ",INDEX(幹材積成長量!$I$7:$K$148,MATCH((【入力】吸収量・排出量算定シート!$H98+(【入力】吸収量・排出量算定シート!CQ$17-【入力】吸収量・排出量算定シート!$CF$17)),幹材積成長量!$I$7:$I$148,0),MATCH(【入力】吸収量・排出量算定シート!$G98,幹材積成長量!$I$7:$K$7,0)),IF($F98="地位Ⅲ",INDEX(幹材積成長量!$O$7:$Q$148,MATCH((【入力】吸収量・排出量算定シート!$H98+(【入力】吸収量・排出量算定シート!CQ$17-【入力】吸収量・排出量算定シート!$CF$17)),幹材積成長量!$O$7:$O$148,0),MATCH(【入力】吸収量・排出量算定シート!$G98,幹材積成長量!$O$7:$Q$7,0)),INDEX(幹材積成長量!$L$7:$N$148,MATCH((【入力】吸収量・排出量算定シート!$H98+(【入力】吸収量・排出量算定シート!CQ$17-【入力】吸収量・排出量算定シート!$CF$17)),幹材積成長量!$L$7:$L$148,0),MATCH(【入力】吸収量・排出量算定シート!$G98,幹材積成長量!$L$7:$N$7,0)))),0)</f>
        <v>0</v>
      </c>
      <c r="CR98" s="2">
        <f>IFERROR(IF($F98="地位Ⅰ",INDEX(幹材積成長量!$I$7:$K$148,MATCH((【入力】吸収量・排出量算定シート!$H98+(【入力】吸収量・排出量算定シート!CR$17-【入力】吸収量・排出量算定シート!$CF$17)),幹材積成長量!$I$7:$I$148,0),MATCH(【入力】吸収量・排出量算定シート!$G98,幹材積成長量!$I$7:$K$7,0)),IF($F98="地位Ⅲ",INDEX(幹材積成長量!$O$7:$Q$148,MATCH((【入力】吸収量・排出量算定シート!$H98+(【入力】吸収量・排出量算定シート!CR$17-【入力】吸収量・排出量算定シート!$CF$17)),幹材積成長量!$O$7:$O$148,0),MATCH(【入力】吸収量・排出量算定シート!$G98,幹材積成長量!$O$7:$Q$7,0)),INDEX(幹材積成長量!$L$7:$N$148,MATCH((【入力】吸収量・排出量算定シート!$H98+(【入力】吸収量・排出量算定シート!CR$17-【入力】吸収量・排出量算定シート!$CF$17)),幹材積成長量!$L$7:$L$148,0),MATCH(【入力】吸収量・排出量算定シート!$G98,幹材積成長量!$L$7:$N$7,0)))),0)</f>
        <v>0</v>
      </c>
      <c r="CS98" s="2">
        <f>IFERROR(IF($F98="地位Ⅰ",INDEX(幹材積成長量!$I$7:$K$148,MATCH((【入力】吸収量・排出量算定シート!$H98+(【入力】吸収量・排出量算定シート!CS$17-【入力】吸収量・排出量算定シート!$CF$17)),幹材積成長量!$I$7:$I$148,0),MATCH(【入力】吸収量・排出量算定シート!$G98,幹材積成長量!$I$7:$K$7,0)),IF($F98="地位Ⅲ",INDEX(幹材積成長量!$O$7:$Q$148,MATCH((【入力】吸収量・排出量算定シート!$H98+(【入力】吸収量・排出量算定シート!CS$17-【入力】吸収量・排出量算定シート!$CF$17)),幹材積成長量!$O$7:$O$148,0),MATCH(【入力】吸収量・排出量算定シート!$G98,幹材積成長量!$O$7:$Q$7,0)),INDEX(幹材積成長量!$L$7:$N$148,MATCH((【入力】吸収量・排出量算定シート!$H98+(【入力】吸収量・排出量算定シート!CS$17-【入力】吸収量・排出量算定シート!$CF$17)),幹材積成長量!$L$7:$L$148,0),MATCH(【入力】吸収量・排出量算定シート!$G98,幹材積成長量!$L$7:$N$7,0)))),0)</f>
        <v>0</v>
      </c>
      <c r="CT98" s="2">
        <f>IFERROR(IF($F98="地位Ⅰ",INDEX(幹材積成長量!$I$7:$K$148,MATCH((【入力】吸収量・排出量算定シート!$H98+(【入力】吸収量・排出量算定シート!CT$17-【入力】吸収量・排出量算定シート!$CF$17)),幹材積成長量!$I$7:$I$148,0),MATCH(【入力】吸収量・排出量算定シート!$G98,幹材積成長量!$I$7:$K$7,0)),IF($F98="地位Ⅲ",INDEX(幹材積成長量!$O$7:$Q$148,MATCH((【入力】吸収量・排出量算定シート!$H98+(【入力】吸収量・排出量算定シート!CT$17-【入力】吸収量・排出量算定シート!$CF$17)),幹材積成長量!$O$7:$O$148,0),MATCH(【入力】吸収量・排出量算定シート!$G98,幹材積成長量!$O$7:$Q$7,0)),INDEX(幹材積成長量!$L$7:$N$148,MATCH((【入力】吸収量・排出量算定シート!$H98+(【入力】吸収量・排出量算定シート!CT$17-【入力】吸収量・排出量算定シート!$CF$17)),幹材積成長量!$L$7:$L$148,0),MATCH(【入力】吸収量・排出量算定シート!$G98,幹材積成長量!$L$7:$N$7,0)))),0)</f>
        <v>0</v>
      </c>
      <c r="CU98" s="2">
        <f>IFERROR(IF($F98="地位Ⅰ",INDEX(幹材積成長量!$I$7:$K$148,MATCH((【入力】吸収量・排出量算定シート!$H98+(【入力】吸収量・排出量算定シート!CU$17-【入力】吸収量・排出量算定シート!$CF$17)),幹材積成長量!$I$7:$I$148,0),MATCH(【入力】吸収量・排出量算定シート!$G98,幹材積成長量!$I$7:$K$7,0)),IF($F98="地位Ⅲ",INDEX(幹材積成長量!$O$7:$Q$148,MATCH((【入力】吸収量・排出量算定シート!$H98+(【入力】吸収量・排出量算定シート!CU$17-【入力】吸収量・排出量算定シート!$CF$17)),幹材積成長量!$O$7:$O$148,0),MATCH(【入力】吸収量・排出量算定シート!$G98,幹材積成長量!$O$7:$Q$7,0)),INDEX(幹材積成長量!$L$7:$N$148,MATCH((【入力】吸収量・排出量算定シート!$H98+(【入力】吸収量・排出量算定シート!CU$17-【入力】吸収量・排出量算定シート!$CF$17)),幹材積成長量!$L$7:$L$148,0),MATCH(【入力】吸収量・排出量算定シート!$G98,幹材積成長量!$L$7:$N$7,0)))),0)</f>
        <v>0</v>
      </c>
      <c r="CV98" s="2">
        <f>IFERROR(IF($F98="地位Ⅰ",INDEX(幹材積成長量!$I$7:$K$148,MATCH((【入力】吸収量・排出量算定シート!$H98+(【入力】吸収量・排出量算定シート!CV$17-【入力】吸収量・排出量算定シート!$CF$17)),幹材積成長量!$I$7:$I$148,0),MATCH(【入力】吸収量・排出量算定シート!$G98,幹材積成長量!$I$7:$K$7,0)),IF($F98="地位Ⅲ",INDEX(幹材積成長量!$O$7:$Q$148,MATCH((【入力】吸収量・排出量算定シート!$H98+(【入力】吸収量・排出量算定シート!CV$17-【入力】吸収量・排出量算定シート!$CF$17)),幹材積成長量!$O$7:$O$148,0),MATCH(【入力】吸収量・排出量算定シート!$G98,幹材積成長量!$O$7:$Q$7,0)),INDEX(幹材積成長量!$L$7:$N$148,MATCH((【入力】吸収量・排出量算定シート!$H98+(【入力】吸収量・排出量算定シート!CV$17-【入力】吸収量・排出量算定シート!$CF$17)),幹材積成長量!$L$7:$L$148,0),MATCH(【入力】吸収量・排出量算定シート!$G98,幹材積成長量!$L$7:$N$7,0)))),0)</f>
        <v>0</v>
      </c>
      <c r="CW98" s="2">
        <f t="shared" si="216"/>
        <v>0</v>
      </c>
      <c r="CX98" s="2">
        <f t="shared" si="217"/>
        <v>0</v>
      </c>
      <c r="CY98" s="2">
        <f t="shared" si="218"/>
        <v>0</v>
      </c>
      <c r="CZ98" s="2">
        <f t="shared" si="219"/>
        <v>0</v>
      </c>
      <c r="DA98" s="2">
        <f t="shared" si="220"/>
        <v>0</v>
      </c>
      <c r="DB98" s="2">
        <f t="shared" si="221"/>
        <v>0</v>
      </c>
      <c r="DC98" s="2">
        <f t="shared" si="222"/>
        <v>0</v>
      </c>
      <c r="DD98" s="2">
        <f t="shared" si="223"/>
        <v>0</v>
      </c>
      <c r="DE98" s="2">
        <f t="shared" si="224"/>
        <v>0</v>
      </c>
      <c r="DF98" s="2">
        <f t="shared" si="225"/>
        <v>0</v>
      </c>
      <c r="DG98" s="2">
        <f t="shared" si="226"/>
        <v>0</v>
      </c>
      <c r="DH98" s="2">
        <f t="shared" si="227"/>
        <v>0</v>
      </c>
      <c r="DI98" s="2">
        <f t="shared" si="228"/>
        <v>0</v>
      </c>
      <c r="DJ98" s="2">
        <f t="shared" si="229"/>
        <v>0</v>
      </c>
      <c r="DK98" s="2">
        <f t="shared" si="230"/>
        <v>0</v>
      </c>
      <c r="DL98" s="2">
        <f t="shared" si="231"/>
        <v>0</v>
      </c>
      <c r="DM98" s="2">
        <f t="shared" si="232"/>
        <v>0</v>
      </c>
      <c r="DN98" s="187">
        <f>IFERROR(IF($F98="地位Ⅰ",INDEX(幹材積成長量!$AE$7:$AG$14,8,MATCH(【入力】吸収量・排出量算定シート!$G98,幹材積成長量!$AE$7:$AG$7,0)),IF($F98="地位Ⅲ",INDEX(幹材積成長量!$AK$7:$AM$14,8,MATCH(【入力】吸収量・排出量算定シート!$G98,幹材積成長量!$AK$7:$AM$7,0)),INDEX(幹材積成長量!$AH$7:$AJ$14,8,MATCH(【入力】吸収量・排出量算定シート!$G98,幹材積成長量!$AH$7:$AJ$7,0)))),0)</f>
        <v>0</v>
      </c>
      <c r="DO98" s="187">
        <f>IFERROR(IF($F98="地位Ⅰ",INDEX(幹材積成長量!$AE$7:$AG$14,8,MATCH(【入力】吸収量・排出量算定シート!$G98,幹材積成長量!$AE$7:$AG$7,0)),IF($F98="地位Ⅲ",INDEX(幹材積成長量!$AK$7:$AM$14,8,MATCH(【入力】吸収量・排出量算定シート!$G98,幹材積成長量!$AK$7:$AM$7,0)),INDEX(幹材積成長量!$AH$7:$AJ$14,8,MATCH(【入力】吸収量・排出量算定シート!$G98,幹材積成長量!$AH$7:$AJ$7,0)))),0)</f>
        <v>0</v>
      </c>
      <c r="DP98" s="187">
        <f>IFERROR(IF($F98="地位Ⅰ",INDEX(幹材積成長量!$AE$7:$AG$14,8,MATCH(【入力】吸収量・排出量算定シート!$G98,幹材積成長量!$AE$7:$AG$7,0)),IF($F98="地位Ⅲ",INDEX(幹材積成長量!$AK$7:$AM$14,8,MATCH(【入力】吸収量・排出量算定シート!$G98,幹材積成長量!$AK$7:$AM$7,0)),INDEX(幹材積成長量!$AH$7:$AJ$14,8,MATCH(【入力】吸収量・排出量算定シート!$G98,幹材積成長量!$AH$7:$AJ$7,0)))),0)</f>
        <v>0</v>
      </c>
      <c r="DQ98" s="187">
        <f>IFERROR(IF($F98="地位Ⅰ",INDEX(幹材積成長量!$AE$7:$AG$14,8,MATCH(【入力】吸収量・排出量算定シート!$G98,幹材積成長量!$AE$7:$AG$7,0)),IF($F98="地位Ⅲ",INDEX(幹材積成長量!$AK$7:$AM$14,8,MATCH(【入力】吸収量・排出量算定シート!$G98,幹材積成長量!$AK$7:$AM$7,0)),INDEX(幹材積成長量!$AH$7:$AJ$14,8,MATCH(【入力】吸収量・排出量算定シート!$G98,幹材積成長量!$AH$7:$AJ$7,0)))),0)</f>
        <v>0</v>
      </c>
      <c r="DR98" s="187">
        <f>IFERROR(IF($F98="地位Ⅰ",INDEX(幹材積成長量!$AE$7:$AG$14,8,MATCH(【入力】吸収量・排出量算定シート!$G98,幹材積成長量!$AE$7:$AG$7,0)),IF($F98="地位Ⅲ",INDEX(幹材積成長量!$AK$7:$AM$14,8,MATCH(【入力】吸収量・排出量算定シート!$G98,幹材積成長量!$AK$7:$AM$7,0)),INDEX(幹材積成長量!$AH$7:$AJ$14,8,MATCH(【入力】吸収量・排出量算定シート!$G98,幹材積成長量!$AH$7:$AJ$7,0)))),0)</f>
        <v>0</v>
      </c>
      <c r="DS98" s="187">
        <f>IFERROR(IF($F98="地位Ⅰ",INDEX(幹材積成長量!$AE$7:$AG$14,8,MATCH(【入力】吸収量・排出量算定シート!$G98,幹材積成長量!$AE$7:$AG$7,0)),IF($F98="地位Ⅲ",INDEX(幹材積成長量!$AK$7:$AM$14,8,MATCH(【入力】吸収量・排出量算定シート!$G98,幹材積成長量!$AK$7:$AM$7,0)),INDEX(幹材積成長量!$AH$7:$AJ$14,8,MATCH(【入力】吸収量・排出量算定シート!$G98,幹材積成長量!$AH$7:$AJ$7,0)))),0)</f>
        <v>0</v>
      </c>
      <c r="DT98" s="187">
        <f>IFERROR(IF($F98="地位Ⅰ",INDEX(幹材積成長量!$AE$7:$AG$14,8,MATCH(【入力】吸収量・排出量算定シート!$G98,幹材積成長量!$AE$7:$AG$7,0)),IF($F98="地位Ⅲ",INDEX(幹材積成長量!$AK$7:$AM$14,8,MATCH(【入力】吸収量・排出量算定シート!$G98,幹材積成長量!$AK$7:$AM$7,0)),INDEX(幹材積成長量!$AH$7:$AJ$14,8,MATCH(【入力】吸収量・排出量算定シート!$G98,幹材積成長量!$AH$7:$AJ$7,0)))),0)</f>
        <v>0</v>
      </c>
      <c r="DU98" s="187">
        <f>IFERROR(IF($F98="地位Ⅰ",INDEX(幹材積成長量!$AE$7:$AG$14,8,MATCH(【入力】吸収量・排出量算定シート!$G98,幹材積成長量!$AE$7:$AG$7,0)),IF($F98="地位Ⅲ",INDEX(幹材積成長量!$AK$7:$AM$14,8,MATCH(【入力】吸収量・排出量算定シート!$G98,幹材積成長量!$AK$7:$AM$7,0)),INDEX(幹材積成長量!$AH$7:$AJ$14,8,MATCH(【入力】吸収量・排出量算定シート!$G98,幹材積成長量!$AH$7:$AJ$7,0)))),0)</f>
        <v>0</v>
      </c>
      <c r="DV98" s="187">
        <f>IFERROR(IF($F98="地位Ⅰ",INDEX(幹材積成長量!$AE$7:$AG$14,8,MATCH(【入力】吸収量・排出量算定シート!$G98,幹材積成長量!$AE$7:$AG$7,0)),IF($F98="地位Ⅲ",INDEX(幹材積成長量!$AK$7:$AM$14,8,MATCH(【入力】吸収量・排出量算定シート!$G98,幹材積成長量!$AK$7:$AM$7,0)),INDEX(幹材積成長量!$AH$7:$AJ$14,8,MATCH(【入力】吸収量・排出量算定シート!$G98,幹材積成長量!$AH$7:$AJ$7,0)))),0)</f>
        <v>0</v>
      </c>
      <c r="DW98" s="187">
        <f>IFERROR(IF($F98="地位Ⅰ",INDEX(幹材積成長量!$AE$7:$AG$14,8,MATCH(【入力】吸収量・排出量算定シート!$G98,幹材積成長量!$AE$7:$AG$7,0)),IF($F98="地位Ⅲ",INDEX(幹材積成長量!$AK$7:$AM$14,8,MATCH(【入力】吸収量・排出量算定シート!$G98,幹材積成長量!$AK$7:$AM$7,0)),INDEX(幹材積成長量!$AH$7:$AJ$14,8,MATCH(【入力】吸収量・排出量算定シート!$G98,幹材積成長量!$AH$7:$AJ$7,0)))),0)</f>
        <v>0</v>
      </c>
      <c r="DX98" s="187">
        <f>IFERROR(IF($F98="地位Ⅰ",INDEX(幹材積成長量!$AE$7:$AG$14,8,MATCH(【入力】吸収量・排出量算定シート!$G98,幹材積成長量!$AE$7:$AG$7,0)),IF($F98="地位Ⅲ",INDEX(幹材積成長量!$AK$7:$AM$14,8,MATCH(【入力】吸収量・排出量算定シート!$G98,幹材積成長量!$AK$7:$AM$7,0)),INDEX(幹材積成長量!$AH$7:$AJ$14,8,MATCH(【入力】吸収量・排出量算定シート!$G98,幹材積成長量!$AH$7:$AJ$7,0)))),0)</f>
        <v>0</v>
      </c>
      <c r="DY98" s="187">
        <f>IFERROR(IF($F98="地位Ⅰ",INDEX(幹材積成長量!$AE$7:$AG$14,8,MATCH(【入力】吸収量・排出量算定シート!$G98,幹材積成長量!$AE$7:$AG$7,0)),IF($F98="地位Ⅲ",INDEX(幹材積成長量!$AK$7:$AM$14,8,MATCH(【入力】吸収量・排出量算定シート!$G98,幹材積成長量!$AK$7:$AM$7,0)),INDEX(幹材積成長量!$AH$7:$AJ$14,8,MATCH(【入力】吸収量・排出量算定シート!$G98,幹材積成長量!$AH$7:$AJ$7,0)))),0)</f>
        <v>0</v>
      </c>
      <c r="DZ98" s="187">
        <f>IFERROR(IF($F98="地位Ⅰ",INDEX(幹材積成長量!$AE$7:$AG$14,8,MATCH(【入力】吸収量・排出量算定シート!$G98,幹材積成長量!$AE$7:$AG$7,0)),IF($F98="地位Ⅲ",INDEX(幹材積成長量!$AK$7:$AM$14,8,MATCH(【入力】吸収量・排出量算定シート!$G98,幹材積成長量!$AK$7:$AM$7,0)),INDEX(幹材積成長量!$AH$7:$AJ$14,8,MATCH(【入力】吸収量・排出量算定シート!$G98,幹材積成長量!$AH$7:$AJ$7,0)))),0)</f>
        <v>0</v>
      </c>
      <c r="EA98" s="187">
        <f>IFERROR(IF($F98="地位Ⅰ",INDEX(幹材積成長量!$AE$7:$AG$14,8,MATCH(【入力】吸収量・排出量算定シート!$G98,幹材積成長量!$AE$7:$AG$7,0)),IF($F98="地位Ⅲ",INDEX(幹材積成長量!$AK$7:$AM$14,8,MATCH(【入力】吸収量・排出量算定シート!$G98,幹材積成長量!$AK$7:$AM$7,0)),INDEX(幹材積成長量!$AH$7:$AJ$14,8,MATCH(【入力】吸収量・排出量算定シート!$G98,幹材積成長量!$AH$7:$AJ$7,0)))),0)</f>
        <v>0</v>
      </c>
      <c r="EB98" s="187">
        <f>IFERROR(IF($F98="地位Ⅰ",INDEX(幹材積成長量!$AE$7:$AG$14,8,MATCH(【入力】吸収量・排出量算定シート!$G98,幹材積成長量!$AE$7:$AG$7,0)),IF($F98="地位Ⅲ",INDEX(幹材積成長量!$AK$7:$AM$14,8,MATCH(【入力】吸収量・排出量算定シート!$G98,幹材積成長量!$AK$7:$AM$7,0)),INDEX(幹材積成長量!$AH$7:$AJ$14,8,MATCH(【入力】吸収量・排出量算定シート!$G98,幹材積成長量!$AH$7:$AJ$7,0)))),0)</f>
        <v>0</v>
      </c>
      <c r="EC98" s="187">
        <f>IFERROR(IF($F98="地位Ⅰ",INDEX(幹材積成長量!$AE$7:$AG$14,8,MATCH(【入力】吸収量・排出量算定シート!$G98,幹材積成長量!$AE$7:$AG$7,0)),IF($F98="地位Ⅲ",INDEX(幹材積成長量!$AK$7:$AM$14,8,MATCH(【入力】吸収量・排出量算定シート!$G98,幹材積成長量!$AK$7:$AM$7,0)),INDEX(幹材積成長量!$AH$7:$AJ$14,8,MATCH(【入力】吸収量・排出量算定シート!$G98,幹材積成長量!$AH$7:$AJ$7,0)))),0)</f>
        <v>0</v>
      </c>
      <c r="ED98" s="186">
        <f t="shared" si="233"/>
        <v>0</v>
      </c>
      <c r="EE98" s="186">
        <f t="shared" si="234"/>
        <v>0</v>
      </c>
      <c r="EF98" s="186">
        <f t="shared" si="235"/>
        <v>0</v>
      </c>
      <c r="EG98" s="186">
        <f t="shared" si="236"/>
        <v>0</v>
      </c>
      <c r="EH98" s="186">
        <f t="shared" si="237"/>
        <v>0</v>
      </c>
      <c r="EI98" s="186">
        <f t="shared" si="238"/>
        <v>0</v>
      </c>
      <c r="EJ98" s="186">
        <f t="shared" si="239"/>
        <v>0</v>
      </c>
      <c r="EK98" s="186">
        <f t="shared" si="240"/>
        <v>0</v>
      </c>
      <c r="EL98" s="186">
        <f t="shared" si="241"/>
        <v>0</v>
      </c>
      <c r="EM98" s="186">
        <f t="shared" si="242"/>
        <v>0</v>
      </c>
      <c r="EN98" s="186">
        <f t="shared" si="243"/>
        <v>0</v>
      </c>
      <c r="EO98" s="186">
        <f t="shared" si="244"/>
        <v>0</v>
      </c>
      <c r="EP98" s="186">
        <f t="shared" si="245"/>
        <v>0</v>
      </c>
      <c r="EQ98" s="186">
        <f t="shared" si="246"/>
        <v>0</v>
      </c>
      <c r="ER98" s="186">
        <f t="shared" si="247"/>
        <v>0</v>
      </c>
      <c r="ES98" s="186">
        <f t="shared" si="248"/>
        <v>0</v>
      </c>
      <c r="ET98" s="186">
        <f t="shared" si="249"/>
        <v>0</v>
      </c>
    </row>
    <row r="99" spans="2:150" x14ac:dyDescent="0.3">
      <c r="B99" s="3"/>
      <c r="C99" s="3"/>
      <c r="D99" s="3"/>
      <c r="E99" s="3"/>
      <c r="G99" s="217"/>
      <c r="J99" s="3"/>
      <c r="M99" s="187">
        <f>IFERROR(IF($F99="地位Ⅰ",INDEX(幹材積成長量!$S$7:$U$148,MATCH(【入力】吸収量・排出量算定シート!$H99+(M$17-$M$17),幹材積成長量!$S$7:$S$148,0),MATCH($G99,幹材積成長量!$S$7:$U$7,0)),IF($F99="地位Ⅲ",INDEX(幹材積成長量!$Y$7:$AA$148,MATCH(【入力】吸収量・排出量算定シート!$H99+(M$17-$M$17),幹材積成長量!$Y$7:$Y$148,0),MATCH($G99,幹材積成長量!$Y$7:$AA$7,0)),INDEX(幹材積成長量!$V$7:$X$148,MATCH(【入力】吸収量・排出量算定シート!$H99+(M$17-$M$17),幹材積成長量!$V$7:$V$148,0),MATCH($G99,幹材積成長量!$V$7:$X$7,0)))),0)</f>
        <v>0</v>
      </c>
      <c r="N99" s="187">
        <f>IFERROR(IF($F99="地位Ⅰ",INDEX(幹材積成長量!$S$7:$U$148,MATCH(【入力】吸収量・排出量算定シート!$H99+(N$17-$M$17),幹材積成長量!$S$7:$S$148,0),MATCH($G99,幹材積成長量!$S$7:$U$7,0)),IF($F99="地位Ⅲ",INDEX(幹材積成長量!$Y$7:$AA$148,MATCH(【入力】吸収量・排出量算定シート!$H99+(N$17-$M$17),幹材積成長量!$Y$7:$Y$148,0),MATCH($G99,幹材積成長量!$Y$7:$AA$7,0)),INDEX(幹材積成長量!$V$7:$X$148,MATCH(【入力】吸収量・排出量算定シート!$H99+(N$17-$M$17),幹材積成長量!$V$7:$V$148,0),MATCH($G99,幹材積成長量!$V$7:$X$7,0)))),0)</f>
        <v>0</v>
      </c>
      <c r="O99" s="187">
        <f>IFERROR(IF($F99="地位Ⅰ",INDEX(幹材積成長量!$S$7:$U$148,MATCH(【入力】吸収量・排出量算定シート!$H99+(O$17-$M$17),幹材積成長量!$S$7:$S$148,0),MATCH($G99,幹材積成長量!$S$7:$U$7,0)),IF($F99="地位Ⅲ",INDEX(幹材積成長量!$Y$7:$AA$148,MATCH(【入力】吸収量・排出量算定シート!$H99+(O$17-$M$17),幹材積成長量!$Y$7:$Y$148,0),MATCH($G99,幹材積成長量!$Y$7:$AA$7,0)),INDEX(幹材積成長量!$V$7:$X$148,MATCH(【入力】吸収量・排出量算定シート!$H99+(O$17-$M$17),幹材積成長量!$V$7:$V$148,0),MATCH($G99,幹材積成長量!$V$7:$X$7,0)))),0)</f>
        <v>0</v>
      </c>
      <c r="P99" s="187">
        <f>IFERROR(IF($F99="地位Ⅰ",INDEX(幹材積成長量!$S$7:$U$148,MATCH(【入力】吸収量・排出量算定シート!$H99+(P$17-$M$17),幹材積成長量!$S$7:$S$148,0),MATCH($G99,幹材積成長量!$S$7:$U$7,0)),IF($F99="地位Ⅲ",INDEX(幹材積成長量!$Y$7:$AA$148,MATCH(【入力】吸収量・排出量算定シート!$H99+(P$17-$M$17),幹材積成長量!$Y$7:$Y$148,0),MATCH($G99,幹材積成長量!$Y$7:$AA$7,0)),INDEX(幹材積成長量!$V$7:$X$148,MATCH(【入力】吸収量・排出量算定シート!$H99+(P$17-$M$17),幹材積成長量!$V$7:$V$148,0),MATCH($G99,幹材積成長量!$V$7:$X$7,0)))),0)</f>
        <v>0</v>
      </c>
      <c r="Q99" s="187">
        <f>IFERROR(IF($F99="地位Ⅰ",INDEX(幹材積成長量!$S$7:$U$148,MATCH(【入力】吸収量・排出量算定シート!$H99+(Q$17-$M$17),幹材積成長量!$S$7:$S$148,0),MATCH($G99,幹材積成長量!$S$7:$U$7,0)),IF($F99="地位Ⅲ",INDEX(幹材積成長量!$Y$7:$AA$148,MATCH(【入力】吸収量・排出量算定シート!$H99+(Q$17-$M$17),幹材積成長量!$Y$7:$Y$148,0),MATCH($G99,幹材積成長量!$Y$7:$AA$7,0)),INDEX(幹材積成長量!$V$7:$X$148,MATCH(【入力】吸収量・排出量算定シート!$H99+(Q$17-$M$17),幹材積成長量!$V$7:$V$148,0),MATCH($G99,幹材積成長量!$V$7:$X$7,0)))),0)</f>
        <v>0</v>
      </c>
      <c r="R99" s="187">
        <f>IFERROR(IF($F99="地位Ⅰ",INDEX(幹材積成長量!$S$7:$U$148,MATCH(【入力】吸収量・排出量算定シート!$H99+(R$17-$M$17),幹材積成長量!$S$7:$S$148,0),MATCH($G99,幹材積成長量!$S$7:$U$7,0)),IF($F99="地位Ⅲ",INDEX(幹材積成長量!$Y$7:$AA$148,MATCH(【入力】吸収量・排出量算定シート!$H99+(R$17-$M$17),幹材積成長量!$Y$7:$Y$148,0),MATCH($G99,幹材積成長量!$Y$7:$AA$7,0)),INDEX(幹材積成長量!$V$7:$X$148,MATCH(【入力】吸収量・排出量算定シート!$H99+(R$17-$M$17),幹材積成長量!$V$7:$V$148,0),MATCH($G99,幹材積成長量!$V$7:$X$7,0)))),0)</f>
        <v>0</v>
      </c>
      <c r="S99" s="187">
        <f>IFERROR(IF($F99="地位Ⅰ",INDEX(幹材積成長量!$S$7:$U$148,MATCH(【入力】吸収量・排出量算定シート!$H99+(S$17-$M$17),幹材積成長量!$S$7:$S$148,0),MATCH($G99,幹材積成長量!$S$7:$U$7,0)),IF($F99="地位Ⅲ",INDEX(幹材積成長量!$Y$7:$AA$148,MATCH(【入力】吸収量・排出量算定シート!$H99+(S$17-$M$17),幹材積成長量!$Y$7:$Y$148,0),MATCH($G99,幹材積成長量!$Y$7:$AA$7,0)),INDEX(幹材積成長量!$V$7:$X$148,MATCH(【入力】吸収量・排出量算定シート!$H99+(S$17-$M$17),幹材積成長量!$V$7:$V$148,0),MATCH($G99,幹材積成長量!$V$7:$X$7,0)))),0)</f>
        <v>0</v>
      </c>
      <c r="T99" s="187">
        <f>IFERROR(IF($F99="地位Ⅰ",INDEX(幹材積成長量!$S$7:$U$148,MATCH(【入力】吸収量・排出量算定シート!$H99+(T$17-$M$17),幹材積成長量!$S$7:$S$148,0),MATCH($G99,幹材積成長量!$S$7:$U$7,0)),IF($F99="地位Ⅲ",INDEX(幹材積成長量!$Y$7:$AA$148,MATCH(【入力】吸収量・排出量算定シート!$H99+(T$17-$M$17),幹材積成長量!$Y$7:$Y$148,0),MATCH($G99,幹材積成長量!$Y$7:$AA$7,0)),INDEX(幹材積成長量!$V$7:$X$148,MATCH(【入力】吸収量・排出量算定シート!$H99+(T$17-$M$17),幹材積成長量!$V$7:$V$148,0),MATCH($G99,幹材積成長量!$V$7:$X$7,0)))),0)</f>
        <v>0</v>
      </c>
      <c r="U99" s="187">
        <f>IFERROR(IF($F99="地位Ⅰ",INDEX(幹材積成長量!$S$7:$U$148,MATCH(【入力】吸収量・排出量算定シート!$H99+(U$17-$M$17),幹材積成長量!$S$7:$S$148,0),MATCH($G99,幹材積成長量!$S$7:$U$7,0)),IF($F99="地位Ⅲ",INDEX(幹材積成長量!$Y$7:$AA$148,MATCH(【入力】吸収量・排出量算定シート!$H99+(U$17-$M$17),幹材積成長量!$Y$7:$Y$148,0),MATCH($G99,幹材積成長量!$Y$7:$AA$7,0)),INDEX(幹材積成長量!$V$7:$X$148,MATCH(【入力】吸収量・排出量算定シート!$H99+(U$17-$M$17),幹材積成長量!$V$7:$V$148,0),MATCH($G99,幹材積成長量!$V$7:$X$7,0)))),0)</f>
        <v>0</v>
      </c>
      <c r="V99" s="187">
        <f>IFERROR(IF($F99="地位Ⅰ",INDEX(幹材積成長量!$S$7:$U$148,MATCH(【入力】吸収量・排出量算定シート!$H99+(V$17-$M$17),幹材積成長量!$S$7:$S$148,0),MATCH($G99,幹材積成長量!$S$7:$U$7,0)),IF($F99="地位Ⅲ",INDEX(幹材積成長量!$Y$7:$AA$148,MATCH(【入力】吸収量・排出量算定シート!$H99+(V$17-$M$17),幹材積成長量!$Y$7:$Y$148,0),MATCH($G99,幹材積成長量!$Y$7:$AA$7,0)),INDEX(幹材積成長量!$V$7:$X$148,MATCH(【入力】吸収量・排出量算定シート!$H99+(V$17-$M$17),幹材積成長量!$V$7:$V$148,0),MATCH($G99,幹材積成長量!$V$7:$X$7,0)))),0)</f>
        <v>0</v>
      </c>
      <c r="W99" s="187">
        <f>IFERROR(IF($F99="地位Ⅰ",INDEX(幹材積成長量!$S$7:$U$148,MATCH(【入力】吸収量・排出量算定シート!$H99+(W$17-$M$17),幹材積成長量!$S$7:$S$148,0),MATCH($G99,幹材積成長量!$S$7:$U$7,0)),IF($F99="地位Ⅲ",INDEX(幹材積成長量!$Y$7:$AA$148,MATCH(【入力】吸収量・排出量算定シート!$H99+(W$17-$M$17),幹材積成長量!$Y$7:$Y$148,0),MATCH($G99,幹材積成長量!$Y$7:$AA$7,0)),INDEX(幹材積成長量!$V$7:$X$148,MATCH(【入力】吸収量・排出量算定シート!$H99+(W$17-$M$17),幹材積成長量!$V$7:$V$148,0),MATCH($G99,幹材積成長量!$V$7:$X$7,0)))),0)</f>
        <v>0</v>
      </c>
      <c r="X99" s="187">
        <f>IFERROR(IF($F99="地位Ⅰ",INDEX(幹材積成長量!$S$7:$U$148,MATCH(【入力】吸収量・排出量算定シート!$H99+(X$17-$M$17),幹材積成長量!$S$7:$S$148,0),MATCH($G99,幹材積成長量!$S$7:$U$7,0)),IF($F99="地位Ⅲ",INDEX(幹材積成長量!$Y$7:$AA$148,MATCH(【入力】吸収量・排出量算定シート!$H99+(X$17-$M$17),幹材積成長量!$Y$7:$Y$148,0),MATCH($G99,幹材積成長量!$Y$7:$AA$7,0)),INDEX(幹材積成長量!$V$7:$X$148,MATCH(【入力】吸収量・排出量算定シート!$H99+(X$17-$M$17),幹材積成長量!$V$7:$V$148,0),MATCH($G99,幹材積成長量!$V$7:$X$7,0)))),0)</f>
        <v>0</v>
      </c>
      <c r="Y99" s="187">
        <f>IFERROR(IF($F99="地位Ⅰ",INDEX(幹材積成長量!$S$7:$U$148,MATCH(【入力】吸収量・排出量算定シート!$H99+(Y$17-$M$17),幹材積成長量!$S$7:$S$148,0),MATCH($G99,幹材積成長量!$S$7:$U$7,0)),IF($F99="地位Ⅲ",INDEX(幹材積成長量!$Y$7:$AA$148,MATCH(【入力】吸収量・排出量算定シート!$H99+(Y$17-$M$17),幹材積成長量!$Y$7:$Y$148,0),MATCH($G99,幹材積成長量!$Y$7:$AA$7,0)),INDEX(幹材積成長量!$V$7:$X$148,MATCH(【入力】吸収量・排出量算定シート!$H99+(Y$17-$M$17),幹材積成長量!$V$7:$V$148,0),MATCH($G99,幹材積成長量!$V$7:$X$7,0)))),0)</f>
        <v>0</v>
      </c>
      <c r="Z99" s="187">
        <f>IFERROR(IF($F99="地位Ⅰ",INDEX(幹材積成長量!$S$7:$U$148,MATCH(【入力】吸収量・排出量算定シート!$H99+(Z$17-$M$17),幹材積成長量!$S$7:$S$148,0),MATCH($G99,幹材積成長量!$S$7:$U$7,0)),IF($F99="地位Ⅲ",INDEX(幹材積成長量!$Y$7:$AA$148,MATCH(【入力】吸収量・排出量算定シート!$H99+(Z$17-$M$17),幹材積成長量!$Y$7:$Y$148,0),MATCH($G99,幹材積成長量!$Y$7:$AA$7,0)),INDEX(幹材積成長量!$V$7:$X$148,MATCH(【入力】吸収量・排出量算定シート!$H99+(Z$17-$M$17),幹材積成長量!$V$7:$V$148,0),MATCH($G99,幹材積成長量!$V$7:$X$7,0)))),0)</f>
        <v>0</v>
      </c>
      <c r="AA99" s="187">
        <f>IFERROR(IF($F99="地位Ⅰ",INDEX(幹材積成長量!$S$7:$U$148,MATCH(【入力】吸収量・排出量算定シート!$H99+(AA$17-$M$17),幹材積成長量!$S$7:$S$148,0),MATCH($G99,幹材積成長量!$S$7:$U$7,0)),IF($F99="地位Ⅲ",INDEX(幹材積成長量!$Y$7:$AA$148,MATCH(【入力】吸収量・排出量算定シート!$H99+(AA$17-$M$17),幹材積成長量!$Y$7:$Y$148,0),MATCH($G99,幹材積成長量!$Y$7:$AA$7,0)),INDEX(幹材積成長量!$V$7:$X$148,MATCH(【入力】吸収量・排出量算定シート!$H99+(AA$17-$M$17),幹材積成長量!$V$7:$V$148,0),MATCH($G99,幹材積成長量!$V$7:$X$7,0)))),0)</f>
        <v>0</v>
      </c>
      <c r="AB99" s="187">
        <f>IFERROR(IF($F99="地位Ⅰ",INDEX(幹材積成長量!$S$7:$U$148,MATCH(【入力】吸収量・排出量算定シート!$H99+(AB$17-$M$17),幹材積成長量!$S$7:$S$148,0),MATCH($G99,幹材積成長量!$S$7:$U$7,0)),IF($F99="地位Ⅲ",INDEX(幹材積成長量!$Y$7:$AA$148,MATCH(【入力】吸収量・排出量算定シート!$H99+(AB$17-$M$17),幹材積成長量!$Y$7:$Y$148,0),MATCH($G99,幹材積成長量!$Y$7:$AA$7,0)),INDEX(幹材積成長量!$V$7:$X$148,MATCH(【入力】吸収量・排出量算定シート!$H99+(AB$17-$M$17),幹材積成長量!$V$7:$V$148,0),MATCH($G99,幹材積成長量!$V$7:$X$7,0)))),0)</f>
        <v>0</v>
      </c>
      <c r="AC99" s="187">
        <f>IFERROR(IF($F99="地位Ⅰ",INDEX(幹材積成長量!$S$7:$U$148,MATCH(【入力】吸収量・排出量算定シート!$H99+(AC$17-$M$17),幹材積成長量!$S$7:$S$148,0),MATCH($G99,幹材積成長量!$S$7:$U$7,0)),IF($F99="地位Ⅲ",INDEX(幹材積成長量!$Y$7:$AA$148,MATCH(【入力】吸収量・排出量算定シート!$H99+(AC$17-$M$17),幹材積成長量!$Y$7:$Y$148,0),MATCH($G99,幹材積成長量!$Y$7:$AA$7,0)),INDEX(幹材積成長量!$V$7:$X$148,MATCH(【入力】吸収量・排出量算定シート!$H99+(AC$17-$M$17),幹材積成長量!$V$7:$V$148,0),MATCH($G99,幹材積成長量!$V$7:$X$7,0)))),0)</f>
        <v>0</v>
      </c>
      <c r="AD99" s="2">
        <f>IFERROR(INDEX('BEF（拡大係数）'!$A$4:$AO$154,MATCH(【入力】吸収量・排出量算定シート!$H99,'BEF（拡大係数）'!$A$4:$A$154,0),MATCH($G99,'BEF（拡大係数）'!$A$4:$AO$4,0)),0)</f>
        <v>0</v>
      </c>
      <c r="AE99" s="2">
        <f>IFERROR(INDEX('BEF（拡大係数）'!$A$4:$AO$154,MATCH(【入力】吸収量・排出量算定シート!$H99,'BEF（拡大係数）'!$A$4:$A$154,0),MATCH($G99,'BEF（拡大係数）'!$A$4:$AO$4,0)),0)</f>
        <v>0</v>
      </c>
      <c r="AF99" s="2">
        <f>IFERROR(INDEX('BEF（拡大係数）'!$A$4:$AO$154,MATCH(【入力】吸収量・排出量算定シート!$H99,'BEF（拡大係数）'!$A$4:$A$154,0),MATCH($G99,'BEF（拡大係数）'!$A$4:$AO$4,0)),0)</f>
        <v>0</v>
      </c>
      <c r="AG99" s="2">
        <f>IFERROR(INDEX('BEF（拡大係数）'!$A$4:$AO$154,MATCH(【入力】吸収量・排出量算定シート!$H99,'BEF（拡大係数）'!$A$4:$A$154,0),MATCH($G99,'BEF（拡大係数）'!$A$4:$AO$4,0)),0)</f>
        <v>0</v>
      </c>
      <c r="AH99" s="2">
        <f>IFERROR(INDEX('BEF（拡大係数）'!$A$4:$AO$154,MATCH(【入力】吸収量・排出量算定シート!$H99,'BEF（拡大係数）'!$A$4:$A$154,0),MATCH($G99,'BEF（拡大係数）'!$A$4:$AO$4,0)),0)</f>
        <v>0</v>
      </c>
      <c r="AI99" s="2">
        <f>IFERROR(INDEX('BEF（拡大係数）'!$A$4:$AO$154,MATCH(【入力】吸収量・排出量算定シート!$H99,'BEF（拡大係数）'!$A$4:$A$154,0),MATCH($G99,'BEF（拡大係数）'!$A$4:$AO$4,0)),0)</f>
        <v>0</v>
      </c>
      <c r="AJ99" s="2">
        <f>IFERROR(INDEX('BEF（拡大係数）'!$A$4:$AO$154,MATCH(【入力】吸収量・排出量算定シート!$H99,'BEF（拡大係数）'!$A$4:$A$154,0),MATCH($G99,'BEF（拡大係数）'!$A$4:$AO$4,0)),0)</f>
        <v>0</v>
      </c>
      <c r="AK99" s="2">
        <f>IFERROR(INDEX('BEF（拡大係数）'!$A$4:$AO$154,MATCH(【入力】吸収量・排出量算定シート!$H99,'BEF（拡大係数）'!$A$4:$A$154,0),MATCH($G99,'BEF（拡大係数）'!$A$4:$AO$4,0)),0)</f>
        <v>0</v>
      </c>
      <c r="AL99" s="2">
        <f>IFERROR(INDEX('BEF（拡大係数）'!$A$4:$AO$154,MATCH(【入力】吸収量・排出量算定シート!$H99,'BEF（拡大係数）'!$A$4:$A$154,0),MATCH($G99,'BEF（拡大係数）'!$A$4:$AO$4,0)),0)</f>
        <v>0</v>
      </c>
      <c r="AM99" s="2">
        <f>IFERROR(INDEX('BEF（拡大係数）'!$A$4:$AO$154,MATCH(【入力】吸収量・排出量算定シート!$H99,'BEF（拡大係数）'!$A$4:$A$154,0),MATCH($G99,'BEF（拡大係数）'!$A$4:$AO$4,0)),0)</f>
        <v>0</v>
      </c>
      <c r="AN99" s="2">
        <f>IFERROR(INDEX('BEF（拡大係数）'!$A$4:$AO$154,MATCH(【入力】吸収量・排出量算定シート!$H99,'BEF（拡大係数）'!$A$4:$A$154,0),MATCH($G99,'BEF（拡大係数）'!$A$4:$AO$4,0)),0)</f>
        <v>0</v>
      </c>
      <c r="AO99" s="2">
        <f>IFERROR(INDEX('BEF（拡大係数）'!$A$4:$AO$154,MATCH(【入力】吸収量・排出量算定シート!$H99,'BEF（拡大係数）'!$A$4:$A$154,0),MATCH($G99,'BEF（拡大係数）'!$A$4:$AO$4,0)),0)</f>
        <v>0</v>
      </c>
      <c r="AP99" s="2">
        <f>IFERROR(INDEX('BEF（拡大係数）'!$A$4:$AO$154,MATCH(【入力】吸収量・排出量算定シート!$H99,'BEF（拡大係数）'!$A$4:$A$154,0),MATCH($G99,'BEF（拡大係数）'!$A$4:$AO$4,0)),0)</f>
        <v>0</v>
      </c>
      <c r="AQ99" s="2">
        <f>IFERROR(INDEX('BEF（拡大係数）'!$A$4:$AO$154,MATCH(【入力】吸収量・排出量算定シート!$H99,'BEF（拡大係数）'!$A$4:$A$154,0),MATCH($G99,'BEF（拡大係数）'!$A$4:$AO$4,0)),0)</f>
        <v>0</v>
      </c>
      <c r="AR99" s="2">
        <f>IFERROR(INDEX('BEF（拡大係数）'!$A$4:$AO$154,MATCH(【入力】吸収量・排出量算定シート!$H99,'BEF（拡大係数）'!$A$4:$A$154,0),MATCH($G99,'BEF（拡大係数）'!$A$4:$AO$4,0)),0)</f>
        <v>0</v>
      </c>
      <c r="AS99" s="2">
        <f>IFERROR(INDEX('BEF（拡大係数）'!$A$4:$AO$154,MATCH(【入力】吸収量・排出量算定シート!$H99,'BEF（拡大係数）'!$A$4:$A$154,0),MATCH($G99,'BEF（拡大係数）'!$A$4:$AO$4,0)),0)</f>
        <v>0</v>
      </c>
      <c r="AT99" s="2">
        <f>IFERROR(INDEX('BEF（拡大係数）'!$A$4:$AO$154,MATCH(【入力】吸収量・排出量算定シート!$H99,'BEF（拡大係数）'!$A$4:$A$154,0),MATCH($G99,'BEF（拡大係数）'!$A$4:$AO$4,0)),0)</f>
        <v>0</v>
      </c>
      <c r="AU99" s="2">
        <f>IFERROR(VLOOKUP($G99,パラメータ_オリジナル!$B$6:$G$45,4,FALSE),0)</f>
        <v>0</v>
      </c>
      <c r="AV99" s="2">
        <f>IFERROR(VLOOKUP($G99,パラメータ_オリジナル!$B$6:$G$45,5,FALSE),0)</f>
        <v>0</v>
      </c>
      <c r="AW99" s="2">
        <f>IFERROR(VLOOKUP($G99,パラメータ_オリジナル!$B$6:$G$45,6,FALSE),0)</f>
        <v>0</v>
      </c>
      <c r="AX99" s="125">
        <f t="shared" si="182"/>
        <v>0</v>
      </c>
      <c r="AY99" s="125">
        <f t="shared" si="183"/>
        <v>0</v>
      </c>
      <c r="AZ99" s="125">
        <f t="shared" si="184"/>
        <v>0</v>
      </c>
      <c r="BA99" s="125">
        <f t="shared" si="185"/>
        <v>0</v>
      </c>
      <c r="BB99" s="125">
        <f t="shared" si="186"/>
        <v>0</v>
      </c>
      <c r="BC99" s="125">
        <f t="shared" si="187"/>
        <v>0</v>
      </c>
      <c r="BD99" s="125">
        <f t="shared" si="188"/>
        <v>0</v>
      </c>
      <c r="BE99" s="125">
        <f t="shared" si="189"/>
        <v>0</v>
      </c>
      <c r="BF99" s="125">
        <f t="shared" si="190"/>
        <v>0</v>
      </c>
      <c r="BG99" s="125">
        <f t="shared" si="191"/>
        <v>0</v>
      </c>
      <c r="BH99" s="125">
        <f t="shared" si="192"/>
        <v>0</v>
      </c>
      <c r="BI99" s="125">
        <f t="shared" si="193"/>
        <v>0</v>
      </c>
      <c r="BJ99" s="125">
        <f t="shared" si="194"/>
        <v>0</v>
      </c>
      <c r="BK99" s="125">
        <f t="shared" si="195"/>
        <v>0</v>
      </c>
      <c r="BL99" s="125">
        <f t="shared" si="196"/>
        <v>0</v>
      </c>
      <c r="BM99" s="125">
        <f t="shared" si="197"/>
        <v>0</v>
      </c>
      <c r="BN99" s="125">
        <f t="shared" si="198"/>
        <v>0</v>
      </c>
      <c r="BO99" s="125">
        <f t="shared" si="199"/>
        <v>0</v>
      </c>
      <c r="BP99" s="125">
        <f t="shared" si="200"/>
        <v>0</v>
      </c>
      <c r="BQ99" s="125">
        <f t="shared" si="201"/>
        <v>0</v>
      </c>
      <c r="BR99" s="125">
        <f t="shared" si="202"/>
        <v>0</v>
      </c>
      <c r="BS99" s="125">
        <f t="shared" si="203"/>
        <v>0</v>
      </c>
      <c r="BT99" s="125">
        <f t="shared" si="204"/>
        <v>0</v>
      </c>
      <c r="BU99" s="125">
        <f t="shared" si="205"/>
        <v>0</v>
      </c>
      <c r="BV99" s="125">
        <f t="shared" si="206"/>
        <v>0</v>
      </c>
      <c r="BW99" s="125">
        <f t="shared" si="207"/>
        <v>0</v>
      </c>
      <c r="BX99" s="125">
        <f t="shared" si="208"/>
        <v>0</v>
      </c>
      <c r="BY99" s="125">
        <f t="shared" si="209"/>
        <v>0</v>
      </c>
      <c r="BZ99" s="125">
        <f t="shared" si="210"/>
        <v>0</v>
      </c>
      <c r="CA99" s="125">
        <f t="shared" si="211"/>
        <v>0</v>
      </c>
      <c r="CB99" s="125">
        <f t="shared" si="212"/>
        <v>0</v>
      </c>
      <c r="CC99" s="125">
        <f t="shared" si="213"/>
        <v>0</v>
      </c>
      <c r="CD99" s="125">
        <f t="shared" si="214"/>
        <v>0</v>
      </c>
      <c r="CE99" s="125">
        <f t="shared" si="215"/>
        <v>0</v>
      </c>
      <c r="CF99" s="2">
        <f>IFERROR(IF($F99="地位Ⅰ",INDEX(幹材積成長量!$I$7:$K$148,MATCH((【入力】吸収量・排出量算定シート!$H99+(【入力】吸収量・排出量算定シート!CF$17-【入力】吸収量・排出量算定シート!$CF$17)),幹材積成長量!$I$7:$I$148,0),MATCH(【入力】吸収量・排出量算定シート!$G99,幹材積成長量!$I$7:$K$7,0)),IF($F99="地位Ⅲ",INDEX(幹材積成長量!$O$7:$Q$148,MATCH((【入力】吸収量・排出量算定シート!$H99+(【入力】吸収量・排出量算定シート!CF$17-【入力】吸収量・排出量算定シート!$CF$17)),幹材積成長量!$O$7:$O$148,0),MATCH(【入力】吸収量・排出量算定シート!$G99,幹材積成長量!$O$7:$Q$7,0)),INDEX(幹材積成長量!$L$7:$N$148,MATCH((【入力】吸収量・排出量算定シート!$H99+(【入力】吸収量・排出量算定シート!CF$17-【入力】吸収量・排出量算定シート!$CF$17)),幹材積成長量!$L$7:$L$148,0),MATCH(【入力】吸収量・排出量算定シート!$G99,幹材積成長量!$L$7:$N$7,0)))),0)</f>
        <v>0</v>
      </c>
      <c r="CG99" s="2">
        <f>IFERROR(IF($F99="地位Ⅰ",INDEX(幹材積成長量!$I$7:$K$148,MATCH((【入力】吸収量・排出量算定シート!$H99+(【入力】吸収量・排出量算定シート!CG$17-【入力】吸収量・排出量算定シート!$CF$17)),幹材積成長量!$I$7:$I$148,0),MATCH(【入力】吸収量・排出量算定シート!$G99,幹材積成長量!$I$7:$K$7,0)),IF($F99="地位Ⅲ",INDEX(幹材積成長量!$O$7:$Q$148,MATCH((【入力】吸収量・排出量算定シート!$H99+(【入力】吸収量・排出量算定シート!CG$17-【入力】吸収量・排出量算定シート!$CF$17)),幹材積成長量!$O$7:$O$148,0),MATCH(【入力】吸収量・排出量算定シート!$G99,幹材積成長量!$O$7:$Q$7,0)),INDEX(幹材積成長量!$L$7:$N$148,MATCH((【入力】吸収量・排出量算定シート!$H99+(【入力】吸収量・排出量算定シート!CG$17-【入力】吸収量・排出量算定シート!$CF$17)),幹材積成長量!$L$7:$L$148,0),MATCH(【入力】吸収量・排出量算定シート!$G99,幹材積成長量!$L$7:$N$7,0)))),0)</f>
        <v>0</v>
      </c>
      <c r="CH99" s="2">
        <f>IFERROR(IF($F99="地位Ⅰ",INDEX(幹材積成長量!$I$7:$K$148,MATCH((【入力】吸収量・排出量算定シート!$H99+(【入力】吸収量・排出量算定シート!CH$17-【入力】吸収量・排出量算定シート!$CF$17)),幹材積成長量!$I$7:$I$148,0),MATCH(【入力】吸収量・排出量算定シート!$G99,幹材積成長量!$I$7:$K$7,0)),IF($F99="地位Ⅲ",INDEX(幹材積成長量!$O$7:$Q$148,MATCH((【入力】吸収量・排出量算定シート!$H99+(【入力】吸収量・排出量算定シート!CH$17-【入力】吸収量・排出量算定シート!$CF$17)),幹材積成長量!$O$7:$O$148,0),MATCH(【入力】吸収量・排出量算定シート!$G99,幹材積成長量!$O$7:$Q$7,0)),INDEX(幹材積成長量!$L$7:$N$148,MATCH((【入力】吸収量・排出量算定シート!$H99+(【入力】吸収量・排出量算定シート!CH$17-【入力】吸収量・排出量算定シート!$CF$17)),幹材積成長量!$L$7:$L$148,0),MATCH(【入力】吸収量・排出量算定シート!$G99,幹材積成長量!$L$7:$N$7,0)))),0)</f>
        <v>0</v>
      </c>
      <c r="CI99" s="2">
        <f>IFERROR(IF($F99="地位Ⅰ",INDEX(幹材積成長量!$I$7:$K$148,MATCH((【入力】吸収量・排出量算定シート!$H99+(【入力】吸収量・排出量算定シート!CI$17-【入力】吸収量・排出量算定シート!$CF$17)),幹材積成長量!$I$7:$I$148,0),MATCH(【入力】吸収量・排出量算定シート!$G99,幹材積成長量!$I$7:$K$7,0)),IF($F99="地位Ⅲ",INDEX(幹材積成長量!$O$7:$Q$148,MATCH((【入力】吸収量・排出量算定シート!$H99+(【入力】吸収量・排出量算定シート!CI$17-【入力】吸収量・排出量算定シート!$CF$17)),幹材積成長量!$O$7:$O$148,0),MATCH(【入力】吸収量・排出量算定シート!$G99,幹材積成長量!$O$7:$Q$7,0)),INDEX(幹材積成長量!$L$7:$N$148,MATCH((【入力】吸収量・排出量算定シート!$H99+(【入力】吸収量・排出量算定シート!CI$17-【入力】吸収量・排出量算定シート!$CF$17)),幹材積成長量!$L$7:$L$148,0),MATCH(【入力】吸収量・排出量算定シート!$G99,幹材積成長量!$L$7:$N$7,0)))),0)</f>
        <v>0</v>
      </c>
      <c r="CJ99" s="2">
        <f>IFERROR(IF($F99="地位Ⅰ",INDEX(幹材積成長量!$I$7:$K$148,MATCH((【入力】吸収量・排出量算定シート!$H99+(【入力】吸収量・排出量算定シート!CJ$17-【入力】吸収量・排出量算定シート!$CF$17)),幹材積成長量!$I$7:$I$148,0),MATCH(【入力】吸収量・排出量算定シート!$G99,幹材積成長量!$I$7:$K$7,0)),IF($F99="地位Ⅲ",INDEX(幹材積成長量!$O$7:$Q$148,MATCH((【入力】吸収量・排出量算定シート!$H99+(【入力】吸収量・排出量算定シート!CJ$17-【入力】吸収量・排出量算定シート!$CF$17)),幹材積成長量!$O$7:$O$148,0),MATCH(【入力】吸収量・排出量算定シート!$G99,幹材積成長量!$O$7:$Q$7,0)),INDEX(幹材積成長量!$L$7:$N$148,MATCH((【入力】吸収量・排出量算定シート!$H99+(【入力】吸収量・排出量算定シート!CJ$17-【入力】吸収量・排出量算定シート!$CF$17)),幹材積成長量!$L$7:$L$148,0),MATCH(【入力】吸収量・排出量算定シート!$G99,幹材積成長量!$L$7:$N$7,0)))),0)</f>
        <v>0</v>
      </c>
      <c r="CK99" s="2">
        <f>IFERROR(IF($F99="地位Ⅰ",INDEX(幹材積成長量!$I$7:$K$148,MATCH((【入力】吸収量・排出量算定シート!$H99+(【入力】吸収量・排出量算定シート!CK$17-【入力】吸収量・排出量算定シート!$CF$17)),幹材積成長量!$I$7:$I$148,0),MATCH(【入力】吸収量・排出量算定シート!$G99,幹材積成長量!$I$7:$K$7,0)),IF($F99="地位Ⅲ",INDEX(幹材積成長量!$O$7:$Q$148,MATCH((【入力】吸収量・排出量算定シート!$H99+(【入力】吸収量・排出量算定シート!CK$17-【入力】吸収量・排出量算定シート!$CF$17)),幹材積成長量!$O$7:$O$148,0),MATCH(【入力】吸収量・排出量算定シート!$G99,幹材積成長量!$O$7:$Q$7,0)),INDEX(幹材積成長量!$L$7:$N$148,MATCH((【入力】吸収量・排出量算定シート!$H99+(【入力】吸収量・排出量算定シート!CK$17-【入力】吸収量・排出量算定シート!$CF$17)),幹材積成長量!$L$7:$L$148,0),MATCH(【入力】吸収量・排出量算定シート!$G99,幹材積成長量!$L$7:$N$7,0)))),0)</f>
        <v>0</v>
      </c>
      <c r="CL99" s="2">
        <f>IFERROR(IF($F99="地位Ⅰ",INDEX(幹材積成長量!$I$7:$K$148,MATCH((【入力】吸収量・排出量算定シート!$H99+(【入力】吸収量・排出量算定シート!CL$17-【入力】吸収量・排出量算定シート!$CF$17)),幹材積成長量!$I$7:$I$148,0),MATCH(【入力】吸収量・排出量算定シート!$G99,幹材積成長量!$I$7:$K$7,0)),IF($F99="地位Ⅲ",INDEX(幹材積成長量!$O$7:$Q$148,MATCH((【入力】吸収量・排出量算定シート!$H99+(【入力】吸収量・排出量算定シート!CL$17-【入力】吸収量・排出量算定シート!$CF$17)),幹材積成長量!$O$7:$O$148,0),MATCH(【入力】吸収量・排出量算定シート!$G99,幹材積成長量!$O$7:$Q$7,0)),INDEX(幹材積成長量!$L$7:$N$148,MATCH((【入力】吸収量・排出量算定シート!$H99+(【入力】吸収量・排出量算定シート!CL$17-【入力】吸収量・排出量算定シート!$CF$17)),幹材積成長量!$L$7:$L$148,0),MATCH(【入力】吸収量・排出量算定シート!$G99,幹材積成長量!$L$7:$N$7,0)))),0)</f>
        <v>0</v>
      </c>
      <c r="CM99" s="2">
        <f>IFERROR(IF($F99="地位Ⅰ",INDEX(幹材積成長量!$I$7:$K$148,MATCH((【入力】吸収量・排出量算定シート!$H99+(【入力】吸収量・排出量算定シート!CM$17-【入力】吸収量・排出量算定シート!$CF$17)),幹材積成長量!$I$7:$I$148,0),MATCH(【入力】吸収量・排出量算定シート!$G99,幹材積成長量!$I$7:$K$7,0)),IF($F99="地位Ⅲ",INDEX(幹材積成長量!$O$7:$Q$148,MATCH((【入力】吸収量・排出量算定シート!$H99+(【入力】吸収量・排出量算定シート!CM$17-【入力】吸収量・排出量算定シート!$CF$17)),幹材積成長量!$O$7:$O$148,0),MATCH(【入力】吸収量・排出量算定シート!$G99,幹材積成長量!$O$7:$Q$7,0)),INDEX(幹材積成長量!$L$7:$N$148,MATCH((【入力】吸収量・排出量算定シート!$H99+(【入力】吸収量・排出量算定シート!CM$17-【入力】吸収量・排出量算定シート!$CF$17)),幹材積成長量!$L$7:$L$148,0),MATCH(【入力】吸収量・排出量算定シート!$G99,幹材積成長量!$L$7:$N$7,0)))),0)</f>
        <v>0</v>
      </c>
      <c r="CN99" s="2">
        <f>IFERROR(IF($F99="地位Ⅰ",INDEX(幹材積成長量!$I$7:$K$148,MATCH((【入力】吸収量・排出量算定シート!$H99+(【入力】吸収量・排出量算定シート!CN$17-【入力】吸収量・排出量算定シート!$CF$17)),幹材積成長量!$I$7:$I$148,0),MATCH(【入力】吸収量・排出量算定シート!$G99,幹材積成長量!$I$7:$K$7,0)),IF($F99="地位Ⅲ",INDEX(幹材積成長量!$O$7:$Q$148,MATCH((【入力】吸収量・排出量算定シート!$H99+(【入力】吸収量・排出量算定シート!CN$17-【入力】吸収量・排出量算定シート!$CF$17)),幹材積成長量!$O$7:$O$148,0),MATCH(【入力】吸収量・排出量算定シート!$G99,幹材積成長量!$O$7:$Q$7,0)),INDEX(幹材積成長量!$L$7:$N$148,MATCH((【入力】吸収量・排出量算定シート!$H99+(【入力】吸収量・排出量算定シート!CN$17-【入力】吸収量・排出量算定シート!$CF$17)),幹材積成長量!$L$7:$L$148,0),MATCH(【入力】吸収量・排出量算定シート!$G99,幹材積成長量!$L$7:$N$7,0)))),0)</f>
        <v>0</v>
      </c>
      <c r="CO99" s="2">
        <f>IFERROR(IF($F99="地位Ⅰ",INDEX(幹材積成長量!$I$7:$K$148,MATCH((【入力】吸収量・排出量算定シート!$H99+(【入力】吸収量・排出量算定シート!CO$17-【入力】吸収量・排出量算定シート!$CF$17)),幹材積成長量!$I$7:$I$148,0),MATCH(【入力】吸収量・排出量算定シート!$G99,幹材積成長量!$I$7:$K$7,0)),IF($F99="地位Ⅲ",INDEX(幹材積成長量!$O$7:$Q$148,MATCH((【入力】吸収量・排出量算定シート!$H99+(【入力】吸収量・排出量算定シート!CO$17-【入力】吸収量・排出量算定シート!$CF$17)),幹材積成長量!$O$7:$O$148,0),MATCH(【入力】吸収量・排出量算定シート!$G99,幹材積成長量!$O$7:$Q$7,0)),INDEX(幹材積成長量!$L$7:$N$148,MATCH((【入力】吸収量・排出量算定シート!$H99+(【入力】吸収量・排出量算定シート!CO$17-【入力】吸収量・排出量算定シート!$CF$17)),幹材積成長量!$L$7:$L$148,0),MATCH(【入力】吸収量・排出量算定シート!$G99,幹材積成長量!$L$7:$N$7,0)))),0)</f>
        <v>0</v>
      </c>
      <c r="CP99" s="2">
        <f>IFERROR(IF($F99="地位Ⅰ",INDEX(幹材積成長量!$I$7:$K$148,MATCH((【入力】吸収量・排出量算定シート!$H99+(【入力】吸収量・排出量算定シート!CP$17-【入力】吸収量・排出量算定シート!$CF$17)),幹材積成長量!$I$7:$I$148,0),MATCH(【入力】吸収量・排出量算定シート!$G99,幹材積成長量!$I$7:$K$7,0)),IF($F99="地位Ⅲ",INDEX(幹材積成長量!$O$7:$Q$148,MATCH((【入力】吸収量・排出量算定シート!$H99+(【入力】吸収量・排出量算定シート!CP$17-【入力】吸収量・排出量算定シート!$CF$17)),幹材積成長量!$O$7:$O$148,0),MATCH(【入力】吸収量・排出量算定シート!$G99,幹材積成長量!$O$7:$Q$7,0)),INDEX(幹材積成長量!$L$7:$N$148,MATCH((【入力】吸収量・排出量算定シート!$H99+(【入力】吸収量・排出量算定シート!CP$17-【入力】吸収量・排出量算定シート!$CF$17)),幹材積成長量!$L$7:$L$148,0),MATCH(【入力】吸収量・排出量算定シート!$G99,幹材積成長量!$L$7:$N$7,0)))),0)</f>
        <v>0</v>
      </c>
      <c r="CQ99" s="2">
        <f>IFERROR(IF($F99="地位Ⅰ",INDEX(幹材積成長量!$I$7:$K$148,MATCH((【入力】吸収量・排出量算定シート!$H99+(【入力】吸収量・排出量算定シート!CQ$17-【入力】吸収量・排出量算定シート!$CF$17)),幹材積成長量!$I$7:$I$148,0),MATCH(【入力】吸収量・排出量算定シート!$G99,幹材積成長量!$I$7:$K$7,0)),IF($F99="地位Ⅲ",INDEX(幹材積成長量!$O$7:$Q$148,MATCH((【入力】吸収量・排出量算定シート!$H99+(【入力】吸収量・排出量算定シート!CQ$17-【入力】吸収量・排出量算定シート!$CF$17)),幹材積成長量!$O$7:$O$148,0),MATCH(【入力】吸収量・排出量算定シート!$G99,幹材積成長量!$O$7:$Q$7,0)),INDEX(幹材積成長量!$L$7:$N$148,MATCH((【入力】吸収量・排出量算定シート!$H99+(【入力】吸収量・排出量算定シート!CQ$17-【入力】吸収量・排出量算定シート!$CF$17)),幹材積成長量!$L$7:$L$148,0),MATCH(【入力】吸収量・排出量算定シート!$G99,幹材積成長量!$L$7:$N$7,0)))),0)</f>
        <v>0</v>
      </c>
      <c r="CR99" s="2">
        <f>IFERROR(IF($F99="地位Ⅰ",INDEX(幹材積成長量!$I$7:$K$148,MATCH((【入力】吸収量・排出量算定シート!$H99+(【入力】吸収量・排出量算定シート!CR$17-【入力】吸収量・排出量算定シート!$CF$17)),幹材積成長量!$I$7:$I$148,0),MATCH(【入力】吸収量・排出量算定シート!$G99,幹材積成長量!$I$7:$K$7,0)),IF($F99="地位Ⅲ",INDEX(幹材積成長量!$O$7:$Q$148,MATCH((【入力】吸収量・排出量算定シート!$H99+(【入力】吸収量・排出量算定シート!CR$17-【入力】吸収量・排出量算定シート!$CF$17)),幹材積成長量!$O$7:$O$148,0),MATCH(【入力】吸収量・排出量算定シート!$G99,幹材積成長量!$O$7:$Q$7,0)),INDEX(幹材積成長量!$L$7:$N$148,MATCH((【入力】吸収量・排出量算定シート!$H99+(【入力】吸収量・排出量算定シート!CR$17-【入力】吸収量・排出量算定シート!$CF$17)),幹材積成長量!$L$7:$L$148,0),MATCH(【入力】吸収量・排出量算定シート!$G99,幹材積成長量!$L$7:$N$7,0)))),0)</f>
        <v>0</v>
      </c>
      <c r="CS99" s="2">
        <f>IFERROR(IF($F99="地位Ⅰ",INDEX(幹材積成長量!$I$7:$K$148,MATCH((【入力】吸収量・排出量算定シート!$H99+(【入力】吸収量・排出量算定シート!CS$17-【入力】吸収量・排出量算定シート!$CF$17)),幹材積成長量!$I$7:$I$148,0),MATCH(【入力】吸収量・排出量算定シート!$G99,幹材積成長量!$I$7:$K$7,0)),IF($F99="地位Ⅲ",INDEX(幹材積成長量!$O$7:$Q$148,MATCH((【入力】吸収量・排出量算定シート!$H99+(【入力】吸収量・排出量算定シート!CS$17-【入力】吸収量・排出量算定シート!$CF$17)),幹材積成長量!$O$7:$O$148,0),MATCH(【入力】吸収量・排出量算定シート!$G99,幹材積成長量!$O$7:$Q$7,0)),INDEX(幹材積成長量!$L$7:$N$148,MATCH((【入力】吸収量・排出量算定シート!$H99+(【入力】吸収量・排出量算定シート!CS$17-【入力】吸収量・排出量算定シート!$CF$17)),幹材積成長量!$L$7:$L$148,0),MATCH(【入力】吸収量・排出量算定シート!$G99,幹材積成長量!$L$7:$N$7,0)))),0)</f>
        <v>0</v>
      </c>
      <c r="CT99" s="2">
        <f>IFERROR(IF($F99="地位Ⅰ",INDEX(幹材積成長量!$I$7:$K$148,MATCH((【入力】吸収量・排出量算定シート!$H99+(【入力】吸収量・排出量算定シート!CT$17-【入力】吸収量・排出量算定シート!$CF$17)),幹材積成長量!$I$7:$I$148,0),MATCH(【入力】吸収量・排出量算定シート!$G99,幹材積成長量!$I$7:$K$7,0)),IF($F99="地位Ⅲ",INDEX(幹材積成長量!$O$7:$Q$148,MATCH((【入力】吸収量・排出量算定シート!$H99+(【入力】吸収量・排出量算定シート!CT$17-【入力】吸収量・排出量算定シート!$CF$17)),幹材積成長量!$O$7:$O$148,0),MATCH(【入力】吸収量・排出量算定シート!$G99,幹材積成長量!$O$7:$Q$7,0)),INDEX(幹材積成長量!$L$7:$N$148,MATCH((【入力】吸収量・排出量算定シート!$H99+(【入力】吸収量・排出量算定シート!CT$17-【入力】吸収量・排出量算定シート!$CF$17)),幹材積成長量!$L$7:$L$148,0),MATCH(【入力】吸収量・排出量算定シート!$G99,幹材積成長量!$L$7:$N$7,0)))),0)</f>
        <v>0</v>
      </c>
      <c r="CU99" s="2">
        <f>IFERROR(IF($F99="地位Ⅰ",INDEX(幹材積成長量!$I$7:$K$148,MATCH((【入力】吸収量・排出量算定シート!$H99+(【入力】吸収量・排出量算定シート!CU$17-【入力】吸収量・排出量算定シート!$CF$17)),幹材積成長量!$I$7:$I$148,0),MATCH(【入力】吸収量・排出量算定シート!$G99,幹材積成長量!$I$7:$K$7,0)),IF($F99="地位Ⅲ",INDEX(幹材積成長量!$O$7:$Q$148,MATCH((【入力】吸収量・排出量算定シート!$H99+(【入力】吸収量・排出量算定シート!CU$17-【入力】吸収量・排出量算定シート!$CF$17)),幹材積成長量!$O$7:$O$148,0),MATCH(【入力】吸収量・排出量算定シート!$G99,幹材積成長量!$O$7:$Q$7,0)),INDEX(幹材積成長量!$L$7:$N$148,MATCH((【入力】吸収量・排出量算定シート!$H99+(【入力】吸収量・排出量算定シート!CU$17-【入力】吸収量・排出量算定シート!$CF$17)),幹材積成長量!$L$7:$L$148,0),MATCH(【入力】吸収量・排出量算定シート!$G99,幹材積成長量!$L$7:$N$7,0)))),0)</f>
        <v>0</v>
      </c>
      <c r="CV99" s="2">
        <f>IFERROR(IF($F99="地位Ⅰ",INDEX(幹材積成長量!$I$7:$K$148,MATCH((【入力】吸収量・排出量算定シート!$H99+(【入力】吸収量・排出量算定シート!CV$17-【入力】吸収量・排出量算定シート!$CF$17)),幹材積成長量!$I$7:$I$148,0),MATCH(【入力】吸収量・排出量算定シート!$G99,幹材積成長量!$I$7:$K$7,0)),IF($F99="地位Ⅲ",INDEX(幹材積成長量!$O$7:$Q$148,MATCH((【入力】吸収量・排出量算定シート!$H99+(【入力】吸収量・排出量算定シート!CV$17-【入力】吸収量・排出量算定シート!$CF$17)),幹材積成長量!$O$7:$O$148,0),MATCH(【入力】吸収量・排出量算定シート!$G99,幹材積成長量!$O$7:$Q$7,0)),INDEX(幹材積成長量!$L$7:$N$148,MATCH((【入力】吸収量・排出量算定シート!$H99+(【入力】吸収量・排出量算定シート!CV$17-【入力】吸収量・排出量算定シート!$CF$17)),幹材積成長量!$L$7:$L$148,0),MATCH(【入力】吸収量・排出量算定シート!$G99,幹材積成長量!$L$7:$N$7,0)))),0)</f>
        <v>0</v>
      </c>
      <c r="CW99" s="2">
        <f t="shared" si="216"/>
        <v>0</v>
      </c>
      <c r="CX99" s="2">
        <f t="shared" si="217"/>
        <v>0</v>
      </c>
      <c r="CY99" s="2">
        <f t="shared" si="218"/>
        <v>0</v>
      </c>
      <c r="CZ99" s="2">
        <f t="shared" si="219"/>
        <v>0</v>
      </c>
      <c r="DA99" s="2">
        <f t="shared" si="220"/>
        <v>0</v>
      </c>
      <c r="DB99" s="2">
        <f t="shared" si="221"/>
        <v>0</v>
      </c>
      <c r="DC99" s="2">
        <f t="shared" si="222"/>
        <v>0</v>
      </c>
      <c r="DD99" s="2">
        <f t="shared" si="223"/>
        <v>0</v>
      </c>
      <c r="DE99" s="2">
        <f t="shared" si="224"/>
        <v>0</v>
      </c>
      <c r="DF99" s="2">
        <f t="shared" si="225"/>
        <v>0</v>
      </c>
      <c r="DG99" s="2">
        <f t="shared" si="226"/>
        <v>0</v>
      </c>
      <c r="DH99" s="2">
        <f t="shared" si="227"/>
        <v>0</v>
      </c>
      <c r="DI99" s="2">
        <f t="shared" si="228"/>
        <v>0</v>
      </c>
      <c r="DJ99" s="2">
        <f t="shared" si="229"/>
        <v>0</v>
      </c>
      <c r="DK99" s="2">
        <f t="shared" si="230"/>
        <v>0</v>
      </c>
      <c r="DL99" s="2">
        <f t="shared" si="231"/>
        <v>0</v>
      </c>
      <c r="DM99" s="2">
        <f t="shared" si="232"/>
        <v>0</v>
      </c>
      <c r="DN99" s="187">
        <f>IFERROR(IF($F99="地位Ⅰ",INDEX(幹材積成長量!$AE$7:$AG$14,8,MATCH(【入力】吸収量・排出量算定シート!$G99,幹材積成長量!$AE$7:$AG$7,0)),IF($F99="地位Ⅲ",INDEX(幹材積成長量!$AK$7:$AM$14,8,MATCH(【入力】吸収量・排出量算定シート!$G99,幹材積成長量!$AK$7:$AM$7,0)),INDEX(幹材積成長量!$AH$7:$AJ$14,8,MATCH(【入力】吸収量・排出量算定シート!$G99,幹材積成長量!$AH$7:$AJ$7,0)))),0)</f>
        <v>0</v>
      </c>
      <c r="DO99" s="187">
        <f>IFERROR(IF($F99="地位Ⅰ",INDEX(幹材積成長量!$AE$7:$AG$14,8,MATCH(【入力】吸収量・排出量算定シート!$G99,幹材積成長量!$AE$7:$AG$7,0)),IF($F99="地位Ⅲ",INDEX(幹材積成長量!$AK$7:$AM$14,8,MATCH(【入力】吸収量・排出量算定シート!$G99,幹材積成長量!$AK$7:$AM$7,0)),INDEX(幹材積成長量!$AH$7:$AJ$14,8,MATCH(【入力】吸収量・排出量算定シート!$G99,幹材積成長量!$AH$7:$AJ$7,0)))),0)</f>
        <v>0</v>
      </c>
      <c r="DP99" s="187">
        <f>IFERROR(IF($F99="地位Ⅰ",INDEX(幹材積成長量!$AE$7:$AG$14,8,MATCH(【入力】吸収量・排出量算定シート!$G99,幹材積成長量!$AE$7:$AG$7,0)),IF($F99="地位Ⅲ",INDEX(幹材積成長量!$AK$7:$AM$14,8,MATCH(【入力】吸収量・排出量算定シート!$G99,幹材積成長量!$AK$7:$AM$7,0)),INDEX(幹材積成長量!$AH$7:$AJ$14,8,MATCH(【入力】吸収量・排出量算定シート!$G99,幹材積成長量!$AH$7:$AJ$7,0)))),0)</f>
        <v>0</v>
      </c>
      <c r="DQ99" s="187">
        <f>IFERROR(IF($F99="地位Ⅰ",INDEX(幹材積成長量!$AE$7:$AG$14,8,MATCH(【入力】吸収量・排出量算定シート!$G99,幹材積成長量!$AE$7:$AG$7,0)),IF($F99="地位Ⅲ",INDEX(幹材積成長量!$AK$7:$AM$14,8,MATCH(【入力】吸収量・排出量算定シート!$G99,幹材積成長量!$AK$7:$AM$7,0)),INDEX(幹材積成長量!$AH$7:$AJ$14,8,MATCH(【入力】吸収量・排出量算定シート!$G99,幹材積成長量!$AH$7:$AJ$7,0)))),0)</f>
        <v>0</v>
      </c>
      <c r="DR99" s="187">
        <f>IFERROR(IF($F99="地位Ⅰ",INDEX(幹材積成長量!$AE$7:$AG$14,8,MATCH(【入力】吸収量・排出量算定シート!$G99,幹材積成長量!$AE$7:$AG$7,0)),IF($F99="地位Ⅲ",INDEX(幹材積成長量!$AK$7:$AM$14,8,MATCH(【入力】吸収量・排出量算定シート!$G99,幹材積成長量!$AK$7:$AM$7,0)),INDEX(幹材積成長量!$AH$7:$AJ$14,8,MATCH(【入力】吸収量・排出量算定シート!$G99,幹材積成長量!$AH$7:$AJ$7,0)))),0)</f>
        <v>0</v>
      </c>
      <c r="DS99" s="187">
        <f>IFERROR(IF($F99="地位Ⅰ",INDEX(幹材積成長量!$AE$7:$AG$14,8,MATCH(【入力】吸収量・排出量算定シート!$G99,幹材積成長量!$AE$7:$AG$7,0)),IF($F99="地位Ⅲ",INDEX(幹材積成長量!$AK$7:$AM$14,8,MATCH(【入力】吸収量・排出量算定シート!$G99,幹材積成長量!$AK$7:$AM$7,0)),INDEX(幹材積成長量!$AH$7:$AJ$14,8,MATCH(【入力】吸収量・排出量算定シート!$G99,幹材積成長量!$AH$7:$AJ$7,0)))),0)</f>
        <v>0</v>
      </c>
      <c r="DT99" s="187">
        <f>IFERROR(IF($F99="地位Ⅰ",INDEX(幹材積成長量!$AE$7:$AG$14,8,MATCH(【入力】吸収量・排出量算定シート!$G99,幹材積成長量!$AE$7:$AG$7,0)),IF($F99="地位Ⅲ",INDEX(幹材積成長量!$AK$7:$AM$14,8,MATCH(【入力】吸収量・排出量算定シート!$G99,幹材積成長量!$AK$7:$AM$7,0)),INDEX(幹材積成長量!$AH$7:$AJ$14,8,MATCH(【入力】吸収量・排出量算定シート!$G99,幹材積成長量!$AH$7:$AJ$7,0)))),0)</f>
        <v>0</v>
      </c>
      <c r="DU99" s="187">
        <f>IFERROR(IF($F99="地位Ⅰ",INDEX(幹材積成長量!$AE$7:$AG$14,8,MATCH(【入力】吸収量・排出量算定シート!$G99,幹材積成長量!$AE$7:$AG$7,0)),IF($F99="地位Ⅲ",INDEX(幹材積成長量!$AK$7:$AM$14,8,MATCH(【入力】吸収量・排出量算定シート!$G99,幹材積成長量!$AK$7:$AM$7,0)),INDEX(幹材積成長量!$AH$7:$AJ$14,8,MATCH(【入力】吸収量・排出量算定シート!$G99,幹材積成長量!$AH$7:$AJ$7,0)))),0)</f>
        <v>0</v>
      </c>
      <c r="DV99" s="187">
        <f>IFERROR(IF($F99="地位Ⅰ",INDEX(幹材積成長量!$AE$7:$AG$14,8,MATCH(【入力】吸収量・排出量算定シート!$G99,幹材積成長量!$AE$7:$AG$7,0)),IF($F99="地位Ⅲ",INDEX(幹材積成長量!$AK$7:$AM$14,8,MATCH(【入力】吸収量・排出量算定シート!$G99,幹材積成長量!$AK$7:$AM$7,0)),INDEX(幹材積成長量!$AH$7:$AJ$14,8,MATCH(【入力】吸収量・排出量算定シート!$G99,幹材積成長量!$AH$7:$AJ$7,0)))),0)</f>
        <v>0</v>
      </c>
      <c r="DW99" s="187">
        <f>IFERROR(IF($F99="地位Ⅰ",INDEX(幹材積成長量!$AE$7:$AG$14,8,MATCH(【入力】吸収量・排出量算定シート!$G99,幹材積成長量!$AE$7:$AG$7,0)),IF($F99="地位Ⅲ",INDEX(幹材積成長量!$AK$7:$AM$14,8,MATCH(【入力】吸収量・排出量算定シート!$G99,幹材積成長量!$AK$7:$AM$7,0)),INDEX(幹材積成長量!$AH$7:$AJ$14,8,MATCH(【入力】吸収量・排出量算定シート!$G99,幹材積成長量!$AH$7:$AJ$7,0)))),0)</f>
        <v>0</v>
      </c>
      <c r="DX99" s="187">
        <f>IFERROR(IF($F99="地位Ⅰ",INDEX(幹材積成長量!$AE$7:$AG$14,8,MATCH(【入力】吸収量・排出量算定シート!$G99,幹材積成長量!$AE$7:$AG$7,0)),IF($F99="地位Ⅲ",INDEX(幹材積成長量!$AK$7:$AM$14,8,MATCH(【入力】吸収量・排出量算定シート!$G99,幹材積成長量!$AK$7:$AM$7,0)),INDEX(幹材積成長量!$AH$7:$AJ$14,8,MATCH(【入力】吸収量・排出量算定シート!$G99,幹材積成長量!$AH$7:$AJ$7,0)))),0)</f>
        <v>0</v>
      </c>
      <c r="DY99" s="187">
        <f>IFERROR(IF($F99="地位Ⅰ",INDEX(幹材積成長量!$AE$7:$AG$14,8,MATCH(【入力】吸収量・排出量算定シート!$G99,幹材積成長量!$AE$7:$AG$7,0)),IF($F99="地位Ⅲ",INDEX(幹材積成長量!$AK$7:$AM$14,8,MATCH(【入力】吸収量・排出量算定シート!$G99,幹材積成長量!$AK$7:$AM$7,0)),INDEX(幹材積成長量!$AH$7:$AJ$14,8,MATCH(【入力】吸収量・排出量算定シート!$G99,幹材積成長量!$AH$7:$AJ$7,0)))),0)</f>
        <v>0</v>
      </c>
      <c r="DZ99" s="187">
        <f>IFERROR(IF($F99="地位Ⅰ",INDEX(幹材積成長量!$AE$7:$AG$14,8,MATCH(【入力】吸収量・排出量算定シート!$G99,幹材積成長量!$AE$7:$AG$7,0)),IF($F99="地位Ⅲ",INDEX(幹材積成長量!$AK$7:$AM$14,8,MATCH(【入力】吸収量・排出量算定シート!$G99,幹材積成長量!$AK$7:$AM$7,0)),INDEX(幹材積成長量!$AH$7:$AJ$14,8,MATCH(【入力】吸収量・排出量算定シート!$G99,幹材積成長量!$AH$7:$AJ$7,0)))),0)</f>
        <v>0</v>
      </c>
      <c r="EA99" s="187">
        <f>IFERROR(IF($F99="地位Ⅰ",INDEX(幹材積成長量!$AE$7:$AG$14,8,MATCH(【入力】吸収量・排出量算定シート!$G99,幹材積成長量!$AE$7:$AG$7,0)),IF($F99="地位Ⅲ",INDEX(幹材積成長量!$AK$7:$AM$14,8,MATCH(【入力】吸収量・排出量算定シート!$G99,幹材積成長量!$AK$7:$AM$7,0)),INDEX(幹材積成長量!$AH$7:$AJ$14,8,MATCH(【入力】吸収量・排出量算定シート!$G99,幹材積成長量!$AH$7:$AJ$7,0)))),0)</f>
        <v>0</v>
      </c>
      <c r="EB99" s="187">
        <f>IFERROR(IF($F99="地位Ⅰ",INDEX(幹材積成長量!$AE$7:$AG$14,8,MATCH(【入力】吸収量・排出量算定シート!$G99,幹材積成長量!$AE$7:$AG$7,0)),IF($F99="地位Ⅲ",INDEX(幹材積成長量!$AK$7:$AM$14,8,MATCH(【入力】吸収量・排出量算定シート!$G99,幹材積成長量!$AK$7:$AM$7,0)),INDEX(幹材積成長量!$AH$7:$AJ$14,8,MATCH(【入力】吸収量・排出量算定シート!$G99,幹材積成長量!$AH$7:$AJ$7,0)))),0)</f>
        <v>0</v>
      </c>
      <c r="EC99" s="187">
        <f>IFERROR(IF($F99="地位Ⅰ",INDEX(幹材積成長量!$AE$7:$AG$14,8,MATCH(【入力】吸収量・排出量算定シート!$G99,幹材積成長量!$AE$7:$AG$7,0)),IF($F99="地位Ⅲ",INDEX(幹材積成長量!$AK$7:$AM$14,8,MATCH(【入力】吸収量・排出量算定シート!$G99,幹材積成長量!$AK$7:$AM$7,0)),INDEX(幹材積成長量!$AH$7:$AJ$14,8,MATCH(【入力】吸収量・排出量算定シート!$G99,幹材積成長量!$AH$7:$AJ$7,0)))),0)</f>
        <v>0</v>
      </c>
      <c r="ED99" s="186">
        <f t="shared" si="233"/>
        <v>0</v>
      </c>
      <c r="EE99" s="186">
        <f t="shared" si="234"/>
        <v>0</v>
      </c>
      <c r="EF99" s="186">
        <f t="shared" si="235"/>
        <v>0</v>
      </c>
      <c r="EG99" s="186">
        <f t="shared" si="236"/>
        <v>0</v>
      </c>
      <c r="EH99" s="186">
        <f t="shared" si="237"/>
        <v>0</v>
      </c>
      <c r="EI99" s="186">
        <f t="shared" si="238"/>
        <v>0</v>
      </c>
      <c r="EJ99" s="186">
        <f t="shared" si="239"/>
        <v>0</v>
      </c>
      <c r="EK99" s="186">
        <f t="shared" si="240"/>
        <v>0</v>
      </c>
      <c r="EL99" s="186">
        <f t="shared" si="241"/>
        <v>0</v>
      </c>
      <c r="EM99" s="186">
        <f t="shared" si="242"/>
        <v>0</v>
      </c>
      <c r="EN99" s="186">
        <f t="shared" si="243"/>
        <v>0</v>
      </c>
      <c r="EO99" s="186">
        <f t="shared" si="244"/>
        <v>0</v>
      </c>
      <c r="EP99" s="186">
        <f t="shared" si="245"/>
        <v>0</v>
      </c>
      <c r="EQ99" s="186">
        <f t="shared" si="246"/>
        <v>0</v>
      </c>
      <c r="ER99" s="186">
        <f t="shared" si="247"/>
        <v>0</v>
      </c>
      <c r="ES99" s="186">
        <f t="shared" si="248"/>
        <v>0</v>
      </c>
      <c r="ET99" s="186">
        <f t="shared" si="249"/>
        <v>0</v>
      </c>
    </row>
    <row r="100" spans="2:150" x14ac:dyDescent="0.3">
      <c r="B100" s="3"/>
      <c r="C100" s="3"/>
      <c r="D100" s="3"/>
      <c r="E100" s="3"/>
      <c r="G100" s="217"/>
      <c r="J100" s="3"/>
      <c r="M100" s="187">
        <f>IFERROR(IF($F100="地位Ⅰ",INDEX(幹材積成長量!$S$7:$U$148,MATCH(【入力】吸収量・排出量算定シート!$H100+(M$17-$M$17),幹材積成長量!$S$7:$S$148,0),MATCH($G100,幹材積成長量!$S$7:$U$7,0)),IF($F100="地位Ⅲ",INDEX(幹材積成長量!$Y$7:$AA$148,MATCH(【入力】吸収量・排出量算定シート!$H100+(M$17-$M$17),幹材積成長量!$Y$7:$Y$148,0),MATCH($G100,幹材積成長量!$Y$7:$AA$7,0)),INDEX(幹材積成長量!$V$7:$X$148,MATCH(【入力】吸収量・排出量算定シート!$H100+(M$17-$M$17),幹材積成長量!$V$7:$V$148,0),MATCH($G100,幹材積成長量!$V$7:$X$7,0)))),0)</f>
        <v>0</v>
      </c>
      <c r="N100" s="187">
        <f>IFERROR(IF($F100="地位Ⅰ",INDEX(幹材積成長量!$S$7:$U$148,MATCH(【入力】吸収量・排出量算定シート!$H100+(N$17-$M$17),幹材積成長量!$S$7:$S$148,0),MATCH($G100,幹材積成長量!$S$7:$U$7,0)),IF($F100="地位Ⅲ",INDEX(幹材積成長量!$Y$7:$AA$148,MATCH(【入力】吸収量・排出量算定シート!$H100+(N$17-$M$17),幹材積成長量!$Y$7:$Y$148,0),MATCH($G100,幹材積成長量!$Y$7:$AA$7,0)),INDEX(幹材積成長量!$V$7:$X$148,MATCH(【入力】吸収量・排出量算定シート!$H100+(N$17-$M$17),幹材積成長量!$V$7:$V$148,0),MATCH($G100,幹材積成長量!$V$7:$X$7,0)))),0)</f>
        <v>0</v>
      </c>
      <c r="O100" s="187">
        <f>IFERROR(IF($F100="地位Ⅰ",INDEX(幹材積成長量!$S$7:$U$148,MATCH(【入力】吸収量・排出量算定シート!$H100+(O$17-$M$17),幹材積成長量!$S$7:$S$148,0),MATCH($G100,幹材積成長量!$S$7:$U$7,0)),IF($F100="地位Ⅲ",INDEX(幹材積成長量!$Y$7:$AA$148,MATCH(【入力】吸収量・排出量算定シート!$H100+(O$17-$M$17),幹材積成長量!$Y$7:$Y$148,0),MATCH($G100,幹材積成長量!$Y$7:$AA$7,0)),INDEX(幹材積成長量!$V$7:$X$148,MATCH(【入力】吸収量・排出量算定シート!$H100+(O$17-$M$17),幹材積成長量!$V$7:$V$148,0),MATCH($G100,幹材積成長量!$V$7:$X$7,0)))),0)</f>
        <v>0</v>
      </c>
      <c r="P100" s="187">
        <f>IFERROR(IF($F100="地位Ⅰ",INDEX(幹材積成長量!$S$7:$U$148,MATCH(【入力】吸収量・排出量算定シート!$H100+(P$17-$M$17),幹材積成長量!$S$7:$S$148,0),MATCH($G100,幹材積成長量!$S$7:$U$7,0)),IF($F100="地位Ⅲ",INDEX(幹材積成長量!$Y$7:$AA$148,MATCH(【入力】吸収量・排出量算定シート!$H100+(P$17-$M$17),幹材積成長量!$Y$7:$Y$148,0),MATCH($G100,幹材積成長量!$Y$7:$AA$7,0)),INDEX(幹材積成長量!$V$7:$X$148,MATCH(【入力】吸収量・排出量算定シート!$H100+(P$17-$M$17),幹材積成長量!$V$7:$V$148,0),MATCH($G100,幹材積成長量!$V$7:$X$7,0)))),0)</f>
        <v>0</v>
      </c>
      <c r="Q100" s="187">
        <f>IFERROR(IF($F100="地位Ⅰ",INDEX(幹材積成長量!$S$7:$U$148,MATCH(【入力】吸収量・排出量算定シート!$H100+(Q$17-$M$17),幹材積成長量!$S$7:$S$148,0),MATCH($G100,幹材積成長量!$S$7:$U$7,0)),IF($F100="地位Ⅲ",INDEX(幹材積成長量!$Y$7:$AA$148,MATCH(【入力】吸収量・排出量算定シート!$H100+(Q$17-$M$17),幹材積成長量!$Y$7:$Y$148,0),MATCH($G100,幹材積成長量!$Y$7:$AA$7,0)),INDEX(幹材積成長量!$V$7:$X$148,MATCH(【入力】吸収量・排出量算定シート!$H100+(Q$17-$M$17),幹材積成長量!$V$7:$V$148,0),MATCH($G100,幹材積成長量!$V$7:$X$7,0)))),0)</f>
        <v>0</v>
      </c>
      <c r="R100" s="187">
        <f>IFERROR(IF($F100="地位Ⅰ",INDEX(幹材積成長量!$S$7:$U$148,MATCH(【入力】吸収量・排出量算定シート!$H100+(R$17-$M$17),幹材積成長量!$S$7:$S$148,0),MATCH($G100,幹材積成長量!$S$7:$U$7,0)),IF($F100="地位Ⅲ",INDEX(幹材積成長量!$Y$7:$AA$148,MATCH(【入力】吸収量・排出量算定シート!$H100+(R$17-$M$17),幹材積成長量!$Y$7:$Y$148,0),MATCH($G100,幹材積成長量!$Y$7:$AA$7,0)),INDEX(幹材積成長量!$V$7:$X$148,MATCH(【入力】吸収量・排出量算定シート!$H100+(R$17-$M$17),幹材積成長量!$V$7:$V$148,0),MATCH($G100,幹材積成長量!$V$7:$X$7,0)))),0)</f>
        <v>0</v>
      </c>
      <c r="S100" s="187">
        <f>IFERROR(IF($F100="地位Ⅰ",INDEX(幹材積成長量!$S$7:$U$148,MATCH(【入力】吸収量・排出量算定シート!$H100+(S$17-$M$17),幹材積成長量!$S$7:$S$148,0),MATCH($G100,幹材積成長量!$S$7:$U$7,0)),IF($F100="地位Ⅲ",INDEX(幹材積成長量!$Y$7:$AA$148,MATCH(【入力】吸収量・排出量算定シート!$H100+(S$17-$M$17),幹材積成長量!$Y$7:$Y$148,0),MATCH($G100,幹材積成長量!$Y$7:$AA$7,0)),INDEX(幹材積成長量!$V$7:$X$148,MATCH(【入力】吸収量・排出量算定シート!$H100+(S$17-$M$17),幹材積成長量!$V$7:$V$148,0),MATCH($G100,幹材積成長量!$V$7:$X$7,0)))),0)</f>
        <v>0</v>
      </c>
      <c r="T100" s="187">
        <f>IFERROR(IF($F100="地位Ⅰ",INDEX(幹材積成長量!$S$7:$U$148,MATCH(【入力】吸収量・排出量算定シート!$H100+(T$17-$M$17),幹材積成長量!$S$7:$S$148,0),MATCH($G100,幹材積成長量!$S$7:$U$7,0)),IF($F100="地位Ⅲ",INDEX(幹材積成長量!$Y$7:$AA$148,MATCH(【入力】吸収量・排出量算定シート!$H100+(T$17-$M$17),幹材積成長量!$Y$7:$Y$148,0),MATCH($G100,幹材積成長量!$Y$7:$AA$7,0)),INDEX(幹材積成長量!$V$7:$X$148,MATCH(【入力】吸収量・排出量算定シート!$H100+(T$17-$M$17),幹材積成長量!$V$7:$V$148,0),MATCH($G100,幹材積成長量!$V$7:$X$7,0)))),0)</f>
        <v>0</v>
      </c>
      <c r="U100" s="187">
        <f>IFERROR(IF($F100="地位Ⅰ",INDEX(幹材積成長量!$S$7:$U$148,MATCH(【入力】吸収量・排出量算定シート!$H100+(U$17-$M$17),幹材積成長量!$S$7:$S$148,0),MATCH($G100,幹材積成長量!$S$7:$U$7,0)),IF($F100="地位Ⅲ",INDEX(幹材積成長量!$Y$7:$AA$148,MATCH(【入力】吸収量・排出量算定シート!$H100+(U$17-$M$17),幹材積成長量!$Y$7:$Y$148,0),MATCH($G100,幹材積成長量!$Y$7:$AA$7,0)),INDEX(幹材積成長量!$V$7:$X$148,MATCH(【入力】吸収量・排出量算定シート!$H100+(U$17-$M$17),幹材積成長量!$V$7:$V$148,0),MATCH($G100,幹材積成長量!$V$7:$X$7,0)))),0)</f>
        <v>0</v>
      </c>
      <c r="V100" s="187">
        <f>IFERROR(IF($F100="地位Ⅰ",INDEX(幹材積成長量!$S$7:$U$148,MATCH(【入力】吸収量・排出量算定シート!$H100+(V$17-$M$17),幹材積成長量!$S$7:$S$148,0),MATCH($G100,幹材積成長量!$S$7:$U$7,0)),IF($F100="地位Ⅲ",INDEX(幹材積成長量!$Y$7:$AA$148,MATCH(【入力】吸収量・排出量算定シート!$H100+(V$17-$M$17),幹材積成長量!$Y$7:$Y$148,0),MATCH($G100,幹材積成長量!$Y$7:$AA$7,0)),INDEX(幹材積成長量!$V$7:$X$148,MATCH(【入力】吸収量・排出量算定シート!$H100+(V$17-$M$17),幹材積成長量!$V$7:$V$148,0),MATCH($G100,幹材積成長量!$V$7:$X$7,0)))),0)</f>
        <v>0</v>
      </c>
      <c r="W100" s="187">
        <f>IFERROR(IF($F100="地位Ⅰ",INDEX(幹材積成長量!$S$7:$U$148,MATCH(【入力】吸収量・排出量算定シート!$H100+(W$17-$M$17),幹材積成長量!$S$7:$S$148,0),MATCH($G100,幹材積成長量!$S$7:$U$7,0)),IF($F100="地位Ⅲ",INDEX(幹材積成長量!$Y$7:$AA$148,MATCH(【入力】吸収量・排出量算定シート!$H100+(W$17-$M$17),幹材積成長量!$Y$7:$Y$148,0),MATCH($G100,幹材積成長量!$Y$7:$AA$7,0)),INDEX(幹材積成長量!$V$7:$X$148,MATCH(【入力】吸収量・排出量算定シート!$H100+(W$17-$M$17),幹材積成長量!$V$7:$V$148,0),MATCH($G100,幹材積成長量!$V$7:$X$7,0)))),0)</f>
        <v>0</v>
      </c>
      <c r="X100" s="187">
        <f>IFERROR(IF($F100="地位Ⅰ",INDEX(幹材積成長量!$S$7:$U$148,MATCH(【入力】吸収量・排出量算定シート!$H100+(X$17-$M$17),幹材積成長量!$S$7:$S$148,0),MATCH($G100,幹材積成長量!$S$7:$U$7,0)),IF($F100="地位Ⅲ",INDEX(幹材積成長量!$Y$7:$AA$148,MATCH(【入力】吸収量・排出量算定シート!$H100+(X$17-$M$17),幹材積成長量!$Y$7:$Y$148,0),MATCH($G100,幹材積成長量!$Y$7:$AA$7,0)),INDEX(幹材積成長量!$V$7:$X$148,MATCH(【入力】吸収量・排出量算定シート!$H100+(X$17-$M$17),幹材積成長量!$V$7:$V$148,0),MATCH($G100,幹材積成長量!$V$7:$X$7,0)))),0)</f>
        <v>0</v>
      </c>
      <c r="Y100" s="187">
        <f>IFERROR(IF($F100="地位Ⅰ",INDEX(幹材積成長量!$S$7:$U$148,MATCH(【入力】吸収量・排出量算定シート!$H100+(Y$17-$M$17),幹材積成長量!$S$7:$S$148,0),MATCH($G100,幹材積成長量!$S$7:$U$7,0)),IF($F100="地位Ⅲ",INDEX(幹材積成長量!$Y$7:$AA$148,MATCH(【入力】吸収量・排出量算定シート!$H100+(Y$17-$M$17),幹材積成長量!$Y$7:$Y$148,0),MATCH($G100,幹材積成長量!$Y$7:$AA$7,0)),INDEX(幹材積成長量!$V$7:$X$148,MATCH(【入力】吸収量・排出量算定シート!$H100+(Y$17-$M$17),幹材積成長量!$V$7:$V$148,0),MATCH($G100,幹材積成長量!$V$7:$X$7,0)))),0)</f>
        <v>0</v>
      </c>
      <c r="Z100" s="187">
        <f>IFERROR(IF($F100="地位Ⅰ",INDEX(幹材積成長量!$S$7:$U$148,MATCH(【入力】吸収量・排出量算定シート!$H100+(Z$17-$M$17),幹材積成長量!$S$7:$S$148,0),MATCH($G100,幹材積成長量!$S$7:$U$7,0)),IF($F100="地位Ⅲ",INDEX(幹材積成長量!$Y$7:$AA$148,MATCH(【入力】吸収量・排出量算定シート!$H100+(Z$17-$M$17),幹材積成長量!$Y$7:$Y$148,0),MATCH($G100,幹材積成長量!$Y$7:$AA$7,0)),INDEX(幹材積成長量!$V$7:$X$148,MATCH(【入力】吸収量・排出量算定シート!$H100+(Z$17-$M$17),幹材積成長量!$V$7:$V$148,0),MATCH($G100,幹材積成長量!$V$7:$X$7,0)))),0)</f>
        <v>0</v>
      </c>
      <c r="AA100" s="187">
        <f>IFERROR(IF($F100="地位Ⅰ",INDEX(幹材積成長量!$S$7:$U$148,MATCH(【入力】吸収量・排出量算定シート!$H100+(AA$17-$M$17),幹材積成長量!$S$7:$S$148,0),MATCH($G100,幹材積成長量!$S$7:$U$7,0)),IF($F100="地位Ⅲ",INDEX(幹材積成長量!$Y$7:$AA$148,MATCH(【入力】吸収量・排出量算定シート!$H100+(AA$17-$M$17),幹材積成長量!$Y$7:$Y$148,0),MATCH($G100,幹材積成長量!$Y$7:$AA$7,0)),INDEX(幹材積成長量!$V$7:$X$148,MATCH(【入力】吸収量・排出量算定シート!$H100+(AA$17-$M$17),幹材積成長量!$V$7:$V$148,0),MATCH($G100,幹材積成長量!$V$7:$X$7,0)))),0)</f>
        <v>0</v>
      </c>
      <c r="AB100" s="187">
        <f>IFERROR(IF($F100="地位Ⅰ",INDEX(幹材積成長量!$S$7:$U$148,MATCH(【入力】吸収量・排出量算定シート!$H100+(AB$17-$M$17),幹材積成長量!$S$7:$S$148,0),MATCH($G100,幹材積成長量!$S$7:$U$7,0)),IF($F100="地位Ⅲ",INDEX(幹材積成長量!$Y$7:$AA$148,MATCH(【入力】吸収量・排出量算定シート!$H100+(AB$17-$M$17),幹材積成長量!$Y$7:$Y$148,0),MATCH($G100,幹材積成長量!$Y$7:$AA$7,0)),INDEX(幹材積成長量!$V$7:$X$148,MATCH(【入力】吸収量・排出量算定シート!$H100+(AB$17-$M$17),幹材積成長量!$V$7:$V$148,0),MATCH($G100,幹材積成長量!$V$7:$X$7,0)))),0)</f>
        <v>0</v>
      </c>
      <c r="AC100" s="187">
        <f>IFERROR(IF($F100="地位Ⅰ",INDEX(幹材積成長量!$S$7:$U$148,MATCH(【入力】吸収量・排出量算定シート!$H100+(AC$17-$M$17),幹材積成長量!$S$7:$S$148,0),MATCH($G100,幹材積成長量!$S$7:$U$7,0)),IF($F100="地位Ⅲ",INDEX(幹材積成長量!$Y$7:$AA$148,MATCH(【入力】吸収量・排出量算定シート!$H100+(AC$17-$M$17),幹材積成長量!$Y$7:$Y$148,0),MATCH($G100,幹材積成長量!$Y$7:$AA$7,0)),INDEX(幹材積成長量!$V$7:$X$148,MATCH(【入力】吸収量・排出量算定シート!$H100+(AC$17-$M$17),幹材積成長量!$V$7:$V$148,0),MATCH($G100,幹材積成長量!$V$7:$X$7,0)))),0)</f>
        <v>0</v>
      </c>
      <c r="AD100" s="2">
        <f>IFERROR(INDEX('BEF（拡大係数）'!$A$4:$AO$154,MATCH(【入力】吸収量・排出量算定シート!$H100,'BEF（拡大係数）'!$A$4:$A$154,0),MATCH($G100,'BEF（拡大係数）'!$A$4:$AO$4,0)),0)</f>
        <v>0</v>
      </c>
      <c r="AE100" s="2">
        <f>IFERROR(INDEX('BEF（拡大係数）'!$A$4:$AO$154,MATCH(【入力】吸収量・排出量算定シート!$H100,'BEF（拡大係数）'!$A$4:$A$154,0),MATCH($G100,'BEF（拡大係数）'!$A$4:$AO$4,0)),0)</f>
        <v>0</v>
      </c>
      <c r="AF100" s="2">
        <f>IFERROR(INDEX('BEF（拡大係数）'!$A$4:$AO$154,MATCH(【入力】吸収量・排出量算定シート!$H100,'BEF（拡大係数）'!$A$4:$A$154,0),MATCH($G100,'BEF（拡大係数）'!$A$4:$AO$4,0)),0)</f>
        <v>0</v>
      </c>
      <c r="AG100" s="2">
        <f>IFERROR(INDEX('BEF（拡大係数）'!$A$4:$AO$154,MATCH(【入力】吸収量・排出量算定シート!$H100,'BEF（拡大係数）'!$A$4:$A$154,0),MATCH($G100,'BEF（拡大係数）'!$A$4:$AO$4,0)),0)</f>
        <v>0</v>
      </c>
      <c r="AH100" s="2">
        <f>IFERROR(INDEX('BEF（拡大係数）'!$A$4:$AO$154,MATCH(【入力】吸収量・排出量算定シート!$H100,'BEF（拡大係数）'!$A$4:$A$154,0),MATCH($G100,'BEF（拡大係数）'!$A$4:$AO$4,0)),0)</f>
        <v>0</v>
      </c>
      <c r="AI100" s="2">
        <f>IFERROR(INDEX('BEF（拡大係数）'!$A$4:$AO$154,MATCH(【入力】吸収量・排出量算定シート!$H100,'BEF（拡大係数）'!$A$4:$A$154,0),MATCH($G100,'BEF（拡大係数）'!$A$4:$AO$4,0)),0)</f>
        <v>0</v>
      </c>
      <c r="AJ100" s="2">
        <f>IFERROR(INDEX('BEF（拡大係数）'!$A$4:$AO$154,MATCH(【入力】吸収量・排出量算定シート!$H100,'BEF（拡大係数）'!$A$4:$A$154,0),MATCH($G100,'BEF（拡大係数）'!$A$4:$AO$4,0)),0)</f>
        <v>0</v>
      </c>
      <c r="AK100" s="2">
        <f>IFERROR(INDEX('BEF（拡大係数）'!$A$4:$AO$154,MATCH(【入力】吸収量・排出量算定シート!$H100,'BEF（拡大係数）'!$A$4:$A$154,0),MATCH($G100,'BEF（拡大係数）'!$A$4:$AO$4,0)),0)</f>
        <v>0</v>
      </c>
      <c r="AL100" s="2">
        <f>IFERROR(INDEX('BEF（拡大係数）'!$A$4:$AO$154,MATCH(【入力】吸収量・排出量算定シート!$H100,'BEF（拡大係数）'!$A$4:$A$154,0),MATCH($G100,'BEF（拡大係数）'!$A$4:$AO$4,0)),0)</f>
        <v>0</v>
      </c>
      <c r="AM100" s="2">
        <f>IFERROR(INDEX('BEF（拡大係数）'!$A$4:$AO$154,MATCH(【入力】吸収量・排出量算定シート!$H100,'BEF（拡大係数）'!$A$4:$A$154,0),MATCH($G100,'BEF（拡大係数）'!$A$4:$AO$4,0)),0)</f>
        <v>0</v>
      </c>
      <c r="AN100" s="2">
        <f>IFERROR(INDEX('BEF（拡大係数）'!$A$4:$AO$154,MATCH(【入力】吸収量・排出量算定シート!$H100,'BEF（拡大係数）'!$A$4:$A$154,0),MATCH($G100,'BEF（拡大係数）'!$A$4:$AO$4,0)),0)</f>
        <v>0</v>
      </c>
      <c r="AO100" s="2">
        <f>IFERROR(INDEX('BEF（拡大係数）'!$A$4:$AO$154,MATCH(【入力】吸収量・排出量算定シート!$H100,'BEF（拡大係数）'!$A$4:$A$154,0),MATCH($G100,'BEF（拡大係数）'!$A$4:$AO$4,0)),0)</f>
        <v>0</v>
      </c>
      <c r="AP100" s="2">
        <f>IFERROR(INDEX('BEF（拡大係数）'!$A$4:$AO$154,MATCH(【入力】吸収量・排出量算定シート!$H100,'BEF（拡大係数）'!$A$4:$A$154,0),MATCH($G100,'BEF（拡大係数）'!$A$4:$AO$4,0)),0)</f>
        <v>0</v>
      </c>
      <c r="AQ100" s="2">
        <f>IFERROR(INDEX('BEF（拡大係数）'!$A$4:$AO$154,MATCH(【入力】吸収量・排出量算定シート!$H100,'BEF（拡大係数）'!$A$4:$A$154,0),MATCH($G100,'BEF（拡大係数）'!$A$4:$AO$4,0)),0)</f>
        <v>0</v>
      </c>
      <c r="AR100" s="2">
        <f>IFERROR(INDEX('BEF（拡大係数）'!$A$4:$AO$154,MATCH(【入力】吸収量・排出量算定シート!$H100,'BEF（拡大係数）'!$A$4:$A$154,0),MATCH($G100,'BEF（拡大係数）'!$A$4:$AO$4,0)),0)</f>
        <v>0</v>
      </c>
      <c r="AS100" s="2">
        <f>IFERROR(INDEX('BEF（拡大係数）'!$A$4:$AO$154,MATCH(【入力】吸収量・排出量算定シート!$H100,'BEF（拡大係数）'!$A$4:$A$154,0),MATCH($G100,'BEF（拡大係数）'!$A$4:$AO$4,0)),0)</f>
        <v>0</v>
      </c>
      <c r="AT100" s="2">
        <f>IFERROR(INDEX('BEF（拡大係数）'!$A$4:$AO$154,MATCH(【入力】吸収量・排出量算定シート!$H100,'BEF（拡大係数）'!$A$4:$A$154,0),MATCH($G100,'BEF（拡大係数）'!$A$4:$AO$4,0)),0)</f>
        <v>0</v>
      </c>
      <c r="AU100" s="2">
        <f>IFERROR(VLOOKUP($G100,パラメータ_オリジナル!$B$6:$G$45,4,FALSE),0)</f>
        <v>0</v>
      </c>
      <c r="AV100" s="2">
        <f>IFERROR(VLOOKUP($G100,パラメータ_オリジナル!$B$6:$G$45,5,FALSE),0)</f>
        <v>0</v>
      </c>
      <c r="AW100" s="2">
        <f>IFERROR(VLOOKUP($G100,パラメータ_オリジナル!$B$6:$G$45,6,FALSE),0)</f>
        <v>0</v>
      </c>
      <c r="AX100" s="125">
        <f t="shared" si="182"/>
        <v>0</v>
      </c>
      <c r="AY100" s="125">
        <f t="shared" si="183"/>
        <v>0</v>
      </c>
      <c r="AZ100" s="125">
        <f t="shared" si="184"/>
        <v>0</v>
      </c>
      <c r="BA100" s="125">
        <f t="shared" si="185"/>
        <v>0</v>
      </c>
      <c r="BB100" s="125">
        <f t="shared" si="186"/>
        <v>0</v>
      </c>
      <c r="BC100" s="125">
        <f t="shared" si="187"/>
        <v>0</v>
      </c>
      <c r="BD100" s="125">
        <f t="shared" si="188"/>
        <v>0</v>
      </c>
      <c r="BE100" s="125">
        <f t="shared" si="189"/>
        <v>0</v>
      </c>
      <c r="BF100" s="125">
        <f t="shared" si="190"/>
        <v>0</v>
      </c>
      <c r="BG100" s="125">
        <f t="shared" si="191"/>
        <v>0</v>
      </c>
      <c r="BH100" s="125">
        <f t="shared" si="192"/>
        <v>0</v>
      </c>
      <c r="BI100" s="125">
        <f t="shared" si="193"/>
        <v>0</v>
      </c>
      <c r="BJ100" s="125">
        <f t="shared" si="194"/>
        <v>0</v>
      </c>
      <c r="BK100" s="125">
        <f t="shared" si="195"/>
        <v>0</v>
      </c>
      <c r="BL100" s="125">
        <f t="shared" si="196"/>
        <v>0</v>
      </c>
      <c r="BM100" s="125">
        <f t="shared" si="197"/>
        <v>0</v>
      </c>
      <c r="BN100" s="125">
        <f t="shared" si="198"/>
        <v>0</v>
      </c>
      <c r="BO100" s="125">
        <f t="shared" si="199"/>
        <v>0</v>
      </c>
      <c r="BP100" s="125">
        <f t="shared" si="200"/>
        <v>0</v>
      </c>
      <c r="BQ100" s="125">
        <f t="shared" si="201"/>
        <v>0</v>
      </c>
      <c r="BR100" s="125">
        <f t="shared" si="202"/>
        <v>0</v>
      </c>
      <c r="BS100" s="125">
        <f t="shared" si="203"/>
        <v>0</v>
      </c>
      <c r="BT100" s="125">
        <f t="shared" si="204"/>
        <v>0</v>
      </c>
      <c r="BU100" s="125">
        <f t="shared" si="205"/>
        <v>0</v>
      </c>
      <c r="BV100" s="125">
        <f t="shared" si="206"/>
        <v>0</v>
      </c>
      <c r="BW100" s="125">
        <f t="shared" si="207"/>
        <v>0</v>
      </c>
      <c r="BX100" s="125">
        <f t="shared" si="208"/>
        <v>0</v>
      </c>
      <c r="BY100" s="125">
        <f t="shared" si="209"/>
        <v>0</v>
      </c>
      <c r="BZ100" s="125">
        <f t="shared" si="210"/>
        <v>0</v>
      </c>
      <c r="CA100" s="125">
        <f t="shared" si="211"/>
        <v>0</v>
      </c>
      <c r="CB100" s="125">
        <f t="shared" si="212"/>
        <v>0</v>
      </c>
      <c r="CC100" s="125">
        <f t="shared" si="213"/>
        <v>0</v>
      </c>
      <c r="CD100" s="125">
        <f t="shared" si="214"/>
        <v>0</v>
      </c>
      <c r="CE100" s="125">
        <f t="shared" si="215"/>
        <v>0</v>
      </c>
      <c r="CF100" s="2">
        <f>IFERROR(IF($F100="地位Ⅰ",INDEX(幹材積成長量!$I$7:$K$148,MATCH((【入力】吸収量・排出量算定シート!$H100+(【入力】吸収量・排出量算定シート!CF$17-【入力】吸収量・排出量算定シート!$CF$17)),幹材積成長量!$I$7:$I$148,0),MATCH(【入力】吸収量・排出量算定シート!$G100,幹材積成長量!$I$7:$K$7,0)),IF($F100="地位Ⅲ",INDEX(幹材積成長量!$O$7:$Q$148,MATCH((【入力】吸収量・排出量算定シート!$H100+(【入力】吸収量・排出量算定シート!CF$17-【入力】吸収量・排出量算定シート!$CF$17)),幹材積成長量!$O$7:$O$148,0),MATCH(【入力】吸収量・排出量算定シート!$G100,幹材積成長量!$O$7:$Q$7,0)),INDEX(幹材積成長量!$L$7:$N$148,MATCH((【入力】吸収量・排出量算定シート!$H100+(【入力】吸収量・排出量算定シート!CF$17-【入力】吸収量・排出量算定シート!$CF$17)),幹材積成長量!$L$7:$L$148,0),MATCH(【入力】吸収量・排出量算定シート!$G100,幹材積成長量!$L$7:$N$7,0)))),0)</f>
        <v>0</v>
      </c>
      <c r="CG100" s="2">
        <f>IFERROR(IF($F100="地位Ⅰ",INDEX(幹材積成長量!$I$7:$K$148,MATCH((【入力】吸収量・排出量算定シート!$H100+(【入力】吸収量・排出量算定シート!CG$17-【入力】吸収量・排出量算定シート!$CF$17)),幹材積成長量!$I$7:$I$148,0),MATCH(【入力】吸収量・排出量算定シート!$G100,幹材積成長量!$I$7:$K$7,0)),IF($F100="地位Ⅲ",INDEX(幹材積成長量!$O$7:$Q$148,MATCH((【入力】吸収量・排出量算定シート!$H100+(【入力】吸収量・排出量算定シート!CG$17-【入力】吸収量・排出量算定シート!$CF$17)),幹材積成長量!$O$7:$O$148,0),MATCH(【入力】吸収量・排出量算定シート!$G100,幹材積成長量!$O$7:$Q$7,0)),INDEX(幹材積成長量!$L$7:$N$148,MATCH((【入力】吸収量・排出量算定シート!$H100+(【入力】吸収量・排出量算定シート!CG$17-【入力】吸収量・排出量算定シート!$CF$17)),幹材積成長量!$L$7:$L$148,0),MATCH(【入力】吸収量・排出量算定シート!$G100,幹材積成長量!$L$7:$N$7,0)))),0)</f>
        <v>0</v>
      </c>
      <c r="CH100" s="2">
        <f>IFERROR(IF($F100="地位Ⅰ",INDEX(幹材積成長量!$I$7:$K$148,MATCH((【入力】吸収量・排出量算定シート!$H100+(【入力】吸収量・排出量算定シート!CH$17-【入力】吸収量・排出量算定シート!$CF$17)),幹材積成長量!$I$7:$I$148,0),MATCH(【入力】吸収量・排出量算定シート!$G100,幹材積成長量!$I$7:$K$7,0)),IF($F100="地位Ⅲ",INDEX(幹材積成長量!$O$7:$Q$148,MATCH((【入力】吸収量・排出量算定シート!$H100+(【入力】吸収量・排出量算定シート!CH$17-【入力】吸収量・排出量算定シート!$CF$17)),幹材積成長量!$O$7:$O$148,0),MATCH(【入力】吸収量・排出量算定シート!$G100,幹材積成長量!$O$7:$Q$7,0)),INDEX(幹材積成長量!$L$7:$N$148,MATCH((【入力】吸収量・排出量算定シート!$H100+(【入力】吸収量・排出量算定シート!CH$17-【入力】吸収量・排出量算定シート!$CF$17)),幹材積成長量!$L$7:$L$148,0),MATCH(【入力】吸収量・排出量算定シート!$G100,幹材積成長量!$L$7:$N$7,0)))),0)</f>
        <v>0</v>
      </c>
      <c r="CI100" s="2">
        <f>IFERROR(IF($F100="地位Ⅰ",INDEX(幹材積成長量!$I$7:$K$148,MATCH((【入力】吸収量・排出量算定シート!$H100+(【入力】吸収量・排出量算定シート!CI$17-【入力】吸収量・排出量算定シート!$CF$17)),幹材積成長量!$I$7:$I$148,0),MATCH(【入力】吸収量・排出量算定シート!$G100,幹材積成長量!$I$7:$K$7,0)),IF($F100="地位Ⅲ",INDEX(幹材積成長量!$O$7:$Q$148,MATCH((【入力】吸収量・排出量算定シート!$H100+(【入力】吸収量・排出量算定シート!CI$17-【入力】吸収量・排出量算定シート!$CF$17)),幹材積成長量!$O$7:$O$148,0),MATCH(【入力】吸収量・排出量算定シート!$G100,幹材積成長量!$O$7:$Q$7,0)),INDEX(幹材積成長量!$L$7:$N$148,MATCH((【入力】吸収量・排出量算定シート!$H100+(【入力】吸収量・排出量算定シート!CI$17-【入力】吸収量・排出量算定シート!$CF$17)),幹材積成長量!$L$7:$L$148,0),MATCH(【入力】吸収量・排出量算定シート!$G100,幹材積成長量!$L$7:$N$7,0)))),0)</f>
        <v>0</v>
      </c>
      <c r="CJ100" s="2">
        <f>IFERROR(IF($F100="地位Ⅰ",INDEX(幹材積成長量!$I$7:$K$148,MATCH((【入力】吸収量・排出量算定シート!$H100+(【入力】吸収量・排出量算定シート!CJ$17-【入力】吸収量・排出量算定シート!$CF$17)),幹材積成長量!$I$7:$I$148,0),MATCH(【入力】吸収量・排出量算定シート!$G100,幹材積成長量!$I$7:$K$7,0)),IF($F100="地位Ⅲ",INDEX(幹材積成長量!$O$7:$Q$148,MATCH((【入力】吸収量・排出量算定シート!$H100+(【入力】吸収量・排出量算定シート!CJ$17-【入力】吸収量・排出量算定シート!$CF$17)),幹材積成長量!$O$7:$O$148,0),MATCH(【入力】吸収量・排出量算定シート!$G100,幹材積成長量!$O$7:$Q$7,0)),INDEX(幹材積成長量!$L$7:$N$148,MATCH((【入力】吸収量・排出量算定シート!$H100+(【入力】吸収量・排出量算定シート!CJ$17-【入力】吸収量・排出量算定シート!$CF$17)),幹材積成長量!$L$7:$L$148,0),MATCH(【入力】吸収量・排出量算定シート!$G100,幹材積成長量!$L$7:$N$7,0)))),0)</f>
        <v>0</v>
      </c>
      <c r="CK100" s="2">
        <f>IFERROR(IF($F100="地位Ⅰ",INDEX(幹材積成長量!$I$7:$K$148,MATCH((【入力】吸収量・排出量算定シート!$H100+(【入力】吸収量・排出量算定シート!CK$17-【入力】吸収量・排出量算定シート!$CF$17)),幹材積成長量!$I$7:$I$148,0),MATCH(【入力】吸収量・排出量算定シート!$G100,幹材積成長量!$I$7:$K$7,0)),IF($F100="地位Ⅲ",INDEX(幹材積成長量!$O$7:$Q$148,MATCH((【入力】吸収量・排出量算定シート!$H100+(【入力】吸収量・排出量算定シート!CK$17-【入力】吸収量・排出量算定シート!$CF$17)),幹材積成長量!$O$7:$O$148,0),MATCH(【入力】吸収量・排出量算定シート!$G100,幹材積成長量!$O$7:$Q$7,0)),INDEX(幹材積成長量!$L$7:$N$148,MATCH((【入力】吸収量・排出量算定シート!$H100+(【入力】吸収量・排出量算定シート!CK$17-【入力】吸収量・排出量算定シート!$CF$17)),幹材積成長量!$L$7:$L$148,0),MATCH(【入力】吸収量・排出量算定シート!$G100,幹材積成長量!$L$7:$N$7,0)))),0)</f>
        <v>0</v>
      </c>
      <c r="CL100" s="2">
        <f>IFERROR(IF($F100="地位Ⅰ",INDEX(幹材積成長量!$I$7:$K$148,MATCH((【入力】吸収量・排出量算定シート!$H100+(【入力】吸収量・排出量算定シート!CL$17-【入力】吸収量・排出量算定シート!$CF$17)),幹材積成長量!$I$7:$I$148,0),MATCH(【入力】吸収量・排出量算定シート!$G100,幹材積成長量!$I$7:$K$7,0)),IF($F100="地位Ⅲ",INDEX(幹材積成長量!$O$7:$Q$148,MATCH((【入力】吸収量・排出量算定シート!$H100+(【入力】吸収量・排出量算定シート!CL$17-【入力】吸収量・排出量算定シート!$CF$17)),幹材積成長量!$O$7:$O$148,0),MATCH(【入力】吸収量・排出量算定シート!$G100,幹材積成長量!$O$7:$Q$7,0)),INDEX(幹材積成長量!$L$7:$N$148,MATCH((【入力】吸収量・排出量算定シート!$H100+(【入力】吸収量・排出量算定シート!CL$17-【入力】吸収量・排出量算定シート!$CF$17)),幹材積成長量!$L$7:$L$148,0),MATCH(【入力】吸収量・排出量算定シート!$G100,幹材積成長量!$L$7:$N$7,0)))),0)</f>
        <v>0</v>
      </c>
      <c r="CM100" s="2">
        <f>IFERROR(IF($F100="地位Ⅰ",INDEX(幹材積成長量!$I$7:$K$148,MATCH((【入力】吸収量・排出量算定シート!$H100+(【入力】吸収量・排出量算定シート!CM$17-【入力】吸収量・排出量算定シート!$CF$17)),幹材積成長量!$I$7:$I$148,0),MATCH(【入力】吸収量・排出量算定シート!$G100,幹材積成長量!$I$7:$K$7,0)),IF($F100="地位Ⅲ",INDEX(幹材積成長量!$O$7:$Q$148,MATCH((【入力】吸収量・排出量算定シート!$H100+(【入力】吸収量・排出量算定シート!CM$17-【入力】吸収量・排出量算定シート!$CF$17)),幹材積成長量!$O$7:$O$148,0),MATCH(【入力】吸収量・排出量算定シート!$G100,幹材積成長量!$O$7:$Q$7,0)),INDEX(幹材積成長量!$L$7:$N$148,MATCH((【入力】吸収量・排出量算定シート!$H100+(【入力】吸収量・排出量算定シート!CM$17-【入力】吸収量・排出量算定シート!$CF$17)),幹材積成長量!$L$7:$L$148,0),MATCH(【入力】吸収量・排出量算定シート!$G100,幹材積成長量!$L$7:$N$7,0)))),0)</f>
        <v>0</v>
      </c>
      <c r="CN100" s="2">
        <f>IFERROR(IF($F100="地位Ⅰ",INDEX(幹材積成長量!$I$7:$K$148,MATCH((【入力】吸収量・排出量算定シート!$H100+(【入力】吸収量・排出量算定シート!CN$17-【入力】吸収量・排出量算定シート!$CF$17)),幹材積成長量!$I$7:$I$148,0),MATCH(【入力】吸収量・排出量算定シート!$G100,幹材積成長量!$I$7:$K$7,0)),IF($F100="地位Ⅲ",INDEX(幹材積成長量!$O$7:$Q$148,MATCH((【入力】吸収量・排出量算定シート!$H100+(【入力】吸収量・排出量算定シート!CN$17-【入力】吸収量・排出量算定シート!$CF$17)),幹材積成長量!$O$7:$O$148,0),MATCH(【入力】吸収量・排出量算定シート!$G100,幹材積成長量!$O$7:$Q$7,0)),INDEX(幹材積成長量!$L$7:$N$148,MATCH((【入力】吸収量・排出量算定シート!$H100+(【入力】吸収量・排出量算定シート!CN$17-【入力】吸収量・排出量算定シート!$CF$17)),幹材積成長量!$L$7:$L$148,0),MATCH(【入力】吸収量・排出量算定シート!$G100,幹材積成長量!$L$7:$N$7,0)))),0)</f>
        <v>0</v>
      </c>
      <c r="CO100" s="2">
        <f>IFERROR(IF($F100="地位Ⅰ",INDEX(幹材積成長量!$I$7:$K$148,MATCH((【入力】吸収量・排出量算定シート!$H100+(【入力】吸収量・排出量算定シート!CO$17-【入力】吸収量・排出量算定シート!$CF$17)),幹材積成長量!$I$7:$I$148,0),MATCH(【入力】吸収量・排出量算定シート!$G100,幹材積成長量!$I$7:$K$7,0)),IF($F100="地位Ⅲ",INDEX(幹材積成長量!$O$7:$Q$148,MATCH((【入力】吸収量・排出量算定シート!$H100+(【入力】吸収量・排出量算定シート!CO$17-【入力】吸収量・排出量算定シート!$CF$17)),幹材積成長量!$O$7:$O$148,0),MATCH(【入力】吸収量・排出量算定シート!$G100,幹材積成長量!$O$7:$Q$7,0)),INDEX(幹材積成長量!$L$7:$N$148,MATCH((【入力】吸収量・排出量算定シート!$H100+(【入力】吸収量・排出量算定シート!CO$17-【入力】吸収量・排出量算定シート!$CF$17)),幹材積成長量!$L$7:$L$148,0),MATCH(【入力】吸収量・排出量算定シート!$G100,幹材積成長量!$L$7:$N$7,0)))),0)</f>
        <v>0</v>
      </c>
      <c r="CP100" s="2">
        <f>IFERROR(IF($F100="地位Ⅰ",INDEX(幹材積成長量!$I$7:$K$148,MATCH((【入力】吸収量・排出量算定シート!$H100+(【入力】吸収量・排出量算定シート!CP$17-【入力】吸収量・排出量算定シート!$CF$17)),幹材積成長量!$I$7:$I$148,0),MATCH(【入力】吸収量・排出量算定シート!$G100,幹材積成長量!$I$7:$K$7,0)),IF($F100="地位Ⅲ",INDEX(幹材積成長量!$O$7:$Q$148,MATCH((【入力】吸収量・排出量算定シート!$H100+(【入力】吸収量・排出量算定シート!CP$17-【入力】吸収量・排出量算定シート!$CF$17)),幹材積成長量!$O$7:$O$148,0),MATCH(【入力】吸収量・排出量算定シート!$G100,幹材積成長量!$O$7:$Q$7,0)),INDEX(幹材積成長量!$L$7:$N$148,MATCH((【入力】吸収量・排出量算定シート!$H100+(【入力】吸収量・排出量算定シート!CP$17-【入力】吸収量・排出量算定シート!$CF$17)),幹材積成長量!$L$7:$L$148,0),MATCH(【入力】吸収量・排出量算定シート!$G100,幹材積成長量!$L$7:$N$7,0)))),0)</f>
        <v>0</v>
      </c>
      <c r="CQ100" s="2">
        <f>IFERROR(IF($F100="地位Ⅰ",INDEX(幹材積成長量!$I$7:$K$148,MATCH((【入力】吸収量・排出量算定シート!$H100+(【入力】吸収量・排出量算定シート!CQ$17-【入力】吸収量・排出量算定シート!$CF$17)),幹材積成長量!$I$7:$I$148,0),MATCH(【入力】吸収量・排出量算定シート!$G100,幹材積成長量!$I$7:$K$7,0)),IF($F100="地位Ⅲ",INDEX(幹材積成長量!$O$7:$Q$148,MATCH((【入力】吸収量・排出量算定シート!$H100+(【入力】吸収量・排出量算定シート!CQ$17-【入力】吸収量・排出量算定シート!$CF$17)),幹材積成長量!$O$7:$O$148,0),MATCH(【入力】吸収量・排出量算定シート!$G100,幹材積成長量!$O$7:$Q$7,0)),INDEX(幹材積成長量!$L$7:$N$148,MATCH((【入力】吸収量・排出量算定シート!$H100+(【入力】吸収量・排出量算定シート!CQ$17-【入力】吸収量・排出量算定シート!$CF$17)),幹材積成長量!$L$7:$L$148,0),MATCH(【入力】吸収量・排出量算定シート!$G100,幹材積成長量!$L$7:$N$7,0)))),0)</f>
        <v>0</v>
      </c>
      <c r="CR100" s="2">
        <f>IFERROR(IF($F100="地位Ⅰ",INDEX(幹材積成長量!$I$7:$K$148,MATCH((【入力】吸収量・排出量算定シート!$H100+(【入力】吸収量・排出量算定シート!CR$17-【入力】吸収量・排出量算定シート!$CF$17)),幹材積成長量!$I$7:$I$148,0),MATCH(【入力】吸収量・排出量算定シート!$G100,幹材積成長量!$I$7:$K$7,0)),IF($F100="地位Ⅲ",INDEX(幹材積成長量!$O$7:$Q$148,MATCH((【入力】吸収量・排出量算定シート!$H100+(【入力】吸収量・排出量算定シート!CR$17-【入力】吸収量・排出量算定シート!$CF$17)),幹材積成長量!$O$7:$O$148,0),MATCH(【入力】吸収量・排出量算定シート!$G100,幹材積成長量!$O$7:$Q$7,0)),INDEX(幹材積成長量!$L$7:$N$148,MATCH((【入力】吸収量・排出量算定シート!$H100+(【入力】吸収量・排出量算定シート!CR$17-【入力】吸収量・排出量算定シート!$CF$17)),幹材積成長量!$L$7:$L$148,0),MATCH(【入力】吸収量・排出量算定シート!$G100,幹材積成長量!$L$7:$N$7,0)))),0)</f>
        <v>0</v>
      </c>
      <c r="CS100" s="2">
        <f>IFERROR(IF($F100="地位Ⅰ",INDEX(幹材積成長量!$I$7:$K$148,MATCH((【入力】吸収量・排出量算定シート!$H100+(【入力】吸収量・排出量算定シート!CS$17-【入力】吸収量・排出量算定シート!$CF$17)),幹材積成長量!$I$7:$I$148,0),MATCH(【入力】吸収量・排出量算定シート!$G100,幹材積成長量!$I$7:$K$7,0)),IF($F100="地位Ⅲ",INDEX(幹材積成長量!$O$7:$Q$148,MATCH((【入力】吸収量・排出量算定シート!$H100+(【入力】吸収量・排出量算定シート!CS$17-【入力】吸収量・排出量算定シート!$CF$17)),幹材積成長量!$O$7:$O$148,0),MATCH(【入力】吸収量・排出量算定シート!$G100,幹材積成長量!$O$7:$Q$7,0)),INDEX(幹材積成長量!$L$7:$N$148,MATCH((【入力】吸収量・排出量算定シート!$H100+(【入力】吸収量・排出量算定シート!CS$17-【入力】吸収量・排出量算定シート!$CF$17)),幹材積成長量!$L$7:$L$148,0),MATCH(【入力】吸収量・排出量算定シート!$G100,幹材積成長量!$L$7:$N$7,0)))),0)</f>
        <v>0</v>
      </c>
      <c r="CT100" s="2">
        <f>IFERROR(IF($F100="地位Ⅰ",INDEX(幹材積成長量!$I$7:$K$148,MATCH((【入力】吸収量・排出量算定シート!$H100+(【入力】吸収量・排出量算定シート!CT$17-【入力】吸収量・排出量算定シート!$CF$17)),幹材積成長量!$I$7:$I$148,0),MATCH(【入力】吸収量・排出量算定シート!$G100,幹材積成長量!$I$7:$K$7,0)),IF($F100="地位Ⅲ",INDEX(幹材積成長量!$O$7:$Q$148,MATCH((【入力】吸収量・排出量算定シート!$H100+(【入力】吸収量・排出量算定シート!CT$17-【入力】吸収量・排出量算定シート!$CF$17)),幹材積成長量!$O$7:$O$148,0),MATCH(【入力】吸収量・排出量算定シート!$G100,幹材積成長量!$O$7:$Q$7,0)),INDEX(幹材積成長量!$L$7:$N$148,MATCH((【入力】吸収量・排出量算定シート!$H100+(【入力】吸収量・排出量算定シート!CT$17-【入力】吸収量・排出量算定シート!$CF$17)),幹材積成長量!$L$7:$L$148,0),MATCH(【入力】吸収量・排出量算定シート!$G100,幹材積成長量!$L$7:$N$7,0)))),0)</f>
        <v>0</v>
      </c>
      <c r="CU100" s="2">
        <f>IFERROR(IF($F100="地位Ⅰ",INDEX(幹材積成長量!$I$7:$K$148,MATCH((【入力】吸収量・排出量算定シート!$H100+(【入力】吸収量・排出量算定シート!CU$17-【入力】吸収量・排出量算定シート!$CF$17)),幹材積成長量!$I$7:$I$148,0),MATCH(【入力】吸収量・排出量算定シート!$G100,幹材積成長量!$I$7:$K$7,0)),IF($F100="地位Ⅲ",INDEX(幹材積成長量!$O$7:$Q$148,MATCH((【入力】吸収量・排出量算定シート!$H100+(【入力】吸収量・排出量算定シート!CU$17-【入力】吸収量・排出量算定シート!$CF$17)),幹材積成長量!$O$7:$O$148,0),MATCH(【入力】吸収量・排出量算定シート!$G100,幹材積成長量!$O$7:$Q$7,0)),INDEX(幹材積成長量!$L$7:$N$148,MATCH((【入力】吸収量・排出量算定シート!$H100+(【入力】吸収量・排出量算定シート!CU$17-【入力】吸収量・排出量算定シート!$CF$17)),幹材積成長量!$L$7:$L$148,0),MATCH(【入力】吸収量・排出量算定シート!$G100,幹材積成長量!$L$7:$N$7,0)))),0)</f>
        <v>0</v>
      </c>
      <c r="CV100" s="2">
        <f>IFERROR(IF($F100="地位Ⅰ",INDEX(幹材積成長量!$I$7:$K$148,MATCH((【入力】吸収量・排出量算定シート!$H100+(【入力】吸収量・排出量算定シート!CV$17-【入力】吸収量・排出量算定シート!$CF$17)),幹材積成長量!$I$7:$I$148,0),MATCH(【入力】吸収量・排出量算定シート!$G100,幹材積成長量!$I$7:$K$7,0)),IF($F100="地位Ⅲ",INDEX(幹材積成長量!$O$7:$Q$148,MATCH((【入力】吸収量・排出量算定シート!$H100+(【入力】吸収量・排出量算定シート!CV$17-【入力】吸収量・排出量算定シート!$CF$17)),幹材積成長量!$O$7:$O$148,0),MATCH(【入力】吸収量・排出量算定シート!$G100,幹材積成長量!$O$7:$Q$7,0)),INDEX(幹材積成長量!$L$7:$N$148,MATCH((【入力】吸収量・排出量算定シート!$H100+(【入力】吸収量・排出量算定シート!CV$17-【入力】吸収量・排出量算定シート!$CF$17)),幹材積成長量!$L$7:$L$148,0),MATCH(【入力】吸収量・排出量算定シート!$G100,幹材積成長量!$L$7:$N$7,0)))),0)</f>
        <v>0</v>
      </c>
      <c r="CW100" s="2">
        <f t="shared" si="216"/>
        <v>0</v>
      </c>
      <c r="CX100" s="2">
        <f t="shared" si="217"/>
        <v>0</v>
      </c>
      <c r="CY100" s="2">
        <f t="shared" si="218"/>
        <v>0</v>
      </c>
      <c r="CZ100" s="2">
        <f t="shared" si="219"/>
        <v>0</v>
      </c>
      <c r="DA100" s="2">
        <f t="shared" si="220"/>
        <v>0</v>
      </c>
      <c r="DB100" s="2">
        <f t="shared" si="221"/>
        <v>0</v>
      </c>
      <c r="DC100" s="2">
        <f t="shared" si="222"/>
        <v>0</v>
      </c>
      <c r="DD100" s="2">
        <f t="shared" si="223"/>
        <v>0</v>
      </c>
      <c r="DE100" s="2">
        <f t="shared" si="224"/>
        <v>0</v>
      </c>
      <c r="DF100" s="2">
        <f t="shared" si="225"/>
        <v>0</v>
      </c>
      <c r="DG100" s="2">
        <f t="shared" si="226"/>
        <v>0</v>
      </c>
      <c r="DH100" s="2">
        <f t="shared" si="227"/>
        <v>0</v>
      </c>
      <c r="DI100" s="2">
        <f t="shared" si="228"/>
        <v>0</v>
      </c>
      <c r="DJ100" s="2">
        <f t="shared" si="229"/>
        <v>0</v>
      </c>
      <c r="DK100" s="2">
        <f t="shared" si="230"/>
        <v>0</v>
      </c>
      <c r="DL100" s="2">
        <f t="shared" si="231"/>
        <v>0</v>
      </c>
      <c r="DM100" s="2">
        <f t="shared" si="232"/>
        <v>0</v>
      </c>
      <c r="DN100" s="187">
        <f>IFERROR(IF($F100="地位Ⅰ",INDEX(幹材積成長量!$AE$7:$AG$14,8,MATCH(【入力】吸収量・排出量算定シート!$G100,幹材積成長量!$AE$7:$AG$7,0)),IF($F100="地位Ⅲ",INDEX(幹材積成長量!$AK$7:$AM$14,8,MATCH(【入力】吸収量・排出量算定シート!$G100,幹材積成長量!$AK$7:$AM$7,0)),INDEX(幹材積成長量!$AH$7:$AJ$14,8,MATCH(【入力】吸収量・排出量算定シート!$G100,幹材積成長量!$AH$7:$AJ$7,0)))),0)</f>
        <v>0</v>
      </c>
      <c r="DO100" s="187">
        <f>IFERROR(IF($F100="地位Ⅰ",INDEX(幹材積成長量!$AE$7:$AG$14,8,MATCH(【入力】吸収量・排出量算定シート!$G100,幹材積成長量!$AE$7:$AG$7,0)),IF($F100="地位Ⅲ",INDEX(幹材積成長量!$AK$7:$AM$14,8,MATCH(【入力】吸収量・排出量算定シート!$G100,幹材積成長量!$AK$7:$AM$7,0)),INDEX(幹材積成長量!$AH$7:$AJ$14,8,MATCH(【入力】吸収量・排出量算定シート!$G100,幹材積成長量!$AH$7:$AJ$7,0)))),0)</f>
        <v>0</v>
      </c>
      <c r="DP100" s="187">
        <f>IFERROR(IF($F100="地位Ⅰ",INDEX(幹材積成長量!$AE$7:$AG$14,8,MATCH(【入力】吸収量・排出量算定シート!$G100,幹材積成長量!$AE$7:$AG$7,0)),IF($F100="地位Ⅲ",INDEX(幹材積成長量!$AK$7:$AM$14,8,MATCH(【入力】吸収量・排出量算定シート!$G100,幹材積成長量!$AK$7:$AM$7,0)),INDEX(幹材積成長量!$AH$7:$AJ$14,8,MATCH(【入力】吸収量・排出量算定シート!$G100,幹材積成長量!$AH$7:$AJ$7,0)))),0)</f>
        <v>0</v>
      </c>
      <c r="DQ100" s="187">
        <f>IFERROR(IF($F100="地位Ⅰ",INDEX(幹材積成長量!$AE$7:$AG$14,8,MATCH(【入力】吸収量・排出量算定シート!$G100,幹材積成長量!$AE$7:$AG$7,0)),IF($F100="地位Ⅲ",INDEX(幹材積成長量!$AK$7:$AM$14,8,MATCH(【入力】吸収量・排出量算定シート!$G100,幹材積成長量!$AK$7:$AM$7,0)),INDEX(幹材積成長量!$AH$7:$AJ$14,8,MATCH(【入力】吸収量・排出量算定シート!$G100,幹材積成長量!$AH$7:$AJ$7,0)))),0)</f>
        <v>0</v>
      </c>
      <c r="DR100" s="187">
        <f>IFERROR(IF($F100="地位Ⅰ",INDEX(幹材積成長量!$AE$7:$AG$14,8,MATCH(【入力】吸収量・排出量算定シート!$G100,幹材積成長量!$AE$7:$AG$7,0)),IF($F100="地位Ⅲ",INDEX(幹材積成長量!$AK$7:$AM$14,8,MATCH(【入力】吸収量・排出量算定シート!$G100,幹材積成長量!$AK$7:$AM$7,0)),INDEX(幹材積成長量!$AH$7:$AJ$14,8,MATCH(【入力】吸収量・排出量算定シート!$G100,幹材積成長量!$AH$7:$AJ$7,0)))),0)</f>
        <v>0</v>
      </c>
      <c r="DS100" s="187">
        <f>IFERROR(IF($F100="地位Ⅰ",INDEX(幹材積成長量!$AE$7:$AG$14,8,MATCH(【入力】吸収量・排出量算定シート!$G100,幹材積成長量!$AE$7:$AG$7,0)),IF($F100="地位Ⅲ",INDEX(幹材積成長量!$AK$7:$AM$14,8,MATCH(【入力】吸収量・排出量算定シート!$G100,幹材積成長量!$AK$7:$AM$7,0)),INDEX(幹材積成長量!$AH$7:$AJ$14,8,MATCH(【入力】吸収量・排出量算定シート!$G100,幹材積成長量!$AH$7:$AJ$7,0)))),0)</f>
        <v>0</v>
      </c>
      <c r="DT100" s="187">
        <f>IFERROR(IF($F100="地位Ⅰ",INDEX(幹材積成長量!$AE$7:$AG$14,8,MATCH(【入力】吸収量・排出量算定シート!$G100,幹材積成長量!$AE$7:$AG$7,0)),IF($F100="地位Ⅲ",INDEX(幹材積成長量!$AK$7:$AM$14,8,MATCH(【入力】吸収量・排出量算定シート!$G100,幹材積成長量!$AK$7:$AM$7,0)),INDEX(幹材積成長量!$AH$7:$AJ$14,8,MATCH(【入力】吸収量・排出量算定シート!$G100,幹材積成長量!$AH$7:$AJ$7,0)))),0)</f>
        <v>0</v>
      </c>
      <c r="DU100" s="187">
        <f>IFERROR(IF($F100="地位Ⅰ",INDEX(幹材積成長量!$AE$7:$AG$14,8,MATCH(【入力】吸収量・排出量算定シート!$G100,幹材積成長量!$AE$7:$AG$7,0)),IF($F100="地位Ⅲ",INDEX(幹材積成長量!$AK$7:$AM$14,8,MATCH(【入力】吸収量・排出量算定シート!$G100,幹材積成長量!$AK$7:$AM$7,0)),INDEX(幹材積成長量!$AH$7:$AJ$14,8,MATCH(【入力】吸収量・排出量算定シート!$G100,幹材積成長量!$AH$7:$AJ$7,0)))),0)</f>
        <v>0</v>
      </c>
      <c r="DV100" s="187">
        <f>IFERROR(IF($F100="地位Ⅰ",INDEX(幹材積成長量!$AE$7:$AG$14,8,MATCH(【入力】吸収量・排出量算定シート!$G100,幹材積成長量!$AE$7:$AG$7,0)),IF($F100="地位Ⅲ",INDEX(幹材積成長量!$AK$7:$AM$14,8,MATCH(【入力】吸収量・排出量算定シート!$G100,幹材積成長量!$AK$7:$AM$7,0)),INDEX(幹材積成長量!$AH$7:$AJ$14,8,MATCH(【入力】吸収量・排出量算定シート!$G100,幹材積成長量!$AH$7:$AJ$7,0)))),0)</f>
        <v>0</v>
      </c>
      <c r="DW100" s="187">
        <f>IFERROR(IF($F100="地位Ⅰ",INDEX(幹材積成長量!$AE$7:$AG$14,8,MATCH(【入力】吸収量・排出量算定シート!$G100,幹材積成長量!$AE$7:$AG$7,0)),IF($F100="地位Ⅲ",INDEX(幹材積成長量!$AK$7:$AM$14,8,MATCH(【入力】吸収量・排出量算定シート!$G100,幹材積成長量!$AK$7:$AM$7,0)),INDEX(幹材積成長量!$AH$7:$AJ$14,8,MATCH(【入力】吸収量・排出量算定シート!$G100,幹材積成長量!$AH$7:$AJ$7,0)))),0)</f>
        <v>0</v>
      </c>
      <c r="DX100" s="187">
        <f>IFERROR(IF($F100="地位Ⅰ",INDEX(幹材積成長量!$AE$7:$AG$14,8,MATCH(【入力】吸収量・排出量算定シート!$G100,幹材積成長量!$AE$7:$AG$7,0)),IF($F100="地位Ⅲ",INDEX(幹材積成長量!$AK$7:$AM$14,8,MATCH(【入力】吸収量・排出量算定シート!$G100,幹材積成長量!$AK$7:$AM$7,0)),INDEX(幹材積成長量!$AH$7:$AJ$14,8,MATCH(【入力】吸収量・排出量算定シート!$G100,幹材積成長量!$AH$7:$AJ$7,0)))),0)</f>
        <v>0</v>
      </c>
      <c r="DY100" s="187">
        <f>IFERROR(IF($F100="地位Ⅰ",INDEX(幹材積成長量!$AE$7:$AG$14,8,MATCH(【入力】吸収量・排出量算定シート!$G100,幹材積成長量!$AE$7:$AG$7,0)),IF($F100="地位Ⅲ",INDEX(幹材積成長量!$AK$7:$AM$14,8,MATCH(【入力】吸収量・排出量算定シート!$G100,幹材積成長量!$AK$7:$AM$7,0)),INDEX(幹材積成長量!$AH$7:$AJ$14,8,MATCH(【入力】吸収量・排出量算定シート!$G100,幹材積成長量!$AH$7:$AJ$7,0)))),0)</f>
        <v>0</v>
      </c>
      <c r="DZ100" s="187">
        <f>IFERROR(IF($F100="地位Ⅰ",INDEX(幹材積成長量!$AE$7:$AG$14,8,MATCH(【入力】吸収量・排出量算定シート!$G100,幹材積成長量!$AE$7:$AG$7,0)),IF($F100="地位Ⅲ",INDEX(幹材積成長量!$AK$7:$AM$14,8,MATCH(【入力】吸収量・排出量算定シート!$G100,幹材積成長量!$AK$7:$AM$7,0)),INDEX(幹材積成長量!$AH$7:$AJ$14,8,MATCH(【入力】吸収量・排出量算定シート!$G100,幹材積成長量!$AH$7:$AJ$7,0)))),0)</f>
        <v>0</v>
      </c>
      <c r="EA100" s="187">
        <f>IFERROR(IF($F100="地位Ⅰ",INDEX(幹材積成長量!$AE$7:$AG$14,8,MATCH(【入力】吸収量・排出量算定シート!$G100,幹材積成長量!$AE$7:$AG$7,0)),IF($F100="地位Ⅲ",INDEX(幹材積成長量!$AK$7:$AM$14,8,MATCH(【入力】吸収量・排出量算定シート!$G100,幹材積成長量!$AK$7:$AM$7,0)),INDEX(幹材積成長量!$AH$7:$AJ$14,8,MATCH(【入力】吸収量・排出量算定シート!$G100,幹材積成長量!$AH$7:$AJ$7,0)))),0)</f>
        <v>0</v>
      </c>
      <c r="EB100" s="187">
        <f>IFERROR(IF($F100="地位Ⅰ",INDEX(幹材積成長量!$AE$7:$AG$14,8,MATCH(【入力】吸収量・排出量算定シート!$G100,幹材積成長量!$AE$7:$AG$7,0)),IF($F100="地位Ⅲ",INDEX(幹材積成長量!$AK$7:$AM$14,8,MATCH(【入力】吸収量・排出量算定シート!$G100,幹材積成長量!$AK$7:$AM$7,0)),INDEX(幹材積成長量!$AH$7:$AJ$14,8,MATCH(【入力】吸収量・排出量算定シート!$G100,幹材積成長量!$AH$7:$AJ$7,0)))),0)</f>
        <v>0</v>
      </c>
      <c r="EC100" s="187">
        <f>IFERROR(IF($F100="地位Ⅰ",INDEX(幹材積成長量!$AE$7:$AG$14,8,MATCH(【入力】吸収量・排出量算定シート!$G100,幹材積成長量!$AE$7:$AG$7,0)),IF($F100="地位Ⅲ",INDEX(幹材積成長量!$AK$7:$AM$14,8,MATCH(【入力】吸収量・排出量算定シート!$G100,幹材積成長量!$AK$7:$AM$7,0)),INDEX(幹材積成長量!$AH$7:$AJ$14,8,MATCH(【入力】吸収量・排出量算定シート!$G100,幹材積成長量!$AH$7:$AJ$7,0)))),0)</f>
        <v>0</v>
      </c>
      <c r="ED100" s="186">
        <f t="shared" si="233"/>
        <v>0</v>
      </c>
      <c r="EE100" s="186">
        <f t="shared" si="234"/>
        <v>0</v>
      </c>
      <c r="EF100" s="186">
        <f t="shared" si="235"/>
        <v>0</v>
      </c>
      <c r="EG100" s="186">
        <f t="shared" si="236"/>
        <v>0</v>
      </c>
      <c r="EH100" s="186">
        <f t="shared" si="237"/>
        <v>0</v>
      </c>
      <c r="EI100" s="186">
        <f t="shared" si="238"/>
        <v>0</v>
      </c>
      <c r="EJ100" s="186">
        <f t="shared" si="239"/>
        <v>0</v>
      </c>
      <c r="EK100" s="186">
        <f t="shared" si="240"/>
        <v>0</v>
      </c>
      <c r="EL100" s="186">
        <f t="shared" si="241"/>
        <v>0</v>
      </c>
      <c r="EM100" s="186">
        <f t="shared" si="242"/>
        <v>0</v>
      </c>
      <c r="EN100" s="186">
        <f t="shared" si="243"/>
        <v>0</v>
      </c>
      <c r="EO100" s="186">
        <f t="shared" si="244"/>
        <v>0</v>
      </c>
      <c r="EP100" s="186">
        <f t="shared" si="245"/>
        <v>0</v>
      </c>
      <c r="EQ100" s="186">
        <f t="shared" si="246"/>
        <v>0</v>
      </c>
      <c r="ER100" s="186">
        <f t="shared" si="247"/>
        <v>0</v>
      </c>
      <c r="ES100" s="186">
        <f t="shared" si="248"/>
        <v>0</v>
      </c>
      <c r="ET100" s="186">
        <f t="shared" si="249"/>
        <v>0</v>
      </c>
    </row>
    <row r="101" spans="2:150" x14ac:dyDescent="0.3">
      <c r="B101" s="3"/>
      <c r="C101" s="3"/>
      <c r="D101" s="3"/>
      <c r="E101" s="3"/>
      <c r="G101" s="217"/>
      <c r="J101" s="3"/>
      <c r="M101" s="187">
        <f>IFERROR(IF($F101="地位Ⅰ",INDEX(幹材積成長量!$S$7:$U$148,MATCH(【入力】吸収量・排出量算定シート!$H101+(M$17-$M$17),幹材積成長量!$S$7:$S$148,0),MATCH($G101,幹材積成長量!$S$7:$U$7,0)),IF($F101="地位Ⅲ",INDEX(幹材積成長量!$Y$7:$AA$148,MATCH(【入力】吸収量・排出量算定シート!$H101+(M$17-$M$17),幹材積成長量!$Y$7:$Y$148,0),MATCH($G101,幹材積成長量!$Y$7:$AA$7,0)),INDEX(幹材積成長量!$V$7:$X$148,MATCH(【入力】吸収量・排出量算定シート!$H101+(M$17-$M$17),幹材積成長量!$V$7:$V$148,0),MATCH($G101,幹材積成長量!$V$7:$X$7,0)))),0)</f>
        <v>0</v>
      </c>
      <c r="N101" s="187">
        <f>IFERROR(IF($F101="地位Ⅰ",INDEX(幹材積成長量!$S$7:$U$148,MATCH(【入力】吸収量・排出量算定シート!$H101+(N$17-$M$17),幹材積成長量!$S$7:$S$148,0),MATCH($G101,幹材積成長量!$S$7:$U$7,0)),IF($F101="地位Ⅲ",INDEX(幹材積成長量!$Y$7:$AA$148,MATCH(【入力】吸収量・排出量算定シート!$H101+(N$17-$M$17),幹材積成長量!$Y$7:$Y$148,0),MATCH($G101,幹材積成長量!$Y$7:$AA$7,0)),INDEX(幹材積成長量!$V$7:$X$148,MATCH(【入力】吸収量・排出量算定シート!$H101+(N$17-$M$17),幹材積成長量!$V$7:$V$148,0),MATCH($G101,幹材積成長量!$V$7:$X$7,0)))),0)</f>
        <v>0</v>
      </c>
      <c r="O101" s="187">
        <f>IFERROR(IF($F101="地位Ⅰ",INDEX(幹材積成長量!$S$7:$U$148,MATCH(【入力】吸収量・排出量算定シート!$H101+(O$17-$M$17),幹材積成長量!$S$7:$S$148,0),MATCH($G101,幹材積成長量!$S$7:$U$7,0)),IF($F101="地位Ⅲ",INDEX(幹材積成長量!$Y$7:$AA$148,MATCH(【入力】吸収量・排出量算定シート!$H101+(O$17-$M$17),幹材積成長量!$Y$7:$Y$148,0),MATCH($G101,幹材積成長量!$Y$7:$AA$7,0)),INDEX(幹材積成長量!$V$7:$X$148,MATCH(【入力】吸収量・排出量算定シート!$H101+(O$17-$M$17),幹材積成長量!$V$7:$V$148,0),MATCH($G101,幹材積成長量!$V$7:$X$7,0)))),0)</f>
        <v>0</v>
      </c>
      <c r="P101" s="187">
        <f>IFERROR(IF($F101="地位Ⅰ",INDEX(幹材積成長量!$S$7:$U$148,MATCH(【入力】吸収量・排出量算定シート!$H101+(P$17-$M$17),幹材積成長量!$S$7:$S$148,0),MATCH($G101,幹材積成長量!$S$7:$U$7,0)),IF($F101="地位Ⅲ",INDEX(幹材積成長量!$Y$7:$AA$148,MATCH(【入力】吸収量・排出量算定シート!$H101+(P$17-$M$17),幹材積成長量!$Y$7:$Y$148,0),MATCH($G101,幹材積成長量!$Y$7:$AA$7,0)),INDEX(幹材積成長量!$V$7:$X$148,MATCH(【入力】吸収量・排出量算定シート!$H101+(P$17-$M$17),幹材積成長量!$V$7:$V$148,0),MATCH($G101,幹材積成長量!$V$7:$X$7,0)))),0)</f>
        <v>0</v>
      </c>
      <c r="Q101" s="187">
        <f>IFERROR(IF($F101="地位Ⅰ",INDEX(幹材積成長量!$S$7:$U$148,MATCH(【入力】吸収量・排出量算定シート!$H101+(Q$17-$M$17),幹材積成長量!$S$7:$S$148,0),MATCH($G101,幹材積成長量!$S$7:$U$7,0)),IF($F101="地位Ⅲ",INDEX(幹材積成長量!$Y$7:$AA$148,MATCH(【入力】吸収量・排出量算定シート!$H101+(Q$17-$M$17),幹材積成長量!$Y$7:$Y$148,0),MATCH($G101,幹材積成長量!$Y$7:$AA$7,0)),INDEX(幹材積成長量!$V$7:$X$148,MATCH(【入力】吸収量・排出量算定シート!$H101+(Q$17-$M$17),幹材積成長量!$V$7:$V$148,0),MATCH($G101,幹材積成長量!$V$7:$X$7,0)))),0)</f>
        <v>0</v>
      </c>
      <c r="R101" s="187">
        <f>IFERROR(IF($F101="地位Ⅰ",INDEX(幹材積成長量!$S$7:$U$148,MATCH(【入力】吸収量・排出量算定シート!$H101+(R$17-$M$17),幹材積成長量!$S$7:$S$148,0),MATCH($G101,幹材積成長量!$S$7:$U$7,0)),IF($F101="地位Ⅲ",INDEX(幹材積成長量!$Y$7:$AA$148,MATCH(【入力】吸収量・排出量算定シート!$H101+(R$17-$M$17),幹材積成長量!$Y$7:$Y$148,0),MATCH($G101,幹材積成長量!$Y$7:$AA$7,0)),INDEX(幹材積成長量!$V$7:$X$148,MATCH(【入力】吸収量・排出量算定シート!$H101+(R$17-$M$17),幹材積成長量!$V$7:$V$148,0),MATCH($G101,幹材積成長量!$V$7:$X$7,0)))),0)</f>
        <v>0</v>
      </c>
      <c r="S101" s="187">
        <f>IFERROR(IF($F101="地位Ⅰ",INDEX(幹材積成長量!$S$7:$U$148,MATCH(【入力】吸収量・排出量算定シート!$H101+(S$17-$M$17),幹材積成長量!$S$7:$S$148,0),MATCH($G101,幹材積成長量!$S$7:$U$7,0)),IF($F101="地位Ⅲ",INDEX(幹材積成長量!$Y$7:$AA$148,MATCH(【入力】吸収量・排出量算定シート!$H101+(S$17-$M$17),幹材積成長量!$Y$7:$Y$148,0),MATCH($G101,幹材積成長量!$Y$7:$AA$7,0)),INDEX(幹材積成長量!$V$7:$X$148,MATCH(【入力】吸収量・排出量算定シート!$H101+(S$17-$M$17),幹材積成長量!$V$7:$V$148,0),MATCH($G101,幹材積成長量!$V$7:$X$7,0)))),0)</f>
        <v>0</v>
      </c>
      <c r="T101" s="187">
        <f>IFERROR(IF($F101="地位Ⅰ",INDEX(幹材積成長量!$S$7:$U$148,MATCH(【入力】吸収量・排出量算定シート!$H101+(T$17-$M$17),幹材積成長量!$S$7:$S$148,0),MATCH($G101,幹材積成長量!$S$7:$U$7,0)),IF($F101="地位Ⅲ",INDEX(幹材積成長量!$Y$7:$AA$148,MATCH(【入力】吸収量・排出量算定シート!$H101+(T$17-$M$17),幹材積成長量!$Y$7:$Y$148,0),MATCH($G101,幹材積成長量!$Y$7:$AA$7,0)),INDEX(幹材積成長量!$V$7:$X$148,MATCH(【入力】吸収量・排出量算定シート!$H101+(T$17-$M$17),幹材積成長量!$V$7:$V$148,0),MATCH($G101,幹材積成長量!$V$7:$X$7,0)))),0)</f>
        <v>0</v>
      </c>
      <c r="U101" s="187">
        <f>IFERROR(IF($F101="地位Ⅰ",INDEX(幹材積成長量!$S$7:$U$148,MATCH(【入力】吸収量・排出量算定シート!$H101+(U$17-$M$17),幹材積成長量!$S$7:$S$148,0),MATCH($G101,幹材積成長量!$S$7:$U$7,0)),IF($F101="地位Ⅲ",INDEX(幹材積成長量!$Y$7:$AA$148,MATCH(【入力】吸収量・排出量算定シート!$H101+(U$17-$M$17),幹材積成長量!$Y$7:$Y$148,0),MATCH($G101,幹材積成長量!$Y$7:$AA$7,0)),INDEX(幹材積成長量!$V$7:$X$148,MATCH(【入力】吸収量・排出量算定シート!$H101+(U$17-$M$17),幹材積成長量!$V$7:$V$148,0),MATCH($G101,幹材積成長量!$V$7:$X$7,0)))),0)</f>
        <v>0</v>
      </c>
      <c r="V101" s="187">
        <f>IFERROR(IF($F101="地位Ⅰ",INDEX(幹材積成長量!$S$7:$U$148,MATCH(【入力】吸収量・排出量算定シート!$H101+(V$17-$M$17),幹材積成長量!$S$7:$S$148,0),MATCH($G101,幹材積成長量!$S$7:$U$7,0)),IF($F101="地位Ⅲ",INDEX(幹材積成長量!$Y$7:$AA$148,MATCH(【入力】吸収量・排出量算定シート!$H101+(V$17-$M$17),幹材積成長量!$Y$7:$Y$148,0),MATCH($G101,幹材積成長量!$Y$7:$AA$7,0)),INDEX(幹材積成長量!$V$7:$X$148,MATCH(【入力】吸収量・排出量算定シート!$H101+(V$17-$M$17),幹材積成長量!$V$7:$V$148,0),MATCH($G101,幹材積成長量!$V$7:$X$7,0)))),0)</f>
        <v>0</v>
      </c>
      <c r="W101" s="187">
        <f>IFERROR(IF($F101="地位Ⅰ",INDEX(幹材積成長量!$S$7:$U$148,MATCH(【入力】吸収量・排出量算定シート!$H101+(W$17-$M$17),幹材積成長量!$S$7:$S$148,0),MATCH($G101,幹材積成長量!$S$7:$U$7,0)),IF($F101="地位Ⅲ",INDEX(幹材積成長量!$Y$7:$AA$148,MATCH(【入力】吸収量・排出量算定シート!$H101+(W$17-$M$17),幹材積成長量!$Y$7:$Y$148,0),MATCH($G101,幹材積成長量!$Y$7:$AA$7,0)),INDEX(幹材積成長量!$V$7:$X$148,MATCH(【入力】吸収量・排出量算定シート!$H101+(W$17-$M$17),幹材積成長量!$V$7:$V$148,0),MATCH($G101,幹材積成長量!$V$7:$X$7,0)))),0)</f>
        <v>0</v>
      </c>
      <c r="X101" s="187">
        <f>IFERROR(IF($F101="地位Ⅰ",INDEX(幹材積成長量!$S$7:$U$148,MATCH(【入力】吸収量・排出量算定シート!$H101+(X$17-$M$17),幹材積成長量!$S$7:$S$148,0),MATCH($G101,幹材積成長量!$S$7:$U$7,0)),IF($F101="地位Ⅲ",INDEX(幹材積成長量!$Y$7:$AA$148,MATCH(【入力】吸収量・排出量算定シート!$H101+(X$17-$M$17),幹材積成長量!$Y$7:$Y$148,0),MATCH($G101,幹材積成長量!$Y$7:$AA$7,0)),INDEX(幹材積成長量!$V$7:$X$148,MATCH(【入力】吸収量・排出量算定シート!$H101+(X$17-$M$17),幹材積成長量!$V$7:$V$148,0),MATCH($G101,幹材積成長量!$V$7:$X$7,0)))),0)</f>
        <v>0</v>
      </c>
      <c r="Y101" s="187">
        <f>IFERROR(IF($F101="地位Ⅰ",INDEX(幹材積成長量!$S$7:$U$148,MATCH(【入力】吸収量・排出量算定シート!$H101+(Y$17-$M$17),幹材積成長量!$S$7:$S$148,0),MATCH($G101,幹材積成長量!$S$7:$U$7,0)),IF($F101="地位Ⅲ",INDEX(幹材積成長量!$Y$7:$AA$148,MATCH(【入力】吸収量・排出量算定シート!$H101+(Y$17-$M$17),幹材積成長量!$Y$7:$Y$148,0),MATCH($G101,幹材積成長量!$Y$7:$AA$7,0)),INDEX(幹材積成長量!$V$7:$X$148,MATCH(【入力】吸収量・排出量算定シート!$H101+(Y$17-$M$17),幹材積成長量!$V$7:$V$148,0),MATCH($G101,幹材積成長量!$V$7:$X$7,0)))),0)</f>
        <v>0</v>
      </c>
      <c r="Z101" s="187">
        <f>IFERROR(IF($F101="地位Ⅰ",INDEX(幹材積成長量!$S$7:$U$148,MATCH(【入力】吸収量・排出量算定シート!$H101+(Z$17-$M$17),幹材積成長量!$S$7:$S$148,0),MATCH($G101,幹材積成長量!$S$7:$U$7,0)),IF($F101="地位Ⅲ",INDEX(幹材積成長量!$Y$7:$AA$148,MATCH(【入力】吸収量・排出量算定シート!$H101+(Z$17-$M$17),幹材積成長量!$Y$7:$Y$148,0),MATCH($G101,幹材積成長量!$Y$7:$AA$7,0)),INDEX(幹材積成長量!$V$7:$X$148,MATCH(【入力】吸収量・排出量算定シート!$H101+(Z$17-$M$17),幹材積成長量!$V$7:$V$148,0),MATCH($G101,幹材積成長量!$V$7:$X$7,0)))),0)</f>
        <v>0</v>
      </c>
      <c r="AA101" s="187">
        <f>IFERROR(IF($F101="地位Ⅰ",INDEX(幹材積成長量!$S$7:$U$148,MATCH(【入力】吸収量・排出量算定シート!$H101+(AA$17-$M$17),幹材積成長量!$S$7:$S$148,0),MATCH($G101,幹材積成長量!$S$7:$U$7,0)),IF($F101="地位Ⅲ",INDEX(幹材積成長量!$Y$7:$AA$148,MATCH(【入力】吸収量・排出量算定シート!$H101+(AA$17-$M$17),幹材積成長量!$Y$7:$Y$148,0),MATCH($G101,幹材積成長量!$Y$7:$AA$7,0)),INDEX(幹材積成長量!$V$7:$X$148,MATCH(【入力】吸収量・排出量算定シート!$H101+(AA$17-$M$17),幹材積成長量!$V$7:$V$148,0),MATCH($G101,幹材積成長量!$V$7:$X$7,0)))),0)</f>
        <v>0</v>
      </c>
      <c r="AB101" s="187">
        <f>IFERROR(IF($F101="地位Ⅰ",INDEX(幹材積成長量!$S$7:$U$148,MATCH(【入力】吸収量・排出量算定シート!$H101+(AB$17-$M$17),幹材積成長量!$S$7:$S$148,0),MATCH($G101,幹材積成長量!$S$7:$U$7,0)),IF($F101="地位Ⅲ",INDEX(幹材積成長量!$Y$7:$AA$148,MATCH(【入力】吸収量・排出量算定シート!$H101+(AB$17-$M$17),幹材積成長量!$Y$7:$Y$148,0),MATCH($G101,幹材積成長量!$Y$7:$AA$7,0)),INDEX(幹材積成長量!$V$7:$X$148,MATCH(【入力】吸収量・排出量算定シート!$H101+(AB$17-$M$17),幹材積成長量!$V$7:$V$148,0),MATCH($G101,幹材積成長量!$V$7:$X$7,0)))),0)</f>
        <v>0</v>
      </c>
      <c r="AC101" s="187">
        <f>IFERROR(IF($F101="地位Ⅰ",INDEX(幹材積成長量!$S$7:$U$148,MATCH(【入力】吸収量・排出量算定シート!$H101+(AC$17-$M$17),幹材積成長量!$S$7:$S$148,0),MATCH($G101,幹材積成長量!$S$7:$U$7,0)),IF($F101="地位Ⅲ",INDEX(幹材積成長量!$Y$7:$AA$148,MATCH(【入力】吸収量・排出量算定シート!$H101+(AC$17-$M$17),幹材積成長量!$Y$7:$Y$148,0),MATCH($G101,幹材積成長量!$Y$7:$AA$7,0)),INDEX(幹材積成長量!$V$7:$X$148,MATCH(【入力】吸収量・排出量算定シート!$H101+(AC$17-$M$17),幹材積成長量!$V$7:$V$148,0),MATCH($G101,幹材積成長量!$V$7:$X$7,0)))),0)</f>
        <v>0</v>
      </c>
      <c r="AD101" s="2">
        <f>IFERROR(INDEX('BEF（拡大係数）'!$A$4:$AO$154,MATCH(【入力】吸収量・排出量算定シート!$H101,'BEF（拡大係数）'!$A$4:$A$154,0),MATCH($G101,'BEF（拡大係数）'!$A$4:$AO$4,0)),0)</f>
        <v>0</v>
      </c>
      <c r="AE101" s="2">
        <f>IFERROR(INDEX('BEF（拡大係数）'!$A$4:$AO$154,MATCH(【入力】吸収量・排出量算定シート!$H101,'BEF（拡大係数）'!$A$4:$A$154,0),MATCH($G101,'BEF（拡大係数）'!$A$4:$AO$4,0)),0)</f>
        <v>0</v>
      </c>
      <c r="AF101" s="2">
        <f>IFERROR(INDEX('BEF（拡大係数）'!$A$4:$AO$154,MATCH(【入力】吸収量・排出量算定シート!$H101,'BEF（拡大係数）'!$A$4:$A$154,0),MATCH($G101,'BEF（拡大係数）'!$A$4:$AO$4,0)),0)</f>
        <v>0</v>
      </c>
      <c r="AG101" s="2">
        <f>IFERROR(INDEX('BEF（拡大係数）'!$A$4:$AO$154,MATCH(【入力】吸収量・排出量算定シート!$H101,'BEF（拡大係数）'!$A$4:$A$154,0),MATCH($G101,'BEF（拡大係数）'!$A$4:$AO$4,0)),0)</f>
        <v>0</v>
      </c>
      <c r="AH101" s="2">
        <f>IFERROR(INDEX('BEF（拡大係数）'!$A$4:$AO$154,MATCH(【入力】吸収量・排出量算定シート!$H101,'BEF（拡大係数）'!$A$4:$A$154,0),MATCH($G101,'BEF（拡大係数）'!$A$4:$AO$4,0)),0)</f>
        <v>0</v>
      </c>
      <c r="AI101" s="2">
        <f>IFERROR(INDEX('BEF（拡大係数）'!$A$4:$AO$154,MATCH(【入力】吸収量・排出量算定シート!$H101,'BEF（拡大係数）'!$A$4:$A$154,0),MATCH($G101,'BEF（拡大係数）'!$A$4:$AO$4,0)),0)</f>
        <v>0</v>
      </c>
      <c r="AJ101" s="2">
        <f>IFERROR(INDEX('BEF（拡大係数）'!$A$4:$AO$154,MATCH(【入力】吸収量・排出量算定シート!$H101,'BEF（拡大係数）'!$A$4:$A$154,0),MATCH($G101,'BEF（拡大係数）'!$A$4:$AO$4,0)),0)</f>
        <v>0</v>
      </c>
      <c r="AK101" s="2">
        <f>IFERROR(INDEX('BEF（拡大係数）'!$A$4:$AO$154,MATCH(【入力】吸収量・排出量算定シート!$H101,'BEF（拡大係数）'!$A$4:$A$154,0),MATCH($G101,'BEF（拡大係数）'!$A$4:$AO$4,0)),0)</f>
        <v>0</v>
      </c>
      <c r="AL101" s="2">
        <f>IFERROR(INDEX('BEF（拡大係数）'!$A$4:$AO$154,MATCH(【入力】吸収量・排出量算定シート!$H101,'BEF（拡大係数）'!$A$4:$A$154,0),MATCH($G101,'BEF（拡大係数）'!$A$4:$AO$4,0)),0)</f>
        <v>0</v>
      </c>
      <c r="AM101" s="2">
        <f>IFERROR(INDEX('BEF（拡大係数）'!$A$4:$AO$154,MATCH(【入力】吸収量・排出量算定シート!$H101,'BEF（拡大係数）'!$A$4:$A$154,0),MATCH($G101,'BEF（拡大係数）'!$A$4:$AO$4,0)),0)</f>
        <v>0</v>
      </c>
      <c r="AN101" s="2">
        <f>IFERROR(INDEX('BEF（拡大係数）'!$A$4:$AO$154,MATCH(【入力】吸収量・排出量算定シート!$H101,'BEF（拡大係数）'!$A$4:$A$154,0),MATCH($G101,'BEF（拡大係数）'!$A$4:$AO$4,0)),0)</f>
        <v>0</v>
      </c>
      <c r="AO101" s="2">
        <f>IFERROR(INDEX('BEF（拡大係数）'!$A$4:$AO$154,MATCH(【入力】吸収量・排出量算定シート!$H101,'BEF（拡大係数）'!$A$4:$A$154,0),MATCH($G101,'BEF（拡大係数）'!$A$4:$AO$4,0)),0)</f>
        <v>0</v>
      </c>
      <c r="AP101" s="2">
        <f>IFERROR(INDEX('BEF（拡大係数）'!$A$4:$AO$154,MATCH(【入力】吸収量・排出量算定シート!$H101,'BEF（拡大係数）'!$A$4:$A$154,0),MATCH($G101,'BEF（拡大係数）'!$A$4:$AO$4,0)),0)</f>
        <v>0</v>
      </c>
      <c r="AQ101" s="2">
        <f>IFERROR(INDEX('BEF（拡大係数）'!$A$4:$AO$154,MATCH(【入力】吸収量・排出量算定シート!$H101,'BEF（拡大係数）'!$A$4:$A$154,0),MATCH($G101,'BEF（拡大係数）'!$A$4:$AO$4,0)),0)</f>
        <v>0</v>
      </c>
      <c r="AR101" s="2">
        <f>IFERROR(INDEX('BEF（拡大係数）'!$A$4:$AO$154,MATCH(【入力】吸収量・排出量算定シート!$H101,'BEF（拡大係数）'!$A$4:$A$154,0),MATCH($G101,'BEF（拡大係数）'!$A$4:$AO$4,0)),0)</f>
        <v>0</v>
      </c>
      <c r="AS101" s="2">
        <f>IFERROR(INDEX('BEF（拡大係数）'!$A$4:$AO$154,MATCH(【入力】吸収量・排出量算定シート!$H101,'BEF（拡大係数）'!$A$4:$A$154,0),MATCH($G101,'BEF（拡大係数）'!$A$4:$AO$4,0)),0)</f>
        <v>0</v>
      </c>
      <c r="AT101" s="2">
        <f>IFERROR(INDEX('BEF（拡大係数）'!$A$4:$AO$154,MATCH(【入力】吸収量・排出量算定シート!$H101,'BEF（拡大係数）'!$A$4:$A$154,0),MATCH($G101,'BEF（拡大係数）'!$A$4:$AO$4,0)),0)</f>
        <v>0</v>
      </c>
      <c r="AU101" s="2">
        <f>IFERROR(VLOOKUP($G101,パラメータ_オリジナル!$B$6:$G$45,4,FALSE),0)</f>
        <v>0</v>
      </c>
      <c r="AV101" s="2">
        <f>IFERROR(VLOOKUP($G101,パラメータ_オリジナル!$B$6:$G$45,5,FALSE),0)</f>
        <v>0</v>
      </c>
      <c r="AW101" s="2">
        <f>IFERROR(VLOOKUP($G101,パラメータ_オリジナル!$B$6:$G$45,6,FALSE),0)</f>
        <v>0</v>
      </c>
      <c r="AX101" s="125">
        <f t="shared" si="182"/>
        <v>0</v>
      </c>
      <c r="AY101" s="125">
        <f t="shared" si="183"/>
        <v>0</v>
      </c>
      <c r="AZ101" s="125">
        <f t="shared" si="184"/>
        <v>0</v>
      </c>
      <c r="BA101" s="125">
        <f t="shared" si="185"/>
        <v>0</v>
      </c>
      <c r="BB101" s="125">
        <f t="shared" si="186"/>
        <v>0</v>
      </c>
      <c r="BC101" s="125">
        <f t="shared" si="187"/>
        <v>0</v>
      </c>
      <c r="BD101" s="125">
        <f t="shared" si="188"/>
        <v>0</v>
      </c>
      <c r="BE101" s="125">
        <f t="shared" si="189"/>
        <v>0</v>
      </c>
      <c r="BF101" s="125">
        <f t="shared" si="190"/>
        <v>0</v>
      </c>
      <c r="BG101" s="125">
        <f t="shared" si="191"/>
        <v>0</v>
      </c>
      <c r="BH101" s="125">
        <f t="shared" si="192"/>
        <v>0</v>
      </c>
      <c r="BI101" s="125">
        <f t="shared" si="193"/>
        <v>0</v>
      </c>
      <c r="BJ101" s="125">
        <f t="shared" si="194"/>
        <v>0</v>
      </c>
      <c r="BK101" s="125">
        <f t="shared" si="195"/>
        <v>0</v>
      </c>
      <c r="BL101" s="125">
        <f t="shared" si="196"/>
        <v>0</v>
      </c>
      <c r="BM101" s="125">
        <f t="shared" si="197"/>
        <v>0</v>
      </c>
      <c r="BN101" s="125">
        <f t="shared" si="198"/>
        <v>0</v>
      </c>
      <c r="BO101" s="125">
        <f t="shared" si="199"/>
        <v>0</v>
      </c>
      <c r="BP101" s="125">
        <f t="shared" si="200"/>
        <v>0</v>
      </c>
      <c r="BQ101" s="125">
        <f t="shared" si="201"/>
        <v>0</v>
      </c>
      <c r="BR101" s="125">
        <f t="shared" si="202"/>
        <v>0</v>
      </c>
      <c r="BS101" s="125">
        <f t="shared" si="203"/>
        <v>0</v>
      </c>
      <c r="BT101" s="125">
        <f t="shared" si="204"/>
        <v>0</v>
      </c>
      <c r="BU101" s="125">
        <f t="shared" si="205"/>
        <v>0</v>
      </c>
      <c r="BV101" s="125">
        <f t="shared" si="206"/>
        <v>0</v>
      </c>
      <c r="BW101" s="125">
        <f t="shared" si="207"/>
        <v>0</v>
      </c>
      <c r="BX101" s="125">
        <f t="shared" si="208"/>
        <v>0</v>
      </c>
      <c r="BY101" s="125">
        <f t="shared" si="209"/>
        <v>0</v>
      </c>
      <c r="BZ101" s="125">
        <f t="shared" si="210"/>
        <v>0</v>
      </c>
      <c r="CA101" s="125">
        <f t="shared" si="211"/>
        <v>0</v>
      </c>
      <c r="CB101" s="125">
        <f t="shared" si="212"/>
        <v>0</v>
      </c>
      <c r="CC101" s="125">
        <f t="shared" si="213"/>
        <v>0</v>
      </c>
      <c r="CD101" s="125">
        <f t="shared" si="214"/>
        <v>0</v>
      </c>
      <c r="CE101" s="125">
        <f t="shared" si="215"/>
        <v>0</v>
      </c>
      <c r="CF101" s="2">
        <f>IFERROR(IF($F101="地位Ⅰ",INDEX(幹材積成長量!$I$7:$K$148,MATCH((【入力】吸収量・排出量算定シート!$H101+(【入力】吸収量・排出量算定シート!CF$17-【入力】吸収量・排出量算定シート!$CF$17)),幹材積成長量!$I$7:$I$148,0),MATCH(【入力】吸収量・排出量算定シート!$G101,幹材積成長量!$I$7:$K$7,0)),IF($F101="地位Ⅲ",INDEX(幹材積成長量!$O$7:$Q$148,MATCH((【入力】吸収量・排出量算定シート!$H101+(【入力】吸収量・排出量算定シート!CF$17-【入力】吸収量・排出量算定シート!$CF$17)),幹材積成長量!$O$7:$O$148,0),MATCH(【入力】吸収量・排出量算定シート!$G101,幹材積成長量!$O$7:$Q$7,0)),INDEX(幹材積成長量!$L$7:$N$148,MATCH((【入力】吸収量・排出量算定シート!$H101+(【入力】吸収量・排出量算定シート!CF$17-【入力】吸収量・排出量算定シート!$CF$17)),幹材積成長量!$L$7:$L$148,0),MATCH(【入力】吸収量・排出量算定シート!$G101,幹材積成長量!$L$7:$N$7,0)))),0)</f>
        <v>0</v>
      </c>
      <c r="CG101" s="2">
        <f>IFERROR(IF($F101="地位Ⅰ",INDEX(幹材積成長量!$I$7:$K$148,MATCH((【入力】吸収量・排出量算定シート!$H101+(【入力】吸収量・排出量算定シート!CG$17-【入力】吸収量・排出量算定シート!$CF$17)),幹材積成長量!$I$7:$I$148,0),MATCH(【入力】吸収量・排出量算定シート!$G101,幹材積成長量!$I$7:$K$7,0)),IF($F101="地位Ⅲ",INDEX(幹材積成長量!$O$7:$Q$148,MATCH((【入力】吸収量・排出量算定シート!$H101+(【入力】吸収量・排出量算定シート!CG$17-【入力】吸収量・排出量算定シート!$CF$17)),幹材積成長量!$O$7:$O$148,0),MATCH(【入力】吸収量・排出量算定シート!$G101,幹材積成長量!$O$7:$Q$7,0)),INDEX(幹材積成長量!$L$7:$N$148,MATCH((【入力】吸収量・排出量算定シート!$H101+(【入力】吸収量・排出量算定シート!CG$17-【入力】吸収量・排出量算定シート!$CF$17)),幹材積成長量!$L$7:$L$148,0),MATCH(【入力】吸収量・排出量算定シート!$G101,幹材積成長量!$L$7:$N$7,0)))),0)</f>
        <v>0</v>
      </c>
      <c r="CH101" s="2">
        <f>IFERROR(IF($F101="地位Ⅰ",INDEX(幹材積成長量!$I$7:$K$148,MATCH((【入力】吸収量・排出量算定シート!$H101+(【入力】吸収量・排出量算定シート!CH$17-【入力】吸収量・排出量算定シート!$CF$17)),幹材積成長量!$I$7:$I$148,0),MATCH(【入力】吸収量・排出量算定シート!$G101,幹材積成長量!$I$7:$K$7,0)),IF($F101="地位Ⅲ",INDEX(幹材積成長量!$O$7:$Q$148,MATCH((【入力】吸収量・排出量算定シート!$H101+(【入力】吸収量・排出量算定シート!CH$17-【入力】吸収量・排出量算定シート!$CF$17)),幹材積成長量!$O$7:$O$148,0),MATCH(【入力】吸収量・排出量算定シート!$G101,幹材積成長量!$O$7:$Q$7,0)),INDEX(幹材積成長量!$L$7:$N$148,MATCH((【入力】吸収量・排出量算定シート!$H101+(【入力】吸収量・排出量算定シート!CH$17-【入力】吸収量・排出量算定シート!$CF$17)),幹材積成長量!$L$7:$L$148,0),MATCH(【入力】吸収量・排出量算定シート!$G101,幹材積成長量!$L$7:$N$7,0)))),0)</f>
        <v>0</v>
      </c>
      <c r="CI101" s="2">
        <f>IFERROR(IF($F101="地位Ⅰ",INDEX(幹材積成長量!$I$7:$K$148,MATCH((【入力】吸収量・排出量算定シート!$H101+(【入力】吸収量・排出量算定シート!CI$17-【入力】吸収量・排出量算定シート!$CF$17)),幹材積成長量!$I$7:$I$148,0),MATCH(【入力】吸収量・排出量算定シート!$G101,幹材積成長量!$I$7:$K$7,0)),IF($F101="地位Ⅲ",INDEX(幹材積成長量!$O$7:$Q$148,MATCH((【入力】吸収量・排出量算定シート!$H101+(【入力】吸収量・排出量算定シート!CI$17-【入力】吸収量・排出量算定シート!$CF$17)),幹材積成長量!$O$7:$O$148,0),MATCH(【入力】吸収量・排出量算定シート!$G101,幹材積成長量!$O$7:$Q$7,0)),INDEX(幹材積成長量!$L$7:$N$148,MATCH((【入力】吸収量・排出量算定シート!$H101+(【入力】吸収量・排出量算定シート!CI$17-【入力】吸収量・排出量算定シート!$CF$17)),幹材積成長量!$L$7:$L$148,0),MATCH(【入力】吸収量・排出量算定シート!$G101,幹材積成長量!$L$7:$N$7,0)))),0)</f>
        <v>0</v>
      </c>
      <c r="CJ101" s="2">
        <f>IFERROR(IF($F101="地位Ⅰ",INDEX(幹材積成長量!$I$7:$K$148,MATCH((【入力】吸収量・排出量算定シート!$H101+(【入力】吸収量・排出量算定シート!CJ$17-【入力】吸収量・排出量算定シート!$CF$17)),幹材積成長量!$I$7:$I$148,0),MATCH(【入力】吸収量・排出量算定シート!$G101,幹材積成長量!$I$7:$K$7,0)),IF($F101="地位Ⅲ",INDEX(幹材積成長量!$O$7:$Q$148,MATCH((【入力】吸収量・排出量算定シート!$H101+(【入力】吸収量・排出量算定シート!CJ$17-【入力】吸収量・排出量算定シート!$CF$17)),幹材積成長量!$O$7:$O$148,0),MATCH(【入力】吸収量・排出量算定シート!$G101,幹材積成長量!$O$7:$Q$7,0)),INDEX(幹材積成長量!$L$7:$N$148,MATCH((【入力】吸収量・排出量算定シート!$H101+(【入力】吸収量・排出量算定シート!CJ$17-【入力】吸収量・排出量算定シート!$CF$17)),幹材積成長量!$L$7:$L$148,0),MATCH(【入力】吸収量・排出量算定シート!$G101,幹材積成長量!$L$7:$N$7,0)))),0)</f>
        <v>0</v>
      </c>
      <c r="CK101" s="2">
        <f>IFERROR(IF($F101="地位Ⅰ",INDEX(幹材積成長量!$I$7:$K$148,MATCH((【入力】吸収量・排出量算定シート!$H101+(【入力】吸収量・排出量算定シート!CK$17-【入力】吸収量・排出量算定シート!$CF$17)),幹材積成長量!$I$7:$I$148,0),MATCH(【入力】吸収量・排出量算定シート!$G101,幹材積成長量!$I$7:$K$7,0)),IF($F101="地位Ⅲ",INDEX(幹材積成長量!$O$7:$Q$148,MATCH((【入力】吸収量・排出量算定シート!$H101+(【入力】吸収量・排出量算定シート!CK$17-【入力】吸収量・排出量算定シート!$CF$17)),幹材積成長量!$O$7:$O$148,0),MATCH(【入力】吸収量・排出量算定シート!$G101,幹材積成長量!$O$7:$Q$7,0)),INDEX(幹材積成長量!$L$7:$N$148,MATCH((【入力】吸収量・排出量算定シート!$H101+(【入力】吸収量・排出量算定シート!CK$17-【入力】吸収量・排出量算定シート!$CF$17)),幹材積成長量!$L$7:$L$148,0),MATCH(【入力】吸収量・排出量算定シート!$G101,幹材積成長量!$L$7:$N$7,0)))),0)</f>
        <v>0</v>
      </c>
      <c r="CL101" s="2">
        <f>IFERROR(IF($F101="地位Ⅰ",INDEX(幹材積成長量!$I$7:$K$148,MATCH((【入力】吸収量・排出量算定シート!$H101+(【入力】吸収量・排出量算定シート!CL$17-【入力】吸収量・排出量算定シート!$CF$17)),幹材積成長量!$I$7:$I$148,0),MATCH(【入力】吸収量・排出量算定シート!$G101,幹材積成長量!$I$7:$K$7,0)),IF($F101="地位Ⅲ",INDEX(幹材積成長量!$O$7:$Q$148,MATCH((【入力】吸収量・排出量算定シート!$H101+(【入力】吸収量・排出量算定シート!CL$17-【入力】吸収量・排出量算定シート!$CF$17)),幹材積成長量!$O$7:$O$148,0),MATCH(【入力】吸収量・排出量算定シート!$G101,幹材積成長量!$O$7:$Q$7,0)),INDEX(幹材積成長量!$L$7:$N$148,MATCH((【入力】吸収量・排出量算定シート!$H101+(【入力】吸収量・排出量算定シート!CL$17-【入力】吸収量・排出量算定シート!$CF$17)),幹材積成長量!$L$7:$L$148,0),MATCH(【入力】吸収量・排出量算定シート!$G101,幹材積成長量!$L$7:$N$7,0)))),0)</f>
        <v>0</v>
      </c>
      <c r="CM101" s="2">
        <f>IFERROR(IF($F101="地位Ⅰ",INDEX(幹材積成長量!$I$7:$K$148,MATCH((【入力】吸収量・排出量算定シート!$H101+(【入力】吸収量・排出量算定シート!CM$17-【入力】吸収量・排出量算定シート!$CF$17)),幹材積成長量!$I$7:$I$148,0),MATCH(【入力】吸収量・排出量算定シート!$G101,幹材積成長量!$I$7:$K$7,0)),IF($F101="地位Ⅲ",INDEX(幹材積成長量!$O$7:$Q$148,MATCH((【入力】吸収量・排出量算定シート!$H101+(【入力】吸収量・排出量算定シート!CM$17-【入力】吸収量・排出量算定シート!$CF$17)),幹材積成長量!$O$7:$O$148,0),MATCH(【入力】吸収量・排出量算定シート!$G101,幹材積成長量!$O$7:$Q$7,0)),INDEX(幹材積成長量!$L$7:$N$148,MATCH((【入力】吸収量・排出量算定シート!$H101+(【入力】吸収量・排出量算定シート!CM$17-【入力】吸収量・排出量算定シート!$CF$17)),幹材積成長量!$L$7:$L$148,0),MATCH(【入力】吸収量・排出量算定シート!$G101,幹材積成長量!$L$7:$N$7,0)))),0)</f>
        <v>0</v>
      </c>
      <c r="CN101" s="2">
        <f>IFERROR(IF($F101="地位Ⅰ",INDEX(幹材積成長量!$I$7:$K$148,MATCH((【入力】吸収量・排出量算定シート!$H101+(【入力】吸収量・排出量算定シート!CN$17-【入力】吸収量・排出量算定シート!$CF$17)),幹材積成長量!$I$7:$I$148,0),MATCH(【入力】吸収量・排出量算定シート!$G101,幹材積成長量!$I$7:$K$7,0)),IF($F101="地位Ⅲ",INDEX(幹材積成長量!$O$7:$Q$148,MATCH((【入力】吸収量・排出量算定シート!$H101+(【入力】吸収量・排出量算定シート!CN$17-【入力】吸収量・排出量算定シート!$CF$17)),幹材積成長量!$O$7:$O$148,0),MATCH(【入力】吸収量・排出量算定シート!$G101,幹材積成長量!$O$7:$Q$7,0)),INDEX(幹材積成長量!$L$7:$N$148,MATCH((【入力】吸収量・排出量算定シート!$H101+(【入力】吸収量・排出量算定シート!CN$17-【入力】吸収量・排出量算定シート!$CF$17)),幹材積成長量!$L$7:$L$148,0),MATCH(【入力】吸収量・排出量算定シート!$G101,幹材積成長量!$L$7:$N$7,0)))),0)</f>
        <v>0</v>
      </c>
      <c r="CO101" s="2">
        <f>IFERROR(IF($F101="地位Ⅰ",INDEX(幹材積成長量!$I$7:$K$148,MATCH((【入力】吸収量・排出量算定シート!$H101+(【入力】吸収量・排出量算定シート!CO$17-【入力】吸収量・排出量算定シート!$CF$17)),幹材積成長量!$I$7:$I$148,0),MATCH(【入力】吸収量・排出量算定シート!$G101,幹材積成長量!$I$7:$K$7,0)),IF($F101="地位Ⅲ",INDEX(幹材積成長量!$O$7:$Q$148,MATCH((【入力】吸収量・排出量算定シート!$H101+(【入力】吸収量・排出量算定シート!CO$17-【入力】吸収量・排出量算定シート!$CF$17)),幹材積成長量!$O$7:$O$148,0),MATCH(【入力】吸収量・排出量算定シート!$G101,幹材積成長量!$O$7:$Q$7,0)),INDEX(幹材積成長量!$L$7:$N$148,MATCH((【入力】吸収量・排出量算定シート!$H101+(【入力】吸収量・排出量算定シート!CO$17-【入力】吸収量・排出量算定シート!$CF$17)),幹材積成長量!$L$7:$L$148,0),MATCH(【入力】吸収量・排出量算定シート!$G101,幹材積成長量!$L$7:$N$7,0)))),0)</f>
        <v>0</v>
      </c>
      <c r="CP101" s="2">
        <f>IFERROR(IF($F101="地位Ⅰ",INDEX(幹材積成長量!$I$7:$K$148,MATCH((【入力】吸収量・排出量算定シート!$H101+(【入力】吸収量・排出量算定シート!CP$17-【入力】吸収量・排出量算定シート!$CF$17)),幹材積成長量!$I$7:$I$148,0),MATCH(【入力】吸収量・排出量算定シート!$G101,幹材積成長量!$I$7:$K$7,0)),IF($F101="地位Ⅲ",INDEX(幹材積成長量!$O$7:$Q$148,MATCH((【入力】吸収量・排出量算定シート!$H101+(【入力】吸収量・排出量算定シート!CP$17-【入力】吸収量・排出量算定シート!$CF$17)),幹材積成長量!$O$7:$O$148,0),MATCH(【入力】吸収量・排出量算定シート!$G101,幹材積成長量!$O$7:$Q$7,0)),INDEX(幹材積成長量!$L$7:$N$148,MATCH((【入力】吸収量・排出量算定シート!$H101+(【入力】吸収量・排出量算定シート!CP$17-【入力】吸収量・排出量算定シート!$CF$17)),幹材積成長量!$L$7:$L$148,0),MATCH(【入力】吸収量・排出量算定シート!$G101,幹材積成長量!$L$7:$N$7,0)))),0)</f>
        <v>0</v>
      </c>
      <c r="CQ101" s="2">
        <f>IFERROR(IF($F101="地位Ⅰ",INDEX(幹材積成長量!$I$7:$K$148,MATCH((【入力】吸収量・排出量算定シート!$H101+(【入力】吸収量・排出量算定シート!CQ$17-【入力】吸収量・排出量算定シート!$CF$17)),幹材積成長量!$I$7:$I$148,0),MATCH(【入力】吸収量・排出量算定シート!$G101,幹材積成長量!$I$7:$K$7,0)),IF($F101="地位Ⅲ",INDEX(幹材積成長量!$O$7:$Q$148,MATCH((【入力】吸収量・排出量算定シート!$H101+(【入力】吸収量・排出量算定シート!CQ$17-【入力】吸収量・排出量算定シート!$CF$17)),幹材積成長量!$O$7:$O$148,0),MATCH(【入力】吸収量・排出量算定シート!$G101,幹材積成長量!$O$7:$Q$7,0)),INDEX(幹材積成長量!$L$7:$N$148,MATCH((【入力】吸収量・排出量算定シート!$H101+(【入力】吸収量・排出量算定シート!CQ$17-【入力】吸収量・排出量算定シート!$CF$17)),幹材積成長量!$L$7:$L$148,0),MATCH(【入力】吸収量・排出量算定シート!$G101,幹材積成長量!$L$7:$N$7,0)))),0)</f>
        <v>0</v>
      </c>
      <c r="CR101" s="2">
        <f>IFERROR(IF($F101="地位Ⅰ",INDEX(幹材積成長量!$I$7:$K$148,MATCH((【入力】吸収量・排出量算定シート!$H101+(【入力】吸収量・排出量算定シート!CR$17-【入力】吸収量・排出量算定シート!$CF$17)),幹材積成長量!$I$7:$I$148,0),MATCH(【入力】吸収量・排出量算定シート!$G101,幹材積成長量!$I$7:$K$7,0)),IF($F101="地位Ⅲ",INDEX(幹材積成長量!$O$7:$Q$148,MATCH((【入力】吸収量・排出量算定シート!$H101+(【入力】吸収量・排出量算定シート!CR$17-【入力】吸収量・排出量算定シート!$CF$17)),幹材積成長量!$O$7:$O$148,0),MATCH(【入力】吸収量・排出量算定シート!$G101,幹材積成長量!$O$7:$Q$7,0)),INDEX(幹材積成長量!$L$7:$N$148,MATCH((【入力】吸収量・排出量算定シート!$H101+(【入力】吸収量・排出量算定シート!CR$17-【入力】吸収量・排出量算定シート!$CF$17)),幹材積成長量!$L$7:$L$148,0),MATCH(【入力】吸収量・排出量算定シート!$G101,幹材積成長量!$L$7:$N$7,0)))),0)</f>
        <v>0</v>
      </c>
      <c r="CS101" s="2">
        <f>IFERROR(IF($F101="地位Ⅰ",INDEX(幹材積成長量!$I$7:$K$148,MATCH((【入力】吸収量・排出量算定シート!$H101+(【入力】吸収量・排出量算定シート!CS$17-【入力】吸収量・排出量算定シート!$CF$17)),幹材積成長量!$I$7:$I$148,0),MATCH(【入力】吸収量・排出量算定シート!$G101,幹材積成長量!$I$7:$K$7,0)),IF($F101="地位Ⅲ",INDEX(幹材積成長量!$O$7:$Q$148,MATCH((【入力】吸収量・排出量算定シート!$H101+(【入力】吸収量・排出量算定シート!CS$17-【入力】吸収量・排出量算定シート!$CF$17)),幹材積成長量!$O$7:$O$148,0),MATCH(【入力】吸収量・排出量算定シート!$G101,幹材積成長量!$O$7:$Q$7,0)),INDEX(幹材積成長量!$L$7:$N$148,MATCH((【入力】吸収量・排出量算定シート!$H101+(【入力】吸収量・排出量算定シート!CS$17-【入力】吸収量・排出量算定シート!$CF$17)),幹材積成長量!$L$7:$L$148,0),MATCH(【入力】吸収量・排出量算定シート!$G101,幹材積成長量!$L$7:$N$7,0)))),0)</f>
        <v>0</v>
      </c>
      <c r="CT101" s="2">
        <f>IFERROR(IF($F101="地位Ⅰ",INDEX(幹材積成長量!$I$7:$K$148,MATCH((【入力】吸収量・排出量算定シート!$H101+(【入力】吸収量・排出量算定シート!CT$17-【入力】吸収量・排出量算定シート!$CF$17)),幹材積成長量!$I$7:$I$148,0),MATCH(【入力】吸収量・排出量算定シート!$G101,幹材積成長量!$I$7:$K$7,0)),IF($F101="地位Ⅲ",INDEX(幹材積成長量!$O$7:$Q$148,MATCH((【入力】吸収量・排出量算定シート!$H101+(【入力】吸収量・排出量算定シート!CT$17-【入力】吸収量・排出量算定シート!$CF$17)),幹材積成長量!$O$7:$O$148,0),MATCH(【入力】吸収量・排出量算定シート!$G101,幹材積成長量!$O$7:$Q$7,0)),INDEX(幹材積成長量!$L$7:$N$148,MATCH((【入力】吸収量・排出量算定シート!$H101+(【入力】吸収量・排出量算定シート!CT$17-【入力】吸収量・排出量算定シート!$CF$17)),幹材積成長量!$L$7:$L$148,0),MATCH(【入力】吸収量・排出量算定シート!$G101,幹材積成長量!$L$7:$N$7,0)))),0)</f>
        <v>0</v>
      </c>
      <c r="CU101" s="2">
        <f>IFERROR(IF($F101="地位Ⅰ",INDEX(幹材積成長量!$I$7:$K$148,MATCH((【入力】吸収量・排出量算定シート!$H101+(【入力】吸収量・排出量算定シート!CU$17-【入力】吸収量・排出量算定シート!$CF$17)),幹材積成長量!$I$7:$I$148,0),MATCH(【入力】吸収量・排出量算定シート!$G101,幹材積成長量!$I$7:$K$7,0)),IF($F101="地位Ⅲ",INDEX(幹材積成長量!$O$7:$Q$148,MATCH((【入力】吸収量・排出量算定シート!$H101+(【入力】吸収量・排出量算定シート!CU$17-【入力】吸収量・排出量算定シート!$CF$17)),幹材積成長量!$O$7:$O$148,0),MATCH(【入力】吸収量・排出量算定シート!$G101,幹材積成長量!$O$7:$Q$7,0)),INDEX(幹材積成長量!$L$7:$N$148,MATCH((【入力】吸収量・排出量算定シート!$H101+(【入力】吸収量・排出量算定シート!CU$17-【入力】吸収量・排出量算定シート!$CF$17)),幹材積成長量!$L$7:$L$148,0),MATCH(【入力】吸収量・排出量算定シート!$G101,幹材積成長量!$L$7:$N$7,0)))),0)</f>
        <v>0</v>
      </c>
      <c r="CV101" s="2">
        <f>IFERROR(IF($F101="地位Ⅰ",INDEX(幹材積成長量!$I$7:$K$148,MATCH((【入力】吸収量・排出量算定シート!$H101+(【入力】吸収量・排出量算定シート!CV$17-【入力】吸収量・排出量算定シート!$CF$17)),幹材積成長量!$I$7:$I$148,0),MATCH(【入力】吸収量・排出量算定シート!$G101,幹材積成長量!$I$7:$K$7,0)),IF($F101="地位Ⅲ",INDEX(幹材積成長量!$O$7:$Q$148,MATCH((【入力】吸収量・排出量算定シート!$H101+(【入力】吸収量・排出量算定シート!CV$17-【入力】吸収量・排出量算定シート!$CF$17)),幹材積成長量!$O$7:$O$148,0),MATCH(【入力】吸収量・排出量算定シート!$G101,幹材積成長量!$O$7:$Q$7,0)),INDEX(幹材積成長量!$L$7:$N$148,MATCH((【入力】吸収量・排出量算定シート!$H101+(【入力】吸収量・排出量算定シート!CV$17-【入力】吸収量・排出量算定シート!$CF$17)),幹材積成長量!$L$7:$L$148,0),MATCH(【入力】吸収量・排出量算定シート!$G101,幹材積成長量!$L$7:$N$7,0)))),0)</f>
        <v>0</v>
      </c>
      <c r="CW101" s="2">
        <f t="shared" si="216"/>
        <v>0</v>
      </c>
      <c r="CX101" s="2">
        <f t="shared" si="217"/>
        <v>0</v>
      </c>
      <c r="CY101" s="2">
        <f t="shared" si="218"/>
        <v>0</v>
      </c>
      <c r="CZ101" s="2">
        <f t="shared" si="219"/>
        <v>0</v>
      </c>
      <c r="DA101" s="2">
        <f t="shared" si="220"/>
        <v>0</v>
      </c>
      <c r="DB101" s="2">
        <f t="shared" si="221"/>
        <v>0</v>
      </c>
      <c r="DC101" s="2">
        <f t="shared" si="222"/>
        <v>0</v>
      </c>
      <c r="DD101" s="2">
        <f t="shared" si="223"/>
        <v>0</v>
      </c>
      <c r="DE101" s="2">
        <f t="shared" si="224"/>
        <v>0</v>
      </c>
      <c r="DF101" s="2">
        <f t="shared" si="225"/>
        <v>0</v>
      </c>
      <c r="DG101" s="2">
        <f t="shared" si="226"/>
        <v>0</v>
      </c>
      <c r="DH101" s="2">
        <f t="shared" si="227"/>
        <v>0</v>
      </c>
      <c r="DI101" s="2">
        <f t="shared" si="228"/>
        <v>0</v>
      </c>
      <c r="DJ101" s="2">
        <f t="shared" si="229"/>
        <v>0</v>
      </c>
      <c r="DK101" s="2">
        <f t="shared" si="230"/>
        <v>0</v>
      </c>
      <c r="DL101" s="2">
        <f t="shared" si="231"/>
        <v>0</v>
      </c>
      <c r="DM101" s="2">
        <f t="shared" si="232"/>
        <v>0</v>
      </c>
      <c r="DN101" s="187">
        <f>IFERROR(IF($F101="地位Ⅰ",INDEX(幹材積成長量!$AE$7:$AG$14,8,MATCH(【入力】吸収量・排出量算定シート!$G101,幹材積成長量!$AE$7:$AG$7,0)),IF($F101="地位Ⅲ",INDEX(幹材積成長量!$AK$7:$AM$14,8,MATCH(【入力】吸収量・排出量算定シート!$G101,幹材積成長量!$AK$7:$AM$7,0)),INDEX(幹材積成長量!$AH$7:$AJ$14,8,MATCH(【入力】吸収量・排出量算定シート!$G101,幹材積成長量!$AH$7:$AJ$7,0)))),0)</f>
        <v>0</v>
      </c>
      <c r="DO101" s="187">
        <f>IFERROR(IF($F101="地位Ⅰ",INDEX(幹材積成長量!$AE$7:$AG$14,8,MATCH(【入力】吸収量・排出量算定シート!$G101,幹材積成長量!$AE$7:$AG$7,0)),IF($F101="地位Ⅲ",INDEX(幹材積成長量!$AK$7:$AM$14,8,MATCH(【入力】吸収量・排出量算定シート!$G101,幹材積成長量!$AK$7:$AM$7,0)),INDEX(幹材積成長量!$AH$7:$AJ$14,8,MATCH(【入力】吸収量・排出量算定シート!$G101,幹材積成長量!$AH$7:$AJ$7,0)))),0)</f>
        <v>0</v>
      </c>
      <c r="DP101" s="187">
        <f>IFERROR(IF($F101="地位Ⅰ",INDEX(幹材積成長量!$AE$7:$AG$14,8,MATCH(【入力】吸収量・排出量算定シート!$G101,幹材積成長量!$AE$7:$AG$7,0)),IF($F101="地位Ⅲ",INDEX(幹材積成長量!$AK$7:$AM$14,8,MATCH(【入力】吸収量・排出量算定シート!$G101,幹材積成長量!$AK$7:$AM$7,0)),INDEX(幹材積成長量!$AH$7:$AJ$14,8,MATCH(【入力】吸収量・排出量算定シート!$G101,幹材積成長量!$AH$7:$AJ$7,0)))),0)</f>
        <v>0</v>
      </c>
      <c r="DQ101" s="187">
        <f>IFERROR(IF($F101="地位Ⅰ",INDEX(幹材積成長量!$AE$7:$AG$14,8,MATCH(【入力】吸収量・排出量算定シート!$G101,幹材積成長量!$AE$7:$AG$7,0)),IF($F101="地位Ⅲ",INDEX(幹材積成長量!$AK$7:$AM$14,8,MATCH(【入力】吸収量・排出量算定シート!$G101,幹材積成長量!$AK$7:$AM$7,0)),INDEX(幹材積成長量!$AH$7:$AJ$14,8,MATCH(【入力】吸収量・排出量算定シート!$G101,幹材積成長量!$AH$7:$AJ$7,0)))),0)</f>
        <v>0</v>
      </c>
      <c r="DR101" s="187">
        <f>IFERROR(IF($F101="地位Ⅰ",INDEX(幹材積成長量!$AE$7:$AG$14,8,MATCH(【入力】吸収量・排出量算定シート!$G101,幹材積成長量!$AE$7:$AG$7,0)),IF($F101="地位Ⅲ",INDEX(幹材積成長量!$AK$7:$AM$14,8,MATCH(【入力】吸収量・排出量算定シート!$G101,幹材積成長量!$AK$7:$AM$7,0)),INDEX(幹材積成長量!$AH$7:$AJ$14,8,MATCH(【入力】吸収量・排出量算定シート!$G101,幹材積成長量!$AH$7:$AJ$7,0)))),0)</f>
        <v>0</v>
      </c>
      <c r="DS101" s="187">
        <f>IFERROR(IF($F101="地位Ⅰ",INDEX(幹材積成長量!$AE$7:$AG$14,8,MATCH(【入力】吸収量・排出量算定シート!$G101,幹材積成長量!$AE$7:$AG$7,0)),IF($F101="地位Ⅲ",INDEX(幹材積成長量!$AK$7:$AM$14,8,MATCH(【入力】吸収量・排出量算定シート!$G101,幹材積成長量!$AK$7:$AM$7,0)),INDEX(幹材積成長量!$AH$7:$AJ$14,8,MATCH(【入力】吸収量・排出量算定シート!$G101,幹材積成長量!$AH$7:$AJ$7,0)))),0)</f>
        <v>0</v>
      </c>
      <c r="DT101" s="187">
        <f>IFERROR(IF($F101="地位Ⅰ",INDEX(幹材積成長量!$AE$7:$AG$14,8,MATCH(【入力】吸収量・排出量算定シート!$G101,幹材積成長量!$AE$7:$AG$7,0)),IF($F101="地位Ⅲ",INDEX(幹材積成長量!$AK$7:$AM$14,8,MATCH(【入力】吸収量・排出量算定シート!$G101,幹材積成長量!$AK$7:$AM$7,0)),INDEX(幹材積成長量!$AH$7:$AJ$14,8,MATCH(【入力】吸収量・排出量算定シート!$G101,幹材積成長量!$AH$7:$AJ$7,0)))),0)</f>
        <v>0</v>
      </c>
      <c r="DU101" s="187">
        <f>IFERROR(IF($F101="地位Ⅰ",INDEX(幹材積成長量!$AE$7:$AG$14,8,MATCH(【入力】吸収量・排出量算定シート!$G101,幹材積成長量!$AE$7:$AG$7,0)),IF($F101="地位Ⅲ",INDEX(幹材積成長量!$AK$7:$AM$14,8,MATCH(【入力】吸収量・排出量算定シート!$G101,幹材積成長量!$AK$7:$AM$7,0)),INDEX(幹材積成長量!$AH$7:$AJ$14,8,MATCH(【入力】吸収量・排出量算定シート!$G101,幹材積成長量!$AH$7:$AJ$7,0)))),0)</f>
        <v>0</v>
      </c>
      <c r="DV101" s="187">
        <f>IFERROR(IF($F101="地位Ⅰ",INDEX(幹材積成長量!$AE$7:$AG$14,8,MATCH(【入力】吸収量・排出量算定シート!$G101,幹材積成長量!$AE$7:$AG$7,0)),IF($F101="地位Ⅲ",INDEX(幹材積成長量!$AK$7:$AM$14,8,MATCH(【入力】吸収量・排出量算定シート!$G101,幹材積成長量!$AK$7:$AM$7,0)),INDEX(幹材積成長量!$AH$7:$AJ$14,8,MATCH(【入力】吸収量・排出量算定シート!$G101,幹材積成長量!$AH$7:$AJ$7,0)))),0)</f>
        <v>0</v>
      </c>
      <c r="DW101" s="187">
        <f>IFERROR(IF($F101="地位Ⅰ",INDEX(幹材積成長量!$AE$7:$AG$14,8,MATCH(【入力】吸収量・排出量算定シート!$G101,幹材積成長量!$AE$7:$AG$7,0)),IF($F101="地位Ⅲ",INDEX(幹材積成長量!$AK$7:$AM$14,8,MATCH(【入力】吸収量・排出量算定シート!$G101,幹材積成長量!$AK$7:$AM$7,0)),INDEX(幹材積成長量!$AH$7:$AJ$14,8,MATCH(【入力】吸収量・排出量算定シート!$G101,幹材積成長量!$AH$7:$AJ$7,0)))),0)</f>
        <v>0</v>
      </c>
      <c r="DX101" s="187">
        <f>IFERROR(IF($F101="地位Ⅰ",INDEX(幹材積成長量!$AE$7:$AG$14,8,MATCH(【入力】吸収量・排出量算定シート!$G101,幹材積成長量!$AE$7:$AG$7,0)),IF($F101="地位Ⅲ",INDEX(幹材積成長量!$AK$7:$AM$14,8,MATCH(【入力】吸収量・排出量算定シート!$G101,幹材積成長量!$AK$7:$AM$7,0)),INDEX(幹材積成長量!$AH$7:$AJ$14,8,MATCH(【入力】吸収量・排出量算定シート!$G101,幹材積成長量!$AH$7:$AJ$7,0)))),0)</f>
        <v>0</v>
      </c>
      <c r="DY101" s="187">
        <f>IFERROR(IF($F101="地位Ⅰ",INDEX(幹材積成長量!$AE$7:$AG$14,8,MATCH(【入力】吸収量・排出量算定シート!$G101,幹材積成長量!$AE$7:$AG$7,0)),IF($F101="地位Ⅲ",INDEX(幹材積成長量!$AK$7:$AM$14,8,MATCH(【入力】吸収量・排出量算定シート!$G101,幹材積成長量!$AK$7:$AM$7,0)),INDEX(幹材積成長量!$AH$7:$AJ$14,8,MATCH(【入力】吸収量・排出量算定シート!$G101,幹材積成長量!$AH$7:$AJ$7,0)))),0)</f>
        <v>0</v>
      </c>
      <c r="DZ101" s="187">
        <f>IFERROR(IF($F101="地位Ⅰ",INDEX(幹材積成長量!$AE$7:$AG$14,8,MATCH(【入力】吸収量・排出量算定シート!$G101,幹材積成長量!$AE$7:$AG$7,0)),IF($F101="地位Ⅲ",INDEX(幹材積成長量!$AK$7:$AM$14,8,MATCH(【入力】吸収量・排出量算定シート!$G101,幹材積成長量!$AK$7:$AM$7,0)),INDEX(幹材積成長量!$AH$7:$AJ$14,8,MATCH(【入力】吸収量・排出量算定シート!$G101,幹材積成長量!$AH$7:$AJ$7,0)))),0)</f>
        <v>0</v>
      </c>
      <c r="EA101" s="187">
        <f>IFERROR(IF($F101="地位Ⅰ",INDEX(幹材積成長量!$AE$7:$AG$14,8,MATCH(【入力】吸収量・排出量算定シート!$G101,幹材積成長量!$AE$7:$AG$7,0)),IF($F101="地位Ⅲ",INDEX(幹材積成長量!$AK$7:$AM$14,8,MATCH(【入力】吸収量・排出量算定シート!$G101,幹材積成長量!$AK$7:$AM$7,0)),INDEX(幹材積成長量!$AH$7:$AJ$14,8,MATCH(【入力】吸収量・排出量算定シート!$G101,幹材積成長量!$AH$7:$AJ$7,0)))),0)</f>
        <v>0</v>
      </c>
      <c r="EB101" s="187">
        <f>IFERROR(IF($F101="地位Ⅰ",INDEX(幹材積成長量!$AE$7:$AG$14,8,MATCH(【入力】吸収量・排出量算定シート!$G101,幹材積成長量!$AE$7:$AG$7,0)),IF($F101="地位Ⅲ",INDEX(幹材積成長量!$AK$7:$AM$14,8,MATCH(【入力】吸収量・排出量算定シート!$G101,幹材積成長量!$AK$7:$AM$7,0)),INDEX(幹材積成長量!$AH$7:$AJ$14,8,MATCH(【入力】吸収量・排出量算定シート!$G101,幹材積成長量!$AH$7:$AJ$7,0)))),0)</f>
        <v>0</v>
      </c>
      <c r="EC101" s="187">
        <f>IFERROR(IF($F101="地位Ⅰ",INDEX(幹材積成長量!$AE$7:$AG$14,8,MATCH(【入力】吸収量・排出量算定シート!$G101,幹材積成長量!$AE$7:$AG$7,0)),IF($F101="地位Ⅲ",INDEX(幹材積成長量!$AK$7:$AM$14,8,MATCH(【入力】吸収量・排出量算定シート!$G101,幹材積成長量!$AK$7:$AM$7,0)),INDEX(幹材積成長量!$AH$7:$AJ$14,8,MATCH(【入力】吸収量・排出量算定シート!$G101,幹材積成長量!$AH$7:$AJ$7,0)))),0)</f>
        <v>0</v>
      </c>
      <c r="ED101" s="186">
        <f t="shared" si="233"/>
        <v>0</v>
      </c>
      <c r="EE101" s="186">
        <f t="shared" si="234"/>
        <v>0</v>
      </c>
      <c r="EF101" s="186">
        <f t="shared" si="235"/>
        <v>0</v>
      </c>
      <c r="EG101" s="186">
        <f t="shared" si="236"/>
        <v>0</v>
      </c>
      <c r="EH101" s="186">
        <f t="shared" si="237"/>
        <v>0</v>
      </c>
      <c r="EI101" s="186">
        <f t="shared" si="238"/>
        <v>0</v>
      </c>
      <c r="EJ101" s="186">
        <f t="shared" si="239"/>
        <v>0</v>
      </c>
      <c r="EK101" s="186">
        <f t="shared" si="240"/>
        <v>0</v>
      </c>
      <c r="EL101" s="186">
        <f t="shared" si="241"/>
        <v>0</v>
      </c>
      <c r="EM101" s="186">
        <f t="shared" si="242"/>
        <v>0</v>
      </c>
      <c r="EN101" s="186">
        <f t="shared" si="243"/>
        <v>0</v>
      </c>
      <c r="EO101" s="186">
        <f t="shared" si="244"/>
        <v>0</v>
      </c>
      <c r="EP101" s="186">
        <f t="shared" si="245"/>
        <v>0</v>
      </c>
      <c r="EQ101" s="186">
        <f t="shared" si="246"/>
        <v>0</v>
      </c>
      <c r="ER101" s="186">
        <f t="shared" si="247"/>
        <v>0</v>
      </c>
      <c r="ES101" s="186">
        <f t="shared" si="248"/>
        <v>0</v>
      </c>
      <c r="ET101" s="186">
        <f t="shared" si="249"/>
        <v>0</v>
      </c>
    </row>
    <row r="102" spans="2:150" x14ac:dyDescent="0.3">
      <c r="B102" s="3"/>
      <c r="C102" s="3"/>
      <c r="D102" s="3"/>
      <c r="E102" s="3"/>
      <c r="G102" s="217"/>
      <c r="J102" s="3"/>
      <c r="M102" s="187">
        <f>IFERROR(IF($F102="地位Ⅰ",INDEX(幹材積成長量!$S$7:$U$148,MATCH(【入力】吸収量・排出量算定シート!$H102+(M$17-$M$17),幹材積成長量!$S$7:$S$148,0),MATCH($G102,幹材積成長量!$S$7:$U$7,0)),IF($F102="地位Ⅲ",INDEX(幹材積成長量!$Y$7:$AA$148,MATCH(【入力】吸収量・排出量算定シート!$H102+(M$17-$M$17),幹材積成長量!$Y$7:$Y$148,0),MATCH($G102,幹材積成長量!$Y$7:$AA$7,0)),INDEX(幹材積成長量!$V$7:$X$148,MATCH(【入力】吸収量・排出量算定シート!$H102+(M$17-$M$17),幹材積成長量!$V$7:$V$148,0),MATCH($G102,幹材積成長量!$V$7:$X$7,0)))),0)</f>
        <v>0</v>
      </c>
      <c r="N102" s="187">
        <f>IFERROR(IF($F102="地位Ⅰ",INDEX(幹材積成長量!$S$7:$U$148,MATCH(【入力】吸収量・排出量算定シート!$H102+(N$17-$M$17),幹材積成長量!$S$7:$S$148,0),MATCH($G102,幹材積成長量!$S$7:$U$7,0)),IF($F102="地位Ⅲ",INDEX(幹材積成長量!$Y$7:$AA$148,MATCH(【入力】吸収量・排出量算定シート!$H102+(N$17-$M$17),幹材積成長量!$Y$7:$Y$148,0),MATCH($G102,幹材積成長量!$Y$7:$AA$7,0)),INDEX(幹材積成長量!$V$7:$X$148,MATCH(【入力】吸収量・排出量算定シート!$H102+(N$17-$M$17),幹材積成長量!$V$7:$V$148,0),MATCH($G102,幹材積成長量!$V$7:$X$7,0)))),0)</f>
        <v>0</v>
      </c>
      <c r="O102" s="187">
        <f>IFERROR(IF($F102="地位Ⅰ",INDEX(幹材積成長量!$S$7:$U$148,MATCH(【入力】吸収量・排出量算定シート!$H102+(O$17-$M$17),幹材積成長量!$S$7:$S$148,0),MATCH($G102,幹材積成長量!$S$7:$U$7,0)),IF($F102="地位Ⅲ",INDEX(幹材積成長量!$Y$7:$AA$148,MATCH(【入力】吸収量・排出量算定シート!$H102+(O$17-$M$17),幹材積成長量!$Y$7:$Y$148,0),MATCH($G102,幹材積成長量!$Y$7:$AA$7,0)),INDEX(幹材積成長量!$V$7:$X$148,MATCH(【入力】吸収量・排出量算定シート!$H102+(O$17-$M$17),幹材積成長量!$V$7:$V$148,0),MATCH($G102,幹材積成長量!$V$7:$X$7,0)))),0)</f>
        <v>0</v>
      </c>
      <c r="P102" s="187">
        <f>IFERROR(IF($F102="地位Ⅰ",INDEX(幹材積成長量!$S$7:$U$148,MATCH(【入力】吸収量・排出量算定シート!$H102+(P$17-$M$17),幹材積成長量!$S$7:$S$148,0),MATCH($G102,幹材積成長量!$S$7:$U$7,0)),IF($F102="地位Ⅲ",INDEX(幹材積成長量!$Y$7:$AA$148,MATCH(【入力】吸収量・排出量算定シート!$H102+(P$17-$M$17),幹材積成長量!$Y$7:$Y$148,0),MATCH($G102,幹材積成長量!$Y$7:$AA$7,0)),INDEX(幹材積成長量!$V$7:$X$148,MATCH(【入力】吸収量・排出量算定シート!$H102+(P$17-$M$17),幹材積成長量!$V$7:$V$148,0),MATCH($G102,幹材積成長量!$V$7:$X$7,0)))),0)</f>
        <v>0</v>
      </c>
      <c r="Q102" s="187">
        <f>IFERROR(IF($F102="地位Ⅰ",INDEX(幹材積成長量!$S$7:$U$148,MATCH(【入力】吸収量・排出量算定シート!$H102+(Q$17-$M$17),幹材積成長量!$S$7:$S$148,0),MATCH($G102,幹材積成長量!$S$7:$U$7,0)),IF($F102="地位Ⅲ",INDEX(幹材積成長量!$Y$7:$AA$148,MATCH(【入力】吸収量・排出量算定シート!$H102+(Q$17-$M$17),幹材積成長量!$Y$7:$Y$148,0),MATCH($G102,幹材積成長量!$Y$7:$AA$7,0)),INDEX(幹材積成長量!$V$7:$X$148,MATCH(【入力】吸収量・排出量算定シート!$H102+(Q$17-$M$17),幹材積成長量!$V$7:$V$148,0),MATCH($G102,幹材積成長量!$V$7:$X$7,0)))),0)</f>
        <v>0</v>
      </c>
      <c r="R102" s="187">
        <f>IFERROR(IF($F102="地位Ⅰ",INDEX(幹材積成長量!$S$7:$U$148,MATCH(【入力】吸収量・排出量算定シート!$H102+(R$17-$M$17),幹材積成長量!$S$7:$S$148,0),MATCH($G102,幹材積成長量!$S$7:$U$7,0)),IF($F102="地位Ⅲ",INDEX(幹材積成長量!$Y$7:$AA$148,MATCH(【入力】吸収量・排出量算定シート!$H102+(R$17-$M$17),幹材積成長量!$Y$7:$Y$148,0),MATCH($G102,幹材積成長量!$Y$7:$AA$7,0)),INDEX(幹材積成長量!$V$7:$X$148,MATCH(【入力】吸収量・排出量算定シート!$H102+(R$17-$M$17),幹材積成長量!$V$7:$V$148,0),MATCH($G102,幹材積成長量!$V$7:$X$7,0)))),0)</f>
        <v>0</v>
      </c>
      <c r="S102" s="187">
        <f>IFERROR(IF($F102="地位Ⅰ",INDEX(幹材積成長量!$S$7:$U$148,MATCH(【入力】吸収量・排出量算定シート!$H102+(S$17-$M$17),幹材積成長量!$S$7:$S$148,0),MATCH($G102,幹材積成長量!$S$7:$U$7,0)),IF($F102="地位Ⅲ",INDEX(幹材積成長量!$Y$7:$AA$148,MATCH(【入力】吸収量・排出量算定シート!$H102+(S$17-$M$17),幹材積成長量!$Y$7:$Y$148,0),MATCH($G102,幹材積成長量!$Y$7:$AA$7,0)),INDEX(幹材積成長量!$V$7:$X$148,MATCH(【入力】吸収量・排出量算定シート!$H102+(S$17-$M$17),幹材積成長量!$V$7:$V$148,0),MATCH($G102,幹材積成長量!$V$7:$X$7,0)))),0)</f>
        <v>0</v>
      </c>
      <c r="T102" s="187">
        <f>IFERROR(IF($F102="地位Ⅰ",INDEX(幹材積成長量!$S$7:$U$148,MATCH(【入力】吸収量・排出量算定シート!$H102+(T$17-$M$17),幹材積成長量!$S$7:$S$148,0),MATCH($G102,幹材積成長量!$S$7:$U$7,0)),IF($F102="地位Ⅲ",INDEX(幹材積成長量!$Y$7:$AA$148,MATCH(【入力】吸収量・排出量算定シート!$H102+(T$17-$M$17),幹材積成長量!$Y$7:$Y$148,0),MATCH($G102,幹材積成長量!$Y$7:$AA$7,0)),INDEX(幹材積成長量!$V$7:$X$148,MATCH(【入力】吸収量・排出量算定シート!$H102+(T$17-$M$17),幹材積成長量!$V$7:$V$148,0),MATCH($G102,幹材積成長量!$V$7:$X$7,0)))),0)</f>
        <v>0</v>
      </c>
      <c r="U102" s="187">
        <f>IFERROR(IF($F102="地位Ⅰ",INDEX(幹材積成長量!$S$7:$U$148,MATCH(【入力】吸収量・排出量算定シート!$H102+(U$17-$M$17),幹材積成長量!$S$7:$S$148,0),MATCH($G102,幹材積成長量!$S$7:$U$7,0)),IF($F102="地位Ⅲ",INDEX(幹材積成長量!$Y$7:$AA$148,MATCH(【入力】吸収量・排出量算定シート!$H102+(U$17-$M$17),幹材積成長量!$Y$7:$Y$148,0),MATCH($G102,幹材積成長量!$Y$7:$AA$7,0)),INDEX(幹材積成長量!$V$7:$X$148,MATCH(【入力】吸収量・排出量算定シート!$H102+(U$17-$M$17),幹材積成長量!$V$7:$V$148,0),MATCH($G102,幹材積成長量!$V$7:$X$7,0)))),0)</f>
        <v>0</v>
      </c>
      <c r="V102" s="187">
        <f>IFERROR(IF($F102="地位Ⅰ",INDEX(幹材積成長量!$S$7:$U$148,MATCH(【入力】吸収量・排出量算定シート!$H102+(V$17-$M$17),幹材積成長量!$S$7:$S$148,0),MATCH($G102,幹材積成長量!$S$7:$U$7,0)),IF($F102="地位Ⅲ",INDEX(幹材積成長量!$Y$7:$AA$148,MATCH(【入力】吸収量・排出量算定シート!$H102+(V$17-$M$17),幹材積成長量!$Y$7:$Y$148,0),MATCH($G102,幹材積成長量!$Y$7:$AA$7,0)),INDEX(幹材積成長量!$V$7:$X$148,MATCH(【入力】吸収量・排出量算定シート!$H102+(V$17-$M$17),幹材積成長量!$V$7:$V$148,0),MATCH($G102,幹材積成長量!$V$7:$X$7,0)))),0)</f>
        <v>0</v>
      </c>
      <c r="W102" s="187">
        <f>IFERROR(IF($F102="地位Ⅰ",INDEX(幹材積成長量!$S$7:$U$148,MATCH(【入力】吸収量・排出量算定シート!$H102+(W$17-$M$17),幹材積成長量!$S$7:$S$148,0),MATCH($G102,幹材積成長量!$S$7:$U$7,0)),IF($F102="地位Ⅲ",INDEX(幹材積成長量!$Y$7:$AA$148,MATCH(【入力】吸収量・排出量算定シート!$H102+(W$17-$M$17),幹材積成長量!$Y$7:$Y$148,0),MATCH($G102,幹材積成長量!$Y$7:$AA$7,0)),INDEX(幹材積成長量!$V$7:$X$148,MATCH(【入力】吸収量・排出量算定シート!$H102+(W$17-$M$17),幹材積成長量!$V$7:$V$148,0),MATCH($G102,幹材積成長量!$V$7:$X$7,0)))),0)</f>
        <v>0</v>
      </c>
      <c r="X102" s="187">
        <f>IFERROR(IF($F102="地位Ⅰ",INDEX(幹材積成長量!$S$7:$U$148,MATCH(【入力】吸収量・排出量算定シート!$H102+(X$17-$M$17),幹材積成長量!$S$7:$S$148,0),MATCH($G102,幹材積成長量!$S$7:$U$7,0)),IF($F102="地位Ⅲ",INDEX(幹材積成長量!$Y$7:$AA$148,MATCH(【入力】吸収量・排出量算定シート!$H102+(X$17-$M$17),幹材積成長量!$Y$7:$Y$148,0),MATCH($G102,幹材積成長量!$Y$7:$AA$7,0)),INDEX(幹材積成長量!$V$7:$X$148,MATCH(【入力】吸収量・排出量算定シート!$H102+(X$17-$M$17),幹材積成長量!$V$7:$V$148,0),MATCH($G102,幹材積成長量!$V$7:$X$7,0)))),0)</f>
        <v>0</v>
      </c>
      <c r="Y102" s="187">
        <f>IFERROR(IF($F102="地位Ⅰ",INDEX(幹材積成長量!$S$7:$U$148,MATCH(【入力】吸収量・排出量算定シート!$H102+(Y$17-$M$17),幹材積成長量!$S$7:$S$148,0),MATCH($G102,幹材積成長量!$S$7:$U$7,0)),IF($F102="地位Ⅲ",INDEX(幹材積成長量!$Y$7:$AA$148,MATCH(【入力】吸収量・排出量算定シート!$H102+(Y$17-$M$17),幹材積成長量!$Y$7:$Y$148,0),MATCH($G102,幹材積成長量!$Y$7:$AA$7,0)),INDEX(幹材積成長量!$V$7:$X$148,MATCH(【入力】吸収量・排出量算定シート!$H102+(Y$17-$M$17),幹材積成長量!$V$7:$V$148,0),MATCH($G102,幹材積成長量!$V$7:$X$7,0)))),0)</f>
        <v>0</v>
      </c>
      <c r="Z102" s="187">
        <f>IFERROR(IF($F102="地位Ⅰ",INDEX(幹材積成長量!$S$7:$U$148,MATCH(【入力】吸収量・排出量算定シート!$H102+(Z$17-$M$17),幹材積成長量!$S$7:$S$148,0),MATCH($G102,幹材積成長量!$S$7:$U$7,0)),IF($F102="地位Ⅲ",INDEX(幹材積成長量!$Y$7:$AA$148,MATCH(【入力】吸収量・排出量算定シート!$H102+(Z$17-$M$17),幹材積成長量!$Y$7:$Y$148,0),MATCH($G102,幹材積成長量!$Y$7:$AA$7,0)),INDEX(幹材積成長量!$V$7:$X$148,MATCH(【入力】吸収量・排出量算定シート!$H102+(Z$17-$M$17),幹材積成長量!$V$7:$V$148,0),MATCH($G102,幹材積成長量!$V$7:$X$7,0)))),0)</f>
        <v>0</v>
      </c>
      <c r="AA102" s="187">
        <f>IFERROR(IF($F102="地位Ⅰ",INDEX(幹材積成長量!$S$7:$U$148,MATCH(【入力】吸収量・排出量算定シート!$H102+(AA$17-$M$17),幹材積成長量!$S$7:$S$148,0),MATCH($G102,幹材積成長量!$S$7:$U$7,0)),IF($F102="地位Ⅲ",INDEX(幹材積成長量!$Y$7:$AA$148,MATCH(【入力】吸収量・排出量算定シート!$H102+(AA$17-$M$17),幹材積成長量!$Y$7:$Y$148,0),MATCH($G102,幹材積成長量!$Y$7:$AA$7,0)),INDEX(幹材積成長量!$V$7:$X$148,MATCH(【入力】吸収量・排出量算定シート!$H102+(AA$17-$M$17),幹材積成長量!$V$7:$V$148,0),MATCH($G102,幹材積成長量!$V$7:$X$7,0)))),0)</f>
        <v>0</v>
      </c>
      <c r="AB102" s="187">
        <f>IFERROR(IF($F102="地位Ⅰ",INDEX(幹材積成長量!$S$7:$U$148,MATCH(【入力】吸収量・排出量算定シート!$H102+(AB$17-$M$17),幹材積成長量!$S$7:$S$148,0),MATCH($G102,幹材積成長量!$S$7:$U$7,0)),IF($F102="地位Ⅲ",INDEX(幹材積成長量!$Y$7:$AA$148,MATCH(【入力】吸収量・排出量算定シート!$H102+(AB$17-$M$17),幹材積成長量!$Y$7:$Y$148,0),MATCH($G102,幹材積成長量!$Y$7:$AA$7,0)),INDEX(幹材積成長量!$V$7:$X$148,MATCH(【入力】吸収量・排出量算定シート!$H102+(AB$17-$M$17),幹材積成長量!$V$7:$V$148,0),MATCH($G102,幹材積成長量!$V$7:$X$7,0)))),0)</f>
        <v>0</v>
      </c>
      <c r="AC102" s="187">
        <f>IFERROR(IF($F102="地位Ⅰ",INDEX(幹材積成長量!$S$7:$U$148,MATCH(【入力】吸収量・排出量算定シート!$H102+(AC$17-$M$17),幹材積成長量!$S$7:$S$148,0),MATCH($G102,幹材積成長量!$S$7:$U$7,0)),IF($F102="地位Ⅲ",INDEX(幹材積成長量!$Y$7:$AA$148,MATCH(【入力】吸収量・排出量算定シート!$H102+(AC$17-$M$17),幹材積成長量!$Y$7:$Y$148,0),MATCH($G102,幹材積成長量!$Y$7:$AA$7,0)),INDEX(幹材積成長量!$V$7:$X$148,MATCH(【入力】吸収量・排出量算定シート!$H102+(AC$17-$M$17),幹材積成長量!$V$7:$V$148,0),MATCH($G102,幹材積成長量!$V$7:$X$7,0)))),0)</f>
        <v>0</v>
      </c>
      <c r="AD102" s="2">
        <f>IFERROR(INDEX('BEF（拡大係数）'!$A$4:$AO$154,MATCH(【入力】吸収量・排出量算定シート!$H102,'BEF（拡大係数）'!$A$4:$A$154,0),MATCH($G102,'BEF（拡大係数）'!$A$4:$AO$4,0)),0)</f>
        <v>0</v>
      </c>
      <c r="AE102" s="2">
        <f>IFERROR(INDEX('BEF（拡大係数）'!$A$4:$AO$154,MATCH(【入力】吸収量・排出量算定シート!$H102,'BEF（拡大係数）'!$A$4:$A$154,0),MATCH($G102,'BEF（拡大係数）'!$A$4:$AO$4,0)),0)</f>
        <v>0</v>
      </c>
      <c r="AF102" s="2">
        <f>IFERROR(INDEX('BEF（拡大係数）'!$A$4:$AO$154,MATCH(【入力】吸収量・排出量算定シート!$H102,'BEF（拡大係数）'!$A$4:$A$154,0),MATCH($G102,'BEF（拡大係数）'!$A$4:$AO$4,0)),0)</f>
        <v>0</v>
      </c>
      <c r="AG102" s="2">
        <f>IFERROR(INDEX('BEF（拡大係数）'!$A$4:$AO$154,MATCH(【入力】吸収量・排出量算定シート!$H102,'BEF（拡大係数）'!$A$4:$A$154,0),MATCH($G102,'BEF（拡大係数）'!$A$4:$AO$4,0)),0)</f>
        <v>0</v>
      </c>
      <c r="AH102" s="2">
        <f>IFERROR(INDEX('BEF（拡大係数）'!$A$4:$AO$154,MATCH(【入力】吸収量・排出量算定シート!$H102,'BEF（拡大係数）'!$A$4:$A$154,0),MATCH($G102,'BEF（拡大係数）'!$A$4:$AO$4,0)),0)</f>
        <v>0</v>
      </c>
      <c r="AI102" s="2">
        <f>IFERROR(INDEX('BEF（拡大係数）'!$A$4:$AO$154,MATCH(【入力】吸収量・排出量算定シート!$H102,'BEF（拡大係数）'!$A$4:$A$154,0),MATCH($G102,'BEF（拡大係数）'!$A$4:$AO$4,0)),0)</f>
        <v>0</v>
      </c>
      <c r="AJ102" s="2">
        <f>IFERROR(INDEX('BEF（拡大係数）'!$A$4:$AO$154,MATCH(【入力】吸収量・排出量算定シート!$H102,'BEF（拡大係数）'!$A$4:$A$154,0),MATCH($G102,'BEF（拡大係数）'!$A$4:$AO$4,0)),0)</f>
        <v>0</v>
      </c>
      <c r="AK102" s="2">
        <f>IFERROR(INDEX('BEF（拡大係数）'!$A$4:$AO$154,MATCH(【入力】吸収量・排出量算定シート!$H102,'BEF（拡大係数）'!$A$4:$A$154,0),MATCH($G102,'BEF（拡大係数）'!$A$4:$AO$4,0)),0)</f>
        <v>0</v>
      </c>
      <c r="AL102" s="2">
        <f>IFERROR(INDEX('BEF（拡大係数）'!$A$4:$AO$154,MATCH(【入力】吸収量・排出量算定シート!$H102,'BEF（拡大係数）'!$A$4:$A$154,0),MATCH($G102,'BEF（拡大係数）'!$A$4:$AO$4,0)),0)</f>
        <v>0</v>
      </c>
      <c r="AM102" s="2">
        <f>IFERROR(INDEX('BEF（拡大係数）'!$A$4:$AO$154,MATCH(【入力】吸収量・排出量算定シート!$H102,'BEF（拡大係数）'!$A$4:$A$154,0),MATCH($G102,'BEF（拡大係数）'!$A$4:$AO$4,0)),0)</f>
        <v>0</v>
      </c>
      <c r="AN102" s="2">
        <f>IFERROR(INDEX('BEF（拡大係数）'!$A$4:$AO$154,MATCH(【入力】吸収量・排出量算定シート!$H102,'BEF（拡大係数）'!$A$4:$A$154,0),MATCH($G102,'BEF（拡大係数）'!$A$4:$AO$4,0)),0)</f>
        <v>0</v>
      </c>
      <c r="AO102" s="2">
        <f>IFERROR(INDEX('BEF（拡大係数）'!$A$4:$AO$154,MATCH(【入力】吸収量・排出量算定シート!$H102,'BEF（拡大係数）'!$A$4:$A$154,0),MATCH($G102,'BEF（拡大係数）'!$A$4:$AO$4,0)),0)</f>
        <v>0</v>
      </c>
      <c r="AP102" s="2">
        <f>IFERROR(INDEX('BEF（拡大係数）'!$A$4:$AO$154,MATCH(【入力】吸収量・排出量算定シート!$H102,'BEF（拡大係数）'!$A$4:$A$154,0),MATCH($G102,'BEF（拡大係数）'!$A$4:$AO$4,0)),0)</f>
        <v>0</v>
      </c>
      <c r="AQ102" s="2">
        <f>IFERROR(INDEX('BEF（拡大係数）'!$A$4:$AO$154,MATCH(【入力】吸収量・排出量算定シート!$H102,'BEF（拡大係数）'!$A$4:$A$154,0),MATCH($G102,'BEF（拡大係数）'!$A$4:$AO$4,0)),0)</f>
        <v>0</v>
      </c>
      <c r="AR102" s="2">
        <f>IFERROR(INDEX('BEF（拡大係数）'!$A$4:$AO$154,MATCH(【入力】吸収量・排出量算定シート!$H102,'BEF（拡大係数）'!$A$4:$A$154,0),MATCH($G102,'BEF（拡大係数）'!$A$4:$AO$4,0)),0)</f>
        <v>0</v>
      </c>
      <c r="AS102" s="2">
        <f>IFERROR(INDEX('BEF（拡大係数）'!$A$4:$AO$154,MATCH(【入力】吸収量・排出量算定シート!$H102,'BEF（拡大係数）'!$A$4:$A$154,0),MATCH($G102,'BEF（拡大係数）'!$A$4:$AO$4,0)),0)</f>
        <v>0</v>
      </c>
      <c r="AT102" s="2">
        <f>IFERROR(INDEX('BEF（拡大係数）'!$A$4:$AO$154,MATCH(【入力】吸収量・排出量算定シート!$H102,'BEF（拡大係数）'!$A$4:$A$154,0),MATCH($G102,'BEF（拡大係数）'!$A$4:$AO$4,0)),0)</f>
        <v>0</v>
      </c>
      <c r="AU102" s="2">
        <f>IFERROR(VLOOKUP($G102,パラメータ_オリジナル!$B$6:$G$45,4,FALSE),0)</f>
        <v>0</v>
      </c>
      <c r="AV102" s="2">
        <f>IFERROR(VLOOKUP($G102,パラメータ_オリジナル!$B$6:$G$45,5,FALSE),0)</f>
        <v>0</v>
      </c>
      <c r="AW102" s="2">
        <f>IFERROR(VLOOKUP($G102,パラメータ_オリジナル!$B$6:$G$45,6,FALSE),0)</f>
        <v>0</v>
      </c>
      <c r="AX102" s="125">
        <f t="shared" si="182"/>
        <v>0</v>
      </c>
      <c r="AY102" s="125">
        <f t="shared" si="183"/>
        <v>0</v>
      </c>
      <c r="AZ102" s="125">
        <f t="shared" si="184"/>
        <v>0</v>
      </c>
      <c r="BA102" s="125">
        <f t="shared" si="185"/>
        <v>0</v>
      </c>
      <c r="BB102" s="125">
        <f t="shared" si="186"/>
        <v>0</v>
      </c>
      <c r="BC102" s="125">
        <f t="shared" si="187"/>
        <v>0</v>
      </c>
      <c r="BD102" s="125">
        <f t="shared" si="188"/>
        <v>0</v>
      </c>
      <c r="BE102" s="125">
        <f t="shared" si="189"/>
        <v>0</v>
      </c>
      <c r="BF102" s="125">
        <f t="shared" si="190"/>
        <v>0</v>
      </c>
      <c r="BG102" s="125">
        <f t="shared" si="191"/>
        <v>0</v>
      </c>
      <c r="BH102" s="125">
        <f t="shared" si="192"/>
        <v>0</v>
      </c>
      <c r="BI102" s="125">
        <f t="shared" si="193"/>
        <v>0</v>
      </c>
      <c r="BJ102" s="125">
        <f t="shared" si="194"/>
        <v>0</v>
      </c>
      <c r="BK102" s="125">
        <f t="shared" si="195"/>
        <v>0</v>
      </c>
      <c r="BL102" s="125">
        <f t="shared" si="196"/>
        <v>0</v>
      </c>
      <c r="BM102" s="125">
        <f t="shared" si="197"/>
        <v>0</v>
      </c>
      <c r="BN102" s="125">
        <f t="shared" si="198"/>
        <v>0</v>
      </c>
      <c r="BO102" s="125">
        <f t="shared" si="199"/>
        <v>0</v>
      </c>
      <c r="BP102" s="125">
        <f t="shared" si="200"/>
        <v>0</v>
      </c>
      <c r="BQ102" s="125">
        <f t="shared" si="201"/>
        <v>0</v>
      </c>
      <c r="BR102" s="125">
        <f t="shared" si="202"/>
        <v>0</v>
      </c>
      <c r="BS102" s="125">
        <f t="shared" si="203"/>
        <v>0</v>
      </c>
      <c r="BT102" s="125">
        <f t="shared" si="204"/>
        <v>0</v>
      </c>
      <c r="BU102" s="125">
        <f t="shared" si="205"/>
        <v>0</v>
      </c>
      <c r="BV102" s="125">
        <f t="shared" si="206"/>
        <v>0</v>
      </c>
      <c r="BW102" s="125">
        <f t="shared" si="207"/>
        <v>0</v>
      </c>
      <c r="BX102" s="125">
        <f t="shared" si="208"/>
        <v>0</v>
      </c>
      <c r="BY102" s="125">
        <f t="shared" si="209"/>
        <v>0</v>
      </c>
      <c r="BZ102" s="125">
        <f t="shared" si="210"/>
        <v>0</v>
      </c>
      <c r="CA102" s="125">
        <f t="shared" si="211"/>
        <v>0</v>
      </c>
      <c r="CB102" s="125">
        <f t="shared" si="212"/>
        <v>0</v>
      </c>
      <c r="CC102" s="125">
        <f t="shared" si="213"/>
        <v>0</v>
      </c>
      <c r="CD102" s="125">
        <f t="shared" si="214"/>
        <v>0</v>
      </c>
      <c r="CE102" s="125">
        <f t="shared" si="215"/>
        <v>0</v>
      </c>
      <c r="CF102" s="2">
        <f>IFERROR(IF($F102="地位Ⅰ",INDEX(幹材積成長量!$I$7:$K$148,MATCH((【入力】吸収量・排出量算定シート!$H102+(【入力】吸収量・排出量算定シート!CF$17-【入力】吸収量・排出量算定シート!$CF$17)),幹材積成長量!$I$7:$I$148,0),MATCH(【入力】吸収量・排出量算定シート!$G102,幹材積成長量!$I$7:$K$7,0)),IF($F102="地位Ⅲ",INDEX(幹材積成長量!$O$7:$Q$148,MATCH((【入力】吸収量・排出量算定シート!$H102+(【入力】吸収量・排出量算定シート!CF$17-【入力】吸収量・排出量算定シート!$CF$17)),幹材積成長量!$O$7:$O$148,0),MATCH(【入力】吸収量・排出量算定シート!$G102,幹材積成長量!$O$7:$Q$7,0)),INDEX(幹材積成長量!$L$7:$N$148,MATCH((【入力】吸収量・排出量算定シート!$H102+(【入力】吸収量・排出量算定シート!CF$17-【入力】吸収量・排出量算定シート!$CF$17)),幹材積成長量!$L$7:$L$148,0),MATCH(【入力】吸収量・排出量算定シート!$G102,幹材積成長量!$L$7:$N$7,0)))),0)</f>
        <v>0</v>
      </c>
      <c r="CG102" s="2">
        <f>IFERROR(IF($F102="地位Ⅰ",INDEX(幹材積成長量!$I$7:$K$148,MATCH((【入力】吸収量・排出量算定シート!$H102+(【入力】吸収量・排出量算定シート!CG$17-【入力】吸収量・排出量算定シート!$CF$17)),幹材積成長量!$I$7:$I$148,0),MATCH(【入力】吸収量・排出量算定シート!$G102,幹材積成長量!$I$7:$K$7,0)),IF($F102="地位Ⅲ",INDEX(幹材積成長量!$O$7:$Q$148,MATCH((【入力】吸収量・排出量算定シート!$H102+(【入力】吸収量・排出量算定シート!CG$17-【入力】吸収量・排出量算定シート!$CF$17)),幹材積成長量!$O$7:$O$148,0),MATCH(【入力】吸収量・排出量算定シート!$G102,幹材積成長量!$O$7:$Q$7,0)),INDEX(幹材積成長量!$L$7:$N$148,MATCH((【入力】吸収量・排出量算定シート!$H102+(【入力】吸収量・排出量算定シート!CG$17-【入力】吸収量・排出量算定シート!$CF$17)),幹材積成長量!$L$7:$L$148,0),MATCH(【入力】吸収量・排出量算定シート!$G102,幹材積成長量!$L$7:$N$7,0)))),0)</f>
        <v>0</v>
      </c>
      <c r="CH102" s="2">
        <f>IFERROR(IF($F102="地位Ⅰ",INDEX(幹材積成長量!$I$7:$K$148,MATCH((【入力】吸収量・排出量算定シート!$H102+(【入力】吸収量・排出量算定シート!CH$17-【入力】吸収量・排出量算定シート!$CF$17)),幹材積成長量!$I$7:$I$148,0),MATCH(【入力】吸収量・排出量算定シート!$G102,幹材積成長量!$I$7:$K$7,0)),IF($F102="地位Ⅲ",INDEX(幹材積成長量!$O$7:$Q$148,MATCH((【入力】吸収量・排出量算定シート!$H102+(【入力】吸収量・排出量算定シート!CH$17-【入力】吸収量・排出量算定シート!$CF$17)),幹材積成長量!$O$7:$O$148,0),MATCH(【入力】吸収量・排出量算定シート!$G102,幹材積成長量!$O$7:$Q$7,0)),INDEX(幹材積成長量!$L$7:$N$148,MATCH((【入力】吸収量・排出量算定シート!$H102+(【入力】吸収量・排出量算定シート!CH$17-【入力】吸収量・排出量算定シート!$CF$17)),幹材積成長量!$L$7:$L$148,0),MATCH(【入力】吸収量・排出量算定シート!$G102,幹材積成長量!$L$7:$N$7,0)))),0)</f>
        <v>0</v>
      </c>
      <c r="CI102" s="2">
        <f>IFERROR(IF($F102="地位Ⅰ",INDEX(幹材積成長量!$I$7:$K$148,MATCH((【入力】吸収量・排出量算定シート!$H102+(【入力】吸収量・排出量算定シート!CI$17-【入力】吸収量・排出量算定シート!$CF$17)),幹材積成長量!$I$7:$I$148,0),MATCH(【入力】吸収量・排出量算定シート!$G102,幹材積成長量!$I$7:$K$7,0)),IF($F102="地位Ⅲ",INDEX(幹材積成長量!$O$7:$Q$148,MATCH((【入力】吸収量・排出量算定シート!$H102+(【入力】吸収量・排出量算定シート!CI$17-【入力】吸収量・排出量算定シート!$CF$17)),幹材積成長量!$O$7:$O$148,0),MATCH(【入力】吸収量・排出量算定シート!$G102,幹材積成長量!$O$7:$Q$7,0)),INDEX(幹材積成長量!$L$7:$N$148,MATCH((【入力】吸収量・排出量算定シート!$H102+(【入力】吸収量・排出量算定シート!CI$17-【入力】吸収量・排出量算定シート!$CF$17)),幹材積成長量!$L$7:$L$148,0),MATCH(【入力】吸収量・排出量算定シート!$G102,幹材積成長量!$L$7:$N$7,0)))),0)</f>
        <v>0</v>
      </c>
      <c r="CJ102" s="2">
        <f>IFERROR(IF($F102="地位Ⅰ",INDEX(幹材積成長量!$I$7:$K$148,MATCH((【入力】吸収量・排出量算定シート!$H102+(【入力】吸収量・排出量算定シート!CJ$17-【入力】吸収量・排出量算定シート!$CF$17)),幹材積成長量!$I$7:$I$148,0),MATCH(【入力】吸収量・排出量算定シート!$G102,幹材積成長量!$I$7:$K$7,0)),IF($F102="地位Ⅲ",INDEX(幹材積成長量!$O$7:$Q$148,MATCH((【入力】吸収量・排出量算定シート!$H102+(【入力】吸収量・排出量算定シート!CJ$17-【入力】吸収量・排出量算定シート!$CF$17)),幹材積成長量!$O$7:$O$148,0),MATCH(【入力】吸収量・排出量算定シート!$G102,幹材積成長量!$O$7:$Q$7,0)),INDEX(幹材積成長量!$L$7:$N$148,MATCH((【入力】吸収量・排出量算定シート!$H102+(【入力】吸収量・排出量算定シート!CJ$17-【入力】吸収量・排出量算定シート!$CF$17)),幹材積成長量!$L$7:$L$148,0),MATCH(【入力】吸収量・排出量算定シート!$G102,幹材積成長量!$L$7:$N$7,0)))),0)</f>
        <v>0</v>
      </c>
      <c r="CK102" s="2">
        <f>IFERROR(IF($F102="地位Ⅰ",INDEX(幹材積成長量!$I$7:$K$148,MATCH((【入力】吸収量・排出量算定シート!$H102+(【入力】吸収量・排出量算定シート!CK$17-【入力】吸収量・排出量算定シート!$CF$17)),幹材積成長量!$I$7:$I$148,0),MATCH(【入力】吸収量・排出量算定シート!$G102,幹材積成長量!$I$7:$K$7,0)),IF($F102="地位Ⅲ",INDEX(幹材積成長量!$O$7:$Q$148,MATCH((【入力】吸収量・排出量算定シート!$H102+(【入力】吸収量・排出量算定シート!CK$17-【入力】吸収量・排出量算定シート!$CF$17)),幹材積成長量!$O$7:$O$148,0),MATCH(【入力】吸収量・排出量算定シート!$G102,幹材積成長量!$O$7:$Q$7,0)),INDEX(幹材積成長量!$L$7:$N$148,MATCH((【入力】吸収量・排出量算定シート!$H102+(【入力】吸収量・排出量算定シート!CK$17-【入力】吸収量・排出量算定シート!$CF$17)),幹材積成長量!$L$7:$L$148,0),MATCH(【入力】吸収量・排出量算定シート!$G102,幹材積成長量!$L$7:$N$7,0)))),0)</f>
        <v>0</v>
      </c>
      <c r="CL102" s="2">
        <f>IFERROR(IF($F102="地位Ⅰ",INDEX(幹材積成長量!$I$7:$K$148,MATCH((【入力】吸収量・排出量算定シート!$H102+(【入力】吸収量・排出量算定シート!CL$17-【入力】吸収量・排出量算定シート!$CF$17)),幹材積成長量!$I$7:$I$148,0),MATCH(【入力】吸収量・排出量算定シート!$G102,幹材積成長量!$I$7:$K$7,0)),IF($F102="地位Ⅲ",INDEX(幹材積成長量!$O$7:$Q$148,MATCH((【入力】吸収量・排出量算定シート!$H102+(【入力】吸収量・排出量算定シート!CL$17-【入力】吸収量・排出量算定シート!$CF$17)),幹材積成長量!$O$7:$O$148,0),MATCH(【入力】吸収量・排出量算定シート!$G102,幹材積成長量!$O$7:$Q$7,0)),INDEX(幹材積成長量!$L$7:$N$148,MATCH((【入力】吸収量・排出量算定シート!$H102+(【入力】吸収量・排出量算定シート!CL$17-【入力】吸収量・排出量算定シート!$CF$17)),幹材積成長量!$L$7:$L$148,0),MATCH(【入力】吸収量・排出量算定シート!$G102,幹材積成長量!$L$7:$N$7,0)))),0)</f>
        <v>0</v>
      </c>
      <c r="CM102" s="2">
        <f>IFERROR(IF($F102="地位Ⅰ",INDEX(幹材積成長量!$I$7:$K$148,MATCH((【入力】吸収量・排出量算定シート!$H102+(【入力】吸収量・排出量算定シート!CM$17-【入力】吸収量・排出量算定シート!$CF$17)),幹材積成長量!$I$7:$I$148,0),MATCH(【入力】吸収量・排出量算定シート!$G102,幹材積成長量!$I$7:$K$7,0)),IF($F102="地位Ⅲ",INDEX(幹材積成長量!$O$7:$Q$148,MATCH((【入力】吸収量・排出量算定シート!$H102+(【入力】吸収量・排出量算定シート!CM$17-【入力】吸収量・排出量算定シート!$CF$17)),幹材積成長量!$O$7:$O$148,0),MATCH(【入力】吸収量・排出量算定シート!$G102,幹材積成長量!$O$7:$Q$7,0)),INDEX(幹材積成長量!$L$7:$N$148,MATCH((【入力】吸収量・排出量算定シート!$H102+(【入力】吸収量・排出量算定シート!CM$17-【入力】吸収量・排出量算定シート!$CF$17)),幹材積成長量!$L$7:$L$148,0),MATCH(【入力】吸収量・排出量算定シート!$G102,幹材積成長量!$L$7:$N$7,0)))),0)</f>
        <v>0</v>
      </c>
      <c r="CN102" s="2">
        <f>IFERROR(IF($F102="地位Ⅰ",INDEX(幹材積成長量!$I$7:$K$148,MATCH((【入力】吸収量・排出量算定シート!$H102+(【入力】吸収量・排出量算定シート!CN$17-【入力】吸収量・排出量算定シート!$CF$17)),幹材積成長量!$I$7:$I$148,0),MATCH(【入力】吸収量・排出量算定シート!$G102,幹材積成長量!$I$7:$K$7,0)),IF($F102="地位Ⅲ",INDEX(幹材積成長量!$O$7:$Q$148,MATCH((【入力】吸収量・排出量算定シート!$H102+(【入力】吸収量・排出量算定シート!CN$17-【入力】吸収量・排出量算定シート!$CF$17)),幹材積成長量!$O$7:$O$148,0),MATCH(【入力】吸収量・排出量算定シート!$G102,幹材積成長量!$O$7:$Q$7,0)),INDEX(幹材積成長量!$L$7:$N$148,MATCH((【入力】吸収量・排出量算定シート!$H102+(【入力】吸収量・排出量算定シート!CN$17-【入力】吸収量・排出量算定シート!$CF$17)),幹材積成長量!$L$7:$L$148,0),MATCH(【入力】吸収量・排出量算定シート!$G102,幹材積成長量!$L$7:$N$7,0)))),0)</f>
        <v>0</v>
      </c>
      <c r="CO102" s="2">
        <f>IFERROR(IF($F102="地位Ⅰ",INDEX(幹材積成長量!$I$7:$K$148,MATCH((【入力】吸収量・排出量算定シート!$H102+(【入力】吸収量・排出量算定シート!CO$17-【入力】吸収量・排出量算定シート!$CF$17)),幹材積成長量!$I$7:$I$148,0),MATCH(【入力】吸収量・排出量算定シート!$G102,幹材積成長量!$I$7:$K$7,0)),IF($F102="地位Ⅲ",INDEX(幹材積成長量!$O$7:$Q$148,MATCH((【入力】吸収量・排出量算定シート!$H102+(【入力】吸収量・排出量算定シート!CO$17-【入力】吸収量・排出量算定シート!$CF$17)),幹材積成長量!$O$7:$O$148,0),MATCH(【入力】吸収量・排出量算定シート!$G102,幹材積成長量!$O$7:$Q$7,0)),INDEX(幹材積成長量!$L$7:$N$148,MATCH((【入力】吸収量・排出量算定シート!$H102+(【入力】吸収量・排出量算定シート!CO$17-【入力】吸収量・排出量算定シート!$CF$17)),幹材積成長量!$L$7:$L$148,0),MATCH(【入力】吸収量・排出量算定シート!$G102,幹材積成長量!$L$7:$N$7,0)))),0)</f>
        <v>0</v>
      </c>
      <c r="CP102" s="2">
        <f>IFERROR(IF($F102="地位Ⅰ",INDEX(幹材積成長量!$I$7:$K$148,MATCH((【入力】吸収量・排出量算定シート!$H102+(【入力】吸収量・排出量算定シート!CP$17-【入力】吸収量・排出量算定シート!$CF$17)),幹材積成長量!$I$7:$I$148,0),MATCH(【入力】吸収量・排出量算定シート!$G102,幹材積成長量!$I$7:$K$7,0)),IF($F102="地位Ⅲ",INDEX(幹材積成長量!$O$7:$Q$148,MATCH((【入力】吸収量・排出量算定シート!$H102+(【入力】吸収量・排出量算定シート!CP$17-【入力】吸収量・排出量算定シート!$CF$17)),幹材積成長量!$O$7:$O$148,0),MATCH(【入力】吸収量・排出量算定シート!$G102,幹材積成長量!$O$7:$Q$7,0)),INDEX(幹材積成長量!$L$7:$N$148,MATCH((【入力】吸収量・排出量算定シート!$H102+(【入力】吸収量・排出量算定シート!CP$17-【入力】吸収量・排出量算定シート!$CF$17)),幹材積成長量!$L$7:$L$148,0),MATCH(【入力】吸収量・排出量算定シート!$G102,幹材積成長量!$L$7:$N$7,0)))),0)</f>
        <v>0</v>
      </c>
      <c r="CQ102" s="2">
        <f>IFERROR(IF($F102="地位Ⅰ",INDEX(幹材積成長量!$I$7:$K$148,MATCH((【入力】吸収量・排出量算定シート!$H102+(【入力】吸収量・排出量算定シート!CQ$17-【入力】吸収量・排出量算定シート!$CF$17)),幹材積成長量!$I$7:$I$148,0),MATCH(【入力】吸収量・排出量算定シート!$G102,幹材積成長量!$I$7:$K$7,0)),IF($F102="地位Ⅲ",INDEX(幹材積成長量!$O$7:$Q$148,MATCH((【入力】吸収量・排出量算定シート!$H102+(【入力】吸収量・排出量算定シート!CQ$17-【入力】吸収量・排出量算定シート!$CF$17)),幹材積成長量!$O$7:$O$148,0),MATCH(【入力】吸収量・排出量算定シート!$G102,幹材積成長量!$O$7:$Q$7,0)),INDEX(幹材積成長量!$L$7:$N$148,MATCH((【入力】吸収量・排出量算定シート!$H102+(【入力】吸収量・排出量算定シート!CQ$17-【入力】吸収量・排出量算定シート!$CF$17)),幹材積成長量!$L$7:$L$148,0),MATCH(【入力】吸収量・排出量算定シート!$G102,幹材積成長量!$L$7:$N$7,0)))),0)</f>
        <v>0</v>
      </c>
      <c r="CR102" s="2">
        <f>IFERROR(IF($F102="地位Ⅰ",INDEX(幹材積成長量!$I$7:$K$148,MATCH((【入力】吸収量・排出量算定シート!$H102+(【入力】吸収量・排出量算定シート!CR$17-【入力】吸収量・排出量算定シート!$CF$17)),幹材積成長量!$I$7:$I$148,0),MATCH(【入力】吸収量・排出量算定シート!$G102,幹材積成長量!$I$7:$K$7,0)),IF($F102="地位Ⅲ",INDEX(幹材積成長量!$O$7:$Q$148,MATCH((【入力】吸収量・排出量算定シート!$H102+(【入力】吸収量・排出量算定シート!CR$17-【入力】吸収量・排出量算定シート!$CF$17)),幹材積成長量!$O$7:$O$148,0),MATCH(【入力】吸収量・排出量算定シート!$G102,幹材積成長量!$O$7:$Q$7,0)),INDEX(幹材積成長量!$L$7:$N$148,MATCH((【入力】吸収量・排出量算定シート!$H102+(【入力】吸収量・排出量算定シート!CR$17-【入力】吸収量・排出量算定シート!$CF$17)),幹材積成長量!$L$7:$L$148,0),MATCH(【入力】吸収量・排出量算定シート!$G102,幹材積成長量!$L$7:$N$7,0)))),0)</f>
        <v>0</v>
      </c>
      <c r="CS102" s="2">
        <f>IFERROR(IF($F102="地位Ⅰ",INDEX(幹材積成長量!$I$7:$K$148,MATCH((【入力】吸収量・排出量算定シート!$H102+(【入力】吸収量・排出量算定シート!CS$17-【入力】吸収量・排出量算定シート!$CF$17)),幹材積成長量!$I$7:$I$148,0),MATCH(【入力】吸収量・排出量算定シート!$G102,幹材積成長量!$I$7:$K$7,0)),IF($F102="地位Ⅲ",INDEX(幹材積成長量!$O$7:$Q$148,MATCH((【入力】吸収量・排出量算定シート!$H102+(【入力】吸収量・排出量算定シート!CS$17-【入力】吸収量・排出量算定シート!$CF$17)),幹材積成長量!$O$7:$O$148,0),MATCH(【入力】吸収量・排出量算定シート!$G102,幹材積成長量!$O$7:$Q$7,0)),INDEX(幹材積成長量!$L$7:$N$148,MATCH((【入力】吸収量・排出量算定シート!$H102+(【入力】吸収量・排出量算定シート!CS$17-【入力】吸収量・排出量算定シート!$CF$17)),幹材積成長量!$L$7:$L$148,0),MATCH(【入力】吸収量・排出量算定シート!$G102,幹材積成長量!$L$7:$N$7,0)))),0)</f>
        <v>0</v>
      </c>
      <c r="CT102" s="2">
        <f>IFERROR(IF($F102="地位Ⅰ",INDEX(幹材積成長量!$I$7:$K$148,MATCH((【入力】吸収量・排出量算定シート!$H102+(【入力】吸収量・排出量算定シート!CT$17-【入力】吸収量・排出量算定シート!$CF$17)),幹材積成長量!$I$7:$I$148,0),MATCH(【入力】吸収量・排出量算定シート!$G102,幹材積成長量!$I$7:$K$7,0)),IF($F102="地位Ⅲ",INDEX(幹材積成長量!$O$7:$Q$148,MATCH((【入力】吸収量・排出量算定シート!$H102+(【入力】吸収量・排出量算定シート!CT$17-【入力】吸収量・排出量算定シート!$CF$17)),幹材積成長量!$O$7:$O$148,0),MATCH(【入力】吸収量・排出量算定シート!$G102,幹材積成長量!$O$7:$Q$7,0)),INDEX(幹材積成長量!$L$7:$N$148,MATCH((【入力】吸収量・排出量算定シート!$H102+(【入力】吸収量・排出量算定シート!CT$17-【入力】吸収量・排出量算定シート!$CF$17)),幹材積成長量!$L$7:$L$148,0),MATCH(【入力】吸収量・排出量算定シート!$G102,幹材積成長量!$L$7:$N$7,0)))),0)</f>
        <v>0</v>
      </c>
      <c r="CU102" s="2">
        <f>IFERROR(IF($F102="地位Ⅰ",INDEX(幹材積成長量!$I$7:$K$148,MATCH((【入力】吸収量・排出量算定シート!$H102+(【入力】吸収量・排出量算定シート!CU$17-【入力】吸収量・排出量算定シート!$CF$17)),幹材積成長量!$I$7:$I$148,0),MATCH(【入力】吸収量・排出量算定シート!$G102,幹材積成長量!$I$7:$K$7,0)),IF($F102="地位Ⅲ",INDEX(幹材積成長量!$O$7:$Q$148,MATCH((【入力】吸収量・排出量算定シート!$H102+(【入力】吸収量・排出量算定シート!CU$17-【入力】吸収量・排出量算定シート!$CF$17)),幹材積成長量!$O$7:$O$148,0),MATCH(【入力】吸収量・排出量算定シート!$G102,幹材積成長量!$O$7:$Q$7,0)),INDEX(幹材積成長量!$L$7:$N$148,MATCH((【入力】吸収量・排出量算定シート!$H102+(【入力】吸収量・排出量算定シート!CU$17-【入力】吸収量・排出量算定シート!$CF$17)),幹材積成長量!$L$7:$L$148,0),MATCH(【入力】吸収量・排出量算定シート!$G102,幹材積成長量!$L$7:$N$7,0)))),0)</f>
        <v>0</v>
      </c>
      <c r="CV102" s="2">
        <f>IFERROR(IF($F102="地位Ⅰ",INDEX(幹材積成長量!$I$7:$K$148,MATCH((【入力】吸収量・排出量算定シート!$H102+(【入力】吸収量・排出量算定シート!CV$17-【入力】吸収量・排出量算定シート!$CF$17)),幹材積成長量!$I$7:$I$148,0),MATCH(【入力】吸収量・排出量算定シート!$G102,幹材積成長量!$I$7:$K$7,0)),IF($F102="地位Ⅲ",INDEX(幹材積成長量!$O$7:$Q$148,MATCH((【入力】吸収量・排出量算定シート!$H102+(【入力】吸収量・排出量算定シート!CV$17-【入力】吸収量・排出量算定シート!$CF$17)),幹材積成長量!$O$7:$O$148,0),MATCH(【入力】吸収量・排出量算定シート!$G102,幹材積成長量!$O$7:$Q$7,0)),INDEX(幹材積成長量!$L$7:$N$148,MATCH((【入力】吸収量・排出量算定シート!$H102+(【入力】吸収量・排出量算定シート!CV$17-【入力】吸収量・排出量算定シート!$CF$17)),幹材積成長量!$L$7:$L$148,0),MATCH(【入力】吸収量・排出量算定シート!$G102,幹材積成長量!$L$7:$N$7,0)))),0)</f>
        <v>0</v>
      </c>
      <c r="CW102" s="2">
        <f t="shared" si="216"/>
        <v>0</v>
      </c>
      <c r="CX102" s="2">
        <f t="shared" si="217"/>
        <v>0</v>
      </c>
      <c r="CY102" s="2">
        <f t="shared" si="218"/>
        <v>0</v>
      </c>
      <c r="CZ102" s="2">
        <f t="shared" si="219"/>
        <v>0</v>
      </c>
      <c r="DA102" s="2">
        <f t="shared" si="220"/>
        <v>0</v>
      </c>
      <c r="DB102" s="2">
        <f t="shared" si="221"/>
        <v>0</v>
      </c>
      <c r="DC102" s="2">
        <f t="shared" si="222"/>
        <v>0</v>
      </c>
      <c r="DD102" s="2">
        <f t="shared" si="223"/>
        <v>0</v>
      </c>
      <c r="DE102" s="2">
        <f t="shared" si="224"/>
        <v>0</v>
      </c>
      <c r="DF102" s="2">
        <f t="shared" si="225"/>
        <v>0</v>
      </c>
      <c r="DG102" s="2">
        <f t="shared" si="226"/>
        <v>0</v>
      </c>
      <c r="DH102" s="2">
        <f t="shared" si="227"/>
        <v>0</v>
      </c>
      <c r="DI102" s="2">
        <f t="shared" si="228"/>
        <v>0</v>
      </c>
      <c r="DJ102" s="2">
        <f t="shared" si="229"/>
        <v>0</v>
      </c>
      <c r="DK102" s="2">
        <f t="shared" si="230"/>
        <v>0</v>
      </c>
      <c r="DL102" s="2">
        <f t="shared" si="231"/>
        <v>0</v>
      </c>
      <c r="DM102" s="2">
        <f t="shared" si="232"/>
        <v>0</v>
      </c>
      <c r="DN102" s="187">
        <f>IFERROR(IF($F102="地位Ⅰ",INDEX(幹材積成長量!$AE$7:$AG$14,8,MATCH(【入力】吸収量・排出量算定シート!$G102,幹材積成長量!$AE$7:$AG$7,0)),IF($F102="地位Ⅲ",INDEX(幹材積成長量!$AK$7:$AM$14,8,MATCH(【入力】吸収量・排出量算定シート!$G102,幹材積成長量!$AK$7:$AM$7,0)),INDEX(幹材積成長量!$AH$7:$AJ$14,8,MATCH(【入力】吸収量・排出量算定シート!$G102,幹材積成長量!$AH$7:$AJ$7,0)))),0)</f>
        <v>0</v>
      </c>
      <c r="DO102" s="187">
        <f>IFERROR(IF($F102="地位Ⅰ",INDEX(幹材積成長量!$AE$7:$AG$14,8,MATCH(【入力】吸収量・排出量算定シート!$G102,幹材積成長量!$AE$7:$AG$7,0)),IF($F102="地位Ⅲ",INDEX(幹材積成長量!$AK$7:$AM$14,8,MATCH(【入力】吸収量・排出量算定シート!$G102,幹材積成長量!$AK$7:$AM$7,0)),INDEX(幹材積成長量!$AH$7:$AJ$14,8,MATCH(【入力】吸収量・排出量算定シート!$G102,幹材積成長量!$AH$7:$AJ$7,0)))),0)</f>
        <v>0</v>
      </c>
      <c r="DP102" s="187">
        <f>IFERROR(IF($F102="地位Ⅰ",INDEX(幹材積成長量!$AE$7:$AG$14,8,MATCH(【入力】吸収量・排出量算定シート!$G102,幹材積成長量!$AE$7:$AG$7,0)),IF($F102="地位Ⅲ",INDEX(幹材積成長量!$AK$7:$AM$14,8,MATCH(【入力】吸収量・排出量算定シート!$G102,幹材積成長量!$AK$7:$AM$7,0)),INDEX(幹材積成長量!$AH$7:$AJ$14,8,MATCH(【入力】吸収量・排出量算定シート!$G102,幹材積成長量!$AH$7:$AJ$7,0)))),0)</f>
        <v>0</v>
      </c>
      <c r="DQ102" s="187">
        <f>IFERROR(IF($F102="地位Ⅰ",INDEX(幹材積成長量!$AE$7:$AG$14,8,MATCH(【入力】吸収量・排出量算定シート!$G102,幹材積成長量!$AE$7:$AG$7,0)),IF($F102="地位Ⅲ",INDEX(幹材積成長量!$AK$7:$AM$14,8,MATCH(【入力】吸収量・排出量算定シート!$G102,幹材積成長量!$AK$7:$AM$7,0)),INDEX(幹材積成長量!$AH$7:$AJ$14,8,MATCH(【入力】吸収量・排出量算定シート!$G102,幹材積成長量!$AH$7:$AJ$7,0)))),0)</f>
        <v>0</v>
      </c>
      <c r="DR102" s="187">
        <f>IFERROR(IF($F102="地位Ⅰ",INDEX(幹材積成長量!$AE$7:$AG$14,8,MATCH(【入力】吸収量・排出量算定シート!$G102,幹材積成長量!$AE$7:$AG$7,0)),IF($F102="地位Ⅲ",INDEX(幹材積成長量!$AK$7:$AM$14,8,MATCH(【入力】吸収量・排出量算定シート!$G102,幹材積成長量!$AK$7:$AM$7,0)),INDEX(幹材積成長量!$AH$7:$AJ$14,8,MATCH(【入力】吸収量・排出量算定シート!$G102,幹材積成長量!$AH$7:$AJ$7,0)))),0)</f>
        <v>0</v>
      </c>
      <c r="DS102" s="187">
        <f>IFERROR(IF($F102="地位Ⅰ",INDEX(幹材積成長量!$AE$7:$AG$14,8,MATCH(【入力】吸収量・排出量算定シート!$G102,幹材積成長量!$AE$7:$AG$7,0)),IF($F102="地位Ⅲ",INDEX(幹材積成長量!$AK$7:$AM$14,8,MATCH(【入力】吸収量・排出量算定シート!$G102,幹材積成長量!$AK$7:$AM$7,0)),INDEX(幹材積成長量!$AH$7:$AJ$14,8,MATCH(【入力】吸収量・排出量算定シート!$G102,幹材積成長量!$AH$7:$AJ$7,0)))),0)</f>
        <v>0</v>
      </c>
      <c r="DT102" s="187">
        <f>IFERROR(IF($F102="地位Ⅰ",INDEX(幹材積成長量!$AE$7:$AG$14,8,MATCH(【入力】吸収量・排出量算定シート!$G102,幹材積成長量!$AE$7:$AG$7,0)),IF($F102="地位Ⅲ",INDEX(幹材積成長量!$AK$7:$AM$14,8,MATCH(【入力】吸収量・排出量算定シート!$G102,幹材積成長量!$AK$7:$AM$7,0)),INDEX(幹材積成長量!$AH$7:$AJ$14,8,MATCH(【入力】吸収量・排出量算定シート!$G102,幹材積成長量!$AH$7:$AJ$7,0)))),0)</f>
        <v>0</v>
      </c>
      <c r="DU102" s="187">
        <f>IFERROR(IF($F102="地位Ⅰ",INDEX(幹材積成長量!$AE$7:$AG$14,8,MATCH(【入力】吸収量・排出量算定シート!$G102,幹材積成長量!$AE$7:$AG$7,0)),IF($F102="地位Ⅲ",INDEX(幹材積成長量!$AK$7:$AM$14,8,MATCH(【入力】吸収量・排出量算定シート!$G102,幹材積成長量!$AK$7:$AM$7,0)),INDEX(幹材積成長量!$AH$7:$AJ$14,8,MATCH(【入力】吸収量・排出量算定シート!$G102,幹材積成長量!$AH$7:$AJ$7,0)))),0)</f>
        <v>0</v>
      </c>
      <c r="DV102" s="187">
        <f>IFERROR(IF($F102="地位Ⅰ",INDEX(幹材積成長量!$AE$7:$AG$14,8,MATCH(【入力】吸収量・排出量算定シート!$G102,幹材積成長量!$AE$7:$AG$7,0)),IF($F102="地位Ⅲ",INDEX(幹材積成長量!$AK$7:$AM$14,8,MATCH(【入力】吸収量・排出量算定シート!$G102,幹材積成長量!$AK$7:$AM$7,0)),INDEX(幹材積成長量!$AH$7:$AJ$14,8,MATCH(【入力】吸収量・排出量算定シート!$G102,幹材積成長量!$AH$7:$AJ$7,0)))),0)</f>
        <v>0</v>
      </c>
      <c r="DW102" s="187">
        <f>IFERROR(IF($F102="地位Ⅰ",INDEX(幹材積成長量!$AE$7:$AG$14,8,MATCH(【入力】吸収量・排出量算定シート!$G102,幹材積成長量!$AE$7:$AG$7,0)),IF($F102="地位Ⅲ",INDEX(幹材積成長量!$AK$7:$AM$14,8,MATCH(【入力】吸収量・排出量算定シート!$G102,幹材積成長量!$AK$7:$AM$7,0)),INDEX(幹材積成長量!$AH$7:$AJ$14,8,MATCH(【入力】吸収量・排出量算定シート!$G102,幹材積成長量!$AH$7:$AJ$7,0)))),0)</f>
        <v>0</v>
      </c>
      <c r="DX102" s="187">
        <f>IFERROR(IF($F102="地位Ⅰ",INDEX(幹材積成長量!$AE$7:$AG$14,8,MATCH(【入力】吸収量・排出量算定シート!$G102,幹材積成長量!$AE$7:$AG$7,0)),IF($F102="地位Ⅲ",INDEX(幹材積成長量!$AK$7:$AM$14,8,MATCH(【入力】吸収量・排出量算定シート!$G102,幹材積成長量!$AK$7:$AM$7,0)),INDEX(幹材積成長量!$AH$7:$AJ$14,8,MATCH(【入力】吸収量・排出量算定シート!$G102,幹材積成長量!$AH$7:$AJ$7,0)))),0)</f>
        <v>0</v>
      </c>
      <c r="DY102" s="187">
        <f>IFERROR(IF($F102="地位Ⅰ",INDEX(幹材積成長量!$AE$7:$AG$14,8,MATCH(【入力】吸収量・排出量算定シート!$G102,幹材積成長量!$AE$7:$AG$7,0)),IF($F102="地位Ⅲ",INDEX(幹材積成長量!$AK$7:$AM$14,8,MATCH(【入力】吸収量・排出量算定シート!$G102,幹材積成長量!$AK$7:$AM$7,0)),INDEX(幹材積成長量!$AH$7:$AJ$14,8,MATCH(【入力】吸収量・排出量算定シート!$G102,幹材積成長量!$AH$7:$AJ$7,0)))),0)</f>
        <v>0</v>
      </c>
      <c r="DZ102" s="187">
        <f>IFERROR(IF($F102="地位Ⅰ",INDEX(幹材積成長量!$AE$7:$AG$14,8,MATCH(【入力】吸収量・排出量算定シート!$G102,幹材積成長量!$AE$7:$AG$7,0)),IF($F102="地位Ⅲ",INDEX(幹材積成長量!$AK$7:$AM$14,8,MATCH(【入力】吸収量・排出量算定シート!$G102,幹材積成長量!$AK$7:$AM$7,0)),INDEX(幹材積成長量!$AH$7:$AJ$14,8,MATCH(【入力】吸収量・排出量算定シート!$G102,幹材積成長量!$AH$7:$AJ$7,0)))),0)</f>
        <v>0</v>
      </c>
      <c r="EA102" s="187">
        <f>IFERROR(IF($F102="地位Ⅰ",INDEX(幹材積成長量!$AE$7:$AG$14,8,MATCH(【入力】吸収量・排出量算定シート!$G102,幹材積成長量!$AE$7:$AG$7,0)),IF($F102="地位Ⅲ",INDEX(幹材積成長量!$AK$7:$AM$14,8,MATCH(【入力】吸収量・排出量算定シート!$G102,幹材積成長量!$AK$7:$AM$7,0)),INDEX(幹材積成長量!$AH$7:$AJ$14,8,MATCH(【入力】吸収量・排出量算定シート!$G102,幹材積成長量!$AH$7:$AJ$7,0)))),0)</f>
        <v>0</v>
      </c>
      <c r="EB102" s="187">
        <f>IFERROR(IF($F102="地位Ⅰ",INDEX(幹材積成長量!$AE$7:$AG$14,8,MATCH(【入力】吸収量・排出量算定シート!$G102,幹材積成長量!$AE$7:$AG$7,0)),IF($F102="地位Ⅲ",INDEX(幹材積成長量!$AK$7:$AM$14,8,MATCH(【入力】吸収量・排出量算定シート!$G102,幹材積成長量!$AK$7:$AM$7,0)),INDEX(幹材積成長量!$AH$7:$AJ$14,8,MATCH(【入力】吸収量・排出量算定シート!$G102,幹材積成長量!$AH$7:$AJ$7,0)))),0)</f>
        <v>0</v>
      </c>
      <c r="EC102" s="187">
        <f>IFERROR(IF($F102="地位Ⅰ",INDEX(幹材積成長量!$AE$7:$AG$14,8,MATCH(【入力】吸収量・排出量算定シート!$G102,幹材積成長量!$AE$7:$AG$7,0)),IF($F102="地位Ⅲ",INDEX(幹材積成長量!$AK$7:$AM$14,8,MATCH(【入力】吸収量・排出量算定シート!$G102,幹材積成長量!$AK$7:$AM$7,0)),INDEX(幹材積成長量!$AH$7:$AJ$14,8,MATCH(【入力】吸収量・排出量算定シート!$G102,幹材積成長量!$AH$7:$AJ$7,0)))),0)</f>
        <v>0</v>
      </c>
      <c r="ED102" s="186">
        <f t="shared" si="233"/>
        <v>0</v>
      </c>
      <c r="EE102" s="186">
        <f t="shared" si="234"/>
        <v>0</v>
      </c>
      <c r="EF102" s="186">
        <f t="shared" si="235"/>
        <v>0</v>
      </c>
      <c r="EG102" s="186">
        <f t="shared" si="236"/>
        <v>0</v>
      </c>
      <c r="EH102" s="186">
        <f t="shared" si="237"/>
        <v>0</v>
      </c>
      <c r="EI102" s="186">
        <f t="shared" si="238"/>
        <v>0</v>
      </c>
      <c r="EJ102" s="186">
        <f t="shared" si="239"/>
        <v>0</v>
      </c>
      <c r="EK102" s="186">
        <f t="shared" si="240"/>
        <v>0</v>
      </c>
      <c r="EL102" s="186">
        <f t="shared" si="241"/>
        <v>0</v>
      </c>
      <c r="EM102" s="186">
        <f t="shared" si="242"/>
        <v>0</v>
      </c>
      <c r="EN102" s="186">
        <f t="shared" si="243"/>
        <v>0</v>
      </c>
      <c r="EO102" s="186">
        <f t="shared" si="244"/>
        <v>0</v>
      </c>
      <c r="EP102" s="186">
        <f t="shared" si="245"/>
        <v>0</v>
      </c>
      <c r="EQ102" s="186">
        <f t="shared" si="246"/>
        <v>0</v>
      </c>
      <c r="ER102" s="186">
        <f t="shared" si="247"/>
        <v>0</v>
      </c>
      <c r="ES102" s="186">
        <f t="shared" si="248"/>
        <v>0</v>
      </c>
      <c r="ET102" s="186">
        <f t="shared" si="249"/>
        <v>0</v>
      </c>
    </row>
    <row r="103" spans="2:150" x14ac:dyDescent="0.3">
      <c r="B103" s="3"/>
      <c r="C103" s="3"/>
      <c r="D103" s="3"/>
      <c r="E103" s="3"/>
      <c r="G103" s="217"/>
      <c r="J103" s="3"/>
      <c r="M103" s="187">
        <f>IFERROR(IF($F103="地位Ⅰ",INDEX(幹材積成長量!$S$7:$U$148,MATCH(【入力】吸収量・排出量算定シート!$H103+(M$17-$M$17),幹材積成長量!$S$7:$S$148,0),MATCH($G103,幹材積成長量!$S$7:$U$7,0)),IF($F103="地位Ⅲ",INDEX(幹材積成長量!$Y$7:$AA$148,MATCH(【入力】吸収量・排出量算定シート!$H103+(M$17-$M$17),幹材積成長量!$Y$7:$Y$148,0),MATCH($G103,幹材積成長量!$Y$7:$AA$7,0)),INDEX(幹材積成長量!$V$7:$X$148,MATCH(【入力】吸収量・排出量算定シート!$H103+(M$17-$M$17),幹材積成長量!$V$7:$V$148,0),MATCH($G103,幹材積成長量!$V$7:$X$7,0)))),0)</f>
        <v>0</v>
      </c>
      <c r="N103" s="187">
        <f>IFERROR(IF($F103="地位Ⅰ",INDEX(幹材積成長量!$S$7:$U$148,MATCH(【入力】吸収量・排出量算定シート!$H103+(N$17-$M$17),幹材積成長量!$S$7:$S$148,0),MATCH($G103,幹材積成長量!$S$7:$U$7,0)),IF($F103="地位Ⅲ",INDEX(幹材積成長量!$Y$7:$AA$148,MATCH(【入力】吸収量・排出量算定シート!$H103+(N$17-$M$17),幹材積成長量!$Y$7:$Y$148,0),MATCH($G103,幹材積成長量!$Y$7:$AA$7,0)),INDEX(幹材積成長量!$V$7:$X$148,MATCH(【入力】吸収量・排出量算定シート!$H103+(N$17-$M$17),幹材積成長量!$V$7:$V$148,0),MATCH($G103,幹材積成長量!$V$7:$X$7,0)))),0)</f>
        <v>0</v>
      </c>
      <c r="O103" s="187">
        <f>IFERROR(IF($F103="地位Ⅰ",INDEX(幹材積成長量!$S$7:$U$148,MATCH(【入力】吸収量・排出量算定シート!$H103+(O$17-$M$17),幹材積成長量!$S$7:$S$148,0),MATCH($G103,幹材積成長量!$S$7:$U$7,0)),IF($F103="地位Ⅲ",INDEX(幹材積成長量!$Y$7:$AA$148,MATCH(【入力】吸収量・排出量算定シート!$H103+(O$17-$M$17),幹材積成長量!$Y$7:$Y$148,0),MATCH($G103,幹材積成長量!$Y$7:$AA$7,0)),INDEX(幹材積成長量!$V$7:$X$148,MATCH(【入力】吸収量・排出量算定シート!$H103+(O$17-$M$17),幹材積成長量!$V$7:$V$148,0),MATCH($G103,幹材積成長量!$V$7:$X$7,0)))),0)</f>
        <v>0</v>
      </c>
      <c r="P103" s="187">
        <f>IFERROR(IF($F103="地位Ⅰ",INDEX(幹材積成長量!$S$7:$U$148,MATCH(【入力】吸収量・排出量算定シート!$H103+(P$17-$M$17),幹材積成長量!$S$7:$S$148,0),MATCH($G103,幹材積成長量!$S$7:$U$7,0)),IF($F103="地位Ⅲ",INDEX(幹材積成長量!$Y$7:$AA$148,MATCH(【入力】吸収量・排出量算定シート!$H103+(P$17-$M$17),幹材積成長量!$Y$7:$Y$148,0),MATCH($G103,幹材積成長量!$Y$7:$AA$7,0)),INDEX(幹材積成長量!$V$7:$X$148,MATCH(【入力】吸収量・排出量算定シート!$H103+(P$17-$M$17),幹材積成長量!$V$7:$V$148,0),MATCH($G103,幹材積成長量!$V$7:$X$7,0)))),0)</f>
        <v>0</v>
      </c>
      <c r="Q103" s="187">
        <f>IFERROR(IF($F103="地位Ⅰ",INDEX(幹材積成長量!$S$7:$U$148,MATCH(【入力】吸収量・排出量算定シート!$H103+(Q$17-$M$17),幹材積成長量!$S$7:$S$148,0),MATCH($G103,幹材積成長量!$S$7:$U$7,0)),IF($F103="地位Ⅲ",INDEX(幹材積成長量!$Y$7:$AA$148,MATCH(【入力】吸収量・排出量算定シート!$H103+(Q$17-$M$17),幹材積成長量!$Y$7:$Y$148,0),MATCH($G103,幹材積成長量!$Y$7:$AA$7,0)),INDEX(幹材積成長量!$V$7:$X$148,MATCH(【入力】吸収量・排出量算定シート!$H103+(Q$17-$M$17),幹材積成長量!$V$7:$V$148,0),MATCH($G103,幹材積成長量!$V$7:$X$7,0)))),0)</f>
        <v>0</v>
      </c>
      <c r="R103" s="187">
        <f>IFERROR(IF($F103="地位Ⅰ",INDEX(幹材積成長量!$S$7:$U$148,MATCH(【入力】吸収量・排出量算定シート!$H103+(R$17-$M$17),幹材積成長量!$S$7:$S$148,0),MATCH($G103,幹材積成長量!$S$7:$U$7,0)),IF($F103="地位Ⅲ",INDEX(幹材積成長量!$Y$7:$AA$148,MATCH(【入力】吸収量・排出量算定シート!$H103+(R$17-$M$17),幹材積成長量!$Y$7:$Y$148,0),MATCH($G103,幹材積成長量!$Y$7:$AA$7,0)),INDEX(幹材積成長量!$V$7:$X$148,MATCH(【入力】吸収量・排出量算定シート!$H103+(R$17-$M$17),幹材積成長量!$V$7:$V$148,0),MATCH($G103,幹材積成長量!$V$7:$X$7,0)))),0)</f>
        <v>0</v>
      </c>
      <c r="S103" s="187">
        <f>IFERROR(IF($F103="地位Ⅰ",INDEX(幹材積成長量!$S$7:$U$148,MATCH(【入力】吸収量・排出量算定シート!$H103+(S$17-$M$17),幹材積成長量!$S$7:$S$148,0),MATCH($G103,幹材積成長量!$S$7:$U$7,0)),IF($F103="地位Ⅲ",INDEX(幹材積成長量!$Y$7:$AA$148,MATCH(【入力】吸収量・排出量算定シート!$H103+(S$17-$M$17),幹材積成長量!$Y$7:$Y$148,0),MATCH($G103,幹材積成長量!$Y$7:$AA$7,0)),INDEX(幹材積成長量!$V$7:$X$148,MATCH(【入力】吸収量・排出量算定シート!$H103+(S$17-$M$17),幹材積成長量!$V$7:$V$148,0),MATCH($G103,幹材積成長量!$V$7:$X$7,0)))),0)</f>
        <v>0</v>
      </c>
      <c r="T103" s="187">
        <f>IFERROR(IF($F103="地位Ⅰ",INDEX(幹材積成長量!$S$7:$U$148,MATCH(【入力】吸収量・排出量算定シート!$H103+(T$17-$M$17),幹材積成長量!$S$7:$S$148,0),MATCH($G103,幹材積成長量!$S$7:$U$7,0)),IF($F103="地位Ⅲ",INDEX(幹材積成長量!$Y$7:$AA$148,MATCH(【入力】吸収量・排出量算定シート!$H103+(T$17-$M$17),幹材積成長量!$Y$7:$Y$148,0),MATCH($G103,幹材積成長量!$Y$7:$AA$7,0)),INDEX(幹材積成長量!$V$7:$X$148,MATCH(【入力】吸収量・排出量算定シート!$H103+(T$17-$M$17),幹材積成長量!$V$7:$V$148,0),MATCH($G103,幹材積成長量!$V$7:$X$7,0)))),0)</f>
        <v>0</v>
      </c>
      <c r="U103" s="187">
        <f>IFERROR(IF($F103="地位Ⅰ",INDEX(幹材積成長量!$S$7:$U$148,MATCH(【入力】吸収量・排出量算定シート!$H103+(U$17-$M$17),幹材積成長量!$S$7:$S$148,0),MATCH($G103,幹材積成長量!$S$7:$U$7,0)),IF($F103="地位Ⅲ",INDEX(幹材積成長量!$Y$7:$AA$148,MATCH(【入力】吸収量・排出量算定シート!$H103+(U$17-$M$17),幹材積成長量!$Y$7:$Y$148,0),MATCH($G103,幹材積成長量!$Y$7:$AA$7,0)),INDEX(幹材積成長量!$V$7:$X$148,MATCH(【入力】吸収量・排出量算定シート!$H103+(U$17-$M$17),幹材積成長量!$V$7:$V$148,0),MATCH($G103,幹材積成長量!$V$7:$X$7,0)))),0)</f>
        <v>0</v>
      </c>
      <c r="V103" s="187">
        <f>IFERROR(IF($F103="地位Ⅰ",INDEX(幹材積成長量!$S$7:$U$148,MATCH(【入力】吸収量・排出量算定シート!$H103+(V$17-$M$17),幹材積成長量!$S$7:$S$148,0),MATCH($G103,幹材積成長量!$S$7:$U$7,0)),IF($F103="地位Ⅲ",INDEX(幹材積成長量!$Y$7:$AA$148,MATCH(【入力】吸収量・排出量算定シート!$H103+(V$17-$M$17),幹材積成長量!$Y$7:$Y$148,0),MATCH($G103,幹材積成長量!$Y$7:$AA$7,0)),INDEX(幹材積成長量!$V$7:$X$148,MATCH(【入力】吸収量・排出量算定シート!$H103+(V$17-$M$17),幹材積成長量!$V$7:$V$148,0),MATCH($G103,幹材積成長量!$V$7:$X$7,0)))),0)</f>
        <v>0</v>
      </c>
      <c r="W103" s="187">
        <f>IFERROR(IF($F103="地位Ⅰ",INDEX(幹材積成長量!$S$7:$U$148,MATCH(【入力】吸収量・排出量算定シート!$H103+(W$17-$M$17),幹材積成長量!$S$7:$S$148,0),MATCH($G103,幹材積成長量!$S$7:$U$7,0)),IF($F103="地位Ⅲ",INDEX(幹材積成長量!$Y$7:$AA$148,MATCH(【入力】吸収量・排出量算定シート!$H103+(W$17-$M$17),幹材積成長量!$Y$7:$Y$148,0),MATCH($G103,幹材積成長量!$Y$7:$AA$7,0)),INDEX(幹材積成長量!$V$7:$X$148,MATCH(【入力】吸収量・排出量算定シート!$H103+(W$17-$M$17),幹材積成長量!$V$7:$V$148,0),MATCH($G103,幹材積成長量!$V$7:$X$7,0)))),0)</f>
        <v>0</v>
      </c>
      <c r="X103" s="187">
        <f>IFERROR(IF($F103="地位Ⅰ",INDEX(幹材積成長量!$S$7:$U$148,MATCH(【入力】吸収量・排出量算定シート!$H103+(X$17-$M$17),幹材積成長量!$S$7:$S$148,0),MATCH($G103,幹材積成長量!$S$7:$U$7,0)),IF($F103="地位Ⅲ",INDEX(幹材積成長量!$Y$7:$AA$148,MATCH(【入力】吸収量・排出量算定シート!$H103+(X$17-$M$17),幹材積成長量!$Y$7:$Y$148,0),MATCH($G103,幹材積成長量!$Y$7:$AA$7,0)),INDEX(幹材積成長量!$V$7:$X$148,MATCH(【入力】吸収量・排出量算定シート!$H103+(X$17-$M$17),幹材積成長量!$V$7:$V$148,0),MATCH($G103,幹材積成長量!$V$7:$X$7,0)))),0)</f>
        <v>0</v>
      </c>
      <c r="Y103" s="187">
        <f>IFERROR(IF($F103="地位Ⅰ",INDEX(幹材積成長量!$S$7:$U$148,MATCH(【入力】吸収量・排出量算定シート!$H103+(Y$17-$M$17),幹材積成長量!$S$7:$S$148,0),MATCH($G103,幹材積成長量!$S$7:$U$7,0)),IF($F103="地位Ⅲ",INDEX(幹材積成長量!$Y$7:$AA$148,MATCH(【入力】吸収量・排出量算定シート!$H103+(Y$17-$M$17),幹材積成長量!$Y$7:$Y$148,0),MATCH($G103,幹材積成長量!$Y$7:$AA$7,0)),INDEX(幹材積成長量!$V$7:$X$148,MATCH(【入力】吸収量・排出量算定シート!$H103+(Y$17-$M$17),幹材積成長量!$V$7:$V$148,0),MATCH($G103,幹材積成長量!$V$7:$X$7,0)))),0)</f>
        <v>0</v>
      </c>
      <c r="Z103" s="187">
        <f>IFERROR(IF($F103="地位Ⅰ",INDEX(幹材積成長量!$S$7:$U$148,MATCH(【入力】吸収量・排出量算定シート!$H103+(Z$17-$M$17),幹材積成長量!$S$7:$S$148,0),MATCH($G103,幹材積成長量!$S$7:$U$7,0)),IF($F103="地位Ⅲ",INDEX(幹材積成長量!$Y$7:$AA$148,MATCH(【入力】吸収量・排出量算定シート!$H103+(Z$17-$M$17),幹材積成長量!$Y$7:$Y$148,0),MATCH($G103,幹材積成長量!$Y$7:$AA$7,0)),INDEX(幹材積成長量!$V$7:$X$148,MATCH(【入力】吸収量・排出量算定シート!$H103+(Z$17-$M$17),幹材積成長量!$V$7:$V$148,0),MATCH($G103,幹材積成長量!$V$7:$X$7,0)))),0)</f>
        <v>0</v>
      </c>
      <c r="AA103" s="187">
        <f>IFERROR(IF($F103="地位Ⅰ",INDEX(幹材積成長量!$S$7:$U$148,MATCH(【入力】吸収量・排出量算定シート!$H103+(AA$17-$M$17),幹材積成長量!$S$7:$S$148,0),MATCH($G103,幹材積成長量!$S$7:$U$7,0)),IF($F103="地位Ⅲ",INDEX(幹材積成長量!$Y$7:$AA$148,MATCH(【入力】吸収量・排出量算定シート!$H103+(AA$17-$M$17),幹材積成長量!$Y$7:$Y$148,0),MATCH($G103,幹材積成長量!$Y$7:$AA$7,0)),INDEX(幹材積成長量!$V$7:$X$148,MATCH(【入力】吸収量・排出量算定シート!$H103+(AA$17-$M$17),幹材積成長量!$V$7:$V$148,0),MATCH($G103,幹材積成長量!$V$7:$X$7,0)))),0)</f>
        <v>0</v>
      </c>
      <c r="AB103" s="187">
        <f>IFERROR(IF($F103="地位Ⅰ",INDEX(幹材積成長量!$S$7:$U$148,MATCH(【入力】吸収量・排出量算定シート!$H103+(AB$17-$M$17),幹材積成長量!$S$7:$S$148,0),MATCH($G103,幹材積成長量!$S$7:$U$7,0)),IF($F103="地位Ⅲ",INDEX(幹材積成長量!$Y$7:$AA$148,MATCH(【入力】吸収量・排出量算定シート!$H103+(AB$17-$M$17),幹材積成長量!$Y$7:$Y$148,0),MATCH($G103,幹材積成長量!$Y$7:$AA$7,0)),INDEX(幹材積成長量!$V$7:$X$148,MATCH(【入力】吸収量・排出量算定シート!$H103+(AB$17-$M$17),幹材積成長量!$V$7:$V$148,0),MATCH($G103,幹材積成長量!$V$7:$X$7,0)))),0)</f>
        <v>0</v>
      </c>
      <c r="AC103" s="187">
        <f>IFERROR(IF($F103="地位Ⅰ",INDEX(幹材積成長量!$S$7:$U$148,MATCH(【入力】吸収量・排出量算定シート!$H103+(AC$17-$M$17),幹材積成長量!$S$7:$S$148,0),MATCH($G103,幹材積成長量!$S$7:$U$7,0)),IF($F103="地位Ⅲ",INDEX(幹材積成長量!$Y$7:$AA$148,MATCH(【入力】吸収量・排出量算定シート!$H103+(AC$17-$M$17),幹材積成長量!$Y$7:$Y$148,0),MATCH($G103,幹材積成長量!$Y$7:$AA$7,0)),INDEX(幹材積成長量!$V$7:$X$148,MATCH(【入力】吸収量・排出量算定シート!$H103+(AC$17-$M$17),幹材積成長量!$V$7:$V$148,0),MATCH($G103,幹材積成長量!$V$7:$X$7,0)))),0)</f>
        <v>0</v>
      </c>
      <c r="AD103" s="2">
        <f>IFERROR(INDEX('BEF（拡大係数）'!$A$4:$AO$154,MATCH(【入力】吸収量・排出量算定シート!$H103,'BEF（拡大係数）'!$A$4:$A$154,0),MATCH($G103,'BEF（拡大係数）'!$A$4:$AO$4,0)),0)</f>
        <v>0</v>
      </c>
      <c r="AE103" s="2">
        <f>IFERROR(INDEX('BEF（拡大係数）'!$A$4:$AO$154,MATCH(【入力】吸収量・排出量算定シート!$H103,'BEF（拡大係数）'!$A$4:$A$154,0),MATCH($G103,'BEF（拡大係数）'!$A$4:$AO$4,0)),0)</f>
        <v>0</v>
      </c>
      <c r="AF103" s="2">
        <f>IFERROR(INDEX('BEF（拡大係数）'!$A$4:$AO$154,MATCH(【入力】吸収量・排出量算定シート!$H103,'BEF（拡大係数）'!$A$4:$A$154,0),MATCH($G103,'BEF（拡大係数）'!$A$4:$AO$4,0)),0)</f>
        <v>0</v>
      </c>
      <c r="AG103" s="2">
        <f>IFERROR(INDEX('BEF（拡大係数）'!$A$4:$AO$154,MATCH(【入力】吸収量・排出量算定シート!$H103,'BEF（拡大係数）'!$A$4:$A$154,0),MATCH($G103,'BEF（拡大係数）'!$A$4:$AO$4,0)),0)</f>
        <v>0</v>
      </c>
      <c r="AH103" s="2">
        <f>IFERROR(INDEX('BEF（拡大係数）'!$A$4:$AO$154,MATCH(【入力】吸収量・排出量算定シート!$H103,'BEF（拡大係数）'!$A$4:$A$154,0),MATCH($G103,'BEF（拡大係数）'!$A$4:$AO$4,0)),0)</f>
        <v>0</v>
      </c>
      <c r="AI103" s="2">
        <f>IFERROR(INDEX('BEF（拡大係数）'!$A$4:$AO$154,MATCH(【入力】吸収量・排出量算定シート!$H103,'BEF（拡大係数）'!$A$4:$A$154,0),MATCH($G103,'BEF（拡大係数）'!$A$4:$AO$4,0)),0)</f>
        <v>0</v>
      </c>
      <c r="AJ103" s="2">
        <f>IFERROR(INDEX('BEF（拡大係数）'!$A$4:$AO$154,MATCH(【入力】吸収量・排出量算定シート!$H103,'BEF（拡大係数）'!$A$4:$A$154,0),MATCH($G103,'BEF（拡大係数）'!$A$4:$AO$4,0)),0)</f>
        <v>0</v>
      </c>
      <c r="AK103" s="2">
        <f>IFERROR(INDEX('BEF（拡大係数）'!$A$4:$AO$154,MATCH(【入力】吸収量・排出量算定シート!$H103,'BEF（拡大係数）'!$A$4:$A$154,0),MATCH($G103,'BEF（拡大係数）'!$A$4:$AO$4,0)),0)</f>
        <v>0</v>
      </c>
      <c r="AL103" s="2">
        <f>IFERROR(INDEX('BEF（拡大係数）'!$A$4:$AO$154,MATCH(【入力】吸収量・排出量算定シート!$H103,'BEF（拡大係数）'!$A$4:$A$154,0),MATCH($G103,'BEF（拡大係数）'!$A$4:$AO$4,0)),0)</f>
        <v>0</v>
      </c>
      <c r="AM103" s="2">
        <f>IFERROR(INDEX('BEF（拡大係数）'!$A$4:$AO$154,MATCH(【入力】吸収量・排出量算定シート!$H103,'BEF（拡大係数）'!$A$4:$A$154,0),MATCH($G103,'BEF（拡大係数）'!$A$4:$AO$4,0)),0)</f>
        <v>0</v>
      </c>
      <c r="AN103" s="2">
        <f>IFERROR(INDEX('BEF（拡大係数）'!$A$4:$AO$154,MATCH(【入力】吸収量・排出量算定シート!$H103,'BEF（拡大係数）'!$A$4:$A$154,0),MATCH($G103,'BEF（拡大係数）'!$A$4:$AO$4,0)),0)</f>
        <v>0</v>
      </c>
      <c r="AO103" s="2">
        <f>IFERROR(INDEX('BEF（拡大係数）'!$A$4:$AO$154,MATCH(【入力】吸収量・排出量算定シート!$H103,'BEF（拡大係数）'!$A$4:$A$154,0),MATCH($G103,'BEF（拡大係数）'!$A$4:$AO$4,0)),0)</f>
        <v>0</v>
      </c>
      <c r="AP103" s="2">
        <f>IFERROR(INDEX('BEF（拡大係数）'!$A$4:$AO$154,MATCH(【入力】吸収量・排出量算定シート!$H103,'BEF（拡大係数）'!$A$4:$A$154,0),MATCH($G103,'BEF（拡大係数）'!$A$4:$AO$4,0)),0)</f>
        <v>0</v>
      </c>
      <c r="AQ103" s="2">
        <f>IFERROR(INDEX('BEF（拡大係数）'!$A$4:$AO$154,MATCH(【入力】吸収量・排出量算定シート!$H103,'BEF（拡大係数）'!$A$4:$A$154,0),MATCH($G103,'BEF（拡大係数）'!$A$4:$AO$4,0)),0)</f>
        <v>0</v>
      </c>
      <c r="AR103" s="2">
        <f>IFERROR(INDEX('BEF（拡大係数）'!$A$4:$AO$154,MATCH(【入力】吸収量・排出量算定シート!$H103,'BEF（拡大係数）'!$A$4:$A$154,0),MATCH($G103,'BEF（拡大係数）'!$A$4:$AO$4,0)),0)</f>
        <v>0</v>
      </c>
      <c r="AS103" s="2">
        <f>IFERROR(INDEX('BEF（拡大係数）'!$A$4:$AO$154,MATCH(【入力】吸収量・排出量算定シート!$H103,'BEF（拡大係数）'!$A$4:$A$154,0),MATCH($G103,'BEF（拡大係数）'!$A$4:$AO$4,0)),0)</f>
        <v>0</v>
      </c>
      <c r="AT103" s="2">
        <f>IFERROR(INDEX('BEF（拡大係数）'!$A$4:$AO$154,MATCH(【入力】吸収量・排出量算定シート!$H103,'BEF（拡大係数）'!$A$4:$A$154,0),MATCH($G103,'BEF（拡大係数）'!$A$4:$AO$4,0)),0)</f>
        <v>0</v>
      </c>
      <c r="AU103" s="2">
        <f>IFERROR(VLOOKUP($G103,パラメータ_オリジナル!$B$6:$G$45,4,FALSE),0)</f>
        <v>0</v>
      </c>
      <c r="AV103" s="2">
        <f>IFERROR(VLOOKUP($G103,パラメータ_オリジナル!$B$6:$G$45,5,FALSE),0)</f>
        <v>0</v>
      </c>
      <c r="AW103" s="2">
        <f>IFERROR(VLOOKUP($G103,パラメータ_オリジナル!$B$6:$G$45,6,FALSE),0)</f>
        <v>0</v>
      </c>
      <c r="AX103" s="125">
        <f t="shared" si="182"/>
        <v>0</v>
      </c>
      <c r="AY103" s="125">
        <f t="shared" si="183"/>
        <v>0</v>
      </c>
      <c r="AZ103" s="125">
        <f t="shared" si="184"/>
        <v>0</v>
      </c>
      <c r="BA103" s="125">
        <f t="shared" si="185"/>
        <v>0</v>
      </c>
      <c r="BB103" s="125">
        <f t="shared" si="186"/>
        <v>0</v>
      </c>
      <c r="BC103" s="125">
        <f t="shared" si="187"/>
        <v>0</v>
      </c>
      <c r="BD103" s="125">
        <f t="shared" si="188"/>
        <v>0</v>
      </c>
      <c r="BE103" s="125">
        <f t="shared" si="189"/>
        <v>0</v>
      </c>
      <c r="BF103" s="125">
        <f t="shared" si="190"/>
        <v>0</v>
      </c>
      <c r="BG103" s="125">
        <f t="shared" si="191"/>
        <v>0</v>
      </c>
      <c r="BH103" s="125">
        <f t="shared" si="192"/>
        <v>0</v>
      </c>
      <c r="BI103" s="125">
        <f t="shared" si="193"/>
        <v>0</v>
      </c>
      <c r="BJ103" s="125">
        <f t="shared" si="194"/>
        <v>0</v>
      </c>
      <c r="BK103" s="125">
        <f t="shared" si="195"/>
        <v>0</v>
      </c>
      <c r="BL103" s="125">
        <f t="shared" si="196"/>
        <v>0</v>
      </c>
      <c r="BM103" s="125">
        <f t="shared" si="197"/>
        <v>0</v>
      </c>
      <c r="BN103" s="125">
        <f t="shared" si="198"/>
        <v>0</v>
      </c>
      <c r="BO103" s="125">
        <f t="shared" si="199"/>
        <v>0</v>
      </c>
      <c r="BP103" s="125">
        <f t="shared" si="200"/>
        <v>0</v>
      </c>
      <c r="BQ103" s="125">
        <f t="shared" si="201"/>
        <v>0</v>
      </c>
      <c r="BR103" s="125">
        <f t="shared" si="202"/>
        <v>0</v>
      </c>
      <c r="BS103" s="125">
        <f t="shared" si="203"/>
        <v>0</v>
      </c>
      <c r="BT103" s="125">
        <f t="shared" si="204"/>
        <v>0</v>
      </c>
      <c r="BU103" s="125">
        <f t="shared" si="205"/>
        <v>0</v>
      </c>
      <c r="BV103" s="125">
        <f t="shared" si="206"/>
        <v>0</v>
      </c>
      <c r="BW103" s="125">
        <f t="shared" si="207"/>
        <v>0</v>
      </c>
      <c r="BX103" s="125">
        <f t="shared" si="208"/>
        <v>0</v>
      </c>
      <c r="BY103" s="125">
        <f t="shared" si="209"/>
        <v>0</v>
      </c>
      <c r="BZ103" s="125">
        <f t="shared" si="210"/>
        <v>0</v>
      </c>
      <c r="CA103" s="125">
        <f t="shared" si="211"/>
        <v>0</v>
      </c>
      <c r="CB103" s="125">
        <f t="shared" si="212"/>
        <v>0</v>
      </c>
      <c r="CC103" s="125">
        <f t="shared" si="213"/>
        <v>0</v>
      </c>
      <c r="CD103" s="125">
        <f t="shared" si="214"/>
        <v>0</v>
      </c>
      <c r="CE103" s="125">
        <f t="shared" si="215"/>
        <v>0</v>
      </c>
      <c r="CF103" s="2">
        <f>IFERROR(IF($F103="地位Ⅰ",INDEX(幹材積成長量!$I$7:$K$148,MATCH((【入力】吸収量・排出量算定シート!$H103+(【入力】吸収量・排出量算定シート!CF$17-【入力】吸収量・排出量算定シート!$CF$17)),幹材積成長量!$I$7:$I$148,0),MATCH(【入力】吸収量・排出量算定シート!$G103,幹材積成長量!$I$7:$K$7,0)),IF($F103="地位Ⅲ",INDEX(幹材積成長量!$O$7:$Q$148,MATCH((【入力】吸収量・排出量算定シート!$H103+(【入力】吸収量・排出量算定シート!CF$17-【入力】吸収量・排出量算定シート!$CF$17)),幹材積成長量!$O$7:$O$148,0),MATCH(【入力】吸収量・排出量算定シート!$G103,幹材積成長量!$O$7:$Q$7,0)),INDEX(幹材積成長量!$L$7:$N$148,MATCH((【入力】吸収量・排出量算定シート!$H103+(【入力】吸収量・排出量算定シート!CF$17-【入力】吸収量・排出量算定シート!$CF$17)),幹材積成長量!$L$7:$L$148,0),MATCH(【入力】吸収量・排出量算定シート!$G103,幹材積成長量!$L$7:$N$7,0)))),0)</f>
        <v>0</v>
      </c>
      <c r="CG103" s="2">
        <f>IFERROR(IF($F103="地位Ⅰ",INDEX(幹材積成長量!$I$7:$K$148,MATCH((【入力】吸収量・排出量算定シート!$H103+(【入力】吸収量・排出量算定シート!CG$17-【入力】吸収量・排出量算定シート!$CF$17)),幹材積成長量!$I$7:$I$148,0),MATCH(【入力】吸収量・排出量算定シート!$G103,幹材積成長量!$I$7:$K$7,0)),IF($F103="地位Ⅲ",INDEX(幹材積成長量!$O$7:$Q$148,MATCH((【入力】吸収量・排出量算定シート!$H103+(【入力】吸収量・排出量算定シート!CG$17-【入力】吸収量・排出量算定シート!$CF$17)),幹材積成長量!$O$7:$O$148,0),MATCH(【入力】吸収量・排出量算定シート!$G103,幹材積成長量!$O$7:$Q$7,0)),INDEX(幹材積成長量!$L$7:$N$148,MATCH((【入力】吸収量・排出量算定シート!$H103+(【入力】吸収量・排出量算定シート!CG$17-【入力】吸収量・排出量算定シート!$CF$17)),幹材積成長量!$L$7:$L$148,0),MATCH(【入力】吸収量・排出量算定シート!$G103,幹材積成長量!$L$7:$N$7,0)))),0)</f>
        <v>0</v>
      </c>
      <c r="CH103" s="2">
        <f>IFERROR(IF($F103="地位Ⅰ",INDEX(幹材積成長量!$I$7:$K$148,MATCH((【入力】吸収量・排出量算定シート!$H103+(【入力】吸収量・排出量算定シート!CH$17-【入力】吸収量・排出量算定シート!$CF$17)),幹材積成長量!$I$7:$I$148,0),MATCH(【入力】吸収量・排出量算定シート!$G103,幹材積成長量!$I$7:$K$7,0)),IF($F103="地位Ⅲ",INDEX(幹材積成長量!$O$7:$Q$148,MATCH((【入力】吸収量・排出量算定シート!$H103+(【入力】吸収量・排出量算定シート!CH$17-【入力】吸収量・排出量算定シート!$CF$17)),幹材積成長量!$O$7:$O$148,0),MATCH(【入力】吸収量・排出量算定シート!$G103,幹材積成長量!$O$7:$Q$7,0)),INDEX(幹材積成長量!$L$7:$N$148,MATCH((【入力】吸収量・排出量算定シート!$H103+(【入力】吸収量・排出量算定シート!CH$17-【入力】吸収量・排出量算定シート!$CF$17)),幹材積成長量!$L$7:$L$148,0),MATCH(【入力】吸収量・排出量算定シート!$G103,幹材積成長量!$L$7:$N$7,0)))),0)</f>
        <v>0</v>
      </c>
      <c r="CI103" s="2">
        <f>IFERROR(IF($F103="地位Ⅰ",INDEX(幹材積成長量!$I$7:$K$148,MATCH((【入力】吸収量・排出量算定シート!$H103+(【入力】吸収量・排出量算定シート!CI$17-【入力】吸収量・排出量算定シート!$CF$17)),幹材積成長量!$I$7:$I$148,0),MATCH(【入力】吸収量・排出量算定シート!$G103,幹材積成長量!$I$7:$K$7,0)),IF($F103="地位Ⅲ",INDEX(幹材積成長量!$O$7:$Q$148,MATCH((【入力】吸収量・排出量算定シート!$H103+(【入力】吸収量・排出量算定シート!CI$17-【入力】吸収量・排出量算定シート!$CF$17)),幹材積成長量!$O$7:$O$148,0),MATCH(【入力】吸収量・排出量算定シート!$G103,幹材積成長量!$O$7:$Q$7,0)),INDEX(幹材積成長量!$L$7:$N$148,MATCH((【入力】吸収量・排出量算定シート!$H103+(【入力】吸収量・排出量算定シート!CI$17-【入力】吸収量・排出量算定シート!$CF$17)),幹材積成長量!$L$7:$L$148,0),MATCH(【入力】吸収量・排出量算定シート!$G103,幹材積成長量!$L$7:$N$7,0)))),0)</f>
        <v>0</v>
      </c>
      <c r="CJ103" s="2">
        <f>IFERROR(IF($F103="地位Ⅰ",INDEX(幹材積成長量!$I$7:$K$148,MATCH((【入力】吸収量・排出量算定シート!$H103+(【入力】吸収量・排出量算定シート!CJ$17-【入力】吸収量・排出量算定シート!$CF$17)),幹材積成長量!$I$7:$I$148,0),MATCH(【入力】吸収量・排出量算定シート!$G103,幹材積成長量!$I$7:$K$7,0)),IF($F103="地位Ⅲ",INDEX(幹材積成長量!$O$7:$Q$148,MATCH((【入力】吸収量・排出量算定シート!$H103+(【入力】吸収量・排出量算定シート!CJ$17-【入力】吸収量・排出量算定シート!$CF$17)),幹材積成長量!$O$7:$O$148,0),MATCH(【入力】吸収量・排出量算定シート!$G103,幹材積成長量!$O$7:$Q$7,0)),INDEX(幹材積成長量!$L$7:$N$148,MATCH((【入力】吸収量・排出量算定シート!$H103+(【入力】吸収量・排出量算定シート!CJ$17-【入力】吸収量・排出量算定シート!$CF$17)),幹材積成長量!$L$7:$L$148,0),MATCH(【入力】吸収量・排出量算定シート!$G103,幹材積成長量!$L$7:$N$7,0)))),0)</f>
        <v>0</v>
      </c>
      <c r="CK103" s="2">
        <f>IFERROR(IF($F103="地位Ⅰ",INDEX(幹材積成長量!$I$7:$K$148,MATCH((【入力】吸収量・排出量算定シート!$H103+(【入力】吸収量・排出量算定シート!CK$17-【入力】吸収量・排出量算定シート!$CF$17)),幹材積成長量!$I$7:$I$148,0),MATCH(【入力】吸収量・排出量算定シート!$G103,幹材積成長量!$I$7:$K$7,0)),IF($F103="地位Ⅲ",INDEX(幹材積成長量!$O$7:$Q$148,MATCH((【入力】吸収量・排出量算定シート!$H103+(【入力】吸収量・排出量算定シート!CK$17-【入力】吸収量・排出量算定シート!$CF$17)),幹材積成長量!$O$7:$O$148,0),MATCH(【入力】吸収量・排出量算定シート!$G103,幹材積成長量!$O$7:$Q$7,0)),INDEX(幹材積成長量!$L$7:$N$148,MATCH((【入力】吸収量・排出量算定シート!$H103+(【入力】吸収量・排出量算定シート!CK$17-【入力】吸収量・排出量算定シート!$CF$17)),幹材積成長量!$L$7:$L$148,0),MATCH(【入力】吸収量・排出量算定シート!$G103,幹材積成長量!$L$7:$N$7,0)))),0)</f>
        <v>0</v>
      </c>
      <c r="CL103" s="2">
        <f>IFERROR(IF($F103="地位Ⅰ",INDEX(幹材積成長量!$I$7:$K$148,MATCH((【入力】吸収量・排出量算定シート!$H103+(【入力】吸収量・排出量算定シート!CL$17-【入力】吸収量・排出量算定シート!$CF$17)),幹材積成長量!$I$7:$I$148,0),MATCH(【入力】吸収量・排出量算定シート!$G103,幹材積成長量!$I$7:$K$7,0)),IF($F103="地位Ⅲ",INDEX(幹材積成長量!$O$7:$Q$148,MATCH((【入力】吸収量・排出量算定シート!$H103+(【入力】吸収量・排出量算定シート!CL$17-【入力】吸収量・排出量算定シート!$CF$17)),幹材積成長量!$O$7:$O$148,0),MATCH(【入力】吸収量・排出量算定シート!$G103,幹材積成長量!$O$7:$Q$7,0)),INDEX(幹材積成長量!$L$7:$N$148,MATCH((【入力】吸収量・排出量算定シート!$H103+(【入力】吸収量・排出量算定シート!CL$17-【入力】吸収量・排出量算定シート!$CF$17)),幹材積成長量!$L$7:$L$148,0),MATCH(【入力】吸収量・排出量算定シート!$G103,幹材積成長量!$L$7:$N$7,0)))),0)</f>
        <v>0</v>
      </c>
      <c r="CM103" s="2">
        <f>IFERROR(IF($F103="地位Ⅰ",INDEX(幹材積成長量!$I$7:$K$148,MATCH((【入力】吸収量・排出量算定シート!$H103+(【入力】吸収量・排出量算定シート!CM$17-【入力】吸収量・排出量算定シート!$CF$17)),幹材積成長量!$I$7:$I$148,0),MATCH(【入力】吸収量・排出量算定シート!$G103,幹材積成長量!$I$7:$K$7,0)),IF($F103="地位Ⅲ",INDEX(幹材積成長量!$O$7:$Q$148,MATCH((【入力】吸収量・排出量算定シート!$H103+(【入力】吸収量・排出量算定シート!CM$17-【入力】吸収量・排出量算定シート!$CF$17)),幹材積成長量!$O$7:$O$148,0),MATCH(【入力】吸収量・排出量算定シート!$G103,幹材積成長量!$O$7:$Q$7,0)),INDEX(幹材積成長量!$L$7:$N$148,MATCH((【入力】吸収量・排出量算定シート!$H103+(【入力】吸収量・排出量算定シート!CM$17-【入力】吸収量・排出量算定シート!$CF$17)),幹材積成長量!$L$7:$L$148,0),MATCH(【入力】吸収量・排出量算定シート!$G103,幹材積成長量!$L$7:$N$7,0)))),0)</f>
        <v>0</v>
      </c>
      <c r="CN103" s="2">
        <f>IFERROR(IF($F103="地位Ⅰ",INDEX(幹材積成長量!$I$7:$K$148,MATCH((【入力】吸収量・排出量算定シート!$H103+(【入力】吸収量・排出量算定シート!CN$17-【入力】吸収量・排出量算定シート!$CF$17)),幹材積成長量!$I$7:$I$148,0),MATCH(【入力】吸収量・排出量算定シート!$G103,幹材積成長量!$I$7:$K$7,0)),IF($F103="地位Ⅲ",INDEX(幹材積成長量!$O$7:$Q$148,MATCH((【入力】吸収量・排出量算定シート!$H103+(【入力】吸収量・排出量算定シート!CN$17-【入力】吸収量・排出量算定シート!$CF$17)),幹材積成長量!$O$7:$O$148,0),MATCH(【入力】吸収量・排出量算定シート!$G103,幹材積成長量!$O$7:$Q$7,0)),INDEX(幹材積成長量!$L$7:$N$148,MATCH((【入力】吸収量・排出量算定シート!$H103+(【入力】吸収量・排出量算定シート!CN$17-【入力】吸収量・排出量算定シート!$CF$17)),幹材積成長量!$L$7:$L$148,0),MATCH(【入力】吸収量・排出量算定シート!$G103,幹材積成長量!$L$7:$N$7,0)))),0)</f>
        <v>0</v>
      </c>
      <c r="CO103" s="2">
        <f>IFERROR(IF($F103="地位Ⅰ",INDEX(幹材積成長量!$I$7:$K$148,MATCH((【入力】吸収量・排出量算定シート!$H103+(【入力】吸収量・排出量算定シート!CO$17-【入力】吸収量・排出量算定シート!$CF$17)),幹材積成長量!$I$7:$I$148,0),MATCH(【入力】吸収量・排出量算定シート!$G103,幹材積成長量!$I$7:$K$7,0)),IF($F103="地位Ⅲ",INDEX(幹材積成長量!$O$7:$Q$148,MATCH((【入力】吸収量・排出量算定シート!$H103+(【入力】吸収量・排出量算定シート!CO$17-【入力】吸収量・排出量算定シート!$CF$17)),幹材積成長量!$O$7:$O$148,0),MATCH(【入力】吸収量・排出量算定シート!$G103,幹材積成長量!$O$7:$Q$7,0)),INDEX(幹材積成長量!$L$7:$N$148,MATCH((【入力】吸収量・排出量算定シート!$H103+(【入力】吸収量・排出量算定シート!CO$17-【入力】吸収量・排出量算定シート!$CF$17)),幹材積成長量!$L$7:$L$148,0),MATCH(【入力】吸収量・排出量算定シート!$G103,幹材積成長量!$L$7:$N$7,0)))),0)</f>
        <v>0</v>
      </c>
      <c r="CP103" s="2">
        <f>IFERROR(IF($F103="地位Ⅰ",INDEX(幹材積成長量!$I$7:$K$148,MATCH((【入力】吸収量・排出量算定シート!$H103+(【入力】吸収量・排出量算定シート!CP$17-【入力】吸収量・排出量算定シート!$CF$17)),幹材積成長量!$I$7:$I$148,0),MATCH(【入力】吸収量・排出量算定シート!$G103,幹材積成長量!$I$7:$K$7,0)),IF($F103="地位Ⅲ",INDEX(幹材積成長量!$O$7:$Q$148,MATCH((【入力】吸収量・排出量算定シート!$H103+(【入力】吸収量・排出量算定シート!CP$17-【入力】吸収量・排出量算定シート!$CF$17)),幹材積成長量!$O$7:$O$148,0),MATCH(【入力】吸収量・排出量算定シート!$G103,幹材積成長量!$O$7:$Q$7,0)),INDEX(幹材積成長量!$L$7:$N$148,MATCH((【入力】吸収量・排出量算定シート!$H103+(【入力】吸収量・排出量算定シート!CP$17-【入力】吸収量・排出量算定シート!$CF$17)),幹材積成長量!$L$7:$L$148,0),MATCH(【入力】吸収量・排出量算定シート!$G103,幹材積成長量!$L$7:$N$7,0)))),0)</f>
        <v>0</v>
      </c>
      <c r="CQ103" s="2">
        <f>IFERROR(IF($F103="地位Ⅰ",INDEX(幹材積成長量!$I$7:$K$148,MATCH((【入力】吸収量・排出量算定シート!$H103+(【入力】吸収量・排出量算定シート!CQ$17-【入力】吸収量・排出量算定シート!$CF$17)),幹材積成長量!$I$7:$I$148,0),MATCH(【入力】吸収量・排出量算定シート!$G103,幹材積成長量!$I$7:$K$7,0)),IF($F103="地位Ⅲ",INDEX(幹材積成長量!$O$7:$Q$148,MATCH((【入力】吸収量・排出量算定シート!$H103+(【入力】吸収量・排出量算定シート!CQ$17-【入力】吸収量・排出量算定シート!$CF$17)),幹材積成長量!$O$7:$O$148,0),MATCH(【入力】吸収量・排出量算定シート!$G103,幹材積成長量!$O$7:$Q$7,0)),INDEX(幹材積成長量!$L$7:$N$148,MATCH((【入力】吸収量・排出量算定シート!$H103+(【入力】吸収量・排出量算定シート!CQ$17-【入力】吸収量・排出量算定シート!$CF$17)),幹材積成長量!$L$7:$L$148,0),MATCH(【入力】吸収量・排出量算定シート!$G103,幹材積成長量!$L$7:$N$7,0)))),0)</f>
        <v>0</v>
      </c>
      <c r="CR103" s="2">
        <f>IFERROR(IF($F103="地位Ⅰ",INDEX(幹材積成長量!$I$7:$K$148,MATCH((【入力】吸収量・排出量算定シート!$H103+(【入力】吸収量・排出量算定シート!CR$17-【入力】吸収量・排出量算定シート!$CF$17)),幹材積成長量!$I$7:$I$148,0),MATCH(【入力】吸収量・排出量算定シート!$G103,幹材積成長量!$I$7:$K$7,0)),IF($F103="地位Ⅲ",INDEX(幹材積成長量!$O$7:$Q$148,MATCH((【入力】吸収量・排出量算定シート!$H103+(【入力】吸収量・排出量算定シート!CR$17-【入力】吸収量・排出量算定シート!$CF$17)),幹材積成長量!$O$7:$O$148,0),MATCH(【入力】吸収量・排出量算定シート!$G103,幹材積成長量!$O$7:$Q$7,0)),INDEX(幹材積成長量!$L$7:$N$148,MATCH((【入力】吸収量・排出量算定シート!$H103+(【入力】吸収量・排出量算定シート!CR$17-【入力】吸収量・排出量算定シート!$CF$17)),幹材積成長量!$L$7:$L$148,0),MATCH(【入力】吸収量・排出量算定シート!$G103,幹材積成長量!$L$7:$N$7,0)))),0)</f>
        <v>0</v>
      </c>
      <c r="CS103" s="2">
        <f>IFERROR(IF($F103="地位Ⅰ",INDEX(幹材積成長量!$I$7:$K$148,MATCH((【入力】吸収量・排出量算定シート!$H103+(【入力】吸収量・排出量算定シート!CS$17-【入力】吸収量・排出量算定シート!$CF$17)),幹材積成長量!$I$7:$I$148,0),MATCH(【入力】吸収量・排出量算定シート!$G103,幹材積成長量!$I$7:$K$7,0)),IF($F103="地位Ⅲ",INDEX(幹材積成長量!$O$7:$Q$148,MATCH((【入力】吸収量・排出量算定シート!$H103+(【入力】吸収量・排出量算定シート!CS$17-【入力】吸収量・排出量算定シート!$CF$17)),幹材積成長量!$O$7:$O$148,0),MATCH(【入力】吸収量・排出量算定シート!$G103,幹材積成長量!$O$7:$Q$7,0)),INDEX(幹材積成長量!$L$7:$N$148,MATCH((【入力】吸収量・排出量算定シート!$H103+(【入力】吸収量・排出量算定シート!CS$17-【入力】吸収量・排出量算定シート!$CF$17)),幹材積成長量!$L$7:$L$148,0),MATCH(【入力】吸収量・排出量算定シート!$G103,幹材積成長量!$L$7:$N$7,0)))),0)</f>
        <v>0</v>
      </c>
      <c r="CT103" s="2">
        <f>IFERROR(IF($F103="地位Ⅰ",INDEX(幹材積成長量!$I$7:$K$148,MATCH((【入力】吸収量・排出量算定シート!$H103+(【入力】吸収量・排出量算定シート!CT$17-【入力】吸収量・排出量算定シート!$CF$17)),幹材積成長量!$I$7:$I$148,0),MATCH(【入力】吸収量・排出量算定シート!$G103,幹材積成長量!$I$7:$K$7,0)),IF($F103="地位Ⅲ",INDEX(幹材積成長量!$O$7:$Q$148,MATCH((【入力】吸収量・排出量算定シート!$H103+(【入力】吸収量・排出量算定シート!CT$17-【入力】吸収量・排出量算定シート!$CF$17)),幹材積成長量!$O$7:$O$148,0),MATCH(【入力】吸収量・排出量算定シート!$G103,幹材積成長量!$O$7:$Q$7,0)),INDEX(幹材積成長量!$L$7:$N$148,MATCH((【入力】吸収量・排出量算定シート!$H103+(【入力】吸収量・排出量算定シート!CT$17-【入力】吸収量・排出量算定シート!$CF$17)),幹材積成長量!$L$7:$L$148,0),MATCH(【入力】吸収量・排出量算定シート!$G103,幹材積成長量!$L$7:$N$7,0)))),0)</f>
        <v>0</v>
      </c>
      <c r="CU103" s="2">
        <f>IFERROR(IF($F103="地位Ⅰ",INDEX(幹材積成長量!$I$7:$K$148,MATCH((【入力】吸収量・排出量算定シート!$H103+(【入力】吸収量・排出量算定シート!CU$17-【入力】吸収量・排出量算定シート!$CF$17)),幹材積成長量!$I$7:$I$148,0),MATCH(【入力】吸収量・排出量算定シート!$G103,幹材積成長量!$I$7:$K$7,0)),IF($F103="地位Ⅲ",INDEX(幹材積成長量!$O$7:$Q$148,MATCH((【入力】吸収量・排出量算定シート!$H103+(【入力】吸収量・排出量算定シート!CU$17-【入力】吸収量・排出量算定シート!$CF$17)),幹材積成長量!$O$7:$O$148,0),MATCH(【入力】吸収量・排出量算定シート!$G103,幹材積成長量!$O$7:$Q$7,0)),INDEX(幹材積成長量!$L$7:$N$148,MATCH((【入力】吸収量・排出量算定シート!$H103+(【入力】吸収量・排出量算定シート!CU$17-【入力】吸収量・排出量算定シート!$CF$17)),幹材積成長量!$L$7:$L$148,0),MATCH(【入力】吸収量・排出量算定シート!$G103,幹材積成長量!$L$7:$N$7,0)))),0)</f>
        <v>0</v>
      </c>
      <c r="CV103" s="2">
        <f>IFERROR(IF($F103="地位Ⅰ",INDEX(幹材積成長量!$I$7:$K$148,MATCH((【入力】吸収量・排出量算定シート!$H103+(【入力】吸収量・排出量算定シート!CV$17-【入力】吸収量・排出量算定シート!$CF$17)),幹材積成長量!$I$7:$I$148,0),MATCH(【入力】吸収量・排出量算定シート!$G103,幹材積成長量!$I$7:$K$7,0)),IF($F103="地位Ⅲ",INDEX(幹材積成長量!$O$7:$Q$148,MATCH((【入力】吸収量・排出量算定シート!$H103+(【入力】吸収量・排出量算定シート!CV$17-【入力】吸収量・排出量算定シート!$CF$17)),幹材積成長量!$O$7:$O$148,0),MATCH(【入力】吸収量・排出量算定シート!$G103,幹材積成長量!$O$7:$Q$7,0)),INDEX(幹材積成長量!$L$7:$N$148,MATCH((【入力】吸収量・排出量算定シート!$H103+(【入力】吸収量・排出量算定シート!CV$17-【入力】吸収量・排出量算定シート!$CF$17)),幹材積成長量!$L$7:$L$148,0),MATCH(【入力】吸収量・排出量算定シート!$G103,幹材積成長量!$L$7:$N$7,0)))),0)</f>
        <v>0</v>
      </c>
      <c r="CW103" s="2">
        <f t="shared" si="216"/>
        <v>0</v>
      </c>
      <c r="CX103" s="2">
        <f t="shared" si="217"/>
        <v>0</v>
      </c>
      <c r="CY103" s="2">
        <f t="shared" si="218"/>
        <v>0</v>
      </c>
      <c r="CZ103" s="2">
        <f t="shared" si="219"/>
        <v>0</v>
      </c>
      <c r="DA103" s="2">
        <f t="shared" si="220"/>
        <v>0</v>
      </c>
      <c r="DB103" s="2">
        <f t="shared" si="221"/>
        <v>0</v>
      </c>
      <c r="DC103" s="2">
        <f t="shared" si="222"/>
        <v>0</v>
      </c>
      <c r="DD103" s="2">
        <f t="shared" si="223"/>
        <v>0</v>
      </c>
      <c r="DE103" s="2">
        <f t="shared" si="224"/>
        <v>0</v>
      </c>
      <c r="DF103" s="2">
        <f t="shared" si="225"/>
        <v>0</v>
      </c>
      <c r="DG103" s="2">
        <f t="shared" si="226"/>
        <v>0</v>
      </c>
      <c r="DH103" s="2">
        <f t="shared" si="227"/>
        <v>0</v>
      </c>
      <c r="DI103" s="2">
        <f t="shared" si="228"/>
        <v>0</v>
      </c>
      <c r="DJ103" s="2">
        <f t="shared" si="229"/>
        <v>0</v>
      </c>
      <c r="DK103" s="2">
        <f t="shared" si="230"/>
        <v>0</v>
      </c>
      <c r="DL103" s="2">
        <f t="shared" si="231"/>
        <v>0</v>
      </c>
      <c r="DM103" s="2">
        <f t="shared" si="232"/>
        <v>0</v>
      </c>
      <c r="DN103" s="187">
        <f>IFERROR(IF($F103="地位Ⅰ",INDEX(幹材積成長量!$AE$7:$AG$14,8,MATCH(【入力】吸収量・排出量算定シート!$G103,幹材積成長量!$AE$7:$AG$7,0)),IF($F103="地位Ⅲ",INDEX(幹材積成長量!$AK$7:$AM$14,8,MATCH(【入力】吸収量・排出量算定シート!$G103,幹材積成長量!$AK$7:$AM$7,0)),INDEX(幹材積成長量!$AH$7:$AJ$14,8,MATCH(【入力】吸収量・排出量算定シート!$G103,幹材積成長量!$AH$7:$AJ$7,0)))),0)</f>
        <v>0</v>
      </c>
      <c r="DO103" s="187">
        <f>IFERROR(IF($F103="地位Ⅰ",INDEX(幹材積成長量!$AE$7:$AG$14,8,MATCH(【入力】吸収量・排出量算定シート!$G103,幹材積成長量!$AE$7:$AG$7,0)),IF($F103="地位Ⅲ",INDEX(幹材積成長量!$AK$7:$AM$14,8,MATCH(【入力】吸収量・排出量算定シート!$G103,幹材積成長量!$AK$7:$AM$7,0)),INDEX(幹材積成長量!$AH$7:$AJ$14,8,MATCH(【入力】吸収量・排出量算定シート!$G103,幹材積成長量!$AH$7:$AJ$7,0)))),0)</f>
        <v>0</v>
      </c>
      <c r="DP103" s="187">
        <f>IFERROR(IF($F103="地位Ⅰ",INDEX(幹材積成長量!$AE$7:$AG$14,8,MATCH(【入力】吸収量・排出量算定シート!$G103,幹材積成長量!$AE$7:$AG$7,0)),IF($F103="地位Ⅲ",INDEX(幹材積成長量!$AK$7:$AM$14,8,MATCH(【入力】吸収量・排出量算定シート!$G103,幹材積成長量!$AK$7:$AM$7,0)),INDEX(幹材積成長量!$AH$7:$AJ$14,8,MATCH(【入力】吸収量・排出量算定シート!$G103,幹材積成長量!$AH$7:$AJ$7,0)))),0)</f>
        <v>0</v>
      </c>
      <c r="DQ103" s="187">
        <f>IFERROR(IF($F103="地位Ⅰ",INDEX(幹材積成長量!$AE$7:$AG$14,8,MATCH(【入力】吸収量・排出量算定シート!$G103,幹材積成長量!$AE$7:$AG$7,0)),IF($F103="地位Ⅲ",INDEX(幹材積成長量!$AK$7:$AM$14,8,MATCH(【入力】吸収量・排出量算定シート!$G103,幹材積成長量!$AK$7:$AM$7,0)),INDEX(幹材積成長量!$AH$7:$AJ$14,8,MATCH(【入力】吸収量・排出量算定シート!$G103,幹材積成長量!$AH$7:$AJ$7,0)))),0)</f>
        <v>0</v>
      </c>
      <c r="DR103" s="187">
        <f>IFERROR(IF($F103="地位Ⅰ",INDEX(幹材積成長量!$AE$7:$AG$14,8,MATCH(【入力】吸収量・排出量算定シート!$G103,幹材積成長量!$AE$7:$AG$7,0)),IF($F103="地位Ⅲ",INDEX(幹材積成長量!$AK$7:$AM$14,8,MATCH(【入力】吸収量・排出量算定シート!$G103,幹材積成長量!$AK$7:$AM$7,0)),INDEX(幹材積成長量!$AH$7:$AJ$14,8,MATCH(【入力】吸収量・排出量算定シート!$G103,幹材積成長量!$AH$7:$AJ$7,0)))),0)</f>
        <v>0</v>
      </c>
      <c r="DS103" s="187">
        <f>IFERROR(IF($F103="地位Ⅰ",INDEX(幹材積成長量!$AE$7:$AG$14,8,MATCH(【入力】吸収量・排出量算定シート!$G103,幹材積成長量!$AE$7:$AG$7,0)),IF($F103="地位Ⅲ",INDEX(幹材積成長量!$AK$7:$AM$14,8,MATCH(【入力】吸収量・排出量算定シート!$G103,幹材積成長量!$AK$7:$AM$7,0)),INDEX(幹材積成長量!$AH$7:$AJ$14,8,MATCH(【入力】吸収量・排出量算定シート!$G103,幹材積成長量!$AH$7:$AJ$7,0)))),0)</f>
        <v>0</v>
      </c>
      <c r="DT103" s="187">
        <f>IFERROR(IF($F103="地位Ⅰ",INDEX(幹材積成長量!$AE$7:$AG$14,8,MATCH(【入力】吸収量・排出量算定シート!$G103,幹材積成長量!$AE$7:$AG$7,0)),IF($F103="地位Ⅲ",INDEX(幹材積成長量!$AK$7:$AM$14,8,MATCH(【入力】吸収量・排出量算定シート!$G103,幹材積成長量!$AK$7:$AM$7,0)),INDEX(幹材積成長量!$AH$7:$AJ$14,8,MATCH(【入力】吸収量・排出量算定シート!$G103,幹材積成長量!$AH$7:$AJ$7,0)))),0)</f>
        <v>0</v>
      </c>
      <c r="DU103" s="187">
        <f>IFERROR(IF($F103="地位Ⅰ",INDEX(幹材積成長量!$AE$7:$AG$14,8,MATCH(【入力】吸収量・排出量算定シート!$G103,幹材積成長量!$AE$7:$AG$7,0)),IF($F103="地位Ⅲ",INDEX(幹材積成長量!$AK$7:$AM$14,8,MATCH(【入力】吸収量・排出量算定シート!$G103,幹材積成長量!$AK$7:$AM$7,0)),INDEX(幹材積成長量!$AH$7:$AJ$14,8,MATCH(【入力】吸収量・排出量算定シート!$G103,幹材積成長量!$AH$7:$AJ$7,0)))),0)</f>
        <v>0</v>
      </c>
      <c r="DV103" s="187">
        <f>IFERROR(IF($F103="地位Ⅰ",INDEX(幹材積成長量!$AE$7:$AG$14,8,MATCH(【入力】吸収量・排出量算定シート!$G103,幹材積成長量!$AE$7:$AG$7,0)),IF($F103="地位Ⅲ",INDEX(幹材積成長量!$AK$7:$AM$14,8,MATCH(【入力】吸収量・排出量算定シート!$G103,幹材積成長量!$AK$7:$AM$7,0)),INDEX(幹材積成長量!$AH$7:$AJ$14,8,MATCH(【入力】吸収量・排出量算定シート!$G103,幹材積成長量!$AH$7:$AJ$7,0)))),0)</f>
        <v>0</v>
      </c>
      <c r="DW103" s="187">
        <f>IFERROR(IF($F103="地位Ⅰ",INDEX(幹材積成長量!$AE$7:$AG$14,8,MATCH(【入力】吸収量・排出量算定シート!$G103,幹材積成長量!$AE$7:$AG$7,0)),IF($F103="地位Ⅲ",INDEX(幹材積成長量!$AK$7:$AM$14,8,MATCH(【入力】吸収量・排出量算定シート!$G103,幹材積成長量!$AK$7:$AM$7,0)),INDEX(幹材積成長量!$AH$7:$AJ$14,8,MATCH(【入力】吸収量・排出量算定シート!$G103,幹材積成長量!$AH$7:$AJ$7,0)))),0)</f>
        <v>0</v>
      </c>
      <c r="DX103" s="187">
        <f>IFERROR(IF($F103="地位Ⅰ",INDEX(幹材積成長量!$AE$7:$AG$14,8,MATCH(【入力】吸収量・排出量算定シート!$G103,幹材積成長量!$AE$7:$AG$7,0)),IF($F103="地位Ⅲ",INDEX(幹材積成長量!$AK$7:$AM$14,8,MATCH(【入力】吸収量・排出量算定シート!$G103,幹材積成長量!$AK$7:$AM$7,0)),INDEX(幹材積成長量!$AH$7:$AJ$14,8,MATCH(【入力】吸収量・排出量算定シート!$G103,幹材積成長量!$AH$7:$AJ$7,0)))),0)</f>
        <v>0</v>
      </c>
      <c r="DY103" s="187">
        <f>IFERROR(IF($F103="地位Ⅰ",INDEX(幹材積成長量!$AE$7:$AG$14,8,MATCH(【入力】吸収量・排出量算定シート!$G103,幹材積成長量!$AE$7:$AG$7,0)),IF($F103="地位Ⅲ",INDEX(幹材積成長量!$AK$7:$AM$14,8,MATCH(【入力】吸収量・排出量算定シート!$G103,幹材積成長量!$AK$7:$AM$7,0)),INDEX(幹材積成長量!$AH$7:$AJ$14,8,MATCH(【入力】吸収量・排出量算定シート!$G103,幹材積成長量!$AH$7:$AJ$7,0)))),0)</f>
        <v>0</v>
      </c>
      <c r="DZ103" s="187">
        <f>IFERROR(IF($F103="地位Ⅰ",INDEX(幹材積成長量!$AE$7:$AG$14,8,MATCH(【入力】吸収量・排出量算定シート!$G103,幹材積成長量!$AE$7:$AG$7,0)),IF($F103="地位Ⅲ",INDEX(幹材積成長量!$AK$7:$AM$14,8,MATCH(【入力】吸収量・排出量算定シート!$G103,幹材積成長量!$AK$7:$AM$7,0)),INDEX(幹材積成長量!$AH$7:$AJ$14,8,MATCH(【入力】吸収量・排出量算定シート!$G103,幹材積成長量!$AH$7:$AJ$7,0)))),0)</f>
        <v>0</v>
      </c>
      <c r="EA103" s="187">
        <f>IFERROR(IF($F103="地位Ⅰ",INDEX(幹材積成長量!$AE$7:$AG$14,8,MATCH(【入力】吸収量・排出量算定シート!$G103,幹材積成長量!$AE$7:$AG$7,0)),IF($F103="地位Ⅲ",INDEX(幹材積成長量!$AK$7:$AM$14,8,MATCH(【入力】吸収量・排出量算定シート!$G103,幹材積成長量!$AK$7:$AM$7,0)),INDEX(幹材積成長量!$AH$7:$AJ$14,8,MATCH(【入力】吸収量・排出量算定シート!$G103,幹材積成長量!$AH$7:$AJ$7,0)))),0)</f>
        <v>0</v>
      </c>
      <c r="EB103" s="187">
        <f>IFERROR(IF($F103="地位Ⅰ",INDEX(幹材積成長量!$AE$7:$AG$14,8,MATCH(【入力】吸収量・排出量算定シート!$G103,幹材積成長量!$AE$7:$AG$7,0)),IF($F103="地位Ⅲ",INDEX(幹材積成長量!$AK$7:$AM$14,8,MATCH(【入力】吸収量・排出量算定シート!$G103,幹材積成長量!$AK$7:$AM$7,0)),INDEX(幹材積成長量!$AH$7:$AJ$14,8,MATCH(【入力】吸収量・排出量算定シート!$G103,幹材積成長量!$AH$7:$AJ$7,0)))),0)</f>
        <v>0</v>
      </c>
      <c r="EC103" s="187">
        <f>IFERROR(IF($F103="地位Ⅰ",INDEX(幹材積成長量!$AE$7:$AG$14,8,MATCH(【入力】吸収量・排出量算定シート!$G103,幹材積成長量!$AE$7:$AG$7,0)),IF($F103="地位Ⅲ",INDEX(幹材積成長量!$AK$7:$AM$14,8,MATCH(【入力】吸収量・排出量算定シート!$G103,幹材積成長量!$AK$7:$AM$7,0)),INDEX(幹材積成長量!$AH$7:$AJ$14,8,MATCH(【入力】吸収量・排出量算定シート!$G103,幹材積成長量!$AH$7:$AJ$7,0)))),0)</f>
        <v>0</v>
      </c>
      <c r="ED103" s="186">
        <f t="shared" si="233"/>
        <v>0</v>
      </c>
      <c r="EE103" s="186">
        <f t="shared" si="234"/>
        <v>0</v>
      </c>
      <c r="EF103" s="186">
        <f t="shared" si="235"/>
        <v>0</v>
      </c>
      <c r="EG103" s="186">
        <f t="shared" si="236"/>
        <v>0</v>
      </c>
      <c r="EH103" s="186">
        <f t="shared" si="237"/>
        <v>0</v>
      </c>
      <c r="EI103" s="186">
        <f t="shared" si="238"/>
        <v>0</v>
      </c>
      <c r="EJ103" s="186">
        <f t="shared" si="239"/>
        <v>0</v>
      </c>
      <c r="EK103" s="186">
        <f t="shared" si="240"/>
        <v>0</v>
      </c>
      <c r="EL103" s="186">
        <f t="shared" si="241"/>
        <v>0</v>
      </c>
      <c r="EM103" s="186">
        <f t="shared" si="242"/>
        <v>0</v>
      </c>
      <c r="EN103" s="186">
        <f t="shared" si="243"/>
        <v>0</v>
      </c>
      <c r="EO103" s="186">
        <f t="shared" si="244"/>
        <v>0</v>
      </c>
      <c r="EP103" s="186">
        <f t="shared" si="245"/>
        <v>0</v>
      </c>
      <c r="EQ103" s="186">
        <f t="shared" si="246"/>
        <v>0</v>
      </c>
      <c r="ER103" s="186">
        <f t="shared" si="247"/>
        <v>0</v>
      </c>
      <c r="ES103" s="186">
        <f t="shared" si="248"/>
        <v>0</v>
      </c>
      <c r="ET103" s="186">
        <f t="shared" si="249"/>
        <v>0</v>
      </c>
    </row>
    <row r="104" spans="2:150" x14ac:dyDescent="0.3">
      <c r="B104" s="3"/>
      <c r="C104" s="3"/>
      <c r="D104" s="3"/>
      <c r="E104" s="3"/>
      <c r="G104" s="217"/>
      <c r="J104" s="3"/>
      <c r="M104" s="187">
        <f>IFERROR(IF($F104="地位Ⅰ",INDEX(幹材積成長量!$S$7:$U$148,MATCH(【入力】吸収量・排出量算定シート!$H104+(M$17-$M$17),幹材積成長量!$S$7:$S$148,0),MATCH($G104,幹材積成長量!$S$7:$U$7,0)),IF($F104="地位Ⅲ",INDEX(幹材積成長量!$Y$7:$AA$148,MATCH(【入力】吸収量・排出量算定シート!$H104+(M$17-$M$17),幹材積成長量!$Y$7:$Y$148,0),MATCH($G104,幹材積成長量!$Y$7:$AA$7,0)),INDEX(幹材積成長量!$V$7:$X$148,MATCH(【入力】吸収量・排出量算定シート!$H104+(M$17-$M$17),幹材積成長量!$V$7:$V$148,0),MATCH($G104,幹材積成長量!$V$7:$X$7,0)))),0)</f>
        <v>0</v>
      </c>
      <c r="N104" s="187">
        <f>IFERROR(IF($F104="地位Ⅰ",INDEX(幹材積成長量!$S$7:$U$148,MATCH(【入力】吸収量・排出量算定シート!$H104+(N$17-$M$17),幹材積成長量!$S$7:$S$148,0),MATCH($G104,幹材積成長量!$S$7:$U$7,0)),IF($F104="地位Ⅲ",INDEX(幹材積成長量!$Y$7:$AA$148,MATCH(【入力】吸収量・排出量算定シート!$H104+(N$17-$M$17),幹材積成長量!$Y$7:$Y$148,0),MATCH($G104,幹材積成長量!$Y$7:$AA$7,0)),INDEX(幹材積成長量!$V$7:$X$148,MATCH(【入力】吸収量・排出量算定シート!$H104+(N$17-$M$17),幹材積成長量!$V$7:$V$148,0),MATCH($G104,幹材積成長量!$V$7:$X$7,0)))),0)</f>
        <v>0</v>
      </c>
      <c r="O104" s="187">
        <f>IFERROR(IF($F104="地位Ⅰ",INDEX(幹材積成長量!$S$7:$U$148,MATCH(【入力】吸収量・排出量算定シート!$H104+(O$17-$M$17),幹材積成長量!$S$7:$S$148,0),MATCH($G104,幹材積成長量!$S$7:$U$7,0)),IF($F104="地位Ⅲ",INDEX(幹材積成長量!$Y$7:$AA$148,MATCH(【入力】吸収量・排出量算定シート!$H104+(O$17-$M$17),幹材積成長量!$Y$7:$Y$148,0),MATCH($G104,幹材積成長量!$Y$7:$AA$7,0)),INDEX(幹材積成長量!$V$7:$X$148,MATCH(【入力】吸収量・排出量算定シート!$H104+(O$17-$M$17),幹材積成長量!$V$7:$V$148,0),MATCH($G104,幹材積成長量!$V$7:$X$7,0)))),0)</f>
        <v>0</v>
      </c>
      <c r="P104" s="187">
        <f>IFERROR(IF($F104="地位Ⅰ",INDEX(幹材積成長量!$S$7:$U$148,MATCH(【入力】吸収量・排出量算定シート!$H104+(P$17-$M$17),幹材積成長量!$S$7:$S$148,0),MATCH($G104,幹材積成長量!$S$7:$U$7,0)),IF($F104="地位Ⅲ",INDEX(幹材積成長量!$Y$7:$AA$148,MATCH(【入力】吸収量・排出量算定シート!$H104+(P$17-$M$17),幹材積成長量!$Y$7:$Y$148,0),MATCH($G104,幹材積成長量!$Y$7:$AA$7,0)),INDEX(幹材積成長量!$V$7:$X$148,MATCH(【入力】吸収量・排出量算定シート!$H104+(P$17-$M$17),幹材積成長量!$V$7:$V$148,0),MATCH($G104,幹材積成長量!$V$7:$X$7,0)))),0)</f>
        <v>0</v>
      </c>
      <c r="Q104" s="187">
        <f>IFERROR(IF($F104="地位Ⅰ",INDEX(幹材積成長量!$S$7:$U$148,MATCH(【入力】吸収量・排出量算定シート!$H104+(Q$17-$M$17),幹材積成長量!$S$7:$S$148,0),MATCH($G104,幹材積成長量!$S$7:$U$7,0)),IF($F104="地位Ⅲ",INDEX(幹材積成長量!$Y$7:$AA$148,MATCH(【入力】吸収量・排出量算定シート!$H104+(Q$17-$M$17),幹材積成長量!$Y$7:$Y$148,0),MATCH($G104,幹材積成長量!$Y$7:$AA$7,0)),INDEX(幹材積成長量!$V$7:$X$148,MATCH(【入力】吸収量・排出量算定シート!$H104+(Q$17-$M$17),幹材積成長量!$V$7:$V$148,0),MATCH($G104,幹材積成長量!$V$7:$X$7,0)))),0)</f>
        <v>0</v>
      </c>
      <c r="R104" s="187">
        <f>IFERROR(IF($F104="地位Ⅰ",INDEX(幹材積成長量!$S$7:$U$148,MATCH(【入力】吸収量・排出量算定シート!$H104+(R$17-$M$17),幹材積成長量!$S$7:$S$148,0),MATCH($G104,幹材積成長量!$S$7:$U$7,0)),IF($F104="地位Ⅲ",INDEX(幹材積成長量!$Y$7:$AA$148,MATCH(【入力】吸収量・排出量算定シート!$H104+(R$17-$M$17),幹材積成長量!$Y$7:$Y$148,0),MATCH($G104,幹材積成長量!$Y$7:$AA$7,0)),INDEX(幹材積成長量!$V$7:$X$148,MATCH(【入力】吸収量・排出量算定シート!$H104+(R$17-$M$17),幹材積成長量!$V$7:$V$148,0),MATCH($G104,幹材積成長量!$V$7:$X$7,0)))),0)</f>
        <v>0</v>
      </c>
      <c r="S104" s="187">
        <f>IFERROR(IF($F104="地位Ⅰ",INDEX(幹材積成長量!$S$7:$U$148,MATCH(【入力】吸収量・排出量算定シート!$H104+(S$17-$M$17),幹材積成長量!$S$7:$S$148,0),MATCH($G104,幹材積成長量!$S$7:$U$7,0)),IF($F104="地位Ⅲ",INDEX(幹材積成長量!$Y$7:$AA$148,MATCH(【入力】吸収量・排出量算定シート!$H104+(S$17-$M$17),幹材積成長量!$Y$7:$Y$148,0),MATCH($G104,幹材積成長量!$Y$7:$AA$7,0)),INDEX(幹材積成長量!$V$7:$X$148,MATCH(【入力】吸収量・排出量算定シート!$H104+(S$17-$M$17),幹材積成長量!$V$7:$V$148,0),MATCH($G104,幹材積成長量!$V$7:$X$7,0)))),0)</f>
        <v>0</v>
      </c>
      <c r="T104" s="187">
        <f>IFERROR(IF($F104="地位Ⅰ",INDEX(幹材積成長量!$S$7:$U$148,MATCH(【入力】吸収量・排出量算定シート!$H104+(T$17-$M$17),幹材積成長量!$S$7:$S$148,0),MATCH($G104,幹材積成長量!$S$7:$U$7,0)),IF($F104="地位Ⅲ",INDEX(幹材積成長量!$Y$7:$AA$148,MATCH(【入力】吸収量・排出量算定シート!$H104+(T$17-$M$17),幹材積成長量!$Y$7:$Y$148,0),MATCH($G104,幹材積成長量!$Y$7:$AA$7,0)),INDEX(幹材積成長量!$V$7:$X$148,MATCH(【入力】吸収量・排出量算定シート!$H104+(T$17-$M$17),幹材積成長量!$V$7:$V$148,0),MATCH($G104,幹材積成長量!$V$7:$X$7,0)))),0)</f>
        <v>0</v>
      </c>
      <c r="U104" s="187">
        <f>IFERROR(IF($F104="地位Ⅰ",INDEX(幹材積成長量!$S$7:$U$148,MATCH(【入力】吸収量・排出量算定シート!$H104+(U$17-$M$17),幹材積成長量!$S$7:$S$148,0),MATCH($G104,幹材積成長量!$S$7:$U$7,0)),IF($F104="地位Ⅲ",INDEX(幹材積成長量!$Y$7:$AA$148,MATCH(【入力】吸収量・排出量算定シート!$H104+(U$17-$M$17),幹材積成長量!$Y$7:$Y$148,0),MATCH($G104,幹材積成長量!$Y$7:$AA$7,0)),INDEX(幹材積成長量!$V$7:$X$148,MATCH(【入力】吸収量・排出量算定シート!$H104+(U$17-$M$17),幹材積成長量!$V$7:$V$148,0),MATCH($G104,幹材積成長量!$V$7:$X$7,0)))),0)</f>
        <v>0</v>
      </c>
      <c r="V104" s="187">
        <f>IFERROR(IF($F104="地位Ⅰ",INDEX(幹材積成長量!$S$7:$U$148,MATCH(【入力】吸収量・排出量算定シート!$H104+(V$17-$M$17),幹材積成長量!$S$7:$S$148,0),MATCH($G104,幹材積成長量!$S$7:$U$7,0)),IF($F104="地位Ⅲ",INDEX(幹材積成長量!$Y$7:$AA$148,MATCH(【入力】吸収量・排出量算定シート!$H104+(V$17-$M$17),幹材積成長量!$Y$7:$Y$148,0),MATCH($G104,幹材積成長量!$Y$7:$AA$7,0)),INDEX(幹材積成長量!$V$7:$X$148,MATCH(【入力】吸収量・排出量算定シート!$H104+(V$17-$M$17),幹材積成長量!$V$7:$V$148,0),MATCH($G104,幹材積成長量!$V$7:$X$7,0)))),0)</f>
        <v>0</v>
      </c>
      <c r="W104" s="187">
        <f>IFERROR(IF($F104="地位Ⅰ",INDEX(幹材積成長量!$S$7:$U$148,MATCH(【入力】吸収量・排出量算定シート!$H104+(W$17-$M$17),幹材積成長量!$S$7:$S$148,0),MATCH($G104,幹材積成長量!$S$7:$U$7,0)),IF($F104="地位Ⅲ",INDEX(幹材積成長量!$Y$7:$AA$148,MATCH(【入力】吸収量・排出量算定シート!$H104+(W$17-$M$17),幹材積成長量!$Y$7:$Y$148,0),MATCH($G104,幹材積成長量!$Y$7:$AA$7,0)),INDEX(幹材積成長量!$V$7:$X$148,MATCH(【入力】吸収量・排出量算定シート!$H104+(W$17-$M$17),幹材積成長量!$V$7:$V$148,0),MATCH($G104,幹材積成長量!$V$7:$X$7,0)))),0)</f>
        <v>0</v>
      </c>
      <c r="X104" s="187">
        <f>IFERROR(IF($F104="地位Ⅰ",INDEX(幹材積成長量!$S$7:$U$148,MATCH(【入力】吸収量・排出量算定シート!$H104+(X$17-$M$17),幹材積成長量!$S$7:$S$148,0),MATCH($G104,幹材積成長量!$S$7:$U$7,0)),IF($F104="地位Ⅲ",INDEX(幹材積成長量!$Y$7:$AA$148,MATCH(【入力】吸収量・排出量算定シート!$H104+(X$17-$M$17),幹材積成長量!$Y$7:$Y$148,0),MATCH($G104,幹材積成長量!$Y$7:$AA$7,0)),INDEX(幹材積成長量!$V$7:$X$148,MATCH(【入力】吸収量・排出量算定シート!$H104+(X$17-$M$17),幹材積成長量!$V$7:$V$148,0),MATCH($G104,幹材積成長量!$V$7:$X$7,0)))),0)</f>
        <v>0</v>
      </c>
      <c r="Y104" s="187">
        <f>IFERROR(IF($F104="地位Ⅰ",INDEX(幹材積成長量!$S$7:$U$148,MATCH(【入力】吸収量・排出量算定シート!$H104+(Y$17-$M$17),幹材積成長量!$S$7:$S$148,0),MATCH($G104,幹材積成長量!$S$7:$U$7,0)),IF($F104="地位Ⅲ",INDEX(幹材積成長量!$Y$7:$AA$148,MATCH(【入力】吸収量・排出量算定シート!$H104+(Y$17-$M$17),幹材積成長量!$Y$7:$Y$148,0),MATCH($G104,幹材積成長量!$Y$7:$AA$7,0)),INDEX(幹材積成長量!$V$7:$X$148,MATCH(【入力】吸収量・排出量算定シート!$H104+(Y$17-$M$17),幹材積成長量!$V$7:$V$148,0),MATCH($G104,幹材積成長量!$V$7:$X$7,0)))),0)</f>
        <v>0</v>
      </c>
      <c r="Z104" s="187">
        <f>IFERROR(IF($F104="地位Ⅰ",INDEX(幹材積成長量!$S$7:$U$148,MATCH(【入力】吸収量・排出量算定シート!$H104+(Z$17-$M$17),幹材積成長量!$S$7:$S$148,0),MATCH($G104,幹材積成長量!$S$7:$U$7,0)),IF($F104="地位Ⅲ",INDEX(幹材積成長量!$Y$7:$AA$148,MATCH(【入力】吸収量・排出量算定シート!$H104+(Z$17-$M$17),幹材積成長量!$Y$7:$Y$148,0),MATCH($G104,幹材積成長量!$Y$7:$AA$7,0)),INDEX(幹材積成長量!$V$7:$X$148,MATCH(【入力】吸収量・排出量算定シート!$H104+(Z$17-$M$17),幹材積成長量!$V$7:$V$148,0),MATCH($G104,幹材積成長量!$V$7:$X$7,0)))),0)</f>
        <v>0</v>
      </c>
      <c r="AA104" s="187">
        <f>IFERROR(IF($F104="地位Ⅰ",INDEX(幹材積成長量!$S$7:$U$148,MATCH(【入力】吸収量・排出量算定シート!$H104+(AA$17-$M$17),幹材積成長量!$S$7:$S$148,0),MATCH($G104,幹材積成長量!$S$7:$U$7,0)),IF($F104="地位Ⅲ",INDEX(幹材積成長量!$Y$7:$AA$148,MATCH(【入力】吸収量・排出量算定シート!$H104+(AA$17-$M$17),幹材積成長量!$Y$7:$Y$148,0),MATCH($G104,幹材積成長量!$Y$7:$AA$7,0)),INDEX(幹材積成長量!$V$7:$X$148,MATCH(【入力】吸収量・排出量算定シート!$H104+(AA$17-$M$17),幹材積成長量!$V$7:$V$148,0),MATCH($G104,幹材積成長量!$V$7:$X$7,0)))),0)</f>
        <v>0</v>
      </c>
      <c r="AB104" s="187">
        <f>IFERROR(IF($F104="地位Ⅰ",INDEX(幹材積成長量!$S$7:$U$148,MATCH(【入力】吸収量・排出量算定シート!$H104+(AB$17-$M$17),幹材積成長量!$S$7:$S$148,0),MATCH($G104,幹材積成長量!$S$7:$U$7,0)),IF($F104="地位Ⅲ",INDEX(幹材積成長量!$Y$7:$AA$148,MATCH(【入力】吸収量・排出量算定シート!$H104+(AB$17-$M$17),幹材積成長量!$Y$7:$Y$148,0),MATCH($G104,幹材積成長量!$Y$7:$AA$7,0)),INDEX(幹材積成長量!$V$7:$X$148,MATCH(【入力】吸収量・排出量算定シート!$H104+(AB$17-$M$17),幹材積成長量!$V$7:$V$148,0),MATCH($G104,幹材積成長量!$V$7:$X$7,0)))),0)</f>
        <v>0</v>
      </c>
      <c r="AC104" s="187">
        <f>IFERROR(IF($F104="地位Ⅰ",INDEX(幹材積成長量!$S$7:$U$148,MATCH(【入力】吸収量・排出量算定シート!$H104+(AC$17-$M$17),幹材積成長量!$S$7:$S$148,0),MATCH($G104,幹材積成長量!$S$7:$U$7,0)),IF($F104="地位Ⅲ",INDEX(幹材積成長量!$Y$7:$AA$148,MATCH(【入力】吸収量・排出量算定シート!$H104+(AC$17-$M$17),幹材積成長量!$Y$7:$Y$148,0),MATCH($G104,幹材積成長量!$Y$7:$AA$7,0)),INDEX(幹材積成長量!$V$7:$X$148,MATCH(【入力】吸収量・排出量算定シート!$H104+(AC$17-$M$17),幹材積成長量!$V$7:$V$148,0),MATCH($G104,幹材積成長量!$V$7:$X$7,0)))),0)</f>
        <v>0</v>
      </c>
      <c r="AD104" s="2">
        <f>IFERROR(INDEX('BEF（拡大係数）'!$A$4:$AO$154,MATCH(【入力】吸収量・排出量算定シート!$H104,'BEF（拡大係数）'!$A$4:$A$154,0),MATCH($G104,'BEF（拡大係数）'!$A$4:$AO$4,0)),0)</f>
        <v>0</v>
      </c>
      <c r="AE104" s="2">
        <f>IFERROR(INDEX('BEF（拡大係数）'!$A$4:$AO$154,MATCH(【入力】吸収量・排出量算定シート!$H104,'BEF（拡大係数）'!$A$4:$A$154,0),MATCH($G104,'BEF（拡大係数）'!$A$4:$AO$4,0)),0)</f>
        <v>0</v>
      </c>
      <c r="AF104" s="2">
        <f>IFERROR(INDEX('BEF（拡大係数）'!$A$4:$AO$154,MATCH(【入力】吸収量・排出量算定シート!$H104,'BEF（拡大係数）'!$A$4:$A$154,0),MATCH($G104,'BEF（拡大係数）'!$A$4:$AO$4,0)),0)</f>
        <v>0</v>
      </c>
      <c r="AG104" s="2">
        <f>IFERROR(INDEX('BEF（拡大係数）'!$A$4:$AO$154,MATCH(【入力】吸収量・排出量算定シート!$H104,'BEF（拡大係数）'!$A$4:$A$154,0),MATCH($G104,'BEF（拡大係数）'!$A$4:$AO$4,0)),0)</f>
        <v>0</v>
      </c>
      <c r="AH104" s="2">
        <f>IFERROR(INDEX('BEF（拡大係数）'!$A$4:$AO$154,MATCH(【入力】吸収量・排出量算定シート!$H104,'BEF（拡大係数）'!$A$4:$A$154,0),MATCH($G104,'BEF（拡大係数）'!$A$4:$AO$4,0)),0)</f>
        <v>0</v>
      </c>
      <c r="AI104" s="2">
        <f>IFERROR(INDEX('BEF（拡大係数）'!$A$4:$AO$154,MATCH(【入力】吸収量・排出量算定シート!$H104,'BEF（拡大係数）'!$A$4:$A$154,0),MATCH($G104,'BEF（拡大係数）'!$A$4:$AO$4,0)),0)</f>
        <v>0</v>
      </c>
      <c r="AJ104" s="2">
        <f>IFERROR(INDEX('BEF（拡大係数）'!$A$4:$AO$154,MATCH(【入力】吸収量・排出量算定シート!$H104,'BEF（拡大係数）'!$A$4:$A$154,0),MATCH($G104,'BEF（拡大係数）'!$A$4:$AO$4,0)),0)</f>
        <v>0</v>
      </c>
      <c r="AK104" s="2">
        <f>IFERROR(INDEX('BEF（拡大係数）'!$A$4:$AO$154,MATCH(【入力】吸収量・排出量算定シート!$H104,'BEF（拡大係数）'!$A$4:$A$154,0),MATCH($G104,'BEF（拡大係数）'!$A$4:$AO$4,0)),0)</f>
        <v>0</v>
      </c>
      <c r="AL104" s="2">
        <f>IFERROR(INDEX('BEF（拡大係数）'!$A$4:$AO$154,MATCH(【入力】吸収量・排出量算定シート!$H104,'BEF（拡大係数）'!$A$4:$A$154,0),MATCH($G104,'BEF（拡大係数）'!$A$4:$AO$4,0)),0)</f>
        <v>0</v>
      </c>
      <c r="AM104" s="2">
        <f>IFERROR(INDEX('BEF（拡大係数）'!$A$4:$AO$154,MATCH(【入力】吸収量・排出量算定シート!$H104,'BEF（拡大係数）'!$A$4:$A$154,0),MATCH($G104,'BEF（拡大係数）'!$A$4:$AO$4,0)),0)</f>
        <v>0</v>
      </c>
      <c r="AN104" s="2">
        <f>IFERROR(INDEX('BEF（拡大係数）'!$A$4:$AO$154,MATCH(【入力】吸収量・排出量算定シート!$H104,'BEF（拡大係数）'!$A$4:$A$154,0),MATCH($G104,'BEF（拡大係数）'!$A$4:$AO$4,0)),0)</f>
        <v>0</v>
      </c>
      <c r="AO104" s="2">
        <f>IFERROR(INDEX('BEF（拡大係数）'!$A$4:$AO$154,MATCH(【入力】吸収量・排出量算定シート!$H104,'BEF（拡大係数）'!$A$4:$A$154,0),MATCH($G104,'BEF（拡大係数）'!$A$4:$AO$4,0)),0)</f>
        <v>0</v>
      </c>
      <c r="AP104" s="2">
        <f>IFERROR(INDEX('BEF（拡大係数）'!$A$4:$AO$154,MATCH(【入力】吸収量・排出量算定シート!$H104,'BEF（拡大係数）'!$A$4:$A$154,0),MATCH($G104,'BEF（拡大係数）'!$A$4:$AO$4,0)),0)</f>
        <v>0</v>
      </c>
      <c r="AQ104" s="2">
        <f>IFERROR(INDEX('BEF（拡大係数）'!$A$4:$AO$154,MATCH(【入力】吸収量・排出量算定シート!$H104,'BEF（拡大係数）'!$A$4:$A$154,0),MATCH($G104,'BEF（拡大係数）'!$A$4:$AO$4,0)),0)</f>
        <v>0</v>
      </c>
      <c r="AR104" s="2">
        <f>IFERROR(INDEX('BEF（拡大係数）'!$A$4:$AO$154,MATCH(【入力】吸収量・排出量算定シート!$H104,'BEF（拡大係数）'!$A$4:$A$154,0),MATCH($G104,'BEF（拡大係数）'!$A$4:$AO$4,0)),0)</f>
        <v>0</v>
      </c>
      <c r="AS104" s="2">
        <f>IFERROR(INDEX('BEF（拡大係数）'!$A$4:$AO$154,MATCH(【入力】吸収量・排出量算定シート!$H104,'BEF（拡大係数）'!$A$4:$A$154,0),MATCH($G104,'BEF（拡大係数）'!$A$4:$AO$4,0)),0)</f>
        <v>0</v>
      </c>
      <c r="AT104" s="2">
        <f>IFERROR(INDEX('BEF（拡大係数）'!$A$4:$AO$154,MATCH(【入力】吸収量・排出量算定シート!$H104,'BEF（拡大係数）'!$A$4:$A$154,0),MATCH($G104,'BEF（拡大係数）'!$A$4:$AO$4,0)),0)</f>
        <v>0</v>
      </c>
      <c r="AU104" s="2">
        <f>IFERROR(VLOOKUP($G104,パラメータ_オリジナル!$B$6:$G$45,4,FALSE),0)</f>
        <v>0</v>
      </c>
      <c r="AV104" s="2">
        <f>IFERROR(VLOOKUP($G104,パラメータ_オリジナル!$B$6:$G$45,5,FALSE),0)</f>
        <v>0</v>
      </c>
      <c r="AW104" s="2">
        <f>IFERROR(VLOOKUP($G104,パラメータ_オリジナル!$B$6:$G$45,6,FALSE),0)</f>
        <v>0</v>
      </c>
      <c r="AX104" s="125">
        <f t="shared" si="182"/>
        <v>0</v>
      </c>
      <c r="AY104" s="125">
        <f t="shared" si="183"/>
        <v>0</v>
      </c>
      <c r="AZ104" s="125">
        <f t="shared" si="184"/>
        <v>0</v>
      </c>
      <c r="BA104" s="125">
        <f t="shared" si="185"/>
        <v>0</v>
      </c>
      <c r="BB104" s="125">
        <f t="shared" si="186"/>
        <v>0</v>
      </c>
      <c r="BC104" s="125">
        <f t="shared" si="187"/>
        <v>0</v>
      </c>
      <c r="BD104" s="125">
        <f t="shared" si="188"/>
        <v>0</v>
      </c>
      <c r="BE104" s="125">
        <f t="shared" si="189"/>
        <v>0</v>
      </c>
      <c r="BF104" s="125">
        <f t="shared" si="190"/>
        <v>0</v>
      </c>
      <c r="BG104" s="125">
        <f t="shared" si="191"/>
        <v>0</v>
      </c>
      <c r="BH104" s="125">
        <f t="shared" si="192"/>
        <v>0</v>
      </c>
      <c r="BI104" s="125">
        <f t="shared" si="193"/>
        <v>0</v>
      </c>
      <c r="BJ104" s="125">
        <f t="shared" si="194"/>
        <v>0</v>
      </c>
      <c r="BK104" s="125">
        <f t="shared" si="195"/>
        <v>0</v>
      </c>
      <c r="BL104" s="125">
        <f t="shared" si="196"/>
        <v>0</v>
      </c>
      <c r="BM104" s="125">
        <f t="shared" si="197"/>
        <v>0</v>
      </c>
      <c r="BN104" s="125">
        <f t="shared" si="198"/>
        <v>0</v>
      </c>
      <c r="BO104" s="125">
        <f t="shared" si="199"/>
        <v>0</v>
      </c>
      <c r="BP104" s="125">
        <f t="shared" si="200"/>
        <v>0</v>
      </c>
      <c r="BQ104" s="125">
        <f t="shared" si="201"/>
        <v>0</v>
      </c>
      <c r="BR104" s="125">
        <f t="shared" si="202"/>
        <v>0</v>
      </c>
      <c r="BS104" s="125">
        <f t="shared" si="203"/>
        <v>0</v>
      </c>
      <c r="BT104" s="125">
        <f t="shared" si="204"/>
        <v>0</v>
      </c>
      <c r="BU104" s="125">
        <f t="shared" si="205"/>
        <v>0</v>
      </c>
      <c r="BV104" s="125">
        <f t="shared" si="206"/>
        <v>0</v>
      </c>
      <c r="BW104" s="125">
        <f t="shared" si="207"/>
        <v>0</v>
      </c>
      <c r="BX104" s="125">
        <f t="shared" si="208"/>
        <v>0</v>
      </c>
      <c r="BY104" s="125">
        <f t="shared" si="209"/>
        <v>0</v>
      </c>
      <c r="BZ104" s="125">
        <f t="shared" si="210"/>
        <v>0</v>
      </c>
      <c r="CA104" s="125">
        <f t="shared" si="211"/>
        <v>0</v>
      </c>
      <c r="CB104" s="125">
        <f t="shared" si="212"/>
        <v>0</v>
      </c>
      <c r="CC104" s="125">
        <f t="shared" si="213"/>
        <v>0</v>
      </c>
      <c r="CD104" s="125">
        <f t="shared" si="214"/>
        <v>0</v>
      </c>
      <c r="CE104" s="125">
        <f t="shared" si="215"/>
        <v>0</v>
      </c>
      <c r="CF104" s="2">
        <f>IFERROR(IF($F104="地位Ⅰ",INDEX(幹材積成長量!$I$7:$K$148,MATCH((【入力】吸収量・排出量算定シート!$H104+(【入力】吸収量・排出量算定シート!CF$17-【入力】吸収量・排出量算定シート!$CF$17)),幹材積成長量!$I$7:$I$148,0),MATCH(【入力】吸収量・排出量算定シート!$G104,幹材積成長量!$I$7:$K$7,0)),IF($F104="地位Ⅲ",INDEX(幹材積成長量!$O$7:$Q$148,MATCH((【入力】吸収量・排出量算定シート!$H104+(【入力】吸収量・排出量算定シート!CF$17-【入力】吸収量・排出量算定シート!$CF$17)),幹材積成長量!$O$7:$O$148,0),MATCH(【入力】吸収量・排出量算定シート!$G104,幹材積成長量!$O$7:$Q$7,0)),INDEX(幹材積成長量!$L$7:$N$148,MATCH((【入力】吸収量・排出量算定シート!$H104+(【入力】吸収量・排出量算定シート!CF$17-【入力】吸収量・排出量算定シート!$CF$17)),幹材積成長量!$L$7:$L$148,0),MATCH(【入力】吸収量・排出量算定シート!$G104,幹材積成長量!$L$7:$N$7,0)))),0)</f>
        <v>0</v>
      </c>
      <c r="CG104" s="2">
        <f>IFERROR(IF($F104="地位Ⅰ",INDEX(幹材積成長量!$I$7:$K$148,MATCH((【入力】吸収量・排出量算定シート!$H104+(【入力】吸収量・排出量算定シート!CG$17-【入力】吸収量・排出量算定シート!$CF$17)),幹材積成長量!$I$7:$I$148,0),MATCH(【入力】吸収量・排出量算定シート!$G104,幹材積成長量!$I$7:$K$7,0)),IF($F104="地位Ⅲ",INDEX(幹材積成長量!$O$7:$Q$148,MATCH((【入力】吸収量・排出量算定シート!$H104+(【入力】吸収量・排出量算定シート!CG$17-【入力】吸収量・排出量算定シート!$CF$17)),幹材積成長量!$O$7:$O$148,0),MATCH(【入力】吸収量・排出量算定シート!$G104,幹材積成長量!$O$7:$Q$7,0)),INDEX(幹材積成長量!$L$7:$N$148,MATCH((【入力】吸収量・排出量算定シート!$H104+(【入力】吸収量・排出量算定シート!CG$17-【入力】吸収量・排出量算定シート!$CF$17)),幹材積成長量!$L$7:$L$148,0),MATCH(【入力】吸収量・排出量算定シート!$G104,幹材積成長量!$L$7:$N$7,0)))),0)</f>
        <v>0</v>
      </c>
      <c r="CH104" s="2">
        <f>IFERROR(IF($F104="地位Ⅰ",INDEX(幹材積成長量!$I$7:$K$148,MATCH((【入力】吸収量・排出量算定シート!$H104+(【入力】吸収量・排出量算定シート!CH$17-【入力】吸収量・排出量算定シート!$CF$17)),幹材積成長量!$I$7:$I$148,0),MATCH(【入力】吸収量・排出量算定シート!$G104,幹材積成長量!$I$7:$K$7,0)),IF($F104="地位Ⅲ",INDEX(幹材積成長量!$O$7:$Q$148,MATCH((【入力】吸収量・排出量算定シート!$H104+(【入力】吸収量・排出量算定シート!CH$17-【入力】吸収量・排出量算定シート!$CF$17)),幹材積成長量!$O$7:$O$148,0),MATCH(【入力】吸収量・排出量算定シート!$G104,幹材積成長量!$O$7:$Q$7,0)),INDEX(幹材積成長量!$L$7:$N$148,MATCH((【入力】吸収量・排出量算定シート!$H104+(【入力】吸収量・排出量算定シート!CH$17-【入力】吸収量・排出量算定シート!$CF$17)),幹材積成長量!$L$7:$L$148,0),MATCH(【入力】吸収量・排出量算定シート!$G104,幹材積成長量!$L$7:$N$7,0)))),0)</f>
        <v>0</v>
      </c>
      <c r="CI104" s="2">
        <f>IFERROR(IF($F104="地位Ⅰ",INDEX(幹材積成長量!$I$7:$K$148,MATCH((【入力】吸収量・排出量算定シート!$H104+(【入力】吸収量・排出量算定シート!CI$17-【入力】吸収量・排出量算定シート!$CF$17)),幹材積成長量!$I$7:$I$148,0),MATCH(【入力】吸収量・排出量算定シート!$G104,幹材積成長量!$I$7:$K$7,0)),IF($F104="地位Ⅲ",INDEX(幹材積成長量!$O$7:$Q$148,MATCH((【入力】吸収量・排出量算定シート!$H104+(【入力】吸収量・排出量算定シート!CI$17-【入力】吸収量・排出量算定シート!$CF$17)),幹材積成長量!$O$7:$O$148,0),MATCH(【入力】吸収量・排出量算定シート!$G104,幹材積成長量!$O$7:$Q$7,0)),INDEX(幹材積成長量!$L$7:$N$148,MATCH((【入力】吸収量・排出量算定シート!$H104+(【入力】吸収量・排出量算定シート!CI$17-【入力】吸収量・排出量算定シート!$CF$17)),幹材積成長量!$L$7:$L$148,0),MATCH(【入力】吸収量・排出量算定シート!$G104,幹材積成長量!$L$7:$N$7,0)))),0)</f>
        <v>0</v>
      </c>
      <c r="CJ104" s="2">
        <f>IFERROR(IF($F104="地位Ⅰ",INDEX(幹材積成長量!$I$7:$K$148,MATCH((【入力】吸収量・排出量算定シート!$H104+(【入力】吸収量・排出量算定シート!CJ$17-【入力】吸収量・排出量算定シート!$CF$17)),幹材積成長量!$I$7:$I$148,0),MATCH(【入力】吸収量・排出量算定シート!$G104,幹材積成長量!$I$7:$K$7,0)),IF($F104="地位Ⅲ",INDEX(幹材積成長量!$O$7:$Q$148,MATCH((【入力】吸収量・排出量算定シート!$H104+(【入力】吸収量・排出量算定シート!CJ$17-【入力】吸収量・排出量算定シート!$CF$17)),幹材積成長量!$O$7:$O$148,0),MATCH(【入力】吸収量・排出量算定シート!$G104,幹材積成長量!$O$7:$Q$7,0)),INDEX(幹材積成長量!$L$7:$N$148,MATCH((【入力】吸収量・排出量算定シート!$H104+(【入力】吸収量・排出量算定シート!CJ$17-【入力】吸収量・排出量算定シート!$CF$17)),幹材積成長量!$L$7:$L$148,0),MATCH(【入力】吸収量・排出量算定シート!$G104,幹材積成長量!$L$7:$N$7,0)))),0)</f>
        <v>0</v>
      </c>
      <c r="CK104" s="2">
        <f>IFERROR(IF($F104="地位Ⅰ",INDEX(幹材積成長量!$I$7:$K$148,MATCH((【入力】吸収量・排出量算定シート!$H104+(【入力】吸収量・排出量算定シート!CK$17-【入力】吸収量・排出量算定シート!$CF$17)),幹材積成長量!$I$7:$I$148,0),MATCH(【入力】吸収量・排出量算定シート!$G104,幹材積成長量!$I$7:$K$7,0)),IF($F104="地位Ⅲ",INDEX(幹材積成長量!$O$7:$Q$148,MATCH((【入力】吸収量・排出量算定シート!$H104+(【入力】吸収量・排出量算定シート!CK$17-【入力】吸収量・排出量算定シート!$CF$17)),幹材積成長量!$O$7:$O$148,0),MATCH(【入力】吸収量・排出量算定シート!$G104,幹材積成長量!$O$7:$Q$7,0)),INDEX(幹材積成長量!$L$7:$N$148,MATCH((【入力】吸収量・排出量算定シート!$H104+(【入力】吸収量・排出量算定シート!CK$17-【入力】吸収量・排出量算定シート!$CF$17)),幹材積成長量!$L$7:$L$148,0),MATCH(【入力】吸収量・排出量算定シート!$G104,幹材積成長量!$L$7:$N$7,0)))),0)</f>
        <v>0</v>
      </c>
      <c r="CL104" s="2">
        <f>IFERROR(IF($F104="地位Ⅰ",INDEX(幹材積成長量!$I$7:$K$148,MATCH((【入力】吸収量・排出量算定シート!$H104+(【入力】吸収量・排出量算定シート!CL$17-【入力】吸収量・排出量算定シート!$CF$17)),幹材積成長量!$I$7:$I$148,0),MATCH(【入力】吸収量・排出量算定シート!$G104,幹材積成長量!$I$7:$K$7,0)),IF($F104="地位Ⅲ",INDEX(幹材積成長量!$O$7:$Q$148,MATCH((【入力】吸収量・排出量算定シート!$H104+(【入力】吸収量・排出量算定シート!CL$17-【入力】吸収量・排出量算定シート!$CF$17)),幹材積成長量!$O$7:$O$148,0),MATCH(【入力】吸収量・排出量算定シート!$G104,幹材積成長量!$O$7:$Q$7,0)),INDEX(幹材積成長量!$L$7:$N$148,MATCH((【入力】吸収量・排出量算定シート!$H104+(【入力】吸収量・排出量算定シート!CL$17-【入力】吸収量・排出量算定シート!$CF$17)),幹材積成長量!$L$7:$L$148,0),MATCH(【入力】吸収量・排出量算定シート!$G104,幹材積成長量!$L$7:$N$7,0)))),0)</f>
        <v>0</v>
      </c>
      <c r="CM104" s="2">
        <f>IFERROR(IF($F104="地位Ⅰ",INDEX(幹材積成長量!$I$7:$K$148,MATCH((【入力】吸収量・排出量算定シート!$H104+(【入力】吸収量・排出量算定シート!CM$17-【入力】吸収量・排出量算定シート!$CF$17)),幹材積成長量!$I$7:$I$148,0),MATCH(【入力】吸収量・排出量算定シート!$G104,幹材積成長量!$I$7:$K$7,0)),IF($F104="地位Ⅲ",INDEX(幹材積成長量!$O$7:$Q$148,MATCH((【入力】吸収量・排出量算定シート!$H104+(【入力】吸収量・排出量算定シート!CM$17-【入力】吸収量・排出量算定シート!$CF$17)),幹材積成長量!$O$7:$O$148,0),MATCH(【入力】吸収量・排出量算定シート!$G104,幹材積成長量!$O$7:$Q$7,0)),INDEX(幹材積成長量!$L$7:$N$148,MATCH((【入力】吸収量・排出量算定シート!$H104+(【入力】吸収量・排出量算定シート!CM$17-【入力】吸収量・排出量算定シート!$CF$17)),幹材積成長量!$L$7:$L$148,0),MATCH(【入力】吸収量・排出量算定シート!$G104,幹材積成長量!$L$7:$N$7,0)))),0)</f>
        <v>0</v>
      </c>
      <c r="CN104" s="2">
        <f>IFERROR(IF($F104="地位Ⅰ",INDEX(幹材積成長量!$I$7:$K$148,MATCH((【入力】吸収量・排出量算定シート!$H104+(【入力】吸収量・排出量算定シート!CN$17-【入力】吸収量・排出量算定シート!$CF$17)),幹材積成長量!$I$7:$I$148,0),MATCH(【入力】吸収量・排出量算定シート!$G104,幹材積成長量!$I$7:$K$7,0)),IF($F104="地位Ⅲ",INDEX(幹材積成長量!$O$7:$Q$148,MATCH((【入力】吸収量・排出量算定シート!$H104+(【入力】吸収量・排出量算定シート!CN$17-【入力】吸収量・排出量算定シート!$CF$17)),幹材積成長量!$O$7:$O$148,0),MATCH(【入力】吸収量・排出量算定シート!$G104,幹材積成長量!$O$7:$Q$7,0)),INDEX(幹材積成長量!$L$7:$N$148,MATCH((【入力】吸収量・排出量算定シート!$H104+(【入力】吸収量・排出量算定シート!CN$17-【入力】吸収量・排出量算定シート!$CF$17)),幹材積成長量!$L$7:$L$148,0),MATCH(【入力】吸収量・排出量算定シート!$G104,幹材積成長量!$L$7:$N$7,0)))),0)</f>
        <v>0</v>
      </c>
      <c r="CO104" s="2">
        <f>IFERROR(IF($F104="地位Ⅰ",INDEX(幹材積成長量!$I$7:$K$148,MATCH((【入力】吸収量・排出量算定シート!$H104+(【入力】吸収量・排出量算定シート!CO$17-【入力】吸収量・排出量算定シート!$CF$17)),幹材積成長量!$I$7:$I$148,0),MATCH(【入力】吸収量・排出量算定シート!$G104,幹材積成長量!$I$7:$K$7,0)),IF($F104="地位Ⅲ",INDEX(幹材積成長量!$O$7:$Q$148,MATCH((【入力】吸収量・排出量算定シート!$H104+(【入力】吸収量・排出量算定シート!CO$17-【入力】吸収量・排出量算定シート!$CF$17)),幹材積成長量!$O$7:$O$148,0),MATCH(【入力】吸収量・排出量算定シート!$G104,幹材積成長量!$O$7:$Q$7,0)),INDEX(幹材積成長量!$L$7:$N$148,MATCH((【入力】吸収量・排出量算定シート!$H104+(【入力】吸収量・排出量算定シート!CO$17-【入力】吸収量・排出量算定シート!$CF$17)),幹材積成長量!$L$7:$L$148,0),MATCH(【入力】吸収量・排出量算定シート!$G104,幹材積成長量!$L$7:$N$7,0)))),0)</f>
        <v>0</v>
      </c>
      <c r="CP104" s="2">
        <f>IFERROR(IF($F104="地位Ⅰ",INDEX(幹材積成長量!$I$7:$K$148,MATCH((【入力】吸収量・排出量算定シート!$H104+(【入力】吸収量・排出量算定シート!CP$17-【入力】吸収量・排出量算定シート!$CF$17)),幹材積成長量!$I$7:$I$148,0),MATCH(【入力】吸収量・排出量算定シート!$G104,幹材積成長量!$I$7:$K$7,0)),IF($F104="地位Ⅲ",INDEX(幹材積成長量!$O$7:$Q$148,MATCH((【入力】吸収量・排出量算定シート!$H104+(【入力】吸収量・排出量算定シート!CP$17-【入力】吸収量・排出量算定シート!$CF$17)),幹材積成長量!$O$7:$O$148,0),MATCH(【入力】吸収量・排出量算定シート!$G104,幹材積成長量!$O$7:$Q$7,0)),INDEX(幹材積成長量!$L$7:$N$148,MATCH((【入力】吸収量・排出量算定シート!$H104+(【入力】吸収量・排出量算定シート!CP$17-【入力】吸収量・排出量算定シート!$CF$17)),幹材積成長量!$L$7:$L$148,0),MATCH(【入力】吸収量・排出量算定シート!$G104,幹材積成長量!$L$7:$N$7,0)))),0)</f>
        <v>0</v>
      </c>
      <c r="CQ104" s="2">
        <f>IFERROR(IF($F104="地位Ⅰ",INDEX(幹材積成長量!$I$7:$K$148,MATCH((【入力】吸収量・排出量算定シート!$H104+(【入力】吸収量・排出量算定シート!CQ$17-【入力】吸収量・排出量算定シート!$CF$17)),幹材積成長量!$I$7:$I$148,0),MATCH(【入力】吸収量・排出量算定シート!$G104,幹材積成長量!$I$7:$K$7,0)),IF($F104="地位Ⅲ",INDEX(幹材積成長量!$O$7:$Q$148,MATCH((【入力】吸収量・排出量算定シート!$H104+(【入力】吸収量・排出量算定シート!CQ$17-【入力】吸収量・排出量算定シート!$CF$17)),幹材積成長量!$O$7:$O$148,0),MATCH(【入力】吸収量・排出量算定シート!$G104,幹材積成長量!$O$7:$Q$7,0)),INDEX(幹材積成長量!$L$7:$N$148,MATCH((【入力】吸収量・排出量算定シート!$H104+(【入力】吸収量・排出量算定シート!CQ$17-【入力】吸収量・排出量算定シート!$CF$17)),幹材積成長量!$L$7:$L$148,0),MATCH(【入力】吸収量・排出量算定シート!$G104,幹材積成長量!$L$7:$N$7,0)))),0)</f>
        <v>0</v>
      </c>
      <c r="CR104" s="2">
        <f>IFERROR(IF($F104="地位Ⅰ",INDEX(幹材積成長量!$I$7:$K$148,MATCH((【入力】吸収量・排出量算定シート!$H104+(【入力】吸収量・排出量算定シート!CR$17-【入力】吸収量・排出量算定シート!$CF$17)),幹材積成長量!$I$7:$I$148,0),MATCH(【入力】吸収量・排出量算定シート!$G104,幹材積成長量!$I$7:$K$7,0)),IF($F104="地位Ⅲ",INDEX(幹材積成長量!$O$7:$Q$148,MATCH((【入力】吸収量・排出量算定シート!$H104+(【入力】吸収量・排出量算定シート!CR$17-【入力】吸収量・排出量算定シート!$CF$17)),幹材積成長量!$O$7:$O$148,0),MATCH(【入力】吸収量・排出量算定シート!$G104,幹材積成長量!$O$7:$Q$7,0)),INDEX(幹材積成長量!$L$7:$N$148,MATCH((【入力】吸収量・排出量算定シート!$H104+(【入力】吸収量・排出量算定シート!CR$17-【入力】吸収量・排出量算定シート!$CF$17)),幹材積成長量!$L$7:$L$148,0),MATCH(【入力】吸収量・排出量算定シート!$G104,幹材積成長量!$L$7:$N$7,0)))),0)</f>
        <v>0</v>
      </c>
      <c r="CS104" s="2">
        <f>IFERROR(IF($F104="地位Ⅰ",INDEX(幹材積成長量!$I$7:$K$148,MATCH((【入力】吸収量・排出量算定シート!$H104+(【入力】吸収量・排出量算定シート!CS$17-【入力】吸収量・排出量算定シート!$CF$17)),幹材積成長量!$I$7:$I$148,0),MATCH(【入力】吸収量・排出量算定シート!$G104,幹材積成長量!$I$7:$K$7,0)),IF($F104="地位Ⅲ",INDEX(幹材積成長量!$O$7:$Q$148,MATCH((【入力】吸収量・排出量算定シート!$H104+(【入力】吸収量・排出量算定シート!CS$17-【入力】吸収量・排出量算定シート!$CF$17)),幹材積成長量!$O$7:$O$148,0),MATCH(【入力】吸収量・排出量算定シート!$G104,幹材積成長量!$O$7:$Q$7,0)),INDEX(幹材積成長量!$L$7:$N$148,MATCH((【入力】吸収量・排出量算定シート!$H104+(【入力】吸収量・排出量算定シート!CS$17-【入力】吸収量・排出量算定シート!$CF$17)),幹材積成長量!$L$7:$L$148,0),MATCH(【入力】吸収量・排出量算定シート!$G104,幹材積成長量!$L$7:$N$7,0)))),0)</f>
        <v>0</v>
      </c>
      <c r="CT104" s="2">
        <f>IFERROR(IF($F104="地位Ⅰ",INDEX(幹材積成長量!$I$7:$K$148,MATCH((【入力】吸収量・排出量算定シート!$H104+(【入力】吸収量・排出量算定シート!CT$17-【入力】吸収量・排出量算定シート!$CF$17)),幹材積成長量!$I$7:$I$148,0),MATCH(【入力】吸収量・排出量算定シート!$G104,幹材積成長量!$I$7:$K$7,0)),IF($F104="地位Ⅲ",INDEX(幹材積成長量!$O$7:$Q$148,MATCH((【入力】吸収量・排出量算定シート!$H104+(【入力】吸収量・排出量算定シート!CT$17-【入力】吸収量・排出量算定シート!$CF$17)),幹材積成長量!$O$7:$O$148,0),MATCH(【入力】吸収量・排出量算定シート!$G104,幹材積成長量!$O$7:$Q$7,0)),INDEX(幹材積成長量!$L$7:$N$148,MATCH((【入力】吸収量・排出量算定シート!$H104+(【入力】吸収量・排出量算定シート!CT$17-【入力】吸収量・排出量算定シート!$CF$17)),幹材積成長量!$L$7:$L$148,0),MATCH(【入力】吸収量・排出量算定シート!$G104,幹材積成長量!$L$7:$N$7,0)))),0)</f>
        <v>0</v>
      </c>
      <c r="CU104" s="2">
        <f>IFERROR(IF($F104="地位Ⅰ",INDEX(幹材積成長量!$I$7:$K$148,MATCH((【入力】吸収量・排出量算定シート!$H104+(【入力】吸収量・排出量算定シート!CU$17-【入力】吸収量・排出量算定シート!$CF$17)),幹材積成長量!$I$7:$I$148,0),MATCH(【入力】吸収量・排出量算定シート!$G104,幹材積成長量!$I$7:$K$7,0)),IF($F104="地位Ⅲ",INDEX(幹材積成長量!$O$7:$Q$148,MATCH((【入力】吸収量・排出量算定シート!$H104+(【入力】吸収量・排出量算定シート!CU$17-【入力】吸収量・排出量算定シート!$CF$17)),幹材積成長量!$O$7:$O$148,0),MATCH(【入力】吸収量・排出量算定シート!$G104,幹材積成長量!$O$7:$Q$7,0)),INDEX(幹材積成長量!$L$7:$N$148,MATCH((【入力】吸収量・排出量算定シート!$H104+(【入力】吸収量・排出量算定シート!CU$17-【入力】吸収量・排出量算定シート!$CF$17)),幹材積成長量!$L$7:$L$148,0),MATCH(【入力】吸収量・排出量算定シート!$G104,幹材積成長量!$L$7:$N$7,0)))),0)</f>
        <v>0</v>
      </c>
      <c r="CV104" s="2">
        <f>IFERROR(IF($F104="地位Ⅰ",INDEX(幹材積成長量!$I$7:$K$148,MATCH((【入力】吸収量・排出量算定シート!$H104+(【入力】吸収量・排出量算定シート!CV$17-【入力】吸収量・排出量算定シート!$CF$17)),幹材積成長量!$I$7:$I$148,0),MATCH(【入力】吸収量・排出量算定シート!$G104,幹材積成長量!$I$7:$K$7,0)),IF($F104="地位Ⅲ",INDEX(幹材積成長量!$O$7:$Q$148,MATCH((【入力】吸収量・排出量算定シート!$H104+(【入力】吸収量・排出量算定シート!CV$17-【入力】吸収量・排出量算定シート!$CF$17)),幹材積成長量!$O$7:$O$148,0),MATCH(【入力】吸収量・排出量算定シート!$G104,幹材積成長量!$O$7:$Q$7,0)),INDEX(幹材積成長量!$L$7:$N$148,MATCH((【入力】吸収量・排出量算定シート!$H104+(【入力】吸収量・排出量算定シート!CV$17-【入力】吸収量・排出量算定シート!$CF$17)),幹材積成長量!$L$7:$L$148,0),MATCH(【入力】吸収量・排出量算定シート!$G104,幹材積成長量!$L$7:$N$7,0)))),0)</f>
        <v>0</v>
      </c>
      <c r="CW104" s="2">
        <f t="shared" si="216"/>
        <v>0</v>
      </c>
      <c r="CX104" s="2">
        <f t="shared" si="217"/>
        <v>0</v>
      </c>
      <c r="CY104" s="2">
        <f t="shared" si="218"/>
        <v>0</v>
      </c>
      <c r="CZ104" s="2">
        <f t="shared" si="219"/>
        <v>0</v>
      </c>
      <c r="DA104" s="2">
        <f t="shared" si="220"/>
        <v>0</v>
      </c>
      <c r="DB104" s="2">
        <f t="shared" si="221"/>
        <v>0</v>
      </c>
      <c r="DC104" s="2">
        <f t="shared" si="222"/>
        <v>0</v>
      </c>
      <c r="DD104" s="2">
        <f t="shared" si="223"/>
        <v>0</v>
      </c>
      <c r="DE104" s="2">
        <f t="shared" si="224"/>
        <v>0</v>
      </c>
      <c r="DF104" s="2">
        <f t="shared" si="225"/>
        <v>0</v>
      </c>
      <c r="DG104" s="2">
        <f t="shared" si="226"/>
        <v>0</v>
      </c>
      <c r="DH104" s="2">
        <f t="shared" si="227"/>
        <v>0</v>
      </c>
      <c r="DI104" s="2">
        <f t="shared" si="228"/>
        <v>0</v>
      </c>
      <c r="DJ104" s="2">
        <f t="shared" si="229"/>
        <v>0</v>
      </c>
      <c r="DK104" s="2">
        <f t="shared" si="230"/>
        <v>0</v>
      </c>
      <c r="DL104" s="2">
        <f t="shared" si="231"/>
        <v>0</v>
      </c>
      <c r="DM104" s="2">
        <f t="shared" si="232"/>
        <v>0</v>
      </c>
      <c r="DN104" s="187">
        <f>IFERROR(IF($F104="地位Ⅰ",INDEX(幹材積成長量!$AE$7:$AG$14,8,MATCH(【入力】吸収量・排出量算定シート!$G104,幹材積成長量!$AE$7:$AG$7,0)),IF($F104="地位Ⅲ",INDEX(幹材積成長量!$AK$7:$AM$14,8,MATCH(【入力】吸収量・排出量算定シート!$G104,幹材積成長量!$AK$7:$AM$7,0)),INDEX(幹材積成長量!$AH$7:$AJ$14,8,MATCH(【入力】吸収量・排出量算定シート!$G104,幹材積成長量!$AH$7:$AJ$7,0)))),0)</f>
        <v>0</v>
      </c>
      <c r="DO104" s="187">
        <f>IFERROR(IF($F104="地位Ⅰ",INDEX(幹材積成長量!$AE$7:$AG$14,8,MATCH(【入力】吸収量・排出量算定シート!$G104,幹材積成長量!$AE$7:$AG$7,0)),IF($F104="地位Ⅲ",INDEX(幹材積成長量!$AK$7:$AM$14,8,MATCH(【入力】吸収量・排出量算定シート!$G104,幹材積成長量!$AK$7:$AM$7,0)),INDEX(幹材積成長量!$AH$7:$AJ$14,8,MATCH(【入力】吸収量・排出量算定シート!$G104,幹材積成長量!$AH$7:$AJ$7,0)))),0)</f>
        <v>0</v>
      </c>
      <c r="DP104" s="187">
        <f>IFERROR(IF($F104="地位Ⅰ",INDEX(幹材積成長量!$AE$7:$AG$14,8,MATCH(【入力】吸収量・排出量算定シート!$G104,幹材積成長量!$AE$7:$AG$7,0)),IF($F104="地位Ⅲ",INDEX(幹材積成長量!$AK$7:$AM$14,8,MATCH(【入力】吸収量・排出量算定シート!$G104,幹材積成長量!$AK$7:$AM$7,0)),INDEX(幹材積成長量!$AH$7:$AJ$14,8,MATCH(【入力】吸収量・排出量算定シート!$G104,幹材積成長量!$AH$7:$AJ$7,0)))),0)</f>
        <v>0</v>
      </c>
      <c r="DQ104" s="187">
        <f>IFERROR(IF($F104="地位Ⅰ",INDEX(幹材積成長量!$AE$7:$AG$14,8,MATCH(【入力】吸収量・排出量算定シート!$G104,幹材積成長量!$AE$7:$AG$7,0)),IF($F104="地位Ⅲ",INDEX(幹材積成長量!$AK$7:$AM$14,8,MATCH(【入力】吸収量・排出量算定シート!$G104,幹材積成長量!$AK$7:$AM$7,0)),INDEX(幹材積成長量!$AH$7:$AJ$14,8,MATCH(【入力】吸収量・排出量算定シート!$G104,幹材積成長量!$AH$7:$AJ$7,0)))),0)</f>
        <v>0</v>
      </c>
      <c r="DR104" s="187">
        <f>IFERROR(IF($F104="地位Ⅰ",INDEX(幹材積成長量!$AE$7:$AG$14,8,MATCH(【入力】吸収量・排出量算定シート!$G104,幹材積成長量!$AE$7:$AG$7,0)),IF($F104="地位Ⅲ",INDEX(幹材積成長量!$AK$7:$AM$14,8,MATCH(【入力】吸収量・排出量算定シート!$G104,幹材積成長量!$AK$7:$AM$7,0)),INDEX(幹材積成長量!$AH$7:$AJ$14,8,MATCH(【入力】吸収量・排出量算定シート!$G104,幹材積成長量!$AH$7:$AJ$7,0)))),0)</f>
        <v>0</v>
      </c>
      <c r="DS104" s="187">
        <f>IFERROR(IF($F104="地位Ⅰ",INDEX(幹材積成長量!$AE$7:$AG$14,8,MATCH(【入力】吸収量・排出量算定シート!$G104,幹材積成長量!$AE$7:$AG$7,0)),IF($F104="地位Ⅲ",INDEX(幹材積成長量!$AK$7:$AM$14,8,MATCH(【入力】吸収量・排出量算定シート!$G104,幹材積成長量!$AK$7:$AM$7,0)),INDEX(幹材積成長量!$AH$7:$AJ$14,8,MATCH(【入力】吸収量・排出量算定シート!$G104,幹材積成長量!$AH$7:$AJ$7,0)))),0)</f>
        <v>0</v>
      </c>
      <c r="DT104" s="187">
        <f>IFERROR(IF($F104="地位Ⅰ",INDEX(幹材積成長量!$AE$7:$AG$14,8,MATCH(【入力】吸収量・排出量算定シート!$G104,幹材積成長量!$AE$7:$AG$7,0)),IF($F104="地位Ⅲ",INDEX(幹材積成長量!$AK$7:$AM$14,8,MATCH(【入力】吸収量・排出量算定シート!$G104,幹材積成長量!$AK$7:$AM$7,0)),INDEX(幹材積成長量!$AH$7:$AJ$14,8,MATCH(【入力】吸収量・排出量算定シート!$G104,幹材積成長量!$AH$7:$AJ$7,0)))),0)</f>
        <v>0</v>
      </c>
      <c r="DU104" s="187">
        <f>IFERROR(IF($F104="地位Ⅰ",INDEX(幹材積成長量!$AE$7:$AG$14,8,MATCH(【入力】吸収量・排出量算定シート!$G104,幹材積成長量!$AE$7:$AG$7,0)),IF($F104="地位Ⅲ",INDEX(幹材積成長量!$AK$7:$AM$14,8,MATCH(【入力】吸収量・排出量算定シート!$G104,幹材積成長量!$AK$7:$AM$7,0)),INDEX(幹材積成長量!$AH$7:$AJ$14,8,MATCH(【入力】吸収量・排出量算定シート!$G104,幹材積成長量!$AH$7:$AJ$7,0)))),0)</f>
        <v>0</v>
      </c>
      <c r="DV104" s="187">
        <f>IFERROR(IF($F104="地位Ⅰ",INDEX(幹材積成長量!$AE$7:$AG$14,8,MATCH(【入力】吸収量・排出量算定シート!$G104,幹材積成長量!$AE$7:$AG$7,0)),IF($F104="地位Ⅲ",INDEX(幹材積成長量!$AK$7:$AM$14,8,MATCH(【入力】吸収量・排出量算定シート!$G104,幹材積成長量!$AK$7:$AM$7,0)),INDEX(幹材積成長量!$AH$7:$AJ$14,8,MATCH(【入力】吸収量・排出量算定シート!$G104,幹材積成長量!$AH$7:$AJ$7,0)))),0)</f>
        <v>0</v>
      </c>
      <c r="DW104" s="187">
        <f>IFERROR(IF($F104="地位Ⅰ",INDEX(幹材積成長量!$AE$7:$AG$14,8,MATCH(【入力】吸収量・排出量算定シート!$G104,幹材積成長量!$AE$7:$AG$7,0)),IF($F104="地位Ⅲ",INDEX(幹材積成長量!$AK$7:$AM$14,8,MATCH(【入力】吸収量・排出量算定シート!$G104,幹材積成長量!$AK$7:$AM$7,0)),INDEX(幹材積成長量!$AH$7:$AJ$14,8,MATCH(【入力】吸収量・排出量算定シート!$G104,幹材積成長量!$AH$7:$AJ$7,0)))),0)</f>
        <v>0</v>
      </c>
      <c r="DX104" s="187">
        <f>IFERROR(IF($F104="地位Ⅰ",INDEX(幹材積成長量!$AE$7:$AG$14,8,MATCH(【入力】吸収量・排出量算定シート!$G104,幹材積成長量!$AE$7:$AG$7,0)),IF($F104="地位Ⅲ",INDEX(幹材積成長量!$AK$7:$AM$14,8,MATCH(【入力】吸収量・排出量算定シート!$G104,幹材積成長量!$AK$7:$AM$7,0)),INDEX(幹材積成長量!$AH$7:$AJ$14,8,MATCH(【入力】吸収量・排出量算定シート!$G104,幹材積成長量!$AH$7:$AJ$7,0)))),0)</f>
        <v>0</v>
      </c>
      <c r="DY104" s="187">
        <f>IFERROR(IF($F104="地位Ⅰ",INDEX(幹材積成長量!$AE$7:$AG$14,8,MATCH(【入力】吸収量・排出量算定シート!$G104,幹材積成長量!$AE$7:$AG$7,0)),IF($F104="地位Ⅲ",INDEX(幹材積成長量!$AK$7:$AM$14,8,MATCH(【入力】吸収量・排出量算定シート!$G104,幹材積成長量!$AK$7:$AM$7,0)),INDEX(幹材積成長量!$AH$7:$AJ$14,8,MATCH(【入力】吸収量・排出量算定シート!$G104,幹材積成長量!$AH$7:$AJ$7,0)))),0)</f>
        <v>0</v>
      </c>
      <c r="DZ104" s="187">
        <f>IFERROR(IF($F104="地位Ⅰ",INDEX(幹材積成長量!$AE$7:$AG$14,8,MATCH(【入力】吸収量・排出量算定シート!$G104,幹材積成長量!$AE$7:$AG$7,0)),IF($F104="地位Ⅲ",INDEX(幹材積成長量!$AK$7:$AM$14,8,MATCH(【入力】吸収量・排出量算定シート!$G104,幹材積成長量!$AK$7:$AM$7,0)),INDEX(幹材積成長量!$AH$7:$AJ$14,8,MATCH(【入力】吸収量・排出量算定シート!$G104,幹材積成長量!$AH$7:$AJ$7,0)))),0)</f>
        <v>0</v>
      </c>
      <c r="EA104" s="187">
        <f>IFERROR(IF($F104="地位Ⅰ",INDEX(幹材積成長量!$AE$7:$AG$14,8,MATCH(【入力】吸収量・排出量算定シート!$G104,幹材積成長量!$AE$7:$AG$7,0)),IF($F104="地位Ⅲ",INDEX(幹材積成長量!$AK$7:$AM$14,8,MATCH(【入力】吸収量・排出量算定シート!$G104,幹材積成長量!$AK$7:$AM$7,0)),INDEX(幹材積成長量!$AH$7:$AJ$14,8,MATCH(【入力】吸収量・排出量算定シート!$G104,幹材積成長量!$AH$7:$AJ$7,0)))),0)</f>
        <v>0</v>
      </c>
      <c r="EB104" s="187">
        <f>IFERROR(IF($F104="地位Ⅰ",INDEX(幹材積成長量!$AE$7:$AG$14,8,MATCH(【入力】吸収量・排出量算定シート!$G104,幹材積成長量!$AE$7:$AG$7,0)),IF($F104="地位Ⅲ",INDEX(幹材積成長量!$AK$7:$AM$14,8,MATCH(【入力】吸収量・排出量算定シート!$G104,幹材積成長量!$AK$7:$AM$7,0)),INDEX(幹材積成長量!$AH$7:$AJ$14,8,MATCH(【入力】吸収量・排出量算定シート!$G104,幹材積成長量!$AH$7:$AJ$7,0)))),0)</f>
        <v>0</v>
      </c>
      <c r="EC104" s="187">
        <f>IFERROR(IF($F104="地位Ⅰ",INDEX(幹材積成長量!$AE$7:$AG$14,8,MATCH(【入力】吸収量・排出量算定シート!$G104,幹材積成長量!$AE$7:$AG$7,0)),IF($F104="地位Ⅲ",INDEX(幹材積成長量!$AK$7:$AM$14,8,MATCH(【入力】吸収量・排出量算定シート!$G104,幹材積成長量!$AK$7:$AM$7,0)),INDEX(幹材積成長量!$AH$7:$AJ$14,8,MATCH(【入力】吸収量・排出量算定シート!$G104,幹材積成長量!$AH$7:$AJ$7,0)))),0)</f>
        <v>0</v>
      </c>
      <c r="ED104" s="186">
        <f t="shared" si="233"/>
        <v>0</v>
      </c>
      <c r="EE104" s="186">
        <f t="shared" si="234"/>
        <v>0</v>
      </c>
      <c r="EF104" s="186">
        <f t="shared" si="235"/>
        <v>0</v>
      </c>
      <c r="EG104" s="186">
        <f t="shared" si="236"/>
        <v>0</v>
      </c>
      <c r="EH104" s="186">
        <f t="shared" si="237"/>
        <v>0</v>
      </c>
      <c r="EI104" s="186">
        <f t="shared" si="238"/>
        <v>0</v>
      </c>
      <c r="EJ104" s="186">
        <f t="shared" si="239"/>
        <v>0</v>
      </c>
      <c r="EK104" s="186">
        <f t="shared" si="240"/>
        <v>0</v>
      </c>
      <c r="EL104" s="186">
        <f t="shared" si="241"/>
        <v>0</v>
      </c>
      <c r="EM104" s="186">
        <f t="shared" si="242"/>
        <v>0</v>
      </c>
      <c r="EN104" s="186">
        <f t="shared" si="243"/>
        <v>0</v>
      </c>
      <c r="EO104" s="186">
        <f t="shared" si="244"/>
        <v>0</v>
      </c>
      <c r="EP104" s="186">
        <f t="shared" si="245"/>
        <v>0</v>
      </c>
      <c r="EQ104" s="186">
        <f t="shared" si="246"/>
        <v>0</v>
      </c>
      <c r="ER104" s="186">
        <f t="shared" si="247"/>
        <v>0</v>
      </c>
      <c r="ES104" s="186">
        <f t="shared" si="248"/>
        <v>0</v>
      </c>
      <c r="ET104" s="186">
        <f t="shared" si="249"/>
        <v>0</v>
      </c>
    </row>
    <row r="105" spans="2:150" x14ac:dyDescent="0.3">
      <c r="B105" s="3"/>
      <c r="C105" s="3"/>
      <c r="D105" s="3"/>
      <c r="E105" s="3"/>
      <c r="G105" s="217"/>
      <c r="J105" s="3"/>
      <c r="M105" s="187">
        <f>IFERROR(IF($F105="地位Ⅰ",INDEX(幹材積成長量!$S$7:$U$148,MATCH(【入力】吸収量・排出量算定シート!$H105+(M$17-$M$17),幹材積成長量!$S$7:$S$148,0),MATCH($G105,幹材積成長量!$S$7:$U$7,0)),IF($F105="地位Ⅲ",INDEX(幹材積成長量!$Y$7:$AA$148,MATCH(【入力】吸収量・排出量算定シート!$H105+(M$17-$M$17),幹材積成長量!$Y$7:$Y$148,0),MATCH($G105,幹材積成長量!$Y$7:$AA$7,0)),INDEX(幹材積成長量!$V$7:$X$148,MATCH(【入力】吸収量・排出量算定シート!$H105+(M$17-$M$17),幹材積成長量!$V$7:$V$148,0),MATCH($G105,幹材積成長量!$V$7:$X$7,0)))),0)</f>
        <v>0</v>
      </c>
      <c r="N105" s="187">
        <f>IFERROR(IF($F105="地位Ⅰ",INDEX(幹材積成長量!$S$7:$U$148,MATCH(【入力】吸収量・排出量算定シート!$H105+(N$17-$M$17),幹材積成長量!$S$7:$S$148,0),MATCH($G105,幹材積成長量!$S$7:$U$7,0)),IF($F105="地位Ⅲ",INDEX(幹材積成長量!$Y$7:$AA$148,MATCH(【入力】吸収量・排出量算定シート!$H105+(N$17-$M$17),幹材積成長量!$Y$7:$Y$148,0),MATCH($G105,幹材積成長量!$Y$7:$AA$7,0)),INDEX(幹材積成長量!$V$7:$X$148,MATCH(【入力】吸収量・排出量算定シート!$H105+(N$17-$M$17),幹材積成長量!$V$7:$V$148,0),MATCH($G105,幹材積成長量!$V$7:$X$7,0)))),0)</f>
        <v>0</v>
      </c>
      <c r="O105" s="187">
        <f>IFERROR(IF($F105="地位Ⅰ",INDEX(幹材積成長量!$S$7:$U$148,MATCH(【入力】吸収量・排出量算定シート!$H105+(O$17-$M$17),幹材積成長量!$S$7:$S$148,0),MATCH($G105,幹材積成長量!$S$7:$U$7,0)),IF($F105="地位Ⅲ",INDEX(幹材積成長量!$Y$7:$AA$148,MATCH(【入力】吸収量・排出量算定シート!$H105+(O$17-$M$17),幹材積成長量!$Y$7:$Y$148,0),MATCH($G105,幹材積成長量!$Y$7:$AA$7,0)),INDEX(幹材積成長量!$V$7:$X$148,MATCH(【入力】吸収量・排出量算定シート!$H105+(O$17-$M$17),幹材積成長量!$V$7:$V$148,0),MATCH($G105,幹材積成長量!$V$7:$X$7,0)))),0)</f>
        <v>0</v>
      </c>
      <c r="P105" s="187">
        <f>IFERROR(IF($F105="地位Ⅰ",INDEX(幹材積成長量!$S$7:$U$148,MATCH(【入力】吸収量・排出量算定シート!$H105+(P$17-$M$17),幹材積成長量!$S$7:$S$148,0),MATCH($G105,幹材積成長量!$S$7:$U$7,0)),IF($F105="地位Ⅲ",INDEX(幹材積成長量!$Y$7:$AA$148,MATCH(【入力】吸収量・排出量算定シート!$H105+(P$17-$M$17),幹材積成長量!$Y$7:$Y$148,0),MATCH($G105,幹材積成長量!$Y$7:$AA$7,0)),INDEX(幹材積成長量!$V$7:$X$148,MATCH(【入力】吸収量・排出量算定シート!$H105+(P$17-$M$17),幹材積成長量!$V$7:$V$148,0),MATCH($G105,幹材積成長量!$V$7:$X$7,0)))),0)</f>
        <v>0</v>
      </c>
      <c r="Q105" s="187">
        <f>IFERROR(IF($F105="地位Ⅰ",INDEX(幹材積成長量!$S$7:$U$148,MATCH(【入力】吸収量・排出量算定シート!$H105+(Q$17-$M$17),幹材積成長量!$S$7:$S$148,0),MATCH($G105,幹材積成長量!$S$7:$U$7,0)),IF($F105="地位Ⅲ",INDEX(幹材積成長量!$Y$7:$AA$148,MATCH(【入力】吸収量・排出量算定シート!$H105+(Q$17-$M$17),幹材積成長量!$Y$7:$Y$148,0),MATCH($G105,幹材積成長量!$Y$7:$AA$7,0)),INDEX(幹材積成長量!$V$7:$X$148,MATCH(【入力】吸収量・排出量算定シート!$H105+(Q$17-$M$17),幹材積成長量!$V$7:$V$148,0),MATCH($G105,幹材積成長量!$V$7:$X$7,0)))),0)</f>
        <v>0</v>
      </c>
      <c r="R105" s="187">
        <f>IFERROR(IF($F105="地位Ⅰ",INDEX(幹材積成長量!$S$7:$U$148,MATCH(【入力】吸収量・排出量算定シート!$H105+(R$17-$M$17),幹材積成長量!$S$7:$S$148,0),MATCH($G105,幹材積成長量!$S$7:$U$7,0)),IF($F105="地位Ⅲ",INDEX(幹材積成長量!$Y$7:$AA$148,MATCH(【入力】吸収量・排出量算定シート!$H105+(R$17-$M$17),幹材積成長量!$Y$7:$Y$148,0),MATCH($G105,幹材積成長量!$Y$7:$AA$7,0)),INDEX(幹材積成長量!$V$7:$X$148,MATCH(【入力】吸収量・排出量算定シート!$H105+(R$17-$M$17),幹材積成長量!$V$7:$V$148,0),MATCH($G105,幹材積成長量!$V$7:$X$7,0)))),0)</f>
        <v>0</v>
      </c>
      <c r="S105" s="187">
        <f>IFERROR(IF($F105="地位Ⅰ",INDEX(幹材積成長量!$S$7:$U$148,MATCH(【入力】吸収量・排出量算定シート!$H105+(S$17-$M$17),幹材積成長量!$S$7:$S$148,0),MATCH($G105,幹材積成長量!$S$7:$U$7,0)),IF($F105="地位Ⅲ",INDEX(幹材積成長量!$Y$7:$AA$148,MATCH(【入力】吸収量・排出量算定シート!$H105+(S$17-$M$17),幹材積成長量!$Y$7:$Y$148,0),MATCH($G105,幹材積成長量!$Y$7:$AA$7,0)),INDEX(幹材積成長量!$V$7:$X$148,MATCH(【入力】吸収量・排出量算定シート!$H105+(S$17-$M$17),幹材積成長量!$V$7:$V$148,0),MATCH($G105,幹材積成長量!$V$7:$X$7,0)))),0)</f>
        <v>0</v>
      </c>
      <c r="T105" s="187">
        <f>IFERROR(IF($F105="地位Ⅰ",INDEX(幹材積成長量!$S$7:$U$148,MATCH(【入力】吸収量・排出量算定シート!$H105+(T$17-$M$17),幹材積成長量!$S$7:$S$148,0),MATCH($G105,幹材積成長量!$S$7:$U$7,0)),IF($F105="地位Ⅲ",INDEX(幹材積成長量!$Y$7:$AA$148,MATCH(【入力】吸収量・排出量算定シート!$H105+(T$17-$M$17),幹材積成長量!$Y$7:$Y$148,0),MATCH($G105,幹材積成長量!$Y$7:$AA$7,0)),INDEX(幹材積成長量!$V$7:$X$148,MATCH(【入力】吸収量・排出量算定シート!$H105+(T$17-$M$17),幹材積成長量!$V$7:$V$148,0),MATCH($G105,幹材積成長量!$V$7:$X$7,0)))),0)</f>
        <v>0</v>
      </c>
      <c r="U105" s="187">
        <f>IFERROR(IF($F105="地位Ⅰ",INDEX(幹材積成長量!$S$7:$U$148,MATCH(【入力】吸収量・排出量算定シート!$H105+(U$17-$M$17),幹材積成長量!$S$7:$S$148,0),MATCH($G105,幹材積成長量!$S$7:$U$7,0)),IF($F105="地位Ⅲ",INDEX(幹材積成長量!$Y$7:$AA$148,MATCH(【入力】吸収量・排出量算定シート!$H105+(U$17-$M$17),幹材積成長量!$Y$7:$Y$148,0),MATCH($G105,幹材積成長量!$Y$7:$AA$7,0)),INDEX(幹材積成長量!$V$7:$X$148,MATCH(【入力】吸収量・排出量算定シート!$H105+(U$17-$M$17),幹材積成長量!$V$7:$V$148,0),MATCH($G105,幹材積成長量!$V$7:$X$7,0)))),0)</f>
        <v>0</v>
      </c>
      <c r="V105" s="187">
        <f>IFERROR(IF($F105="地位Ⅰ",INDEX(幹材積成長量!$S$7:$U$148,MATCH(【入力】吸収量・排出量算定シート!$H105+(V$17-$M$17),幹材積成長量!$S$7:$S$148,0),MATCH($G105,幹材積成長量!$S$7:$U$7,0)),IF($F105="地位Ⅲ",INDEX(幹材積成長量!$Y$7:$AA$148,MATCH(【入力】吸収量・排出量算定シート!$H105+(V$17-$M$17),幹材積成長量!$Y$7:$Y$148,0),MATCH($G105,幹材積成長量!$Y$7:$AA$7,0)),INDEX(幹材積成長量!$V$7:$X$148,MATCH(【入力】吸収量・排出量算定シート!$H105+(V$17-$M$17),幹材積成長量!$V$7:$V$148,0),MATCH($G105,幹材積成長量!$V$7:$X$7,0)))),0)</f>
        <v>0</v>
      </c>
      <c r="W105" s="187">
        <f>IFERROR(IF($F105="地位Ⅰ",INDEX(幹材積成長量!$S$7:$U$148,MATCH(【入力】吸収量・排出量算定シート!$H105+(W$17-$M$17),幹材積成長量!$S$7:$S$148,0),MATCH($G105,幹材積成長量!$S$7:$U$7,0)),IF($F105="地位Ⅲ",INDEX(幹材積成長量!$Y$7:$AA$148,MATCH(【入力】吸収量・排出量算定シート!$H105+(W$17-$M$17),幹材積成長量!$Y$7:$Y$148,0),MATCH($G105,幹材積成長量!$Y$7:$AA$7,0)),INDEX(幹材積成長量!$V$7:$X$148,MATCH(【入力】吸収量・排出量算定シート!$H105+(W$17-$M$17),幹材積成長量!$V$7:$V$148,0),MATCH($G105,幹材積成長量!$V$7:$X$7,0)))),0)</f>
        <v>0</v>
      </c>
      <c r="X105" s="187">
        <f>IFERROR(IF($F105="地位Ⅰ",INDEX(幹材積成長量!$S$7:$U$148,MATCH(【入力】吸収量・排出量算定シート!$H105+(X$17-$M$17),幹材積成長量!$S$7:$S$148,0),MATCH($G105,幹材積成長量!$S$7:$U$7,0)),IF($F105="地位Ⅲ",INDEX(幹材積成長量!$Y$7:$AA$148,MATCH(【入力】吸収量・排出量算定シート!$H105+(X$17-$M$17),幹材積成長量!$Y$7:$Y$148,0),MATCH($G105,幹材積成長量!$Y$7:$AA$7,0)),INDEX(幹材積成長量!$V$7:$X$148,MATCH(【入力】吸収量・排出量算定シート!$H105+(X$17-$M$17),幹材積成長量!$V$7:$V$148,0),MATCH($G105,幹材積成長量!$V$7:$X$7,0)))),0)</f>
        <v>0</v>
      </c>
      <c r="Y105" s="187">
        <f>IFERROR(IF($F105="地位Ⅰ",INDEX(幹材積成長量!$S$7:$U$148,MATCH(【入力】吸収量・排出量算定シート!$H105+(Y$17-$M$17),幹材積成長量!$S$7:$S$148,0),MATCH($G105,幹材積成長量!$S$7:$U$7,0)),IF($F105="地位Ⅲ",INDEX(幹材積成長量!$Y$7:$AA$148,MATCH(【入力】吸収量・排出量算定シート!$H105+(Y$17-$M$17),幹材積成長量!$Y$7:$Y$148,0),MATCH($G105,幹材積成長量!$Y$7:$AA$7,0)),INDEX(幹材積成長量!$V$7:$X$148,MATCH(【入力】吸収量・排出量算定シート!$H105+(Y$17-$M$17),幹材積成長量!$V$7:$V$148,0),MATCH($G105,幹材積成長量!$V$7:$X$7,0)))),0)</f>
        <v>0</v>
      </c>
      <c r="Z105" s="187">
        <f>IFERROR(IF($F105="地位Ⅰ",INDEX(幹材積成長量!$S$7:$U$148,MATCH(【入力】吸収量・排出量算定シート!$H105+(Z$17-$M$17),幹材積成長量!$S$7:$S$148,0),MATCH($G105,幹材積成長量!$S$7:$U$7,0)),IF($F105="地位Ⅲ",INDEX(幹材積成長量!$Y$7:$AA$148,MATCH(【入力】吸収量・排出量算定シート!$H105+(Z$17-$M$17),幹材積成長量!$Y$7:$Y$148,0),MATCH($G105,幹材積成長量!$Y$7:$AA$7,0)),INDEX(幹材積成長量!$V$7:$X$148,MATCH(【入力】吸収量・排出量算定シート!$H105+(Z$17-$M$17),幹材積成長量!$V$7:$V$148,0),MATCH($G105,幹材積成長量!$V$7:$X$7,0)))),0)</f>
        <v>0</v>
      </c>
      <c r="AA105" s="187">
        <f>IFERROR(IF($F105="地位Ⅰ",INDEX(幹材積成長量!$S$7:$U$148,MATCH(【入力】吸収量・排出量算定シート!$H105+(AA$17-$M$17),幹材積成長量!$S$7:$S$148,0),MATCH($G105,幹材積成長量!$S$7:$U$7,0)),IF($F105="地位Ⅲ",INDEX(幹材積成長量!$Y$7:$AA$148,MATCH(【入力】吸収量・排出量算定シート!$H105+(AA$17-$M$17),幹材積成長量!$Y$7:$Y$148,0),MATCH($G105,幹材積成長量!$Y$7:$AA$7,0)),INDEX(幹材積成長量!$V$7:$X$148,MATCH(【入力】吸収量・排出量算定シート!$H105+(AA$17-$M$17),幹材積成長量!$V$7:$V$148,0),MATCH($G105,幹材積成長量!$V$7:$X$7,0)))),0)</f>
        <v>0</v>
      </c>
      <c r="AB105" s="187">
        <f>IFERROR(IF($F105="地位Ⅰ",INDEX(幹材積成長量!$S$7:$U$148,MATCH(【入力】吸収量・排出量算定シート!$H105+(AB$17-$M$17),幹材積成長量!$S$7:$S$148,0),MATCH($G105,幹材積成長量!$S$7:$U$7,0)),IF($F105="地位Ⅲ",INDEX(幹材積成長量!$Y$7:$AA$148,MATCH(【入力】吸収量・排出量算定シート!$H105+(AB$17-$M$17),幹材積成長量!$Y$7:$Y$148,0),MATCH($G105,幹材積成長量!$Y$7:$AA$7,0)),INDEX(幹材積成長量!$V$7:$X$148,MATCH(【入力】吸収量・排出量算定シート!$H105+(AB$17-$M$17),幹材積成長量!$V$7:$V$148,0),MATCH($G105,幹材積成長量!$V$7:$X$7,0)))),0)</f>
        <v>0</v>
      </c>
      <c r="AC105" s="187">
        <f>IFERROR(IF($F105="地位Ⅰ",INDEX(幹材積成長量!$S$7:$U$148,MATCH(【入力】吸収量・排出量算定シート!$H105+(AC$17-$M$17),幹材積成長量!$S$7:$S$148,0),MATCH($G105,幹材積成長量!$S$7:$U$7,0)),IF($F105="地位Ⅲ",INDEX(幹材積成長量!$Y$7:$AA$148,MATCH(【入力】吸収量・排出量算定シート!$H105+(AC$17-$M$17),幹材積成長量!$Y$7:$Y$148,0),MATCH($G105,幹材積成長量!$Y$7:$AA$7,0)),INDEX(幹材積成長量!$V$7:$X$148,MATCH(【入力】吸収量・排出量算定シート!$H105+(AC$17-$M$17),幹材積成長量!$V$7:$V$148,0),MATCH($G105,幹材積成長量!$V$7:$X$7,0)))),0)</f>
        <v>0</v>
      </c>
      <c r="AD105" s="2">
        <f>IFERROR(INDEX('BEF（拡大係数）'!$A$4:$AO$154,MATCH(【入力】吸収量・排出量算定シート!$H105,'BEF（拡大係数）'!$A$4:$A$154,0),MATCH($G105,'BEF（拡大係数）'!$A$4:$AO$4,0)),0)</f>
        <v>0</v>
      </c>
      <c r="AE105" s="2">
        <f>IFERROR(INDEX('BEF（拡大係数）'!$A$4:$AO$154,MATCH(【入力】吸収量・排出量算定シート!$H105,'BEF（拡大係数）'!$A$4:$A$154,0),MATCH($G105,'BEF（拡大係数）'!$A$4:$AO$4,0)),0)</f>
        <v>0</v>
      </c>
      <c r="AF105" s="2">
        <f>IFERROR(INDEX('BEF（拡大係数）'!$A$4:$AO$154,MATCH(【入力】吸収量・排出量算定シート!$H105,'BEF（拡大係数）'!$A$4:$A$154,0),MATCH($G105,'BEF（拡大係数）'!$A$4:$AO$4,0)),0)</f>
        <v>0</v>
      </c>
      <c r="AG105" s="2">
        <f>IFERROR(INDEX('BEF（拡大係数）'!$A$4:$AO$154,MATCH(【入力】吸収量・排出量算定シート!$H105,'BEF（拡大係数）'!$A$4:$A$154,0),MATCH($G105,'BEF（拡大係数）'!$A$4:$AO$4,0)),0)</f>
        <v>0</v>
      </c>
      <c r="AH105" s="2">
        <f>IFERROR(INDEX('BEF（拡大係数）'!$A$4:$AO$154,MATCH(【入力】吸収量・排出量算定シート!$H105,'BEF（拡大係数）'!$A$4:$A$154,0),MATCH($G105,'BEF（拡大係数）'!$A$4:$AO$4,0)),0)</f>
        <v>0</v>
      </c>
      <c r="AI105" s="2">
        <f>IFERROR(INDEX('BEF（拡大係数）'!$A$4:$AO$154,MATCH(【入力】吸収量・排出量算定シート!$H105,'BEF（拡大係数）'!$A$4:$A$154,0),MATCH($G105,'BEF（拡大係数）'!$A$4:$AO$4,0)),0)</f>
        <v>0</v>
      </c>
      <c r="AJ105" s="2">
        <f>IFERROR(INDEX('BEF（拡大係数）'!$A$4:$AO$154,MATCH(【入力】吸収量・排出量算定シート!$H105,'BEF（拡大係数）'!$A$4:$A$154,0),MATCH($G105,'BEF（拡大係数）'!$A$4:$AO$4,0)),0)</f>
        <v>0</v>
      </c>
      <c r="AK105" s="2">
        <f>IFERROR(INDEX('BEF（拡大係数）'!$A$4:$AO$154,MATCH(【入力】吸収量・排出量算定シート!$H105,'BEF（拡大係数）'!$A$4:$A$154,0),MATCH($G105,'BEF（拡大係数）'!$A$4:$AO$4,0)),0)</f>
        <v>0</v>
      </c>
      <c r="AL105" s="2">
        <f>IFERROR(INDEX('BEF（拡大係数）'!$A$4:$AO$154,MATCH(【入力】吸収量・排出量算定シート!$H105,'BEF（拡大係数）'!$A$4:$A$154,0),MATCH($G105,'BEF（拡大係数）'!$A$4:$AO$4,0)),0)</f>
        <v>0</v>
      </c>
      <c r="AM105" s="2">
        <f>IFERROR(INDEX('BEF（拡大係数）'!$A$4:$AO$154,MATCH(【入力】吸収量・排出量算定シート!$H105,'BEF（拡大係数）'!$A$4:$A$154,0),MATCH($G105,'BEF（拡大係数）'!$A$4:$AO$4,0)),0)</f>
        <v>0</v>
      </c>
      <c r="AN105" s="2">
        <f>IFERROR(INDEX('BEF（拡大係数）'!$A$4:$AO$154,MATCH(【入力】吸収量・排出量算定シート!$H105,'BEF（拡大係数）'!$A$4:$A$154,0),MATCH($G105,'BEF（拡大係数）'!$A$4:$AO$4,0)),0)</f>
        <v>0</v>
      </c>
      <c r="AO105" s="2">
        <f>IFERROR(INDEX('BEF（拡大係数）'!$A$4:$AO$154,MATCH(【入力】吸収量・排出量算定シート!$H105,'BEF（拡大係数）'!$A$4:$A$154,0),MATCH($G105,'BEF（拡大係数）'!$A$4:$AO$4,0)),0)</f>
        <v>0</v>
      </c>
      <c r="AP105" s="2">
        <f>IFERROR(INDEX('BEF（拡大係数）'!$A$4:$AO$154,MATCH(【入力】吸収量・排出量算定シート!$H105,'BEF（拡大係数）'!$A$4:$A$154,0),MATCH($G105,'BEF（拡大係数）'!$A$4:$AO$4,0)),0)</f>
        <v>0</v>
      </c>
      <c r="AQ105" s="2">
        <f>IFERROR(INDEX('BEF（拡大係数）'!$A$4:$AO$154,MATCH(【入力】吸収量・排出量算定シート!$H105,'BEF（拡大係数）'!$A$4:$A$154,0),MATCH($G105,'BEF（拡大係数）'!$A$4:$AO$4,0)),0)</f>
        <v>0</v>
      </c>
      <c r="AR105" s="2">
        <f>IFERROR(INDEX('BEF（拡大係数）'!$A$4:$AO$154,MATCH(【入力】吸収量・排出量算定シート!$H105,'BEF（拡大係数）'!$A$4:$A$154,0),MATCH($G105,'BEF（拡大係数）'!$A$4:$AO$4,0)),0)</f>
        <v>0</v>
      </c>
      <c r="AS105" s="2">
        <f>IFERROR(INDEX('BEF（拡大係数）'!$A$4:$AO$154,MATCH(【入力】吸収量・排出量算定シート!$H105,'BEF（拡大係数）'!$A$4:$A$154,0),MATCH($G105,'BEF（拡大係数）'!$A$4:$AO$4,0)),0)</f>
        <v>0</v>
      </c>
      <c r="AT105" s="2">
        <f>IFERROR(INDEX('BEF（拡大係数）'!$A$4:$AO$154,MATCH(【入力】吸収量・排出量算定シート!$H105,'BEF（拡大係数）'!$A$4:$A$154,0),MATCH($G105,'BEF（拡大係数）'!$A$4:$AO$4,0)),0)</f>
        <v>0</v>
      </c>
      <c r="AU105" s="2">
        <f>IFERROR(VLOOKUP($G105,パラメータ_オリジナル!$B$6:$G$45,4,FALSE),0)</f>
        <v>0</v>
      </c>
      <c r="AV105" s="2">
        <f>IFERROR(VLOOKUP($G105,パラメータ_オリジナル!$B$6:$G$45,5,FALSE),0)</f>
        <v>0</v>
      </c>
      <c r="AW105" s="2">
        <f>IFERROR(VLOOKUP($G105,パラメータ_オリジナル!$B$6:$G$45,6,FALSE),0)</f>
        <v>0</v>
      </c>
      <c r="AX105" s="125">
        <f t="shared" si="182"/>
        <v>0</v>
      </c>
      <c r="AY105" s="125">
        <f t="shared" si="183"/>
        <v>0</v>
      </c>
      <c r="AZ105" s="125">
        <f t="shared" si="184"/>
        <v>0</v>
      </c>
      <c r="BA105" s="125">
        <f t="shared" si="185"/>
        <v>0</v>
      </c>
      <c r="BB105" s="125">
        <f t="shared" si="186"/>
        <v>0</v>
      </c>
      <c r="BC105" s="125">
        <f t="shared" si="187"/>
        <v>0</v>
      </c>
      <c r="BD105" s="125">
        <f t="shared" si="188"/>
        <v>0</v>
      </c>
      <c r="BE105" s="125">
        <f t="shared" si="189"/>
        <v>0</v>
      </c>
      <c r="BF105" s="125">
        <f t="shared" si="190"/>
        <v>0</v>
      </c>
      <c r="BG105" s="125">
        <f t="shared" si="191"/>
        <v>0</v>
      </c>
      <c r="BH105" s="125">
        <f t="shared" si="192"/>
        <v>0</v>
      </c>
      <c r="BI105" s="125">
        <f t="shared" si="193"/>
        <v>0</v>
      </c>
      <c r="BJ105" s="125">
        <f t="shared" si="194"/>
        <v>0</v>
      </c>
      <c r="BK105" s="125">
        <f t="shared" si="195"/>
        <v>0</v>
      </c>
      <c r="BL105" s="125">
        <f t="shared" si="196"/>
        <v>0</v>
      </c>
      <c r="BM105" s="125">
        <f t="shared" si="197"/>
        <v>0</v>
      </c>
      <c r="BN105" s="125">
        <f t="shared" si="198"/>
        <v>0</v>
      </c>
      <c r="BO105" s="125">
        <f t="shared" si="199"/>
        <v>0</v>
      </c>
      <c r="BP105" s="125">
        <f t="shared" si="200"/>
        <v>0</v>
      </c>
      <c r="BQ105" s="125">
        <f t="shared" si="201"/>
        <v>0</v>
      </c>
      <c r="BR105" s="125">
        <f t="shared" si="202"/>
        <v>0</v>
      </c>
      <c r="BS105" s="125">
        <f t="shared" si="203"/>
        <v>0</v>
      </c>
      <c r="BT105" s="125">
        <f t="shared" si="204"/>
        <v>0</v>
      </c>
      <c r="BU105" s="125">
        <f t="shared" si="205"/>
        <v>0</v>
      </c>
      <c r="BV105" s="125">
        <f t="shared" si="206"/>
        <v>0</v>
      </c>
      <c r="BW105" s="125">
        <f t="shared" si="207"/>
        <v>0</v>
      </c>
      <c r="BX105" s="125">
        <f t="shared" si="208"/>
        <v>0</v>
      </c>
      <c r="BY105" s="125">
        <f t="shared" si="209"/>
        <v>0</v>
      </c>
      <c r="BZ105" s="125">
        <f t="shared" si="210"/>
        <v>0</v>
      </c>
      <c r="CA105" s="125">
        <f t="shared" si="211"/>
        <v>0</v>
      </c>
      <c r="CB105" s="125">
        <f t="shared" si="212"/>
        <v>0</v>
      </c>
      <c r="CC105" s="125">
        <f t="shared" si="213"/>
        <v>0</v>
      </c>
      <c r="CD105" s="125">
        <f t="shared" si="214"/>
        <v>0</v>
      </c>
      <c r="CE105" s="125">
        <f t="shared" si="215"/>
        <v>0</v>
      </c>
      <c r="CF105" s="2">
        <f>IFERROR(IF($F105="地位Ⅰ",INDEX(幹材積成長量!$I$7:$K$148,MATCH((【入力】吸収量・排出量算定シート!$H105+(【入力】吸収量・排出量算定シート!CF$17-【入力】吸収量・排出量算定シート!$CF$17)),幹材積成長量!$I$7:$I$148,0),MATCH(【入力】吸収量・排出量算定シート!$G105,幹材積成長量!$I$7:$K$7,0)),IF($F105="地位Ⅲ",INDEX(幹材積成長量!$O$7:$Q$148,MATCH((【入力】吸収量・排出量算定シート!$H105+(【入力】吸収量・排出量算定シート!CF$17-【入力】吸収量・排出量算定シート!$CF$17)),幹材積成長量!$O$7:$O$148,0),MATCH(【入力】吸収量・排出量算定シート!$G105,幹材積成長量!$O$7:$Q$7,0)),INDEX(幹材積成長量!$L$7:$N$148,MATCH((【入力】吸収量・排出量算定シート!$H105+(【入力】吸収量・排出量算定シート!CF$17-【入力】吸収量・排出量算定シート!$CF$17)),幹材積成長量!$L$7:$L$148,0),MATCH(【入力】吸収量・排出量算定シート!$G105,幹材積成長量!$L$7:$N$7,0)))),0)</f>
        <v>0</v>
      </c>
      <c r="CG105" s="2">
        <f>IFERROR(IF($F105="地位Ⅰ",INDEX(幹材積成長量!$I$7:$K$148,MATCH((【入力】吸収量・排出量算定シート!$H105+(【入力】吸収量・排出量算定シート!CG$17-【入力】吸収量・排出量算定シート!$CF$17)),幹材積成長量!$I$7:$I$148,0),MATCH(【入力】吸収量・排出量算定シート!$G105,幹材積成長量!$I$7:$K$7,0)),IF($F105="地位Ⅲ",INDEX(幹材積成長量!$O$7:$Q$148,MATCH((【入力】吸収量・排出量算定シート!$H105+(【入力】吸収量・排出量算定シート!CG$17-【入力】吸収量・排出量算定シート!$CF$17)),幹材積成長量!$O$7:$O$148,0),MATCH(【入力】吸収量・排出量算定シート!$G105,幹材積成長量!$O$7:$Q$7,0)),INDEX(幹材積成長量!$L$7:$N$148,MATCH((【入力】吸収量・排出量算定シート!$H105+(【入力】吸収量・排出量算定シート!CG$17-【入力】吸収量・排出量算定シート!$CF$17)),幹材積成長量!$L$7:$L$148,0),MATCH(【入力】吸収量・排出量算定シート!$G105,幹材積成長量!$L$7:$N$7,0)))),0)</f>
        <v>0</v>
      </c>
      <c r="CH105" s="2">
        <f>IFERROR(IF($F105="地位Ⅰ",INDEX(幹材積成長量!$I$7:$K$148,MATCH((【入力】吸収量・排出量算定シート!$H105+(【入力】吸収量・排出量算定シート!CH$17-【入力】吸収量・排出量算定シート!$CF$17)),幹材積成長量!$I$7:$I$148,0),MATCH(【入力】吸収量・排出量算定シート!$G105,幹材積成長量!$I$7:$K$7,0)),IF($F105="地位Ⅲ",INDEX(幹材積成長量!$O$7:$Q$148,MATCH((【入力】吸収量・排出量算定シート!$H105+(【入力】吸収量・排出量算定シート!CH$17-【入力】吸収量・排出量算定シート!$CF$17)),幹材積成長量!$O$7:$O$148,0),MATCH(【入力】吸収量・排出量算定シート!$G105,幹材積成長量!$O$7:$Q$7,0)),INDEX(幹材積成長量!$L$7:$N$148,MATCH((【入力】吸収量・排出量算定シート!$H105+(【入力】吸収量・排出量算定シート!CH$17-【入力】吸収量・排出量算定シート!$CF$17)),幹材積成長量!$L$7:$L$148,0),MATCH(【入力】吸収量・排出量算定シート!$G105,幹材積成長量!$L$7:$N$7,0)))),0)</f>
        <v>0</v>
      </c>
      <c r="CI105" s="2">
        <f>IFERROR(IF($F105="地位Ⅰ",INDEX(幹材積成長量!$I$7:$K$148,MATCH((【入力】吸収量・排出量算定シート!$H105+(【入力】吸収量・排出量算定シート!CI$17-【入力】吸収量・排出量算定シート!$CF$17)),幹材積成長量!$I$7:$I$148,0),MATCH(【入力】吸収量・排出量算定シート!$G105,幹材積成長量!$I$7:$K$7,0)),IF($F105="地位Ⅲ",INDEX(幹材積成長量!$O$7:$Q$148,MATCH((【入力】吸収量・排出量算定シート!$H105+(【入力】吸収量・排出量算定シート!CI$17-【入力】吸収量・排出量算定シート!$CF$17)),幹材積成長量!$O$7:$O$148,0),MATCH(【入力】吸収量・排出量算定シート!$G105,幹材積成長量!$O$7:$Q$7,0)),INDEX(幹材積成長量!$L$7:$N$148,MATCH((【入力】吸収量・排出量算定シート!$H105+(【入力】吸収量・排出量算定シート!CI$17-【入力】吸収量・排出量算定シート!$CF$17)),幹材積成長量!$L$7:$L$148,0),MATCH(【入力】吸収量・排出量算定シート!$G105,幹材積成長量!$L$7:$N$7,0)))),0)</f>
        <v>0</v>
      </c>
      <c r="CJ105" s="2">
        <f>IFERROR(IF($F105="地位Ⅰ",INDEX(幹材積成長量!$I$7:$K$148,MATCH((【入力】吸収量・排出量算定シート!$H105+(【入力】吸収量・排出量算定シート!CJ$17-【入力】吸収量・排出量算定シート!$CF$17)),幹材積成長量!$I$7:$I$148,0),MATCH(【入力】吸収量・排出量算定シート!$G105,幹材積成長量!$I$7:$K$7,0)),IF($F105="地位Ⅲ",INDEX(幹材積成長量!$O$7:$Q$148,MATCH((【入力】吸収量・排出量算定シート!$H105+(【入力】吸収量・排出量算定シート!CJ$17-【入力】吸収量・排出量算定シート!$CF$17)),幹材積成長量!$O$7:$O$148,0),MATCH(【入力】吸収量・排出量算定シート!$G105,幹材積成長量!$O$7:$Q$7,0)),INDEX(幹材積成長量!$L$7:$N$148,MATCH((【入力】吸収量・排出量算定シート!$H105+(【入力】吸収量・排出量算定シート!CJ$17-【入力】吸収量・排出量算定シート!$CF$17)),幹材積成長量!$L$7:$L$148,0),MATCH(【入力】吸収量・排出量算定シート!$G105,幹材積成長量!$L$7:$N$7,0)))),0)</f>
        <v>0</v>
      </c>
      <c r="CK105" s="2">
        <f>IFERROR(IF($F105="地位Ⅰ",INDEX(幹材積成長量!$I$7:$K$148,MATCH((【入力】吸収量・排出量算定シート!$H105+(【入力】吸収量・排出量算定シート!CK$17-【入力】吸収量・排出量算定シート!$CF$17)),幹材積成長量!$I$7:$I$148,0),MATCH(【入力】吸収量・排出量算定シート!$G105,幹材積成長量!$I$7:$K$7,0)),IF($F105="地位Ⅲ",INDEX(幹材積成長量!$O$7:$Q$148,MATCH((【入力】吸収量・排出量算定シート!$H105+(【入力】吸収量・排出量算定シート!CK$17-【入力】吸収量・排出量算定シート!$CF$17)),幹材積成長量!$O$7:$O$148,0),MATCH(【入力】吸収量・排出量算定シート!$G105,幹材積成長量!$O$7:$Q$7,0)),INDEX(幹材積成長量!$L$7:$N$148,MATCH((【入力】吸収量・排出量算定シート!$H105+(【入力】吸収量・排出量算定シート!CK$17-【入力】吸収量・排出量算定シート!$CF$17)),幹材積成長量!$L$7:$L$148,0),MATCH(【入力】吸収量・排出量算定シート!$G105,幹材積成長量!$L$7:$N$7,0)))),0)</f>
        <v>0</v>
      </c>
      <c r="CL105" s="2">
        <f>IFERROR(IF($F105="地位Ⅰ",INDEX(幹材積成長量!$I$7:$K$148,MATCH((【入力】吸収量・排出量算定シート!$H105+(【入力】吸収量・排出量算定シート!CL$17-【入力】吸収量・排出量算定シート!$CF$17)),幹材積成長量!$I$7:$I$148,0),MATCH(【入力】吸収量・排出量算定シート!$G105,幹材積成長量!$I$7:$K$7,0)),IF($F105="地位Ⅲ",INDEX(幹材積成長量!$O$7:$Q$148,MATCH((【入力】吸収量・排出量算定シート!$H105+(【入力】吸収量・排出量算定シート!CL$17-【入力】吸収量・排出量算定シート!$CF$17)),幹材積成長量!$O$7:$O$148,0),MATCH(【入力】吸収量・排出量算定シート!$G105,幹材積成長量!$O$7:$Q$7,0)),INDEX(幹材積成長量!$L$7:$N$148,MATCH((【入力】吸収量・排出量算定シート!$H105+(【入力】吸収量・排出量算定シート!CL$17-【入力】吸収量・排出量算定シート!$CF$17)),幹材積成長量!$L$7:$L$148,0),MATCH(【入力】吸収量・排出量算定シート!$G105,幹材積成長量!$L$7:$N$7,0)))),0)</f>
        <v>0</v>
      </c>
      <c r="CM105" s="2">
        <f>IFERROR(IF($F105="地位Ⅰ",INDEX(幹材積成長量!$I$7:$K$148,MATCH((【入力】吸収量・排出量算定シート!$H105+(【入力】吸収量・排出量算定シート!CM$17-【入力】吸収量・排出量算定シート!$CF$17)),幹材積成長量!$I$7:$I$148,0),MATCH(【入力】吸収量・排出量算定シート!$G105,幹材積成長量!$I$7:$K$7,0)),IF($F105="地位Ⅲ",INDEX(幹材積成長量!$O$7:$Q$148,MATCH((【入力】吸収量・排出量算定シート!$H105+(【入力】吸収量・排出量算定シート!CM$17-【入力】吸収量・排出量算定シート!$CF$17)),幹材積成長量!$O$7:$O$148,0),MATCH(【入力】吸収量・排出量算定シート!$G105,幹材積成長量!$O$7:$Q$7,0)),INDEX(幹材積成長量!$L$7:$N$148,MATCH((【入力】吸収量・排出量算定シート!$H105+(【入力】吸収量・排出量算定シート!CM$17-【入力】吸収量・排出量算定シート!$CF$17)),幹材積成長量!$L$7:$L$148,0),MATCH(【入力】吸収量・排出量算定シート!$G105,幹材積成長量!$L$7:$N$7,0)))),0)</f>
        <v>0</v>
      </c>
      <c r="CN105" s="2">
        <f>IFERROR(IF($F105="地位Ⅰ",INDEX(幹材積成長量!$I$7:$K$148,MATCH((【入力】吸収量・排出量算定シート!$H105+(【入力】吸収量・排出量算定シート!CN$17-【入力】吸収量・排出量算定シート!$CF$17)),幹材積成長量!$I$7:$I$148,0),MATCH(【入力】吸収量・排出量算定シート!$G105,幹材積成長量!$I$7:$K$7,0)),IF($F105="地位Ⅲ",INDEX(幹材積成長量!$O$7:$Q$148,MATCH((【入力】吸収量・排出量算定シート!$H105+(【入力】吸収量・排出量算定シート!CN$17-【入力】吸収量・排出量算定シート!$CF$17)),幹材積成長量!$O$7:$O$148,0),MATCH(【入力】吸収量・排出量算定シート!$G105,幹材積成長量!$O$7:$Q$7,0)),INDEX(幹材積成長量!$L$7:$N$148,MATCH((【入力】吸収量・排出量算定シート!$H105+(【入力】吸収量・排出量算定シート!CN$17-【入力】吸収量・排出量算定シート!$CF$17)),幹材積成長量!$L$7:$L$148,0),MATCH(【入力】吸収量・排出量算定シート!$G105,幹材積成長量!$L$7:$N$7,0)))),0)</f>
        <v>0</v>
      </c>
      <c r="CO105" s="2">
        <f>IFERROR(IF($F105="地位Ⅰ",INDEX(幹材積成長量!$I$7:$K$148,MATCH((【入力】吸収量・排出量算定シート!$H105+(【入力】吸収量・排出量算定シート!CO$17-【入力】吸収量・排出量算定シート!$CF$17)),幹材積成長量!$I$7:$I$148,0),MATCH(【入力】吸収量・排出量算定シート!$G105,幹材積成長量!$I$7:$K$7,0)),IF($F105="地位Ⅲ",INDEX(幹材積成長量!$O$7:$Q$148,MATCH((【入力】吸収量・排出量算定シート!$H105+(【入力】吸収量・排出量算定シート!CO$17-【入力】吸収量・排出量算定シート!$CF$17)),幹材積成長量!$O$7:$O$148,0),MATCH(【入力】吸収量・排出量算定シート!$G105,幹材積成長量!$O$7:$Q$7,0)),INDEX(幹材積成長量!$L$7:$N$148,MATCH((【入力】吸収量・排出量算定シート!$H105+(【入力】吸収量・排出量算定シート!CO$17-【入力】吸収量・排出量算定シート!$CF$17)),幹材積成長量!$L$7:$L$148,0),MATCH(【入力】吸収量・排出量算定シート!$G105,幹材積成長量!$L$7:$N$7,0)))),0)</f>
        <v>0</v>
      </c>
      <c r="CP105" s="2">
        <f>IFERROR(IF($F105="地位Ⅰ",INDEX(幹材積成長量!$I$7:$K$148,MATCH((【入力】吸収量・排出量算定シート!$H105+(【入力】吸収量・排出量算定シート!CP$17-【入力】吸収量・排出量算定シート!$CF$17)),幹材積成長量!$I$7:$I$148,0),MATCH(【入力】吸収量・排出量算定シート!$G105,幹材積成長量!$I$7:$K$7,0)),IF($F105="地位Ⅲ",INDEX(幹材積成長量!$O$7:$Q$148,MATCH((【入力】吸収量・排出量算定シート!$H105+(【入力】吸収量・排出量算定シート!CP$17-【入力】吸収量・排出量算定シート!$CF$17)),幹材積成長量!$O$7:$O$148,0),MATCH(【入力】吸収量・排出量算定シート!$G105,幹材積成長量!$O$7:$Q$7,0)),INDEX(幹材積成長量!$L$7:$N$148,MATCH((【入力】吸収量・排出量算定シート!$H105+(【入力】吸収量・排出量算定シート!CP$17-【入力】吸収量・排出量算定シート!$CF$17)),幹材積成長量!$L$7:$L$148,0),MATCH(【入力】吸収量・排出量算定シート!$G105,幹材積成長量!$L$7:$N$7,0)))),0)</f>
        <v>0</v>
      </c>
      <c r="CQ105" s="2">
        <f>IFERROR(IF($F105="地位Ⅰ",INDEX(幹材積成長量!$I$7:$K$148,MATCH((【入力】吸収量・排出量算定シート!$H105+(【入力】吸収量・排出量算定シート!CQ$17-【入力】吸収量・排出量算定シート!$CF$17)),幹材積成長量!$I$7:$I$148,0),MATCH(【入力】吸収量・排出量算定シート!$G105,幹材積成長量!$I$7:$K$7,0)),IF($F105="地位Ⅲ",INDEX(幹材積成長量!$O$7:$Q$148,MATCH((【入力】吸収量・排出量算定シート!$H105+(【入力】吸収量・排出量算定シート!CQ$17-【入力】吸収量・排出量算定シート!$CF$17)),幹材積成長量!$O$7:$O$148,0),MATCH(【入力】吸収量・排出量算定シート!$G105,幹材積成長量!$O$7:$Q$7,0)),INDEX(幹材積成長量!$L$7:$N$148,MATCH((【入力】吸収量・排出量算定シート!$H105+(【入力】吸収量・排出量算定シート!CQ$17-【入力】吸収量・排出量算定シート!$CF$17)),幹材積成長量!$L$7:$L$148,0),MATCH(【入力】吸収量・排出量算定シート!$G105,幹材積成長量!$L$7:$N$7,0)))),0)</f>
        <v>0</v>
      </c>
      <c r="CR105" s="2">
        <f>IFERROR(IF($F105="地位Ⅰ",INDEX(幹材積成長量!$I$7:$K$148,MATCH((【入力】吸収量・排出量算定シート!$H105+(【入力】吸収量・排出量算定シート!CR$17-【入力】吸収量・排出量算定シート!$CF$17)),幹材積成長量!$I$7:$I$148,0),MATCH(【入力】吸収量・排出量算定シート!$G105,幹材積成長量!$I$7:$K$7,0)),IF($F105="地位Ⅲ",INDEX(幹材積成長量!$O$7:$Q$148,MATCH((【入力】吸収量・排出量算定シート!$H105+(【入力】吸収量・排出量算定シート!CR$17-【入力】吸収量・排出量算定シート!$CF$17)),幹材積成長量!$O$7:$O$148,0),MATCH(【入力】吸収量・排出量算定シート!$G105,幹材積成長量!$O$7:$Q$7,0)),INDEX(幹材積成長量!$L$7:$N$148,MATCH((【入力】吸収量・排出量算定シート!$H105+(【入力】吸収量・排出量算定シート!CR$17-【入力】吸収量・排出量算定シート!$CF$17)),幹材積成長量!$L$7:$L$148,0),MATCH(【入力】吸収量・排出量算定シート!$G105,幹材積成長量!$L$7:$N$7,0)))),0)</f>
        <v>0</v>
      </c>
      <c r="CS105" s="2">
        <f>IFERROR(IF($F105="地位Ⅰ",INDEX(幹材積成長量!$I$7:$K$148,MATCH((【入力】吸収量・排出量算定シート!$H105+(【入力】吸収量・排出量算定シート!CS$17-【入力】吸収量・排出量算定シート!$CF$17)),幹材積成長量!$I$7:$I$148,0),MATCH(【入力】吸収量・排出量算定シート!$G105,幹材積成長量!$I$7:$K$7,0)),IF($F105="地位Ⅲ",INDEX(幹材積成長量!$O$7:$Q$148,MATCH((【入力】吸収量・排出量算定シート!$H105+(【入力】吸収量・排出量算定シート!CS$17-【入力】吸収量・排出量算定シート!$CF$17)),幹材積成長量!$O$7:$O$148,0),MATCH(【入力】吸収量・排出量算定シート!$G105,幹材積成長量!$O$7:$Q$7,0)),INDEX(幹材積成長量!$L$7:$N$148,MATCH((【入力】吸収量・排出量算定シート!$H105+(【入力】吸収量・排出量算定シート!CS$17-【入力】吸収量・排出量算定シート!$CF$17)),幹材積成長量!$L$7:$L$148,0),MATCH(【入力】吸収量・排出量算定シート!$G105,幹材積成長量!$L$7:$N$7,0)))),0)</f>
        <v>0</v>
      </c>
      <c r="CT105" s="2">
        <f>IFERROR(IF($F105="地位Ⅰ",INDEX(幹材積成長量!$I$7:$K$148,MATCH((【入力】吸収量・排出量算定シート!$H105+(【入力】吸収量・排出量算定シート!CT$17-【入力】吸収量・排出量算定シート!$CF$17)),幹材積成長量!$I$7:$I$148,0),MATCH(【入力】吸収量・排出量算定シート!$G105,幹材積成長量!$I$7:$K$7,0)),IF($F105="地位Ⅲ",INDEX(幹材積成長量!$O$7:$Q$148,MATCH((【入力】吸収量・排出量算定シート!$H105+(【入力】吸収量・排出量算定シート!CT$17-【入力】吸収量・排出量算定シート!$CF$17)),幹材積成長量!$O$7:$O$148,0),MATCH(【入力】吸収量・排出量算定シート!$G105,幹材積成長量!$O$7:$Q$7,0)),INDEX(幹材積成長量!$L$7:$N$148,MATCH((【入力】吸収量・排出量算定シート!$H105+(【入力】吸収量・排出量算定シート!CT$17-【入力】吸収量・排出量算定シート!$CF$17)),幹材積成長量!$L$7:$L$148,0),MATCH(【入力】吸収量・排出量算定シート!$G105,幹材積成長量!$L$7:$N$7,0)))),0)</f>
        <v>0</v>
      </c>
      <c r="CU105" s="2">
        <f>IFERROR(IF($F105="地位Ⅰ",INDEX(幹材積成長量!$I$7:$K$148,MATCH((【入力】吸収量・排出量算定シート!$H105+(【入力】吸収量・排出量算定シート!CU$17-【入力】吸収量・排出量算定シート!$CF$17)),幹材積成長量!$I$7:$I$148,0),MATCH(【入力】吸収量・排出量算定シート!$G105,幹材積成長量!$I$7:$K$7,0)),IF($F105="地位Ⅲ",INDEX(幹材積成長量!$O$7:$Q$148,MATCH((【入力】吸収量・排出量算定シート!$H105+(【入力】吸収量・排出量算定シート!CU$17-【入力】吸収量・排出量算定シート!$CF$17)),幹材積成長量!$O$7:$O$148,0),MATCH(【入力】吸収量・排出量算定シート!$G105,幹材積成長量!$O$7:$Q$7,0)),INDEX(幹材積成長量!$L$7:$N$148,MATCH((【入力】吸収量・排出量算定シート!$H105+(【入力】吸収量・排出量算定シート!CU$17-【入力】吸収量・排出量算定シート!$CF$17)),幹材積成長量!$L$7:$L$148,0),MATCH(【入力】吸収量・排出量算定シート!$G105,幹材積成長量!$L$7:$N$7,0)))),0)</f>
        <v>0</v>
      </c>
      <c r="CV105" s="2">
        <f>IFERROR(IF($F105="地位Ⅰ",INDEX(幹材積成長量!$I$7:$K$148,MATCH((【入力】吸収量・排出量算定シート!$H105+(【入力】吸収量・排出量算定シート!CV$17-【入力】吸収量・排出量算定シート!$CF$17)),幹材積成長量!$I$7:$I$148,0),MATCH(【入力】吸収量・排出量算定シート!$G105,幹材積成長量!$I$7:$K$7,0)),IF($F105="地位Ⅲ",INDEX(幹材積成長量!$O$7:$Q$148,MATCH((【入力】吸収量・排出量算定シート!$H105+(【入力】吸収量・排出量算定シート!CV$17-【入力】吸収量・排出量算定シート!$CF$17)),幹材積成長量!$O$7:$O$148,0),MATCH(【入力】吸収量・排出量算定シート!$G105,幹材積成長量!$O$7:$Q$7,0)),INDEX(幹材積成長量!$L$7:$N$148,MATCH((【入力】吸収量・排出量算定シート!$H105+(【入力】吸収量・排出量算定シート!CV$17-【入力】吸収量・排出量算定シート!$CF$17)),幹材積成長量!$L$7:$L$148,0),MATCH(【入力】吸収量・排出量算定シート!$G105,幹材積成長量!$L$7:$N$7,0)))),0)</f>
        <v>0</v>
      </c>
      <c r="CW105" s="2">
        <f t="shared" si="216"/>
        <v>0</v>
      </c>
      <c r="CX105" s="2">
        <f t="shared" si="217"/>
        <v>0</v>
      </c>
      <c r="CY105" s="2">
        <f t="shared" si="218"/>
        <v>0</v>
      </c>
      <c r="CZ105" s="2">
        <f t="shared" si="219"/>
        <v>0</v>
      </c>
      <c r="DA105" s="2">
        <f t="shared" si="220"/>
        <v>0</v>
      </c>
      <c r="DB105" s="2">
        <f t="shared" si="221"/>
        <v>0</v>
      </c>
      <c r="DC105" s="2">
        <f t="shared" si="222"/>
        <v>0</v>
      </c>
      <c r="DD105" s="2">
        <f t="shared" si="223"/>
        <v>0</v>
      </c>
      <c r="DE105" s="2">
        <f t="shared" si="224"/>
        <v>0</v>
      </c>
      <c r="DF105" s="2">
        <f t="shared" si="225"/>
        <v>0</v>
      </c>
      <c r="DG105" s="2">
        <f t="shared" si="226"/>
        <v>0</v>
      </c>
      <c r="DH105" s="2">
        <f t="shared" si="227"/>
        <v>0</v>
      </c>
      <c r="DI105" s="2">
        <f t="shared" si="228"/>
        <v>0</v>
      </c>
      <c r="DJ105" s="2">
        <f t="shared" si="229"/>
        <v>0</v>
      </c>
      <c r="DK105" s="2">
        <f t="shared" si="230"/>
        <v>0</v>
      </c>
      <c r="DL105" s="2">
        <f t="shared" si="231"/>
        <v>0</v>
      </c>
      <c r="DM105" s="2">
        <f t="shared" si="232"/>
        <v>0</v>
      </c>
      <c r="DN105" s="187">
        <f>IFERROR(IF($F105="地位Ⅰ",INDEX(幹材積成長量!$AE$7:$AG$14,8,MATCH(【入力】吸収量・排出量算定シート!$G105,幹材積成長量!$AE$7:$AG$7,0)),IF($F105="地位Ⅲ",INDEX(幹材積成長量!$AK$7:$AM$14,8,MATCH(【入力】吸収量・排出量算定シート!$G105,幹材積成長量!$AK$7:$AM$7,0)),INDEX(幹材積成長量!$AH$7:$AJ$14,8,MATCH(【入力】吸収量・排出量算定シート!$G105,幹材積成長量!$AH$7:$AJ$7,0)))),0)</f>
        <v>0</v>
      </c>
      <c r="DO105" s="187">
        <f>IFERROR(IF($F105="地位Ⅰ",INDEX(幹材積成長量!$AE$7:$AG$14,8,MATCH(【入力】吸収量・排出量算定シート!$G105,幹材積成長量!$AE$7:$AG$7,0)),IF($F105="地位Ⅲ",INDEX(幹材積成長量!$AK$7:$AM$14,8,MATCH(【入力】吸収量・排出量算定シート!$G105,幹材積成長量!$AK$7:$AM$7,0)),INDEX(幹材積成長量!$AH$7:$AJ$14,8,MATCH(【入力】吸収量・排出量算定シート!$G105,幹材積成長量!$AH$7:$AJ$7,0)))),0)</f>
        <v>0</v>
      </c>
      <c r="DP105" s="187">
        <f>IFERROR(IF($F105="地位Ⅰ",INDEX(幹材積成長量!$AE$7:$AG$14,8,MATCH(【入力】吸収量・排出量算定シート!$G105,幹材積成長量!$AE$7:$AG$7,0)),IF($F105="地位Ⅲ",INDEX(幹材積成長量!$AK$7:$AM$14,8,MATCH(【入力】吸収量・排出量算定シート!$G105,幹材積成長量!$AK$7:$AM$7,0)),INDEX(幹材積成長量!$AH$7:$AJ$14,8,MATCH(【入力】吸収量・排出量算定シート!$G105,幹材積成長量!$AH$7:$AJ$7,0)))),0)</f>
        <v>0</v>
      </c>
      <c r="DQ105" s="187">
        <f>IFERROR(IF($F105="地位Ⅰ",INDEX(幹材積成長量!$AE$7:$AG$14,8,MATCH(【入力】吸収量・排出量算定シート!$G105,幹材積成長量!$AE$7:$AG$7,0)),IF($F105="地位Ⅲ",INDEX(幹材積成長量!$AK$7:$AM$14,8,MATCH(【入力】吸収量・排出量算定シート!$G105,幹材積成長量!$AK$7:$AM$7,0)),INDEX(幹材積成長量!$AH$7:$AJ$14,8,MATCH(【入力】吸収量・排出量算定シート!$G105,幹材積成長量!$AH$7:$AJ$7,0)))),0)</f>
        <v>0</v>
      </c>
      <c r="DR105" s="187">
        <f>IFERROR(IF($F105="地位Ⅰ",INDEX(幹材積成長量!$AE$7:$AG$14,8,MATCH(【入力】吸収量・排出量算定シート!$G105,幹材積成長量!$AE$7:$AG$7,0)),IF($F105="地位Ⅲ",INDEX(幹材積成長量!$AK$7:$AM$14,8,MATCH(【入力】吸収量・排出量算定シート!$G105,幹材積成長量!$AK$7:$AM$7,0)),INDEX(幹材積成長量!$AH$7:$AJ$14,8,MATCH(【入力】吸収量・排出量算定シート!$G105,幹材積成長量!$AH$7:$AJ$7,0)))),0)</f>
        <v>0</v>
      </c>
      <c r="DS105" s="187">
        <f>IFERROR(IF($F105="地位Ⅰ",INDEX(幹材積成長量!$AE$7:$AG$14,8,MATCH(【入力】吸収量・排出量算定シート!$G105,幹材積成長量!$AE$7:$AG$7,0)),IF($F105="地位Ⅲ",INDEX(幹材積成長量!$AK$7:$AM$14,8,MATCH(【入力】吸収量・排出量算定シート!$G105,幹材積成長量!$AK$7:$AM$7,0)),INDEX(幹材積成長量!$AH$7:$AJ$14,8,MATCH(【入力】吸収量・排出量算定シート!$G105,幹材積成長量!$AH$7:$AJ$7,0)))),0)</f>
        <v>0</v>
      </c>
      <c r="DT105" s="187">
        <f>IFERROR(IF($F105="地位Ⅰ",INDEX(幹材積成長量!$AE$7:$AG$14,8,MATCH(【入力】吸収量・排出量算定シート!$G105,幹材積成長量!$AE$7:$AG$7,0)),IF($F105="地位Ⅲ",INDEX(幹材積成長量!$AK$7:$AM$14,8,MATCH(【入力】吸収量・排出量算定シート!$G105,幹材積成長量!$AK$7:$AM$7,0)),INDEX(幹材積成長量!$AH$7:$AJ$14,8,MATCH(【入力】吸収量・排出量算定シート!$G105,幹材積成長量!$AH$7:$AJ$7,0)))),0)</f>
        <v>0</v>
      </c>
      <c r="DU105" s="187">
        <f>IFERROR(IF($F105="地位Ⅰ",INDEX(幹材積成長量!$AE$7:$AG$14,8,MATCH(【入力】吸収量・排出量算定シート!$G105,幹材積成長量!$AE$7:$AG$7,0)),IF($F105="地位Ⅲ",INDEX(幹材積成長量!$AK$7:$AM$14,8,MATCH(【入力】吸収量・排出量算定シート!$G105,幹材積成長量!$AK$7:$AM$7,0)),INDEX(幹材積成長量!$AH$7:$AJ$14,8,MATCH(【入力】吸収量・排出量算定シート!$G105,幹材積成長量!$AH$7:$AJ$7,0)))),0)</f>
        <v>0</v>
      </c>
      <c r="DV105" s="187">
        <f>IFERROR(IF($F105="地位Ⅰ",INDEX(幹材積成長量!$AE$7:$AG$14,8,MATCH(【入力】吸収量・排出量算定シート!$G105,幹材積成長量!$AE$7:$AG$7,0)),IF($F105="地位Ⅲ",INDEX(幹材積成長量!$AK$7:$AM$14,8,MATCH(【入力】吸収量・排出量算定シート!$G105,幹材積成長量!$AK$7:$AM$7,0)),INDEX(幹材積成長量!$AH$7:$AJ$14,8,MATCH(【入力】吸収量・排出量算定シート!$G105,幹材積成長量!$AH$7:$AJ$7,0)))),0)</f>
        <v>0</v>
      </c>
      <c r="DW105" s="187">
        <f>IFERROR(IF($F105="地位Ⅰ",INDEX(幹材積成長量!$AE$7:$AG$14,8,MATCH(【入力】吸収量・排出量算定シート!$G105,幹材積成長量!$AE$7:$AG$7,0)),IF($F105="地位Ⅲ",INDEX(幹材積成長量!$AK$7:$AM$14,8,MATCH(【入力】吸収量・排出量算定シート!$G105,幹材積成長量!$AK$7:$AM$7,0)),INDEX(幹材積成長量!$AH$7:$AJ$14,8,MATCH(【入力】吸収量・排出量算定シート!$G105,幹材積成長量!$AH$7:$AJ$7,0)))),0)</f>
        <v>0</v>
      </c>
      <c r="DX105" s="187">
        <f>IFERROR(IF($F105="地位Ⅰ",INDEX(幹材積成長量!$AE$7:$AG$14,8,MATCH(【入力】吸収量・排出量算定シート!$G105,幹材積成長量!$AE$7:$AG$7,0)),IF($F105="地位Ⅲ",INDEX(幹材積成長量!$AK$7:$AM$14,8,MATCH(【入力】吸収量・排出量算定シート!$G105,幹材積成長量!$AK$7:$AM$7,0)),INDEX(幹材積成長量!$AH$7:$AJ$14,8,MATCH(【入力】吸収量・排出量算定シート!$G105,幹材積成長量!$AH$7:$AJ$7,0)))),0)</f>
        <v>0</v>
      </c>
      <c r="DY105" s="187">
        <f>IFERROR(IF($F105="地位Ⅰ",INDEX(幹材積成長量!$AE$7:$AG$14,8,MATCH(【入力】吸収量・排出量算定シート!$G105,幹材積成長量!$AE$7:$AG$7,0)),IF($F105="地位Ⅲ",INDEX(幹材積成長量!$AK$7:$AM$14,8,MATCH(【入力】吸収量・排出量算定シート!$G105,幹材積成長量!$AK$7:$AM$7,0)),INDEX(幹材積成長量!$AH$7:$AJ$14,8,MATCH(【入力】吸収量・排出量算定シート!$G105,幹材積成長量!$AH$7:$AJ$7,0)))),0)</f>
        <v>0</v>
      </c>
      <c r="DZ105" s="187">
        <f>IFERROR(IF($F105="地位Ⅰ",INDEX(幹材積成長量!$AE$7:$AG$14,8,MATCH(【入力】吸収量・排出量算定シート!$G105,幹材積成長量!$AE$7:$AG$7,0)),IF($F105="地位Ⅲ",INDEX(幹材積成長量!$AK$7:$AM$14,8,MATCH(【入力】吸収量・排出量算定シート!$G105,幹材積成長量!$AK$7:$AM$7,0)),INDEX(幹材積成長量!$AH$7:$AJ$14,8,MATCH(【入力】吸収量・排出量算定シート!$G105,幹材積成長量!$AH$7:$AJ$7,0)))),0)</f>
        <v>0</v>
      </c>
      <c r="EA105" s="187">
        <f>IFERROR(IF($F105="地位Ⅰ",INDEX(幹材積成長量!$AE$7:$AG$14,8,MATCH(【入力】吸収量・排出量算定シート!$G105,幹材積成長量!$AE$7:$AG$7,0)),IF($F105="地位Ⅲ",INDEX(幹材積成長量!$AK$7:$AM$14,8,MATCH(【入力】吸収量・排出量算定シート!$G105,幹材積成長量!$AK$7:$AM$7,0)),INDEX(幹材積成長量!$AH$7:$AJ$14,8,MATCH(【入力】吸収量・排出量算定シート!$G105,幹材積成長量!$AH$7:$AJ$7,0)))),0)</f>
        <v>0</v>
      </c>
      <c r="EB105" s="187">
        <f>IFERROR(IF($F105="地位Ⅰ",INDEX(幹材積成長量!$AE$7:$AG$14,8,MATCH(【入力】吸収量・排出量算定シート!$G105,幹材積成長量!$AE$7:$AG$7,0)),IF($F105="地位Ⅲ",INDEX(幹材積成長量!$AK$7:$AM$14,8,MATCH(【入力】吸収量・排出量算定シート!$G105,幹材積成長量!$AK$7:$AM$7,0)),INDEX(幹材積成長量!$AH$7:$AJ$14,8,MATCH(【入力】吸収量・排出量算定シート!$G105,幹材積成長量!$AH$7:$AJ$7,0)))),0)</f>
        <v>0</v>
      </c>
      <c r="EC105" s="187">
        <f>IFERROR(IF($F105="地位Ⅰ",INDEX(幹材積成長量!$AE$7:$AG$14,8,MATCH(【入力】吸収量・排出量算定シート!$G105,幹材積成長量!$AE$7:$AG$7,0)),IF($F105="地位Ⅲ",INDEX(幹材積成長量!$AK$7:$AM$14,8,MATCH(【入力】吸収量・排出量算定シート!$G105,幹材積成長量!$AK$7:$AM$7,0)),INDEX(幹材積成長量!$AH$7:$AJ$14,8,MATCH(【入力】吸収量・排出量算定シート!$G105,幹材積成長量!$AH$7:$AJ$7,0)))),0)</f>
        <v>0</v>
      </c>
      <c r="ED105" s="186">
        <f t="shared" si="233"/>
        <v>0</v>
      </c>
      <c r="EE105" s="186">
        <f t="shared" si="234"/>
        <v>0</v>
      </c>
      <c r="EF105" s="186">
        <f t="shared" si="235"/>
        <v>0</v>
      </c>
      <c r="EG105" s="186">
        <f t="shared" si="236"/>
        <v>0</v>
      </c>
      <c r="EH105" s="186">
        <f t="shared" si="237"/>
        <v>0</v>
      </c>
      <c r="EI105" s="186">
        <f t="shared" si="238"/>
        <v>0</v>
      </c>
      <c r="EJ105" s="186">
        <f t="shared" si="239"/>
        <v>0</v>
      </c>
      <c r="EK105" s="186">
        <f t="shared" si="240"/>
        <v>0</v>
      </c>
      <c r="EL105" s="186">
        <f t="shared" si="241"/>
        <v>0</v>
      </c>
      <c r="EM105" s="186">
        <f t="shared" si="242"/>
        <v>0</v>
      </c>
      <c r="EN105" s="186">
        <f t="shared" si="243"/>
        <v>0</v>
      </c>
      <c r="EO105" s="186">
        <f t="shared" si="244"/>
        <v>0</v>
      </c>
      <c r="EP105" s="186">
        <f t="shared" si="245"/>
        <v>0</v>
      </c>
      <c r="EQ105" s="186">
        <f t="shared" si="246"/>
        <v>0</v>
      </c>
      <c r="ER105" s="186">
        <f t="shared" si="247"/>
        <v>0</v>
      </c>
      <c r="ES105" s="186">
        <f t="shared" si="248"/>
        <v>0</v>
      </c>
      <c r="ET105" s="186">
        <f t="shared" si="249"/>
        <v>0</v>
      </c>
    </row>
    <row r="106" spans="2:150" x14ac:dyDescent="0.3">
      <c r="B106" s="3"/>
      <c r="C106" s="3"/>
      <c r="D106" s="3"/>
      <c r="E106" s="3"/>
      <c r="G106" s="217"/>
      <c r="J106" s="3"/>
      <c r="M106" s="187">
        <f>IFERROR(IF($F106="地位Ⅰ",INDEX(幹材積成長量!$S$7:$U$148,MATCH(【入力】吸収量・排出量算定シート!$H106+(M$17-$M$17),幹材積成長量!$S$7:$S$148,0),MATCH($G106,幹材積成長量!$S$7:$U$7,0)),IF($F106="地位Ⅲ",INDEX(幹材積成長量!$Y$7:$AA$148,MATCH(【入力】吸収量・排出量算定シート!$H106+(M$17-$M$17),幹材積成長量!$Y$7:$Y$148,0),MATCH($G106,幹材積成長量!$Y$7:$AA$7,0)),INDEX(幹材積成長量!$V$7:$X$148,MATCH(【入力】吸収量・排出量算定シート!$H106+(M$17-$M$17),幹材積成長量!$V$7:$V$148,0),MATCH($G106,幹材積成長量!$V$7:$X$7,0)))),0)</f>
        <v>0</v>
      </c>
      <c r="N106" s="187">
        <f>IFERROR(IF($F106="地位Ⅰ",INDEX(幹材積成長量!$S$7:$U$148,MATCH(【入力】吸収量・排出量算定シート!$H106+(N$17-$M$17),幹材積成長量!$S$7:$S$148,0),MATCH($G106,幹材積成長量!$S$7:$U$7,0)),IF($F106="地位Ⅲ",INDEX(幹材積成長量!$Y$7:$AA$148,MATCH(【入力】吸収量・排出量算定シート!$H106+(N$17-$M$17),幹材積成長量!$Y$7:$Y$148,0),MATCH($G106,幹材積成長量!$Y$7:$AA$7,0)),INDEX(幹材積成長量!$V$7:$X$148,MATCH(【入力】吸収量・排出量算定シート!$H106+(N$17-$M$17),幹材積成長量!$V$7:$V$148,0),MATCH($G106,幹材積成長量!$V$7:$X$7,0)))),0)</f>
        <v>0</v>
      </c>
      <c r="O106" s="187">
        <f>IFERROR(IF($F106="地位Ⅰ",INDEX(幹材積成長量!$S$7:$U$148,MATCH(【入力】吸収量・排出量算定シート!$H106+(O$17-$M$17),幹材積成長量!$S$7:$S$148,0),MATCH($G106,幹材積成長量!$S$7:$U$7,0)),IF($F106="地位Ⅲ",INDEX(幹材積成長量!$Y$7:$AA$148,MATCH(【入力】吸収量・排出量算定シート!$H106+(O$17-$M$17),幹材積成長量!$Y$7:$Y$148,0),MATCH($G106,幹材積成長量!$Y$7:$AA$7,0)),INDEX(幹材積成長量!$V$7:$X$148,MATCH(【入力】吸収量・排出量算定シート!$H106+(O$17-$M$17),幹材積成長量!$V$7:$V$148,0),MATCH($G106,幹材積成長量!$V$7:$X$7,0)))),0)</f>
        <v>0</v>
      </c>
      <c r="P106" s="187">
        <f>IFERROR(IF($F106="地位Ⅰ",INDEX(幹材積成長量!$S$7:$U$148,MATCH(【入力】吸収量・排出量算定シート!$H106+(P$17-$M$17),幹材積成長量!$S$7:$S$148,0),MATCH($G106,幹材積成長量!$S$7:$U$7,0)),IF($F106="地位Ⅲ",INDEX(幹材積成長量!$Y$7:$AA$148,MATCH(【入力】吸収量・排出量算定シート!$H106+(P$17-$M$17),幹材積成長量!$Y$7:$Y$148,0),MATCH($G106,幹材積成長量!$Y$7:$AA$7,0)),INDEX(幹材積成長量!$V$7:$X$148,MATCH(【入力】吸収量・排出量算定シート!$H106+(P$17-$M$17),幹材積成長量!$V$7:$V$148,0),MATCH($G106,幹材積成長量!$V$7:$X$7,0)))),0)</f>
        <v>0</v>
      </c>
      <c r="Q106" s="187">
        <f>IFERROR(IF($F106="地位Ⅰ",INDEX(幹材積成長量!$S$7:$U$148,MATCH(【入力】吸収量・排出量算定シート!$H106+(Q$17-$M$17),幹材積成長量!$S$7:$S$148,0),MATCH($G106,幹材積成長量!$S$7:$U$7,0)),IF($F106="地位Ⅲ",INDEX(幹材積成長量!$Y$7:$AA$148,MATCH(【入力】吸収量・排出量算定シート!$H106+(Q$17-$M$17),幹材積成長量!$Y$7:$Y$148,0),MATCH($G106,幹材積成長量!$Y$7:$AA$7,0)),INDEX(幹材積成長量!$V$7:$X$148,MATCH(【入力】吸収量・排出量算定シート!$H106+(Q$17-$M$17),幹材積成長量!$V$7:$V$148,0),MATCH($G106,幹材積成長量!$V$7:$X$7,0)))),0)</f>
        <v>0</v>
      </c>
      <c r="R106" s="187">
        <f>IFERROR(IF($F106="地位Ⅰ",INDEX(幹材積成長量!$S$7:$U$148,MATCH(【入力】吸収量・排出量算定シート!$H106+(R$17-$M$17),幹材積成長量!$S$7:$S$148,0),MATCH($G106,幹材積成長量!$S$7:$U$7,0)),IF($F106="地位Ⅲ",INDEX(幹材積成長量!$Y$7:$AA$148,MATCH(【入力】吸収量・排出量算定シート!$H106+(R$17-$M$17),幹材積成長量!$Y$7:$Y$148,0),MATCH($G106,幹材積成長量!$Y$7:$AA$7,0)),INDEX(幹材積成長量!$V$7:$X$148,MATCH(【入力】吸収量・排出量算定シート!$H106+(R$17-$M$17),幹材積成長量!$V$7:$V$148,0),MATCH($G106,幹材積成長量!$V$7:$X$7,0)))),0)</f>
        <v>0</v>
      </c>
      <c r="S106" s="187">
        <f>IFERROR(IF($F106="地位Ⅰ",INDEX(幹材積成長量!$S$7:$U$148,MATCH(【入力】吸収量・排出量算定シート!$H106+(S$17-$M$17),幹材積成長量!$S$7:$S$148,0),MATCH($G106,幹材積成長量!$S$7:$U$7,0)),IF($F106="地位Ⅲ",INDEX(幹材積成長量!$Y$7:$AA$148,MATCH(【入力】吸収量・排出量算定シート!$H106+(S$17-$M$17),幹材積成長量!$Y$7:$Y$148,0),MATCH($G106,幹材積成長量!$Y$7:$AA$7,0)),INDEX(幹材積成長量!$V$7:$X$148,MATCH(【入力】吸収量・排出量算定シート!$H106+(S$17-$M$17),幹材積成長量!$V$7:$V$148,0),MATCH($G106,幹材積成長量!$V$7:$X$7,0)))),0)</f>
        <v>0</v>
      </c>
      <c r="T106" s="187">
        <f>IFERROR(IF($F106="地位Ⅰ",INDEX(幹材積成長量!$S$7:$U$148,MATCH(【入力】吸収量・排出量算定シート!$H106+(T$17-$M$17),幹材積成長量!$S$7:$S$148,0),MATCH($G106,幹材積成長量!$S$7:$U$7,0)),IF($F106="地位Ⅲ",INDEX(幹材積成長量!$Y$7:$AA$148,MATCH(【入力】吸収量・排出量算定シート!$H106+(T$17-$M$17),幹材積成長量!$Y$7:$Y$148,0),MATCH($G106,幹材積成長量!$Y$7:$AA$7,0)),INDEX(幹材積成長量!$V$7:$X$148,MATCH(【入力】吸収量・排出量算定シート!$H106+(T$17-$M$17),幹材積成長量!$V$7:$V$148,0),MATCH($G106,幹材積成長量!$V$7:$X$7,0)))),0)</f>
        <v>0</v>
      </c>
      <c r="U106" s="187">
        <f>IFERROR(IF($F106="地位Ⅰ",INDEX(幹材積成長量!$S$7:$U$148,MATCH(【入力】吸収量・排出量算定シート!$H106+(U$17-$M$17),幹材積成長量!$S$7:$S$148,0),MATCH($G106,幹材積成長量!$S$7:$U$7,0)),IF($F106="地位Ⅲ",INDEX(幹材積成長量!$Y$7:$AA$148,MATCH(【入力】吸収量・排出量算定シート!$H106+(U$17-$M$17),幹材積成長量!$Y$7:$Y$148,0),MATCH($G106,幹材積成長量!$Y$7:$AA$7,0)),INDEX(幹材積成長量!$V$7:$X$148,MATCH(【入力】吸収量・排出量算定シート!$H106+(U$17-$M$17),幹材積成長量!$V$7:$V$148,0),MATCH($G106,幹材積成長量!$V$7:$X$7,0)))),0)</f>
        <v>0</v>
      </c>
      <c r="V106" s="187">
        <f>IFERROR(IF($F106="地位Ⅰ",INDEX(幹材積成長量!$S$7:$U$148,MATCH(【入力】吸収量・排出量算定シート!$H106+(V$17-$M$17),幹材積成長量!$S$7:$S$148,0),MATCH($G106,幹材積成長量!$S$7:$U$7,0)),IF($F106="地位Ⅲ",INDEX(幹材積成長量!$Y$7:$AA$148,MATCH(【入力】吸収量・排出量算定シート!$H106+(V$17-$M$17),幹材積成長量!$Y$7:$Y$148,0),MATCH($G106,幹材積成長量!$Y$7:$AA$7,0)),INDEX(幹材積成長量!$V$7:$X$148,MATCH(【入力】吸収量・排出量算定シート!$H106+(V$17-$M$17),幹材積成長量!$V$7:$V$148,0),MATCH($G106,幹材積成長量!$V$7:$X$7,0)))),0)</f>
        <v>0</v>
      </c>
      <c r="W106" s="187">
        <f>IFERROR(IF($F106="地位Ⅰ",INDEX(幹材積成長量!$S$7:$U$148,MATCH(【入力】吸収量・排出量算定シート!$H106+(W$17-$M$17),幹材積成長量!$S$7:$S$148,0),MATCH($G106,幹材積成長量!$S$7:$U$7,0)),IF($F106="地位Ⅲ",INDEX(幹材積成長量!$Y$7:$AA$148,MATCH(【入力】吸収量・排出量算定シート!$H106+(W$17-$M$17),幹材積成長量!$Y$7:$Y$148,0),MATCH($G106,幹材積成長量!$Y$7:$AA$7,0)),INDEX(幹材積成長量!$V$7:$X$148,MATCH(【入力】吸収量・排出量算定シート!$H106+(W$17-$M$17),幹材積成長量!$V$7:$V$148,0),MATCH($G106,幹材積成長量!$V$7:$X$7,0)))),0)</f>
        <v>0</v>
      </c>
      <c r="X106" s="187">
        <f>IFERROR(IF($F106="地位Ⅰ",INDEX(幹材積成長量!$S$7:$U$148,MATCH(【入力】吸収量・排出量算定シート!$H106+(X$17-$M$17),幹材積成長量!$S$7:$S$148,0),MATCH($G106,幹材積成長量!$S$7:$U$7,0)),IF($F106="地位Ⅲ",INDEX(幹材積成長量!$Y$7:$AA$148,MATCH(【入力】吸収量・排出量算定シート!$H106+(X$17-$M$17),幹材積成長量!$Y$7:$Y$148,0),MATCH($G106,幹材積成長量!$Y$7:$AA$7,0)),INDEX(幹材積成長量!$V$7:$X$148,MATCH(【入力】吸収量・排出量算定シート!$H106+(X$17-$M$17),幹材積成長量!$V$7:$V$148,0),MATCH($G106,幹材積成長量!$V$7:$X$7,0)))),0)</f>
        <v>0</v>
      </c>
      <c r="Y106" s="187">
        <f>IFERROR(IF($F106="地位Ⅰ",INDEX(幹材積成長量!$S$7:$U$148,MATCH(【入力】吸収量・排出量算定シート!$H106+(Y$17-$M$17),幹材積成長量!$S$7:$S$148,0),MATCH($G106,幹材積成長量!$S$7:$U$7,0)),IF($F106="地位Ⅲ",INDEX(幹材積成長量!$Y$7:$AA$148,MATCH(【入力】吸収量・排出量算定シート!$H106+(Y$17-$M$17),幹材積成長量!$Y$7:$Y$148,0),MATCH($G106,幹材積成長量!$Y$7:$AA$7,0)),INDEX(幹材積成長量!$V$7:$X$148,MATCH(【入力】吸収量・排出量算定シート!$H106+(Y$17-$M$17),幹材積成長量!$V$7:$V$148,0),MATCH($G106,幹材積成長量!$V$7:$X$7,0)))),0)</f>
        <v>0</v>
      </c>
      <c r="Z106" s="187">
        <f>IFERROR(IF($F106="地位Ⅰ",INDEX(幹材積成長量!$S$7:$U$148,MATCH(【入力】吸収量・排出量算定シート!$H106+(Z$17-$M$17),幹材積成長量!$S$7:$S$148,0),MATCH($G106,幹材積成長量!$S$7:$U$7,0)),IF($F106="地位Ⅲ",INDEX(幹材積成長量!$Y$7:$AA$148,MATCH(【入力】吸収量・排出量算定シート!$H106+(Z$17-$M$17),幹材積成長量!$Y$7:$Y$148,0),MATCH($G106,幹材積成長量!$Y$7:$AA$7,0)),INDEX(幹材積成長量!$V$7:$X$148,MATCH(【入力】吸収量・排出量算定シート!$H106+(Z$17-$M$17),幹材積成長量!$V$7:$V$148,0),MATCH($G106,幹材積成長量!$V$7:$X$7,0)))),0)</f>
        <v>0</v>
      </c>
      <c r="AA106" s="187">
        <f>IFERROR(IF($F106="地位Ⅰ",INDEX(幹材積成長量!$S$7:$U$148,MATCH(【入力】吸収量・排出量算定シート!$H106+(AA$17-$M$17),幹材積成長量!$S$7:$S$148,0),MATCH($G106,幹材積成長量!$S$7:$U$7,0)),IF($F106="地位Ⅲ",INDEX(幹材積成長量!$Y$7:$AA$148,MATCH(【入力】吸収量・排出量算定シート!$H106+(AA$17-$M$17),幹材積成長量!$Y$7:$Y$148,0),MATCH($G106,幹材積成長量!$Y$7:$AA$7,0)),INDEX(幹材積成長量!$V$7:$X$148,MATCH(【入力】吸収量・排出量算定シート!$H106+(AA$17-$M$17),幹材積成長量!$V$7:$V$148,0),MATCH($G106,幹材積成長量!$V$7:$X$7,0)))),0)</f>
        <v>0</v>
      </c>
      <c r="AB106" s="187">
        <f>IFERROR(IF($F106="地位Ⅰ",INDEX(幹材積成長量!$S$7:$U$148,MATCH(【入力】吸収量・排出量算定シート!$H106+(AB$17-$M$17),幹材積成長量!$S$7:$S$148,0),MATCH($G106,幹材積成長量!$S$7:$U$7,0)),IF($F106="地位Ⅲ",INDEX(幹材積成長量!$Y$7:$AA$148,MATCH(【入力】吸収量・排出量算定シート!$H106+(AB$17-$M$17),幹材積成長量!$Y$7:$Y$148,0),MATCH($G106,幹材積成長量!$Y$7:$AA$7,0)),INDEX(幹材積成長量!$V$7:$X$148,MATCH(【入力】吸収量・排出量算定シート!$H106+(AB$17-$M$17),幹材積成長量!$V$7:$V$148,0),MATCH($G106,幹材積成長量!$V$7:$X$7,0)))),0)</f>
        <v>0</v>
      </c>
      <c r="AC106" s="187">
        <f>IFERROR(IF($F106="地位Ⅰ",INDEX(幹材積成長量!$S$7:$U$148,MATCH(【入力】吸収量・排出量算定シート!$H106+(AC$17-$M$17),幹材積成長量!$S$7:$S$148,0),MATCH($G106,幹材積成長量!$S$7:$U$7,0)),IF($F106="地位Ⅲ",INDEX(幹材積成長量!$Y$7:$AA$148,MATCH(【入力】吸収量・排出量算定シート!$H106+(AC$17-$M$17),幹材積成長量!$Y$7:$Y$148,0),MATCH($G106,幹材積成長量!$Y$7:$AA$7,0)),INDEX(幹材積成長量!$V$7:$X$148,MATCH(【入力】吸収量・排出量算定シート!$H106+(AC$17-$M$17),幹材積成長量!$V$7:$V$148,0),MATCH($G106,幹材積成長量!$V$7:$X$7,0)))),0)</f>
        <v>0</v>
      </c>
      <c r="AD106" s="2">
        <f>IFERROR(INDEX('BEF（拡大係数）'!$A$4:$AO$154,MATCH(【入力】吸収量・排出量算定シート!$H106,'BEF（拡大係数）'!$A$4:$A$154,0),MATCH($G106,'BEF（拡大係数）'!$A$4:$AO$4,0)),0)</f>
        <v>0</v>
      </c>
      <c r="AE106" s="2">
        <f>IFERROR(INDEX('BEF（拡大係数）'!$A$4:$AO$154,MATCH(【入力】吸収量・排出量算定シート!$H106,'BEF（拡大係数）'!$A$4:$A$154,0),MATCH($G106,'BEF（拡大係数）'!$A$4:$AO$4,0)),0)</f>
        <v>0</v>
      </c>
      <c r="AF106" s="2">
        <f>IFERROR(INDEX('BEF（拡大係数）'!$A$4:$AO$154,MATCH(【入力】吸収量・排出量算定シート!$H106,'BEF（拡大係数）'!$A$4:$A$154,0),MATCH($G106,'BEF（拡大係数）'!$A$4:$AO$4,0)),0)</f>
        <v>0</v>
      </c>
      <c r="AG106" s="2">
        <f>IFERROR(INDEX('BEF（拡大係数）'!$A$4:$AO$154,MATCH(【入力】吸収量・排出量算定シート!$H106,'BEF（拡大係数）'!$A$4:$A$154,0),MATCH($G106,'BEF（拡大係数）'!$A$4:$AO$4,0)),0)</f>
        <v>0</v>
      </c>
      <c r="AH106" s="2">
        <f>IFERROR(INDEX('BEF（拡大係数）'!$A$4:$AO$154,MATCH(【入力】吸収量・排出量算定シート!$H106,'BEF（拡大係数）'!$A$4:$A$154,0),MATCH($G106,'BEF（拡大係数）'!$A$4:$AO$4,0)),0)</f>
        <v>0</v>
      </c>
      <c r="AI106" s="2">
        <f>IFERROR(INDEX('BEF（拡大係数）'!$A$4:$AO$154,MATCH(【入力】吸収量・排出量算定シート!$H106,'BEF（拡大係数）'!$A$4:$A$154,0),MATCH($G106,'BEF（拡大係数）'!$A$4:$AO$4,0)),0)</f>
        <v>0</v>
      </c>
      <c r="AJ106" s="2">
        <f>IFERROR(INDEX('BEF（拡大係数）'!$A$4:$AO$154,MATCH(【入力】吸収量・排出量算定シート!$H106,'BEF（拡大係数）'!$A$4:$A$154,0),MATCH($G106,'BEF（拡大係数）'!$A$4:$AO$4,0)),0)</f>
        <v>0</v>
      </c>
      <c r="AK106" s="2">
        <f>IFERROR(INDEX('BEF（拡大係数）'!$A$4:$AO$154,MATCH(【入力】吸収量・排出量算定シート!$H106,'BEF（拡大係数）'!$A$4:$A$154,0),MATCH($G106,'BEF（拡大係数）'!$A$4:$AO$4,0)),0)</f>
        <v>0</v>
      </c>
      <c r="AL106" s="2">
        <f>IFERROR(INDEX('BEF（拡大係数）'!$A$4:$AO$154,MATCH(【入力】吸収量・排出量算定シート!$H106,'BEF（拡大係数）'!$A$4:$A$154,0),MATCH($G106,'BEF（拡大係数）'!$A$4:$AO$4,0)),0)</f>
        <v>0</v>
      </c>
      <c r="AM106" s="2">
        <f>IFERROR(INDEX('BEF（拡大係数）'!$A$4:$AO$154,MATCH(【入力】吸収量・排出量算定シート!$H106,'BEF（拡大係数）'!$A$4:$A$154,0),MATCH($G106,'BEF（拡大係数）'!$A$4:$AO$4,0)),0)</f>
        <v>0</v>
      </c>
      <c r="AN106" s="2">
        <f>IFERROR(INDEX('BEF（拡大係数）'!$A$4:$AO$154,MATCH(【入力】吸収量・排出量算定シート!$H106,'BEF（拡大係数）'!$A$4:$A$154,0),MATCH($G106,'BEF（拡大係数）'!$A$4:$AO$4,0)),0)</f>
        <v>0</v>
      </c>
      <c r="AO106" s="2">
        <f>IFERROR(INDEX('BEF（拡大係数）'!$A$4:$AO$154,MATCH(【入力】吸収量・排出量算定シート!$H106,'BEF（拡大係数）'!$A$4:$A$154,0),MATCH($G106,'BEF（拡大係数）'!$A$4:$AO$4,0)),0)</f>
        <v>0</v>
      </c>
      <c r="AP106" s="2">
        <f>IFERROR(INDEX('BEF（拡大係数）'!$A$4:$AO$154,MATCH(【入力】吸収量・排出量算定シート!$H106,'BEF（拡大係数）'!$A$4:$A$154,0),MATCH($G106,'BEF（拡大係数）'!$A$4:$AO$4,0)),0)</f>
        <v>0</v>
      </c>
      <c r="AQ106" s="2">
        <f>IFERROR(INDEX('BEF（拡大係数）'!$A$4:$AO$154,MATCH(【入力】吸収量・排出量算定シート!$H106,'BEF（拡大係数）'!$A$4:$A$154,0),MATCH($G106,'BEF（拡大係数）'!$A$4:$AO$4,0)),0)</f>
        <v>0</v>
      </c>
      <c r="AR106" s="2">
        <f>IFERROR(INDEX('BEF（拡大係数）'!$A$4:$AO$154,MATCH(【入力】吸収量・排出量算定シート!$H106,'BEF（拡大係数）'!$A$4:$A$154,0),MATCH($G106,'BEF（拡大係数）'!$A$4:$AO$4,0)),0)</f>
        <v>0</v>
      </c>
      <c r="AS106" s="2">
        <f>IFERROR(INDEX('BEF（拡大係数）'!$A$4:$AO$154,MATCH(【入力】吸収量・排出量算定シート!$H106,'BEF（拡大係数）'!$A$4:$A$154,0),MATCH($G106,'BEF（拡大係数）'!$A$4:$AO$4,0)),0)</f>
        <v>0</v>
      </c>
      <c r="AT106" s="2">
        <f>IFERROR(INDEX('BEF（拡大係数）'!$A$4:$AO$154,MATCH(【入力】吸収量・排出量算定シート!$H106,'BEF（拡大係数）'!$A$4:$A$154,0),MATCH($G106,'BEF（拡大係数）'!$A$4:$AO$4,0)),0)</f>
        <v>0</v>
      </c>
      <c r="AU106" s="2">
        <f>IFERROR(VLOOKUP($G106,パラメータ_オリジナル!$B$6:$G$45,4,FALSE),0)</f>
        <v>0</v>
      </c>
      <c r="AV106" s="2">
        <f>IFERROR(VLOOKUP($G106,パラメータ_オリジナル!$B$6:$G$45,5,FALSE),0)</f>
        <v>0</v>
      </c>
      <c r="AW106" s="2">
        <f>IFERROR(VLOOKUP($G106,パラメータ_オリジナル!$B$6:$G$45,6,FALSE),0)</f>
        <v>0</v>
      </c>
      <c r="AX106" s="125">
        <f t="shared" si="182"/>
        <v>0</v>
      </c>
      <c r="AY106" s="125">
        <f t="shared" si="183"/>
        <v>0</v>
      </c>
      <c r="AZ106" s="125">
        <f t="shared" si="184"/>
        <v>0</v>
      </c>
      <c r="BA106" s="125">
        <f t="shared" si="185"/>
        <v>0</v>
      </c>
      <c r="BB106" s="125">
        <f t="shared" si="186"/>
        <v>0</v>
      </c>
      <c r="BC106" s="125">
        <f t="shared" si="187"/>
        <v>0</v>
      </c>
      <c r="BD106" s="125">
        <f t="shared" si="188"/>
        <v>0</v>
      </c>
      <c r="BE106" s="125">
        <f t="shared" si="189"/>
        <v>0</v>
      </c>
      <c r="BF106" s="125">
        <f t="shared" si="190"/>
        <v>0</v>
      </c>
      <c r="BG106" s="125">
        <f t="shared" si="191"/>
        <v>0</v>
      </c>
      <c r="BH106" s="125">
        <f t="shared" si="192"/>
        <v>0</v>
      </c>
      <c r="BI106" s="125">
        <f t="shared" si="193"/>
        <v>0</v>
      </c>
      <c r="BJ106" s="125">
        <f t="shared" si="194"/>
        <v>0</v>
      </c>
      <c r="BK106" s="125">
        <f t="shared" si="195"/>
        <v>0</v>
      </c>
      <c r="BL106" s="125">
        <f t="shared" si="196"/>
        <v>0</v>
      </c>
      <c r="BM106" s="125">
        <f t="shared" si="197"/>
        <v>0</v>
      </c>
      <c r="BN106" s="125">
        <f t="shared" si="198"/>
        <v>0</v>
      </c>
      <c r="BO106" s="125">
        <f t="shared" si="199"/>
        <v>0</v>
      </c>
      <c r="BP106" s="125">
        <f t="shared" si="200"/>
        <v>0</v>
      </c>
      <c r="BQ106" s="125">
        <f t="shared" si="201"/>
        <v>0</v>
      </c>
      <c r="BR106" s="125">
        <f t="shared" si="202"/>
        <v>0</v>
      </c>
      <c r="BS106" s="125">
        <f t="shared" si="203"/>
        <v>0</v>
      </c>
      <c r="BT106" s="125">
        <f t="shared" si="204"/>
        <v>0</v>
      </c>
      <c r="BU106" s="125">
        <f t="shared" si="205"/>
        <v>0</v>
      </c>
      <c r="BV106" s="125">
        <f t="shared" si="206"/>
        <v>0</v>
      </c>
      <c r="BW106" s="125">
        <f t="shared" si="207"/>
        <v>0</v>
      </c>
      <c r="BX106" s="125">
        <f t="shared" si="208"/>
        <v>0</v>
      </c>
      <c r="BY106" s="125">
        <f t="shared" si="209"/>
        <v>0</v>
      </c>
      <c r="BZ106" s="125">
        <f t="shared" si="210"/>
        <v>0</v>
      </c>
      <c r="CA106" s="125">
        <f t="shared" si="211"/>
        <v>0</v>
      </c>
      <c r="CB106" s="125">
        <f t="shared" si="212"/>
        <v>0</v>
      </c>
      <c r="CC106" s="125">
        <f t="shared" si="213"/>
        <v>0</v>
      </c>
      <c r="CD106" s="125">
        <f t="shared" si="214"/>
        <v>0</v>
      </c>
      <c r="CE106" s="125">
        <f t="shared" si="215"/>
        <v>0</v>
      </c>
      <c r="CF106" s="2">
        <f>IFERROR(IF($F106="地位Ⅰ",INDEX(幹材積成長量!$I$7:$K$148,MATCH((【入力】吸収量・排出量算定シート!$H106+(【入力】吸収量・排出量算定シート!CF$17-【入力】吸収量・排出量算定シート!$CF$17)),幹材積成長量!$I$7:$I$148,0),MATCH(【入力】吸収量・排出量算定シート!$G106,幹材積成長量!$I$7:$K$7,0)),IF($F106="地位Ⅲ",INDEX(幹材積成長量!$O$7:$Q$148,MATCH((【入力】吸収量・排出量算定シート!$H106+(【入力】吸収量・排出量算定シート!CF$17-【入力】吸収量・排出量算定シート!$CF$17)),幹材積成長量!$O$7:$O$148,0),MATCH(【入力】吸収量・排出量算定シート!$G106,幹材積成長量!$O$7:$Q$7,0)),INDEX(幹材積成長量!$L$7:$N$148,MATCH((【入力】吸収量・排出量算定シート!$H106+(【入力】吸収量・排出量算定シート!CF$17-【入力】吸収量・排出量算定シート!$CF$17)),幹材積成長量!$L$7:$L$148,0),MATCH(【入力】吸収量・排出量算定シート!$G106,幹材積成長量!$L$7:$N$7,0)))),0)</f>
        <v>0</v>
      </c>
      <c r="CG106" s="2">
        <f>IFERROR(IF($F106="地位Ⅰ",INDEX(幹材積成長量!$I$7:$K$148,MATCH((【入力】吸収量・排出量算定シート!$H106+(【入力】吸収量・排出量算定シート!CG$17-【入力】吸収量・排出量算定シート!$CF$17)),幹材積成長量!$I$7:$I$148,0),MATCH(【入力】吸収量・排出量算定シート!$G106,幹材積成長量!$I$7:$K$7,0)),IF($F106="地位Ⅲ",INDEX(幹材積成長量!$O$7:$Q$148,MATCH((【入力】吸収量・排出量算定シート!$H106+(【入力】吸収量・排出量算定シート!CG$17-【入力】吸収量・排出量算定シート!$CF$17)),幹材積成長量!$O$7:$O$148,0),MATCH(【入力】吸収量・排出量算定シート!$G106,幹材積成長量!$O$7:$Q$7,0)),INDEX(幹材積成長量!$L$7:$N$148,MATCH((【入力】吸収量・排出量算定シート!$H106+(【入力】吸収量・排出量算定シート!CG$17-【入力】吸収量・排出量算定シート!$CF$17)),幹材積成長量!$L$7:$L$148,0),MATCH(【入力】吸収量・排出量算定シート!$G106,幹材積成長量!$L$7:$N$7,0)))),0)</f>
        <v>0</v>
      </c>
      <c r="CH106" s="2">
        <f>IFERROR(IF($F106="地位Ⅰ",INDEX(幹材積成長量!$I$7:$K$148,MATCH((【入力】吸収量・排出量算定シート!$H106+(【入力】吸収量・排出量算定シート!CH$17-【入力】吸収量・排出量算定シート!$CF$17)),幹材積成長量!$I$7:$I$148,0),MATCH(【入力】吸収量・排出量算定シート!$G106,幹材積成長量!$I$7:$K$7,0)),IF($F106="地位Ⅲ",INDEX(幹材積成長量!$O$7:$Q$148,MATCH((【入力】吸収量・排出量算定シート!$H106+(【入力】吸収量・排出量算定シート!CH$17-【入力】吸収量・排出量算定シート!$CF$17)),幹材積成長量!$O$7:$O$148,0),MATCH(【入力】吸収量・排出量算定シート!$G106,幹材積成長量!$O$7:$Q$7,0)),INDEX(幹材積成長量!$L$7:$N$148,MATCH((【入力】吸収量・排出量算定シート!$H106+(【入力】吸収量・排出量算定シート!CH$17-【入力】吸収量・排出量算定シート!$CF$17)),幹材積成長量!$L$7:$L$148,0),MATCH(【入力】吸収量・排出量算定シート!$G106,幹材積成長量!$L$7:$N$7,0)))),0)</f>
        <v>0</v>
      </c>
      <c r="CI106" s="2">
        <f>IFERROR(IF($F106="地位Ⅰ",INDEX(幹材積成長量!$I$7:$K$148,MATCH((【入力】吸収量・排出量算定シート!$H106+(【入力】吸収量・排出量算定シート!CI$17-【入力】吸収量・排出量算定シート!$CF$17)),幹材積成長量!$I$7:$I$148,0),MATCH(【入力】吸収量・排出量算定シート!$G106,幹材積成長量!$I$7:$K$7,0)),IF($F106="地位Ⅲ",INDEX(幹材積成長量!$O$7:$Q$148,MATCH((【入力】吸収量・排出量算定シート!$H106+(【入力】吸収量・排出量算定シート!CI$17-【入力】吸収量・排出量算定シート!$CF$17)),幹材積成長量!$O$7:$O$148,0),MATCH(【入力】吸収量・排出量算定シート!$G106,幹材積成長量!$O$7:$Q$7,0)),INDEX(幹材積成長量!$L$7:$N$148,MATCH((【入力】吸収量・排出量算定シート!$H106+(【入力】吸収量・排出量算定シート!CI$17-【入力】吸収量・排出量算定シート!$CF$17)),幹材積成長量!$L$7:$L$148,0),MATCH(【入力】吸収量・排出量算定シート!$G106,幹材積成長量!$L$7:$N$7,0)))),0)</f>
        <v>0</v>
      </c>
      <c r="CJ106" s="2">
        <f>IFERROR(IF($F106="地位Ⅰ",INDEX(幹材積成長量!$I$7:$K$148,MATCH((【入力】吸収量・排出量算定シート!$H106+(【入力】吸収量・排出量算定シート!CJ$17-【入力】吸収量・排出量算定シート!$CF$17)),幹材積成長量!$I$7:$I$148,0),MATCH(【入力】吸収量・排出量算定シート!$G106,幹材積成長量!$I$7:$K$7,0)),IF($F106="地位Ⅲ",INDEX(幹材積成長量!$O$7:$Q$148,MATCH((【入力】吸収量・排出量算定シート!$H106+(【入力】吸収量・排出量算定シート!CJ$17-【入力】吸収量・排出量算定シート!$CF$17)),幹材積成長量!$O$7:$O$148,0),MATCH(【入力】吸収量・排出量算定シート!$G106,幹材積成長量!$O$7:$Q$7,0)),INDEX(幹材積成長量!$L$7:$N$148,MATCH((【入力】吸収量・排出量算定シート!$H106+(【入力】吸収量・排出量算定シート!CJ$17-【入力】吸収量・排出量算定シート!$CF$17)),幹材積成長量!$L$7:$L$148,0),MATCH(【入力】吸収量・排出量算定シート!$G106,幹材積成長量!$L$7:$N$7,0)))),0)</f>
        <v>0</v>
      </c>
      <c r="CK106" s="2">
        <f>IFERROR(IF($F106="地位Ⅰ",INDEX(幹材積成長量!$I$7:$K$148,MATCH((【入力】吸収量・排出量算定シート!$H106+(【入力】吸収量・排出量算定シート!CK$17-【入力】吸収量・排出量算定シート!$CF$17)),幹材積成長量!$I$7:$I$148,0),MATCH(【入力】吸収量・排出量算定シート!$G106,幹材積成長量!$I$7:$K$7,0)),IF($F106="地位Ⅲ",INDEX(幹材積成長量!$O$7:$Q$148,MATCH((【入力】吸収量・排出量算定シート!$H106+(【入力】吸収量・排出量算定シート!CK$17-【入力】吸収量・排出量算定シート!$CF$17)),幹材積成長量!$O$7:$O$148,0),MATCH(【入力】吸収量・排出量算定シート!$G106,幹材積成長量!$O$7:$Q$7,0)),INDEX(幹材積成長量!$L$7:$N$148,MATCH((【入力】吸収量・排出量算定シート!$H106+(【入力】吸収量・排出量算定シート!CK$17-【入力】吸収量・排出量算定シート!$CF$17)),幹材積成長量!$L$7:$L$148,0),MATCH(【入力】吸収量・排出量算定シート!$G106,幹材積成長量!$L$7:$N$7,0)))),0)</f>
        <v>0</v>
      </c>
      <c r="CL106" s="2">
        <f>IFERROR(IF($F106="地位Ⅰ",INDEX(幹材積成長量!$I$7:$K$148,MATCH((【入力】吸収量・排出量算定シート!$H106+(【入力】吸収量・排出量算定シート!CL$17-【入力】吸収量・排出量算定シート!$CF$17)),幹材積成長量!$I$7:$I$148,0),MATCH(【入力】吸収量・排出量算定シート!$G106,幹材積成長量!$I$7:$K$7,0)),IF($F106="地位Ⅲ",INDEX(幹材積成長量!$O$7:$Q$148,MATCH((【入力】吸収量・排出量算定シート!$H106+(【入力】吸収量・排出量算定シート!CL$17-【入力】吸収量・排出量算定シート!$CF$17)),幹材積成長量!$O$7:$O$148,0),MATCH(【入力】吸収量・排出量算定シート!$G106,幹材積成長量!$O$7:$Q$7,0)),INDEX(幹材積成長量!$L$7:$N$148,MATCH((【入力】吸収量・排出量算定シート!$H106+(【入力】吸収量・排出量算定シート!CL$17-【入力】吸収量・排出量算定シート!$CF$17)),幹材積成長量!$L$7:$L$148,0),MATCH(【入力】吸収量・排出量算定シート!$G106,幹材積成長量!$L$7:$N$7,0)))),0)</f>
        <v>0</v>
      </c>
      <c r="CM106" s="2">
        <f>IFERROR(IF($F106="地位Ⅰ",INDEX(幹材積成長量!$I$7:$K$148,MATCH((【入力】吸収量・排出量算定シート!$H106+(【入力】吸収量・排出量算定シート!CM$17-【入力】吸収量・排出量算定シート!$CF$17)),幹材積成長量!$I$7:$I$148,0),MATCH(【入力】吸収量・排出量算定シート!$G106,幹材積成長量!$I$7:$K$7,0)),IF($F106="地位Ⅲ",INDEX(幹材積成長量!$O$7:$Q$148,MATCH((【入力】吸収量・排出量算定シート!$H106+(【入力】吸収量・排出量算定シート!CM$17-【入力】吸収量・排出量算定シート!$CF$17)),幹材積成長量!$O$7:$O$148,0),MATCH(【入力】吸収量・排出量算定シート!$G106,幹材積成長量!$O$7:$Q$7,0)),INDEX(幹材積成長量!$L$7:$N$148,MATCH((【入力】吸収量・排出量算定シート!$H106+(【入力】吸収量・排出量算定シート!CM$17-【入力】吸収量・排出量算定シート!$CF$17)),幹材積成長量!$L$7:$L$148,0),MATCH(【入力】吸収量・排出量算定シート!$G106,幹材積成長量!$L$7:$N$7,0)))),0)</f>
        <v>0</v>
      </c>
      <c r="CN106" s="2">
        <f>IFERROR(IF($F106="地位Ⅰ",INDEX(幹材積成長量!$I$7:$K$148,MATCH((【入力】吸収量・排出量算定シート!$H106+(【入力】吸収量・排出量算定シート!CN$17-【入力】吸収量・排出量算定シート!$CF$17)),幹材積成長量!$I$7:$I$148,0),MATCH(【入力】吸収量・排出量算定シート!$G106,幹材積成長量!$I$7:$K$7,0)),IF($F106="地位Ⅲ",INDEX(幹材積成長量!$O$7:$Q$148,MATCH((【入力】吸収量・排出量算定シート!$H106+(【入力】吸収量・排出量算定シート!CN$17-【入力】吸収量・排出量算定シート!$CF$17)),幹材積成長量!$O$7:$O$148,0),MATCH(【入力】吸収量・排出量算定シート!$G106,幹材積成長量!$O$7:$Q$7,0)),INDEX(幹材積成長量!$L$7:$N$148,MATCH((【入力】吸収量・排出量算定シート!$H106+(【入力】吸収量・排出量算定シート!CN$17-【入力】吸収量・排出量算定シート!$CF$17)),幹材積成長量!$L$7:$L$148,0),MATCH(【入力】吸収量・排出量算定シート!$G106,幹材積成長量!$L$7:$N$7,0)))),0)</f>
        <v>0</v>
      </c>
      <c r="CO106" s="2">
        <f>IFERROR(IF($F106="地位Ⅰ",INDEX(幹材積成長量!$I$7:$K$148,MATCH((【入力】吸収量・排出量算定シート!$H106+(【入力】吸収量・排出量算定シート!CO$17-【入力】吸収量・排出量算定シート!$CF$17)),幹材積成長量!$I$7:$I$148,0),MATCH(【入力】吸収量・排出量算定シート!$G106,幹材積成長量!$I$7:$K$7,0)),IF($F106="地位Ⅲ",INDEX(幹材積成長量!$O$7:$Q$148,MATCH((【入力】吸収量・排出量算定シート!$H106+(【入力】吸収量・排出量算定シート!CO$17-【入力】吸収量・排出量算定シート!$CF$17)),幹材積成長量!$O$7:$O$148,0),MATCH(【入力】吸収量・排出量算定シート!$G106,幹材積成長量!$O$7:$Q$7,0)),INDEX(幹材積成長量!$L$7:$N$148,MATCH((【入力】吸収量・排出量算定シート!$H106+(【入力】吸収量・排出量算定シート!CO$17-【入力】吸収量・排出量算定シート!$CF$17)),幹材積成長量!$L$7:$L$148,0),MATCH(【入力】吸収量・排出量算定シート!$G106,幹材積成長量!$L$7:$N$7,0)))),0)</f>
        <v>0</v>
      </c>
      <c r="CP106" s="2">
        <f>IFERROR(IF($F106="地位Ⅰ",INDEX(幹材積成長量!$I$7:$K$148,MATCH((【入力】吸収量・排出量算定シート!$H106+(【入力】吸収量・排出量算定シート!CP$17-【入力】吸収量・排出量算定シート!$CF$17)),幹材積成長量!$I$7:$I$148,0),MATCH(【入力】吸収量・排出量算定シート!$G106,幹材積成長量!$I$7:$K$7,0)),IF($F106="地位Ⅲ",INDEX(幹材積成長量!$O$7:$Q$148,MATCH((【入力】吸収量・排出量算定シート!$H106+(【入力】吸収量・排出量算定シート!CP$17-【入力】吸収量・排出量算定シート!$CF$17)),幹材積成長量!$O$7:$O$148,0),MATCH(【入力】吸収量・排出量算定シート!$G106,幹材積成長量!$O$7:$Q$7,0)),INDEX(幹材積成長量!$L$7:$N$148,MATCH((【入力】吸収量・排出量算定シート!$H106+(【入力】吸収量・排出量算定シート!CP$17-【入力】吸収量・排出量算定シート!$CF$17)),幹材積成長量!$L$7:$L$148,0),MATCH(【入力】吸収量・排出量算定シート!$G106,幹材積成長量!$L$7:$N$7,0)))),0)</f>
        <v>0</v>
      </c>
      <c r="CQ106" s="2">
        <f>IFERROR(IF($F106="地位Ⅰ",INDEX(幹材積成長量!$I$7:$K$148,MATCH((【入力】吸収量・排出量算定シート!$H106+(【入力】吸収量・排出量算定シート!CQ$17-【入力】吸収量・排出量算定シート!$CF$17)),幹材積成長量!$I$7:$I$148,0),MATCH(【入力】吸収量・排出量算定シート!$G106,幹材積成長量!$I$7:$K$7,0)),IF($F106="地位Ⅲ",INDEX(幹材積成長量!$O$7:$Q$148,MATCH((【入力】吸収量・排出量算定シート!$H106+(【入力】吸収量・排出量算定シート!CQ$17-【入力】吸収量・排出量算定シート!$CF$17)),幹材積成長量!$O$7:$O$148,0),MATCH(【入力】吸収量・排出量算定シート!$G106,幹材積成長量!$O$7:$Q$7,0)),INDEX(幹材積成長量!$L$7:$N$148,MATCH((【入力】吸収量・排出量算定シート!$H106+(【入力】吸収量・排出量算定シート!CQ$17-【入力】吸収量・排出量算定シート!$CF$17)),幹材積成長量!$L$7:$L$148,0),MATCH(【入力】吸収量・排出量算定シート!$G106,幹材積成長量!$L$7:$N$7,0)))),0)</f>
        <v>0</v>
      </c>
      <c r="CR106" s="2">
        <f>IFERROR(IF($F106="地位Ⅰ",INDEX(幹材積成長量!$I$7:$K$148,MATCH((【入力】吸収量・排出量算定シート!$H106+(【入力】吸収量・排出量算定シート!CR$17-【入力】吸収量・排出量算定シート!$CF$17)),幹材積成長量!$I$7:$I$148,0),MATCH(【入力】吸収量・排出量算定シート!$G106,幹材積成長量!$I$7:$K$7,0)),IF($F106="地位Ⅲ",INDEX(幹材積成長量!$O$7:$Q$148,MATCH((【入力】吸収量・排出量算定シート!$H106+(【入力】吸収量・排出量算定シート!CR$17-【入力】吸収量・排出量算定シート!$CF$17)),幹材積成長量!$O$7:$O$148,0),MATCH(【入力】吸収量・排出量算定シート!$G106,幹材積成長量!$O$7:$Q$7,0)),INDEX(幹材積成長量!$L$7:$N$148,MATCH((【入力】吸収量・排出量算定シート!$H106+(【入力】吸収量・排出量算定シート!CR$17-【入力】吸収量・排出量算定シート!$CF$17)),幹材積成長量!$L$7:$L$148,0),MATCH(【入力】吸収量・排出量算定シート!$G106,幹材積成長量!$L$7:$N$7,0)))),0)</f>
        <v>0</v>
      </c>
      <c r="CS106" s="2">
        <f>IFERROR(IF($F106="地位Ⅰ",INDEX(幹材積成長量!$I$7:$K$148,MATCH((【入力】吸収量・排出量算定シート!$H106+(【入力】吸収量・排出量算定シート!CS$17-【入力】吸収量・排出量算定シート!$CF$17)),幹材積成長量!$I$7:$I$148,0),MATCH(【入力】吸収量・排出量算定シート!$G106,幹材積成長量!$I$7:$K$7,0)),IF($F106="地位Ⅲ",INDEX(幹材積成長量!$O$7:$Q$148,MATCH((【入力】吸収量・排出量算定シート!$H106+(【入力】吸収量・排出量算定シート!CS$17-【入力】吸収量・排出量算定シート!$CF$17)),幹材積成長量!$O$7:$O$148,0),MATCH(【入力】吸収量・排出量算定シート!$G106,幹材積成長量!$O$7:$Q$7,0)),INDEX(幹材積成長量!$L$7:$N$148,MATCH((【入力】吸収量・排出量算定シート!$H106+(【入力】吸収量・排出量算定シート!CS$17-【入力】吸収量・排出量算定シート!$CF$17)),幹材積成長量!$L$7:$L$148,0),MATCH(【入力】吸収量・排出量算定シート!$G106,幹材積成長量!$L$7:$N$7,0)))),0)</f>
        <v>0</v>
      </c>
      <c r="CT106" s="2">
        <f>IFERROR(IF($F106="地位Ⅰ",INDEX(幹材積成長量!$I$7:$K$148,MATCH((【入力】吸収量・排出量算定シート!$H106+(【入力】吸収量・排出量算定シート!CT$17-【入力】吸収量・排出量算定シート!$CF$17)),幹材積成長量!$I$7:$I$148,0),MATCH(【入力】吸収量・排出量算定シート!$G106,幹材積成長量!$I$7:$K$7,0)),IF($F106="地位Ⅲ",INDEX(幹材積成長量!$O$7:$Q$148,MATCH((【入力】吸収量・排出量算定シート!$H106+(【入力】吸収量・排出量算定シート!CT$17-【入力】吸収量・排出量算定シート!$CF$17)),幹材積成長量!$O$7:$O$148,0),MATCH(【入力】吸収量・排出量算定シート!$G106,幹材積成長量!$O$7:$Q$7,0)),INDEX(幹材積成長量!$L$7:$N$148,MATCH((【入力】吸収量・排出量算定シート!$H106+(【入力】吸収量・排出量算定シート!CT$17-【入力】吸収量・排出量算定シート!$CF$17)),幹材積成長量!$L$7:$L$148,0),MATCH(【入力】吸収量・排出量算定シート!$G106,幹材積成長量!$L$7:$N$7,0)))),0)</f>
        <v>0</v>
      </c>
      <c r="CU106" s="2">
        <f>IFERROR(IF($F106="地位Ⅰ",INDEX(幹材積成長量!$I$7:$K$148,MATCH((【入力】吸収量・排出量算定シート!$H106+(【入力】吸収量・排出量算定シート!CU$17-【入力】吸収量・排出量算定シート!$CF$17)),幹材積成長量!$I$7:$I$148,0),MATCH(【入力】吸収量・排出量算定シート!$G106,幹材積成長量!$I$7:$K$7,0)),IF($F106="地位Ⅲ",INDEX(幹材積成長量!$O$7:$Q$148,MATCH((【入力】吸収量・排出量算定シート!$H106+(【入力】吸収量・排出量算定シート!CU$17-【入力】吸収量・排出量算定シート!$CF$17)),幹材積成長量!$O$7:$O$148,0),MATCH(【入力】吸収量・排出量算定シート!$G106,幹材積成長量!$O$7:$Q$7,0)),INDEX(幹材積成長量!$L$7:$N$148,MATCH((【入力】吸収量・排出量算定シート!$H106+(【入力】吸収量・排出量算定シート!CU$17-【入力】吸収量・排出量算定シート!$CF$17)),幹材積成長量!$L$7:$L$148,0),MATCH(【入力】吸収量・排出量算定シート!$G106,幹材積成長量!$L$7:$N$7,0)))),0)</f>
        <v>0</v>
      </c>
      <c r="CV106" s="2">
        <f>IFERROR(IF($F106="地位Ⅰ",INDEX(幹材積成長量!$I$7:$K$148,MATCH((【入力】吸収量・排出量算定シート!$H106+(【入力】吸収量・排出量算定シート!CV$17-【入力】吸収量・排出量算定シート!$CF$17)),幹材積成長量!$I$7:$I$148,0),MATCH(【入力】吸収量・排出量算定シート!$G106,幹材積成長量!$I$7:$K$7,0)),IF($F106="地位Ⅲ",INDEX(幹材積成長量!$O$7:$Q$148,MATCH((【入力】吸収量・排出量算定シート!$H106+(【入力】吸収量・排出量算定シート!CV$17-【入力】吸収量・排出量算定シート!$CF$17)),幹材積成長量!$O$7:$O$148,0),MATCH(【入力】吸収量・排出量算定シート!$G106,幹材積成長量!$O$7:$Q$7,0)),INDEX(幹材積成長量!$L$7:$N$148,MATCH((【入力】吸収量・排出量算定シート!$H106+(【入力】吸収量・排出量算定シート!CV$17-【入力】吸収量・排出量算定シート!$CF$17)),幹材積成長量!$L$7:$L$148,0),MATCH(【入力】吸収量・排出量算定シート!$G106,幹材積成長量!$L$7:$N$7,0)))),0)</f>
        <v>0</v>
      </c>
      <c r="CW106" s="2">
        <f t="shared" si="216"/>
        <v>0</v>
      </c>
      <c r="CX106" s="2">
        <f t="shared" si="217"/>
        <v>0</v>
      </c>
      <c r="CY106" s="2">
        <f t="shared" si="218"/>
        <v>0</v>
      </c>
      <c r="CZ106" s="2">
        <f t="shared" si="219"/>
        <v>0</v>
      </c>
      <c r="DA106" s="2">
        <f t="shared" si="220"/>
        <v>0</v>
      </c>
      <c r="DB106" s="2">
        <f t="shared" si="221"/>
        <v>0</v>
      </c>
      <c r="DC106" s="2">
        <f t="shared" si="222"/>
        <v>0</v>
      </c>
      <c r="DD106" s="2">
        <f t="shared" si="223"/>
        <v>0</v>
      </c>
      <c r="DE106" s="2">
        <f t="shared" si="224"/>
        <v>0</v>
      </c>
      <c r="DF106" s="2">
        <f t="shared" si="225"/>
        <v>0</v>
      </c>
      <c r="DG106" s="2">
        <f t="shared" si="226"/>
        <v>0</v>
      </c>
      <c r="DH106" s="2">
        <f t="shared" si="227"/>
        <v>0</v>
      </c>
      <c r="DI106" s="2">
        <f t="shared" si="228"/>
        <v>0</v>
      </c>
      <c r="DJ106" s="2">
        <f t="shared" si="229"/>
        <v>0</v>
      </c>
      <c r="DK106" s="2">
        <f t="shared" si="230"/>
        <v>0</v>
      </c>
      <c r="DL106" s="2">
        <f t="shared" si="231"/>
        <v>0</v>
      </c>
      <c r="DM106" s="2">
        <f t="shared" si="232"/>
        <v>0</v>
      </c>
      <c r="DN106" s="187">
        <f>IFERROR(IF($F106="地位Ⅰ",INDEX(幹材積成長量!$AE$7:$AG$14,8,MATCH(【入力】吸収量・排出量算定シート!$G106,幹材積成長量!$AE$7:$AG$7,0)),IF($F106="地位Ⅲ",INDEX(幹材積成長量!$AK$7:$AM$14,8,MATCH(【入力】吸収量・排出量算定シート!$G106,幹材積成長量!$AK$7:$AM$7,0)),INDEX(幹材積成長量!$AH$7:$AJ$14,8,MATCH(【入力】吸収量・排出量算定シート!$G106,幹材積成長量!$AH$7:$AJ$7,0)))),0)</f>
        <v>0</v>
      </c>
      <c r="DO106" s="187">
        <f>IFERROR(IF($F106="地位Ⅰ",INDEX(幹材積成長量!$AE$7:$AG$14,8,MATCH(【入力】吸収量・排出量算定シート!$G106,幹材積成長量!$AE$7:$AG$7,0)),IF($F106="地位Ⅲ",INDEX(幹材積成長量!$AK$7:$AM$14,8,MATCH(【入力】吸収量・排出量算定シート!$G106,幹材積成長量!$AK$7:$AM$7,0)),INDEX(幹材積成長量!$AH$7:$AJ$14,8,MATCH(【入力】吸収量・排出量算定シート!$G106,幹材積成長量!$AH$7:$AJ$7,0)))),0)</f>
        <v>0</v>
      </c>
      <c r="DP106" s="187">
        <f>IFERROR(IF($F106="地位Ⅰ",INDEX(幹材積成長量!$AE$7:$AG$14,8,MATCH(【入力】吸収量・排出量算定シート!$G106,幹材積成長量!$AE$7:$AG$7,0)),IF($F106="地位Ⅲ",INDEX(幹材積成長量!$AK$7:$AM$14,8,MATCH(【入力】吸収量・排出量算定シート!$G106,幹材積成長量!$AK$7:$AM$7,0)),INDEX(幹材積成長量!$AH$7:$AJ$14,8,MATCH(【入力】吸収量・排出量算定シート!$G106,幹材積成長量!$AH$7:$AJ$7,0)))),0)</f>
        <v>0</v>
      </c>
      <c r="DQ106" s="187">
        <f>IFERROR(IF($F106="地位Ⅰ",INDEX(幹材積成長量!$AE$7:$AG$14,8,MATCH(【入力】吸収量・排出量算定シート!$G106,幹材積成長量!$AE$7:$AG$7,0)),IF($F106="地位Ⅲ",INDEX(幹材積成長量!$AK$7:$AM$14,8,MATCH(【入力】吸収量・排出量算定シート!$G106,幹材積成長量!$AK$7:$AM$7,0)),INDEX(幹材積成長量!$AH$7:$AJ$14,8,MATCH(【入力】吸収量・排出量算定シート!$G106,幹材積成長量!$AH$7:$AJ$7,0)))),0)</f>
        <v>0</v>
      </c>
      <c r="DR106" s="187">
        <f>IFERROR(IF($F106="地位Ⅰ",INDEX(幹材積成長量!$AE$7:$AG$14,8,MATCH(【入力】吸収量・排出量算定シート!$G106,幹材積成長量!$AE$7:$AG$7,0)),IF($F106="地位Ⅲ",INDEX(幹材積成長量!$AK$7:$AM$14,8,MATCH(【入力】吸収量・排出量算定シート!$G106,幹材積成長量!$AK$7:$AM$7,0)),INDEX(幹材積成長量!$AH$7:$AJ$14,8,MATCH(【入力】吸収量・排出量算定シート!$G106,幹材積成長量!$AH$7:$AJ$7,0)))),0)</f>
        <v>0</v>
      </c>
      <c r="DS106" s="187">
        <f>IFERROR(IF($F106="地位Ⅰ",INDEX(幹材積成長量!$AE$7:$AG$14,8,MATCH(【入力】吸収量・排出量算定シート!$G106,幹材積成長量!$AE$7:$AG$7,0)),IF($F106="地位Ⅲ",INDEX(幹材積成長量!$AK$7:$AM$14,8,MATCH(【入力】吸収量・排出量算定シート!$G106,幹材積成長量!$AK$7:$AM$7,0)),INDEX(幹材積成長量!$AH$7:$AJ$14,8,MATCH(【入力】吸収量・排出量算定シート!$G106,幹材積成長量!$AH$7:$AJ$7,0)))),0)</f>
        <v>0</v>
      </c>
      <c r="DT106" s="187">
        <f>IFERROR(IF($F106="地位Ⅰ",INDEX(幹材積成長量!$AE$7:$AG$14,8,MATCH(【入力】吸収量・排出量算定シート!$G106,幹材積成長量!$AE$7:$AG$7,0)),IF($F106="地位Ⅲ",INDEX(幹材積成長量!$AK$7:$AM$14,8,MATCH(【入力】吸収量・排出量算定シート!$G106,幹材積成長量!$AK$7:$AM$7,0)),INDEX(幹材積成長量!$AH$7:$AJ$14,8,MATCH(【入力】吸収量・排出量算定シート!$G106,幹材積成長量!$AH$7:$AJ$7,0)))),0)</f>
        <v>0</v>
      </c>
      <c r="DU106" s="187">
        <f>IFERROR(IF($F106="地位Ⅰ",INDEX(幹材積成長量!$AE$7:$AG$14,8,MATCH(【入力】吸収量・排出量算定シート!$G106,幹材積成長量!$AE$7:$AG$7,0)),IF($F106="地位Ⅲ",INDEX(幹材積成長量!$AK$7:$AM$14,8,MATCH(【入力】吸収量・排出量算定シート!$G106,幹材積成長量!$AK$7:$AM$7,0)),INDEX(幹材積成長量!$AH$7:$AJ$14,8,MATCH(【入力】吸収量・排出量算定シート!$G106,幹材積成長量!$AH$7:$AJ$7,0)))),0)</f>
        <v>0</v>
      </c>
      <c r="DV106" s="187">
        <f>IFERROR(IF($F106="地位Ⅰ",INDEX(幹材積成長量!$AE$7:$AG$14,8,MATCH(【入力】吸収量・排出量算定シート!$G106,幹材積成長量!$AE$7:$AG$7,0)),IF($F106="地位Ⅲ",INDEX(幹材積成長量!$AK$7:$AM$14,8,MATCH(【入力】吸収量・排出量算定シート!$G106,幹材積成長量!$AK$7:$AM$7,0)),INDEX(幹材積成長量!$AH$7:$AJ$14,8,MATCH(【入力】吸収量・排出量算定シート!$G106,幹材積成長量!$AH$7:$AJ$7,0)))),0)</f>
        <v>0</v>
      </c>
      <c r="DW106" s="187">
        <f>IFERROR(IF($F106="地位Ⅰ",INDEX(幹材積成長量!$AE$7:$AG$14,8,MATCH(【入力】吸収量・排出量算定シート!$G106,幹材積成長量!$AE$7:$AG$7,0)),IF($F106="地位Ⅲ",INDEX(幹材積成長量!$AK$7:$AM$14,8,MATCH(【入力】吸収量・排出量算定シート!$G106,幹材積成長量!$AK$7:$AM$7,0)),INDEX(幹材積成長量!$AH$7:$AJ$14,8,MATCH(【入力】吸収量・排出量算定シート!$G106,幹材積成長量!$AH$7:$AJ$7,0)))),0)</f>
        <v>0</v>
      </c>
      <c r="DX106" s="187">
        <f>IFERROR(IF($F106="地位Ⅰ",INDEX(幹材積成長量!$AE$7:$AG$14,8,MATCH(【入力】吸収量・排出量算定シート!$G106,幹材積成長量!$AE$7:$AG$7,0)),IF($F106="地位Ⅲ",INDEX(幹材積成長量!$AK$7:$AM$14,8,MATCH(【入力】吸収量・排出量算定シート!$G106,幹材積成長量!$AK$7:$AM$7,0)),INDEX(幹材積成長量!$AH$7:$AJ$14,8,MATCH(【入力】吸収量・排出量算定シート!$G106,幹材積成長量!$AH$7:$AJ$7,0)))),0)</f>
        <v>0</v>
      </c>
      <c r="DY106" s="187">
        <f>IFERROR(IF($F106="地位Ⅰ",INDEX(幹材積成長量!$AE$7:$AG$14,8,MATCH(【入力】吸収量・排出量算定シート!$G106,幹材積成長量!$AE$7:$AG$7,0)),IF($F106="地位Ⅲ",INDEX(幹材積成長量!$AK$7:$AM$14,8,MATCH(【入力】吸収量・排出量算定シート!$G106,幹材積成長量!$AK$7:$AM$7,0)),INDEX(幹材積成長量!$AH$7:$AJ$14,8,MATCH(【入力】吸収量・排出量算定シート!$G106,幹材積成長量!$AH$7:$AJ$7,0)))),0)</f>
        <v>0</v>
      </c>
      <c r="DZ106" s="187">
        <f>IFERROR(IF($F106="地位Ⅰ",INDEX(幹材積成長量!$AE$7:$AG$14,8,MATCH(【入力】吸収量・排出量算定シート!$G106,幹材積成長量!$AE$7:$AG$7,0)),IF($F106="地位Ⅲ",INDEX(幹材積成長量!$AK$7:$AM$14,8,MATCH(【入力】吸収量・排出量算定シート!$G106,幹材積成長量!$AK$7:$AM$7,0)),INDEX(幹材積成長量!$AH$7:$AJ$14,8,MATCH(【入力】吸収量・排出量算定シート!$G106,幹材積成長量!$AH$7:$AJ$7,0)))),0)</f>
        <v>0</v>
      </c>
      <c r="EA106" s="187">
        <f>IFERROR(IF($F106="地位Ⅰ",INDEX(幹材積成長量!$AE$7:$AG$14,8,MATCH(【入力】吸収量・排出量算定シート!$G106,幹材積成長量!$AE$7:$AG$7,0)),IF($F106="地位Ⅲ",INDEX(幹材積成長量!$AK$7:$AM$14,8,MATCH(【入力】吸収量・排出量算定シート!$G106,幹材積成長量!$AK$7:$AM$7,0)),INDEX(幹材積成長量!$AH$7:$AJ$14,8,MATCH(【入力】吸収量・排出量算定シート!$G106,幹材積成長量!$AH$7:$AJ$7,0)))),0)</f>
        <v>0</v>
      </c>
      <c r="EB106" s="187">
        <f>IFERROR(IF($F106="地位Ⅰ",INDEX(幹材積成長量!$AE$7:$AG$14,8,MATCH(【入力】吸収量・排出量算定シート!$G106,幹材積成長量!$AE$7:$AG$7,0)),IF($F106="地位Ⅲ",INDEX(幹材積成長量!$AK$7:$AM$14,8,MATCH(【入力】吸収量・排出量算定シート!$G106,幹材積成長量!$AK$7:$AM$7,0)),INDEX(幹材積成長量!$AH$7:$AJ$14,8,MATCH(【入力】吸収量・排出量算定シート!$G106,幹材積成長量!$AH$7:$AJ$7,0)))),0)</f>
        <v>0</v>
      </c>
      <c r="EC106" s="187">
        <f>IFERROR(IF($F106="地位Ⅰ",INDEX(幹材積成長量!$AE$7:$AG$14,8,MATCH(【入力】吸収量・排出量算定シート!$G106,幹材積成長量!$AE$7:$AG$7,0)),IF($F106="地位Ⅲ",INDEX(幹材積成長量!$AK$7:$AM$14,8,MATCH(【入力】吸収量・排出量算定シート!$G106,幹材積成長量!$AK$7:$AM$7,0)),INDEX(幹材積成長量!$AH$7:$AJ$14,8,MATCH(【入力】吸収量・排出量算定シート!$G106,幹材積成長量!$AH$7:$AJ$7,0)))),0)</f>
        <v>0</v>
      </c>
      <c r="ED106" s="186">
        <f t="shared" si="233"/>
        <v>0</v>
      </c>
      <c r="EE106" s="186">
        <f t="shared" si="234"/>
        <v>0</v>
      </c>
      <c r="EF106" s="186">
        <f t="shared" si="235"/>
        <v>0</v>
      </c>
      <c r="EG106" s="186">
        <f t="shared" si="236"/>
        <v>0</v>
      </c>
      <c r="EH106" s="186">
        <f t="shared" si="237"/>
        <v>0</v>
      </c>
      <c r="EI106" s="186">
        <f t="shared" si="238"/>
        <v>0</v>
      </c>
      <c r="EJ106" s="186">
        <f t="shared" si="239"/>
        <v>0</v>
      </c>
      <c r="EK106" s="186">
        <f t="shared" si="240"/>
        <v>0</v>
      </c>
      <c r="EL106" s="186">
        <f t="shared" si="241"/>
        <v>0</v>
      </c>
      <c r="EM106" s="186">
        <f t="shared" si="242"/>
        <v>0</v>
      </c>
      <c r="EN106" s="186">
        <f t="shared" si="243"/>
        <v>0</v>
      </c>
      <c r="EO106" s="186">
        <f t="shared" si="244"/>
        <v>0</v>
      </c>
      <c r="EP106" s="186">
        <f t="shared" si="245"/>
        <v>0</v>
      </c>
      <c r="EQ106" s="186">
        <f t="shared" si="246"/>
        <v>0</v>
      </c>
      <c r="ER106" s="186">
        <f t="shared" si="247"/>
        <v>0</v>
      </c>
      <c r="ES106" s="186">
        <f t="shared" si="248"/>
        <v>0</v>
      </c>
      <c r="ET106" s="186">
        <f t="shared" si="249"/>
        <v>0</v>
      </c>
    </row>
    <row r="107" spans="2:150" x14ac:dyDescent="0.3">
      <c r="B107" s="3"/>
      <c r="C107" s="3"/>
      <c r="D107" s="3"/>
      <c r="E107" s="3"/>
      <c r="G107" s="217"/>
      <c r="J107" s="3"/>
      <c r="M107" s="187">
        <f>IFERROR(IF($F107="地位Ⅰ",INDEX(幹材積成長量!$S$7:$U$148,MATCH(【入力】吸収量・排出量算定シート!$H107+(M$17-$M$17),幹材積成長量!$S$7:$S$148,0),MATCH($G107,幹材積成長量!$S$7:$U$7,0)),IF($F107="地位Ⅲ",INDEX(幹材積成長量!$Y$7:$AA$148,MATCH(【入力】吸収量・排出量算定シート!$H107+(M$17-$M$17),幹材積成長量!$Y$7:$Y$148,0),MATCH($G107,幹材積成長量!$Y$7:$AA$7,0)),INDEX(幹材積成長量!$V$7:$X$148,MATCH(【入力】吸収量・排出量算定シート!$H107+(M$17-$M$17),幹材積成長量!$V$7:$V$148,0),MATCH($G107,幹材積成長量!$V$7:$X$7,0)))),0)</f>
        <v>0</v>
      </c>
      <c r="N107" s="187">
        <f>IFERROR(IF($F107="地位Ⅰ",INDEX(幹材積成長量!$S$7:$U$148,MATCH(【入力】吸収量・排出量算定シート!$H107+(N$17-$M$17),幹材積成長量!$S$7:$S$148,0),MATCH($G107,幹材積成長量!$S$7:$U$7,0)),IF($F107="地位Ⅲ",INDEX(幹材積成長量!$Y$7:$AA$148,MATCH(【入力】吸収量・排出量算定シート!$H107+(N$17-$M$17),幹材積成長量!$Y$7:$Y$148,0),MATCH($G107,幹材積成長量!$Y$7:$AA$7,0)),INDEX(幹材積成長量!$V$7:$X$148,MATCH(【入力】吸収量・排出量算定シート!$H107+(N$17-$M$17),幹材積成長量!$V$7:$V$148,0),MATCH($G107,幹材積成長量!$V$7:$X$7,0)))),0)</f>
        <v>0</v>
      </c>
      <c r="O107" s="187">
        <f>IFERROR(IF($F107="地位Ⅰ",INDEX(幹材積成長量!$S$7:$U$148,MATCH(【入力】吸収量・排出量算定シート!$H107+(O$17-$M$17),幹材積成長量!$S$7:$S$148,0),MATCH($G107,幹材積成長量!$S$7:$U$7,0)),IF($F107="地位Ⅲ",INDEX(幹材積成長量!$Y$7:$AA$148,MATCH(【入力】吸収量・排出量算定シート!$H107+(O$17-$M$17),幹材積成長量!$Y$7:$Y$148,0),MATCH($G107,幹材積成長量!$Y$7:$AA$7,0)),INDEX(幹材積成長量!$V$7:$X$148,MATCH(【入力】吸収量・排出量算定シート!$H107+(O$17-$M$17),幹材積成長量!$V$7:$V$148,0),MATCH($G107,幹材積成長量!$V$7:$X$7,0)))),0)</f>
        <v>0</v>
      </c>
      <c r="P107" s="187">
        <f>IFERROR(IF($F107="地位Ⅰ",INDEX(幹材積成長量!$S$7:$U$148,MATCH(【入力】吸収量・排出量算定シート!$H107+(P$17-$M$17),幹材積成長量!$S$7:$S$148,0),MATCH($G107,幹材積成長量!$S$7:$U$7,0)),IF($F107="地位Ⅲ",INDEX(幹材積成長量!$Y$7:$AA$148,MATCH(【入力】吸収量・排出量算定シート!$H107+(P$17-$M$17),幹材積成長量!$Y$7:$Y$148,0),MATCH($G107,幹材積成長量!$Y$7:$AA$7,0)),INDEX(幹材積成長量!$V$7:$X$148,MATCH(【入力】吸収量・排出量算定シート!$H107+(P$17-$M$17),幹材積成長量!$V$7:$V$148,0),MATCH($G107,幹材積成長量!$V$7:$X$7,0)))),0)</f>
        <v>0</v>
      </c>
      <c r="Q107" s="187">
        <f>IFERROR(IF($F107="地位Ⅰ",INDEX(幹材積成長量!$S$7:$U$148,MATCH(【入力】吸収量・排出量算定シート!$H107+(Q$17-$M$17),幹材積成長量!$S$7:$S$148,0),MATCH($G107,幹材積成長量!$S$7:$U$7,0)),IF($F107="地位Ⅲ",INDEX(幹材積成長量!$Y$7:$AA$148,MATCH(【入力】吸収量・排出量算定シート!$H107+(Q$17-$M$17),幹材積成長量!$Y$7:$Y$148,0),MATCH($G107,幹材積成長量!$Y$7:$AA$7,0)),INDEX(幹材積成長量!$V$7:$X$148,MATCH(【入力】吸収量・排出量算定シート!$H107+(Q$17-$M$17),幹材積成長量!$V$7:$V$148,0),MATCH($G107,幹材積成長量!$V$7:$X$7,0)))),0)</f>
        <v>0</v>
      </c>
      <c r="R107" s="187">
        <f>IFERROR(IF($F107="地位Ⅰ",INDEX(幹材積成長量!$S$7:$U$148,MATCH(【入力】吸収量・排出量算定シート!$H107+(R$17-$M$17),幹材積成長量!$S$7:$S$148,0),MATCH($G107,幹材積成長量!$S$7:$U$7,0)),IF($F107="地位Ⅲ",INDEX(幹材積成長量!$Y$7:$AA$148,MATCH(【入力】吸収量・排出量算定シート!$H107+(R$17-$M$17),幹材積成長量!$Y$7:$Y$148,0),MATCH($G107,幹材積成長量!$Y$7:$AA$7,0)),INDEX(幹材積成長量!$V$7:$X$148,MATCH(【入力】吸収量・排出量算定シート!$H107+(R$17-$M$17),幹材積成長量!$V$7:$V$148,0),MATCH($G107,幹材積成長量!$V$7:$X$7,0)))),0)</f>
        <v>0</v>
      </c>
      <c r="S107" s="187">
        <f>IFERROR(IF($F107="地位Ⅰ",INDEX(幹材積成長量!$S$7:$U$148,MATCH(【入力】吸収量・排出量算定シート!$H107+(S$17-$M$17),幹材積成長量!$S$7:$S$148,0),MATCH($G107,幹材積成長量!$S$7:$U$7,0)),IF($F107="地位Ⅲ",INDEX(幹材積成長量!$Y$7:$AA$148,MATCH(【入力】吸収量・排出量算定シート!$H107+(S$17-$M$17),幹材積成長量!$Y$7:$Y$148,0),MATCH($G107,幹材積成長量!$Y$7:$AA$7,0)),INDEX(幹材積成長量!$V$7:$X$148,MATCH(【入力】吸収量・排出量算定シート!$H107+(S$17-$M$17),幹材積成長量!$V$7:$V$148,0),MATCH($G107,幹材積成長量!$V$7:$X$7,0)))),0)</f>
        <v>0</v>
      </c>
      <c r="T107" s="187">
        <f>IFERROR(IF($F107="地位Ⅰ",INDEX(幹材積成長量!$S$7:$U$148,MATCH(【入力】吸収量・排出量算定シート!$H107+(T$17-$M$17),幹材積成長量!$S$7:$S$148,0),MATCH($G107,幹材積成長量!$S$7:$U$7,0)),IF($F107="地位Ⅲ",INDEX(幹材積成長量!$Y$7:$AA$148,MATCH(【入力】吸収量・排出量算定シート!$H107+(T$17-$M$17),幹材積成長量!$Y$7:$Y$148,0),MATCH($G107,幹材積成長量!$Y$7:$AA$7,0)),INDEX(幹材積成長量!$V$7:$X$148,MATCH(【入力】吸収量・排出量算定シート!$H107+(T$17-$M$17),幹材積成長量!$V$7:$V$148,0),MATCH($G107,幹材積成長量!$V$7:$X$7,0)))),0)</f>
        <v>0</v>
      </c>
      <c r="U107" s="187">
        <f>IFERROR(IF($F107="地位Ⅰ",INDEX(幹材積成長量!$S$7:$U$148,MATCH(【入力】吸収量・排出量算定シート!$H107+(U$17-$M$17),幹材積成長量!$S$7:$S$148,0),MATCH($G107,幹材積成長量!$S$7:$U$7,0)),IF($F107="地位Ⅲ",INDEX(幹材積成長量!$Y$7:$AA$148,MATCH(【入力】吸収量・排出量算定シート!$H107+(U$17-$M$17),幹材積成長量!$Y$7:$Y$148,0),MATCH($G107,幹材積成長量!$Y$7:$AA$7,0)),INDEX(幹材積成長量!$V$7:$X$148,MATCH(【入力】吸収量・排出量算定シート!$H107+(U$17-$M$17),幹材積成長量!$V$7:$V$148,0),MATCH($G107,幹材積成長量!$V$7:$X$7,0)))),0)</f>
        <v>0</v>
      </c>
      <c r="V107" s="187">
        <f>IFERROR(IF($F107="地位Ⅰ",INDEX(幹材積成長量!$S$7:$U$148,MATCH(【入力】吸収量・排出量算定シート!$H107+(V$17-$M$17),幹材積成長量!$S$7:$S$148,0),MATCH($G107,幹材積成長量!$S$7:$U$7,0)),IF($F107="地位Ⅲ",INDEX(幹材積成長量!$Y$7:$AA$148,MATCH(【入力】吸収量・排出量算定シート!$H107+(V$17-$M$17),幹材積成長量!$Y$7:$Y$148,0),MATCH($G107,幹材積成長量!$Y$7:$AA$7,0)),INDEX(幹材積成長量!$V$7:$X$148,MATCH(【入力】吸収量・排出量算定シート!$H107+(V$17-$M$17),幹材積成長量!$V$7:$V$148,0),MATCH($G107,幹材積成長量!$V$7:$X$7,0)))),0)</f>
        <v>0</v>
      </c>
      <c r="W107" s="187">
        <f>IFERROR(IF($F107="地位Ⅰ",INDEX(幹材積成長量!$S$7:$U$148,MATCH(【入力】吸収量・排出量算定シート!$H107+(W$17-$M$17),幹材積成長量!$S$7:$S$148,0),MATCH($G107,幹材積成長量!$S$7:$U$7,0)),IF($F107="地位Ⅲ",INDEX(幹材積成長量!$Y$7:$AA$148,MATCH(【入力】吸収量・排出量算定シート!$H107+(W$17-$M$17),幹材積成長量!$Y$7:$Y$148,0),MATCH($G107,幹材積成長量!$Y$7:$AA$7,0)),INDEX(幹材積成長量!$V$7:$X$148,MATCH(【入力】吸収量・排出量算定シート!$H107+(W$17-$M$17),幹材積成長量!$V$7:$V$148,0),MATCH($G107,幹材積成長量!$V$7:$X$7,0)))),0)</f>
        <v>0</v>
      </c>
      <c r="X107" s="187">
        <f>IFERROR(IF($F107="地位Ⅰ",INDEX(幹材積成長量!$S$7:$U$148,MATCH(【入力】吸収量・排出量算定シート!$H107+(X$17-$M$17),幹材積成長量!$S$7:$S$148,0),MATCH($G107,幹材積成長量!$S$7:$U$7,0)),IF($F107="地位Ⅲ",INDEX(幹材積成長量!$Y$7:$AA$148,MATCH(【入力】吸収量・排出量算定シート!$H107+(X$17-$M$17),幹材積成長量!$Y$7:$Y$148,0),MATCH($G107,幹材積成長量!$Y$7:$AA$7,0)),INDEX(幹材積成長量!$V$7:$X$148,MATCH(【入力】吸収量・排出量算定シート!$H107+(X$17-$M$17),幹材積成長量!$V$7:$V$148,0),MATCH($G107,幹材積成長量!$V$7:$X$7,0)))),0)</f>
        <v>0</v>
      </c>
      <c r="Y107" s="187">
        <f>IFERROR(IF($F107="地位Ⅰ",INDEX(幹材積成長量!$S$7:$U$148,MATCH(【入力】吸収量・排出量算定シート!$H107+(Y$17-$M$17),幹材積成長量!$S$7:$S$148,0),MATCH($G107,幹材積成長量!$S$7:$U$7,0)),IF($F107="地位Ⅲ",INDEX(幹材積成長量!$Y$7:$AA$148,MATCH(【入力】吸収量・排出量算定シート!$H107+(Y$17-$M$17),幹材積成長量!$Y$7:$Y$148,0),MATCH($G107,幹材積成長量!$Y$7:$AA$7,0)),INDEX(幹材積成長量!$V$7:$X$148,MATCH(【入力】吸収量・排出量算定シート!$H107+(Y$17-$M$17),幹材積成長量!$V$7:$V$148,0),MATCH($G107,幹材積成長量!$V$7:$X$7,0)))),0)</f>
        <v>0</v>
      </c>
      <c r="Z107" s="187">
        <f>IFERROR(IF($F107="地位Ⅰ",INDEX(幹材積成長量!$S$7:$U$148,MATCH(【入力】吸収量・排出量算定シート!$H107+(Z$17-$M$17),幹材積成長量!$S$7:$S$148,0),MATCH($G107,幹材積成長量!$S$7:$U$7,0)),IF($F107="地位Ⅲ",INDEX(幹材積成長量!$Y$7:$AA$148,MATCH(【入力】吸収量・排出量算定シート!$H107+(Z$17-$M$17),幹材積成長量!$Y$7:$Y$148,0),MATCH($G107,幹材積成長量!$Y$7:$AA$7,0)),INDEX(幹材積成長量!$V$7:$X$148,MATCH(【入力】吸収量・排出量算定シート!$H107+(Z$17-$M$17),幹材積成長量!$V$7:$V$148,0),MATCH($G107,幹材積成長量!$V$7:$X$7,0)))),0)</f>
        <v>0</v>
      </c>
      <c r="AA107" s="187">
        <f>IFERROR(IF($F107="地位Ⅰ",INDEX(幹材積成長量!$S$7:$U$148,MATCH(【入力】吸収量・排出量算定シート!$H107+(AA$17-$M$17),幹材積成長量!$S$7:$S$148,0),MATCH($G107,幹材積成長量!$S$7:$U$7,0)),IF($F107="地位Ⅲ",INDEX(幹材積成長量!$Y$7:$AA$148,MATCH(【入力】吸収量・排出量算定シート!$H107+(AA$17-$M$17),幹材積成長量!$Y$7:$Y$148,0),MATCH($G107,幹材積成長量!$Y$7:$AA$7,0)),INDEX(幹材積成長量!$V$7:$X$148,MATCH(【入力】吸収量・排出量算定シート!$H107+(AA$17-$M$17),幹材積成長量!$V$7:$V$148,0),MATCH($G107,幹材積成長量!$V$7:$X$7,0)))),0)</f>
        <v>0</v>
      </c>
      <c r="AB107" s="187">
        <f>IFERROR(IF($F107="地位Ⅰ",INDEX(幹材積成長量!$S$7:$U$148,MATCH(【入力】吸収量・排出量算定シート!$H107+(AB$17-$M$17),幹材積成長量!$S$7:$S$148,0),MATCH($G107,幹材積成長量!$S$7:$U$7,0)),IF($F107="地位Ⅲ",INDEX(幹材積成長量!$Y$7:$AA$148,MATCH(【入力】吸収量・排出量算定シート!$H107+(AB$17-$M$17),幹材積成長量!$Y$7:$Y$148,0),MATCH($G107,幹材積成長量!$Y$7:$AA$7,0)),INDEX(幹材積成長量!$V$7:$X$148,MATCH(【入力】吸収量・排出量算定シート!$H107+(AB$17-$M$17),幹材積成長量!$V$7:$V$148,0),MATCH($G107,幹材積成長量!$V$7:$X$7,0)))),0)</f>
        <v>0</v>
      </c>
      <c r="AC107" s="187">
        <f>IFERROR(IF($F107="地位Ⅰ",INDEX(幹材積成長量!$S$7:$U$148,MATCH(【入力】吸収量・排出量算定シート!$H107+(AC$17-$M$17),幹材積成長量!$S$7:$S$148,0),MATCH($G107,幹材積成長量!$S$7:$U$7,0)),IF($F107="地位Ⅲ",INDEX(幹材積成長量!$Y$7:$AA$148,MATCH(【入力】吸収量・排出量算定シート!$H107+(AC$17-$M$17),幹材積成長量!$Y$7:$Y$148,0),MATCH($G107,幹材積成長量!$Y$7:$AA$7,0)),INDEX(幹材積成長量!$V$7:$X$148,MATCH(【入力】吸収量・排出量算定シート!$H107+(AC$17-$M$17),幹材積成長量!$V$7:$V$148,0),MATCH($G107,幹材積成長量!$V$7:$X$7,0)))),0)</f>
        <v>0</v>
      </c>
      <c r="AD107" s="2">
        <f>IFERROR(INDEX('BEF（拡大係数）'!$A$4:$AO$154,MATCH(【入力】吸収量・排出量算定シート!$H107,'BEF（拡大係数）'!$A$4:$A$154,0),MATCH($G107,'BEF（拡大係数）'!$A$4:$AO$4,0)),0)</f>
        <v>0</v>
      </c>
      <c r="AE107" s="2">
        <f>IFERROR(INDEX('BEF（拡大係数）'!$A$4:$AO$154,MATCH(【入力】吸収量・排出量算定シート!$H107,'BEF（拡大係数）'!$A$4:$A$154,0),MATCH($G107,'BEF（拡大係数）'!$A$4:$AO$4,0)),0)</f>
        <v>0</v>
      </c>
      <c r="AF107" s="2">
        <f>IFERROR(INDEX('BEF（拡大係数）'!$A$4:$AO$154,MATCH(【入力】吸収量・排出量算定シート!$H107,'BEF（拡大係数）'!$A$4:$A$154,0),MATCH($G107,'BEF（拡大係数）'!$A$4:$AO$4,0)),0)</f>
        <v>0</v>
      </c>
      <c r="AG107" s="2">
        <f>IFERROR(INDEX('BEF（拡大係数）'!$A$4:$AO$154,MATCH(【入力】吸収量・排出量算定シート!$H107,'BEF（拡大係数）'!$A$4:$A$154,0),MATCH($G107,'BEF（拡大係数）'!$A$4:$AO$4,0)),0)</f>
        <v>0</v>
      </c>
      <c r="AH107" s="2">
        <f>IFERROR(INDEX('BEF（拡大係数）'!$A$4:$AO$154,MATCH(【入力】吸収量・排出量算定シート!$H107,'BEF（拡大係数）'!$A$4:$A$154,0),MATCH($G107,'BEF（拡大係数）'!$A$4:$AO$4,0)),0)</f>
        <v>0</v>
      </c>
      <c r="AI107" s="2">
        <f>IFERROR(INDEX('BEF（拡大係数）'!$A$4:$AO$154,MATCH(【入力】吸収量・排出量算定シート!$H107,'BEF（拡大係数）'!$A$4:$A$154,0),MATCH($G107,'BEF（拡大係数）'!$A$4:$AO$4,0)),0)</f>
        <v>0</v>
      </c>
      <c r="AJ107" s="2">
        <f>IFERROR(INDEX('BEF（拡大係数）'!$A$4:$AO$154,MATCH(【入力】吸収量・排出量算定シート!$H107,'BEF（拡大係数）'!$A$4:$A$154,0),MATCH($G107,'BEF（拡大係数）'!$A$4:$AO$4,0)),0)</f>
        <v>0</v>
      </c>
      <c r="AK107" s="2">
        <f>IFERROR(INDEX('BEF（拡大係数）'!$A$4:$AO$154,MATCH(【入力】吸収量・排出量算定シート!$H107,'BEF（拡大係数）'!$A$4:$A$154,0),MATCH($G107,'BEF（拡大係数）'!$A$4:$AO$4,0)),0)</f>
        <v>0</v>
      </c>
      <c r="AL107" s="2">
        <f>IFERROR(INDEX('BEF（拡大係数）'!$A$4:$AO$154,MATCH(【入力】吸収量・排出量算定シート!$H107,'BEF（拡大係数）'!$A$4:$A$154,0),MATCH($G107,'BEF（拡大係数）'!$A$4:$AO$4,0)),0)</f>
        <v>0</v>
      </c>
      <c r="AM107" s="2">
        <f>IFERROR(INDEX('BEF（拡大係数）'!$A$4:$AO$154,MATCH(【入力】吸収量・排出量算定シート!$H107,'BEF（拡大係数）'!$A$4:$A$154,0),MATCH($G107,'BEF（拡大係数）'!$A$4:$AO$4,0)),0)</f>
        <v>0</v>
      </c>
      <c r="AN107" s="2">
        <f>IFERROR(INDEX('BEF（拡大係数）'!$A$4:$AO$154,MATCH(【入力】吸収量・排出量算定シート!$H107,'BEF（拡大係数）'!$A$4:$A$154,0),MATCH($G107,'BEF（拡大係数）'!$A$4:$AO$4,0)),0)</f>
        <v>0</v>
      </c>
      <c r="AO107" s="2">
        <f>IFERROR(INDEX('BEF（拡大係数）'!$A$4:$AO$154,MATCH(【入力】吸収量・排出量算定シート!$H107,'BEF（拡大係数）'!$A$4:$A$154,0),MATCH($G107,'BEF（拡大係数）'!$A$4:$AO$4,0)),0)</f>
        <v>0</v>
      </c>
      <c r="AP107" s="2">
        <f>IFERROR(INDEX('BEF（拡大係数）'!$A$4:$AO$154,MATCH(【入力】吸収量・排出量算定シート!$H107,'BEF（拡大係数）'!$A$4:$A$154,0),MATCH($G107,'BEF（拡大係数）'!$A$4:$AO$4,0)),0)</f>
        <v>0</v>
      </c>
      <c r="AQ107" s="2">
        <f>IFERROR(INDEX('BEF（拡大係数）'!$A$4:$AO$154,MATCH(【入力】吸収量・排出量算定シート!$H107,'BEF（拡大係数）'!$A$4:$A$154,0),MATCH($G107,'BEF（拡大係数）'!$A$4:$AO$4,0)),0)</f>
        <v>0</v>
      </c>
      <c r="AR107" s="2">
        <f>IFERROR(INDEX('BEF（拡大係数）'!$A$4:$AO$154,MATCH(【入力】吸収量・排出量算定シート!$H107,'BEF（拡大係数）'!$A$4:$A$154,0),MATCH($G107,'BEF（拡大係数）'!$A$4:$AO$4,0)),0)</f>
        <v>0</v>
      </c>
      <c r="AS107" s="2">
        <f>IFERROR(INDEX('BEF（拡大係数）'!$A$4:$AO$154,MATCH(【入力】吸収量・排出量算定シート!$H107,'BEF（拡大係数）'!$A$4:$A$154,0),MATCH($G107,'BEF（拡大係数）'!$A$4:$AO$4,0)),0)</f>
        <v>0</v>
      </c>
      <c r="AT107" s="2">
        <f>IFERROR(INDEX('BEF（拡大係数）'!$A$4:$AO$154,MATCH(【入力】吸収量・排出量算定シート!$H107,'BEF（拡大係数）'!$A$4:$A$154,0),MATCH($G107,'BEF（拡大係数）'!$A$4:$AO$4,0)),0)</f>
        <v>0</v>
      </c>
      <c r="AU107" s="2">
        <f>IFERROR(VLOOKUP($G107,パラメータ_オリジナル!$B$6:$G$45,4,FALSE),0)</f>
        <v>0</v>
      </c>
      <c r="AV107" s="2">
        <f>IFERROR(VLOOKUP($G107,パラメータ_オリジナル!$B$6:$G$45,5,FALSE),0)</f>
        <v>0</v>
      </c>
      <c r="AW107" s="2">
        <f>IFERROR(VLOOKUP($G107,パラメータ_オリジナル!$B$6:$G$45,6,FALSE),0)</f>
        <v>0</v>
      </c>
      <c r="AX107" s="125">
        <f t="shared" si="182"/>
        <v>0</v>
      </c>
      <c r="AY107" s="125">
        <f t="shared" si="183"/>
        <v>0</v>
      </c>
      <c r="AZ107" s="125">
        <f t="shared" si="184"/>
        <v>0</v>
      </c>
      <c r="BA107" s="125">
        <f t="shared" si="185"/>
        <v>0</v>
      </c>
      <c r="BB107" s="125">
        <f t="shared" si="186"/>
        <v>0</v>
      </c>
      <c r="BC107" s="125">
        <f t="shared" si="187"/>
        <v>0</v>
      </c>
      <c r="BD107" s="125">
        <f t="shared" si="188"/>
        <v>0</v>
      </c>
      <c r="BE107" s="125">
        <f t="shared" si="189"/>
        <v>0</v>
      </c>
      <c r="BF107" s="125">
        <f t="shared" si="190"/>
        <v>0</v>
      </c>
      <c r="BG107" s="125">
        <f t="shared" si="191"/>
        <v>0</v>
      </c>
      <c r="BH107" s="125">
        <f t="shared" si="192"/>
        <v>0</v>
      </c>
      <c r="BI107" s="125">
        <f t="shared" si="193"/>
        <v>0</v>
      </c>
      <c r="BJ107" s="125">
        <f t="shared" si="194"/>
        <v>0</v>
      </c>
      <c r="BK107" s="125">
        <f t="shared" si="195"/>
        <v>0</v>
      </c>
      <c r="BL107" s="125">
        <f t="shared" si="196"/>
        <v>0</v>
      </c>
      <c r="BM107" s="125">
        <f t="shared" si="197"/>
        <v>0</v>
      </c>
      <c r="BN107" s="125">
        <f t="shared" si="198"/>
        <v>0</v>
      </c>
      <c r="BO107" s="125">
        <f t="shared" si="199"/>
        <v>0</v>
      </c>
      <c r="BP107" s="125">
        <f t="shared" si="200"/>
        <v>0</v>
      </c>
      <c r="BQ107" s="125">
        <f t="shared" si="201"/>
        <v>0</v>
      </c>
      <c r="BR107" s="125">
        <f t="shared" si="202"/>
        <v>0</v>
      </c>
      <c r="BS107" s="125">
        <f t="shared" si="203"/>
        <v>0</v>
      </c>
      <c r="BT107" s="125">
        <f t="shared" si="204"/>
        <v>0</v>
      </c>
      <c r="BU107" s="125">
        <f t="shared" si="205"/>
        <v>0</v>
      </c>
      <c r="BV107" s="125">
        <f t="shared" si="206"/>
        <v>0</v>
      </c>
      <c r="BW107" s="125">
        <f t="shared" si="207"/>
        <v>0</v>
      </c>
      <c r="BX107" s="125">
        <f t="shared" si="208"/>
        <v>0</v>
      </c>
      <c r="BY107" s="125">
        <f t="shared" si="209"/>
        <v>0</v>
      </c>
      <c r="BZ107" s="125">
        <f t="shared" si="210"/>
        <v>0</v>
      </c>
      <c r="CA107" s="125">
        <f t="shared" si="211"/>
        <v>0</v>
      </c>
      <c r="CB107" s="125">
        <f t="shared" si="212"/>
        <v>0</v>
      </c>
      <c r="CC107" s="125">
        <f t="shared" si="213"/>
        <v>0</v>
      </c>
      <c r="CD107" s="125">
        <f t="shared" si="214"/>
        <v>0</v>
      </c>
      <c r="CE107" s="125">
        <f t="shared" si="215"/>
        <v>0</v>
      </c>
      <c r="CF107" s="2">
        <f>IFERROR(IF($F107="地位Ⅰ",INDEX(幹材積成長量!$I$7:$K$148,MATCH((【入力】吸収量・排出量算定シート!$H107+(【入力】吸収量・排出量算定シート!CF$17-【入力】吸収量・排出量算定シート!$CF$17)),幹材積成長量!$I$7:$I$148,0),MATCH(【入力】吸収量・排出量算定シート!$G107,幹材積成長量!$I$7:$K$7,0)),IF($F107="地位Ⅲ",INDEX(幹材積成長量!$O$7:$Q$148,MATCH((【入力】吸収量・排出量算定シート!$H107+(【入力】吸収量・排出量算定シート!CF$17-【入力】吸収量・排出量算定シート!$CF$17)),幹材積成長量!$O$7:$O$148,0),MATCH(【入力】吸収量・排出量算定シート!$G107,幹材積成長量!$O$7:$Q$7,0)),INDEX(幹材積成長量!$L$7:$N$148,MATCH((【入力】吸収量・排出量算定シート!$H107+(【入力】吸収量・排出量算定シート!CF$17-【入力】吸収量・排出量算定シート!$CF$17)),幹材積成長量!$L$7:$L$148,0),MATCH(【入力】吸収量・排出量算定シート!$G107,幹材積成長量!$L$7:$N$7,0)))),0)</f>
        <v>0</v>
      </c>
      <c r="CG107" s="2">
        <f>IFERROR(IF($F107="地位Ⅰ",INDEX(幹材積成長量!$I$7:$K$148,MATCH((【入力】吸収量・排出量算定シート!$H107+(【入力】吸収量・排出量算定シート!CG$17-【入力】吸収量・排出量算定シート!$CF$17)),幹材積成長量!$I$7:$I$148,0),MATCH(【入力】吸収量・排出量算定シート!$G107,幹材積成長量!$I$7:$K$7,0)),IF($F107="地位Ⅲ",INDEX(幹材積成長量!$O$7:$Q$148,MATCH((【入力】吸収量・排出量算定シート!$H107+(【入力】吸収量・排出量算定シート!CG$17-【入力】吸収量・排出量算定シート!$CF$17)),幹材積成長量!$O$7:$O$148,0),MATCH(【入力】吸収量・排出量算定シート!$G107,幹材積成長量!$O$7:$Q$7,0)),INDEX(幹材積成長量!$L$7:$N$148,MATCH((【入力】吸収量・排出量算定シート!$H107+(【入力】吸収量・排出量算定シート!CG$17-【入力】吸収量・排出量算定シート!$CF$17)),幹材積成長量!$L$7:$L$148,0),MATCH(【入力】吸収量・排出量算定シート!$G107,幹材積成長量!$L$7:$N$7,0)))),0)</f>
        <v>0</v>
      </c>
      <c r="CH107" s="2">
        <f>IFERROR(IF($F107="地位Ⅰ",INDEX(幹材積成長量!$I$7:$K$148,MATCH((【入力】吸収量・排出量算定シート!$H107+(【入力】吸収量・排出量算定シート!CH$17-【入力】吸収量・排出量算定シート!$CF$17)),幹材積成長量!$I$7:$I$148,0),MATCH(【入力】吸収量・排出量算定シート!$G107,幹材積成長量!$I$7:$K$7,0)),IF($F107="地位Ⅲ",INDEX(幹材積成長量!$O$7:$Q$148,MATCH((【入力】吸収量・排出量算定シート!$H107+(【入力】吸収量・排出量算定シート!CH$17-【入力】吸収量・排出量算定シート!$CF$17)),幹材積成長量!$O$7:$O$148,0),MATCH(【入力】吸収量・排出量算定シート!$G107,幹材積成長量!$O$7:$Q$7,0)),INDEX(幹材積成長量!$L$7:$N$148,MATCH((【入力】吸収量・排出量算定シート!$H107+(【入力】吸収量・排出量算定シート!CH$17-【入力】吸収量・排出量算定シート!$CF$17)),幹材積成長量!$L$7:$L$148,0),MATCH(【入力】吸収量・排出量算定シート!$G107,幹材積成長量!$L$7:$N$7,0)))),0)</f>
        <v>0</v>
      </c>
      <c r="CI107" s="2">
        <f>IFERROR(IF($F107="地位Ⅰ",INDEX(幹材積成長量!$I$7:$K$148,MATCH((【入力】吸収量・排出量算定シート!$H107+(【入力】吸収量・排出量算定シート!CI$17-【入力】吸収量・排出量算定シート!$CF$17)),幹材積成長量!$I$7:$I$148,0),MATCH(【入力】吸収量・排出量算定シート!$G107,幹材積成長量!$I$7:$K$7,0)),IF($F107="地位Ⅲ",INDEX(幹材積成長量!$O$7:$Q$148,MATCH((【入力】吸収量・排出量算定シート!$H107+(【入力】吸収量・排出量算定シート!CI$17-【入力】吸収量・排出量算定シート!$CF$17)),幹材積成長量!$O$7:$O$148,0),MATCH(【入力】吸収量・排出量算定シート!$G107,幹材積成長量!$O$7:$Q$7,0)),INDEX(幹材積成長量!$L$7:$N$148,MATCH((【入力】吸収量・排出量算定シート!$H107+(【入力】吸収量・排出量算定シート!CI$17-【入力】吸収量・排出量算定シート!$CF$17)),幹材積成長量!$L$7:$L$148,0),MATCH(【入力】吸収量・排出量算定シート!$G107,幹材積成長量!$L$7:$N$7,0)))),0)</f>
        <v>0</v>
      </c>
      <c r="CJ107" s="2">
        <f>IFERROR(IF($F107="地位Ⅰ",INDEX(幹材積成長量!$I$7:$K$148,MATCH((【入力】吸収量・排出量算定シート!$H107+(【入力】吸収量・排出量算定シート!CJ$17-【入力】吸収量・排出量算定シート!$CF$17)),幹材積成長量!$I$7:$I$148,0),MATCH(【入力】吸収量・排出量算定シート!$G107,幹材積成長量!$I$7:$K$7,0)),IF($F107="地位Ⅲ",INDEX(幹材積成長量!$O$7:$Q$148,MATCH((【入力】吸収量・排出量算定シート!$H107+(【入力】吸収量・排出量算定シート!CJ$17-【入力】吸収量・排出量算定シート!$CF$17)),幹材積成長量!$O$7:$O$148,0),MATCH(【入力】吸収量・排出量算定シート!$G107,幹材積成長量!$O$7:$Q$7,0)),INDEX(幹材積成長量!$L$7:$N$148,MATCH((【入力】吸収量・排出量算定シート!$H107+(【入力】吸収量・排出量算定シート!CJ$17-【入力】吸収量・排出量算定シート!$CF$17)),幹材積成長量!$L$7:$L$148,0),MATCH(【入力】吸収量・排出量算定シート!$G107,幹材積成長量!$L$7:$N$7,0)))),0)</f>
        <v>0</v>
      </c>
      <c r="CK107" s="2">
        <f>IFERROR(IF($F107="地位Ⅰ",INDEX(幹材積成長量!$I$7:$K$148,MATCH((【入力】吸収量・排出量算定シート!$H107+(【入力】吸収量・排出量算定シート!CK$17-【入力】吸収量・排出量算定シート!$CF$17)),幹材積成長量!$I$7:$I$148,0),MATCH(【入力】吸収量・排出量算定シート!$G107,幹材積成長量!$I$7:$K$7,0)),IF($F107="地位Ⅲ",INDEX(幹材積成長量!$O$7:$Q$148,MATCH((【入力】吸収量・排出量算定シート!$H107+(【入力】吸収量・排出量算定シート!CK$17-【入力】吸収量・排出量算定シート!$CF$17)),幹材積成長量!$O$7:$O$148,0),MATCH(【入力】吸収量・排出量算定シート!$G107,幹材積成長量!$O$7:$Q$7,0)),INDEX(幹材積成長量!$L$7:$N$148,MATCH((【入力】吸収量・排出量算定シート!$H107+(【入力】吸収量・排出量算定シート!CK$17-【入力】吸収量・排出量算定シート!$CF$17)),幹材積成長量!$L$7:$L$148,0),MATCH(【入力】吸収量・排出量算定シート!$G107,幹材積成長量!$L$7:$N$7,0)))),0)</f>
        <v>0</v>
      </c>
      <c r="CL107" s="2">
        <f>IFERROR(IF($F107="地位Ⅰ",INDEX(幹材積成長量!$I$7:$K$148,MATCH((【入力】吸収量・排出量算定シート!$H107+(【入力】吸収量・排出量算定シート!CL$17-【入力】吸収量・排出量算定シート!$CF$17)),幹材積成長量!$I$7:$I$148,0),MATCH(【入力】吸収量・排出量算定シート!$G107,幹材積成長量!$I$7:$K$7,0)),IF($F107="地位Ⅲ",INDEX(幹材積成長量!$O$7:$Q$148,MATCH((【入力】吸収量・排出量算定シート!$H107+(【入力】吸収量・排出量算定シート!CL$17-【入力】吸収量・排出量算定シート!$CF$17)),幹材積成長量!$O$7:$O$148,0),MATCH(【入力】吸収量・排出量算定シート!$G107,幹材積成長量!$O$7:$Q$7,0)),INDEX(幹材積成長量!$L$7:$N$148,MATCH((【入力】吸収量・排出量算定シート!$H107+(【入力】吸収量・排出量算定シート!CL$17-【入力】吸収量・排出量算定シート!$CF$17)),幹材積成長量!$L$7:$L$148,0),MATCH(【入力】吸収量・排出量算定シート!$G107,幹材積成長量!$L$7:$N$7,0)))),0)</f>
        <v>0</v>
      </c>
      <c r="CM107" s="2">
        <f>IFERROR(IF($F107="地位Ⅰ",INDEX(幹材積成長量!$I$7:$K$148,MATCH((【入力】吸収量・排出量算定シート!$H107+(【入力】吸収量・排出量算定シート!CM$17-【入力】吸収量・排出量算定シート!$CF$17)),幹材積成長量!$I$7:$I$148,0),MATCH(【入力】吸収量・排出量算定シート!$G107,幹材積成長量!$I$7:$K$7,0)),IF($F107="地位Ⅲ",INDEX(幹材積成長量!$O$7:$Q$148,MATCH((【入力】吸収量・排出量算定シート!$H107+(【入力】吸収量・排出量算定シート!CM$17-【入力】吸収量・排出量算定シート!$CF$17)),幹材積成長量!$O$7:$O$148,0),MATCH(【入力】吸収量・排出量算定シート!$G107,幹材積成長量!$O$7:$Q$7,0)),INDEX(幹材積成長量!$L$7:$N$148,MATCH((【入力】吸収量・排出量算定シート!$H107+(【入力】吸収量・排出量算定シート!CM$17-【入力】吸収量・排出量算定シート!$CF$17)),幹材積成長量!$L$7:$L$148,0),MATCH(【入力】吸収量・排出量算定シート!$G107,幹材積成長量!$L$7:$N$7,0)))),0)</f>
        <v>0</v>
      </c>
      <c r="CN107" s="2">
        <f>IFERROR(IF($F107="地位Ⅰ",INDEX(幹材積成長量!$I$7:$K$148,MATCH((【入力】吸収量・排出量算定シート!$H107+(【入力】吸収量・排出量算定シート!CN$17-【入力】吸収量・排出量算定シート!$CF$17)),幹材積成長量!$I$7:$I$148,0),MATCH(【入力】吸収量・排出量算定シート!$G107,幹材積成長量!$I$7:$K$7,0)),IF($F107="地位Ⅲ",INDEX(幹材積成長量!$O$7:$Q$148,MATCH((【入力】吸収量・排出量算定シート!$H107+(【入力】吸収量・排出量算定シート!CN$17-【入力】吸収量・排出量算定シート!$CF$17)),幹材積成長量!$O$7:$O$148,0),MATCH(【入力】吸収量・排出量算定シート!$G107,幹材積成長量!$O$7:$Q$7,0)),INDEX(幹材積成長量!$L$7:$N$148,MATCH((【入力】吸収量・排出量算定シート!$H107+(【入力】吸収量・排出量算定シート!CN$17-【入力】吸収量・排出量算定シート!$CF$17)),幹材積成長量!$L$7:$L$148,0),MATCH(【入力】吸収量・排出量算定シート!$G107,幹材積成長量!$L$7:$N$7,0)))),0)</f>
        <v>0</v>
      </c>
      <c r="CO107" s="2">
        <f>IFERROR(IF($F107="地位Ⅰ",INDEX(幹材積成長量!$I$7:$K$148,MATCH((【入力】吸収量・排出量算定シート!$H107+(【入力】吸収量・排出量算定シート!CO$17-【入力】吸収量・排出量算定シート!$CF$17)),幹材積成長量!$I$7:$I$148,0),MATCH(【入力】吸収量・排出量算定シート!$G107,幹材積成長量!$I$7:$K$7,0)),IF($F107="地位Ⅲ",INDEX(幹材積成長量!$O$7:$Q$148,MATCH((【入力】吸収量・排出量算定シート!$H107+(【入力】吸収量・排出量算定シート!CO$17-【入力】吸収量・排出量算定シート!$CF$17)),幹材積成長量!$O$7:$O$148,0),MATCH(【入力】吸収量・排出量算定シート!$G107,幹材積成長量!$O$7:$Q$7,0)),INDEX(幹材積成長量!$L$7:$N$148,MATCH((【入力】吸収量・排出量算定シート!$H107+(【入力】吸収量・排出量算定シート!CO$17-【入力】吸収量・排出量算定シート!$CF$17)),幹材積成長量!$L$7:$L$148,0),MATCH(【入力】吸収量・排出量算定シート!$G107,幹材積成長量!$L$7:$N$7,0)))),0)</f>
        <v>0</v>
      </c>
      <c r="CP107" s="2">
        <f>IFERROR(IF($F107="地位Ⅰ",INDEX(幹材積成長量!$I$7:$K$148,MATCH((【入力】吸収量・排出量算定シート!$H107+(【入力】吸収量・排出量算定シート!CP$17-【入力】吸収量・排出量算定シート!$CF$17)),幹材積成長量!$I$7:$I$148,0),MATCH(【入力】吸収量・排出量算定シート!$G107,幹材積成長量!$I$7:$K$7,0)),IF($F107="地位Ⅲ",INDEX(幹材積成長量!$O$7:$Q$148,MATCH((【入力】吸収量・排出量算定シート!$H107+(【入力】吸収量・排出量算定シート!CP$17-【入力】吸収量・排出量算定シート!$CF$17)),幹材積成長量!$O$7:$O$148,0),MATCH(【入力】吸収量・排出量算定シート!$G107,幹材積成長量!$O$7:$Q$7,0)),INDEX(幹材積成長量!$L$7:$N$148,MATCH((【入力】吸収量・排出量算定シート!$H107+(【入力】吸収量・排出量算定シート!CP$17-【入力】吸収量・排出量算定シート!$CF$17)),幹材積成長量!$L$7:$L$148,0),MATCH(【入力】吸収量・排出量算定シート!$G107,幹材積成長量!$L$7:$N$7,0)))),0)</f>
        <v>0</v>
      </c>
      <c r="CQ107" s="2">
        <f>IFERROR(IF($F107="地位Ⅰ",INDEX(幹材積成長量!$I$7:$K$148,MATCH((【入力】吸収量・排出量算定シート!$H107+(【入力】吸収量・排出量算定シート!CQ$17-【入力】吸収量・排出量算定シート!$CF$17)),幹材積成長量!$I$7:$I$148,0),MATCH(【入力】吸収量・排出量算定シート!$G107,幹材積成長量!$I$7:$K$7,0)),IF($F107="地位Ⅲ",INDEX(幹材積成長量!$O$7:$Q$148,MATCH((【入力】吸収量・排出量算定シート!$H107+(【入力】吸収量・排出量算定シート!CQ$17-【入力】吸収量・排出量算定シート!$CF$17)),幹材積成長量!$O$7:$O$148,0),MATCH(【入力】吸収量・排出量算定シート!$G107,幹材積成長量!$O$7:$Q$7,0)),INDEX(幹材積成長量!$L$7:$N$148,MATCH((【入力】吸収量・排出量算定シート!$H107+(【入力】吸収量・排出量算定シート!CQ$17-【入力】吸収量・排出量算定シート!$CF$17)),幹材積成長量!$L$7:$L$148,0),MATCH(【入力】吸収量・排出量算定シート!$G107,幹材積成長量!$L$7:$N$7,0)))),0)</f>
        <v>0</v>
      </c>
      <c r="CR107" s="2">
        <f>IFERROR(IF($F107="地位Ⅰ",INDEX(幹材積成長量!$I$7:$K$148,MATCH((【入力】吸収量・排出量算定シート!$H107+(【入力】吸収量・排出量算定シート!CR$17-【入力】吸収量・排出量算定シート!$CF$17)),幹材積成長量!$I$7:$I$148,0),MATCH(【入力】吸収量・排出量算定シート!$G107,幹材積成長量!$I$7:$K$7,0)),IF($F107="地位Ⅲ",INDEX(幹材積成長量!$O$7:$Q$148,MATCH((【入力】吸収量・排出量算定シート!$H107+(【入力】吸収量・排出量算定シート!CR$17-【入力】吸収量・排出量算定シート!$CF$17)),幹材積成長量!$O$7:$O$148,0),MATCH(【入力】吸収量・排出量算定シート!$G107,幹材積成長量!$O$7:$Q$7,0)),INDEX(幹材積成長量!$L$7:$N$148,MATCH((【入力】吸収量・排出量算定シート!$H107+(【入力】吸収量・排出量算定シート!CR$17-【入力】吸収量・排出量算定シート!$CF$17)),幹材積成長量!$L$7:$L$148,0),MATCH(【入力】吸収量・排出量算定シート!$G107,幹材積成長量!$L$7:$N$7,0)))),0)</f>
        <v>0</v>
      </c>
      <c r="CS107" s="2">
        <f>IFERROR(IF($F107="地位Ⅰ",INDEX(幹材積成長量!$I$7:$K$148,MATCH((【入力】吸収量・排出量算定シート!$H107+(【入力】吸収量・排出量算定シート!CS$17-【入力】吸収量・排出量算定シート!$CF$17)),幹材積成長量!$I$7:$I$148,0),MATCH(【入力】吸収量・排出量算定シート!$G107,幹材積成長量!$I$7:$K$7,0)),IF($F107="地位Ⅲ",INDEX(幹材積成長量!$O$7:$Q$148,MATCH((【入力】吸収量・排出量算定シート!$H107+(【入力】吸収量・排出量算定シート!CS$17-【入力】吸収量・排出量算定シート!$CF$17)),幹材積成長量!$O$7:$O$148,0),MATCH(【入力】吸収量・排出量算定シート!$G107,幹材積成長量!$O$7:$Q$7,0)),INDEX(幹材積成長量!$L$7:$N$148,MATCH((【入力】吸収量・排出量算定シート!$H107+(【入力】吸収量・排出量算定シート!CS$17-【入力】吸収量・排出量算定シート!$CF$17)),幹材積成長量!$L$7:$L$148,0),MATCH(【入力】吸収量・排出量算定シート!$G107,幹材積成長量!$L$7:$N$7,0)))),0)</f>
        <v>0</v>
      </c>
      <c r="CT107" s="2">
        <f>IFERROR(IF($F107="地位Ⅰ",INDEX(幹材積成長量!$I$7:$K$148,MATCH((【入力】吸収量・排出量算定シート!$H107+(【入力】吸収量・排出量算定シート!CT$17-【入力】吸収量・排出量算定シート!$CF$17)),幹材積成長量!$I$7:$I$148,0),MATCH(【入力】吸収量・排出量算定シート!$G107,幹材積成長量!$I$7:$K$7,0)),IF($F107="地位Ⅲ",INDEX(幹材積成長量!$O$7:$Q$148,MATCH((【入力】吸収量・排出量算定シート!$H107+(【入力】吸収量・排出量算定シート!CT$17-【入力】吸収量・排出量算定シート!$CF$17)),幹材積成長量!$O$7:$O$148,0),MATCH(【入力】吸収量・排出量算定シート!$G107,幹材積成長量!$O$7:$Q$7,0)),INDEX(幹材積成長量!$L$7:$N$148,MATCH((【入力】吸収量・排出量算定シート!$H107+(【入力】吸収量・排出量算定シート!CT$17-【入力】吸収量・排出量算定シート!$CF$17)),幹材積成長量!$L$7:$L$148,0),MATCH(【入力】吸収量・排出量算定シート!$G107,幹材積成長量!$L$7:$N$7,0)))),0)</f>
        <v>0</v>
      </c>
      <c r="CU107" s="2">
        <f>IFERROR(IF($F107="地位Ⅰ",INDEX(幹材積成長量!$I$7:$K$148,MATCH((【入力】吸収量・排出量算定シート!$H107+(【入力】吸収量・排出量算定シート!CU$17-【入力】吸収量・排出量算定シート!$CF$17)),幹材積成長量!$I$7:$I$148,0),MATCH(【入力】吸収量・排出量算定シート!$G107,幹材積成長量!$I$7:$K$7,0)),IF($F107="地位Ⅲ",INDEX(幹材積成長量!$O$7:$Q$148,MATCH((【入力】吸収量・排出量算定シート!$H107+(【入力】吸収量・排出量算定シート!CU$17-【入力】吸収量・排出量算定シート!$CF$17)),幹材積成長量!$O$7:$O$148,0),MATCH(【入力】吸収量・排出量算定シート!$G107,幹材積成長量!$O$7:$Q$7,0)),INDEX(幹材積成長量!$L$7:$N$148,MATCH((【入力】吸収量・排出量算定シート!$H107+(【入力】吸収量・排出量算定シート!CU$17-【入力】吸収量・排出量算定シート!$CF$17)),幹材積成長量!$L$7:$L$148,0),MATCH(【入力】吸収量・排出量算定シート!$G107,幹材積成長量!$L$7:$N$7,0)))),0)</f>
        <v>0</v>
      </c>
      <c r="CV107" s="2">
        <f>IFERROR(IF($F107="地位Ⅰ",INDEX(幹材積成長量!$I$7:$K$148,MATCH((【入力】吸収量・排出量算定シート!$H107+(【入力】吸収量・排出量算定シート!CV$17-【入力】吸収量・排出量算定シート!$CF$17)),幹材積成長量!$I$7:$I$148,0),MATCH(【入力】吸収量・排出量算定シート!$G107,幹材積成長量!$I$7:$K$7,0)),IF($F107="地位Ⅲ",INDEX(幹材積成長量!$O$7:$Q$148,MATCH((【入力】吸収量・排出量算定シート!$H107+(【入力】吸収量・排出量算定シート!CV$17-【入力】吸収量・排出量算定シート!$CF$17)),幹材積成長量!$O$7:$O$148,0),MATCH(【入力】吸収量・排出量算定シート!$G107,幹材積成長量!$O$7:$Q$7,0)),INDEX(幹材積成長量!$L$7:$N$148,MATCH((【入力】吸収量・排出量算定シート!$H107+(【入力】吸収量・排出量算定シート!CV$17-【入力】吸収量・排出量算定シート!$CF$17)),幹材積成長量!$L$7:$L$148,0),MATCH(【入力】吸収量・排出量算定シート!$G107,幹材積成長量!$L$7:$N$7,0)))),0)</f>
        <v>0</v>
      </c>
      <c r="CW107" s="2">
        <f t="shared" si="216"/>
        <v>0</v>
      </c>
      <c r="CX107" s="2">
        <f t="shared" si="217"/>
        <v>0</v>
      </c>
      <c r="CY107" s="2">
        <f t="shared" si="218"/>
        <v>0</v>
      </c>
      <c r="CZ107" s="2">
        <f t="shared" si="219"/>
        <v>0</v>
      </c>
      <c r="DA107" s="2">
        <f t="shared" si="220"/>
        <v>0</v>
      </c>
      <c r="DB107" s="2">
        <f t="shared" si="221"/>
        <v>0</v>
      </c>
      <c r="DC107" s="2">
        <f t="shared" si="222"/>
        <v>0</v>
      </c>
      <c r="DD107" s="2">
        <f t="shared" si="223"/>
        <v>0</v>
      </c>
      <c r="DE107" s="2">
        <f t="shared" si="224"/>
        <v>0</v>
      </c>
      <c r="DF107" s="2">
        <f t="shared" si="225"/>
        <v>0</v>
      </c>
      <c r="DG107" s="2">
        <f t="shared" si="226"/>
        <v>0</v>
      </c>
      <c r="DH107" s="2">
        <f t="shared" si="227"/>
        <v>0</v>
      </c>
      <c r="DI107" s="2">
        <f t="shared" si="228"/>
        <v>0</v>
      </c>
      <c r="DJ107" s="2">
        <f t="shared" si="229"/>
        <v>0</v>
      </c>
      <c r="DK107" s="2">
        <f t="shared" si="230"/>
        <v>0</v>
      </c>
      <c r="DL107" s="2">
        <f t="shared" si="231"/>
        <v>0</v>
      </c>
      <c r="DM107" s="2">
        <f t="shared" si="232"/>
        <v>0</v>
      </c>
      <c r="DN107" s="187">
        <f>IFERROR(IF($F107="地位Ⅰ",INDEX(幹材積成長量!$AE$7:$AG$14,8,MATCH(【入力】吸収量・排出量算定シート!$G107,幹材積成長量!$AE$7:$AG$7,0)),IF($F107="地位Ⅲ",INDEX(幹材積成長量!$AK$7:$AM$14,8,MATCH(【入力】吸収量・排出量算定シート!$G107,幹材積成長量!$AK$7:$AM$7,0)),INDEX(幹材積成長量!$AH$7:$AJ$14,8,MATCH(【入力】吸収量・排出量算定シート!$G107,幹材積成長量!$AH$7:$AJ$7,0)))),0)</f>
        <v>0</v>
      </c>
      <c r="DO107" s="187">
        <f>IFERROR(IF($F107="地位Ⅰ",INDEX(幹材積成長量!$AE$7:$AG$14,8,MATCH(【入力】吸収量・排出量算定シート!$G107,幹材積成長量!$AE$7:$AG$7,0)),IF($F107="地位Ⅲ",INDEX(幹材積成長量!$AK$7:$AM$14,8,MATCH(【入力】吸収量・排出量算定シート!$G107,幹材積成長量!$AK$7:$AM$7,0)),INDEX(幹材積成長量!$AH$7:$AJ$14,8,MATCH(【入力】吸収量・排出量算定シート!$G107,幹材積成長量!$AH$7:$AJ$7,0)))),0)</f>
        <v>0</v>
      </c>
      <c r="DP107" s="187">
        <f>IFERROR(IF($F107="地位Ⅰ",INDEX(幹材積成長量!$AE$7:$AG$14,8,MATCH(【入力】吸収量・排出量算定シート!$G107,幹材積成長量!$AE$7:$AG$7,0)),IF($F107="地位Ⅲ",INDEX(幹材積成長量!$AK$7:$AM$14,8,MATCH(【入力】吸収量・排出量算定シート!$G107,幹材積成長量!$AK$7:$AM$7,0)),INDEX(幹材積成長量!$AH$7:$AJ$14,8,MATCH(【入力】吸収量・排出量算定シート!$G107,幹材積成長量!$AH$7:$AJ$7,0)))),0)</f>
        <v>0</v>
      </c>
      <c r="DQ107" s="187">
        <f>IFERROR(IF($F107="地位Ⅰ",INDEX(幹材積成長量!$AE$7:$AG$14,8,MATCH(【入力】吸収量・排出量算定シート!$G107,幹材積成長量!$AE$7:$AG$7,0)),IF($F107="地位Ⅲ",INDEX(幹材積成長量!$AK$7:$AM$14,8,MATCH(【入力】吸収量・排出量算定シート!$G107,幹材積成長量!$AK$7:$AM$7,0)),INDEX(幹材積成長量!$AH$7:$AJ$14,8,MATCH(【入力】吸収量・排出量算定シート!$G107,幹材積成長量!$AH$7:$AJ$7,0)))),0)</f>
        <v>0</v>
      </c>
      <c r="DR107" s="187">
        <f>IFERROR(IF($F107="地位Ⅰ",INDEX(幹材積成長量!$AE$7:$AG$14,8,MATCH(【入力】吸収量・排出量算定シート!$G107,幹材積成長量!$AE$7:$AG$7,0)),IF($F107="地位Ⅲ",INDEX(幹材積成長量!$AK$7:$AM$14,8,MATCH(【入力】吸収量・排出量算定シート!$G107,幹材積成長量!$AK$7:$AM$7,0)),INDEX(幹材積成長量!$AH$7:$AJ$14,8,MATCH(【入力】吸収量・排出量算定シート!$G107,幹材積成長量!$AH$7:$AJ$7,0)))),0)</f>
        <v>0</v>
      </c>
      <c r="DS107" s="187">
        <f>IFERROR(IF($F107="地位Ⅰ",INDEX(幹材積成長量!$AE$7:$AG$14,8,MATCH(【入力】吸収量・排出量算定シート!$G107,幹材積成長量!$AE$7:$AG$7,0)),IF($F107="地位Ⅲ",INDEX(幹材積成長量!$AK$7:$AM$14,8,MATCH(【入力】吸収量・排出量算定シート!$G107,幹材積成長量!$AK$7:$AM$7,0)),INDEX(幹材積成長量!$AH$7:$AJ$14,8,MATCH(【入力】吸収量・排出量算定シート!$G107,幹材積成長量!$AH$7:$AJ$7,0)))),0)</f>
        <v>0</v>
      </c>
      <c r="DT107" s="187">
        <f>IFERROR(IF($F107="地位Ⅰ",INDEX(幹材積成長量!$AE$7:$AG$14,8,MATCH(【入力】吸収量・排出量算定シート!$G107,幹材積成長量!$AE$7:$AG$7,0)),IF($F107="地位Ⅲ",INDEX(幹材積成長量!$AK$7:$AM$14,8,MATCH(【入力】吸収量・排出量算定シート!$G107,幹材積成長量!$AK$7:$AM$7,0)),INDEX(幹材積成長量!$AH$7:$AJ$14,8,MATCH(【入力】吸収量・排出量算定シート!$G107,幹材積成長量!$AH$7:$AJ$7,0)))),0)</f>
        <v>0</v>
      </c>
      <c r="DU107" s="187">
        <f>IFERROR(IF($F107="地位Ⅰ",INDEX(幹材積成長量!$AE$7:$AG$14,8,MATCH(【入力】吸収量・排出量算定シート!$G107,幹材積成長量!$AE$7:$AG$7,0)),IF($F107="地位Ⅲ",INDEX(幹材積成長量!$AK$7:$AM$14,8,MATCH(【入力】吸収量・排出量算定シート!$G107,幹材積成長量!$AK$7:$AM$7,0)),INDEX(幹材積成長量!$AH$7:$AJ$14,8,MATCH(【入力】吸収量・排出量算定シート!$G107,幹材積成長量!$AH$7:$AJ$7,0)))),0)</f>
        <v>0</v>
      </c>
      <c r="DV107" s="187">
        <f>IFERROR(IF($F107="地位Ⅰ",INDEX(幹材積成長量!$AE$7:$AG$14,8,MATCH(【入力】吸収量・排出量算定シート!$G107,幹材積成長量!$AE$7:$AG$7,0)),IF($F107="地位Ⅲ",INDEX(幹材積成長量!$AK$7:$AM$14,8,MATCH(【入力】吸収量・排出量算定シート!$G107,幹材積成長量!$AK$7:$AM$7,0)),INDEX(幹材積成長量!$AH$7:$AJ$14,8,MATCH(【入力】吸収量・排出量算定シート!$G107,幹材積成長量!$AH$7:$AJ$7,0)))),0)</f>
        <v>0</v>
      </c>
      <c r="DW107" s="187">
        <f>IFERROR(IF($F107="地位Ⅰ",INDEX(幹材積成長量!$AE$7:$AG$14,8,MATCH(【入力】吸収量・排出量算定シート!$G107,幹材積成長量!$AE$7:$AG$7,0)),IF($F107="地位Ⅲ",INDEX(幹材積成長量!$AK$7:$AM$14,8,MATCH(【入力】吸収量・排出量算定シート!$G107,幹材積成長量!$AK$7:$AM$7,0)),INDEX(幹材積成長量!$AH$7:$AJ$14,8,MATCH(【入力】吸収量・排出量算定シート!$G107,幹材積成長量!$AH$7:$AJ$7,0)))),0)</f>
        <v>0</v>
      </c>
      <c r="DX107" s="187">
        <f>IFERROR(IF($F107="地位Ⅰ",INDEX(幹材積成長量!$AE$7:$AG$14,8,MATCH(【入力】吸収量・排出量算定シート!$G107,幹材積成長量!$AE$7:$AG$7,0)),IF($F107="地位Ⅲ",INDEX(幹材積成長量!$AK$7:$AM$14,8,MATCH(【入力】吸収量・排出量算定シート!$G107,幹材積成長量!$AK$7:$AM$7,0)),INDEX(幹材積成長量!$AH$7:$AJ$14,8,MATCH(【入力】吸収量・排出量算定シート!$G107,幹材積成長量!$AH$7:$AJ$7,0)))),0)</f>
        <v>0</v>
      </c>
      <c r="DY107" s="187">
        <f>IFERROR(IF($F107="地位Ⅰ",INDEX(幹材積成長量!$AE$7:$AG$14,8,MATCH(【入力】吸収量・排出量算定シート!$G107,幹材積成長量!$AE$7:$AG$7,0)),IF($F107="地位Ⅲ",INDEX(幹材積成長量!$AK$7:$AM$14,8,MATCH(【入力】吸収量・排出量算定シート!$G107,幹材積成長量!$AK$7:$AM$7,0)),INDEX(幹材積成長量!$AH$7:$AJ$14,8,MATCH(【入力】吸収量・排出量算定シート!$G107,幹材積成長量!$AH$7:$AJ$7,0)))),0)</f>
        <v>0</v>
      </c>
      <c r="DZ107" s="187">
        <f>IFERROR(IF($F107="地位Ⅰ",INDEX(幹材積成長量!$AE$7:$AG$14,8,MATCH(【入力】吸収量・排出量算定シート!$G107,幹材積成長量!$AE$7:$AG$7,0)),IF($F107="地位Ⅲ",INDEX(幹材積成長量!$AK$7:$AM$14,8,MATCH(【入力】吸収量・排出量算定シート!$G107,幹材積成長量!$AK$7:$AM$7,0)),INDEX(幹材積成長量!$AH$7:$AJ$14,8,MATCH(【入力】吸収量・排出量算定シート!$G107,幹材積成長量!$AH$7:$AJ$7,0)))),0)</f>
        <v>0</v>
      </c>
      <c r="EA107" s="187">
        <f>IFERROR(IF($F107="地位Ⅰ",INDEX(幹材積成長量!$AE$7:$AG$14,8,MATCH(【入力】吸収量・排出量算定シート!$G107,幹材積成長量!$AE$7:$AG$7,0)),IF($F107="地位Ⅲ",INDEX(幹材積成長量!$AK$7:$AM$14,8,MATCH(【入力】吸収量・排出量算定シート!$G107,幹材積成長量!$AK$7:$AM$7,0)),INDEX(幹材積成長量!$AH$7:$AJ$14,8,MATCH(【入力】吸収量・排出量算定シート!$G107,幹材積成長量!$AH$7:$AJ$7,0)))),0)</f>
        <v>0</v>
      </c>
      <c r="EB107" s="187">
        <f>IFERROR(IF($F107="地位Ⅰ",INDEX(幹材積成長量!$AE$7:$AG$14,8,MATCH(【入力】吸収量・排出量算定シート!$G107,幹材積成長量!$AE$7:$AG$7,0)),IF($F107="地位Ⅲ",INDEX(幹材積成長量!$AK$7:$AM$14,8,MATCH(【入力】吸収量・排出量算定シート!$G107,幹材積成長量!$AK$7:$AM$7,0)),INDEX(幹材積成長量!$AH$7:$AJ$14,8,MATCH(【入力】吸収量・排出量算定シート!$G107,幹材積成長量!$AH$7:$AJ$7,0)))),0)</f>
        <v>0</v>
      </c>
      <c r="EC107" s="187">
        <f>IFERROR(IF($F107="地位Ⅰ",INDEX(幹材積成長量!$AE$7:$AG$14,8,MATCH(【入力】吸収量・排出量算定シート!$G107,幹材積成長量!$AE$7:$AG$7,0)),IF($F107="地位Ⅲ",INDEX(幹材積成長量!$AK$7:$AM$14,8,MATCH(【入力】吸収量・排出量算定シート!$G107,幹材積成長量!$AK$7:$AM$7,0)),INDEX(幹材積成長量!$AH$7:$AJ$14,8,MATCH(【入力】吸収量・排出量算定シート!$G107,幹材積成長量!$AH$7:$AJ$7,0)))),0)</f>
        <v>0</v>
      </c>
      <c r="ED107" s="186">
        <f t="shared" si="233"/>
        <v>0</v>
      </c>
      <c r="EE107" s="186">
        <f t="shared" si="234"/>
        <v>0</v>
      </c>
      <c r="EF107" s="186">
        <f t="shared" si="235"/>
        <v>0</v>
      </c>
      <c r="EG107" s="186">
        <f t="shared" si="236"/>
        <v>0</v>
      </c>
      <c r="EH107" s="186">
        <f t="shared" si="237"/>
        <v>0</v>
      </c>
      <c r="EI107" s="186">
        <f t="shared" si="238"/>
        <v>0</v>
      </c>
      <c r="EJ107" s="186">
        <f t="shared" si="239"/>
        <v>0</v>
      </c>
      <c r="EK107" s="186">
        <f t="shared" si="240"/>
        <v>0</v>
      </c>
      <c r="EL107" s="186">
        <f t="shared" si="241"/>
        <v>0</v>
      </c>
      <c r="EM107" s="186">
        <f t="shared" si="242"/>
        <v>0</v>
      </c>
      <c r="EN107" s="186">
        <f t="shared" si="243"/>
        <v>0</v>
      </c>
      <c r="EO107" s="186">
        <f t="shared" si="244"/>
        <v>0</v>
      </c>
      <c r="EP107" s="186">
        <f t="shared" si="245"/>
        <v>0</v>
      </c>
      <c r="EQ107" s="186">
        <f t="shared" si="246"/>
        <v>0</v>
      </c>
      <c r="ER107" s="186">
        <f t="shared" si="247"/>
        <v>0</v>
      </c>
      <c r="ES107" s="186">
        <f t="shared" si="248"/>
        <v>0</v>
      </c>
      <c r="ET107" s="186">
        <f t="shared" si="249"/>
        <v>0</v>
      </c>
    </row>
    <row r="108" spans="2:150" x14ac:dyDescent="0.3">
      <c r="B108" s="3"/>
      <c r="C108" s="3"/>
      <c r="D108" s="3"/>
      <c r="E108" s="3"/>
      <c r="G108" s="217"/>
      <c r="J108" s="3"/>
      <c r="M108" s="187">
        <f>IFERROR(IF($F108="地位Ⅰ",INDEX(幹材積成長量!$S$7:$U$148,MATCH(【入力】吸収量・排出量算定シート!$H108+(M$17-$M$17),幹材積成長量!$S$7:$S$148,0),MATCH($G108,幹材積成長量!$S$7:$U$7,0)),IF($F108="地位Ⅲ",INDEX(幹材積成長量!$Y$7:$AA$148,MATCH(【入力】吸収量・排出量算定シート!$H108+(M$17-$M$17),幹材積成長量!$Y$7:$Y$148,0),MATCH($G108,幹材積成長量!$Y$7:$AA$7,0)),INDEX(幹材積成長量!$V$7:$X$148,MATCH(【入力】吸収量・排出量算定シート!$H108+(M$17-$M$17),幹材積成長量!$V$7:$V$148,0),MATCH($G108,幹材積成長量!$V$7:$X$7,0)))),0)</f>
        <v>0</v>
      </c>
      <c r="N108" s="187">
        <f>IFERROR(IF($F108="地位Ⅰ",INDEX(幹材積成長量!$S$7:$U$148,MATCH(【入力】吸収量・排出量算定シート!$H108+(N$17-$M$17),幹材積成長量!$S$7:$S$148,0),MATCH($G108,幹材積成長量!$S$7:$U$7,0)),IF($F108="地位Ⅲ",INDEX(幹材積成長量!$Y$7:$AA$148,MATCH(【入力】吸収量・排出量算定シート!$H108+(N$17-$M$17),幹材積成長量!$Y$7:$Y$148,0),MATCH($G108,幹材積成長量!$Y$7:$AA$7,0)),INDEX(幹材積成長量!$V$7:$X$148,MATCH(【入力】吸収量・排出量算定シート!$H108+(N$17-$M$17),幹材積成長量!$V$7:$V$148,0),MATCH($G108,幹材積成長量!$V$7:$X$7,0)))),0)</f>
        <v>0</v>
      </c>
      <c r="O108" s="187">
        <f>IFERROR(IF($F108="地位Ⅰ",INDEX(幹材積成長量!$S$7:$U$148,MATCH(【入力】吸収量・排出量算定シート!$H108+(O$17-$M$17),幹材積成長量!$S$7:$S$148,0),MATCH($G108,幹材積成長量!$S$7:$U$7,0)),IF($F108="地位Ⅲ",INDEX(幹材積成長量!$Y$7:$AA$148,MATCH(【入力】吸収量・排出量算定シート!$H108+(O$17-$M$17),幹材積成長量!$Y$7:$Y$148,0),MATCH($G108,幹材積成長量!$Y$7:$AA$7,0)),INDEX(幹材積成長量!$V$7:$X$148,MATCH(【入力】吸収量・排出量算定シート!$H108+(O$17-$M$17),幹材積成長量!$V$7:$V$148,0),MATCH($G108,幹材積成長量!$V$7:$X$7,0)))),0)</f>
        <v>0</v>
      </c>
      <c r="P108" s="187">
        <f>IFERROR(IF($F108="地位Ⅰ",INDEX(幹材積成長量!$S$7:$U$148,MATCH(【入力】吸収量・排出量算定シート!$H108+(P$17-$M$17),幹材積成長量!$S$7:$S$148,0),MATCH($G108,幹材積成長量!$S$7:$U$7,0)),IF($F108="地位Ⅲ",INDEX(幹材積成長量!$Y$7:$AA$148,MATCH(【入力】吸収量・排出量算定シート!$H108+(P$17-$M$17),幹材積成長量!$Y$7:$Y$148,0),MATCH($G108,幹材積成長量!$Y$7:$AA$7,0)),INDEX(幹材積成長量!$V$7:$X$148,MATCH(【入力】吸収量・排出量算定シート!$H108+(P$17-$M$17),幹材積成長量!$V$7:$V$148,0),MATCH($G108,幹材積成長量!$V$7:$X$7,0)))),0)</f>
        <v>0</v>
      </c>
      <c r="Q108" s="187">
        <f>IFERROR(IF($F108="地位Ⅰ",INDEX(幹材積成長量!$S$7:$U$148,MATCH(【入力】吸収量・排出量算定シート!$H108+(Q$17-$M$17),幹材積成長量!$S$7:$S$148,0),MATCH($G108,幹材積成長量!$S$7:$U$7,0)),IF($F108="地位Ⅲ",INDEX(幹材積成長量!$Y$7:$AA$148,MATCH(【入力】吸収量・排出量算定シート!$H108+(Q$17-$M$17),幹材積成長量!$Y$7:$Y$148,0),MATCH($G108,幹材積成長量!$Y$7:$AA$7,0)),INDEX(幹材積成長量!$V$7:$X$148,MATCH(【入力】吸収量・排出量算定シート!$H108+(Q$17-$M$17),幹材積成長量!$V$7:$V$148,0),MATCH($G108,幹材積成長量!$V$7:$X$7,0)))),0)</f>
        <v>0</v>
      </c>
      <c r="R108" s="187">
        <f>IFERROR(IF($F108="地位Ⅰ",INDEX(幹材積成長量!$S$7:$U$148,MATCH(【入力】吸収量・排出量算定シート!$H108+(R$17-$M$17),幹材積成長量!$S$7:$S$148,0),MATCH($G108,幹材積成長量!$S$7:$U$7,0)),IF($F108="地位Ⅲ",INDEX(幹材積成長量!$Y$7:$AA$148,MATCH(【入力】吸収量・排出量算定シート!$H108+(R$17-$M$17),幹材積成長量!$Y$7:$Y$148,0),MATCH($G108,幹材積成長量!$Y$7:$AA$7,0)),INDEX(幹材積成長量!$V$7:$X$148,MATCH(【入力】吸収量・排出量算定シート!$H108+(R$17-$M$17),幹材積成長量!$V$7:$V$148,0),MATCH($G108,幹材積成長量!$V$7:$X$7,0)))),0)</f>
        <v>0</v>
      </c>
      <c r="S108" s="187">
        <f>IFERROR(IF($F108="地位Ⅰ",INDEX(幹材積成長量!$S$7:$U$148,MATCH(【入力】吸収量・排出量算定シート!$H108+(S$17-$M$17),幹材積成長量!$S$7:$S$148,0),MATCH($G108,幹材積成長量!$S$7:$U$7,0)),IF($F108="地位Ⅲ",INDEX(幹材積成長量!$Y$7:$AA$148,MATCH(【入力】吸収量・排出量算定シート!$H108+(S$17-$M$17),幹材積成長量!$Y$7:$Y$148,0),MATCH($G108,幹材積成長量!$Y$7:$AA$7,0)),INDEX(幹材積成長量!$V$7:$X$148,MATCH(【入力】吸収量・排出量算定シート!$H108+(S$17-$M$17),幹材積成長量!$V$7:$V$148,0),MATCH($G108,幹材積成長量!$V$7:$X$7,0)))),0)</f>
        <v>0</v>
      </c>
      <c r="T108" s="187">
        <f>IFERROR(IF($F108="地位Ⅰ",INDEX(幹材積成長量!$S$7:$U$148,MATCH(【入力】吸収量・排出量算定シート!$H108+(T$17-$M$17),幹材積成長量!$S$7:$S$148,0),MATCH($G108,幹材積成長量!$S$7:$U$7,0)),IF($F108="地位Ⅲ",INDEX(幹材積成長量!$Y$7:$AA$148,MATCH(【入力】吸収量・排出量算定シート!$H108+(T$17-$M$17),幹材積成長量!$Y$7:$Y$148,0),MATCH($G108,幹材積成長量!$Y$7:$AA$7,0)),INDEX(幹材積成長量!$V$7:$X$148,MATCH(【入力】吸収量・排出量算定シート!$H108+(T$17-$M$17),幹材積成長量!$V$7:$V$148,0),MATCH($G108,幹材積成長量!$V$7:$X$7,0)))),0)</f>
        <v>0</v>
      </c>
      <c r="U108" s="187">
        <f>IFERROR(IF($F108="地位Ⅰ",INDEX(幹材積成長量!$S$7:$U$148,MATCH(【入力】吸収量・排出量算定シート!$H108+(U$17-$M$17),幹材積成長量!$S$7:$S$148,0),MATCH($G108,幹材積成長量!$S$7:$U$7,0)),IF($F108="地位Ⅲ",INDEX(幹材積成長量!$Y$7:$AA$148,MATCH(【入力】吸収量・排出量算定シート!$H108+(U$17-$M$17),幹材積成長量!$Y$7:$Y$148,0),MATCH($G108,幹材積成長量!$Y$7:$AA$7,0)),INDEX(幹材積成長量!$V$7:$X$148,MATCH(【入力】吸収量・排出量算定シート!$H108+(U$17-$M$17),幹材積成長量!$V$7:$V$148,0),MATCH($G108,幹材積成長量!$V$7:$X$7,0)))),0)</f>
        <v>0</v>
      </c>
      <c r="V108" s="187">
        <f>IFERROR(IF($F108="地位Ⅰ",INDEX(幹材積成長量!$S$7:$U$148,MATCH(【入力】吸収量・排出量算定シート!$H108+(V$17-$M$17),幹材積成長量!$S$7:$S$148,0),MATCH($G108,幹材積成長量!$S$7:$U$7,0)),IF($F108="地位Ⅲ",INDEX(幹材積成長量!$Y$7:$AA$148,MATCH(【入力】吸収量・排出量算定シート!$H108+(V$17-$M$17),幹材積成長量!$Y$7:$Y$148,0),MATCH($G108,幹材積成長量!$Y$7:$AA$7,0)),INDEX(幹材積成長量!$V$7:$X$148,MATCH(【入力】吸収量・排出量算定シート!$H108+(V$17-$M$17),幹材積成長量!$V$7:$V$148,0),MATCH($G108,幹材積成長量!$V$7:$X$7,0)))),0)</f>
        <v>0</v>
      </c>
      <c r="W108" s="187">
        <f>IFERROR(IF($F108="地位Ⅰ",INDEX(幹材積成長量!$S$7:$U$148,MATCH(【入力】吸収量・排出量算定シート!$H108+(W$17-$M$17),幹材積成長量!$S$7:$S$148,0),MATCH($G108,幹材積成長量!$S$7:$U$7,0)),IF($F108="地位Ⅲ",INDEX(幹材積成長量!$Y$7:$AA$148,MATCH(【入力】吸収量・排出量算定シート!$H108+(W$17-$M$17),幹材積成長量!$Y$7:$Y$148,0),MATCH($G108,幹材積成長量!$Y$7:$AA$7,0)),INDEX(幹材積成長量!$V$7:$X$148,MATCH(【入力】吸収量・排出量算定シート!$H108+(W$17-$M$17),幹材積成長量!$V$7:$V$148,0),MATCH($G108,幹材積成長量!$V$7:$X$7,0)))),0)</f>
        <v>0</v>
      </c>
      <c r="X108" s="187">
        <f>IFERROR(IF($F108="地位Ⅰ",INDEX(幹材積成長量!$S$7:$U$148,MATCH(【入力】吸収量・排出量算定シート!$H108+(X$17-$M$17),幹材積成長量!$S$7:$S$148,0),MATCH($G108,幹材積成長量!$S$7:$U$7,0)),IF($F108="地位Ⅲ",INDEX(幹材積成長量!$Y$7:$AA$148,MATCH(【入力】吸収量・排出量算定シート!$H108+(X$17-$M$17),幹材積成長量!$Y$7:$Y$148,0),MATCH($G108,幹材積成長量!$Y$7:$AA$7,0)),INDEX(幹材積成長量!$V$7:$X$148,MATCH(【入力】吸収量・排出量算定シート!$H108+(X$17-$M$17),幹材積成長量!$V$7:$V$148,0),MATCH($G108,幹材積成長量!$V$7:$X$7,0)))),0)</f>
        <v>0</v>
      </c>
      <c r="Y108" s="187">
        <f>IFERROR(IF($F108="地位Ⅰ",INDEX(幹材積成長量!$S$7:$U$148,MATCH(【入力】吸収量・排出量算定シート!$H108+(Y$17-$M$17),幹材積成長量!$S$7:$S$148,0),MATCH($G108,幹材積成長量!$S$7:$U$7,0)),IF($F108="地位Ⅲ",INDEX(幹材積成長量!$Y$7:$AA$148,MATCH(【入力】吸収量・排出量算定シート!$H108+(Y$17-$M$17),幹材積成長量!$Y$7:$Y$148,0),MATCH($G108,幹材積成長量!$Y$7:$AA$7,0)),INDEX(幹材積成長量!$V$7:$X$148,MATCH(【入力】吸収量・排出量算定シート!$H108+(Y$17-$M$17),幹材積成長量!$V$7:$V$148,0),MATCH($G108,幹材積成長量!$V$7:$X$7,0)))),0)</f>
        <v>0</v>
      </c>
      <c r="Z108" s="187">
        <f>IFERROR(IF($F108="地位Ⅰ",INDEX(幹材積成長量!$S$7:$U$148,MATCH(【入力】吸収量・排出量算定シート!$H108+(Z$17-$M$17),幹材積成長量!$S$7:$S$148,0),MATCH($G108,幹材積成長量!$S$7:$U$7,0)),IF($F108="地位Ⅲ",INDEX(幹材積成長量!$Y$7:$AA$148,MATCH(【入力】吸収量・排出量算定シート!$H108+(Z$17-$M$17),幹材積成長量!$Y$7:$Y$148,0),MATCH($G108,幹材積成長量!$Y$7:$AA$7,0)),INDEX(幹材積成長量!$V$7:$X$148,MATCH(【入力】吸収量・排出量算定シート!$H108+(Z$17-$M$17),幹材積成長量!$V$7:$V$148,0),MATCH($G108,幹材積成長量!$V$7:$X$7,0)))),0)</f>
        <v>0</v>
      </c>
      <c r="AA108" s="187">
        <f>IFERROR(IF($F108="地位Ⅰ",INDEX(幹材積成長量!$S$7:$U$148,MATCH(【入力】吸収量・排出量算定シート!$H108+(AA$17-$M$17),幹材積成長量!$S$7:$S$148,0),MATCH($G108,幹材積成長量!$S$7:$U$7,0)),IF($F108="地位Ⅲ",INDEX(幹材積成長量!$Y$7:$AA$148,MATCH(【入力】吸収量・排出量算定シート!$H108+(AA$17-$M$17),幹材積成長量!$Y$7:$Y$148,0),MATCH($G108,幹材積成長量!$Y$7:$AA$7,0)),INDEX(幹材積成長量!$V$7:$X$148,MATCH(【入力】吸収量・排出量算定シート!$H108+(AA$17-$M$17),幹材積成長量!$V$7:$V$148,0),MATCH($G108,幹材積成長量!$V$7:$X$7,0)))),0)</f>
        <v>0</v>
      </c>
      <c r="AB108" s="187">
        <f>IFERROR(IF($F108="地位Ⅰ",INDEX(幹材積成長量!$S$7:$U$148,MATCH(【入力】吸収量・排出量算定シート!$H108+(AB$17-$M$17),幹材積成長量!$S$7:$S$148,0),MATCH($G108,幹材積成長量!$S$7:$U$7,0)),IF($F108="地位Ⅲ",INDEX(幹材積成長量!$Y$7:$AA$148,MATCH(【入力】吸収量・排出量算定シート!$H108+(AB$17-$M$17),幹材積成長量!$Y$7:$Y$148,0),MATCH($G108,幹材積成長量!$Y$7:$AA$7,0)),INDEX(幹材積成長量!$V$7:$X$148,MATCH(【入力】吸収量・排出量算定シート!$H108+(AB$17-$M$17),幹材積成長量!$V$7:$V$148,0),MATCH($G108,幹材積成長量!$V$7:$X$7,0)))),0)</f>
        <v>0</v>
      </c>
      <c r="AC108" s="187">
        <f>IFERROR(IF($F108="地位Ⅰ",INDEX(幹材積成長量!$S$7:$U$148,MATCH(【入力】吸収量・排出量算定シート!$H108+(AC$17-$M$17),幹材積成長量!$S$7:$S$148,0),MATCH($G108,幹材積成長量!$S$7:$U$7,0)),IF($F108="地位Ⅲ",INDEX(幹材積成長量!$Y$7:$AA$148,MATCH(【入力】吸収量・排出量算定シート!$H108+(AC$17-$M$17),幹材積成長量!$Y$7:$Y$148,0),MATCH($G108,幹材積成長量!$Y$7:$AA$7,0)),INDEX(幹材積成長量!$V$7:$X$148,MATCH(【入力】吸収量・排出量算定シート!$H108+(AC$17-$M$17),幹材積成長量!$V$7:$V$148,0),MATCH($G108,幹材積成長量!$V$7:$X$7,0)))),0)</f>
        <v>0</v>
      </c>
      <c r="AD108" s="2">
        <f>IFERROR(INDEX('BEF（拡大係数）'!$A$4:$AO$154,MATCH(【入力】吸収量・排出量算定シート!$H108,'BEF（拡大係数）'!$A$4:$A$154,0),MATCH($G108,'BEF（拡大係数）'!$A$4:$AO$4,0)),0)</f>
        <v>0</v>
      </c>
      <c r="AE108" s="2">
        <f>IFERROR(INDEX('BEF（拡大係数）'!$A$4:$AO$154,MATCH(【入力】吸収量・排出量算定シート!$H108,'BEF（拡大係数）'!$A$4:$A$154,0),MATCH($G108,'BEF（拡大係数）'!$A$4:$AO$4,0)),0)</f>
        <v>0</v>
      </c>
      <c r="AF108" s="2">
        <f>IFERROR(INDEX('BEF（拡大係数）'!$A$4:$AO$154,MATCH(【入力】吸収量・排出量算定シート!$H108,'BEF（拡大係数）'!$A$4:$A$154,0),MATCH($G108,'BEF（拡大係数）'!$A$4:$AO$4,0)),0)</f>
        <v>0</v>
      </c>
      <c r="AG108" s="2">
        <f>IFERROR(INDEX('BEF（拡大係数）'!$A$4:$AO$154,MATCH(【入力】吸収量・排出量算定シート!$H108,'BEF（拡大係数）'!$A$4:$A$154,0),MATCH($G108,'BEF（拡大係数）'!$A$4:$AO$4,0)),0)</f>
        <v>0</v>
      </c>
      <c r="AH108" s="2">
        <f>IFERROR(INDEX('BEF（拡大係数）'!$A$4:$AO$154,MATCH(【入力】吸収量・排出量算定シート!$H108,'BEF（拡大係数）'!$A$4:$A$154,0),MATCH($G108,'BEF（拡大係数）'!$A$4:$AO$4,0)),0)</f>
        <v>0</v>
      </c>
      <c r="AI108" s="2">
        <f>IFERROR(INDEX('BEF（拡大係数）'!$A$4:$AO$154,MATCH(【入力】吸収量・排出量算定シート!$H108,'BEF（拡大係数）'!$A$4:$A$154,0),MATCH($G108,'BEF（拡大係数）'!$A$4:$AO$4,0)),0)</f>
        <v>0</v>
      </c>
      <c r="AJ108" s="2">
        <f>IFERROR(INDEX('BEF（拡大係数）'!$A$4:$AO$154,MATCH(【入力】吸収量・排出量算定シート!$H108,'BEF（拡大係数）'!$A$4:$A$154,0),MATCH($G108,'BEF（拡大係数）'!$A$4:$AO$4,0)),0)</f>
        <v>0</v>
      </c>
      <c r="AK108" s="2">
        <f>IFERROR(INDEX('BEF（拡大係数）'!$A$4:$AO$154,MATCH(【入力】吸収量・排出量算定シート!$H108,'BEF（拡大係数）'!$A$4:$A$154,0),MATCH($G108,'BEF（拡大係数）'!$A$4:$AO$4,0)),0)</f>
        <v>0</v>
      </c>
      <c r="AL108" s="2">
        <f>IFERROR(INDEX('BEF（拡大係数）'!$A$4:$AO$154,MATCH(【入力】吸収量・排出量算定シート!$H108,'BEF（拡大係数）'!$A$4:$A$154,0),MATCH($G108,'BEF（拡大係数）'!$A$4:$AO$4,0)),0)</f>
        <v>0</v>
      </c>
      <c r="AM108" s="2">
        <f>IFERROR(INDEX('BEF（拡大係数）'!$A$4:$AO$154,MATCH(【入力】吸収量・排出量算定シート!$H108,'BEF（拡大係数）'!$A$4:$A$154,0),MATCH($G108,'BEF（拡大係数）'!$A$4:$AO$4,0)),0)</f>
        <v>0</v>
      </c>
      <c r="AN108" s="2">
        <f>IFERROR(INDEX('BEF（拡大係数）'!$A$4:$AO$154,MATCH(【入力】吸収量・排出量算定シート!$H108,'BEF（拡大係数）'!$A$4:$A$154,0),MATCH($G108,'BEF（拡大係数）'!$A$4:$AO$4,0)),0)</f>
        <v>0</v>
      </c>
      <c r="AO108" s="2">
        <f>IFERROR(INDEX('BEF（拡大係数）'!$A$4:$AO$154,MATCH(【入力】吸収量・排出量算定シート!$H108,'BEF（拡大係数）'!$A$4:$A$154,0),MATCH($G108,'BEF（拡大係数）'!$A$4:$AO$4,0)),0)</f>
        <v>0</v>
      </c>
      <c r="AP108" s="2">
        <f>IFERROR(INDEX('BEF（拡大係数）'!$A$4:$AO$154,MATCH(【入力】吸収量・排出量算定シート!$H108,'BEF（拡大係数）'!$A$4:$A$154,0),MATCH($G108,'BEF（拡大係数）'!$A$4:$AO$4,0)),0)</f>
        <v>0</v>
      </c>
      <c r="AQ108" s="2">
        <f>IFERROR(INDEX('BEF（拡大係数）'!$A$4:$AO$154,MATCH(【入力】吸収量・排出量算定シート!$H108,'BEF（拡大係数）'!$A$4:$A$154,0),MATCH($G108,'BEF（拡大係数）'!$A$4:$AO$4,0)),0)</f>
        <v>0</v>
      </c>
      <c r="AR108" s="2">
        <f>IFERROR(INDEX('BEF（拡大係数）'!$A$4:$AO$154,MATCH(【入力】吸収量・排出量算定シート!$H108,'BEF（拡大係数）'!$A$4:$A$154,0),MATCH($G108,'BEF（拡大係数）'!$A$4:$AO$4,0)),0)</f>
        <v>0</v>
      </c>
      <c r="AS108" s="2">
        <f>IFERROR(INDEX('BEF（拡大係数）'!$A$4:$AO$154,MATCH(【入力】吸収量・排出量算定シート!$H108,'BEF（拡大係数）'!$A$4:$A$154,0),MATCH($G108,'BEF（拡大係数）'!$A$4:$AO$4,0)),0)</f>
        <v>0</v>
      </c>
      <c r="AT108" s="2">
        <f>IFERROR(INDEX('BEF（拡大係数）'!$A$4:$AO$154,MATCH(【入力】吸収量・排出量算定シート!$H108,'BEF（拡大係数）'!$A$4:$A$154,0),MATCH($G108,'BEF（拡大係数）'!$A$4:$AO$4,0)),0)</f>
        <v>0</v>
      </c>
      <c r="AU108" s="2">
        <f>IFERROR(VLOOKUP($G108,パラメータ_オリジナル!$B$6:$G$45,4,FALSE),0)</f>
        <v>0</v>
      </c>
      <c r="AV108" s="2">
        <f>IFERROR(VLOOKUP($G108,パラメータ_オリジナル!$B$6:$G$45,5,FALSE),0)</f>
        <v>0</v>
      </c>
      <c r="AW108" s="2">
        <f>IFERROR(VLOOKUP($G108,パラメータ_オリジナル!$B$6:$G$45,6,FALSE),0)</f>
        <v>0</v>
      </c>
      <c r="AX108" s="125">
        <f t="shared" si="182"/>
        <v>0</v>
      </c>
      <c r="AY108" s="125">
        <f t="shared" si="183"/>
        <v>0</v>
      </c>
      <c r="AZ108" s="125">
        <f t="shared" si="184"/>
        <v>0</v>
      </c>
      <c r="BA108" s="125">
        <f t="shared" si="185"/>
        <v>0</v>
      </c>
      <c r="BB108" s="125">
        <f t="shared" si="186"/>
        <v>0</v>
      </c>
      <c r="BC108" s="125">
        <f t="shared" si="187"/>
        <v>0</v>
      </c>
      <c r="BD108" s="125">
        <f t="shared" si="188"/>
        <v>0</v>
      </c>
      <c r="BE108" s="125">
        <f t="shared" si="189"/>
        <v>0</v>
      </c>
      <c r="BF108" s="125">
        <f t="shared" si="190"/>
        <v>0</v>
      </c>
      <c r="BG108" s="125">
        <f t="shared" si="191"/>
        <v>0</v>
      </c>
      <c r="BH108" s="125">
        <f t="shared" si="192"/>
        <v>0</v>
      </c>
      <c r="BI108" s="125">
        <f t="shared" si="193"/>
        <v>0</v>
      </c>
      <c r="BJ108" s="125">
        <f t="shared" si="194"/>
        <v>0</v>
      </c>
      <c r="BK108" s="125">
        <f t="shared" si="195"/>
        <v>0</v>
      </c>
      <c r="BL108" s="125">
        <f t="shared" si="196"/>
        <v>0</v>
      </c>
      <c r="BM108" s="125">
        <f t="shared" si="197"/>
        <v>0</v>
      </c>
      <c r="BN108" s="125">
        <f t="shared" si="198"/>
        <v>0</v>
      </c>
      <c r="BO108" s="125">
        <f t="shared" si="199"/>
        <v>0</v>
      </c>
      <c r="BP108" s="125">
        <f t="shared" si="200"/>
        <v>0</v>
      </c>
      <c r="BQ108" s="125">
        <f t="shared" si="201"/>
        <v>0</v>
      </c>
      <c r="BR108" s="125">
        <f t="shared" si="202"/>
        <v>0</v>
      </c>
      <c r="BS108" s="125">
        <f t="shared" si="203"/>
        <v>0</v>
      </c>
      <c r="BT108" s="125">
        <f t="shared" si="204"/>
        <v>0</v>
      </c>
      <c r="BU108" s="125">
        <f t="shared" si="205"/>
        <v>0</v>
      </c>
      <c r="BV108" s="125">
        <f t="shared" si="206"/>
        <v>0</v>
      </c>
      <c r="BW108" s="125">
        <f t="shared" si="207"/>
        <v>0</v>
      </c>
      <c r="BX108" s="125">
        <f t="shared" si="208"/>
        <v>0</v>
      </c>
      <c r="BY108" s="125">
        <f t="shared" si="209"/>
        <v>0</v>
      </c>
      <c r="BZ108" s="125">
        <f t="shared" si="210"/>
        <v>0</v>
      </c>
      <c r="CA108" s="125">
        <f t="shared" si="211"/>
        <v>0</v>
      </c>
      <c r="CB108" s="125">
        <f t="shared" si="212"/>
        <v>0</v>
      </c>
      <c r="CC108" s="125">
        <f t="shared" si="213"/>
        <v>0</v>
      </c>
      <c r="CD108" s="125">
        <f t="shared" si="214"/>
        <v>0</v>
      </c>
      <c r="CE108" s="125">
        <f t="shared" si="215"/>
        <v>0</v>
      </c>
      <c r="CF108" s="2">
        <f>IFERROR(IF($F108="地位Ⅰ",INDEX(幹材積成長量!$I$7:$K$148,MATCH((【入力】吸収量・排出量算定シート!$H108+(【入力】吸収量・排出量算定シート!CF$17-【入力】吸収量・排出量算定シート!$CF$17)),幹材積成長量!$I$7:$I$148,0),MATCH(【入力】吸収量・排出量算定シート!$G108,幹材積成長量!$I$7:$K$7,0)),IF($F108="地位Ⅲ",INDEX(幹材積成長量!$O$7:$Q$148,MATCH((【入力】吸収量・排出量算定シート!$H108+(【入力】吸収量・排出量算定シート!CF$17-【入力】吸収量・排出量算定シート!$CF$17)),幹材積成長量!$O$7:$O$148,0),MATCH(【入力】吸収量・排出量算定シート!$G108,幹材積成長量!$O$7:$Q$7,0)),INDEX(幹材積成長量!$L$7:$N$148,MATCH((【入力】吸収量・排出量算定シート!$H108+(【入力】吸収量・排出量算定シート!CF$17-【入力】吸収量・排出量算定シート!$CF$17)),幹材積成長量!$L$7:$L$148,0),MATCH(【入力】吸収量・排出量算定シート!$G108,幹材積成長量!$L$7:$N$7,0)))),0)</f>
        <v>0</v>
      </c>
      <c r="CG108" s="2">
        <f>IFERROR(IF($F108="地位Ⅰ",INDEX(幹材積成長量!$I$7:$K$148,MATCH((【入力】吸収量・排出量算定シート!$H108+(【入力】吸収量・排出量算定シート!CG$17-【入力】吸収量・排出量算定シート!$CF$17)),幹材積成長量!$I$7:$I$148,0),MATCH(【入力】吸収量・排出量算定シート!$G108,幹材積成長量!$I$7:$K$7,0)),IF($F108="地位Ⅲ",INDEX(幹材積成長量!$O$7:$Q$148,MATCH((【入力】吸収量・排出量算定シート!$H108+(【入力】吸収量・排出量算定シート!CG$17-【入力】吸収量・排出量算定シート!$CF$17)),幹材積成長量!$O$7:$O$148,0),MATCH(【入力】吸収量・排出量算定シート!$G108,幹材積成長量!$O$7:$Q$7,0)),INDEX(幹材積成長量!$L$7:$N$148,MATCH((【入力】吸収量・排出量算定シート!$H108+(【入力】吸収量・排出量算定シート!CG$17-【入力】吸収量・排出量算定シート!$CF$17)),幹材積成長量!$L$7:$L$148,0),MATCH(【入力】吸収量・排出量算定シート!$G108,幹材積成長量!$L$7:$N$7,0)))),0)</f>
        <v>0</v>
      </c>
      <c r="CH108" s="2">
        <f>IFERROR(IF($F108="地位Ⅰ",INDEX(幹材積成長量!$I$7:$K$148,MATCH((【入力】吸収量・排出量算定シート!$H108+(【入力】吸収量・排出量算定シート!CH$17-【入力】吸収量・排出量算定シート!$CF$17)),幹材積成長量!$I$7:$I$148,0),MATCH(【入力】吸収量・排出量算定シート!$G108,幹材積成長量!$I$7:$K$7,0)),IF($F108="地位Ⅲ",INDEX(幹材積成長量!$O$7:$Q$148,MATCH((【入力】吸収量・排出量算定シート!$H108+(【入力】吸収量・排出量算定シート!CH$17-【入力】吸収量・排出量算定シート!$CF$17)),幹材積成長量!$O$7:$O$148,0),MATCH(【入力】吸収量・排出量算定シート!$G108,幹材積成長量!$O$7:$Q$7,0)),INDEX(幹材積成長量!$L$7:$N$148,MATCH((【入力】吸収量・排出量算定シート!$H108+(【入力】吸収量・排出量算定シート!CH$17-【入力】吸収量・排出量算定シート!$CF$17)),幹材積成長量!$L$7:$L$148,0),MATCH(【入力】吸収量・排出量算定シート!$G108,幹材積成長量!$L$7:$N$7,0)))),0)</f>
        <v>0</v>
      </c>
      <c r="CI108" s="2">
        <f>IFERROR(IF($F108="地位Ⅰ",INDEX(幹材積成長量!$I$7:$K$148,MATCH((【入力】吸収量・排出量算定シート!$H108+(【入力】吸収量・排出量算定シート!CI$17-【入力】吸収量・排出量算定シート!$CF$17)),幹材積成長量!$I$7:$I$148,0),MATCH(【入力】吸収量・排出量算定シート!$G108,幹材積成長量!$I$7:$K$7,0)),IF($F108="地位Ⅲ",INDEX(幹材積成長量!$O$7:$Q$148,MATCH((【入力】吸収量・排出量算定シート!$H108+(【入力】吸収量・排出量算定シート!CI$17-【入力】吸収量・排出量算定シート!$CF$17)),幹材積成長量!$O$7:$O$148,0),MATCH(【入力】吸収量・排出量算定シート!$G108,幹材積成長量!$O$7:$Q$7,0)),INDEX(幹材積成長量!$L$7:$N$148,MATCH((【入力】吸収量・排出量算定シート!$H108+(【入力】吸収量・排出量算定シート!CI$17-【入力】吸収量・排出量算定シート!$CF$17)),幹材積成長量!$L$7:$L$148,0),MATCH(【入力】吸収量・排出量算定シート!$G108,幹材積成長量!$L$7:$N$7,0)))),0)</f>
        <v>0</v>
      </c>
      <c r="CJ108" s="2">
        <f>IFERROR(IF($F108="地位Ⅰ",INDEX(幹材積成長量!$I$7:$K$148,MATCH((【入力】吸収量・排出量算定シート!$H108+(【入力】吸収量・排出量算定シート!CJ$17-【入力】吸収量・排出量算定シート!$CF$17)),幹材積成長量!$I$7:$I$148,0),MATCH(【入力】吸収量・排出量算定シート!$G108,幹材積成長量!$I$7:$K$7,0)),IF($F108="地位Ⅲ",INDEX(幹材積成長量!$O$7:$Q$148,MATCH((【入力】吸収量・排出量算定シート!$H108+(【入力】吸収量・排出量算定シート!CJ$17-【入力】吸収量・排出量算定シート!$CF$17)),幹材積成長量!$O$7:$O$148,0),MATCH(【入力】吸収量・排出量算定シート!$G108,幹材積成長量!$O$7:$Q$7,0)),INDEX(幹材積成長量!$L$7:$N$148,MATCH((【入力】吸収量・排出量算定シート!$H108+(【入力】吸収量・排出量算定シート!CJ$17-【入力】吸収量・排出量算定シート!$CF$17)),幹材積成長量!$L$7:$L$148,0),MATCH(【入力】吸収量・排出量算定シート!$G108,幹材積成長量!$L$7:$N$7,0)))),0)</f>
        <v>0</v>
      </c>
      <c r="CK108" s="2">
        <f>IFERROR(IF($F108="地位Ⅰ",INDEX(幹材積成長量!$I$7:$K$148,MATCH((【入力】吸収量・排出量算定シート!$H108+(【入力】吸収量・排出量算定シート!CK$17-【入力】吸収量・排出量算定シート!$CF$17)),幹材積成長量!$I$7:$I$148,0),MATCH(【入力】吸収量・排出量算定シート!$G108,幹材積成長量!$I$7:$K$7,0)),IF($F108="地位Ⅲ",INDEX(幹材積成長量!$O$7:$Q$148,MATCH((【入力】吸収量・排出量算定シート!$H108+(【入力】吸収量・排出量算定シート!CK$17-【入力】吸収量・排出量算定シート!$CF$17)),幹材積成長量!$O$7:$O$148,0),MATCH(【入力】吸収量・排出量算定シート!$G108,幹材積成長量!$O$7:$Q$7,0)),INDEX(幹材積成長量!$L$7:$N$148,MATCH((【入力】吸収量・排出量算定シート!$H108+(【入力】吸収量・排出量算定シート!CK$17-【入力】吸収量・排出量算定シート!$CF$17)),幹材積成長量!$L$7:$L$148,0),MATCH(【入力】吸収量・排出量算定シート!$G108,幹材積成長量!$L$7:$N$7,0)))),0)</f>
        <v>0</v>
      </c>
      <c r="CL108" s="2">
        <f>IFERROR(IF($F108="地位Ⅰ",INDEX(幹材積成長量!$I$7:$K$148,MATCH((【入力】吸収量・排出量算定シート!$H108+(【入力】吸収量・排出量算定シート!CL$17-【入力】吸収量・排出量算定シート!$CF$17)),幹材積成長量!$I$7:$I$148,0),MATCH(【入力】吸収量・排出量算定シート!$G108,幹材積成長量!$I$7:$K$7,0)),IF($F108="地位Ⅲ",INDEX(幹材積成長量!$O$7:$Q$148,MATCH((【入力】吸収量・排出量算定シート!$H108+(【入力】吸収量・排出量算定シート!CL$17-【入力】吸収量・排出量算定シート!$CF$17)),幹材積成長量!$O$7:$O$148,0),MATCH(【入力】吸収量・排出量算定シート!$G108,幹材積成長量!$O$7:$Q$7,0)),INDEX(幹材積成長量!$L$7:$N$148,MATCH((【入力】吸収量・排出量算定シート!$H108+(【入力】吸収量・排出量算定シート!CL$17-【入力】吸収量・排出量算定シート!$CF$17)),幹材積成長量!$L$7:$L$148,0),MATCH(【入力】吸収量・排出量算定シート!$G108,幹材積成長量!$L$7:$N$7,0)))),0)</f>
        <v>0</v>
      </c>
      <c r="CM108" s="2">
        <f>IFERROR(IF($F108="地位Ⅰ",INDEX(幹材積成長量!$I$7:$K$148,MATCH((【入力】吸収量・排出量算定シート!$H108+(【入力】吸収量・排出量算定シート!CM$17-【入力】吸収量・排出量算定シート!$CF$17)),幹材積成長量!$I$7:$I$148,0),MATCH(【入力】吸収量・排出量算定シート!$G108,幹材積成長量!$I$7:$K$7,0)),IF($F108="地位Ⅲ",INDEX(幹材積成長量!$O$7:$Q$148,MATCH((【入力】吸収量・排出量算定シート!$H108+(【入力】吸収量・排出量算定シート!CM$17-【入力】吸収量・排出量算定シート!$CF$17)),幹材積成長量!$O$7:$O$148,0),MATCH(【入力】吸収量・排出量算定シート!$G108,幹材積成長量!$O$7:$Q$7,0)),INDEX(幹材積成長量!$L$7:$N$148,MATCH((【入力】吸収量・排出量算定シート!$H108+(【入力】吸収量・排出量算定シート!CM$17-【入力】吸収量・排出量算定シート!$CF$17)),幹材積成長量!$L$7:$L$148,0),MATCH(【入力】吸収量・排出量算定シート!$G108,幹材積成長量!$L$7:$N$7,0)))),0)</f>
        <v>0</v>
      </c>
      <c r="CN108" s="2">
        <f>IFERROR(IF($F108="地位Ⅰ",INDEX(幹材積成長量!$I$7:$K$148,MATCH((【入力】吸収量・排出量算定シート!$H108+(【入力】吸収量・排出量算定シート!CN$17-【入力】吸収量・排出量算定シート!$CF$17)),幹材積成長量!$I$7:$I$148,0),MATCH(【入力】吸収量・排出量算定シート!$G108,幹材積成長量!$I$7:$K$7,0)),IF($F108="地位Ⅲ",INDEX(幹材積成長量!$O$7:$Q$148,MATCH((【入力】吸収量・排出量算定シート!$H108+(【入力】吸収量・排出量算定シート!CN$17-【入力】吸収量・排出量算定シート!$CF$17)),幹材積成長量!$O$7:$O$148,0),MATCH(【入力】吸収量・排出量算定シート!$G108,幹材積成長量!$O$7:$Q$7,0)),INDEX(幹材積成長量!$L$7:$N$148,MATCH((【入力】吸収量・排出量算定シート!$H108+(【入力】吸収量・排出量算定シート!CN$17-【入力】吸収量・排出量算定シート!$CF$17)),幹材積成長量!$L$7:$L$148,0),MATCH(【入力】吸収量・排出量算定シート!$G108,幹材積成長量!$L$7:$N$7,0)))),0)</f>
        <v>0</v>
      </c>
      <c r="CO108" s="2">
        <f>IFERROR(IF($F108="地位Ⅰ",INDEX(幹材積成長量!$I$7:$K$148,MATCH((【入力】吸収量・排出量算定シート!$H108+(【入力】吸収量・排出量算定シート!CO$17-【入力】吸収量・排出量算定シート!$CF$17)),幹材積成長量!$I$7:$I$148,0),MATCH(【入力】吸収量・排出量算定シート!$G108,幹材積成長量!$I$7:$K$7,0)),IF($F108="地位Ⅲ",INDEX(幹材積成長量!$O$7:$Q$148,MATCH((【入力】吸収量・排出量算定シート!$H108+(【入力】吸収量・排出量算定シート!CO$17-【入力】吸収量・排出量算定シート!$CF$17)),幹材積成長量!$O$7:$O$148,0),MATCH(【入力】吸収量・排出量算定シート!$G108,幹材積成長量!$O$7:$Q$7,0)),INDEX(幹材積成長量!$L$7:$N$148,MATCH((【入力】吸収量・排出量算定シート!$H108+(【入力】吸収量・排出量算定シート!CO$17-【入力】吸収量・排出量算定シート!$CF$17)),幹材積成長量!$L$7:$L$148,0),MATCH(【入力】吸収量・排出量算定シート!$G108,幹材積成長量!$L$7:$N$7,0)))),0)</f>
        <v>0</v>
      </c>
      <c r="CP108" s="2">
        <f>IFERROR(IF($F108="地位Ⅰ",INDEX(幹材積成長量!$I$7:$K$148,MATCH((【入力】吸収量・排出量算定シート!$H108+(【入力】吸収量・排出量算定シート!CP$17-【入力】吸収量・排出量算定シート!$CF$17)),幹材積成長量!$I$7:$I$148,0),MATCH(【入力】吸収量・排出量算定シート!$G108,幹材積成長量!$I$7:$K$7,0)),IF($F108="地位Ⅲ",INDEX(幹材積成長量!$O$7:$Q$148,MATCH((【入力】吸収量・排出量算定シート!$H108+(【入力】吸収量・排出量算定シート!CP$17-【入力】吸収量・排出量算定シート!$CF$17)),幹材積成長量!$O$7:$O$148,0),MATCH(【入力】吸収量・排出量算定シート!$G108,幹材積成長量!$O$7:$Q$7,0)),INDEX(幹材積成長量!$L$7:$N$148,MATCH((【入力】吸収量・排出量算定シート!$H108+(【入力】吸収量・排出量算定シート!CP$17-【入力】吸収量・排出量算定シート!$CF$17)),幹材積成長量!$L$7:$L$148,0),MATCH(【入力】吸収量・排出量算定シート!$G108,幹材積成長量!$L$7:$N$7,0)))),0)</f>
        <v>0</v>
      </c>
      <c r="CQ108" s="2">
        <f>IFERROR(IF($F108="地位Ⅰ",INDEX(幹材積成長量!$I$7:$K$148,MATCH((【入力】吸収量・排出量算定シート!$H108+(【入力】吸収量・排出量算定シート!CQ$17-【入力】吸収量・排出量算定シート!$CF$17)),幹材積成長量!$I$7:$I$148,0),MATCH(【入力】吸収量・排出量算定シート!$G108,幹材積成長量!$I$7:$K$7,0)),IF($F108="地位Ⅲ",INDEX(幹材積成長量!$O$7:$Q$148,MATCH((【入力】吸収量・排出量算定シート!$H108+(【入力】吸収量・排出量算定シート!CQ$17-【入力】吸収量・排出量算定シート!$CF$17)),幹材積成長量!$O$7:$O$148,0),MATCH(【入力】吸収量・排出量算定シート!$G108,幹材積成長量!$O$7:$Q$7,0)),INDEX(幹材積成長量!$L$7:$N$148,MATCH((【入力】吸収量・排出量算定シート!$H108+(【入力】吸収量・排出量算定シート!CQ$17-【入力】吸収量・排出量算定シート!$CF$17)),幹材積成長量!$L$7:$L$148,0),MATCH(【入力】吸収量・排出量算定シート!$G108,幹材積成長量!$L$7:$N$7,0)))),0)</f>
        <v>0</v>
      </c>
      <c r="CR108" s="2">
        <f>IFERROR(IF($F108="地位Ⅰ",INDEX(幹材積成長量!$I$7:$K$148,MATCH((【入力】吸収量・排出量算定シート!$H108+(【入力】吸収量・排出量算定シート!CR$17-【入力】吸収量・排出量算定シート!$CF$17)),幹材積成長量!$I$7:$I$148,0),MATCH(【入力】吸収量・排出量算定シート!$G108,幹材積成長量!$I$7:$K$7,0)),IF($F108="地位Ⅲ",INDEX(幹材積成長量!$O$7:$Q$148,MATCH((【入力】吸収量・排出量算定シート!$H108+(【入力】吸収量・排出量算定シート!CR$17-【入力】吸収量・排出量算定シート!$CF$17)),幹材積成長量!$O$7:$O$148,0),MATCH(【入力】吸収量・排出量算定シート!$G108,幹材積成長量!$O$7:$Q$7,0)),INDEX(幹材積成長量!$L$7:$N$148,MATCH((【入力】吸収量・排出量算定シート!$H108+(【入力】吸収量・排出量算定シート!CR$17-【入力】吸収量・排出量算定シート!$CF$17)),幹材積成長量!$L$7:$L$148,0),MATCH(【入力】吸収量・排出量算定シート!$G108,幹材積成長量!$L$7:$N$7,0)))),0)</f>
        <v>0</v>
      </c>
      <c r="CS108" s="2">
        <f>IFERROR(IF($F108="地位Ⅰ",INDEX(幹材積成長量!$I$7:$K$148,MATCH((【入力】吸収量・排出量算定シート!$H108+(【入力】吸収量・排出量算定シート!CS$17-【入力】吸収量・排出量算定シート!$CF$17)),幹材積成長量!$I$7:$I$148,0),MATCH(【入力】吸収量・排出量算定シート!$G108,幹材積成長量!$I$7:$K$7,0)),IF($F108="地位Ⅲ",INDEX(幹材積成長量!$O$7:$Q$148,MATCH((【入力】吸収量・排出量算定シート!$H108+(【入力】吸収量・排出量算定シート!CS$17-【入力】吸収量・排出量算定シート!$CF$17)),幹材積成長量!$O$7:$O$148,0),MATCH(【入力】吸収量・排出量算定シート!$G108,幹材積成長量!$O$7:$Q$7,0)),INDEX(幹材積成長量!$L$7:$N$148,MATCH((【入力】吸収量・排出量算定シート!$H108+(【入力】吸収量・排出量算定シート!CS$17-【入力】吸収量・排出量算定シート!$CF$17)),幹材積成長量!$L$7:$L$148,0),MATCH(【入力】吸収量・排出量算定シート!$G108,幹材積成長量!$L$7:$N$7,0)))),0)</f>
        <v>0</v>
      </c>
      <c r="CT108" s="2">
        <f>IFERROR(IF($F108="地位Ⅰ",INDEX(幹材積成長量!$I$7:$K$148,MATCH((【入力】吸収量・排出量算定シート!$H108+(【入力】吸収量・排出量算定シート!CT$17-【入力】吸収量・排出量算定シート!$CF$17)),幹材積成長量!$I$7:$I$148,0),MATCH(【入力】吸収量・排出量算定シート!$G108,幹材積成長量!$I$7:$K$7,0)),IF($F108="地位Ⅲ",INDEX(幹材積成長量!$O$7:$Q$148,MATCH((【入力】吸収量・排出量算定シート!$H108+(【入力】吸収量・排出量算定シート!CT$17-【入力】吸収量・排出量算定シート!$CF$17)),幹材積成長量!$O$7:$O$148,0),MATCH(【入力】吸収量・排出量算定シート!$G108,幹材積成長量!$O$7:$Q$7,0)),INDEX(幹材積成長量!$L$7:$N$148,MATCH((【入力】吸収量・排出量算定シート!$H108+(【入力】吸収量・排出量算定シート!CT$17-【入力】吸収量・排出量算定シート!$CF$17)),幹材積成長量!$L$7:$L$148,0),MATCH(【入力】吸収量・排出量算定シート!$G108,幹材積成長量!$L$7:$N$7,0)))),0)</f>
        <v>0</v>
      </c>
      <c r="CU108" s="2">
        <f>IFERROR(IF($F108="地位Ⅰ",INDEX(幹材積成長量!$I$7:$K$148,MATCH((【入力】吸収量・排出量算定シート!$H108+(【入力】吸収量・排出量算定シート!CU$17-【入力】吸収量・排出量算定シート!$CF$17)),幹材積成長量!$I$7:$I$148,0),MATCH(【入力】吸収量・排出量算定シート!$G108,幹材積成長量!$I$7:$K$7,0)),IF($F108="地位Ⅲ",INDEX(幹材積成長量!$O$7:$Q$148,MATCH((【入力】吸収量・排出量算定シート!$H108+(【入力】吸収量・排出量算定シート!CU$17-【入力】吸収量・排出量算定シート!$CF$17)),幹材積成長量!$O$7:$O$148,0),MATCH(【入力】吸収量・排出量算定シート!$G108,幹材積成長量!$O$7:$Q$7,0)),INDEX(幹材積成長量!$L$7:$N$148,MATCH((【入力】吸収量・排出量算定シート!$H108+(【入力】吸収量・排出量算定シート!CU$17-【入力】吸収量・排出量算定シート!$CF$17)),幹材積成長量!$L$7:$L$148,0),MATCH(【入力】吸収量・排出量算定シート!$G108,幹材積成長量!$L$7:$N$7,0)))),0)</f>
        <v>0</v>
      </c>
      <c r="CV108" s="2">
        <f>IFERROR(IF($F108="地位Ⅰ",INDEX(幹材積成長量!$I$7:$K$148,MATCH((【入力】吸収量・排出量算定シート!$H108+(【入力】吸収量・排出量算定シート!CV$17-【入力】吸収量・排出量算定シート!$CF$17)),幹材積成長量!$I$7:$I$148,0),MATCH(【入力】吸収量・排出量算定シート!$G108,幹材積成長量!$I$7:$K$7,0)),IF($F108="地位Ⅲ",INDEX(幹材積成長量!$O$7:$Q$148,MATCH((【入力】吸収量・排出量算定シート!$H108+(【入力】吸収量・排出量算定シート!CV$17-【入力】吸収量・排出量算定シート!$CF$17)),幹材積成長量!$O$7:$O$148,0),MATCH(【入力】吸収量・排出量算定シート!$G108,幹材積成長量!$O$7:$Q$7,0)),INDEX(幹材積成長量!$L$7:$N$148,MATCH((【入力】吸収量・排出量算定シート!$H108+(【入力】吸収量・排出量算定シート!CV$17-【入力】吸収量・排出量算定シート!$CF$17)),幹材積成長量!$L$7:$L$148,0),MATCH(【入力】吸収量・排出量算定シート!$G108,幹材積成長量!$L$7:$N$7,0)))),0)</f>
        <v>0</v>
      </c>
      <c r="CW108" s="2">
        <f t="shared" si="216"/>
        <v>0</v>
      </c>
      <c r="CX108" s="2">
        <f t="shared" si="217"/>
        <v>0</v>
      </c>
      <c r="CY108" s="2">
        <f t="shared" si="218"/>
        <v>0</v>
      </c>
      <c r="CZ108" s="2">
        <f t="shared" si="219"/>
        <v>0</v>
      </c>
      <c r="DA108" s="2">
        <f t="shared" si="220"/>
        <v>0</v>
      </c>
      <c r="DB108" s="2">
        <f t="shared" si="221"/>
        <v>0</v>
      </c>
      <c r="DC108" s="2">
        <f t="shared" si="222"/>
        <v>0</v>
      </c>
      <c r="DD108" s="2">
        <f t="shared" si="223"/>
        <v>0</v>
      </c>
      <c r="DE108" s="2">
        <f t="shared" si="224"/>
        <v>0</v>
      </c>
      <c r="DF108" s="2">
        <f t="shared" si="225"/>
        <v>0</v>
      </c>
      <c r="DG108" s="2">
        <f t="shared" si="226"/>
        <v>0</v>
      </c>
      <c r="DH108" s="2">
        <f t="shared" si="227"/>
        <v>0</v>
      </c>
      <c r="DI108" s="2">
        <f t="shared" si="228"/>
        <v>0</v>
      </c>
      <c r="DJ108" s="2">
        <f t="shared" si="229"/>
        <v>0</v>
      </c>
      <c r="DK108" s="2">
        <f t="shared" si="230"/>
        <v>0</v>
      </c>
      <c r="DL108" s="2">
        <f t="shared" si="231"/>
        <v>0</v>
      </c>
      <c r="DM108" s="2">
        <f t="shared" si="232"/>
        <v>0</v>
      </c>
      <c r="DN108" s="187">
        <f>IFERROR(IF($F108="地位Ⅰ",INDEX(幹材積成長量!$AE$7:$AG$14,8,MATCH(【入力】吸収量・排出量算定シート!$G108,幹材積成長量!$AE$7:$AG$7,0)),IF($F108="地位Ⅲ",INDEX(幹材積成長量!$AK$7:$AM$14,8,MATCH(【入力】吸収量・排出量算定シート!$G108,幹材積成長量!$AK$7:$AM$7,0)),INDEX(幹材積成長量!$AH$7:$AJ$14,8,MATCH(【入力】吸収量・排出量算定シート!$G108,幹材積成長量!$AH$7:$AJ$7,0)))),0)</f>
        <v>0</v>
      </c>
      <c r="DO108" s="187">
        <f>IFERROR(IF($F108="地位Ⅰ",INDEX(幹材積成長量!$AE$7:$AG$14,8,MATCH(【入力】吸収量・排出量算定シート!$G108,幹材積成長量!$AE$7:$AG$7,0)),IF($F108="地位Ⅲ",INDEX(幹材積成長量!$AK$7:$AM$14,8,MATCH(【入力】吸収量・排出量算定シート!$G108,幹材積成長量!$AK$7:$AM$7,0)),INDEX(幹材積成長量!$AH$7:$AJ$14,8,MATCH(【入力】吸収量・排出量算定シート!$G108,幹材積成長量!$AH$7:$AJ$7,0)))),0)</f>
        <v>0</v>
      </c>
      <c r="DP108" s="187">
        <f>IFERROR(IF($F108="地位Ⅰ",INDEX(幹材積成長量!$AE$7:$AG$14,8,MATCH(【入力】吸収量・排出量算定シート!$G108,幹材積成長量!$AE$7:$AG$7,0)),IF($F108="地位Ⅲ",INDEX(幹材積成長量!$AK$7:$AM$14,8,MATCH(【入力】吸収量・排出量算定シート!$G108,幹材積成長量!$AK$7:$AM$7,0)),INDEX(幹材積成長量!$AH$7:$AJ$14,8,MATCH(【入力】吸収量・排出量算定シート!$G108,幹材積成長量!$AH$7:$AJ$7,0)))),0)</f>
        <v>0</v>
      </c>
      <c r="DQ108" s="187">
        <f>IFERROR(IF($F108="地位Ⅰ",INDEX(幹材積成長量!$AE$7:$AG$14,8,MATCH(【入力】吸収量・排出量算定シート!$G108,幹材積成長量!$AE$7:$AG$7,0)),IF($F108="地位Ⅲ",INDEX(幹材積成長量!$AK$7:$AM$14,8,MATCH(【入力】吸収量・排出量算定シート!$G108,幹材積成長量!$AK$7:$AM$7,0)),INDEX(幹材積成長量!$AH$7:$AJ$14,8,MATCH(【入力】吸収量・排出量算定シート!$G108,幹材積成長量!$AH$7:$AJ$7,0)))),0)</f>
        <v>0</v>
      </c>
      <c r="DR108" s="187">
        <f>IFERROR(IF($F108="地位Ⅰ",INDEX(幹材積成長量!$AE$7:$AG$14,8,MATCH(【入力】吸収量・排出量算定シート!$G108,幹材積成長量!$AE$7:$AG$7,0)),IF($F108="地位Ⅲ",INDEX(幹材積成長量!$AK$7:$AM$14,8,MATCH(【入力】吸収量・排出量算定シート!$G108,幹材積成長量!$AK$7:$AM$7,0)),INDEX(幹材積成長量!$AH$7:$AJ$14,8,MATCH(【入力】吸収量・排出量算定シート!$G108,幹材積成長量!$AH$7:$AJ$7,0)))),0)</f>
        <v>0</v>
      </c>
      <c r="DS108" s="187">
        <f>IFERROR(IF($F108="地位Ⅰ",INDEX(幹材積成長量!$AE$7:$AG$14,8,MATCH(【入力】吸収量・排出量算定シート!$G108,幹材積成長量!$AE$7:$AG$7,0)),IF($F108="地位Ⅲ",INDEX(幹材積成長量!$AK$7:$AM$14,8,MATCH(【入力】吸収量・排出量算定シート!$G108,幹材積成長量!$AK$7:$AM$7,0)),INDEX(幹材積成長量!$AH$7:$AJ$14,8,MATCH(【入力】吸収量・排出量算定シート!$G108,幹材積成長量!$AH$7:$AJ$7,0)))),0)</f>
        <v>0</v>
      </c>
      <c r="DT108" s="187">
        <f>IFERROR(IF($F108="地位Ⅰ",INDEX(幹材積成長量!$AE$7:$AG$14,8,MATCH(【入力】吸収量・排出量算定シート!$G108,幹材積成長量!$AE$7:$AG$7,0)),IF($F108="地位Ⅲ",INDEX(幹材積成長量!$AK$7:$AM$14,8,MATCH(【入力】吸収量・排出量算定シート!$G108,幹材積成長量!$AK$7:$AM$7,0)),INDEX(幹材積成長量!$AH$7:$AJ$14,8,MATCH(【入力】吸収量・排出量算定シート!$G108,幹材積成長量!$AH$7:$AJ$7,0)))),0)</f>
        <v>0</v>
      </c>
      <c r="DU108" s="187">
        <f>IFERROR(IF($F108="地位Ⅰ",INDEX(幹材積成長量!$AE$7:$AG$14,8,MATCH(【入力】吸収量・排出量算定シート!$G108,幹材積成長量!$AE$7:$AG$7,0)),IF($F108="地位Ⅲ",INDEX(幹材積成長量!$AK$7:$AM$14,8,MATCH(【入力】吸収量・排出量算定シート!$G108,幹材積成長量!$AK$7:$AM$7,0)),INDEX(幹材積成長量!$AH$7:$AJ$14,8,MATCH(【入力】吸収量・排出量算定シート!$G108,幹材積成長量!$AH$7:$AJ$7,0)))),0)</f>
        <v>0</v>
      </c>
      <c r="DV108" s="187">
        <f>IFERROR(IF($F108="地位Ⅰ",INDEX(幹材積成長量!$AE$7:$AG$14,8,MATCH(【入力】吸収量・排出量算定シート!$G108,幹材積成長量!$AE$7:$AG$7,0)),IF($F108="地位Ⅲ",INDEX(幹材積成長量!$AK$7:$AM$14,8,MATCH(【入力】吸収量・排出量算定シート!$G108,幹材積成長量!$AK$7:$AM$7,0)),INDEX(幹材積成長量!$AH$7:$AJ$14,8,MATCH(【入力】吸収量・排出量算定シート!$G108,幹材積成長量!$AH$7:$AJ$7,0)))),0)</f>
        <v>0</v>
      </c>
      <c r="DW108" s="187">
        <f>IFERROR(IF($F108="地位Ⅰ",INDEX(幹材積成長量!$AE$7:$AG$14,8,MATCH(【入力】吸収量・排出量算定シート!$G108,幹材積成長量!$AE$7:$AG$7,0)),IF($F108="地位Ⅲ",INDEX(幹材積成長量!$AK$7:$AM$14,8,MATCH(【入力】吸収量・排出量算定シート!$G108,幹材積成長量!$AK$7:$AM$7,0)),INDEX(幹材積成長量!$AH$7:$AJ$14,8,MATCH(【入力】吸収量・排出量算定シート!$G108,幹材積成長量!$AH$7:$AJ$7,0)))),0)</f>
        <v>0</v>
      </c>
      <c r="DX108" s="187">
        <f>IFERROR(IF($F108="地位Ⅰ",INDEX(幹材積成長量!$AE$7:$AG$14,8,MATCH(【入力】吸収量・排出量算定シート!$G108,幹材積成長量!$AE$7:$AG$7,0)),IF($F108="地位Ⅲ",INDEX(幹材積成長量!$AK$7:$AM$14,8,MATCH(【入力】吸収量・排出量算定シート!$G108,幹材積成長量!$AK$7:$AM$7,0)),INDEX(幹材積成長量!$AH$7:$AJ$14,8,MATCH(【入力】吸収量・排出量算定シート!$G108,幹材積成長量!$AH$7:$AJ$7,0)))),0)</f>
        <v>0</v>
      </c>
      <c r="DY108" s="187">
        <f>IFERROR(IF($F108="地位Ⅰ",INDEX(幹材積成長量!$AE$7:$AG$14,8,MATCH(【入力】吸収量・排出量算定シート!$G108,幹材積成長量!$AE$7:$AG$7,0)),IF($F108="地位Ⅲ",INDEX(幹材積成長量!$AK$7:$AM$14,8,MATCH(【入力】吸収量・排出量算定シート!$G108,幹材積成長量!$AK$7:$AM$7,0)),INDEX(幹材積成長量!$AH$7:$AJ$14,8,MATCH(【入力】吸収量・排出量算定シート!$G108,幹材積成長量!$AH$7:$AJ$7,0)))),0)</f>
        <v>0</v>
      </c>
      <c r="DZ108" s="187">
        <f>IFERROR(IF($F108="地位Ⅰ",INDEX(幹材積成長量!$AE$7:$AG$14,8,MATCH(【入力】吸収量・排出量算定シート!$G108,幹材積成長量!$AE$7:$AG$7,0)),IF($F108="地位Ⅲ",INDEX(幹材積成長量!$AK$7:$AM$14,8,MATCH(【入力】吸収量・排出量算定シート!$G108,幹材積成長量!$AK$7:$AM$7,0)),INDEX(幹材積成長量!$AH$7:$AJ$14,8,MATCH(【入力】吸収量・排出量算定シート!$G108,幹材積成長量!$AH$7:$AJ$7,0)))),0)</f>
        <v>0</v>
      </c>
      <c r="EA108" s="187">
        <f>IFERROR(IF($F108="地位Ⅰ",INDEX(幹材積成長量!$AE$7:$AG$14,8,MATCH(【入力】吸収量・排出量算定シート!$G108,幹材積成長量!$AE$7:$AG$7,0)),IF($F108="地位Ⅲ",INDEX(幹材積成長量!$AK$7:$AM$14,8,MATCH(【入力】吸収量・排出量算定シート!$G108,幹材積成長量!$AK$7:$AM$7,0)),INDEX(幹材積成長量!$AH$7:$AJ$14,8,MATCH(【入力】吸収量・排出量算定シート!$G108,幹材積成長量!$AH$7:$AJ$7,0)))),0)</f>
        <v>0</v>
      </c>
      <c r="EB108" s="187">
        <f>IFERROR(IF($F108="地位Ⅰ",INDEX(幹材積成長量!$AE$7:$AG$14,8,MATCH(【入力】吸収量・排出量算定シート!$G108,幹材積成長量!$AE$7:$AG$7,0)),IF($F108="地位Ⅲ",INDEX(幹材積成長量!$AK$7:$AM$14,8,MATCH(【入力】吸収量・排出量算定シート!$G108,幹材積成長量!$AK$7:$AM$7,0)),INDEX(幹材積成長量!$AH$7:$AJ$14,8,MATCH(【入力】吸収量・排出量算定シート!$G108,幹材積成長量!$AH$7:$AJ$7,0)))),0)</f>
        <v>0</v>
      </c>
      <c r="EC108" s="187">
        <f>IFERROR(IF($F108="地位Ⅰ",INDEX(幹材積成長量!$AE$7:$AG$14,8,MATCH(【入力】吸収量・排出量算定シート!$G108,幹材積成長量!$AE$7:$AG$7,0)),IF($F108="地位Ⅲ",INDEX(幹材積成長量!$AK$7:$AM$14,8,MATCH(【入力】吸収量・排出量算定シート!$G108,幹材積成長量!$AK$7:$AM$7,0)),INDEX(幹材積成長量!$AH$7:$AJ$14,8,MATCH(【入力】吸収量・排出量算定シート!$G108,幹材積成長量!$AH$7:$AJ$7,0)))),0)</f>
        <v>0</v>
      </c>
      <c r="ED108" s="186">
        <f t="shared" si="233"/>
        <v>0</v>
      </c>
      <c r="EE108" s="186">
        <f t="shared" si="234"/>
        <v>0</v>
      </c>
      <c r="EF108" s="186">
        <f t="shared" si="235"/>
        <v>0</v>
      </c>
      <c r="EG108" s="186">
        <f t="shared" si="236"/>
        <v>0</v>
      </c>
      <c r="EH108" s="186">
        <f t="shared" si="237"/>
        <v>0</v>
      </c>
      <c r="EI108" s="186">
        <f t="shared" si="238"/>
        <v>0</v>
      </c>
      <c r="EJ108" s="186">
        <f t="shared" si="239"/>
        <v>0</v>
      </c>
      <c r="EK108" s="186">
        <f t="shared" si="240"/>
        <v>0</v>
      </c>
      <c r="EL108" s="186">
        <f t="shared" si="241"/>
        <v>0</v>
      </c>
      <c r="EM108" s="186">
        <f t="shared" si="242"/>
        <v>0</v>
      </c>
      <c r="EN108" s="186">
        <f t="shared" si="243"/>
        <v>0</v>
      </c>
      <c r="EO108" s="186">
        <f t="shared" si="244"/>
        <v>0</v>
      </c>
      <c r="EP108" s="186">
        <f t="shared" si="245"/>
        <v>0</v>
      </c>
      <c r="EQ108" s="186">
        <f t="shared" si="246"/>
        <v>0</v>
      </c>
      <c r="ER108" s="186">
        <f t="shared" si="247"/>
        <v>0</v>
      </c>
      <c r="ES108" s="186">
        <f t="shared" si="248"/>
        <v>0</v>
      </c>
      <c r="ET108" s="186">
        <f t="shared" si="249"/>
        <v>0</v>
      </c>
    </row>
    <row r="109" spans="2:150" x14ac:dyDescent="0.3">
      <c r="B109" s="3"/>
      <c r="C109" s="3"/>
      <c r="D109" s="3"/>
      <c r="E109" s="3"/>
      <c r="G109" s="217"/>
      <c r="J109" s="3"/>
      <c r="M109" s="187">
        <f>IFERROR(IF($F109="地位Ⅰ",INDEX(幹材積成長量!$S$7:$U$148,MATCH(【入力】吸収量・排出量算定シート!$H109+(M$17-$M$17),幹材積成長量!$S$7:$S$148,0),MATCH($G109,幹材積成長量!$S$7:$U$7,0)),IF($F109="地位Ⅲ",INDEX(幹材積成長量!$Y$7:$AA$148,MATCH(【入力】吸収量・排出量算定シート!$H109+(M$17-$M$17),幹材積成長量!$Y$7:$Y$148,0),MATCH($G109,幹材積成長量!$Y$7:$AA$7,0)),INDEX(幹材積成長量!$V$7:$X$148,MATCH(【入力】吸収量・排出量算定シート!$H109+(M$17-$M$17),幹材積成長量!$V$7:$V$148,0),MATCH($G109,幹材積成長量!$V$7:$X$7,0)))),0)</f>
        <v>0</v>
      </c>
      <c r="N109" s="187">
        <f>IFERROR(IF($F109="地位Ⅰ",INDEX(幹材積成長量!$S$7:$U$148,MATCH(【入力】吸収量・排出量算定シート!$H109+(N$17-$M$17),幹材積成長量!$S$7:$S$148,0),MATCH($G109,幹材積成長量!$S$7:$U$7,0)),IF($F109="地位Ⅲ",INDEX(幹材積成長量!$Y$7:$AA$148,MATCH(【入力】吸収量・排出量算定シート!$H109+(N$17-$M$17),幹材積成長量!$Y$7:$Y$148,0),MATCH($G109,幹材積成長量!$Y$7:$AA$7,0)),INDEX(幹材積成長量!$V$7:$X$148,MATCH(【入力】吸収量・排出量算定シート!$H109+(N$17-$M$17),幹材積成長量!$V$7:$V$148,0),MATCH($G109,幹材積成長量!$V$7:$X$7,0)))),0)</f>
        <v>0</v>
      </c>
      <c r="O109" s="187">
        <f>IFERROR(IF($F109="地位Ⅰ",INDEX(幹材積成長量!$S$7:$U$148,MATCH(【入力】吸収量・排出量算定シート!$H109+(O$17-$M$17),幹材積成長量!$S$7:$S$148,0),MATCH($G109,幹材積成長量!$S$7:$U$7,0)),IF($F109="地位Ⅲ",INDEX(幹材積成長量!$Y$7:$AA$148,MATCH(【入力】吸収量・排出量算定シート!$H109+(O$17-$M$17),幹材積成長量!$Y$7:$Y$148,0),MATCH($G109,幹材積成長量!$Y$7:$AA$7,0)),INDEX(幹材積成長量!$V$7:$X$148,MATCH(【入力】吸収量・排出量算定シート!$H109+(O$17-$M$17),幹材積成長量!$V$7:$V$148,0),MATCH($G109,幹材積成長量!$V$7:$X$7,0)))),0)</f>
        <v>0</v>
      </c>
      <c r="P109" s="187">
        <f>IFERROR(IF($F109="地位Ⅰ",INDEX(幹材積成長量!$S$7:$U$148,MATCH(【入力】吸収量・排出量算定シート!$H109+(P$17-$M$17),幹材積成長量!$S$7:$S$148,0),MATCH($G109,幹材積成長量!$S$7:$U$7,0)),IF($F109="地位Ⅲ",INDEX(幹材積成長量!$Y$7:$AA$148,MATCH(【入力】吸収量・排出量算定シート!$H109+(P$17-$M$17),幹材積成長量!$Y$7:$Y$148,0),MATCH($G109,幹材積成長量!$Y$7:$AA$7,0)),INDEX(幹材積成長量!$V$7:$X$148,MATCH(【入力】吸収量・排出量算定シート!$H109+(P$17-$M$17),幹材積成長量!$V$7:$V$148,0),MATCH($G109,幹材積成長量!$V$7:$X$7,0)))),0)</f>
        <v>0</v>
      </c>
      <c r="Q109" s="187">
        <f>IFERROR(IF($F109="地位Ⅰ",INDEX(幹材積成長量!$S$7:$U$148,MATCH(【入力】吸収量・排出量算定シート!$H109+(Q$17-$M$17),幹材積成長量!$S$7:$S$148,0),MATCH($G109,幹材積成長量!$S$7:$U$7,0)),IF($F109="地位Ⅲ",INDEX(幹材積成長量!$Y$7:$AA$148,MATCH(【入力】吸収量・排出量算定シート!$H109+(Q$17-$M$17),幹材積成長量!$Y$7:$Y$148,0),MATCH($G109,幹材積成長量!$Y$7:$AA$7,0)),INDEX(幹材積成長量!$V$7:$X$148,MATCH(【入力】吸収量・排出量算定シート!$H109+(Q$17-$M$17),幹材積成長量!$V$7:$V$148,0),MATCH($G109,幹材積成長量!$V$7:$X$7,0)))),0)</f>
        <v>0</v>
      </c>
      <c r="R109" s="187">
        <f>IFERROR(IF($F109="地位Ⅰ",INDEX(幹材積成長量!$S$7:$U$148,MATCH(【入力】吸収量・排出量算定シート!$H109+(R$17-$M$17),幹材積成長量!$S$7:$S$148,0),MATCH($G109,幹材積成長量!$S$7:$U$7,0)),IF($F109="地位Ⅲ",INDEX(幹材積成長量!$Y$7:$AA$148,MATCH(【入力】吸収量・排出量算定シート!$H109+(R$17-$M$17),幹材積成長量!$Y$7:$Y$148,0),MATCH($G109,幹材積成長量!$Y$7:$AA$7,0)),INDEX(幹材積成長量!$V$7:$X$148,MATCH(【入力】吸収量・排出量算定シート!$H109+(R$17-$M$17),幹材積成長量!$V$7:$V$148,0),MATCH($G109,幹材積成長量!$V$7:$X$7,0)))),0)</f>
        <v>0</v>
      </c>
      <c r="S109" s="187">
        <f>IFERROR(IF($F109="地位Ⅰ",INDEX(幹材積成長量!$S$7:$U$148,MATCH(【入力】吸収量・排出量算定シート!$H109+(S$17-$M$17),幹材積成長量!$S$7:$S$148,0),MATCH($G109,幹材積成長量!$S$7:$U$7,0)),IF($F109="地位Ⅲ",INDEX(幹材積成長量!$Y$7:$AA$148,MATCH(【入力】吸収量・排出量算定シート!$H109+(S$17-$M$17),幹材積成長量!$Y$7:$Y$148,0),MATCH($G109,幹材積成長量!$Y$7:$AA$7,0)),INDEX(幹材積成長量!$V$7:$X$148,MATCH(【入力】吸収量・排出量算定シート!$H109+(S$17-$M$17),幹材積成長量!$V$7:$V$148,0),MATCH($G109,幹材積成長量!$V$7:$X$7,0)))),0)</f>
        <v>0</v>
      </c>
      <c r="T109" s="187">
        <f>IFERROR(IF($F109="地位Ⅰ",INDEX(幹材積成長量!$S$7:$U$148,MATCH(【入力】吸収量・排出量算定シート!$H109+(T$17-$M$17),幹材積成長量!$S$7:$S$148,0),MATCH($G109,幹材積成長量!$S$7:$U$7,0)),IF($F109="地位Ⅲ",INDEX(幹材積成長量!$Y$7:$AA$148,MATCH(【入力】吸収量・排出量算定シート!$H109+(T$17-$M$17),幹材積成長量!$Y$7:$Y$148,0),MATCH($G109,幹材積成長量!$Y$7:$AA$7,0)),INDEX(幹材積成長量!$V$7:$X$148,MATCH(【入力】吸収量・排出量算定シート!$H109+(T$17-$M$17),幹材積成長量!$V$7:$V$148,0),MATCH($G109,幹材積成長量!$V$7:$X$7,0)))),0)</f>
        <v>0</v>
      </c>
      <c r="U109" s="187">
        <f>IFERROR(IF($F109="地位Ⅰ",INDEX(幹材積成長量!$S$7:$U$148,MATCH(【入力】吸収量・排出量算定シート!$H109+(U$17-$M$17),幹材積成長量!$S$7:$S$148,0),MATCH($G109,幹材積成長量!$S$7:$U$7,0)),IF($F109="地位Ⅲ",INDEX(幹材積成長量!$Y$7:$AA$148,MATCH(【入力】吸収量・排出量算定シート!$H109+(U$17-$M$17),幹材積成長量!$Y$7:$Y$148,0),MATCH($G109,幹材積成長量!$Y$7:$AA$7,0)),INDEX(幹材積成長量!$V$7:$X$148,MATCH(【入力】吸収量・排出量算定シート!$H109+(U$17-$M$17),幹材積成長量!$V$7:$V$148,0),MATCH($G109,幹材積成長量!$V$7:$X$7,0)))),0)</f>
        <v>0</v>
      </c>
      <c r="V109" s="187">
        <f>IFERROR(IF($F109="地位Ⅰ",INDEX(幹材積成長量!$S$7:$U$148,MATCH(【入力】吸収量・排出量算定シート!$H109+(V$17-$M$17),幹材積成長量!$S$7:$S$148,0),MATCH($G109,幹材積成長量!$S$7:$U$7,0)),IF($F109="地位Ⅲ",INDEX(幹材積成長量!$Y$7:$AA$148,MATCH(【入力】吸収量・排出量算定シート!$H109+(V$17-$M$17),幹材積成長量!$Y$7:$Y$148,0),MATCH($G109,幹材積成長量!$Y$7:$AA$7,0)),INDEX(幹材積成長量!$V$7:$X$148,MATCH(【入力】吸収量・排出量算定シート!$H109+(V$17-$M$17),幹材積成長量!$V$7:$V$148,0),MATCH($G109,幹材積成長量!$V$7:$X$7,0)))),0)</f>
        <v>0</v>
      </c>
      <c r="W109" s="187">
        <f>IFERROR(IF($F109="地位Ⅰ",INDEX(幹材積成長量!$S$7:$U$148,MATCH(【入力】吸収量・排出量算定シート!$H109+(W$17-$M$17),幹材積成長量!$S$7:$S$148,0),MATCH($G109,幹材積成長量!$S$7:$U$7,0)),IF($F109="地位Ⅲ",INDEX(幹材積成長量!$Y$7:$AA$148,MATCH(【入力】吸収量・排出量算定シート!$H109+(W$17-$M$17),幹材積成長量!$Y$7:$Y$148,0),MATCH($G109,幹材積成長量!$Y$7:$AA$7,0)),INDEX(幹材積成長量!$V$7:$X$148,MATCH(【入力】吸収量・排出量算定シート!$H109+(W$17-$M$17),幹材積成長量!$V$7:$V$148,0),MATCH($G109,幹材積成長量!$V$7:$X$7,0)))),0)</f>
        <v>0</v>
      </c>
      <c r="X109" s="187">
        <f>IFERROR(IF($F109="地位Ⅰ",INDEX(幹材積成長量!$S$7:$U$148,MATCH(【入力】吸収量・排出量算定シート!$H109+(X$17-$M$17),幹材積成長量!$S$7:$S$148,0),MATCH($G109,幹材積成長量!$S$7:$U$7,0)),IF($F109="地位Ⅲ",INDEX(幹材積成長量!$Y$7:$AA$148,MATCH(【入力】吸収量・排出量算定シート!$H109+(X$17-$M$17),幹材積成長量!$Y$7:$Y$148,0),MATCH($G109,幹材積成長量!$Y$7:$AA$7,0)),INDEX(幹材積成長量!$V$7:$X$148,MATCH(【入力】吸収量・排出量算定シート!$H109+(X$17-$M$17),幹材積成長量!$V$7:$V$148,0),MATCH($G109,幹材積成長量!$V$7:$X$7,0)))),0)</f>
        <v>0</v>
      </c>
      <c r="Y109" s="187">
        <f>IFERROR(IF($F109="地位Ⅰ",INDEX(幹材積成長量!$S$7:$U$148,MATCH(【入力】吸収量・排出量算定シート!$H109+(Y$17-$M$17),幹材積成長量!$S$7:$S$148,0),MATCH($G109,幹材積成長量!$S$7:$U$7,0)),IF($F109="地位Ⅲ",INDEX(幹材積成長量!$Y$7:$AA$148,MATCH(【入力】吸収量・排出量算定シート!$H109+(Y$17-$M$17),幹材積成長量!$Y$7:$Y$148,0),MATCH($G109,幹材積成長量!$Y$7:$AA$7,0)),INDEX(幹材積成長量!$V$7:$X$148,MATCH(【入力】吸収量・排出量算定シート!$H109+(Y$17-$M$17),幹材積成長量!$V$7:$V$148,0),MATCH($G109,幹材積成長量!$V$7:$X$7,0)))),0)</f>
        <v>0</v>
      </c>
      <c r="Z109" s="187">
        <f>IFERROR(IF($F109="地位Ⅰ",INDEX(幹材積成長量!$S$7:$U$148,MATCH(【入力】吸収量・排出量算定シート!$H109+(Z$17-$M$17),幹材積成長量!$S$7:$S$148,0),MATCH($G109,幹材積成長量!$S$7:$U$7,0)),IF($F109="地位Ⅲ",INDEX(幹材積成長量!$Y$7:$AA$148,MATCH(【入力】吸収量・排出量算定シート!$H109+(Z$17-$M$17),幹材積成長量!$Y$7:$Y$148,0),MATCH($G109,幹材積成長量!$Y$7:$AA$7,0)),INDEX(幹材積成長量!$V$7:$X$148,MATCH(【入力】吸収量・排出量算定シート!$H109+(Z$17-$M$17),幹材積成長量!$V$7:$V$148,0),MATCH($G109,幹材積成長量!$V$7:$X$7,0)))),0)</f>
        <v>0</v>
      </c>
      <c r="AA109" s="187">
        <f>IFERROR(IF($F109="地位Ⅰ",INDEX(幹材積成長量!$S$7:$U$148,MATCH(【入力】吸収量・排出量算定シート!$H109+(AA$17-$M$17),幹材積成長量!$S$7:$S$148,0),MATCH($G109,幹材積成長量!$S$7:$U$7,0)),IF($F109="地位Ⅲ",INDEX(幹材積成長量!$Y$7:$AA$148,MATCH(【入力】吸収量・排出量算定シート!$H109+(AA$17-$M$17),幹材積成長量!$Y$7:$Y$148,0),MATCH($G109,幹材積成長量!$Y$7:$AA$7,0)),INDEX(幹材積成長量!$V$7:$X$148,MATCH(【入力】吸収量・排出量算定シート!$H109+(AA$17-$M$17),幹材積成長量!$V$7:$V$148,0),MATCH($G109,幹材積成長量!$V$7:$X$7,0)))),0)</f>
        <v>0</v>
      </c>
      <c r="AB109" s="187">
        <f>IFERROR(IF($F109="地位Ⅰ",INDEX(幹材積成長量!$S$7:$U$148,MATCH(【入力】吸収量・排出量算定シート!$H109+(AB$17-$M$17),幹材積成長量!$S$7:$S$148,0),MATCH($G109,幹材積成長量!$S$7:$U$7,0)),IF($F109="地位Ⅲ",INDEX(幹材積成長量!$Y$7:$AA$148,MATCH(【入力】吸収量・排出量算定シート!$H109+(AB$17-$M$17),幹材積成長量!$Y$7:$Y$148,0),MATCH($G109,幹材積成長量!$Y$7:$AA$7,0)),INDEX(幹材積成長量!$V$7:$X$148,MATCH(【入力】吸収量・排出量算定シート!$H109+(AB$17-$M$17),幹材積成長量!$V$7:$V$148,0),MATCH($G109,幹材積成長量!$V$7:$X$7,0)))),0)</f>
        <v>0</v>
      </c>
      <c r="AC109" s="187">
        <f>IFERROR(IF($F109="地位Ⅰ",INDEX(幹材積成長量!$S$7:$U$148,MATCH(【入力】吸収量・排出量算定シート!$H109+(AC$17-$M$17),幹材積成長量!$S$7:$S$148,0),MATCH($G109,幹材積成長量!$S$7:$U$7,0)),IF($F109="地位Ⅲ",INDEX(幹材積成長量!$Y$7:$AA$148,MATCH(【入力】吸収量・排出量算定シート!$H109+(AC$17-$M$17),幹材積成長量!$Y$7:$Y$148,0),MATCH($G109,幹材積成長量!$Y$7:$AA$7,0)),INDEX(幹材積成長量!$V$7:$X$148,MATCH(【入力】吸収量・排出量算定シート!$H109+(AC$17-$M$17),幹材積成長量!$V$7:$V$148,0),MATCH($G109,幹材積成長量!$V$7:$X$7,0)))),0)</f>
        <v>0</v>
      </c>
      <c r="AD109" s="2">
        <f>IFERROR(INDEX('BEF（拡大係数）'!$A$4:$AO$154,MATCH(【入力】吸収量・排出量算定シート!$H109,'BEF（拡大係数）'!$A$4:$A$154,0),MATCH($G109,'BEF（拡大係数）'!$A$4:$AO$4,0)),0)</f>
        <v>0</v>
      </c>
      <c r="AE109" s="2">
        <f>IFERROR(INDEX('BEF（拡大係数）'!$A$4:$AO$154,MATCH(【入力】吸収量・排出量算定シート!$H109,'BEF（拡大係数）'!$A$4:$A$154,0),MATCH($G109,'BEF（拡大係数）'!$A$4:$AO$4,0)),0)</f>
        <v>0</v>
      </c>
      <c r="AF109" s="2">
        <f>IFERROR(INDEX('BEF（拡大係数）'!$A$4:$AO$154,MATCH(【入力】吸収量・排出量算定シート!$H109,'BEF（拡大係数）'!$A$4:$A$154,0),MATCH($G109,'BEF（拡大係数）'!$A$4:$AO$4,0)),0)</f>
        <v>0</v>
      </c>
      <c r="AG109" s="2">
        <f>IFERROR(INDEX('BEF（拡大係数）'!$A$4:$AO$154,MATCH(【入力】吸収量・排出量算定シート!$H109,'BEF（拡大係数）'!$A$4:$A$154,0),MATCH($G109,'BEF（拡大係数）'!$A$4:$AO$4,0)),0)</f>
        <v>0</v>
      </c>
      <c r="AH109" s="2">
        <f>IFERROR(INDEX('BEF（拡大係数）'!$A$4:$AO$154,MATCH(【入力】吸収量・排出量算定シート!$H109,'BEF（拡大係数）'!$A$4:$A$154,0),MATCH($G109,'BEF（拡大係数）'!$A$4:$AO$4,0)),0)</f>
        <v>0</v>
      </c>
      <c r="AI109" s="2">
        <f>IFERROR(INDEX('BEF（拡大係数）'!$A$4:$AO$154,MATCH(【入力】吸収量・排出量算定シート!$H109,'BEF（拡大係数）'!$A$4:$A$154,0),MATCH($G109,'BEF（拡大係数）'!$A$4:$AO$4,0)),0)</f>
        <v>0</v>
      </c>
      <c r="AJ109" s="2">
        <f>IFERROR(INDEX('BEF（拡大係数）'!$A$4:$AO$154,MATCH(【入力】吸収量・排出量算定シート!$H109,'BEF（拡大係数）'!$A$4:$A$154,0),MATCH($G109,'BEF（拡大係数）'!$A$4:$AO$4,0)),0)</f>
        <v>0</v>
      </c>
      <c r="AK109" s="2">
        <f>IFERROR(INDEX('BEF（拡大係数）'!$A$4:$AO$154,MATCH(【入力】吸収量・排出量算定シート!$H109,'BEF（拡大係数）'!$A$4:$A$154,0),MATCH($G109,'BEF（拡大係数）'!$A$4:$AO$4,0)),0)</f>
        <v>0</v>
      </c>
      <c r="AL109" s="2">
        <f>IFERROR(INDEX('BEF（拡大係数）'!$A$4:$AO$154,MATCH(【入力】吸収量・排出量算定シート!$H109,'BEF（拡大係数）'!$A$4:$A$154,0),MATCH($G109,'BEF（拡大係数）'!$A$4:$AO$4,0)),0)</f>
        <v>0</v>
      </c>
      <c r="AM109" s="2">
        <f>IFERROR(INDEX('BEF（拡大係数）'!$A$4:$AO$154,MATCH(【入力】吸収量・排出量算定シート!$H109,'BEF（拡大係数）'!$A$4:$A$154,0),MATCH($G109,'BEF（拡大係数）'!$A$4:$AO$4,0)),0)</f>
        <v>0</v>
      </c>
      <c r="AN109" s="2">
        <f>IFERROR(INDEX('BEF（拡大係数）'!$A$4:$AO$154,MATCH(【入力】吸収量・排出量算定シート!$H109,'BEF（拡大係数）'!$A$4:$A$154,0),MATCH($G109,'BEF（拡大係数）'!$A$4:$AO$4,0)),0)</f>
        <v>0</v>
      </c>
      <c r="AO109" s="2">
        <f>IFERROR(INDEX('BEF（拡大係数）'!$A$4:$AO$154,MATCH(【入力】吸収量・排出量算定シート!$H109,'BEF（拡大係数）'!$A$4:$A$154,0),MATCH($G109,'BEF（拡大係数）'!$A$4:$AO$4,0)),0)</f>
        <v>0</v>
      </c>
      <c r="AP109" s="2">
        <f>IFERROR(INDEX('BEF（拡大係数）'!$A$4:$AO$154,MATCH(【入力】吸収量・排出量算定シート!$H109,'BEF（拡大係数）'!$A$4:$A$154,0),MATCH($G109,'BEF（拡大係数）'!$A$4:$AO$4,0)),0)</f>
        <v>0</v>
      </c>
      <c r="AQ109" s="2">
        <f>IFERROR(INDEX('BEF（拡大係数）'!$A$4:$AO$154,MATCH(【入力】吸収量・排出量算定シート!$H109,'BEF（拡大係数）'!$A$4:$A$154,0),MATCH($G109,'BEF（拡大係数）'!$A$4:$AO$4,0)),0)</f>
        <v>0</v>
      </c>
      <c r="AR109" s="2">
        <f>IFERROR(INDEX('BEF（拡大係数）'!$A$4:$AO$154,MATCH(【入力】吸収量・排出量算定シート!$H109,'BEF（拡大係数）'!$A$4:$A$154,0),MATCH($G109,'BEF（拡大係数）'!$A$4:$AO$4,0)),0)</f>
        <v>0</v>
      </c>
      <c r="AS109" s="2">
        <f>IFERROR(INDEX('BEF（拡大係数）'!$A$4:$AO$154,MATCH(【入力】吸収量・排出量算定シート!$H109,'BEF（拡大係数）'!$A$4:$A$154,0),MATCH($G109,'BEF（拡大係数）'!$A$4:$AO$4,0)),0)</f>
        <v>0</v>
      </c>
      <c r="AT109" s="2">
        <f>IFERROR(INDEX('BEF（拡大係数）'!$A$4:$AO$154,MATCH(【入力】吸収量・排出量算定シート!$H109,'BEF（拡大係数）'!$A$4:$A$154,0),MATCH($G109,'BEF（拡大係数）'!$A$4:$AO$4,0)),0)</f>
        <v>0</v>
      </c>
      <c r="AU109" s="2">
        <f>IFERROR(VLOOKUP($G109,パラメータ_オリジナル!$B$6:$G$45,4,FALSE),0)</f>
        <v>0</v>
      </c>
      <c r="AV109" s="2">
        <f>IFERROR(VLOOKUP($G109,パラメータ_オリジナル!$B$6:$G$45,5,FALSE),0)</f>
        <v>0</v>
      </c>
      <c r="AW109" s="2">
        <f>IFERROR(VLOOKUP($G109,パラメータ_オリジナル!$B$6:$G$45,6,FALSE),0)</f>
        <v>0</v>
      </c>
      <c r="AX109" s="125">
        <f t="shared" si="182"/>
        <v>0</v>
      </c>
      <c r="AY109" s="125">
        <f t="shared" si="183"/>
        <v>0</v>
      </c>
      <c r="AZ109" s="125">
        <f t="shared" si="184"/>
        <v>0</v>
      </c>
      <c r="BA109" s="125">
        <f t="shared" si="185"/>
        <v>0</v>
      </c>
      <c r="BB109" s="125">
        <f t="shared" si="186"/>
        <v>0</v>
      </c>
      <c r="BC109" s="125">
        <f t="shared" si="187"/>
        <v>0</v>
      </c>
      <c r="BD109" s="125">
        <f t="shared" si="188"/>
        <v>0</v>
      </c>
      <c r="BE109" s="125">
        <f t="shared" si="189"/>
        <v>0</v>
      </c>
      <c r="BF109" s="125">
        <f t="shared" si="190"/>
        <v>0</v>
      </c>
      <c r="BG109" s="125">
        <f t="shared" si="191"/>
        <v>0</v>
      </c>
      <c r="BH109" s="125">
        <f t="shared" si="192"/>
        <v>0</v>
      </c>
      <c r="BI109" s="125">
        <f t="shared" si="193"/>
        <v>0</v>
      </c>
      <c r="BJ109" s="125">
        <f t="shared" si="194"/>
        <v>0</v>
      </c>
      <c r="BK109" s="125">
        <f t="shared" si="195"/>
        <v>0</v>
      </c>
      <c r="BL109" s="125">
        <f t="shared" si="196"/>
        <v>0</v>
      </c>
      <c r="BM109" s="125">
        <f t="shared" si="197"/>
        <v>0</v>
      </c>
      <c r="BN109" s="125">
        <f t="shared" si="198"/>
        <v>0</v>
      </c>
      <c r="BO109" s="125">
        <f t="shared" si="199"/>
        <v>0</v>
      </c>
      <c r="BP109" s="125">
        <f t="shared" si="200"/>
        <v>0</v>
      </c>
      <c r="BQ109" s="125">
        <f t="shared" si="201"/>
        <v>0</v>
      </c>
      <c r="BR109" s="125">
        <f t="shared" si="202"/>
        <v>0</v>
      </c>
      <c r="BS109" s="125">
        <f t="shared" si="203"/>
        <v>0</v>
      </c>
      <c r="BT109" s="125">
        <f t="shared" si="204"/>
        <v>0</v>
      </c>
      <c r="BU109" s="125">
        <f t="shared" si="205"/>
        <v>0</v>
      </c>
      <c r="BV109" s="125">
        <f t="shared" si="206"/>
        <v>0</v>
      </c>
      <c r="BW109" s="125">
        <f t="shared" si="207"/>
        <v>0</v>
      </c>
      <c r="BX109" s="125">
        <f t="shared" si="208"/>
        <v>0</v>
      </c>
      <c r="BY109" s="125">
        <f t="shared" si="209"/>
        <v>0</v>
      </c>
      <c r="BZ109" s="125">
        <f t="shared" si="210"/>
        <v>0</v>
      </c>
      <c r="CA109" s="125">
        <f t="shared" si="211"/>
        <v>0</v>
      </c>
      <c r="CB109" s="125">
        <f t="shared" si="212"/>
        <v>0</v>
      </c>
      <c r="CC109" s="125">
        <f t="shared" si="213"/>
        <v>0</v>
      </c>
      <c r="CD109" s="125">
        <f t="shared" si="214"/>
        <v>0</v>
      </c>
      <c r="CE109" s="125">
        <f t="shared" si="215"/>
        <v>0</v>
      </c>
      <c r="CF109" s="2">
        <f>IFERROR(IF($F109="地位Ⅰ",INDEX(幹材積成長量!$I$7:$K$148,MATCH((【入力】吸収量・排出量算定シート!$H109+(【入力】吸収量・排出量算定シート!CF$17-【入力】吸収量・排出量算定シート!$CF$17)),幹材積成長量!$I$7:$I$148,0),MATCH(【入力】吸収量・排出量算定シート!$G109,幹材積成長量!$I$7:$K$7,0)),IF($F109="地位Ⅲ",INDEX(幹材積成長量!$O$7:$Q$148,MATCH((【入力】吸収量・排出量算定シート!$H109+(【入力】吸収量・排出量算定シート!CF$17-【入力】吸収量・排出量算定シート!$CF$17)),幹材積成長量!$O$7:$O$148,0),MATCH(【入力】吸収量・排出量算定シート!$G109,幹材積成長量!$O$7:$Q$7,0)),INDEX(幹材積成長量!$L$7:$N$148,MATCH((【入力】吸収量・排出量算定シート!$H109+(【入力】吸収量・排出量算定シート!CF$17-【入力】吸収量・排出量算定シート!$CF$17)),幹材積成長量!$L$7:$L$148,0),MATCH(【入力】吸収量・排出量算定シート!$G109,幹材積成長量!$L$7:$N$7,0)))),0)</f>
        <v>0</v>
      </c>
      <c r="CG109" s="2">
        <f>IFERROR(IF($F109="地位Ⅰ",INDEX(幹材積成長量!$I$7:$K$148,MATCH((【入力】吸収量・排出量算定シート!$H109+(【入力】吸収量・排出量算定シート!CG$17-【入力】吸収量・排出量算定シート!$CF$17)),幹材積成長量!$I$7:$I$148,0),MATCH(【入力】吸収量・排出量算定シート!$G109,幹材積成長量!$I$7:$K$7,0)),IF($F109="地位Ⅲ",INDEX(幹材積成長量!$O$7:$Q$148,MATCH((【入力】吸収量・排出量算定シート!$H109+(【入力】吸収量・排出量算定シート!CG$17-【入力】吸収量・排出量算定シート!$CF$17)),幹材積成長量!$O$7:$O$148,0),MATCH(【入力】吸収量・排出量算定シート!$G109,幹材積成長量!$O$7:$Q$7,0)),INDEX(幹材積成長量!$L$7:$N$148,MATCH((【入力】吸収量・排出量算定シート!$H109+(【入力】吸収量・排出量算定シート!CG$17-【入力】吸収量・排出量算定シート!$CF$17)),幹材積成長量!$L$7:$L$148,0),MATCH(【入力】吸収量・排出量算定シート!$G109,幹材積成長量!$L$7:$N$7,0)))),0)</f>
        <v>0</v>
      </c>
      <c r="CH109" s="2">
        <f>IFERROR(IF($F109="地位Ⅰ",INDEX(幹材積成長量!$I$7:$K$148,MATCH((【入力】吸収量・排出量算定シート!$H109+(【入力】吸収量・排出量算定シート!CH$17-【入力】吸収量・排出量算定シート!$CF$17)),幹材積成長量!$I$7:$I$148,0),MATCH(【入力】吸収量・排出量算定シート!$G109,幹材積成長量!$I$7:$K$7,0)),IF($F109="地位Ⅲ",INDEX(幹材積成長量!$O$7:$Q$148,MATCH((【入力】吸収量・排出量算定シート!$H109+(【入力】吸収量・排出量算定シート!CH$17-【入力】吸収量・排出量算定シート!$CF$17)),幹材積成長量!$O$7:$O$148,0),MATCH(【入力】吸収量・排出量算定シート!$G109,幹材積成長量!$O$7:$Q$7,0)),INDEX(幹材積成長量!$L$7:$N$148,MATCH((【入力】吸収量・排出量算定シート!$H109+(【入力】吸収量・排出量算定シート!CH$17-【入力】吸収量・排出量算定シート!$CF$17)),幹材積成長量!$L$7:$L$148,0),MATCH(【入力】吸収量・排出量算定シート!$G109,幹材積成長量!$L$7:$N$7,0)))),0)</f>
        <v>0</v>
      </c>
      <c r="CI109" s="2">
        <f>IFERROR(IF($F109="地位Ⅰ",INDEX(幹材積成長量!$I$7:$K$148,MATCH((【入力】吸収量・排出量算定シート!$H109+(【入力】吸収量・排出量算定シート!CI$17-【入力】吸収量・排出量算定シート!$CF$17)),幹材積成長量!$I$7:$I$148,0),MATCH(【入力】吸収量・排出量算定シート!$G109,幹材積成長量!$I$7:$K$7,0)),IF($F109="地位Ⅲ",INDEX(幹材積成長量!$O$7:$Q$148,MATCH((【入力】吸収量・排出量算定シート!$H109+(【入力】吸収量・排出量算定シート!CI$17-【入力】吸収量・排出量算定シート!$CF$17)),幹材積成長量!$O$7:$O$148,0),MATCH(【入力】吸収量・排出量算定シート!$G109,幹材積成長量!$O$7:$Q$7,0)),INDEX(幹材積成長量!$L$7:$N$148,MATCH((【入力】吸収量・排出量算定シート!$H109+(【入力】吸収量・排出量算定シート!CI$17-【入力】吸収量・排出量算定シート!$CF$17)),幹材積成長量!$L$7:$L$148,0),MATCH(【入力】吸収量・排出量算定シート!$G109,幹材積成長量!$L$7:$N$7,0)))),0)</f>
        <v>0</v>
      </c>
      <c r="CJ109" s="2">
        <f>IFERROR(IF($F109="地位Ⅰ",INDEX(幹材積成長量!$I$7:$K$148,MATCH((【入力】吸収量・排出量算定シート!$H109+(【入力】吸収量・排出量算定シート!CJ$17-【入力】吸収量・排出量算定シート!$CF$17)),幹材積成長量!$I$7:$I$148,0),MATCH(【入力】吸収量・排出量算定シート!$G109,幹材積成長量!$I$7:$K$7,0)),IF($F109="地位Ⅲ",INDEX(幹材積成長量!$O$7:$Q$148,MATCH((【入力】吸収量・排出量算定シート!$H109+(【入力】吸収量・排出量算定シート!CJ$17-【入力】吸収量・排出量算定シート!$CF$17)),幹材積成長量!$O$7:$O$148,0),MATCH(【入力】吸収量・排出量算定シート!$G109,幹材積成長量!$O$7:$Q$7,0)),INDEX(幹材積成長量!$L$7:$N$148,MATCH((【入力】吸収量・排出量算定シート!$H109+(【入力】吸収量・排出量算定シート!CJ$17-【入力】吸収量・排出量算定シート!$CF$17)),幹材積成長量!$L$7:$L$148,0),MATCH(【入力】吸収量・排出量算定シート!$G109,幹材積成長量!$L$7:$N$7,0)))),0)</f>
        <v>0</v>
      </c>
      <c r="CK109" s="2">
        <f>IFERROR(IF($F109="地位Ⅰ",INDEX(幹材積成長量!$I$7:$K$148,MATCH((【入力】吸収量・排出量算定シート!$H109+(【入力】吸収量・排出量算定シート!CK$17-【入力】吸収量・排出量算定シート!$CF$17)),幹材積成長量!$I$7:$I$148,0),MATCH(【入力】吸収量・排出量算定シート!$G109,幹材積成長量!$I$7:$K$7,0)),IF($F109="地位Ⅲ",INDEX(幹材積成長量!$O$7:$Q$148,MATCH((【入力】吸収量・排出量算定シート!$H109+(【入力】吸収量・排出量算定シート!CK$17-【入力】吸収量・排出量算定シート!$CF$17)),幹材積成長量!$O$7:$O$148,0),MATCH(【入力】吸収量・排出量算定シート!$G109,幹材積成長量!$O$7:$Q$7,0)),INDEX(幹材積成長量!$L$7:$N$148,MATCH((【入力】吸収量・排出量算定シート!$H109+(【入力】吸収量・排出量算定シート!CK$17-【入力】吸収量・排出量算定シート!$CF$17)),幹材積成長量!$L$7:$L$148,0),MATCH(【入力】吸収量・排出量算定シート!$G109,幹材積成長量!$L$7:$N$7,0)))),0)</f>
        <v>0</v>
      </c>
      <c r="CL109" s="2">
        <f>IFERROR(IF($F109="地位Ⅰ",INDEX(幹材積成長量!$I$7:$K$148,MATCH((【入力】吸収量・排出量算定シート!$H109+(【入力】吸収量・排出量算定シート!CL$17-【入力】吸収量・排出量算定シート!$CF$17)),幹材積成長量!$I$7:$I$148,0),MATCH(【入力】吸収量・排出量算定シート!$G109,幹材積成長量!$I$7:$K$7,0)),IF($F109="地位Ⅲ",INDEX(幹材積成長量!$O$7:$Q$148,MATCH((【入力】吸収量・排出量算定シート!$H109+(【入力】吸収量・排出量算定シート!CL$17-【入力】吸収量・排出量算定シート!$CF$17)),幹材積成長量!$O$7:$O$148,0),MATCH(【入力】吸収量・排出量算定シート!$G109,幹材積成長量!$O$7:$Q$7,0)),INDEX(幹材積成長量!$L$7:$N$148,MATCH((【入力】吸収量・排出量算定シート!$H109+(【入力】吸収量・排出量算定シート!CL$17-【入力】吸収量・排出量算定シート!$CF$17)),幹材積成長量!$L$7:$L$148,0),MATCH(【入力】吸収量・排出量算定シート!$G109,幹材積成長量!$L$7:$N$7,0)))),0)</f>
        <v>0</v>
      </c>
      <c r="CM109" s="2">
        <f>IFERROR(IF($F109="地位Ⅰ",INDEX(幹材積成長量!$I$7:$K$148,MATCH((【入力】吸収量・排出量算定シート!$H109+(【入力】吸収量・排出量算定シート!CM$17-【入力】吸収量・排出量算定シート!$CF$17)),幹材積成長量!$I$7:$I$148,0),MATCH(【入力】吸収量・排出量算定シート!$G109,幹材積成長量!$I$7:$K$7,0)),IF($F109="地位Ⅲ",INDEX(幹材積成長量!$O$7:$Q$148,MATCH((【入力】吸収量・排出量算定シート!$H109+(【入力】吸収量・排出量算定シート!CM$17-【入力】吸収量・排出量算定シート!$CF$17)),幹材積成長量!$O$7:$O$148,0),MATCH(【入力】吸収量・排出量算定シート!$G109,幹材積成長量!$O$7:$Q$7,0)),INDEX(幹材積成長量!$L$7:$N$148,MATCH((【入力】吸収量・排出量算定シート!$H109+(【入力】吸収量・排出量算定シート!CM$17-【入力】吸収量・排出量算定シート!$CF$17)),幹材積成長量!$L$7:$L$148,0),MATCH(【入力】吸収量・排出量算定シート!$G109,幹材積成長量!$L$7:$N$7,0)))),0)</f>
        <v>0</v>
      </c>
      <c r="CN109" s="2">
        <f>IFERROR(IF($F109="地位Ⅰ",INDEX(幹材積成長量!$I$7:$K$148,MATCH((【入力】吸収量・排出量算定シート!$H109+(【入力】吸収量・排出量算定シート!CN$17-【入力】吸収量・排出量算定シート!$CF$17)),幹材積成長量!$I$7:$I$148,0),MATCH(【入力】吸収量・排出量算定シート!$G109,幹材積成長量!$I$7:$K$7,0)),IF($F109="地位Ⅲ",INDEX(幹材積成長量!$O$7:$Q$148,MATCH((【入力】吸収量・排出量算定シート!$H109+(【入力】吸収量・排出量算定シート!CN$17-【入力】吸収量・排出量算定シート!$CF$17)),幹材積成長量!$O$7:$O$148,0),MATCH(【入力】吸収量・排出量算定シート!$G109,幹材積成長量!$O$7:$Q$7,0)),INDEX(幹材積成長量!$L$7:$N$148,MATCH((【入力】吸収量・排出量算定シート!$H109+(【入力】吸収量・排出量算定シート!CN$17-【入力】吸収量・排出量算定シート!$CF$17)),幹材積成長量!$L$7:$L$148,0),MATCH(【入力】吸収量・排出量算定シート!$G109,幹材積成長量!$L$7:$N$7,0)))),0)</f>
        <v>0</v>
      </c>
      <c r="CO109" s="2">
        <f>IFERROR(IF($F109="地位Ⅰ",INDEX(幹材積成長量!$I$7:$K$148,MATCH((【入力】吸収量・排出量算定シート!$H109+(【入力】吸収量・排出量算定シート!CO$17-【入力】吸収量・排出量算定シート!$CF$17)),幹材積成長量!$I$7:$I$148,0),MATCH(【入力】吸収量・排出量算定シート!$G109,幹材積成長量!$I$7:$K$7,0)),IF($F109="地位Ⅲ",INDEX(幹材積成長量!$O$7:$Q$148,MATCH((【入力】吸収量・排出量算定シート!$H109+(【入力】吸収量・排出量算定シート!CO$17-【入力】吸収量・排出量算定シート!$CF$17)),幹材積成長量!$O$7:$O$148,0),MATCH(【入力】吸収量・排出量算定シート!$G109,幹材積成長量!$O$7:$Q$7,0)),INDEX(幹材積成長量!$L$7:$N$148,MATCH((【入力】吸収量・排出量算定シート!$H109+(【入力】吸収量・排出量算定シート!CO$17-【入力】吸収量・排出量算定シート!$CF$17)),幹材積成長量!$L$7:$L$148,0),MATCH(【入力】吸収量・排出量算定シート!$G109,幹材積成長量!$L$7:$N$7,0)))),0)</f>
        <v>0</v>
      </c>
      <c r="CP109" s="2">
        <f>IFERROR(IF($F109="地位Ⅰ",INDEX(幹材積成長量!$I$7:$K$148,MATCH((【入力】吸収量・排出量算定シート!$H109+(【入力】吸収量・排出量算定シート!CP$17-【入力】吸収量・排出量算定シート!$CF$17)),幹材積成長量!$I$7:$I$148,0),MATCH(【入力】吸収量・排出量算定シート!$G109,幹材積成長量!$I$7:$K$7,0)),IF($F109="地位Ⅲ",INDEX(幹材積成長量!$O$7:$Q$148,MATCH((【入力】吸収量・排出量算定シート!$H109+(【入力】吸収量・排出量算定シート!CP$17-【入力】吸収量・排出量算定シート!$CF$17)),幹材積成長量!$O$7:$O$148,0),MATCH(【入力】吸収量・排出量算定シート!$G109,幹材積成長量!$O$7:$Q$7,0)),INDEX(幹材積成長量!$L$7:$N$148,MATCH((【入力】吸収量・排出量算定シート!$H109+(【入力】吸収量・排出量算定シート!CP$17-【入力】吸収量・排出量算定シート!$CF$17)),幹材積成長量!$L$7:$L$148,0),MATCH(【入力】吸収量・排出量算定シート!$G109,幹材積成長量!$L$7:$N$7,0)))),0)</f>
        <v>0</v>
      </c>
      <c r="CQ109" s="2">
        <f>IFERROR(IF($F109="地位Ⅰ",INDEX(幹材積成長量!$I$7:$K$148,MATCH((【入力】吸収量・排出量算定シート!$H109+(【入力】吸収量・排出量算定シート!CQ$17-【入力】吸収量・排出量算定シート!$CF$17)),幹材積成長量!$I$7:$I$148,0),MATCH(【入力】吸収量・排出量算定シート!$G109,幹材積成長量!$I$7:$K$7,0)),IF($F109="地位Ⅲ",INDEX(幹材積成長量!$O$7:$Q$148,MATCH((【入力】吸収量・排出量算定シート!$H109+(【入力】吸収量・排出量算定シート!CQ$17-【入力】吸収量・排出量算定シート!$CF$17)),幹材積成長量!$O$7:$O$148,0),MATCH(【入力】吸収量・排出量算定シート!$G109,幹材積成長量!$O$7:$Q$7,0)),INDEX(幹材積成長量!$L$7:$N$148,MATCH((【入力】吸収量・排出量算定シート!$H109+(【入力】吸収量・排出量算定シート!CQ$17-【入力】吸収量・排出量算定シート!$CF$17)),幹材積成長量!$L$7:$L$148,0),MATCH(【入力】吸収量・排出量算定シート!$G109,幹材積成長量!$L$7:$N$7,0)))),0)</f>
        <v>0</v>
      </c>
      <c r="CR109" s="2">
        <f>IFERROR(IF($F109="地位Ⅰ",INDEX(幹材積成長量!$I$7:$K$148,MATCH((【入力】吸収量・排出量算定シート!$H109+(【入力】吸収量・排出量算定シート!CR$17-【入力】吸収量・排出量算定シート!$CF$17)),幹材積成長量!$I$7:$I$148,0),MATCH(【入力】吸収量・排出量算定シート!$G109,幹材積成長量!$I$7:$K$7,0)),IF($F109="地位Ⅲ",INDEX(幹材積成長量!$O$7:$Q$148,MATCH((【入力】吸収量・排出量算定シート!$H109+(【入力】吸収量・排出量算定シート!CR$17-【入力】吸収量・排出量算定シート!$CF$17)),幹材積成長量!$O$7:$O$148,0),MATCH(【入力】吸収量・排出量算定シート!$G109,幹材積成長量!$O$7:$Q$7,0)),INDEX(幹材積成長量!$L$7:$N$148,MATCH((【入力】吸収量・排出量算定シート!$H109+(【入力】吸収量・排出量算定シート!CR$17-【入力】吸収量・排出量算定シート!$CF$17)),幹材積成長量!$L$7:$L$148,0),MATCH(【入力】吸収量・排出量算定シート!$G109,幹材積成長量!$L$7:$N$7,0)))),0)</f>
        <v>0</v>
      </c>
      <c r="CS109" s="2">
        <f>IFERROR(IF($F109="地位Ⅰ",INDEX(幹材積成長量!$I$7:$K$148,MATCH((【入力】吸収量・排出量算定シート!$H109+(【入力】吸収量・排出量算定シート!CS$17-【入力】吸収量・排出量算定シート!$CF$17)),幹材積成長量!$I$7:$I$148,0),MATCH(【入力】吸収量・排出量算定シート!$G109,幹材積成長量!$I$7:$K$7,0)),IF($F109="地位Ⅲ",INDEX(幹材積成長量!$O$7:$Q$148,MATCH((【入力】吸収量・排出量算定シート!$H109+(【入力】吸収量・排出量算定シート!CS$17-【入力】吸収量・排出量算定シート!$CF$17)),幹材積成長量!$O$7:$O$148,0),MATCH(【入力】吸収量・排出量算定シート!$G109,幹材積成長量!$O$7:$Q$7,0)),INDEX(幹材積成長量!$L$7:$N$148,MATCH((【入力】吸収量・排出量算定シート!$H109+(【入力】吸収量・排出量算定シート!CS$17-【入力】吸収量・排出量算定シート!$CF$17)),幹材積成長量!$L$7:$L$148,0),MATCH(【入力】吸収量・排出量算定シート!$G109,幹材積成長量!$L$7:$N$7,0)))),0)</f>
        <v>0</v>
      </c>
      <c r="CT109" s="2">
        <f>IFERROR(IF($F109="地位Ⅰ",INDEX(幹材積成長量!$I$7:$K$148,MATCH((【入力】吸収量・排出量算定シート!$H109+(【入力】吸収量・排出量算定シート!CT$17-【入力】吸収量・排出量算定シート!$CF$17)),幹材積成長量!$I$7:$I$148,0),MATCH(【入力】吸収量・排出量算定シート!$G109,幹材積成長量!$I$7:$K$7,0)),IF($F109="地位Ⅲ",INDEX(幹材積成長量!$O$7:$Q$148,MATCH((【入力】吸収量・排出量算定シート!$H109+(【入力】吸収量・排出量算定シート!CT$17-【入力】吸収量・排出量算定シート!$CF$17)),幹材積成長量!$O$7:$O$148,0),MATCH(【入力】吸収量・排出量算定シート!$G109,幹材積成長量!$O$7:$Q$7,0)),INDEX(幹材積成長量!$L$7:$N$148,MATCH((【入力】吸収量・排出量算定シート!$H109+(【入力】吸収量・排出量算定シート!CT$17-【入力】吸収量・排出量算定シート!$CF$17)),幹材積成長量!$L$7:$L$148,0),MATCH(【入力】吸収量・排出量算定シート!$G109,幹材積成長量!$L$7:$N$7,0)))),0)</f>
        <v>0</v>
      </c>
      <c r="CU109" s="2">
        <f>IFERROR(IF($F109="地位Ⅰ",INDEX(幹材積成長量!$I$7:$K$148,MATCH((【入力】吸収量・排出量算定シート!$H109+(【入力】吸収量・排出量算定シート!CU$17-【入力】吸収量・排出量算定シート!$CF$17)),幹材積成長量!$I$7:$I$148,0),MATCH(【入力】吸収量・排出量算定シート!$G109,幹材積成長量!$I$7:$K$7,0)),IF($F109="地位Ⅲ",INDEX(幹材積成長量!$O$7:$Q$148,MATCH((【入力】吸収量・排出量算定シート!$H109+(【入力】吸収量・排出量算定シート!CU$17-【入力】吸収量・排出量算定シート!$CF$17)),幹材積成長量!$O$7:$O$148,0),MATCH(【入力】吸収量・排出量算定シート!$G109,幹材積成長量!$O$7:$Q$7,0)),INDEX(幹材積成長量!$L$7:$N$148,MATCH((【入力】吸収量・排出量算定シート!$H109+(【入力】吸収量・排出量算定シート!CU$17-【入力】吸収量・排出量算定シート!$CF$17)),幹材積成長量!$L$7:$L$148,0),MATCH(【入力】吸収量・排出量算定シート!$G109,幹材積成長量!$L$7:$N$7,0)))),0)</f>
        <v>0</v>
      </c>
      <c r="CV109" s="2">
        <f>IFERROR(IF($F109="地位Ⅰ",INDEX(幹材積成長量!$I$7:$K$148,MATCH((【入力】吸収量・排出量算定シート!$H109+(【入力】吸収量・排出量算定シート!CV$17-【入力】吸収量・排出量算定シート!$CF$17)),幹材積成長量!$I$7:$I$148,0),MATCH(【入力】吸収量・排出量算定シート!$G109,幹材積成長量!$I$7:$K$7,0)),IF($F109="地位Ⅲ",INDEX(幹材積成長量!$O$7:$Q$148,MATCH((【入力】吸収量・排出量算定シート!$H109+(【入力】吸収量・排出量算定シート!CV$17-【入力】吸収量・排出量算定シート!$CF$17)),幹材積成長量!$O$7:$O$148,0),MATCH(【入力】吸収量・排出量算定シート!$G109,幹材積成長量!$O$7:$Q$7,0)),INDEX(幹材積成長量!$L$7:$N$148,MATCH((【入力】吸収量・排出量算定シート!$H109+(【入力】吸収量・排出量算定シート!CV$17-【入力】吸収量・排出量算定シート!$CF$17)),幹材積成長量!$L$7:$L$148,0),MATCH(【入力】吸収量・排出量算定シート!$G109,幹材積成長量!$L$7:$N$7,0)))),0)</f>
        <v>0</v>
      </c>
      <c r="CW109" s="2">
        <f t="shared" si="216"/>
        <v>0</v>
      </c>
      <c r="CX109" s="2">
        <f t="shared" si="217"/>
        <v>0</v>
      </c>
      <c r="CY109" s="2">
        <f t="shared" si="218"/>
        <v>0</v>
      </c>
      <c r="CZ109" s="2">
        <f t="shared" si="219"/>
        <v>0</v>
      </c>
      <c r="DA109" s="2">
        <f t="shared" si="220"/>
        <v>0</v>
      </c>
      <c r="DB109" s="2">
        <f t="shared" si="221"/>
        <v>0</v>
      </c>
      <c r="DC109" s="2">
        <f t="shared" si="222"/>
        <v>0</v>
      </c>
      <c r="DD109" s="2">
        <f t="shared" si="223"/>
        <v>0</v>
      </c>
      <c r="DE109" s="2">
        <f t="shared" si="224"/>
        <v>0</v>
      </c>
      <c r="DF109" s="2">
        <f t="shared" si="225"/>
        <v>0</v>
      </c>
      <c r="DG109" s="2">
        <f t="shared" si="226"/>
        <v>0</v>
      </c>
      <c r="DH109" s="2">
        <f t="shared" si="227"/>
        <v>0</v>
      </c>
      <c r="DI109" s="2">
        <f t="shared" si="228"/>
        <v>0</v>
      </c>
      <c r="DJ109" s="2">
        <f t="shared" si="229"/>
        <v>0</v>
      </c>
      <c r="DK109" s="2">
        <f t="shared" si="230"/>
        <v>0</v>
      </c>
      <c r="DL109" s="2">
        <f t="shared" si="231"/>
        <v>0</v>
      </c>
      <c r="DM109" s="2">
        <f t="shared" si="232"/>
        <v>0</v>
      </c>
      <c r="DN109" s="187">
        <f>IFERROR(IF($F109="地位Ⅰ",INDEX(幹材積成長量!$AE$7:$AG$14,8,MATCH(【入力】吸収量・排出量算定シート!$G109,幹材積成長量!$AE$7:$AG$7,0)),IF($F109="地位Ⅲ",INDEX(幹材積成長量!$AK$7:$AM$14,8,MATCH(【入力】吸収量・排出量算定シート!$G109,幹材積成長量!$AK$7:$AM$7,0)),INDEX(幹材積成長量!$AH$7:$AJ$14,8,MATCH(【入力】吸収量・排出量算定シート!$G109,幹材積成長量!$AH$7:$AJ$7,0)))),0)</f>
        <v>0</v>
      </c>
      <c r="DO109" s="187">
        <f>IFERROR(IF($F109="地位Ⅰ",INDEX(幹材積成長量!$AE$7:$AG$14,8,MATCH(【入力】吸収量・排出量算定シート!$G109,幹材積成長量!$AE$7:$AG$7,0)),IF($F109="地位Ⅲ",INDEX(幹材積成長量!$AK$7:$AM$14,8,MATCH(【入力】吸収量・排出量算定シート!$G109,幹材積成長量!$AK$7:$AM$7,0)),INDEX(幹材積成長量!$AH$7:$AJ$14,8,MATCH(【入力】吸収量・排出量算定シート!$G109,幹材積成長量!$AH$7:$AJ$7,0)))),0)</f>
        <v>0</v>
      </c>
      <c r="DP109" s="187">
        <f>IFERROR(IF($F109="地位Ⅰ",INDEX(幹材積成長量!$AE$7:$AG$14,8,MATCH(【入力】吸収量・排出量算定シート!$G109,幹材積成長量!$AE$7:$AG$7,0)),IF($F109="地位Ⅲ",INDEX(幹材積成長量!$AK$7:$AM$14,8,MATCH(【入力】吸収量・排出量算定シート!$G109,幹材積成長量!$AK$7:$AM$7,0)),INDEX(幹材積成長量!$AH$7:$AJ$14,8,MATCH(【入力】吸収量・排出量算定シート!$G109,幹材積成長量!$AH$7:$AJ$7,0)))),0)</f>
        <v>0</v>
      </c>
      <c r="DQ109" s="187">
        <f>IFERROR(IF($F109="地位Ⅰ",INDEX(幹材積成長量!$AE$7:$AG$14,8,MATCH(【入力】吸収量・排出量算定シート!$G109,幹材積成長量!$AE$7:$AG$7,0)),IF($F109="地位Ⅲ",INDEX(幹材積成長量!$AK$7:$AM$14,8,MATCH(【入力】吸収量・排出量算定シート!$G109,幹材積成長量!$AK$7:$AM$7,0)),INDEX(幹材積成長量!$AH$7:$AJ$14,8,MATCH(【入力】吸収量・排出量算定シート!$G109,幹材積成長量!$AH$7:$AJ$7,0)))),0)</f>
        <v>0</v>
      </c>
      <c r="DR109" s="187">
        <f>IFERROR(IF($F109="地位Ⅰ",INDEX(幹材積成長量!$AE$7:$AG$14,8,MATCH(【入力】吸収量・排出量算定シート!$G109,幹材積成長量!$AE$7:$AG$7,0)),IF($F109="地位Ⅲ",INDEX(幹材積成長量!$AK$7:$AM$14,8,MATCH(【入力】吸収量・排出量算定シート!$G109,幹材積成長量!$AK$7:$AM$7,0)),INDEX(幹材積成長量!$AH$7:$AJ$14,8,MATCH(【入力】吸収量・排出量算定シート!$G109,幹材積成長量!$AH$7:$AJ$7,0)))),0)</f>
        <v>0</v>
      </c>
      <c r="DS109" s="187">
        <f>IFERROR(IF($F109="地位Ⅰ",INDEX(幹材積成長量!$AE$7:$AG$14,8,MATCH(【入力】吸収量・排出量算定シート!$G109,幹材積成長量!$AE$7:$AG$7,0)),IF($F109="地位Ⅲ",INDEX(幹材積成長量!$AK$7:$AM$14,8,MATCH(【入力】吸収量・排出量算定シート!$G109,幹材積成長量!$AK$7:$AM$7,0)),INDEX(幹材積成長量!$AH$7:$AJ$14,8,MATCH(【入力】吸収量・排出量算定シート!$G109,幹材積成長量!$AH$7:$AJ$7,0)))),0)</f>
        <v>0</v>
      </c>
      <c r="DT109" s="187">
        <f>IFERROR(IF($F109="地位Ⅰ",INDEX(幹材積成長量!$AE$7:$AG$14,8,MATCH(【入力】吸収量・排出量算定シート!$G109,幹材積成長量!$AE$7:$AG$7,0)),IF($F109="地位Ⅲ",INDEX(幹材積成長量!$AK$7:$AM$14,8,MATCH(【入力】吸収量・排出量算定シート!$G109,幹材積成長量!$AK$7:$AM$7,0)),INDEX(幹材積成長量!$AH$7:$AJ$14,8,MATCH(【入力】吸収量・排出量算定シート!$G109,幹材積成長量!$AH$7:$AJ$7,0)))),0)</f>
        <v>0</v>
      </c>
      <c r="DU109" s="187">
        <f>IFERROR(IF($F109="地位Ⅰ",INDEX(幹材積成長量!$AE$7:$AG$14,8,MATCH(【入力】吸収量・排出量算定シート!$G109,幹材積成長量!$AE$7:$AG$7,0)),IF($F109="地位Ⅲ",INDEX(幹材積成長量!$AK$7:$AM$14,8,MATCH(【入力】吸収量・排出量算定シート!$G109,幹材積成長量!$AK$7:$AM$7,0)),INDEX(幹材積成長量!$AH$7:$AJ$14,8,MATCH(【入力】吸収量・排出量算定シート!$G109,幹材積成長量!$AH$7:$AJ$7,0)))),0)</f>
        <v>0</v>
      </c>
      <c r="DV109" s="187">
        <f>IFERROR(IF($F109="地位Ⅰ",INDEX(幹材積成長量!$AE$7:$AG$14,8,MATCH(【入力】吸収量・排出量算定シート!$G109,幹材積成長量!$AE$7:$AG$7,0)),IF($F109="地位Ⅲ",INDEX(幹材積成長量!$AK$7:$AM$14,8,MATCH(【入力】吸収量・排出量算定シート!$G109,幹材積成長量!$AK$7:$AM$7,0)),INDEX(幹材積成長量!$AH$7:$AJ$14,8,MATCH(【入力】吸収量・排出量算定シート!$G109,幹材積成長量!$AH$7:$AJ$7,0)))),0)</f>
        <v>0</v>
      </c>
      <c r="DW109" s="187">
        <f>IFERROR(IF($F109="地位Ⅰ",INDEX(幹材積成長量!$AE$7:$AG$14,8,MATCH(【入力】吸収量・排出量算定シート!$G109,幹材積成長量!$AE$7:$AG$7,0)),IF($F109="地位Ⅲ",INDEX(幹材積成長量!$AK$7:$AM$14,8,MATCH(【入力】吸収量・排出量算定シート!$G109,幹材積成長量!$AK$7:$AM$7,0)),INDEX(幹材積成長量!$AH$7:$AJ$14,8,MATCH(【入力】吸収量・排出量算定シート!$G109,幹材積成長量!$AH$7:$AJ$7,0)))),0)</f>
        <v>0</v>
      </c>
      <c r="DX109" s="187">
        <f>IFERROR(IF($F109="地位Ⅰ",INDEX(幹材積成長量!$AE$7:$AG$14,8,MATCH(【入力】吸収量・排出量算定シート!$G109,幹材積成長量!$AE$7:$AG$7,0)),IF($F109="地位Ⅲ",INDEX(幹材積成長量!$AK$7:$AM$14,8,MATCH(【入力】吸収量・排出量算定シート!$G109,幹材積成長量!$AK$7:$AM$7,0)),INDEX(幹材積成長量!$AH$7:$AJ$14,8,MATCH(【入力】吸収量・排出量算定シート!$G109,幹材積成長量!$AH$7:$AJ$7,0)))),0)</f>
        <v>0</v>
      </c>
      <c r="DY109" s="187">
        <f>IFERROR(IF($F109="地位Ⅰ",INDEX(幹材積成長量!$AE$7:$AG$14,8,MATCH(【入力】吸収量・排出量算定シート!$G109,幹材積成長量!$AE$7:$AG$7,0)),IF($F109="地位Ⅲ",INDEX(幹材積成長量!$AK$7:$AM$14,8,MATCH(【入力】吸収量・排出量算定シート!$G109,幹材積成長量!$AK$7:$AM$7,0)),INDEX(幹材積成長量!$AH$7:$AJ$14,8,MATCH(【入力】吸収量・排出量算定シート!$G109,幹材積成長量!$AH$7:$AJ$7,0)))),0)</f>
        <v>0</v>
      </c>
      <c r="DZ109" s="187">
        <f>IFERROR(IF($F109="地位Ⅰ",INDEX(幹材積成長量!$AE$7:$AG$14,8,MATCH(【入力】吸収量・排出量算定シート!$G109,幹材積成長量!$AE$7:$AG$7,0)),IF($F109="地位Ⅲ",INDEX(幹材積成長量!$AK$7:$AM$14,8,MATCH(【入力】吸収量・排出量算定シート!$G109,幹材積成長量!$AK$7:$AM$7,0)),INDEX(幹材積成長量!$AH$7:$AJ$14,8,MATCH(【入力】吸収量・排出量算定シート!$G109,幹材積成長量!$AH$7:$AJ$7,0)))),0)</f>
        <v>0</v>
      </c>
      <c r="EA109" s="187">
        <f>IFERROR(IF($F109="地位Ⅰ",INDEX(幹材積成長量!$AE$7:$AG$14,8,MATCH(【入力】吸収量・排出量算定シート!$G109,幹材積成長量!$AE$7:$AG$7,0)),IF($F109="地位Ⅲ",INDEX(幹材積成長量!$AK$7:$AM$14,8,MATCH(【入力】吸収量・排出量算定シート!$G109,幹材積成長量!$AK$7:$AM$7,0)),INDEX(幹材積成長量!$AH$7:$AJ$14,8,MATCH(【入力】吸収量・排出量算定シート!$G109,幹材積成長量!$AH$7:$AJ$7,0)))),0)</f>
        <v>0</v>
      </c>
      <c r="EB109" s="187">
        <f>IFERROR(IF($F109="地位Ⅰ",INDEX(幹材積成長量!$AE$7:$AG$14,8,MATCH(【入力】吸収量・排出量算定シート!$G109,幹材積成長量!$AE$7:$AG$7,0)),IF($F109="地位Ⅲ",INDEX(幹材積成長量!$AK$7:$AM$14,8,MATCH(【入力】吸収量・排出量算定シート!$G109,幹材積成長量!$AK$7:$AM$7,0)),INDEX(幹材積成長量!$AH$7:$AJ$14,8,MATCH(【入力】吸収量・排出量算定シート!$G109,幹材積成長量!$AH$7:$AJ$7,0)))),0)</f>
        <v>0</v>
      </c>
      <c r="EC109" s="187">
        <f>IFERROR(IF($F109="地位Ⅰ",INDEX(幹材積成長量!$AE$7:$AG$14,8,MATCH(【入力】吸収量・排出量算定シート!$G109,幹材積成長量!$AE$7:$AG$7,0)),IF($F109="地位Ⅲ",INDEX(幹材積成長量!$AK$7:$AM$14,8,MATCH(【入力】吸収量・排出量算定シート!$G109,幹材積成長量!$AK$7:$AM$7,0)),INDEX(幹材積成長量!$AH$7:$AJ$14,8,MATCH(【入力】吸収量・排出量算定シート!$G109,幹材積成長量!$AH$7:$AJ$7,0)))),0)</f>
        <v>0</v>
      </c>
      <c r="ED109" s="186">
        <f t="shared" si="233"/>
        <v>0</v>
      </c>
      <c r="EE109" s="186">
        <f t="shared" si="234"/>
        <v>0</v>
      </c>
      <c r="EF109" s="186">
        <f t="shared" si="235"/>
        <v>0</v>
      </c>
      <c r="EG109" s="186">
        <f t="shared" si="236"/>
        <v>0</v>
      </c>
      <c r="EH109" s="186">
        <f t="shared" si="237"/>
        <v>0</v>
      </c>
      <c r="EI109" s="186">
        <f t="shared" si="238"/>
        <v>0</v>
      </c>
      <c r="EJ109" s="186">
        <f t="shared" si="239"/>
        <v>0</v>
      </c>
      <c r="EK109" s="186">
        <f t="shared" si="240"/>
        <v>0</v>
      </c>
      <c r="EL109" s="186">
        <f t="shared" si="241"/>
        <v>0</v>
      </c>
      <c r="EM109" s="186">
        <f t="shared" si="242"/>
        <v>0</v>
      </c>
      <c r="EN109" s="186">
        <f t="shared" si="243"/>
        <v>0</v>
      </c>
      <c r="EO109" s="186">
        <f t="shared" si="244"/>
        <v>0</v>
      </c>
      <c r="EP109" s="186">
        <f t="shared" si="245"/>
        <v>0</v>
      </c>
      <c r="EQ109" s="186">
        <f t="shared" si="246"/>
        <v>0</v>
      </c>
      <c r="ER109" s="186">
        <f t="shared" si="247"/>
        <v>0</v>
      </c>
      <c r="ES109" s="186">
        <f t="shared" si="248"/>
        <v>0</v>
      </c>
      <c r="ET109" s="186">
        <f t="shared" si="249"/>
        <v>0</v>
      </c>
    </row>
    <row r="110" spans="2:150" x14ac:dyDescent="0.3">
      <c r="B110" s="3"/>
      <c r="C110" s="3"/>
      <c r="D110" s="3"/>
      <c r="E110" s="3"/>
      <c r="G110" s="217"/>
      <c r="J110" s="3"/>
      <c r="M110" s="187">
        <f>IFERROR(IF($F110="地位Ⅰ",INDEX(幹材積成長量!$S$7:$U$148,MATCH(【入力】吸収量・排出量算定シート!$H110+(M$17-$M$17),幹材積成長量!$S$7:$S$148,0),MATCH($G110,幹材積成長量!$S$7:$U$7,0)),IF($F110="地位Ⅲ",INDEX(幹材積成長量!$Y$7:$AA$148,MATCH(【入力】吸収量・排出量算定シート!$H110+(M$17-$M$17),幹材積成長量!$Y$7:$Y$148,0),MATCH($G110,幹材積成長量!$Y$7:$AA$7,0)),INDEX(幹材積成長量!$V$7:$X$148,MATCH(【入力】吸収量・排出量算定シート!$H110+(M$17-$M$17),幹材積成長量!$V$7:$V$148,0),MATCH($G110,幹材積成長量!$V$7:$X$7,0)))),0)</f>
        <v>0</v>
      </c>
      <c r="N110" s="187">
        <f>IFERROR(IF($F110="地位Ⅰ",INDEX(幹材積成長量!$S$7:$U$148,MATCH(【入力】吸収量・排出量算定シート!$H110+(N$17-$M$17),幹材積成長量!$S$7:$S$148,0),MATCH($G110,幹材積成長量!$S$7:$U$7,0)),IF($F110="地位Ⅲ",INDEX(幹材積成長量!$Y$7:$AA$148,MATCH(【入力】吸収量・排出量算定シート!$H110+(N$17-$M$17),幹材積成長量!$Y$7:$Y$148,0),MATCH($G110,幹材積成長量!$Y$7:$AA$7,0)),INDEX(幹材積成長量!$V$7:$X$148,MATCH(【入力】吸収量・排出量算定シート!$H110+(N$17-$M$17),幹材積成長量!$V$7:$V$148,0),MATCH($G110,幹材積成長量!$V$7:$X$7,0)))),0)</f>
        <v>0</v>
      </c>
      <c r="O110" s="187">
        <f>IFERROR(IF($F110="地位Ⅰ",INDEX(幹材積成長量!$S$7:$U$148,MATCH(【入力】吸収量・排出量算定シート!$H110+(O$17-$M$17),幹材積成長量!$S$7:$S$148,0),MATCH($G110,幹材積成長量!$S$7:$U$7,0)),IF($F110="地位Ⅲ",INDEX(幹材積成長量!$Y$7:$AA$148,MATCH(【入力】吸収量・排出量算定シート!$H110+(O$17-$M$17),幹材積成長量!$Y$7:$Y$148,0),MATCH($G110,幹材積成長量!$Y$7:$AA$7,0)),INDEX(幹材積成長量!$V$7:$X$148,MATCH(【入力】吸収量・排出量算定シート!$H110+(O$17-$M$17),幹材積成長量!$V$7:$V$148,0),MATCH($G110,幹材積成長量!$V$7:$X$7,0)))),0)</f>
        <v>0</v>
      </c>
      <c r="P110" s="187">
        <f>IFERROR(IF($F110="地位Ⅰ",INDEX(幹材積成長量!$S$7:$U$148,MATCH(【入力】吸収量・排出量算定シート!$H110+(P$17-$M$17),幹材積成長量!$S$7:$S$148,0),MATCH($G110,幹材積成長量!$S$7:$U$7,0)),IF($F110="地位Ⅲ",INDEX(幹材積成長量!$Y$7:$AA$148,MATCH(【入力】吸収量・排出量算定シート!$H110+(P$17-$M$17),幹材積成長量!$Y$7:$Y$148,0),MATCH($G110,幹材積成長量!$Y$7:$AA$7,0)),INDEX(幹材積成長量!$V$7:$X$148,MATCH(【入力】吸収量・排出量算定シート!$H110+(P$17-$M$17),幹材積成長量!$V$7:$V$148,0),MATCH($G110,幹材積成長量!$V$7:$X$7,0)))),0)</f>
        <v>0</v>
      </c>
      <c r="Q110" s="187">
        <f>IFERROR(IF($F110="地位Ⅰ",INDEX(幹材積成長量!$S$7:$U$148,MATCH(【入力】吸収量・排出量算定シート!$H110+(Q$17-$M$17),幹材積成長量!$S$7:$S$148,0),MATCH($G110,幹材積成長量!$S$7:$U$7,0)),IF($F110="地位Ⅲ",INDEX(幹材積成長量!$Y$7:$AA$148,MATCH(【入力】吸収量・排出量算定シート!$H110+(Q$17-$M$17),幹材積成長量!$Y$7:$Y$148,0),MATCH($G110,幹材積成長量!$Y$7:$AA$7,0)),INDEX(幹材積成長量!$V$7:$X$148,MATCH(【入力】吸収量・排出量算定シート!$H110+(Q$17-$M$17),幹材積成長量!$V$7:$V$148,0),MATCH($G110,幹材積成長量!$V$7:$X$7,0)))),0)</f>
        <v>0</v>
      </c>
      <c r="R110" s="187">
        <f>IFERROR(IF($F110="地位Ⅰ",INDEX(幹材積成長量!$S$7:$U$148,MATCH(【入力】吸収量・排出量算定シート!$H110+(R$17-$M$17),幹材積成長量!$S$7:$S$148,0),MATCH($G110,幹材積成長量!$S$7:$U$7,0)),IF($F110="地位Ⅲ",INDEX(幹材積成長量!$Y$7:$AA$148,MATCH(【入力】吸収量・排出量算定シート!$H110+(R$17-$M$17),幹材積成長量!$Y$7:$Y$148,0),MATCH($G110,幹材積成長量!$Y$7:$AA$7,0)),INDEX(幹材積成長量!$V$7:$X$148,MATCH(【入力】吸収量・排出量算定シート!$H110+(R$17-$M$17),幹材積成長量!$V$7:$V$148,0),MATCH($G110,幹材積成長量!$V$7:$X$7,0)))),0)</f>
        <v>0</v>
      </c>
      <c r="S110" s="187">
        <f>IFERROR(IF($F110="地位Ⅰ",INDEX(幹材積成長量!$S$7:$U$148,MATCH(【入力】吸収量・排出量算定シート!$H110+(S$17-$M$17),幹材積成長量!$S$7:$S$148,0),MATCH($G110,幹材積成長量!$S$7:$U$7,0)),IF($F110="地位Ⅲ",INDEX(幹材積成長量!$Y$7:$AA$148,MATCH(【入力】吸収量・排出量算定シート!$H110+(S$17-$M$17),幹材積成長量!$Y$7:$Y$148,0),MATCH($G110,幹材積成長量!$Y$7:$AA$7,0)),INDEX(幹材積成長量!$V$7:$X$148,MATCH(【入力】吸収量・排出量算定シート!$H110+(S$17-$M$17),幹材積成長量!$V$7:$V$148,0),MATCH($G110,幹材積成長量!$V$7:$X$7,0)))),0)</f>
        <v>0</v>
      </c>
      <c r="T110" s="187">
        <f>IFERROR(IF($F110="地位Ⅰ",INDEX(幹材積成長量!$S$7:$U$148,MATCH(【入力】吸収量・排出量算定シート!$H110+(T$17-$M$17),幹材積成長量!$S$7:$S$148,0),MATCH($G110,幹材積成長量!$S$7:$U$7,0)),IF($F110="地位Ⅲ",INDEX(幹材積成長量!$Y$7:$AA$148,MATCH(【入力】吸収量・排出量算定シート!$H110+(T$17-$M$17),幹材積成長量!$Y$7:$Y$148,0),MATCH($G110,幹材積成長量!$Y$7:$AA$7,0)),INDEX(幹材積成長量!$V$7:$X$148,MATCH(【入力】吸収量・排出量算定シート!$H110+(T$17-$M$17),幹材積成長量!$V$7:$V$148,0),MATCH($G110,幹材積成長量!$V$7:$X$7,0)))),0)</f>
        <v>0</v>
      </c>
      <c r="U110" s="187">
        <f>IFERROR(IF($F110="地位Ⅰ",INDEX(幹材積成長量!$S$7:$U$148,MATCH(【入力】吸収量・排出量算定シート!$H110+(U$17-$M$17),幹材積成長量!$S$7:$S$148,0),MATCH($G110,幹材積成長量!$S$7:$U$7,0)),IF($F110="地位Ⅲ",INDEX(幹材積成長量!$Y$7:$AA$148,MATCH(【入力】吸収量・排出量算定シート!$H110+(U$17-$M$17),幹材積成長量!$Y$7:$Y$148,0),MATCH($G110,幹材積成長量!$Y$7:$AA$7,0)),INDEX(幹材積成長量!$V$7:$X$148,MATCH(【入力】吸収量・排出量算定シート!$H110+(U$17-$M$17),幹材積成長量!$V$7:$V$148,0),MATCH($G110,幹材積成長量!$V$7:$X$7,0)))),0)</f>
        <v>0</v>
      </c>
      <c r="V110" s="187">
        <f>IFERROR(IF($F110="地位Ⅰ",INDEX(幹材積成長量!$S$7:$U$148,MATCH(【入力】吸収量・排出量算定シート!$H110+(V$17-$M$17),幹材積成長量!$S$7:$S$148,0),MATCH($G110,幹材積成長量!$S$7:$U$7,0)),IF($F110="地位Ⅲ",INDEX(幹材積成長量!$Y$7:$AA$148,MATCH(【入力】吸収量・排出量算定シート!$H110+(V$17-$M$17),幹材積成長量!$Y$7:$Y$148,0),MATCH($G110,幹材積成長量!$Y$7:$AA$7,0)),INDEX(幹材積成長量!$V$7:$X$148,MATCH(【入力】吸収量・排出量算定シート!$H110+(V$17-$M$17),幹材積成長量!$V$7:$V$148,0),MATCH($G110,幹材積成長量!$V$7:$X$7,0)))),0)</f>
        <v>0</v>
      </c>
      <c r="W110" s="187">
        <f>IFERROR(IF($F110="地位Ⅰ",INDEX(幹材積成長量!$S$7:$U$148,MATCH(【入力】吸収量・排出量算定シート!$H110+(W$17-$M$17),幹材積成長量!$S$7:$S$148,0),MATCH($G110,幹材積成長量!$S$7:$U$7,0)),IF($F110="地位Ⅲ",INDEX(幹材積成長量!$Y$7:$AA$148,MATCH(【入力】吸収量・排出量算定シート!$H110+(W$17-$M$17),幹材積成長量!$Y$7:$Y$148,0),MATCH($G110,幹材積成長量!$Y$7:$AA$7,0)),INDEX(幹材積成長量!$V$7:$X$148,MATCH(【入力】吸収量・排出量算定シート!$H110+(W$17-$M$17),幹材積成長量!$V$7:$V$148,0),MATCH($G110,幹材積成長量!$V$7:$X$7,0)))),0)</f>
        <v>0</v>
      </c>
      <c r="X110" s="187">
        <f>IFERROR(IF($F110="地位Ⅰ",INDEX(幹材積成長量!$S$7:$U$148,MATCH(【入力】吸収量・排出量算定シート!$H110+(X$17-$M$17),幹材積成長量!$S$7:$S$148,0),MATCH($G110,幹材積成長量!$S$7:$U$7,0)),IF($F110="地位Ⅲ",INDEX(幹材積成長量!$Y$7:$AA$148,MATCH(【入力】吸収量・排出量算定シート!$H110+(X$17-$M$17),幹材積成長量!$Y$7:$Y$148,0),MATCH($G110,幹材積成長量!$Y$7:$AA$7,0)),INDEX(幹材積成長量!$V$7:$X$148,MATCH(【入力】吸収量・排出量算定シート!$H110+(X$17-$M$17),幹材積成長量!$V$7:$V$148,0),MATCH($G110,幹材積成長量!$V$7:$X$7,0)))),0)</f>
        <v>0</v>
      </c>
      <c r="Y110" s="187">
        <f>IFERROR(IF($F110="地位Ⅰ",INDEX(幹材積成長量!$S$7:$U$148,MATCH(【入力】吸収量・排出量算定シート!$H110+(Y$17-$M$17),幹材積成長量!$S$7:$S$148,0),MATCH($G110,幹材積成長量!$S$7:$U$7,0)),IF($F110="地位Ⅲ",INDEX(幹材積成長量!$Y$7:$AA$148,MATCH(【入力】吸収量・排出量算定シート!$H110+(Y$17-$M$17),幹材積成長量!$Y$7:$Y$148,0),MATCH($G110,幹材積成長量!$Y$7:$AA$7,0)),INDEX(幹材積成長量!$V$7:$X$148,MATCH(【入力】吸収量・排出量算定シート!$H110+(Y$17-$M$17),幹材積成長量!$V$7:$V$148,0),MATCH($G110,幹材積成長量!$V$7:$X$7,0)))),0)</f>
        <v>0</v>
      </c>
      <c r="Z110" s="187">
        <f>IFERROR(IF($F110="地位Ⅰ",INDEX(幹材積成長量!$S$7:$U$148,MATCH(【入力】吸収量・排出量算定シート!$H110+(Z$17-$M$17),幹材積成長量!$S$7:$S$148,0),MATCH($G110,幹材積成長量!$S$7:$U$7,0)),IF($F110="地位Ⅲ",INDEX(幹材積成長量!$Y$7:$AA$148,MATCH(【入力】吸収量・排出量算定シート!$H110+(Z$17-$M$17),幹材積成長量!$Y$7:$Y$148,0),MATCH($G110,幹材積成長量!$Y$7:$AA$7,0)),INDEX(幹材積成長量!$V$7:$X$148,MATCH(【入力】吸収量・排出量算定シート!$H110+(Z$17-$M$17),幹材積成長量!$V$7:$V$148,0),MATCH($G110,幹材積成長量!$V$7:$X$7,0)))),0)</f>
        <v>0</v>
      </c>
      <c r="AA110" s="187">
        <f>IFERROR(IF($F110="地位Ⅰ",INDEX(幹材積成長量!$S$7:$U$148,MATCH(【入力】吸収量・排出量算定シート!$H110+(AA$17-$M$17),幹材積成長量!$S$7:$S$148,0),MATCH($G110,幹材積成長量!$S$7:$U$7,0)),IF($F110="地位Ⅲ",INDEX(幹材積成長量!$Y$7:$AA$148,MATCH(【入力】吸収量・排出量算定シート!$H110+(AA$17-$M$17),幹材積成長量!$Y$7:$Y$148,0),MATCH($G110,幹材積成長量!$Y$7:$AA$7,0)),INDEX(幹材積成長量!$V$7:$X$148,MATCH(【入力】吸収量・排出量算定シート!$H110+(AA$17-$M$17),幹材積成長量!$V$7:$V$148,0),MATCH($G110,幹材積成長量!$V$7:$X$7,0)))),0)</f>
        <v>0</v>
      </c>
      <c r="AB110" s="187">
        <f>IFERROR(IF($F110="地位Ⅰ",INDEX(幹材積成長量!$S$7:$U$148,MATCH(【入力】吸収量・排出量算定シート!$H110+(AB$17-$M$17),幹材積成長量!$S$7:$S$148,0),MATCH($G110,幹材積成長量!$S$7:$U$7,0)),IF($F110="地位Ⅲ",INDEX(幹材積成長量!$Y$7:$AA$148,MATCH(【入力】吸収量・排出量算定シート!$H110+(AB$17-$M$17),幹材積成長量!$Y$7:$Y$148,0),MATCH($G110,幹材積成長量!$Y$7:$AA$7,0)),INDEX(幹材積成長量!$V$7:$X$148,MATCH(【入力】吸収量・排出量算定シート!$H110+(AB$17-$M$17),幹材積成長量!$V$7:$V$148,0),MATCH($G110,幹材積成長量!$V$7:$X$7,0)))),0)</f>
        <v>0</v>
      </c>
      <c r="AC110" s="187">
        <f>IFERROR(IF($F110="地位Ⅰ",INDEX(幹材積成長量!$S$7:$U$148,MATCH(【入力】吸収量・排出量算定シート!$H110+(AC$17-$M$17),幹材積成長量!$S$7:$S$148,0),MATCH($G110,幹材積成長量!$S$7:$U$7,0)),IF($F110="地位Ⅲ",INDEX(幹材積成長量!$Y$7:$AA$148,MATCH(【入力】吸収量・排出量算定シート!$H110+(AC$17-$M$17),幹材積成長量!$Y$7:$Y$148,0),MATCH($G110,幹材積成長量!$Y$7:$AA$7,0)),INDEX(幹材積成長量!$V$7:$X$148,MATCH(【入力】吸収量・排出量算定シート!$H110+(AC$17-$M$17),幹材積成長量!$V$7:$V$148,0),MATCH($G110,幹材積成長量!$V$7:$X$7,0)))),0)</f>
        <v>0</v>
      </c>
      <c r="AD110" s="2">
        <f>IFERROR(INDEX('BEF（拡大係数）'!$A$4:$AO$154,MATCH(【入力】吸収量・排出量算定シート!$H110,'BEF（拡大係数）'!$A$4:$A$154,0),MATCH($G110,'BEF（拡大係数）'!$A$4:$AO$4,0)),0)</f>
        <v>0</v>
      </c>
      <c r="AE110" s="2">
        <f>IFERROR(INDEX('BEF（拡大係数）'!$A$4:$AO$154,MATCH(【入力】吸収量・排出量算定シート!$H110,'BEF（拡大係数）'!$A$4:$A$154,0),MATCH($G110,'BEF（拡大係数）'!$A$4:$AO$4,0)),0)</f>
        <v>0</v>
      </c>
      <c r="AF110" s="2">
        <f>IFERROR(INDEX('BEF（拡大係数）'!$A$4:$AO$154,MATCH(【入力】吸収量・排出量算定シート!$H110,'BEF（拡大係数）'!$A$4:$A$154,0),MATCH($G110,'BEF（拡大係数）'!$A$4:$AO$4,0)),0)</f>
        <v>0</v>
      </c>
      <c r="AG110" s="2">
        <f>IFERROR(INDEX('BEF（拡大係数）'!$A$4:$AO$154,MATCH(【入力】吸収量・排出量算定シート!$H110,'BEF（拡大係数）'!$A$4:$A$154,0),MATCH($G110,'BEF（拡大係数）'!$A$4:$AO$4,0)),0)</f>
        <v>0</v>
      </c>
      <c r="AH110" s="2">
        <f>IFERROR(INDEX('BEF（拡大係数）'!$A$4:$AO$154,MATCH(【入力】吸収量・排出量算定シート!$H110,'BEF（拡大係数）'!$A$4:$A$154,0),MATCH($G110,'BEF（拡大係数）'!$A$4:$AO$4,0)),0)</f>
        <v>0</v>
      </c>
      <c r="AI110" s="2">
        <f>IFERROR(INDEX('BEF（拡大係数）'!$A$4:$AO$154,MATCH(【入力】吸収量・排出量算定シート!$H110,'BEF（拡大係数）'!$A$4:$A$154,0),MATCH($G110,'BEF（拡大係数）'!$A$4:$AO$4,0)),0)</f>
        <v>0</v>
      </c>
      <c r="AJ110" s="2">
        <f>IFERROR(INDEX('BEF（拡大係数）'!$A$4:$AO$154,MATCH(【入力】吸収量・排出量算定シート!$H110,'BEF（拡大係数）'!$A$4:$A$154,0),MATCH($G110,'BEF（拡大係数）'!$A$4:$AO$4,0)),0)</f>
        <v>0</v>
      </c>
      <c r="AK110" s="2">
        <f>IFERROR(INDEX('BEF（拡大係数）'!$A$4:$AO$154,MATCH(【入力】吸収量・排出量算定シート!$H110,'BEF（拡大係数）'!$A$4:$A$154,0),MATCH($G110,'BEF（拡大係数）'!$A$4:$AO$4,0)),0)</f>
        <v>0</v>
      </c>
      <c r="AL110" s="2">
        <f>IFERROR(INDEX('BEF（拡大係数）'!$A$4:$AO$154,MATCH(【入力】吸収量・排出量算定シート!$H110,'BEF（拡大係数）'!$A$4:$A$154,0),MATCH($G110,'BEF（拡大係数）'!$A$4:$AO$4,0)),0)</f>
        <v>0</v>
      </c>
      <c r="AM110" s="2">
        <f>IFERROR(INDEX('BEF（拡大係数）'!$A$4:$AO$154,MATCH(【入力】吸収量・排出量算定シート!$H110,'BEF（拡大係数）'!$A$4:$A$154,0),MATCH($G110,'BEF（拡大係数）'!$A$4:$AO$4,0)),0)</f>
        <v>0</v>
      </c>
      <c r="AN110" s="2">
        <f>IFERROR(INDEX('BEF（拡大係数）'!$A$4:$AO$154,MATCH(【入力】吸収量・排出量算定シート!$H110,'BEF（拡大係数）'!$A$4:$A$154,0),MATCH($G110,'BEF（拡大係数）'!$A$4:$AO$4,0)),0)</f>
        <v>0</v>
      </c>
      <c r="AO110" s="2">
        <f>IFERROR(INDEX('BEF（拡大係数）'!$A$4:$AO$154,MATCH(【入力】吸収量・排出量算定シート!$H110,'BEF（拡大係数）'!$A$4:$A$154,0),MATCH($G110,'BEF（拡大係数）'!$A$4:$AO$4,0)),0)</f>
        <v>0</v>
      </c>
      <c r="AP110" s="2">
        <f>IFERROR(INDEX('BEF（拡大係数）'!$A$4:$AO$154,MATCH(【入力】吸収量・排出量算定シート!$H110,'BEF（拡大係数）'!$A$4:$A$154,0),MATCH($G110,'BEF（拡大係数）'!$A$4:$AO$4,0)),0)</f>
        <v>0</v>
      </c>
      <c r="AQ110" s="2">
        <f>IFERROR(INDEX('BEF（拡大係数）'!$A$4:$AO$154,MATCH(【入力】吸収量・排出量算定シート!$H110,'BEF（拡大係数）'!$A$4:$A$154,0),MATCH($G110,'BEF（拡大係数）'!$A$4:$AO$4,0)),0)</f>
        <v>0</v>
      </c>
      <c r="AR110" s="2">
        <f>IFERROR(INDEX('BEF（拡大係数）'!$A$4:$AO$154,MATCH(【入力】吸収量・排出量算定シート!$H110,'BEF（拡大係数）'!$A$4:$A$154,0),MATCH($G110,'BEF（拡大係数）'!$A$4:$AO$4,0)),0)</f>
        <v>0</v>
      </c>
      <c r="AS110" s="2">
        <f>IFERROR(INDEX('BEF（拡大係数）'!$A$4:$AO$154,MATCH(【入力】吸収量・排出量算定シート!$H110,'BEF（拡大係数）'!$A$4:$A$154,0),MATCH($G110,'BEF（拡大係数）'!$A$4:$AO$4,0)),0)</f>
        <v>0</v>
      </c>
      <c r="AT110" s="2">
        <f>IFERROR(INDEX('BEF（拡大係数）'!$A$4:$AO$154,MATCH(【入力】吸収量・排出量算定シート!$H110,'BEF（拡大係数）'!$A$4:$A$154,0),MATCH($G110,'BEF（拡大係数）'!$A$4:$AO$4,0)),0)</f>
        <v>0</v>
      </c>
      <c r="AU110" s="2">
        <f>IFERROR(VLOOKUP($G110,パラメータ_オリジナル!$B$6:$G$45,4,FALSE),0)</f>
        <v>0</v>
      </c>
      <c r="AV110" s="2">
        <f>IFERROR(VLOOKUP($G110,パラメータ_オリジナル!$B$6:$G$45,5,FALSE),0)</f>
        <v>0</v>
      </c>
      <c r="AW110" s="2">
        <f>IFERROR(VLOOKUP($G110,パラメータ_オリジナル!$B$6:$G$45,6,FALSE),0)</f>
        <v>0</v>
      </c>
      <c r="AX110" s="125">
        <f t="shared" ref="AX110:AX173" si="250">IFERROR(IF($J110="",$I110*M110*AD110*$AU110*(1+$AV110)*$AW110*44/12,IF($J110&lt;=AD$17,$I110*M110*AD110*$AU110*(1+$AV110)*$AW110*44/12,0)),0)</f>
        <v>0</v>
      </c>
      <c r="AY110" s="125">
        <f t="shared" ref="AY110:AY173" si="251">IFERROR(IF($J110="",$I110*N110*AE110*$AU110*(1+$AV110)*$AW110*44/12,IF($J110&lt;=AE$17,$I110*N110*AE110*$AU110*(1+$AV110)*$AW110*44/12,0)),0)</f>
        <v>0</v>
      </c>
      <c r="AZ110" s="125">
        <f t="shared" ref="AZ110:AZ173" si="252">IFERROR(IF($J110="",$I110*O110*AF110*$AU110*(1+$AV110)*$AW110*44/12,IF($J110&lt;=AF$17,$I110*O110*AF110*$AU110*(1+$AV110)*$AW110*44/12,0)),0)</f>
        <v>0</v>
      </c>
      <c r="BA110" s="125">
        <f t="shared" ref="BA110:BA173" si="253">IFERROR(IF($J110="",$I110*P110*AG110*$AU110*(1+$AV110)*$AW110*44/12,IF($J110&lt;=AG$17,$I110*P110*AG110*$AU110*(1+$AV110)*$AW110*44/12,0)),0)</f>
        <v>0</v>
      </c>
      <c r="BB110" s="125">
        <f t="shared" ref="BB110:BB173" si="254">IFERROR(IF($J110="",$I110*Q110*AH110*$AU110*(1+$AV110)*$AW110*44/12,IF($J110&lt;=AH$17,$I110*Q110*AH110*$AU110*(1+$AV110)*$AW110*44/12,0)),0)</f>
        <v>0</v>
      </c>
      <c r="BC110" s="125">
        <f t="shared" ref="BC110:BC173" si="255">IFERROR(IF($J110="",$I110*R110*AI110*$AU110*(1+$AV110)*$AW110*44/12,IF($J110&lt;=AI$17,$I110*R110*AI110*$AU110*(1+$AV110)*$AW110*44/12,0)),0)</f>
        <v>0</v>
      </c>
      <c r="BD110" s="125">
        <f t="shared" ref="BD110:BD173" si="256">IFERROR(IF($J110="",$I110*S110*AJ110*$AU110*(1+$AV110)*$AW110*44/12,IF($J110&lt;=AJ$17,$I110*S110*AJ110*$AU110*(1+$AV110)*$AW110*44/12,0)),0)</f>
        <v>0</v>
      </c>
      <c r="BE110" s="125">
        <f t="shared" ref="BE110:BE173" si="257">IFERROR(IF($J110="",$I110*T110*AK110*$AU110*(1+$AV110)*$AW110*44/12,IF($J110&lt;=AK$17,$I110*T110*AK110*$AU110*(1+$AV110)*$AW110*44/12,0)),0)</f>
        <v>0</v>
      </c>
      <c r="BF110" s="125">
        <f t="shared" ref="BF110:BF173" si="258">IFERROR(IF($J110="",$I110*U110*AL110*$AU110*(1+$AV110)*$AW110*44/12,IF($J110&lt;=AL$17,$I110*U110*AL110*$AU110*(1+$AV110)*$AW110*44/12,0)),0)</f>
        <v>0</v>
      </c>
      <c r="BG110" s="125">
        <f t="shared" ref="BG110:BG173" si="259">IFERROR(IF($J110="",$I110*V110*AM110*$AU110*(1+$AV110)*$AW110*44/12,IF($J110&lt;=AM$17,$I110*V110*AM110*$AU110*(1+$AV110)*$AW110*44/12,0)),0)</f>
        <v>0</v>
      </c>
      <c r="BH110" s="125">
        <f t="shared" ref="BH110:BH173" si="260">IFERROR(IF($J110="",$I110*W110*AN110*$AU110*(1+$AV110)*$AW110*44/12,IF($J110&lt;=AN$17,$I110*W110*AN110*$AU110*(1+$AV110)*$AW110*44/12,0)),0)</f>
        <v>0</v>
      </c>
      <c r="BI110" s="125">
        <f t="shared" ref="BI110:BI173" si="261">IFERROR(IF($J110="",$I110*X110*AO110*$AU110*(1+$AV110)*$AW110*44/12,IF($J110&lt;=AO$17,$I110*X110*AO110*$AU110*(1+$AV110)*$AW110*44/12,0)),0)</f>
        <v>0</v>
      </c>
      <c r="BJ110" s="125">
        <f t="shared" ref="BJ110:BJ173" si="262">IFERROR(IF($J110="",$I110*Y110*AP110*$AU110*(1+$AV110)*$AW110*44/12,IF($J110&lt;=AP$17,$I110*Y110*AP110*$AU110*(1+$AV110)*$AW110*44/12,0)),0)</f>
        <v>0</v>
      </c>
      <c r="BK110" s="125">
        <f t="shared" ref="BK110:BK173" si="263">IFERROR(IF($J110="",$I110*Z110*AQ110*$AU110*(1+$AV110)*$AW110*44/12,IF($J110&lt;=AQ$17,$I110*Z110*AQ110*$AU110*(1+$AV110)*$AW110*44/12,0)),0)</f>
        <v>0</v>
      </c>
      <c r="BL110" s="125">
        <f t="shared" ref="BL110:BL173" si="264">IFERROR(IF($J110="",$I110*AA110*AR110*$AU110*(1+$AV110)*$AW110*44/12,IF($J110&lt;=AR$17,$I110*AA110*AR110*$AU110*(1+$AV110)*$AW110*44/12,0)),0)</f>
        <v>0</v>
      </c>
      <c r="BM110" s="125">
        <f t="shared" ref="BM110:BM173" si="265">IFERROR(IF($J110="",$I110*AB110*AS110*$AU110*(1+$AV110)*$AW110*44/12,IF($J110&lt;=AS$17,$I110*AB110*AS110*$AU110*(1+$AV110)*$AW110*44/12,0)),0)</f>
        <v>0</v>
      </c>
      <c r="BN110" s="125">
        <f t="shared" ref="BN110:BN173" si="266">IFERROR(IF($J110="",$I110*AC110*AT110*$AU110*(1+$AV110)*$AW110*44/12,IF($J110&lt;=AT$17,$I110*AC110*AT110*$AU110*(1+$AV110)*$AW110*44/12,0)),0)</f>
        <v>0</v>
      </c>
      <c r="BO110" s="125">
        <f t="shared" ref="BO110:BO173" si="267">IF($L110="",AX110,IF(BO$17&lt;$L110,AX110,0))</f>
        <v>0</v>
      </c>
      <c r="BP110" s="125">
        <f t="shared" ref="BP110:BP173" si="268">IF($L110="",AY110,IF(BP$17&lt;$L110,AY110,0))</f>
        <v>0</v>
      </c>
      <c r="BQ110" s="125">
        <f t="shared" ref="BQ110:BQ173" si="269">IF($L110="",AZ110,IF(BQ$17&lt;$L110,AZ110,0))</f>
        <v>0</v>
      </c>
      <c r="BR110" s="125">
        <f t="shared" ref="BR110:BR173" si="270">IF($L110="",BA110,IF(BR$17&lt;$L110,BA110,0))</f>
        <v>0</v>
      </c>
      <c r="BS110" s="125">
        <f t="shared" ref="BS110:BS173" si="271">IF($L110="",BB110,IF(BS$17&lt;$L110,BB110,0))</f>
        <v>0</v>
      </c>
      <c r="BT110" s="125">
        <f t="shared" ref="BT110:BT173" si="272">IF($L110="",BC110,IF(BT$17&lt;$L110,BC110,0))</f>
        <v>0</v>
      </c>
      <c r="BU110" s="125">
        <f t="shared" ref="BU110:BU173" si="273">IF($L110="",BD110,IF(BU$17&lt;$L110,BD110,0))</f>
        <v>0</v>
      </c>
      <c r="BV110" s="125">
        <f t="shared" ref="BV110:BV173" si="274">IF($L110="",BE110,IF(BV$17&lt;$L110,BE110,0))</f>
        <v>0</v>
      </c>
      <c r="BW110" s="125">
        <f t="shared" ref="BW110:BW173" si="275">IF($L110="",BF110,IF(BW$17&lt;$L110,BF110,0))</f>
        <v>0</v>
      </c>
      <c r="BX110" s="125">
        <f t="shared" ref="BX110:BX173" si="276">IF($L110="",BG110,IF(BX$17&lt;$L110,BG110,0))</f>
        <v>0</v>
      </c>
      <c r="BY110" s="125">
        <f t="shared" ref="BY110:BY173" si="277">IF($L110="",BH110,IF(BY$17&lt;$L110,BH110,0))</f>
        <v>0</v>
      </c>
      <c r="BZ110" s="125">
        <f t="shared" ref="BZ110:BZ173" si="278">IF($L110="",BI110,IF(BZ$17&lt;$L110,BI110,0))</f>
        <v>0</v>
      </c>
      <c r="CA110" s="125">
        <f t="shared" ref="CA110:CA173" si="279">IF($L110="",BJ110,IF(CA$17&lt;$L110,BJ110,0))</f>
        <v>0</v>
      </c>
      <c r="CB110" s="125">
        <f t="shared" ref="CB110:CB173" si="280">IF($L110="",BK110,IF(CB$17&lt;$L110,BK110,0))</f>
        <v>0</v>
      </c>
      <c r="CC110" s="125">
        <f t="shared" ref="CC110:CC173" si="281">IF($L110="",BL110,IF(CC$17&lt;$L110,BL110,0))</f>
        <v>0</v>
      </c>
      <c r="CD110" s="125">
        <f t="shared" ref="CD110:CD173" si="282">IF($L110="",BM110,IF(CD$17&lt;$L110,BM110,0))</f>
        <v>0</v>
      </c>
      <c r="CE110" s="125">
        <f t="shared" ref="CE110:CE173" si="283">IF($L110="",BN110,IF(CE$17&lt;$L110,BN110,0))</f>
        <v>0</v>
      </c>
      <c r="CF110" s="2">
        <f>IFERROR(IF($F110="地位Ⅰ",INDEX(幹材積成長量!$I$7:$K$148,MATCH((【入力】吸収量・排出量算定シート!$H110+(【入力】吸収量・排出量算定シート!CF$17-【入力】吸収量・排出量算定シート!$CF$17)),幹材積成長量!$I$7:$I$148,0),MATCH(【入力】吸収量・排出量算定シート!$G110,幹材積成長量!$I$7:$K$7,0)),IF($F110="地位Ⅲ",INDEX(幹材積成長量!$O$7:$Q$148,MATCH((【入力】吸収量・排出量算定シート!$H110+(【入力】吸収量・排出量算定シート!CF$17-【入力】吸収量・排出量算定シート!$CF$17)),幹材積成長量!$O$7:$O$148,0),MATCH(【入力】吸収量・排出量算定シート!$G110,幹材積成長量!$O$7:$Q$7,0)),INDEX(幹材積成長量!$L$7:$N$148,MATCH((【入力】吸収量・排出量算定シート!$H110+(【入力】吸収量・排出量算定シート!CF$17-【入力】吸収量・排出量算定シート!$CF$17)),幹材積成長量!$L$7:$L$148,0),MATCH(【入力】吸収量・排出量算定シート!$G110,幹材積成長量!$L$7:$N$7,0)))),0)</f>
        <v>0</v>
      </c>
      <c r="CG110" s="2">
        <f>IFERROR(IF($F110="地位Ⅰ",INDEX(幹材積成長量!$I$7:$K$148,MATCH((【入力】吸収量・排出量算定シート!$H110+(【入力】吸収量・排出量算定シート!CG$17-【入力】吸収量・排出量算定シート!$CF$17)),幹材積成長量!$I$7:$I$148,0),MATCH(【入力】吸収量・排出量算定シート!$G110,幹材積成長量!$I$7:$K$7,0)),IF($F110="地位Ⅲ",INDEX(幹材積成長量!$O$7:$Q$148,MATCH((【入力】吸収量・排出量算定シート!$H110+(【入力】吸収量・排出量算定シート!CG$17-【入力】吸収量・排出量算定シート!$CF$17)),幹材積成長量!$O$7:$O$148,0),MATCH(【入力】吸収量・排出量算定シート!$G110,幹材積成長量!$O$7:$Q$7,0)),INDEX(幹材積成長量!$L$7:$N$148,MATCH((【入力】吸収量・排出量算定シート!$H110+(【入力】吸収量・排出量算定シート!CG$17-【入力】吸収量・排出量算定シート!$CF$17)),幹材積成長量!$L$7:$L$148,0),MATCH(【入力】吸収量・排出量算定シート!$G110,幹材積成長量!$L$7:$N$7,0)))),0)</f>
        <v>0</v>
      </c>
      <c r="CH110" s="2">
        <f>IFERROR(IF($F110="地位Ⅰ",INDEX(幹材積成長量!$I$7:$K$148,MATCH((【入力】吸収量・排出量算定シート!$H110+(【入力】吸収量・排出量算定シート!CH$17-【入力】吸収量・排出量算定シート!$CF$17)),幹材積成長量!$I$7:$I$148,0),MATCH(【入力】吸収量・排出量算定シート!$G110,幹材積成長量!$I$7:$K$7,0)),IF($F110="地位Ⅲ",INDEX(幹材積成長量!$O$7:$Q$148,MATCH((【入力】吸収量・排出量算定シート!$H110+(【入力】吸収量・排出量算定シート!CH$17-【入力】吸収量・排出量算定シート!$CF$17)),幹材積成長量!$O$7:$O$148,0),MATCH(【入力】吸収量・排出量算定シート!$G110,幹材積成長量!$O$7:$Q$7,0)),INDEX(幹材積成長量!$L$7:$N$148,MATCH((【入力】吸収量・排出量算定シート!$H110+(【入力】吸収量・排出量算定シート!CH$17-【入力】吸収量・排出量算定シート!$CF$17)),幹材積成長量!$L$7:$L$148,0),MATCH(【入力】吸収量・排出量算定シート!$G110,幹材積成長量!$L$7:$N$7,0)))),0)</f>
        <v>0</v>
      </c>
      <c r="CI110" s="2">
        <f>IFERROR(IF($F110="地位Ⅰ",INDEX(幹材積成長量!$I$7:$K$148,MATCH((【入力】吸収量・排出量算定シート!$H110+(【入力】吸収量・排出量算定シート!CI$17-【入力】吸収量・排出量算定シート!$CF$17)),幹材積成長量!$I$7:$I$148,0),MATCH(【入力】吸収量・排出量算定シート!$G110,幹材積成長量!$I$7:$K$7,0)),IF($F110="地位Ⅲ",INDEX(幹材積成長量!$O$7:$Q$148,MATCH((【入力】吸収量・排出量算定シート!$H110+(【入力】吸収量・排出量算定シート!CI$17-【入力】吸収量・排出量算定シート!$CF$17)),幹材積成長量!$O$7:$O$148,0),MATCH(【入力】吸収量・排出量算定シート!$G110,幹材積成長量!$O$7:$Q$7,0)),INDEX(幹材積成長量!$L$7:$N$148,MATCH((【入力】吸収量・排出量算定シート!$H110+(【入力】吸収量・排出量算定シート!CI$17-【入力】吸収量・排出量算定シート!$CF$17)),幹材積成長量!$L$7:$L$148,0),MATCH(【入力】吸収量・排出量算定シート!$G110,幹材積成長量!$L$7:$N$7,0)))),0)</f>
        <v>0</v>
      </c>
      <c r="CJ110" s="2">
        <f>IFERROR(IF($F110="地位Ⅰ",INDEX(幹材積成長量!$I$7:$K$148,MATCH((【入力】吸収量・排出量算定シート!$H110+(【入力】吸収量・排出量算定シート!CJ$17-【入力】吸収量・排出量算定シート!$CF$17)),幹材積成長量!$I$7:$I$148,0),MATCH(【入力】吸収量・排出量算定シート!$G110,幹材積成長量!$I$7:$K$7,0)),IF($F110="地位Ⅲ",INDEX(幹材積成長量!$O$7:$Q$148,MATCH((【入力】吸収量・排出量算定シート!$H110+(【入力】吸収量・排出量算定シート!CJ$17-【入力】吸収量・排出量算定シート!$CF$17)),幹材積成長量!$O$7:$O$148,0),MATCH(【入力】吸収量・排出量算定シート!$G110,幹材積成長量!$O$7:$Q$7,0)),INDEX(幹材積成長量!$L$7:$N$148,MATCH((【入力】吸収量・排出量算定シート!$H110+(【入力】吸収量・排出量算定シート!CJ$17-【入力】吸収量・排出量算定シート!$CF$17)),幹材積成長量!$L$7:$L$148,0),MATCH(【入力】吸収量・排出量算定シート!$G110,幹材積成長量!$L$7:$N$7,0)))),0)</f>
        <v>0</v>
      </c>
      <c r="CK110" s="2">
        <f>IFERROR(IF($F110="地位Ⅰ",INDEX(幹材積成長量!$I$7:$K$148,MATCH((【入力】吸収量・排出量算定シート!$H110+(【入力】吸収量・排出量算定シート!CK$17-【入力】吸収量・排出量算定シート!$CF$17)),幹材積成長量!$I$7:$I$148,0),MATCH(【入力】吸収量・排出量算定シート!$G110,幹材積成長量!$I$7:$K$7,0)),IF($F110="地位Ⅲ",INDEX(幹材積成長量!$O$7:$Q$148,MATCH((【入力】吸収量・排出量算定シート!$H110+(【入力】吸収量・排出量算定シート!CK$17-【入力】吸収量・排出量算定シート!$CF$17)),幹材積成長量!$O$7:$O$148,0),MATCH(【入力】吸収量・排出量算定シート!$G110,幹材積成長量!$O$7:$Q$7,0)),INDEX(幹材積成長量!$L$7:$N$148,MATCH((【入力】吸収量・排出量算定シート!$H110+(【入力】吸収量・排出量算定シート!CK$17-【入力】吸収量・排出量算定シート!$CF$17)),幹材積成長量!$L$7:$L$148,0),MATCH(【入力】吸収量・排出量算定シート!$G110,幹材積成長量!$L$7:$N$7,0)))),0)</f>
        <v>0</v>
      </c>
      <c r="CL110" s="2">
        <f>IFERROR(IF($F110="地位Ⅰ",INDEX(幹材積成長量!$I$7:$K$148,MATCH((【入力】吸収量・排出量算定シート!$H110+(【入力】吸収量・排出量算定シート!CL$17-【入力】吸収量・排出量算定シート!$CF$17)),幹材積成長量!$I$7:$I$148,0),MATCH(【入力】吸収量・排出量算定シート!$G110,幹材積成長量!$I$7:$K$7,0)),IF($F110="地位Ⅲ",INDEX(幹材積成長量!$O$7:$Q$148,MATCH((【入力】吸収量・排出量算定シート!$H110+(【入力】吸収量・排出量算定シート!CL$17-【入力】吸収量・排出量算定シート!$CF$17)),幹材積成長量!$O$7:$O$148,0),MATCH(【入力】吸収量・排出量算定シート!$G110,幹材積成長量!$O$7:$Q$7,0)),INDEX(幹材積成長量!$L$7:$N$148,MATCH((【入力】吸収量・排出量算定シート!$H110+(【入力】吸収量・排出量算定シート!CL$17-【入力】吸収量・排出量算定シート!$CF$17)),幹材積成長量!$L$7:$L$148,0),MATCH(【入力】吸収量・排出量算定シート!$G110,幹材積成長量!$L$7:$N$7,0)))),0)</f>
        <v>0</v>
      </c>
      <c r="CM110" s="2">
        <f>IFERROR(IF($F110="地位Ⅰ",INDEX(幹材積成長量!$I$7:$K$148,MATCH((【入力】吸収量・排出量算定シート!$H110+(【入力】吸収量・排出量算定シート!CM$17-【入力】吸収量・排出量算定シート!$CF$17)),幹材積成長量!$I$7:$I$148,0),MATCH(【入力】吸収量・排出量算定シート!$G110,幹材積成長量!$I$7:$K$7,0)),IF($F110="地位Ⅲ",INDEX(幹材積成長量!$O$7:$Q$148,MATCH((【入力】吸収量・排出量算定シート!$H110+(【入力】吸収量・排出量算定シート!CM$17-【入力】吸収量・排出量算定シート!$CF$17)),幹材積成長量!$O$7:$O$148,0),MATCH(【入力】吸収量・排出量算定シート!$G110,幹材積成長量!$O$7:$Q$7,0)),INDEX(幹材積成長量!$L$7:$N$148,MATCH((【入力】吸収量・排出量算定シート!$H110+(【入力】吸収量・排出量算定シート!CM$17-【入力】吸収量・排出量算定シート!$CF$17)),幹材積成長量!$L$7:$L$148,0),MATCH(【入力】吸収量・排出量算定シート!$G110,幹材積成長量!$L$7:$N$7,0)))),0)</f>
        <v>0</v>
      </c>
      <c r="CN110" s="2">
        <f>IFERROR(IF($F110="地位Ⅰ",INDEX(幹材積成長量!$I$7:$K$148,MATCH((【入力】吸収量・排出量算定シート!$H110+(【入力】吸収量・排出量算定シート!CN$17-【入力】吸収量・排出量算定シート!$CF$17)),幹材積成長量!$I$7:$I$148,0),MATCH(【入力】吸収量・排出量算定シート!$G110,幹材積成長量!$I$7:$K$7,0)),IF($F110="地位Ⅲ",INDEX(幹材積成長量!$O$7:$Q$148,MATCH((【入力】吸収量・排出量算定シート!$H110+(【入力】吸収量・排出量算定シート!CN$17-【入力】吸収量・排出量算定シート!$CF$17)),幹材積成長量!$O$7:$O$148,0),MATCH(【入力】吸収量・排出量算定シート!$G110,幹材積成長量!$O$7:$Q$7,0)),INDEX(幹材積成長量!$L$7:$N$148,MATCH((【入力】吸収量・排出量算定シート!$H110+(【入力】吸収量・排出量算定シート!CN$17-【入力】吸収量・排出量算定シート!$CF$17)),幹材積成長量!$L$7:$L$148,0),MATCH(【入力】吸収量・排出量算定シート!$G110,幹材積成長量!$L$7:$N$7,0)))),0)</f>
        <v>0</v>
      </c>
      <c r="CO110" s="2">
        <f>IFERROR(IF($F110="地位Ⅰ",INDEX(幹材積成長量!$I$7:$K$148,MATCH((【入力】吸収量・排出量算定シート!$H110+(【入力】吸収量・排出量算定シート!CO$17-【入力】吸収量・排出量算定シート!$CF$17)),幹材積成長量!$I$7:$I$148,0),MATCH(【入力】吸収量・排出量算定シート!$G110,幹材積成長量!$I$7:$K$7,0)),IF($F110="地位Ⅲ",INDEX(幹材積成長量!$O$7:$Q$148,MATCH((【入力】吸収量・排出量算定シート!$H110+(【入力】吸収量・排出量算定シート!CO$17-【入力】吸収量・排出量算定シート!$CF$17)),幹材積成長量!$O$7:$O$148,0),MATCH(【入力】吸収量・排出量算定シート!$G110,幹材積成長量!$O$7:$Q$7,0)),INDEX(幹材積成長量!$L$7:$N$148,MATCH((【入力】吸収量・排出量算定シート!$H110+(【入力】吸収量・排出量算定シート!CO$17-【入力】吸収量・排出量算定シート!$CF$17)),幹材積成長量!$L$7:$L$148,0),MATCH(【入力】吸収量・排出量算定シート!$G110,幹材積成長量!$L$7:$N$7,0)))),0)</f>
        <v>0</v>
      </c>
      <c r="CP110" s="2">
        <f>IFERROR(IF($F110="地位Ⅰ",INDEX(幹材積成長量!$I$7:$K$148,MATCH((【入力】吸収量・排出量算定シート!$H110+(【入力】吸収量・排出量算定シート!CP$17-【入力】吸収量・排出量算定シート!$CF$17)),幹材積成長量!$I$7:$I$148,0),MATCH(【入力】吸収量・排出量算定シート!$G110,幹材積成長量!$I$7:$K$7,0)),IF($F110="地位Ⅲ",INDEX(幹材積成長量!$O$7:$Q$148,MATCH((【入力】吸収量・排出量算定シート!$H110+(【入力】吸収量・排出量算定シート!CP$17-【入力】吸収量・排出量算定シート!$CF$17)),幹材積成長量!$O$7:$O$148,0),MATCH(【入力】吸収量・排出量算定シート!$G110,幹材積成長量!$O$7:$Q$7,0)),INDEX(幹材積成長量!$L$7:$N$148,MATCH((【入力】吸収量・排出量算定シート!$H110+(【入力】吸収量・排出量算定シート!CP$17-【入力】吸収量・排出量算定シート!$CF$17)),幹材積成長量!$L$7:$L$148,0),MATCH(【入力】吸収量・排出量算定シート!$G110,幹材積成長量!$L$7:$N$7,0)))),0)</f>
        <v>0</v>
      </c>
      <c r="CQ110" s="2">
        <f>IFERROR(IF($F110="地位Ⅰ",INDEX(幹材積成長量!$I$7:$K$148,MATCH((【入力】吸収量・排出量算定シート!$H110+(【入力】吸収量・排出量算定シート!CQ$17-【入力】吸収量・排出量算定シート!$CF$17)),幹材積成長量!$I$7:$I$148,0),MATCH(【入力】吸収量・排出量算定シート!$G110,幹材積成長量!$I$7:$K$7,0)),IF($F110="地位Ⅲ",INDEX(幹材積成長量!$O$7:$Q$148,MATCH((【入力】吸収量・排出量算定シート!$H110+(【入力】吸収量・排出量算定シート!CQ$17-【入力】吸収量・排出量算定シート!$CF$17)),幹材積成長量!$O$7:$O$148,0),MATCH(【入力】吸収量・排出量算定シート!$G110,幹材積成長量!$O$7:$Q$7,0)),INDEX(幹材積成長量!$L$7:$N$148,MATCH((【入力】吸収量・排出量算定シート!$H110+(【入力】吸収量・排出量算定シート!CQ$17-【入力】吸収量・排出量算定シート!$CF$17)),幹材積成長量!$L$7:$L$148,0),MATCH(【入力】吸収量・排出量算定シート!$G110,幹材積成長量!$L$7:$N$7,0)))),0)</f>
        <v>0</v>
      </c>
      <c r="CR110" s="2">
        <f>IFERROR(IF($F110="地位Ⅰ",INDEX(幹材積成長量!$I$7:$K$148,MATCH((【入力】吸収量・排出量算定シート!$H110+(【入力】吸収量・排出量算定シート!CR$17-【入力】吸収量・排出量算定シート!$CF$17)),幹材積成長量!$I$7:$I$148,0),MATCH(【入力】吸収量・排出量算定シート!$G110,幹材積成長量!$I$7:$K$7,0)),IF($F110="地位Ⅲ",INDEX(幹材積成長量!$O$7:$Q$148,MATCH((【入力】吸収量・排出量算定シート!$H110+(【入力】吸収量・排出量算定シート!CR$17-【入力】吸収量・排出量算定シート!$CF$17)),幹材積成長量!$O$7:$O$148,0),MATCH(【入力】吸収量・排出量算定シート!$G110,幹材積成長量!$O$7:$Q$7,0)),INDEX(幹材積成長量!$L$7:$N$148,MATCH((【入力】吸収量・排出量算定シート!$H110+(【入力】吸収量・排出量算定シート!CR$17-【入力】吸収量・排出量算定シート!$CF$17)),幹材積成長量!$L$7:$L$148,0),MATCH(【入力】吸収量・排出量算定シート!$G110,幹材積成長量!$L$7:$N$7,0)))),0)</f>
        <v>0</v>
      </c>
      <c r="CS110" s="2">
        <f>IFERROR(IF($F110="地位Ⅰ",INDEX(幹材積成長量!$I$7:$K$148,MATCH((【入力】吸収量・排出量算定シート!$H110+(【入力】吸収量・排出量算定シート!CS$17-【入力】吸収量・排出量算定シート!$CF$17)),幹材積成長量!$I$7:$I$148,0),MATCH(【入力】吸収量・排出量算定シート!$G110,幹材積成長量!$I$7:$K$7,0)),IF($F110="地位Ⅲ",INDEX(幹材積成長量!$O$7:$Q$148,MATCH((【入力】吸収量・排出量算定シート!$H110+(【入力】吸収量・排出量算定シート!CS$17-【入力】吸収量・排出量算定シート!$CF$17)),幹材積成長量!$O$7:$O$148,0),MATCH(【入力】吸収量・排出量算定シート!$G110,幹材積成長量!$O$7:$Q$7,0)),INDEX(幹材積成長量!$L$7:$N$148,MATCH((【入力】吸収量・排出量算定シート!$H110+(【入力】吸収量・排出量算定シート!CS$17-【入力】吸収量・排出量算定シート!$CF$17)),幹材積成長量!$L$7:$L$148,0),MATCH(【入力】吸収量・排出量算定シート!$G110,幹材積成長量!$L$7:$N$7,0)))),0)</f>
        <v>0</v>
      </c>
      <c r="CT110" s="2">
        <f>IFERROR(IF($F110="地位Ⅰ",INDEX(幹材積成長量!$I$7:$K$148,MATCH((【入力】吸収量・排出量算定シート!$H110+(【入力】吸収量・排出量算定シート!CT$17-【入力】吸収量・排出量算定シート!$CF$17)),幹材積成長量!$I$7:$I$148,0),MATCH(【入力】吸収量・排出量算定シート!$G110,幹材積成長量!$I$7:$K$7,0)),IF($F110="地位Ⅲ",INDEX(幹材積成長量!$O$7:$Q$148,MATCH((【入力】吸収量・排出量算定シート!$H110+(【入力】吸収量・排出量算定シート!CT$17-【入力】吸収量・排出量算定シート!$CF$17)),幹材積成長量!$O$7:$O$148,0),MATCH(【入力】吸収量・排出量算定シート!$G110,幹材積成長量!$O$7:$Q$7,0)),INDEX(幹材積成長量!$L$7:$N$148,MATCH((【入力】吸収量・排出量算定シート!$H110+(【入力】吸収量・排出量算定シート!CT$17-【入力】吸収量・排出量算定シート!$CF$17)),幹材積成長量!$L$7:$L$148,0),MATCH(【入力】吸収量・排出量算定シート!$G110,幹材積成長量!$L$7:$N$7,0)))),0)</f>
        <v>0</v>
      </c>
      <c r="CU110" s="2">
        <f>IFERROR(IF($F110="地位Ⅰ",INDEX(幹材積成長量!$I$7:$K$148,MATCH((【入力】吸収量・排出量算定シート!$H110+(【入力】吸収量・排出量算定シート!CU$17-【入力】吸収量・排出量算定シート!$CF$17)),幹材積成長量!$I$7:$I$148,0),MATCH(【入力】吸収量・排出量算定シート!$G110,幹材積成長量!$I$7:$K$7,0)),IF($F110="地位Ⅲ",INDEX(幹材積成長量!$O$7:$Q$148,MATCH((【入力】吸収量・排出量算定シート!$H110+(【入力】吸収量・排出量算定シート!CU$17-【入力】吸収量・排出量算定シート!$CF$17)),幹材積成長量!$O$7:$O$148,0),MATCH(【入力】吸収量・排出量算定シート!$G110,幹材積成長量!$O$7:$Q$7,0)),INDEX(幹材積成長量!$L$7:$N$148,MATCH((【入力】吸収量・排出量算定シート!$H110+(【入力】吸収量・排出量算定シート!CU$17-【入力】吸収量・排出量算定シート!$CF$17)),幹材積成長量!$L$7:$L$148,0),MATCH(【入力】吸収量・排出量算定シート!$G110,幹材積成長量!$L$7:$N$7,0)))),0)</f>
        <v>0</v>
      </c>
      <c r="CV110" s="2">
        <f>IFERROR(IF($F110="地位Ⅰ",INDEX(幹材積成長量!$I$7:$K$148,MATCH((【入力】吸収量・排出量算定シート!$H110+(【入力】吸収量・排出量算定シート!CV$17-【入力】吸収量・排出量算定シート!$CF$17)),幹材積成長量!$I$7:$I$148,0),MATCH(【入力】吸収量・排出量算定シート!$G110,幹材積成長量!$I$7:$K$7,0)),IF($F110="地位Ⅲ",INDEX(幹材積成長量!$O$7:$Q$148,MATCH((【入力】吸収量・排出量算定シート!$H110+(【入力】吸収量・排出量算定シート!CV$17-【入力】吸収量・排出量算定シート!$CF$17)),幹材積成長量!$O$7:$O$148,0),MATCH(【入力】吸収量・排出量算定シート!$G110,幹材積成長量!$O$7:$Q$7,0)),INDEX(幹材積成長量!$L$7:$N$148,MATCH((【入力】吸収量・排出量算定シート!$H110+(【入力】吸収量・排出量算定シート!CV$17-【入力】吸収量・排出量算定シート!$CF$17)),幹材積成長量!$L$7:$L$148,0),MATCH(【入力】吸収量・排出量算定シート!$G110,幹材積成長量!$L$7:$N$7,0)))),0)</f>
        <v>0</v>
      </c>
      <c r="CW110" s="2">
        <f t="shared" ref="CW110:CW173" si="284">IF(CW$17=$L110,$I110*CF110*AD110*$AU110*(1+$AV110)*$AW110*44/12,0)</f>
        <v>0</v>
      </c>
      <c r="CX110" s="2">
        <f t="shared" ref="CX110:CX173" si="285">IF(CX$17=$L110,$I110*CG110*AE110*$AU110*(1+$AV110)*$AW110*44/12,0)</f>
        <v>0</v>
      </c>
      <c r="CY110" s="2">
        <f t="shared" ref="CY110:CY173" si="286">IF(CY$17=$L110,$I110*CH110*AF110*$AU110*(1+$AV110)*$AW110*44/12,0)</f>
        <v>0</v>
      </c>
      <c r="CZ110" s="2">
        <f t="shared" ref="CZ110:CZ173" si="287">IF(CZ$17=$L110,$I110*CI110*AG110*$AU110*(1+$AV110)*$AW110*44/12,0)</f>
        <v>0</v>
      </c>
      <c r="DA110" s="2">
        <f t="shared" ref="DA110:DA173" si="288">IF(DA$17=$L110,$I110*CJ110*AH110*$AU110*(1+$AV110)*$AW110*44/12,0)</f>
        <v>0</v>
      </c>
      <c r="DB110" s="2">
        <f t="shared" ref="DB110:DB173" si="289">IF(DB$17=$L110,$I110*CK110*AI110*$AU110*(1+$AV110)*$AW110*44/12,0)</f>
        <v>0</v>
      </c>
      <c r="DC110" s="2">
        <f t="shared" ref="DC110:DC173" si="290">IF(DC$17=$L110,$I110*CL110*AJ110*$AU110*(1+$AV110)*$AW110*44/12,0)</f>
        <v>0</v>
      </c>
      <c r="DD110" s="2">
        <f t="shared" ref="DD110:DD173" si="291">IF(DD$17=$L110,$I110*CM110*AK110*$AU110*(1+$AV110)*$AW110*44/12,0)</f>
        <v>0</v>
      </c>
      <c r="DE110" s="2">
        <f t="shared" ref="DE110:DE173" si="292">IF(DE$17=$L110,$I110*CN110*AL110*$AU110*(1+$AV110)*$AW110*44/12,0)</f>
        <v>0</v>
      </c>
      <c r="DF110" s="2">
        <f t="shared" ref="DF110:DF173" si="293">IF(DF$17=$L110,$I110*CO110*AM110*$AU110*(1+$AV110)*$AW110*44/12,0)</f>
        <v>0</v>
      </c>
      <c r="DG110" s="2">
        <f t="shared" ref="DG110:DG173" si="294">IF(DG$17=$L110,$I110*CP110*AN110*$AU110*(1+$AV110)*$AW110*44/12,0)</f>
        <v>0</v>
      </c>
      <c r="DH110" s="2">
        <f t="shared" ref="DH110:DH173" si="295">IF(DH$17=$L110,$I110*CQ110*AO110*$AU110*(1+$AV110)*$AW110*44/12,0)</f>
        <v>0</v>
      </c>
      <c r="DI110" s="2">
        <f t="shared" ref="DI110:DI173" si="296">IF(DI$17=$L110,$I110*CR110*AP110*$AU110*(1+$AV110)*$AW110*44/12,0)</f>
        <v>0</v>
      </c>
      <c r="DJ110" s="2">
        <f t="shared" ref="DJ110:DJ173" si="297">IF(DJ$17=$L110,$I110*CS110*AQ110*$AU110*(1+$AV110)*$AW110*44/12,0)</f>
        <v>0</v>
      </c>
      <c r="DK110" s="2">
        <f t="shared" ref="DK110:DK173" si="298">IF(DK$17=$L110,$I110*CT110*AR110*$AU110*(1+$AV110)*$AW110*44/12,0)</f>
        <v>0</v>
      </c>
      <c r="DL110" s="2">
        <f t="shared" ref="DL110:DL173" si="299">IF(DL$17=$L110,$I110*CU110*AS110*$AU110*(1+$AV110)*$AW110*44/12,0)</f>
        <v>0</v>
      </c>
      <c r="DM110" s="2">
        <f t="shared" ref="DM110:DM173" si="300">IF(DM$17=$L110,$I110*CV110*AT110*$AU110*(1+$AV110)*$AW110*44/12,0)</f>
        <v>0</v>
      </c>
      <c r="DN110" s="187">
        <f>IFERROR(IF($F110="地位Ⅰ",INDEX(幹材積成長量!$AE$7:$AG$14,8,MATCH(【入力】吸収量・排出量算定シート!$G110,幹材積成長量!$AE$7:$AG$7,0)),IF($F110="地位Ⅲ",INDEX(幹材積成長量!$AK$7:$AM$14,8,MATCH(【入力】吸収量・排出量算定シート!$G110,幹材積成長量!$AK$7:$AM$7,0)),INDEX(幹材積成長量!$AH$7:$AJ$14,8,MATCH(【入力】吸収量・排出量算定シート!$G110,幹材積成長量!$AH$7:$AJ$7,0)))),0)</f>
        <v>0</v>
      </c>
      <c r="DO110" s="187">
        <f>IFERROR(IF($F110="地位Ⅰ",INDEX(幹材積成長量!$AE$7:$AG$14,8,MATCH(【入力】吸収量・排出量算定シート!$G110,幹材積成長量!$AE$7:$AG$7,0)),IF($F110="地位Ⅲ",INDEX(幹材積成長量!$AK$7:$AM$14,8,MATCH(【入力】吸収量・排出量算定シート!$G110,幹材積成長量!$AK$7:$AM$7,0)),INDEX(幹材積成長量!$AH$7:$AJ$14,8,MATCH(【入力】吸収量・排出量算定シート!$G110,幹材積成長量!$AH$7:$AJ$7,0)))),0)</f>
        <v>0</v>
      </c>
      <c r="DP110" s="187">
        <f>IFERROR(IF($F110="地位Ⅰ",INDEX(幹材積成長量!$AE$7:$AG$14,8,MATCH(【入力】吸収量・排出量算定シート!$G110,幹材積成長量!$AE$7:$AG$7,0)),IF($F110="地位Ⅲ",INDEX(幹材積成長量!$AK$7:$AM$14,8,MATCH(【入力】吸収量・排出量算定シート!$G110,幹材積成長量!$AK$7:$AM$7,0)),INDEX(幹材積成長量!$AH$7:$AJ$14,8,MATCH(【入力】吸収量・排出量算定シート!$G110,幹材積成長量!$AH$7:$AJ$7,0)))),0)</f>
        <v>0</v>
      </c>
      <c r="DQ110" s="187">
        <f>IFERROR(IF($F110="地位Ⅰ",INDEX(幹材積成長量!$AE$7:$AG$14,8,MATCH(【入力】吸収量・排出量算定シート!$G110,幹材積成長量!$AE$7:$AG$7,0)),IF($F110="地位Ⅲ",INDEX(幹材積成長量!$AK$7:$AM$14,8,MATCH(【入力】吸収量・排出量算定シート!$G110,幹材積成長量!$AK$7:$AM$7,0)),INDEX(幹材積成長量!$AH$7:$AJ$14,8,MATCH(【入力】吸収量・排出量算定シート!$G110,幹材積成長量!$AH$7:$AJ$7,0)))),0)</f>
        <v>0</v>
      </c>
      <c r="DR110" s="187">
        <f>IFERROR(IF($F110="地位Ⅰ",INDEX(幹材積成長量!$AE$7:$AG$14,8,MATCH(【入力】吸収量・排出量算定シート!$G110,幹材積成長量!$AE$7:$AG$7,0)),IF($F110="地位Ⅲ",INDEX(幹材積成長量!$AK$7:$AM$14,8,MATCH(【入力】吸収量・排出量算定シート!$G110,幹材積成長量!$AK$7:$AM$7,0)),INDEX(幹材積成長量!$AH$7:$AJ$14,8,MATCH(【入力】吸収量・排出量算定シート!$G110,幹材積成長量!$AH$7:$AJ$7,0)))),0)</f>
        <v>0</v>
      </c>
      <c r="DS110" s="187">
        <f>IFERROR(IF($F110="地位Ⅰ",INDEX(幹材積成長量!$AE$7:$AG$14,8,MATCH(【入力】吸収量・排出量算定シート!$G110,幹材積成長量!$AE$7:$AG$7,0)),IF($F110="地位Ⅲ",INDEX(幹材積成長量!$AK$7:$AM$14,8,MATCH(【入力】吸収量・排出量算定シート!$G110,幹材積成長量!$AK$7:$AM$7,0)),INDEX(幹材積成長量!$AH$7:$AJ$14,8,MATCH(【入力】吸収量・排出量算定シート!$G110,幹材積成長量!$AH$7:$AJ$7,0)))),0)</f>
        <v>0</v>
      </c>
      <c r="DT110" s="187">
        <f>IFERROR(IF($F110="地位Ⅰ",INDEX(幹材積成長量!$AE$7:$AG$14,8,MATCH(【入力】吸収量・排出量算定シート!$G110,幹材積成長量!$AE$7:$AG$7,0)),IF($F110="地位Ⅲ",INDEX(幹材積成長量!$AK$7:$AM$14,8,MATCH(【入力】吸収量・排出量算定シート!$G110,幹材積成長量!$AK$7:$AM$7,0)),INDEX(幹材積成長量!$AH$7:$AJ$14,8,MATCH(【入力】吸収量・排出量算定シート!$G110,幹材積成長量!$AH$7:$AJ$7,0)))),0)</f>
        <v>0</v>
      </c>
      <c r="DU110" s="187">
        <f>IFERROR(IF($F110="地位Ⅰ",INDEX(幹材積成長量!$AE$7:$AG$14,8,MATCH(【入力】吸収量・排出量算定シート!$G110,幹材積成長量!$AE$7:$AG$7,0)),IF($F110="地位Ⅲ",INDEX(幹材積成長量!$AK$7:$AM$14,8,MATCH(【入力】吸収量・排出量算定シート!$G110,幹材積成長量!$AK$7:$AM$7,0)),INDEX(幹材積成長量!$AH$7:$AJ$14,8,MATCH(【入力】吸収量・排出量算定シート!$G110,幹材積成長量!$AH$7:$AJ$7,0)))),0)</f>
        <v>0</v>
      </c>
      <c r="DV110" s="187">
        <f>IFERROR(IF($F110="地位Ⅰ",INDEX(幹材積成長量!$AE$7:$AG$14,8,MATCH(【入力】吸収量・排出量算定シート!$G110,幹材積成長量!$AE$7:$AG$7,0)),IF($F110="地位Ⅲ",INDEX(幹材積成長量!$AK$7:$AM$14,8,MATCH(【入力】吸収量・排出量算定シート!$G110,幹材積成長量!$AK$7:$AM$7,0)),INDEX(幹材積成長量!$AH$7:$AJ$14,8,MATCH(【入力】吸収量・排出量算定シート!$G110,幹材積成長量!$AH$7:$AJ$7,0)))),0)</f>
        <v>0</v>
      </c>
      <c r="DW110" s="187">
        <f>IFERROR(IF($F110="地位Ⅰ",INDEX(幹材積成長量!$AE$7:$AG$14,8,MATCH(【入力】吸収量・排出量算定シート!$G110,幹材積成長量!$AE$7:$AG$7,0)),IF($F110="地位Ⅲ",INDEX(幹材積成長量!$AK$7:$AM$14,8,MATCH(【入力】吸収量・排出量算定シート!$G110,幹材積成長量!$AK$7:$AM$7,0)),INDEX(幹材積成長量!$AH$7:$AJ$14,8,MATCH(【入力】吸収量・排出量算定シート!$G110,幹材積成長量!$AH$7:$AJ$7,0)))),0)</f>
        <v>0</v>
      </c>
      <c r="DX110" s="187">
        <f>IFERROR(IF($F110="地位Ⅰ",INDEX(幹材積成長量!$AE$7:$AG$14,8,MATCH(【入力】吸収量・排出量算定シート!$G110,幹材積成長量!$AE$7:$AG$7,0)),IF($F110="地位Ⅲ",INDEX(幹材積成長量!$AK$7:$AM$14,8,MATCH(【入力】吸収量・排出量算定シート!$G110,幹材積成長量!$AK$7:$AM$7,0)),INDEX(幹材積成長量!$AH$7:$AJ$14,8,MATCH(【入力】吸収量・排出量算定シート!$G110,幹材積成長量!$AH$7:$AJ$7,0)))),0)</f>
        <v>0</v>
      </c>
      <c r="DY110" s="187">
        <f>IFERROR(IF($F110="地位Ⅰ",INDEX(幹材積成長量!$AE$7:$AG$14,8,MATCH(【入力】吸収量・排出量算定シート!$G110,幹材積成長量!$AE$7:$AG$7,0)),IF($F110="地位Ⅲ",INDEX(幹材積成長量!$AK$7:$AM$14,8,MATCH(【入力】吸収量・排出量算定シート!$G110,幹材積成長量!$AK$7:$AM$7,0)),INDEX(幹材積成長量!$AH$7:$AJ$14,8,MATCH(【入力】吸収量・排出量算定シート!$G110,幹材積成長量!$AH$7:$AJ$7,0)))),0)</f>
        <v>0</v>
      </c>
      <c r="DZ110" s="187">
        <f>IFERROR(IF($F110="地位Ⅰ",INDEX(幹材積成長量!$AE$7:$AG$14,8,MATCH(【入力】吸収量・排出量算定シート!$G110,幹材積成長量!$AE$7:$AG$7,0)),IF($F110="地位Ⅲ",INDEX(幹材積成長量!$AK$7:$AM$14,8,MATCH(【入力】吸収量・排出量算定シート!$G110,幹材積成長量!$AK$7:$AM$7,0)),INDEX(幹材積成長量!$AH$7:$AJ$14,8,MATCH(【入力】吸収量・排出量算定シート!$G110,幹材積成長量!$AH$7:$AJ$7,0)))),0)</f>
        <v>0</v>
      </c>
      <c r="EA110" s="187">
        <f>IFERROR(IF($F110="地位Ⅰ",INDEX(幹材積成長量!$AE$7:$AG$14,8,MATCH(【入力】吸収量・排出量算定シート!$G110,幹材積成長量!$AE$7:$AG$7,0)),IF($F110="地位Ⅲ",INDEX(幹材積成長量!$AK$7:$AM$14,8,MATCH(【入力】吸収量・排出量算定シート!$G110,幹材積成長量!$AK$7:$AM$7,0)),INDEX(幹材積成長量!$AH$7:$AJ$14,8,MATCH(【入力】吸収量・排出量算定シート!$G110,幹材積成長量!$AH$7:$AJ$7,0)))),0)</f>
        <v>0</v>
      </c>
      <c r="EB110" s="187">
        <f>IFERROR(IF($F110="地位Ⅰ",INDEX(幹材積成長量!$AE$7:$AG$14,8,MATCH(【入力】吸収量・排出量算定シート!$G110,幹材積成長量!$AE$7:$AG$7,0)),IF($F110="地位Ⅲ",INDEX(幹材積成長量!$AK$7:$AM$14,8,MATCH(【入力】吸収量・排出量算定シート!$G110,幹材積成長量!$AK$7:$AM$7,0)),INDEX(幹材積成長量!$AH$7:$AJ$14,8,MATCH(【入力】吸収量・排出量算定シート!$G110,幹材積成長量!$AH$7:$AJ$7,0)))),0)</f>
        <v>0</v>
      </c>
      <c r="EC110" s="187">
        <f>IFERROR(IF($F110="地位Ⅰ",INDEX(幹材積成長量!$AE$7:$AG$14,8,MATCH(【入力】吸収量・排出量算定シート!$G110,幹材積成長量!$AE$7:$AG$7,0)),IF($F110="地位Ⅲ",INDEX(幹材積成長量!$AK$7:$AM$14,8,MATCH(【入力】吸収量・排出量算定シート!$G110,幹材積成長量!$AK$7:$AM$7,0)),INDEX(幹材積成長量!$AH$7:$AJ$14,8,MATCH(【入力】吸収量・排出量算定シート!$G110,幹材積成長量!$AH$7:$AJ$7,0)))),0)</f>
        <v>0</v>
      </c>
      <c r="ED110" s="186">
        <f t="shared" ref="ED110:ED173" si="301">IF($L110+1=ED$17,DN110*$I110*0.9,0)</f>
        <v>0</v>
      </c>
      <c r="EE110" s="186">
        <f t="shared" ref="EE110:EE173" si="302">IF($L110+1=EE$17,DO110*$I110*0.9,0)</f>
        <v>0</v>
      </c>
      <c r="EF110" s="186">
        <f t="shared" ref="EF110:EF173" si="303">IF($L110+1=EF$17,DP110*$I110*0.9,0)</f>
        <v>0</v>
      </c>
      <c r="EG110" s="186">
        <f t="shared" ref="EG110:EG173" si="304">IF($L110+1=EG$17,DQ110*$I110*0.9,0)</f>
        <v>0</v>
      </c>
      <c r="EH110" s="186">
        <f t="shared" ref="EH110:EH173" si="305">IF($L110+1=EH$17,DR110*$I110*0.9,0)</f>
        <v>0</v>
      </c>
      <c r="EI110" s="186">
        <f t="shared" ref="EI110:EI173" si="306">IF($L110+1=EI$17,DS110*$I110*0.9,0)</f>
        <v>0</v>
      </c>
      <c r="EJ110" s="186">
        <f t="shared" ref="EJ110:EJ173" si="307">IF($L110+1=EJ$17,DT110*$I110*0.9,0)</f>
        <v>0</v>
      </c>
      <c r="EK110" s="186">
        <f t="shared" ref="EK110:EK173" si="308">IF($L110+1=EK$17,DU110*$I110*0.9,0)</f>
        <v>0</v>
      </c>
      <c r="EL110" s="186">
        <f t="shared" ref="EL110:EL173" si="309">IF($L110+1=EL$17,DV110*$I110*0.9,0)</f>
        <v>0</v>
      </c>
      <c r="EM110" s="186">
        <f t="shared" ref="EM110:EM173" si="310">IF($L110+1=EM$17,DW110*$I110*0.9,0)</f>
        <v>0</v>
      </c>
      <c r="EN110" s="186">
        <f t="shared" ref="EN110:EN173" si="311">IF($L110+1=EN$17,DX110*$I110*0.9,0)</f>
        <v>0</v>
      </c>
      <c r="EO110" s="186">
        <f t="shared" ref="EO110:EO173" si="312">IF($L110+1=EO$17,DY110*$I110*0.9,0)</f>
        <v>0</v>
      </c>
      <c r="EP110" s="186">
        <f t="shared" ref="EP110:EP173" si="313">IF($L110+1=EP$17,DZ110*$I110*0.9,0)</f>
        <v>0</v>
      </c>
      <c r="EQ110" s="186">
        <f t="shared" ref="EQ110:EQ173" si="314">IF($L110+1=EQ$17,EA110*$I110*0.9,0)</f>
        <v>0</v>
      </c>
      <c r="ER110" s="186">
        <f t="shared" ref="ER110:ER173" si="315">IF($L110+1=ER$17,EB110*$I110*0.9,0)</f>
        <v>0</v>
      </c>
      <c r="ES110" s="186">
        <f t="shared" ref="ES110:ES173" si="316">IF($L110+1=ES$17,EC110*$I110*0.9,0)</f>
        <v>0</v>
      </c>
      <c r="ET110" s="186">
        <f t="shared" ref="ET110:ET173" si="317">IF($L110+1=ET$17,ED110*$I110*0.9,0)</f>
        <v>0</v>
      </c>
    </row>
    <row r="111" spans="2:150" x14ac:dyDescent="0.3">
      <c r="B111" s="3"/>
      <c r="C111" s="3"/>
      <c r="D111" s="3"/>
      <c r="E111" s="3"/>
      <c r="G111" s="217"/>
      <c r="J111" s="3"/>
      <c r="M111" s="187">
        <f>IFERROR(IF($F111="地位Ⅰ",INDEX(幹材積成長量!$S$7:$U$148,MATCH(【入力】吸収量・排出量算定シート!$H111+(M$17-$M$17),幹材積成長量!$S$7:$S$148,0),MATCH($G111,幹材積成長量!$S$7:$U$7,0)),IF($F111="地位Ⅲ",INDEX(幹材積成長量!$Y$7:$AA$148,MATCH(【入力】吸収量・排出量算定シート!$H111+(M$17-$M$17),幹材積成長量!$Y$7:$Y$148,0),MATCH($G111,幹材積成長量!$Y$7:$AA$7,0)),INDEX(幹材積成長量!$V$7:$X$148,MATCH(【入力】吸収量・排出量算定シート!$H111+(M$17-$M$17),幹材積成長量!$V$7:$V$148,0),MATCH($G111,幹材積成長量!$V$7:$X$7,0)))),0)</f>
        <v>0</v>
      </c>
      <c r="N111" s="187">
        <f>IFERROR(IF($F111="地位Ⅰ",INDEX(幹材積成長量!$S$7:$U$148,MATCH(【入力】吸収量・排出量算定シート!$H111+(N$17-$M$17),幹材積成長量!$S$7:$S$148,0),MATCH($G111,幹材積成長量!$S$7:$U$7,0)),IF($F111="地位Ⅲ",INDEX(幹材積成長量!$Y$7:$AA$148,MATCH(【入力】吸収量・排出量算定シート!$H111+(N$17-$M$17),幹材積成長量!$Y$7:$Y$148,0),MATCH($G111,幹材積成長量!$Y$7:$AA$7,0)),INDEX(幹材積成長量!$V$7:$X$148,MATCH(【入力】吸収量・排出量算定シート!$H111+(N$17-$M$17),幹材積成長量!$V$7:$V$148,0),MATCH($G111,幹材積成長量!$V$7:$X$7,0)))),0)</f>
        <v>0</v>
      </c>
      <c r="O111" s="187">
        <f>IFERROR(IF($F111="地位Ⅰ",INDEX(幹材積成長量!$S$7:$U$148,MATCH(【入力】吸収量・排出量算定シート!$H111+(O$17-$M$17),幹材積成長量!$S$7:$S$148,0),MATCH($G111,幹材積成長量!$S$7:$U$7,0)),IF($F111="地位Ⅲ",INDEX(幹材積成長量!$Y$7:$AA$148,MATCH(【入力】吸収量・排出量算定シート!$H111+(O$17-$M$17),幹材積成長量!$Y$7:$Y$148,0),MATCH($G111,幹材積成長量!$Y$7:$AA$7,0)),INDEX(幹材積成長量!$V$7:$X$148,MATCH(【入力】吸収量・排出量算定シート!$H111+(O$17-$M$17),幹材積成長量!$V$7:$V$148,0),MATCH($G111,幹材積成長量!$V$7:$X$7,0)))),0)</f>
        <v>0</v>
      </c>
      <c r="P111" s="187">
        <f>IFERROR(IF($F111="地位Ⅰ",INDEX(幹材積成長量!$S$7:$U$148,MATCH(【入力】吸収量・排出量算定シート!$H111+(P$17-$M$17),幹材積成長量!$S$7:$S$148,0),MATCH($G111,幹材積成長量!$S$7:$U$7,0)),IF($F111="地位Ⅲ",INDEX(幹材積成長量!$Y$7:$AA$148,MATCH(【入力】吸収量・排出量算定シート!$H111+(P$17-$M$17),幹材積成長量!$Y$7:$Y$148,0),MATCH($G111,幹材積成長量!$Y$7:$AA$7,0)),INDEX(幹材積成長量!$V$7:$X$148,MATCH(【入力】吸収量・排出量算定シート!$H111+(P$17-$M$17),幹材積成長量!$V$7:$V$148,0),MATCH($G111,幹材積成長量!$V$7:$X$7,0)))),0)</f>
        <v>0</v>
      </c>
      <c r="Q111" s="187">
        <f>IFERROR(IF($F111="地位Ⅰ",INDEX(幹材積成長量!$S$7:$U$148,MATCH(【入力】吸収量・排出量算定シート!$H111+(Q$17-$M$17),幹材積成長量!$S$7:$S$148,0),MATCH($G111,幹材積成長量!$S$7:$U$7,0)),IF($F111="地位Ⅲ",INDEX(幹材積成長量!$Y$7:$AA$148,MATCH(【入力】吸収量・排出量算定シート!$H111+(Q$17-$M$17),幹材積成長量!$Y$7:$Y$148,0),MATCH($G111,幹材積成長量!$Y$7:$AA$7,0)),INDEX(幹材積成長量!$V$7:$X$148,MATCH(【入力】吸収量・排出量算定シート!$H111+(Q$17-$M$17),幹材積成長量!$V$7:$V$148,0),MATCH($G111,幹材積成長量!$V$7:$X$7,0)))),0)</f>
        <v>0</v>
      </c>
      <c r="R111" s="187">
        <f>IFERROR(IF($F111="地位Ⅰ",INDEX(幹材積成長量!$S$7:$U$148,MATCH(【入力】吸収量・排出量算定シート!$H111+(R$17-$M$17),幹材積成長量!$S$7:$S$148,0),MATCH($G111,幹材積成長量!$S$7:$U$7,0)),IF($F111="地位Ⅲ",INDEX(幹材積成長量!$Y$7:$AA$148,MATCH(【入力】吸収量・排出量算定シート!$H111+(R$17-$M$17),幹材積成長量!$Y$7:$Y$148,0),MATCH($G111,幹材積成長量!$Y$7:$AA$7,0)),INDEX(幹材積成長量!$V$7:$X$148,MATCH(【入力】吸収量・排出量算定シート!$H111+(R$17-$M$17),幹材積成長量!$V$7:$V$148,0),MATCH($G111,幹材積成長量!$V$7:$X$7,0)))),0)</f>
        <v>0</v>
      </c>
      <c r="S111" s="187">
        <f>IFERROR(IF($F111="地位Ⅰ",INDEX(幹材積成長量!$S$7:$U$148,MATCH(【入力】吸収量・排出量算定シート!$H111+(S$17-$M$17),幹材積成長量!$S$7:$S$148,0),MATCH($G111,幹材積成長量!$S$7:$U$7,0)),IF($F111="地位Ⅲ",INDEX(幹材積成長量!$Y$7:$AA$148,MATCH(【入力】吸収量・排出量算定シート!$H111+(S$17-$M$17),幹材積成長量!$Y$7:$Y$148,0),MATCH($G111,幹材積成長量!$Y$7:$AA$7,0)),INDEX(幹材積成長量!$V$7:$X$148,MATCH(【入力】吸収量・排出量算定シート!$H111+(S$17-$M$17),幹材積成長量!$V$7:$V$148,0),MATCH($G111,幹材積成長量!$V$7:$X$7,0)))),0)</f>
        <v>0</v>
      </c>
      <c r="T111" s="187">
        <f>IFERROR(IF($F111="地位Ⅰ",INDEX(幹材積成長量!$S$7:$U$148,MATCH(【入力】吸収量・排出量算定シート!$H111+(T$17-$M$17),幹材積成長量!$S$7:$S$148,0),MATCH($G111,幹材積成長量!$S$7:$U$7,0)),IF($F111="地位Ⅲ",INDEX(幹材積成長量!$Y$7:$AA$148,MATCH(【入力】吸収量・排出量算定シート!$H111+(T$17-$M$17),幹材積成長量!$Y$7:$Y$148,0),MATCH($G111,幹材積成長量!$Y$7:$AA$7,0)),INDEX(幹材積成長量!$V$7:$X$148,MATCH(【入力】吸収量・排出量算定シート!$H111+(T$17-$M$17),幹材積成長量!$V$7:$V$148,0),MATCH($G111,幹材積成長量!$V$7:$X$7,0)))),0)</f>
        <v>0</v>
      </c>
      <c r="U111" s="187">
        <f>IFERROR(IF($F111="地位Ⅰ",INDEX(幹材積成長量!$S$7:$U$148,MATCH(【入力】吸収量・排出量算定シート!$H111+(U$17-$M$17),幹材積成長量!$S$7:$S$148,0),MATCH($G111,幹材積成長量!$S$7:$U$7,0)),IF($F111="地位Ⅲ",INDEX(幹材積成長量!$Y$7:$AA$148,MATCH(【入力】吸収量・排出量算定シート!$H111+(U$17-$M$17),幹材積成長量!$Y$7:$Y$148,0),MATCH($G111,幹材積成長量!$Y$7:$AA$7,0)),INDEX(幹材積成長量!$V$7:$X$148,MATCH(【入力】吸収量・排出量算定シート!$H111+(U$17-$M$17),幹材積成長量!$V$7:$V$148,0),MATCH($G111,幹材積成長量!$V$7:$X$7,0)))),0)</f>
        <v>0</v>
      </c>
      <c r="V111" s="187">
        <f>IFERROR(IF($F111="地位Ⅰ",INDEX(幹材積成長量!$S$7:$U$148,MATCH(【入力】吸収量・排出量算定シート!$H111+(V$17-$M$17),幹材積成長量!$S$7:$S$148,0),MATCH($G111,幹材積成長量!$S$7:$U$7,0)),IF($F111="地位Ⅲ",INDEX(幹材積成長量!$Y$7:$AA$148,MATCH(【入力】吸収量・排出量算定シート!$H111+(V$17-$M$17),幹材積成長量!$Y$7:$Y$148,0),MATCH($G111,幹材積成長量!$Y$7:$AA$7,0)),INDEX(幹材積成長量!$V$7:$X$148,MATCH(【入力】吸収量・排出量算定シート!$H111+(V$17-$M$17),幹材積成長量!$V$7:$V$148,0),MATCH($G111,幹材積成長量!$V$7:$X$7,0)))),0)</f>
        <v>0</v>
      </c>
      <c r="W111" s="187">
        <f>IFERROR(IF($F111="地位Ⅰ",INDEX(幹材積成長量!$S$7:$U$148,MATCH(【入力】吸収量・排出量算定シート!$H111+(W$17-$M$17),幹材積成長量!$S$7:$S$148,0),MATCH($G111,幹材積成長量!$S$7:$U$7,0)),IF($F111="地位Ⅲ",INDEX(幹材積成長量!$Y$7:$AA$148,MATCH(【入力】吸収量・排出量算定シート!$H111+(W$17-$M$17),幹材積成長量!$Y$7:$Y$148,0),MATCH($G111,幹材積成長量!$Y$7:$AA$7,0)),INDEX(幹材積成長量!$V$7:$X$148,MATCH(【入力】吸収量・排出量算定シート!$H111+(W$17-$M$17),幹材積成長量!$V$7:$V$148,0),MATCH($G111,幹材積成長量!$V$7:$X$7,0)))),0)</f>
        <v>0</v>
      </c>
      <c r="X111" s="187">
        <f>IFERROR(IF($F111="地位Ⅰ",INDEX(幹材積成長量!$S$7:$U$148,MATCH(【入力】吸収量・排出量算定シート!$H111+(X$17-$M$17),幹材積成長量!$S$7:$S$148,0),MATCH($G111,幹材積成長量!$S$7:$U$7,0)),IF($F111="地位Ⅲ",INDEX(幹材積成長量!$Y$7:$AA$148,MATCH(【入力】吸収量・排出量算定シート!$H111+(X$17-$M$17),幹材積成長量!$Y$7:$Y$148,0),MATCH($G111,幹材積成長量!$Y$7:$AA$7,0)),INDEX(幹材積成長量!$V$7:$X$148,MATCH(【入力】吸収量・排出量算定シート!$H111+(X$17-$M$17),幹材積成長量!$V$7:$V$148,0),MATCH($G111,幹材積成長量!$V$7:$X$7,0)))),0)</f>
        <v>0</v>
      </c>
      <c r="Y111" s="187">
        <f>IFERROR(IF($F111="地位Ⅰ",INDEX(幹材積成長量!$S$7:$U$148,MATCH(【入力】吸収量・排出量算定シート!$H111+(Y$17-$M$17),幹材積成長量!$S$7:$S$148,0),MATCH($G111,幹材積成長量!$S$7:$U$7,0)),IF($F111="地位Ⅲ",INDEX(幹材積成長量!$Y$7:$AA$148,MATCH(【入力】吸収量・排出量算定シート!$H111+(Y$17-$M$17),幹材積成長量!$Y$7:$Y$148,0),MATCH($G111,幹材積成長量!$Y$7:$AA$7,0)),INDEX(幹材積成長量!$V$7:$X$148,MATCH(【入力】吸収量・排出量算定シート!$H111+(Y$17-$M$17),幹材積成長量!$V$7:$V$148,0),MATCH($G111,幹材積成長量!$V$7:$X$7,0)))),0)</f>
        <v>0</v>
      </c>
      <c r="Z111" s="187">
        <f>IFERROR(IF($F111="地位Ⅰ",INDEX(幹材積成長量!$S$7:$U$148,MATCH(【入力】吸収量・排出量算定シート!$H111+(Z$17-$M$17),幹材積成長量!$S$7:$S$148,0),MATCH($G111,幹材積成長量!$S$7:$U$7,0)),IF($F111="地位Ⅲ",INDEX(幹材積成長量!$Y$7:$AA$148,MATCH(【入力】吸収量・排出量算定シート!$H111+(Z$17-$M$17),幹材積成長量!$Y$7:$Y$148,0),MATCH($G111,幹材積成長量!$Y$7:$AA$7,0)),INDEX(幹材積成長量!$V$7:$X$148,MATCH(【入力】吸収量・排出量算定シート!$H111+(Z$17-$M$17),幹材積成長量!$V$7:$V$148,0),MATCH($G111,幹材積成長量!$V$7:$X$7,0)))),0)</f>
        <v>0</v>
      </c>
      <c r="AA111" s="187">
        <f>IFERROR(IF($F111="地位Ⅰ",INDEX(幹材積成長量!$S$7:$U$148,MATCH(【入力】吸収量・排出量算定シート!$H111+(AA$17-$M$17),幹材積成長量!$S$7:$S$148,0),MATCH($G111,幹材積成長量!$S$7:$U$7,0)),IF($F111="地位Ⅲ",INDEX(幹材積成長量!$Y$7:$AA$148,MATCH(【入力】吸収量・排出量算定シート!$H111+(AA$17-$M$17),幹材積成長量!$Y$7:$Y$148,0),MATCH($G111,幹材積成長量!$Y$7:$AA$7,0)),INDEX(幹材積成長量!$V$7:$X$148,MATCH(【入力】吸収量・排出量算定シート!$H111+(AA$17-$M$17),幹材積成長量!$V$7:$V$148,0),MATCH($G111,幹材積成長量!$V$7:$X$7,0)))),0)</f>
        <v>0</v>
      </c>
      <c r="AB111" s="187">
        <f>IFERROR(IF($F111="地位Ⅰ",INDEX(幹材積成長量!$S$7:$U$148,MATCH(【入力】吸収量・排出量算定シート!$H111+(AB$17-$M$17),幹材積成長量!$S$7:$S$148,0),MATCH($G111,幹材積成長量!$S$7:$U$7,0)),IF($F111="地位Ⅲ",INDEX(幹材積成長量!$Y$7:$AA$148,MATCH(【入力】吸収量・排出量算定シート!$H111+(AB$17-$M$17),幹材積成長量!$Y$7:$Y$148,0),MATCH($G111,幹材積成長量!$Y$7:$AA$7,0)),INDEX(幹材積成長量!$V$7:$X$148,MATCH(【入力】吸収量・排出量算定シート!$H111+(AB$17-$M$17),幹材積成長量!$V$7:$V$148,0),MATCH($G111,幹材積成長量!$V$7:$X$7,0)))),0)</f>
        <v>0</v>
      </c>
      <c r="AC111" s="187">
        <f>IFERROR(IF($F111="地位Ⅰ",INDEX(幹材積成長量!$S$7:$U$148,MATCH(【入力】吸収量・排出量算定シート!$H111+(AC$17-$M$17),幹材積成長量!$S$7:$S$148,0),MATCH($G111,幹材積成長量!$S$7:$U$7,0)),IF($F111="地位Ⅲ",INDEX(幹材積成長量!$Y$7:$AA$148,MATCH(【入力】吸収量・排出量算定シート!$H111+(AC$17-$M$17),幹材積成長量!$Y$7:$Y$148,0),MATCH($G111,幹材積成長量!$Y$7:$AA$7,0)),INDEX(幹材積成長量!$V$7:$X$148,MATCH(【入力】吸収量・排出量算定シート!$H111+(AC$17-$M$17),幹材積成長量!$V$7:$V$148,0),MATCH($G111,幹材積成長量!$V$7:$X$7,0)))),0)</f>
        <v>0</v>
      </c>
      <c r="AD111" s="2">
        <f>IFERROR(INDEX('BEF（拡大係数）'!$A$4:$AO$154,MATCH(【入力】吸収量・排出量算定シート!$H111,'BEF（拡大係数）'!$A$4:$A$154,0),MATCH($G111,'BEF（拡大係数）'!$A$4:$AO$4,0)),0)</f>
        <v>0</v>
      </c>
      <c r="AE111" s="2">
        <f>IFERROR(INDEX('BEF（拡大係数）'!$A$4:$AO$154,MATCH(【入力】吸収量・排出量算定シート!$H111,'BEF（拡大係数）'!$A$4:$A$154,0),MATCH($G111,'BEF（拡大係数）'!$A$4:$AO$4,0)),0)</f>
        <v>0</v>
      </c>
      <c r="AF111" s="2">
        <f>IFERROR(INDEX('BEF（拡大係数）'!$A$4:$AO$154,MATCH(【入力】吸収量・排出量算定シート!$H111,'BEF（拡大係数）'!$A$4:$A$154,0),MATCH($G111,'BEF（拡大係数）'!$A$4:$AO$4,0)),0)</f>
        <v>0</v>
      </c>
      <c r="AG111" s="2">
        <f>IFERROR(INDEX('BEF（拡大係数）'!$A$4:$AO$154,MATCH(【入力】吸収量・排出量算定シート!$H111,'BEF（拡大係数）'!$A$4:$A$154,0),MATCH($G111,'BEF（拡大係数）'!$A$4:$AO$4,0)),0)</f>
        <v>0</v>
      </c>
      <c r="AH111" s="2">
        <f>IFERROR(INDEX('BEF（拡大係数）'!$A$4:$AO$154,MATCH(【入力】吸収量・排出量算定シート!$H111,'BEF（拡大係数）'!$A$4:$A$154,0),MATCH($G111,'BEF（拡大係数）'!$A$4:$AO$4,0)),0)</f>
        <v>0</v>
      </c>
      <c r="AI111" s="2">
        <f>IFERROR(INDEX('BEF（拡大係数）'!$A$4:$AO$154,MATCH(【入力】吸収量・排出量算定シート!$H111,'BEF（拡大係数）'!$A$4:$A$154,0),MATCH($G111,'BEF（拡大係数）'!$A$4:$AO$4,0)),0)</f>
        <v>0</v>
      </c>
      <c r="AJ111" s="2">
        <f>IFERROR(INDEX('BEF（拡大係数）'!$A$4:$AO$154,MATCH(【入力】吸収量・排出量算定シート!$H111,'BEF（拡大係数）'!$A$4:$A$154,0),MATCH($G111,'BEF（拡大係数）'!$A$4:$AO$4,0)),0)</f>
        <v>0</v>
      </c>
      <c r="AK111" s="2">
        <f>IFERROR(INDEX('BEF（拡大係数）'!$A$4:$AO$154,MATCH(【入力】吸収量・排出量算定シート!$H111,'BEF（拡大係数）'!$A$4:$A$154,0),MATCH($G111,'BEF（拡大係数）'!$A$4:$AO$4,0)),0)</f>
        <v>0</v>
      </c>
      <c r="AL111" s="2">
        <f>IFERROR(INDEX('BEF（拡大係数）'!$A$4:$AO$154,MATCH(【入力】吸収量・排出量算定シート!$H111,'BEF（拡大係数）'!$A$4:$A$154,0),MATCH($G111,'BEF（拡大係数）'!$A$4:$AO$4,0)),0)</f>
        <v>0</v>
      </c>
      <c r="AM111" s="2">
        <f>IFERROR(INDEX('BEF（拡大係数）'!$A$4:$AO$154,MATCH(【入力】吸収量・排出量算定シート!$H111,'BEF（拡大係数）'!$A$4:$A$154,0),MATCH($G111,'BEF（拡大係数）'!$A$4:$AO$4,0)),0)</f>
        <v>0</v>
      </c>
      <c r="AN111" s="2">
        <f>IFERROR(INDEX('BEF（拡大係数）'!$A$4:$AO$154,MATCH(【入力】吸収量・排出量算定シート!$H111,'BEF（拡大係数）'!$A$4:$A$154,0),MATCH($G111,'BEF（拡大係数）'!$A$4:$AO$4,0)),0)</f>
        <v>0</v>
      </c>
      <c r="AO111" s="2">
        <f>IFERROR(INDEX('BEF（拡大係数）'!$A$4:$AO$154,MATCH(【入力】吸収量・排出量算定シート!$H111,'BEF（拡大係数）'!$A$4:$A$154,0),MATCH($G111,'BEF（拡大係数）'!$A$4:$AO$4,0)),0)</f>
        <v>0</v>
      </c>
      <c r="AP111" s="2">
        <f>IFERROR(INDEX('BEF（拡大係数）'!$A$4:$AO$154,MATCH(【入力】吸収量・排出量算定シート!$H111,'BEF（拡大係数）'!$A$4:$A$154,0),MATCH($G111,'BEF（拡大係数）'!$A$4:$AO$4,0)),0)</f>
        <v>0</v>
      </c>
      <c r="AQ111" s="2">
        <f>IFERROR(INDEX('BEF（拡大係数）'!$A$4:$AO$154,MATCH(【入力】吸収量・排出量算定シート!$H111,'BEF（拡大係数）'!$A$4:$A$154,0),MATCH($G111,'BEF（拡大係数）'!$A$4:$AO$4,0)),0)</f>
        <v>0</v>
      </c>
      <c r="AR111" s="2">
        <f>IFERROR(INDEX('BEF（拡大係数）'!$A$4:$AO$154,MATCH(【入力】吸収量・排出量算定シート!$H111,'BEF（拡大係数）'!$A$4:$A$154,0),MATCH($G111,'BEF（拡大係数）'!$A$4:$AO$4,0)),0)</f>
        <v>0</v>
      </c>
      <c r="AS111" s="2">
        <f>IFERROR(INDEX('BEF（拡大係数）'!$A$4:$AO$154,MATCH(【入力】吸収量・排出量算定シート!$H111,'BEF（拡大係数）'!$A$4:$A$154,0),MATCH($G111,'BEF（拡大係数）'!$A$4:$AO$4,0)),0)</f>
        <v>0</v>
      </c>
      <c r="AT111" s="2">
        <f>IFERROR(INDEX('BEF（拡大係数）'!$A$4:$AO$154,MATCH(【入力】吸収量・排出量算定シート!$H111,'BEF（拡大係数）'!$A$4:$A$154,0),MATCH($G111,'BEF（拡大係数）'!$A$4:$AO$4,0)),0)</f>
        <v>0</v>
      </c>
      <c r="AU111" s="2">
        <f>IFERROR(VLOOKUP($G111,パラメータ_オリジナル!$B$6:$G$45,4,FALSE),0)</f>
        <v>0</v>
      </c>
      <c r="AV111" s="2">
        <f>IFERROR(VLOOKUP($G111,パラメータ_オリジナル!$B$6:$G$45,5,FALSE),0)</f>
        <v>0</v>
      </c>
      <c r="AW111" s="2">
        <f>IFERROR(VLOOKUP($G111,パラメータ_オリジナル!$B$6:$G$45,6,FALSE),0)</f>
        <v>0</v>
      </c>
      <c r="AX111" s="125">
        <f t="shared" si="250"/>
        <v>0</v>
      </c>
      <c r="AY111" s="125">
        <f t="shared" si="251"/>
        <v>0</v>
      </c>
      <c r="AZ111" s="125">
        <f t="shared" si="252"/>
        <v>0</v>
      </c>
      <c r="BA111" s="125">
        <f t="shared" si="253"/>
        <v>0</v>
      </c>
      <c r="BB111" s="125">
        <f t="shared" si="254"/>
        <v>0</v>
      </c>
      <c r="BC111" s="125">
        <f t="shared" si="255"/>
        <v>0</v>
      </c>
      <c r="BD111" s="125">
        <f t="shared" si="256"/>
        <v>0</v>
      </c>
      <c r="BE111" s="125">
        <f t="shared" si="257"/>
        <v>0</v>
      </c>
      <c r="BF111" s="125">
        <f t="shared" si="258"/>
        <v>0</v>
      </c>
      <c r="BG111" s="125">
        <f t="shared" si="259"/>
        <v>0</v>
      </c>
      <c r="BH111" s="125">
        <f t="shared" si="260"/>
        <v>0</v>
      </c>
      <c r="BI111" s="125">
        <f t="shared" si="261"/>
        <v>0</v>
      </c>
      <c r="BJ111" s="125">
        <f t="shared" si="262"/>
        <v>0</v>
      </c>
      <c r="BK111" s="125">
        <f t="shared" si="263"/>
        <v>0</v>
      </c>
      <c r="BL111" s="125">
        <f t="shared" si="264"/>
        <v>0</v>
      </c>
      <c r="BM111" s="125">
        <f t="shared" si="265"/>
        <v>0</v>
      </c>
      <c r="BN111" s="125">
        <f t="shared" si="266"/>
        <v>0</v>
      </c>
      <c r="BO111" s="125">
        <f t="shared" si="267"/>
        <v>0</v>
      </c>
      <c r="BP111" s="125">
        <f t="shared" si="268"/>
        <v>0</v>
      </c>
      <c r="BQ111" s="125">
        <f t="shared" si="269"/>
        <v>0</v>
      </c>
      <c r="BR111" s="125">
        <f t="shared" si="270"/>
        <v>0</v>
      </c>
      <c r="BS111" s="125">
        <f t="shared" si="271"/>
        <v>0</v>
      </c>
      <c r="BT111" s="125">
        <f t="shared" si="272"/>
        <v>0</v>
      </c>
      <c r="BU111" s="125">
        <f t="shared" si="273"/>
        <v>0</v>
      </c>
      <c r="BV111" s="125">
        <f t="shared" si="274"/>
        <v>0</v>
      </c>
      <c r="BW111" s="125">
        <f t="shared" si="275"/>
        <v>0</v>
      </c>
      <c r="BX111" s="125">
        <f t="shared" si="276"/>
        <v>0</v>
      </c>
      <c r="BY111" s="125">
        <f t="shared" si="277"/>
        <v>0</v>
      </c>
      <c r="BZ111" s="125">
        <f t="shared" si="278"/>
        <v>0</v>
      </c>
      <c r="CA111" s="125">
        <f t="shared" si="279"/>
        <v>0</v>
      </c>
      <c r="CB111" s="125">
        <f t="shared" si="280"/>
        <v>0</v>
      </c>
      <c r="CC111" s="125">
        <f t="shared" si="281"/>
        <v>0</v>
      </c>
      <c r="CD111" s="125">
        <f t="shared" si="282"/>
        <v>0</v>
      </c>
      <c r="CE111" s="125">
        <f t="shared" si="283"/>
        <v>0</v>
      </c>
      <c r="CF111" s="2">
        <f>IFERROR(IF($F111="地位Ⅰ",INDEX(幹材積成長量!$I$7:$K$148,MATCH((【入力】吸収量・排出量算定シート!$H111+(【入力】吸収量・排出量算定シート!CF$17-【入力】吸収量・排出量算定シート!$CF$17)),幹材積成長量!$I$7:$I$148,0),MATCH(【入力】吸収量・排出量算定シート!$G111,幹材積成長量!$I$7:$K$7,0)),IF($F111="地位Ⅲ",INDEX(幹材積成長量!$O$7:$Q$148,MATCH((【入力】吸収量・排出量算定シート!$H111+(【入力】吸収量・排出量算定シート!CF$17-【入力】吸収量・排出量算定シート!$CF$17)),幹材積成長量!$O$7:$O$148,0),MATCH(【入力】吸収量・排出量算定シート!$G111,幹材積成長量!$O$7:$Q$7,0)),INDEX(幹材積成長量!$L$7:$N$148,MATCH((【入力】吸収量・排出量算定シート!$H111+(【入力】吸収量・排出量算定シート!CF$17-【入力】吸収量・排出量算定シート!$CF$17)),幹材積成長量!$L$7:$L$148,0),MATCH(【入力】吸収量・排出量算定シート!$G111,幹材積成長量!$L$7:$N$7,0)))),0)</f>
        <v>0</v>
      </c>
      <c r="CG111" s="2">
        <f>IFERROR(IF($F111="地位Ⅰ",INDEX(幹材積成長量!$I$7:$K$148,MATCH((【入力】吸収量・排出量算定シート!$H111+(【入力】吸収量・排出量算定シート!CG$17-【入力】吸収量・排出量算定シート!$CF$17)),幹材積成長量!$I$7:$I$148,0),MATCH(【入力】吸収量・排出量算定シート!$G111,幹材積成長量!$I$7:$K$7,0)),IF($F111="地位Ⅲ",INDEX(幹材積成長量!$O$7:$Q$148,MATCH((【入力】吸収量・排出量算定シート!$H111+(【入力】吸収量・排出量算定シート!CG$17-【入力】吸収量・排出量算定シート!$CF$17)),幹材積成長量!$O$7:$O$148,0),MATCH(【入力】吸収量・排出量算定シート!$G111,幹材積成長量!$O$7:$Q$7,0)),INDEX(幹材積成長量!$L$7:$N$148,MATCH((【入力】吸収量・排出量算定シート!$H111+(【入力】吸収量・排出量算定シート!CG$17-【入力】吸収量・排出量算定シート!$CF$17)),幹材積成長量!$L$7:$L$148,0),MATCH(【入力】吸収量・排出量算定シート!$G111,幹材積成長量!$L$7:$N$7,0)))),0)</f>
        <v>0</v>
      </c>
      <c r="CH111" s="2">
        <f>IFERROR(IF($F111="地位Ⅰ",INDEX(幹材積成長量!$I$7:$K$148,MATCH((【入力】吸収量・排出量算定シート!$H111+(【入力】吸収量・排出量算定シート!CH$17-【入力】吸収量・排出量算定シート!$CF$17)),幹材積成長量!$I$7:$I$148,0),MATCH(【入力】吸収量・排出量算定シート!$G111,幹材積成長量!$I$7:$K$7,0)),IF($F111="地位Ⅲ",INDEX(幹材積成長量!$O$7:$Q$148,MATCH((【入力】吸収量・排出量算定シート!$H111+(【入力】吸収量・排出量算定シート!CH$17-【入力】吸収量・排出量算定シート!$CF$17)),幹材積成長量!$O$7:$O$148,0),MATCH(【入力】吸収量・排出量算定シート!$G111,幹材積成長量!$O$7:$Q$7,0)),INDEX(幹材積成長量!$L$7:$N$148,MATCH((【入力】吸収量・排出量算定シート!$H111+(【入力】吸収量・排出量算定シート!CH$17-【入力】吸収量・排出量算定シート!$CF$17)),幹材積成長量!$L$7:$L$148,0),MATCH(【入力】吸収量・排出量算定シート!$G111,幹材積成長量!$L$7:$N$7,0)))),0)</f>
        <v>0</v>
      </c>
      <c r="CI111" s="2">
        <f>IFERROR(IF($F111="地位Ⅰ",INDEX(幹材積成長量!$I$7:$K$148,MATCH((【入力】吸収量・排出量算定シート!$H111+(【入力】吸収量・排出量算定シート!CI$17-【入力】吸収量・排出量算定シート!$CF$17)),幹材積成長量!$I$7:$I$148,0),MATCH(【入力】吸収量・排出量算定シート!$G111,幹材積成長量!$I$7:$K$7,0)),IF($F111="地位Ⅲ",INDEX(幹材積成長量!$O$7:$Q$148,MATCH((【入力】吸収量・排出量算定シート!$H111+(【入力】吸収量・排出量算定シート!CI$17-【入力】吸収量・排出量算定シート!$CF$17)),幹材積成長量!$O$7:$O$148,0),MATCH(【入力】吸収量・排出量算定シート!$G111,幹材積成長量!$O$7:$Q$7,0)),INDEX(幹材積成長量!$L$7:$N$148,MATCH((【入力】吸収量・排出量算定シート!$H111+(【入力】吸収量・排出量算定シート!CI$17-【入力】吸収量・排出量算定シート!$CF$17)),幹材積成長量!$L$7:$L$148,0),MATCH(【入力】吸収量・排出量算定シート!$G111,幹材積成長量!$L$7:$N$7,0)))),0)</f>
        <v>0</v>
      </c>
      <c r="CJ111" s="2">
        <f>IFERROR(IF($F111="地位Ⅰ",INDEX(幹材積成長量!$I$7:$K$148,MATCH((【入力】吸収量・排出量算定シート!$H111+(【入力】吸収量・排出量算定シート!CJ$17-【入力】吸収量・排出量算定シート!$CF$17)),幹材積成長量!$I$7:$I$148,0),MATCH(【入力】吸収量・排出量算定シート!$G111,幹材積成長量!$I$7:$K$7,0)),IF($F111="地位Ⅲ",INDEX(幹材積成長量!$O$7:$Q$148,MATCH((【入力】吸収量・排出量算定シート!$H111+(【入力】吸収量・排出量算定シート!CJ$17-【入力】吸収量・排出量算定シート!$CF$17)),幹材積成長量!$O$7:$O$148,0),MATCH(【入力】吸収量・排出量算定シート!$G111,幹材積成長量!$O$7:$Q$7,0)),INDEX(幹材積成長量!$L$7:$N$148,MATCH((【入力】吸収量・排出量算定シート!$H111+(【入力】吸収量・排出量算定シート!CJ$17-【入力】吸収量・排出量算定シート!$CF$17)),幹材積成長量!$L$7:$L$148,0),MATCH(【入力】吸収量・排出量算定シート!$G111,幹材積成長量!$L$7:$N$7,0)))),0)</f>
        <v>0</v>
      </c>
      <c r="CK111" s="2">
        <f>IFERROR(IF($F111="地位Ⅰ",INDEX(幹材積成長量!$I$7:$K$148,MATCH((【入力】吸収量・排出量算定シート!$H111+(【入力】吸収量・排出量算定シート!CK$17-【入力】吸収量・排出量算定シート!$CF$17)),幹材積成長量!$I$7:$I$148,0),MATCH(【入力】吸収量・排出量算定シート!$G111,幹材積成長量!$I$7:$K$7,0)),IF($F111="地位Ⅲ",INDEX(幹材積成長量!$O$7:$Q$148,MATCH((【入力】吸収量・排出量算定シート!$H111+(【入力】吸収量・排出量算定シート!CK$17-【入力】吸収量・排出量算定シート!$CF$17)),幹材積成長量!$O$7:$O$148,0),MATCH(【入力】吸収量・排出量算定シート!$G111,幹材積成長量!$O$7:$Q$7,0)),INDEX(幹材積成長量!$L$7:$N$148,MATCH((【入力】吸収量・排出量算定シート!$H111+(【入力】吸収量・排出量算定シート!CK$17-【入力】吸収量・排出量算定シート!$CF$17)),幹材積成長量!$L$7:$L$148,0),MATCH(【入力】吸収量・排出量算定シート!$G111,幹材積成長量!$L$7:$N$7,0)))),0)</f>
        <v>0</v>
      </c>
      <c r="CL111" s="2">
        <f>IFERROR(IF($F111="地位Ⅰ",INDEX(幹材積成長量!$I$7:$K$148,MATCH((【入力】吸収量・排出量算定シート!$H111+(【入力】吸収量・排出量算定シート!CL$17-【入力】吸収量・排出量算定シート!$CF$17)),幹材積成長量!$I$7:$I$148,0),MATCH(【入力】吸収量・排出量算定シート!$G111,幹材積成長量!$I$7:$K$7,0)),IF($F111="地位Ⅲ",INDEX(幹材積成長量!$O$7:$Q$148,MATCH((【入力】吸収量・排出量算定シート!$H111+(【入力】吸収量・排出量算定シート!CL$17-【入力】吸収量・排出量算定シート!$CF$17)),幹材積成長量!$O$7:$O$148,0),MATCH(【入力】吸収量・排出量算定シート!$G111,幹材積成長量!$O$7:$Q$7,0)),INDEX(幹材積成長量!$L$7:$N$148,MATCH((【入力】吸収量・排出量算定シート!$H111+(【入力】吸収量・排出量算定シート!CL$17-【入力】吸収量・排出量算定シート!$CF$17)),幹材積成長量!$L$7:$L$148,0),MATCH(【入力】吸収量・排出量算定シート!$G111,幹材積成長量!$L$7:$N$7,0)))),0)</f>
        <v>0</v>
      </c>
      <c r="CM111" s="2">
        <f>IFERROR(IF($F111="地位Ⅰ",INDEX(幹材積成長量!$I$7:$K$148,MATCH((【入力】吸収量・排出量算定シート!$H111+(【入力】吸収量・排出量算定シート!CM$17-【入力】吸収量・排出量算定シート!$CF$17)),幹材積成長量!$I$7:$I$148,0),MATCH(【入力】吸収量・排出量算定シート!$G111,幹材積成長量!$I$7:$K$7,0)),IF($F111="地位Ⅲ",INDEX(幹材積成長量!$O$7:$Q$148,MATCH((【入力】吸収量・排出量算定シート!$H111+(【入力】吸収量・排出量算定シート!CM$17-【入力】吸収量・排出量算定シート!$CF$17)),幹材積成長量!$O$7:$O$148,0),MATCH(【入力】吸収量・排出量算定シート!$G111,幹材積成長量!$O$7:$Q$7,0)),INDEX(幹材積成長量!$L$7:$N$148,MATCH((【入力】吸収量・排出量算定シート!$H111+(【入力】吸収量・排出量算定シート!CM$17-【入力】吸収量・排出量算定シート!$CF$17)),幹材積成長量!$L$7:$L$148,0),MATCH(【入力】吸収量・排出量算定シート!$G111,幹材積成長量!$L$7:$N$7,0)))),0)</f>
        <v>0</v>
      </c>
      <c r="CN111" s="2">
        <f>IFERROR(IF($F111="地位Ⅰ",INDEX(幹材積成長量!$I$7:$K$148,MATCH((【入力】吸収量・排出量算定シート!$H111+(【入力】吸収量・排出量算定シート!CN$17-【入力】吸収量・排出量算定シート!$CF$17)),幹材積成長量!$I$7:$I$148,0),MATCH(【入力】吸収量・排出量算定シート!$G111,幹材積成長量!$I$7:$K$7,0)),IF($F111="地位Ⅲ",INDEX(幹材積成長量!$O$7:$Q$148,MATCH((【入力】吸収量・排出量算定シート!$H111+(【入力】吸収量・排出量算定シート!CN$17-【入力】吸収量・排出量算定シート!$CF$17)),幹材積成長量!$O$7:$O$148,0),MATCH(【入力】吸収量・排出量算定シート!$G111,幹材積成長量!$O$7:$Q$7,0)),INDEX(幹材積成長量!$L$7:$N$148,MATCH((【入力】吸収量・排出量算定シート!$H111+(【入力】吸収量・排出量算定シート!CN$17-【入力】吸収量・排出量算定シート!$CF$17)),幹材積成長量!$L$7:$L$148,0),MATCH(【入力】吸収量・排出量算定シート!$G111,幹材積成長量!$L$7:$N$7,0)))),0)</f>
        <v>0</v>
      </c>
      <c r="CO111" s="2">
        <f>IFERROR(IF($F111="地位Ⅰ",INDEX(幹材積成長量!$I$7:$K$148,MATCH((【入力】吸収量・排出量算定シート!$H111+(【入力】吸収量・排出量算定シート!CO$17-【入力】吸収量・排出量算定シート!$CF$17)),幹材積成長量!$I$7:$I$148,0),MATCH(【入力】吸収量・排出量算定シート!$G111,幹材積成長量!$I$7:$K$7,0)),IF($F111="地位Ⅲ",INDEX(幹材積成長量!$O$7:$Q$148,MATCH((【入力】吸収量・排出量算定シート!$H111+(【入力】吸収量・排出量算定シート!CO$17-【入力】吸収量・排出量算定シート!$CF$17)),幹材積成長量!$O$7:$O$148,0),MATCH(【入力】吸収量・排出量算定シート!$G111,幹材積成長量!$O$7:$Q$7,0)),INDEX(幹材積成長量!$L$7:$N$148,MATCH((【入力】吸収量・排出量算定シート!$H111+(【入力】吸収量・排出量算定シート!CO$17-【入力】吸収量・排出量算定シート!$CF$17)),幹材積成長量!$L$7:$L$148,0),MATCH(【入力】吸収量・排出量算定シート!$G111,幹材積成長量!$L$7:$N$7,0)))),0)</f>
        <v>0</v>
      </c>
      <c r="CP111" s="2">
        <f>IFERROR(IF($F111="地位Ⅰ",INDEX(幹材積成長量!$I$7:$K$148,MATCH((【入力】吸収量・排出量算定シート!$H111+(【入力】吸収量・排出量算定シート!CP$17-【入力】吸収量・排出量算定シート!$CF$17)),幹材積成長量!$I$7:$I$148,0),MATCH(【入力】吸収量・排出量算定シート!$G111,幹材積成長量!$I$7:$K$7,0)),IF($F111="地位Ⅲ",INDEX(幹材積成長量!$O$7:$Q$148,MATCH((【入力】吸収量・排出量算定シート!$H111+(【入力】吸収量・排出量算定シート!CP$17-【入力】吸収量・排出量算定シート!$CF$17)),幹材積成長量!$O$7:$O$148,0),MATCH(【入力】吸収量・排出量算定シート!$G111,幹材積成長量!$O$7:$Q$7,0)),INDEX(幹材積成長量!$L$7:$N$148,MATCH((【入力】吸収量・排出量算定シート!$H111+(【入力】吸収量・排出量算定シート!CP$17-【入力】吸収量・排出量算定シート!$CF$17)),幹材積成長量!$L$7:$L$148,0),MATCH(【入力】吸収量・排出量算定シート!$G111,幹材積成長量!$L$7:$N$7,0)))),0)</f>
        <v>0</v>
      </c>
      <c r="CQ111" s="2">
        <f>IFERROR(IF($F111="地位Ⅰ",INDEX(幹材積成長量!$I$7:$K$148,MATCH((【入力】吸収量・排出量算定シート!$H111+(【入力】吸収量・排出量算定シート!CQ$17-【入力】吸収量・排出量算定シート!$CF$17)),幹材積成長量!$I$7:$I$148,0),MATCH(【入力】吸収量・排出量算定シート!$G111,幹材積成長量!$I$7:$K$7,0)),IF($F111="地位Ⅲ",INDEX(幹材積成長量!$O$7:$Q$148,MATCH((【入力】吸収量・排出量算定シート!$H111+(【入力】吸収量・排出量算定シート!CQ$17-【入力】吸収量・排出量算定シート!$CF$17)),幹材積成長量!$O$7:$O$148,0),MATCH(【入力】吸収量・排出量算定シート!$G111,幹材積成長量!$O$7:$Q$7,0)),INDEX(幹材積成長量!$L$7:$N$148,MATCH((【入力】吸収量・排出量算定シート!$H111+(【入力】吸収量・排出量算定シート!CQ$17-【入力】吸収量・排出量算定シート!$CF$17)),幹材積成長量!$L$7:$L$148,0),MATCH(【入力】吸収量・排出量算定シート!$G111,幹材積成長量!$L$7:$N$7,0)))),0)</f>
        <v>0</v>
      </c>
      <c r="CR111" s="2">
        <f>IFERROR(IF($F111="地位Ⅰ",INDEX(幹材積成長量!$I$7:$K$148,MATCH((【入力】吸収量・排出量算定シート!$H111+(【入力】吸収量・排出量算定シート!CR$17-【入力】吸収量・排出量算定シート!$CF$17)),幹材積成長量!$I$7:$I$148,0),MATCH(【入力】吸収量・排出量算定シート!$G111,幹材積成長量!$I$7:$K$7,0)),IF($F111="地位Ⅲ",INDEX(幹材積成長量!$O$7:$Q$148,MATCH((【入力】吸収量・排出量算定シート!$H111+(【入力】吸収量・排出量算定シート!CR$17-【入力】吸収量・排出量算定シート!$CF$17)),幹材積成長量!$O$7:$O$148,0),MATCH(【入力】吸収量・排出量算定シート!$G111,幹材積成長量!$O$7:$Q$7,0)),INDEX(幹材積成長量!$L$7:$N$148,MATCH((【入力】吸収量・排出量算定シート!$H111+(【入力】吸収量・排出量算定シート!CR$17-【入力】吸収量・排出量算定シート!$CF$17)),幹材積成長量!$L$7:$L$148,0),MATCH(【入力】吸収量・排出量算定シート!$G111,幹材積成長量!$L$7:$N$7,0)))),0)</f>
        <v>0</v>
      </c>
      <c r="CS111" s="2">
        <f>IFERROR(IF($F111="地位Ⅰ",INDEX(幹材積成長量!$I$7:$K$148,MATCH((【入力】吸収量・排出量算定シート!$H111+(【入力】吸収量・排出量算定シート!CS$17-【入力】吸収量・排出量算定シート!$CF$17)),幹材積成長量!$I$7:$I$148,0),MATCH(【入力】吸収量・排出量算定シート!$G111,幹材積成長量!$I$7:$K$7,0)),IF($F111="地位Ⅲ",INDEX(幹材積成長量!$O$7:$Q$148,MATCH((【入力】吸収量・排出量算定シート!$H111+(【入力】吸収量・排出量算定シート!CS$17-【入力】吸収量・排出量算定シート!$CF$17)),幹材積成長量!$O$7:$O$148,0),MATCH(【入力】吸収量・排出量算定シート!$G111,幹材積成長量!$O$7:$Q$7,0)),INDEX(幹材積成長量!$L$7:$N$148,MATCH((【入力】吸収量・排出量算定シート!$H111+(【入力】吸収量・排出量算定シート!CS$17-【入力】吸収量・排出量算定シート!$CF$17)),幹材積成長量!$L$7:$L$148,0),MATCH(【入力】吸収量・排出量算定シート!$G111,幹材積成長量!$L$7:$N$7,0)))),0)</f>
        <v>0</v>
      </c>
      <c r="CT111" s="2">
        <f>IFERROR(IF($F111="地位Ⅰ",INDEX(幹材積成長量!$I$7:$K$148,MATCH((【入力】吸収量・排出量算定シート!$H111+(【入力】吸収量・排出量算定シート!CT$17-【入力】吸収量・排出量算定シート!$CF$17)),幹材積成長量!$I$7:$I$148,0),MATCH(【入力】吸収量・排出量算定シート!$G111,幹材積成長量!$I$7:$K$7,0)),IF($F111="地位Ⅲ",INDEX(幹材積成長量!$O$7:$Q$148,MATCH((【入力】吸収量・排出量算定シート!$H111+(【入力】吸収量・排出量算定シート!CT$17-【入力】吸収量・排出量算定シート!$CF$17)),幹材積成長量!$O$7:$O$148,0),MATCH(【入力】吸収量・排出量算定シート!$G111,幹材積成長量!$O$7:$Q$7,0)),INDEX(幹材積成長量!$L$7:$N$148,MATCH((【入力】吸収量・排出量算定シート!$H111+(【入力】吸収量・排出量算定シート!CT$17-【入力】吸収量・排出量算定シート!$CF$17)),幹材積成長量!$L$7:$L$148,0),MATCH(【入力】吸収量・排出量算定シート!$G111,幹材積成長量!$L$7:$N$7,0)))),0)</f>
        <v>0</v>
      </c>
      <c r="CU111" s="2">
        <f>IFERROR(IF($F111="地位Ⅰ",INDEX(幹材積成長量!$I$7:$K$148,MATCH((【入力】吸収量・排出量算定シート!$H111+(【入力】吸収量・排出量算定シート!CU$17-【入力】吸収量・排出量算定シート!$CF$17)),幹材積成長量!$I$7:$I$148,0),MATCH(【入力】吸収量・排出量算定シート!$G111,幹材積成長量!$I$7:$K$7,0)),IF($F111="地位Ⅲ",INDEX(幹材積成長量!$O$7:$Q$148,MATCH((【入力】吸収量・排出量算定シート!$H111+(【入力】吸収量・排出量算定シート!CU$17-【入力】吸収量・排出量算定シート!$CF$17)),幹材積成長量!$O$7:$O$148,0),MATCH(【入力】吸収量・排出量算定シート!$G111,幹材積成長量!$O$7:$Q$7,0)),INDEX(幹材積成長量!$L$7:$N$148,MATCH((【入力】吸収量・排出量算定シート!$H111+(【入力】吸収量・排出量算定シート!CU$17-【入力】吸収量・排出量算定シート!$CF$17)),幹材積成長量!$L$7:$L$148,0),MATCH(【入力】吸収量・排出量算定シート!$G111,幹材積成長量!$L$7:$N$7,0)))),0)</f>
        <v>0</v>
      </c>
      <c r="CV111" s="2">
        <f>IFERROR(IF($F111="地位Ⅰ",INDEX(幹材積成長量!$I$7:$K$148,MATCH((【入力】吸収量・排出量算定シート!$H111+(【入力】吸収量・排出量算定シート!CV$17-【入力】吸収量・排出量算定シート!$CF$17)),幹材積成長量!$I$7:$I$148,0),MATCH(【入力】吸収量・排出量算定シート!$G111,幹材積成長量!$I$7:$K$7,0)),IF($F111="地位Ⅲ",INDEX(幹材積成長量!$O$7:$Q$148,MATCH((【入力】吸収量・排出量算定シート!$H111+(【入力】吸収量・排出量算定シート!CV$17-【入力】吸収量・排出量算定シート!$CF$17)),幹材積成長量!$O$7:$O$148,0),MATCH(【入力】吸収量・排出量算定シート!$G111,幹材積成長量!$O$7:$Q$7,0)),INDEX(幹材積成長量!$L$7:$N$148,MATCH((【入力】吸収量・排出量算定シート!$H111+(【入力】吸収量・排出量算定シート!CV$17-【入力】吸収量・排出量算定シート!$CF$17)),幹材積成長量!$L$7:$L$148,0),MATCH(【入力】吸収量・排出量算定シート!$G111,幹材積成長量!$L$7:$N$7,0)))),0)</f>
        <v>0</v>
      </c>
      <c r="CW111" s="2">
        <f t="shared" si="284"/>
        <v>0</v>
      </c>
      <c r="CX111" s="2">
        <f t="shared" si="285"/>
        <v>0</v>
      </c>
      <c r="CY111" s="2">
        <f t="shared" si="286"/>
        <v>0</v>
      </c>
      <c r="CZ111" s="2">
        <f t="shared" si="287"/>
        <v>0</v>
      </c>
      <c r="DA111" s="2">
        <f t="shared" si="288"/>
        <v>0</v>
      </c>
      <c r="DB111" s="2">
        <f t="shared" si="289"/>
        <v>0</v>
      </c>
      <c r="DC111" s="2">
        <f t="shared" si="290"/>
        <v>0</v>
      </c>
      <c r="DD111" s="2">
        <f t="shared" si="291"/>
        <v>0</v>
      </c>
      <c r="DE111" s="2">
        <f t="shared" si="292"/>
        <v>0</v>
      </c>
      <c r="DF111" s="2">
        <f t="shared" si="293"/>
        <v>0</v>
      </c>
      <c r="DG111" s="2">
        <f t="shared" si="294"/>
        <v>0</v>
      </c>
      <c r="DH111" s="2">
        <f t="shared" si="295"/>
        <v>0</v>
      </c>
      <c r="DI111" s="2">
        <f t="shared" si="296"/>
        <v>0</v>
      </c>
      <c r="DJ111" s="2">
        <f t="shared" si="297"/>
        <v>0</v>
      </c>
      <c r="DK111" s="2">
        <f t="shared" si="298"/>
        <v>0</v>
      </c>
      <c r="DL111" s="2">
        <f t="shared" si="299"/>
        <v>0</v>
      </c>
      <c r="DM111" s="2">
        <f t="shared" si="300"/>
        <v>0</v>
      </c>
      <c r="DN111" s="187">
        <f>IFERROR(IF($F111="地位Ⅰ",INDEX(幹材積成長量!$AE$7:$AG$14,8,MATCH(【入力】吸収量・排出量算定シート!$G111,幹材積成長量!$AE$7:$AG$7,0)),IF($F111="地位Ⅲ",INDEX(幹材積成長量!$AK$7:$AM$14,8,MATCH(【入力】吸収量・排出量算定シート!$G111,幹材積成長量!$AK$7:$AM$7,0)),INDEX(幹材積成長量!$AH$7:$AJ$14,8,MATCH(【入力】吸収量・排出量算定シート!$G111,幹材積成長量!$AH$7:$AJ$7,0)))),0)</f>
        <v>0</v>
      </c>
      <c r="DO111" s="187">
        <f>IFERROR(IF($F111="地位Ⅰ",INDEX(幹材積成長量!$AE$7:$AG$14,8,MATCH(【入力】吸収量・排出量算定シート!$G111,幹材積成長量!$AE$7:$AG$7,0)),IF($F111="地位Ⅲ",INDEX(幹材積成長量!$AK$7:$AM$14,8,MATCH(【入力】吸収量・排出量算定シート!$G111,幹材積成長量!$AK$7:$AM$7,0)),INDEX(幹材積成長量!$AH$7:$AJ$14,8,MATCH(【入力】吸収量・排出量算定シート!$G111,幹材積成長量!$AH$7:$AJ$7,0)))),0)</f>
        <v>0</v>
      </c>
      <c r="DP111" s="187">
        <f>IFERROR(IF($F111="地位Ⅰ",INDEX(幹材積成長量!$AE$7:$AG$14,8,MATCH(【入力】吸収量・排出量算定シート!$G111,幹材積成長量!$AE$7:$AG$7,0)),IF($F111="地位Ⅲ",INDEX(幹材積成長量!$AK$7:$AM$14,8,MATCH(【入力】吸収量・排出量算定シート!$G111,幹材積成長量!$AK$7:$AM$7,0)),INDEX(幹材積成長量!$AH$7:$AJ$14,8,MATCH(【入力】吸収量・排出量算定シート!$G111,幹材積成長量!$AH$7:$AJ$7,0)))),0)</f>
        <v>0</v>
      </c>
      <c r="DQ111" s="187">
        <f>IFERROR(IF($F111="地位Ⅰ",INDEX(幹材積成長量!$AE$7:$AG$14,8,MATCH(【入力】吸収量・排出量算定シート!$G111,幹材積成長量!$AE$7:$AG$7,0)),IF($F111="地位Ⅲ",INDEX(幹材積成長量!$AK$7:$AM$14,8,MATCH(【入力】吸収量・排出量算定シート!$G111,幹材積成長量!$AK$7:$AM$7,0)),INDEX(幹材積成長量!$AH$7:$AJ$14,8,MATCH(【入力】吸収量・排出量算定シート!$G111,幹材積成長量!$AH$7:$AJ$7,0)))),0)</f>
        <v>0</v>
      </c>
      <c r="DR111" s="187">
        <f>IFERROR(IF($F111="地位Ⅰ",INDEX(幹材積成長量!$AE$7:$AG$14,8,MATCH(【入力】吸収量・排出量算定シート!$G111,幹材積成長量!$AE$7:$AG$7,0)),IF($F111="地位Ⅲ",INDEX(幹材積成長量!$AK$7:$AM$14,8,MATCH(【入力】吸収量・排出量算定シート!$G111,幹材積成長量!$AK$7:$AM$7,0)),INDEX(幹材積成長量!$AH$7:$AJ$14,8,MATCH(【入力】吸収量・排出量算定シート!$G111,幹材積成長量!$AH$7:$AJ$7,0)))),0)</f>
        <v>0</v>
      </c>
      <c r="DS111" s="187">
        <f>IFERROR(IF($F111="地位Ⅰ",INDEX(幹材積成長量!$AE$7:$AG$14,8,MATCH(【入力】吸収量・排出量算定シート!$G111,幹材積成長量!$AE$7:$AG$7,0)),IF($F111="地位Ⅲ",INDEX(幹材積成長量!$AK$7:$AM$14,8,MATCH(【入力】吸収量・排出量算定シート!$G111,幹材積成長量!$AK$7:$AM$7,0)),INDEX(幹材積成長量!$AH$7:$AJ$14,8,MATCH(【入力】吸収量・排出量算定シート!$G111,幹材積成長量!$AH$7:$AJ$7,0)))),0)</f>
        <v>0</v>
      </c>
      <c r="DT111" s="187">
        <f>IFERROR(IF($F111="地位Ⅰ",INDEX(幹材積成長量!$AE$7:$AG$14,8,MATCH(【入力】吸収量・排出量算定シート!$G111,幹材積成長量!$AE$7:$AG$7,0)),IF($F111="地位Ⅲ",INDEX(幹材積成長量!$AK$7:$AM$14,8,MATCH(【入力】吸収量・排出量算定シート!$G111,幹材積成長量!$AK$7:$AM$7,0)),INDEX(幹材積成長量!$AH$7:$AJ$14,8,MATCH(【入力】吸収量・排出量算定シート!$G111,幹材積成長量!$AH$7:$AJ$7,0)))),0)</f>
        <v>0</v>
      </c>
      <c r="DU111" s="187">
        <f>IFERROR(IF($F111="地位Ⅰ",INDEX(幹材積成長量!$AE$7:$AG$14,8,MATCH(【入力】吸収量・排出量算定シート!$G111,幹材積成長量!$AE$7:$AG$7,0)),IF($F111="地位Ⅲ",INDEX(幹材積成長量!$AK$7:$AM$14,8,MATCH(【入力】吸収量・排出量算定シート!$G111,幹材積成長量!$AK$7:$AM$7,0)),INDEX(幹材積成長量!$AH$7:$AJ$14,8,MATCH(【入力】吸収量・排出量算定シート!$G111,幹材積成長量!$AH$7:$AJ$7,0)))),0)</f>
        <v>0</v>
      </c>
      <c r="DV111" s="187">
        <f>IFERROR(IF($F111="地位Ⅰ",INDEX(幹材積成長量!$AE$7:$AG$14,8,MATCH(【入力】吸収量・排出量算定シート!$G111,幹材積成長量!$AE$7:$AG$7,0)),IF($F111="地位Ⅲ",INDEX(幹材積成長量!$AK$7:$AM$14,8,MATCH(【入力】吸収量・排出量算定シート!$G111,幹材積成長量!$AK$7:$AM$7,0)),INDEX(幹材積成長量!$AH$7:$AJ$14,8,MATCH(【入力】吸収量・排出量算定シート!$G111,幹材積成長量!$AH$7:$AJ$7,0)))),0)</f>
        <v>0</v>
      </c>
      <c r="DW111" s="187">
        <f>IFERROR(IF($F111="地位Ⅰ",INDEX(幹材積成長量!$AE$7:$AG$14,8,MATCH(【入力】吸収量・排出量算定シート!$G111,幹材積成長量!$AE$7:$AG$7,0)),IF($F111="地位Ⅲ",INDEX(幹材積成長量!$AK$7:$AM$14,8,MATCH(【入力】吸収量・排出量算定シート!$G111,幹材積成長量!$AK$7:$AM$7,0)),INDEX(幹材積成長量!$AH$7:$AJ$14,8,MATCH(【入力】吸収量・排出量算定シート!$G111,幹材積成長量!$AH$7:$AJ$7,0)))),0)</f>
        <v>0</v>
      </c>
      <c r="DX111" s="187">
        <f>IFERROR(IF($F111="地位Ⅰ",INDEX(幹材積成長量!$AE$7:$AG$14,8,MATCH(【入力】吸収量・排出量算定シート!$G111,幹材積成長量!$AE$7:$AG$7,0)),IF($F111="地位Ⅲ",INDEX(幹材積成長量!$AK$7:$AM$14,8,MATCH(【入力】吸収量・排出量算定シート!$G111,幹材積成長量!$AK$7:$AM$7,0)),INDEX(幹材積成長量!$AH$7:$AJ$14,8,MATCH(【入力】吸収量・排出量算定シート!$G111,幹材積成長量!$AH$7:$AJ$7,0)))),0)</f>
        <v>0</v>
      </c>
      <c r="DY111" s="187">
        <f>IFERROR(IF($F111="地位Ⅰ",INDEX(幹材積成長量!$AE$7:$AG$14,8,MATCH(【入力】吸収量・排出量算定シート!$G111,幹材積成長量!$AE$7:$AG$7,0)),IF($F111="地位Ⅲ",INDEX(幹材積成長量!$AK$7:$AM$14,8,MATCH(【入力】吸収量・排出量算定シート!$G111,幹材積成長量!$AK$7:$AM$7,0)),INDEX(幹材積成長量!$AH$7:$AJ$14,8,MATCH(【入力】吸収量・排出量算定シート!$G111,幹材積成長量!$AH$7:$AJ$7,0)))),0)</f>
        <v>0</v>
      </c>
      <c r="DZ111" s="187">
        <f>IFERROR(IF($F111="地位Ⅰ",INDEX(幹材積成長量!$AE$7:$AG$14,8,MATCH(【入力】吸収量・排出量算定シート!$G111,幹材積成長量!$AE$7:$AG$7,0)),IF($F111="地位Ⅲ",INDEX(幹材積成長量!$AK$7:$AM$14,8,MATCH(【入力】吸収量・排出量算定シート!$G111,幹材積成長量!$AK$7:$AM$7,0)),INDEX(幹材積成長量!$AH$7:$AJ$14,8,MATCH(【入力】吸収量・排出量算定シート!$G111,幹材積成長量!$AH$7:$AJ$7,0)))),0)</f>
        <v>0</v>
      </c>
      <c r="EA111" s="187">
        <f>IFERROR(IF($F111="地位Ⅰ",INDEX(幹材積成長量!$AE$7:$AG$14,8,MATCH(【入力】吸収量・排出量算定シート!$G111,幹材積成長量!$AE$7:$AG$7,0)),IF($F111="地位Ⅲ",INDEX(幹材積成長量!$AK$7:$AM$14,8,MATCH(【入力】吸収量・排出量算定シート!$G111,幹材積成長量!$AK$7:$AM$7,0)),INDEX(幹材積成長量!$AH$7:$AJ$14,8,MATCH(【入力】吸収量・排出量算定シート!$G111,幹材積成長量!$AH$7:$AJ$7,0)))),0)</f>
        <v>0</v>
      </c>
      <c r="EB111" s="187">
        <f>IFERROR(IF($F111="地位Ⅰ",INDEX(幹材積成長量!$AE$7:$AG$14,8,MATCH(【入力】吸収量・排出量算定シート!$G111,幹材積成長量!$AE$7:$AG$7,0)),IF($F111="地位Ⅲ",INDEX(幹材積成長量!$AK$7:$AM$14,8,MATCH(【入力】吸収量・排出量算定シート!$G111,幹材積成長量!$AK$7:$AM$7,0)),INDEX(幹材積成長量!$AH$7:$AJ$14,8,MATCH(【入力】吸収量・排出量算定シート!$G111,幹材積成長量!$AH$7:$AJ$7,0)))),0)</f>
        <v>0</v>
      </c>
      <c r="EC111" s="187">
        <f>IFERROR(IF($F111="地位Ⅰ",INDEX(幹材積成長量!$AE$7:$AG$14,8,MATCH(【入力】吸収量・排出量算定シート!$G111,幹材積成長量!$AE$7:$AG$7,0)),IF($F111="地位Ⅲ",INDEX(幹材積成長量!$AK$7:$AM$14,8,MATCH(【入力】吸収量・排出量算定シート!$G111,幹材積成長量!$AK$7:$AM$7,0)),INDEX(幹材積成長量!$AH$7:$AJ$14,8,MATCH(【入力】吸収量・排出量算定シート!$G111,幹材積成長量!$AH$7:$AJ$7,0)))),0)</f>
        <v>0</v>
      </c>
      <c r="ED111" s="186">
        <f t="shared" si="301"/>
        <v>0</v>
      </c>
      <c r="EE111" s="186">
        <f t="shared" si="302"/>
        <v>0</v>
      </c>
      <c r="EF111" s="186">
        <f t="shared" si="303"/>
        <v>0</v>
      </c>
      <c r="EG111" s="186">
        <f t="shared" si="304"/>
        <v>0</v>
      </c>
      <c r="EH111" s="186">
        <f t="shared" si="305"/>
        <v>0</v>
      </c>
      <c r="EI111" s="186">
        <f t="shared" si="306"/>
        <v>0</v>
      </c>
      <c r="EJ111" s="186">
        <f t="shared" si="307"/>
        <v>0</v>
      </c>
      <c r="EK111" s="186">
        <f t="shared" si="308"/>
        <v>0</v>
      </c>
      <c r="EL111" s="186">
        <f t="shared" si="309"/>
        <v>0</v>
      </c>
      <c r="EM111" s="186">
        <f t="shared" si="310"/>
        <v>0</v>
      </c>
      <c r="EN111" s="186">
        <f t="shared" si="311"/>
        <v>0</v>
      </c>
      <c r="EO111" s="186">
        <f t="shared" si="312"/>
        <v>0</v>
      </c>
      <c r="EP111" s="186">
        <f t="shared" si="313"/>
        <v>0</v>
      </c>
      <c r="EQ111" s="186">
        <f t="shared" si="314"/>
        <v>0</v>
      </c>
      <c r="ER111" s="186">
        <f t="shared" si="315"/>
        <v>0</v>
      </c>
      <c r="ES111" s="186">
        <f t="shared" si="316"/>
        <v>0</v>
      </c>
      <c r="ET111" s="186">
        <f t="shared" si="317"/>
        <v>0</v>
      </c>
    </row>
    <row r="112" spans="2:150" x14ac:dyDescent="0.3">
      <c r="B112" s="3"/>
      <c r="C112" s="3"/>
      <c r="D112" s="3"/>
      <c r="E112" s="3"/>
      <c r="G112" s="217"/>
      <c r="J112" s="3"/>
      <c r="M112" s="187">
        <f>IFERROR(IF($F112="地位Ⅰ",INDEX(幹材積成長量!$S$7:$U$148,MATCH(【入力】吸収量・排出量算定シート!$H112+(M$17-$M$17),幹材積成長量!$S$7:$S$148,0),MATCH($G112,幹材積成長量!$S$7:$U$7,0)),IF($F112="地位Ⅲ",INDEX(幹材積成長量!$Y$7:$AA$148,MATCH(【入力】吸収量・排出量算定シート!$H112+(M$17-$M$17),幹材積成長量!$Y$7:$Y$148,0),MATCH($G112,幹材積成長量!$Y$7:$AA$7,0)),INDEX(幹材積成長量!$V$7:$X$148,MATCH(【入力】吸収量・排出量算定シート!$H112+(M$17-$M$17),幹材積成長量!$V$7:$V$148,0),MATCH($G112,幹材積成長量!$V$7:$X$7,0)))),0)</f>
        <v>0</v>
      </c>
      <c r="N112" s="187">
        <f>IFERROR(IF($F112="地位Ⅰ",INDEX(幹材積成長量!$S$7:$U$148,MATCH(【入力】吸収量・排出量算定シート!$H112+(N$17-$M$17),幹材積成長量!$S$7:$S$148,0),MATCH($G112,幹材積成長量!$S$7:$U$7,0)),IF($F112="地位Ⅲ",INDEX(幹材積成長量!$Y$7:$AA$148,MATCH(【入力】吸収量・排出量算定シート!$H112+(N$17-$M$17),幹材積成長量!$Y$7:$Y$148,0),MATCH($G112,幹材積成長量!$Y$7:$AA$7,0)),INDEX(幹材積成長量!$V$7:$X$148,MATCH(【入力】吸収量・排出量算定シート!$H112+(N$17-$M$17),幹材積成長量!$V$7:$V$148,0),MATCH($G112,幹材積成長量!$V$7:$X$7,0)))),0)</f>
        <v>0</v>
      </c>
      <c r="O112" s="187">
        <f>IFERROR(IF($F112="地位Ⅰ",INDEX(幹材積成長量!$S$7:$U$148,MATCH(【入力】吸収量・排出量算定シート!$H112+(O$17-$M$17),幹材積成長量!$S$7:$S$148,0),MATCH($G112,幹材積成長量!$S$7:$U$7,0)),IF($F112="地位Ⅲ",INDEX(幹材積成長量!$Y$7:$AA$148,MATCH(【入力】吸収量・排出量算定シート!$H112+(O$17-$M$17),幹材積成長量!$Y$7:$Y$148,0),MATCH($G112,幹材積成長量!$Y$7:$AA$7,0)),INDEX(幹材積成長量!$V$7:$X$148,MATCH(【入力】吸収量・排出量算定シート!$H112+(O$17-$M$17),幹材積成長量!$V$7:$V$148,0),MATCH($G112,幹材積成長量!$V$7:$X$7,0)))),0)</f>
        <v>0</v>
      </c>
      <c r="P112" s="187">
        <f>IFERROR(IF($F112="地位Ⅰ",INDEX(幹材積成長量!$S$7:$U$148,MATCH(【入力】吸収量・排出量算定シート!$H112+(P$17-$M$17),幹材積成長量!$S$7:$S$148,0),MATCH($G112,幹材積成長量!$S$7:$U$7,0)),IF($F112="地位Ⅲ",INDEX(幹材積成長量!$Y$7:$AA$148,MATCH(【入力】吸収量・排出量算定シート!$H112+(P$17-$M$17),幹材積成長量!$Y$7:$Y$148,0),MATCH($G112,幹材積成長量!$Y$7:$AA$7,0)),INDEX(幹材積成長量!$V$7:$X$148,MATCH(【入力】吸収量・排出量算定シート!$H112+(P$17-$M$17),幹材積成長量!$V$7:$V$148,0),MATCH($G112,幹材積成長量!$V$7:$X$7,0)))),0)</f>
        <v>0</v>
      </c>
      <c r="Q112" s="187">
        <f>IFERROR(IF($F112="地位Ⅰ",INDEX(幹材積成長量!$S$7:$U$148,MATCH(【入力】吸収量・排出量算定シート!$H112+(Q$17-$M$17),幹材積成長量!$S$7:$S$148,0),MATCH($G112,幹材積成長量!$S$7:$U$7,0)),IF($F112="地位Ⅲ",INDEX(幹材積成長量!$Y$7:$AA$148,MATCH(【入力】吸収量・排出量算定シート!$H112+(Q$17-$M$17),幹材積成長量!$Y$7:$Y$148,0),MATCH($G112,幹材積成長量!$Y$7:$AA$7,0)),INDEX(幹材積成長量!$V$7:$X$148,MATCH(【入力】吸収量・排出量算定シート!$H112+(Q$17-$M$17),幹材積成長量!$V$7:$V$148,0),MATCH($G112,幹材積成長量!$V$7:$X$7,0)))),0)</f>
        <v>0</v>
      </c>
      <c r="R112" s="187">
        <f>IFERROR(IF($F112="地位Ⅰ",INDEX(幹材積成長量!$S$7:$U$148,MATCH(【入力】吸収量・排出量算定シート!$H112+(R$17-$M$17),幹材積成長量!$S$7:$S$148,0),MATCH($G112,幹材積成長量!$S$7:$U$7,0)),IF($F112="地位Ⅲ",INDEX(幹材積成長量!$Y$7:$AA$148,MATCH(【入力】吸収量・排出量算定シート!$H112+(R$17-$M$17),幹材積成長量!$Y$7:$Y$148,0),MATCH($G112,幹材積成長量!$Y$7:$AA$7,0)),INDEX(幹材積成長量!$V$7:$X$148,MATCH(【入力】吸収量・排出量算定シート!$H112+(R$17-$M$17),幹材積成長量!$V$7:$V$148,0),MATCH($G112,幹材積成長量!$V$7:$X$7,0)))),0)</f>
        <v>0</v>
      </c>
      <c r="S112" s="187">
        <f>IFERROR(IF($F112="地位Ⅰ",INDEX(幹材積成長量!$S$7:$U$148,MATCH(【入力】吸収量・排出量算定シート!$H112+(S$17-$M$17),幹材積成長量!$S$7:$S$148,0),MATCH($G112,幹材積成長量!$S$7:$U$7,0)),IF($F112="地位Ⅲ",INDEX(幹材積成長量!$Y$7:$AA$148,MATCH(【入力】吸収量・排出量算定シート!$H112+(S$17-$M$17),幹材積成長量!$Y$7:$Y$148,0),MATCH($G112,幹材積成長量!$Y$7:$AA$7,0)),INDEX(幹材積成長量!$V$7:$X$148,MATCH(【入力】吸収量・排出量算定シート!$H112+(S$17-$M$17),幹材積成長量!$V$7:$V$148,0),MATCH($G112,幹材積成長量!$V$7:$X$7,0)))),0)</f>
        <v>0</v>
      </c>
      <c r="T112" s="187">
        <f>IFERROR(IF($F112="地位Ⅰ",INDEX(幹材積成長量!$S$7:$U$148,MATCH(【入力】吸収量・排出量算定シート!$H112+(T$17-$M$17),幹材積成長量!$S$7:$S$148,0),MATCH($G112,幹材積成長量!$S$7:$U$7,0)),IF($F112="地位Ⅲ",INDEX(幹材積成長量!$Y$7:$AA$148,MATCH(【入力】吸収量・排出量算定シート!$H112+(T$17-$M$17),幹材積成長量!$Y$7:$Y$148,0),MATCH($G112,幹材積成長量!$Y$7:$AA$7,0)),INDEX(幹材積成長量!$V$7:$X$148,MATCH(【入力】吸収量・排出量算定シート!$H112+(T$17-$M$17),幹材積成長量!$V$7:$V$148,0),MATCH($G112,幹材積成長量!$V$7:$X$7,0)))),0)</f>
        <v>0</v>
      </c>
      <c r="U112" s="187">
        <f>IFERROR(IF($F112="地位Ⅰ",INDEX(幹材積成長量!$S$7:$U$148,MATCH(【入力】吸収量・排出量算定シート!$H112+(U$17-$M$17),幹材積成長量!$S$7:$S$148,0),MATCH($G112,幹材積成長量!$S$7:$U$7,0)),IF($F112="地位Ⅲ",INDEX(幹材積成長量!$Y$7:$AA$148,MATCH(【入力】吸収量・排出量算定シート!$H112+(U$17-$M$17),幹材積成長量!$Y$7:$Y$148,0),MATCH($G112,幹材積成長量!$Y$7:$AA$7,0)),INDEX(幹材積成長量!$V$7:$X$148,MATCH(【入力】吸収量・排出量算定シート!$H112+(U$17-$M$17),幹材積成長量!$V$7:$V$148,0),MATCH($G112,幹材積成長量!$V$7:$X$7,0)))),0)</f>
        <v>0</v>
      </c>
      <c r="V112" s="187">
        <f>IFERROR(IF($F112="地位Ⅰ",INDEX(幹材積成長量!$S$7:$U$148,MATCH(【入力】吸収量・排出量算定シート!$H112+(V$17-$M$17),幹材積成長量!$S$7:$S$148,0),MATCH($G112,幹材積成長量!$S$7:$U$7,0)),IF($F112="地位Ⅲ",INDEX(幹材積成長量!$Y$7:$AA$148,MATCH(【入力】吸収量・排出量算定シート!$H112+(V$17-$M$17),幹材積成長量!$Y$7:$Y$148,0),MATCH($G112,幹材積成長量!$Y$7:$AA$7,0)),INDEX(幹材積成長量!$V$7:$X$148,MATCH(【入力】吸収量・排出量算定シート!$H112+(V$17-$M$17),幹材積成長量!$V$7:$V$148,0),MATCH($G112,幹材積成長量!$V$7:$X$7,0)))),0)</f>
        <v>0</v>
      </c>
      <c r="W112" s="187">
        <f>IFERROR(IF($F112="地位Ⅰ",INDEX(幹材積成長量!$S$7:$U$148,MATCH(【入力】吸収量・排出量算定シート!$H112+(W$17-$M$17),幹材積成長量!$S$7:$S$148,0),MATCH($G112,幹材積成長量!$S$7:$U$7,0)),IF($F112="地位Ⅲ",INDEX(幹材積成長量!$Y$7:$AA$148,MATCH(【入力】吸収量・排出量算定シート!$H112+(W$17-$M$17),幹材積成長量!$Y$7:$Y$148,0),MATCH($G112,幹材積成長量!$Y$7:$AA$7,0)),INDEX(幹材積成長量!$V$7:$X$148,MATCH(【入力】吸収量・排出量算定シート!$H112+(W$17-$M$17),幹材積成長量!$V$7:$V$148,0),MATCH($G112,幹材積成長量!$V$7:$X$7,0)))),0)</f>
        <v>0</v>
      </c>
      <c r="X112" s="187">
        <f>IFERROR(IF($F112="地位Ⅰ",INDEX(幹材積成長量!$S$7:$U$148,MATCH(【入力】吸収量・排出量算定シート!$H112+(X$17-$M$17),幹材積成長量!$S$7:$S$148,0),MATCH($G112,幹材積成長量!$S$7:$U$7,0)),IF($F112="地位Ⅲ",INDEX(幹材積成長量!$Y$7:$AA$148,MATCH(【入力】吸収量・排出量算定シート!$H112+(X$17-$M$17),幹材積成長量!$Y$7:$Y$148,0),MATCH($G112,幹材積成長量!$Y$7:$AA$7,0)),INDEX(幹材積成長量!$V$7:$X$148,MATCH(【入力】吸収量・排出量算定シート!$H112+(X$17-$M$17),幹材積成長量!$V$7:$V$148,0),MATCH($G112,幹材積成長量!$V$7:$X$7,0)))),0)</f>
        <v>0</v>
      </c>
      <c r="Y112" s="187">
        <f>IFERROR(IF($F112="地位Ⅰ",INDEX(幹材積成長量!$S$7:$U$148,MATCH(【入力】吸収量・排出量算定シート!$H112+(Y$17-$M$17),幹材積成長量!$S$7:$S$148,0),MATCH($G112,幹材積成長量!$S$7:$U$7,0)),IF($F112="地位Ⅲ",INDEX(幹材積成長量!$Y$7:$AA$148,MATCH(【入力】吸収量・排出量算定シート!$H112+(Y$17-$M$17),幹材積成長量!$Y$7:$Y$148,0),MATCH($G112,幹材積成長量!$Y$7:$AA$7,0)),INDEX(幹材積成長量!$V$7:$X$148,MATCH(【入力】吸収量・排出量算定シート!$H112+(Y$17-$M$17),幹材積成長量!$V$7:$V$148,0),MATCH($G112,幹材積成長量!$V$7:$X$7,0)))),0)</f>
        <v>0</v>
      </c>
      <c r="Z112" s="187">
        <f>IFERROR(IF($F112="地位Ⅰ",INDEX(幹材積成長量!$S$7:$U$148,MATCH(【入力】吸収量・排出量算定シート!$H112+(Z$17-$M$17),幹材積成長量!$S$7:$S$148,0),MATCH($G112,幹材積成長量!$S$7:$U$7,0)),IF($F112="地位Ⅲ",INDEX(幹材積成長量!$Y$7:$AA$148,MATCH(【入力】吸収量・排出量算定シート!$H112+(Z$17-$M$17),幹材積成長量!$Y$7:$Y$148,0),MATCH($G112,幹材積成長量!$Y$7:$AA$7,0)),INDEX(幹材積成長量!$V$7:$X$148,MATCH(【入力】吸収量・排出量算定シート!$H112+(Z$17-$M$17),幹材積成長量!$V$7:$V$148,0),MATCH($G112,幹材積成長量!$V$7:$X$7,0)))),0)</f>
        <v>0</v>
      </c>
      <c r="AA112" s="187">
        <f>IFERROR(IF($F112="地位Ⅰ",INDEX(幹材積成長量!$S$7:$U$148,MATCH(【入力】吸収量・排出量算定シート!$H112+(AA$17-$M$17),幹材積成長量!$S$7:$S$148,0),MATCH($G112,幹材積成長量!$S$7:$U$7,0)),IF($F112="地位Ⅲ",INDEX(幹材積成長量!$Y$7:$AA$148,MATCH(【入力】吸収量・排出量算定シート!$H112+(AA$17-$M$17),幹材積成長量!$Y$7:$Y$148,0),MATCH($G112,幹材積成長量!$Y$7:$AA$7,0)),INDEX(幹材積成長量!$V$7:$X$148,MATCH(【入力】吸収量・排出量算定シート!$H112+(AA$17-$M$17),幹材積成長量!$V$7:$V$148,0),MATCH($G112,幹材積成長量!$V$7:$X$7,0)))),0)</f>
        <v>0</v>
      </c>
      <c r="AB112" s="187">
        <f>IFERROR(IF($F112="地位Ⅰ",INDEX(幹材積成長量!$S$7:$U$148,MATCH(【入力】吸収量・排出量算定シート!$H112+(AB$17-$M$17),幹材積成長量!$S$7:$S$148,0),MATCH($G112,幹材積成長量!$S$7:$U$7,0)),IF($F112="地位Ⅲ",INDEX(幹材積成長量!$Y$7:$AA$148,MATCH(【入力】吸収量・排出量算定シート!$H112+(AB$17-$M$17),幹材積成長量!$Y$7:$Y$148,0),MATCH($G112,幹材積成長量!$Y$7:$AA$7,0)),INDEX(幹材積成長量!$V$7:$X$148,MATCH(【入力】吸収量・排出量算定シート!$H112+(AB$17-$M$17),幹材積成長量!$V$7:$V$148,0),MATCH($G112,幹材積成長量!$V$7:$X$7,0)))),0)</f>
        <v>0</v>
      </c>
      <c r="AC112" s="187">
        <f>IFERROR(IF($F112="地位Ⅰ",INDEX(幹材積成長量!$S$7:$U$148,MATCH(【入力】吸収量・排出量算定シート!$H112+(AC$17-$M$17),幹材積成長量!$S$7:$S$148,0),MATCH($G112,幹材積成長量!$S$7:$U$7,0)),IF($F112="地位Ⅲ",INDEX(幹材積成長量!$Y$7:$AA$148,MATCH(【入力】吸収量・排出量算定シート!$H112+(AC$17-$M$17),幹材積成長量!$Y$7:$Y$148,0),MATCH($G112,幹材積成長量!$Y$7:$AA$7,0)),INDEX(幹材積成長量!$V$7:$X$148,MATCH(【入力】吸収量・排出量算定シート!$H112+(AC$17-$M$17),幹材積成長量!$V$7:$V$148,0),MATCH($G112,幹材積成長量!$V$7:$X$7,0)))),0)</f>
        <v>0</v>
      </c>
      <c r="AD112" s="2">
        <f>IFERROR(INDEX('BEF（拡大係数）'!$A$4:$AO$154,MATCH(【入力】吸収量・排出量算定シート!$H112,'BEF（拡大係数）'!$A$4:$A$154,0),MATCH($G112,'BEF（拡大係数）'!$A$4:$AO$4,0)),0)</f>
        <v>0</v>
      </c>
      <c r="AE112" s="2">
        <f>IFERROR(INDEX('BEF（拡大係数）'!$A$4:$AO$154,MATCH(【入力】吸収量・排出量算定シート!$H112,'BEF（拡大係数）'!$A$4:$A$154,0),MATCH($G112,'BEF（拡大係数）'!$A$4:$AO$4,0)),0)</f>
        <v>0</v>
      </c>
      <c r="AF112" s="2">
        <f>IFERROR(INDEX('BEF（拡大係数）'!$A$4:$AO$154,MATCH(【入力】吸収量・排出量算定シート!$H112,'BEF（拡大係数）'!$A$4:$A$154,0),MATCH($G112,'BEF（拡大係数）'!$A$4:$AO$4,0)),0)</f>
        <v>0</v>
      </c>
      <c r="AG112" s="2">
        <f>IFERROR(INDEX('BEF（拡大係数）'!$A$4:$AO$154,MATCH(【入力】吸収量・排出量算定シート!$H112,'BEF（拡大係数）'!$A$4:$A$154,0),MATCH($G112,'BEF（拡大係数）'!$A$4:$AO$4,0)),0)</f>
        <v>0</v>
      </c>
      <c r="AH112" s="2">
        <f>IFERROR(INDEX('BEF（拡大係数）'!$A$4:$AO$154,MATCH(【入力】吸収量・排出量算定シート!$H112,'BEF（拡大係数）'!$A$4:$A$154,0),MATCH($G112,'BEF（拡大係数）'!$A$4:$AO$4,0)),0)</f>
        <v>0</v>
      </c>
      <c r="AI112" s="2">
        <f>IFERROR(INDEX('BEF（拡大係数）'!$A$4:$AO$154,MATCH(【入力】吸収量・排出量算定シート!$H112,'BEF（拡大係数）'!$A$4:$A$154,0),MATCH($G112,'BEF（拡大係数）'!$A$4:$AO$4,0)),0)</f>
        <v>0</v>
      </c>
      <c r="AJ112" s="2">
        <f>IFERROR(INDEX('BEF（拡大係数）'!$A$4:$AO$154,MATCH(【入力】吸収量・排出量算定シート!$H112,'BEF（拡大係数）'!$A$4:$A$154,0),MATCH($G112,'BEF（拡大係数）'!$A$4:$AO$4,0)),0)</f>
        <v>0</v>
      </c>
      <c r="AK112" s="2">
        <f>IFERROR(INDEX('BEF（拡大係数）'!$A$4:$AO$154,MATCH(【入力】吸収量・排出量算定シート!$H112,'BEF（拡大係数）'!$A$4:$A$154,0),MATCH($G112,'BEF（拡大係数）'!$A$4:$AO$4,0)),0)</f>
        <v>0</v>
      </c>
      <c r="AL112" s="2">
        <f>IFERROR(INDEX('BEF（拡大係数）'!$A$4:$AO$154,MATCH(【入力】吸収量・排出量算定シート!$H112,'BEF（拡大係数）'!$A$4:$A$154,0),MATCH($G112,'BEF（拡大係数）'!$A$4:$AO$4,0)),0)</f>
        <v>0</v>
      </c>
      <c r="AM112" s="2">
        <f>IFERROR(INDEX('BEF（拡大係数）'!$A$4:$AO$154,MATCH(【入力】吸収量・排出量算定シート!$H112,'BEF（拡大係数）'!$A$4:$A$154,0),MATCH($G112,'BEF（拡大係数）'!$A$4:$AO$4,0)),0)</f>
        <v>0</v>
      </c>
      <c r="AN112" s="2">
        <f>IFERROR(INDEX('BEF（拡大係数）'!$A$4:$AO$154,MATCH(【入力】吸収量・排出量算定シート!$H112,'BEF（拡大係数）'!$A$4:$A$154,0),MATCH($G112,'BEF（拡大係数）'!$A$4:$AO$4,0)),0)</f>
        <v>0</v>
      </c>
      <c r="AO112" s="2">
        <f>IFERROR(INDEX('BEF（拡大係数）'!$A$4:$AO$154,MATCH(【入力】吸収量・排出量算定シート!$H112,'BEF（拡大係数）'!$A$4:$A$154,0),MATCH($G112,'BEF（拡大係数）'!$A$4:$AO$4,0)),0)</f>
        <v>0</v>
      </c>
      <c r="AP112" s="2">
        <f>IFERROR(INDEX('BEF（拡大係数）'!$A$4:$AO$154,MATCH(【入力】吸収量・排出量算定シート!$H112,'BEF（拡大係数）'!$A$4:$A$154,0),MATCH($G112,'BEF（拡大係数）'!$A$4:$AO$4,0)),0)</f>
        <v>0</v>
      </c>
      <c r="AQ112" s="2">
        <f>IFERROR(INDEX('BEF（拡大係数）'!$A$4:$AO$154,MATCH(【入力】吸収量・排出量算定シート!$H112,'BEF（拡大係数）'!$A$4:$A$154,0),MATCH($G112,'BEF（拡大係数）'!$A$4:$AO$4,0)),0)</f>
        <v>0</v>
      </c>
      <c r="AR112" s="2">
        <f>IFERROR(INDEX('BEF（拡大係数）'!$A$4:$AO$154,MATCH(【入力】吸収量・排出量算定シート!$H112,'BEF（拡大係数）'!$A$4:$A$154,0),MATCH($G112,'BEF（拡大係数）'!$A$4:$AO$4,0)),0)</f>
        <v>0</v>
      </c>
      <c r="AS112" s="2">
        <f>IFERROR(INDEX('BEF（拡大係数）'!$A$4:$AO$154,MATCH(【入力】吸収量・排出量算定シート!$H112,'BEF（拡大係数）'!$A$4:$A$154,0),MATCH($G112,'BEF（拡大係数）'!$A$4:$AO$4,0)),0)</f>
        <v>0</v>
      </c>
      <c r="AT112" s="2">
        <f>IFERROR(INDEX('BEF（拡大係数）'!$A$4:$AO$154,MATCH(【入力】吸収量・排出量算定シート!$H112,'BEF（拡大係数）'!$A$4:$A$154,0),MATCH($G112,'BEF（拡大係数）'!$A$4:$AO$4,0)),0)</f>
        <v>0</v>
      </c>
      <c r="AU112" s="2">
        <f>IFERROR(VLOOKUP($G112,パラメータ_オリジナル!$B$6:$G$45,4,FALSE),0)</f>
        <v>0</v>
      </c>
      <c r="AV112" s="2">
        <f>IFERROR(VLOOKUP($G112,パラメータ_オリジナル!$B$6:$G$45,5,FALSE),0)</f>
        <v>0</v>
      </c>
      <c r="AW112" s="2">
        <f>IFERROR(VLOOKUP($G112,パラメータ_オリジナル!$B$6:$G$45,6,FALSE),0)</f>
        <v>0</v>
      </c>
      <c r="AX112" s="125">
        <f t="shared" si="250"/>
        <v>0</v>
      </c>
      <c r="AY112" s="125">
        <f t="shared" si="251"/>
        <v>0</v>
      </c>
      <c r="AZ112" s="125">
        <f t="shared" si="252"/>
        <v>0</v>
      </c>
      <c r="BA112" s="125">
        <f t="shared" si="253"/>
        <v>0</v>
      </c>
      <c r="BB112" s="125">
        <f t="shared" si="254"/>
        <v>0</v>
      </c>
      <c r="BC112" s="125">
        <f t="shared" si="255"/>
        <v>0</v>
      </c>
      <c r="BD112" s="125">
        <f t="shared" si="256"/>
        <v>0</v>
      </c>
      <c r="BE112" s="125">
        <f t="shared" si="257"/>
        <v>0</v>
      </c>
      <c r="BF112" s="125">
        <f t="shared" si="258"/>
        <v>0</v>
      </c>
      <c r="BG112" s="125">
        <f t="shared" si="259"/>
        <v>0</v>
      </c>
      <c r="BH112" s="125">
        <f t="shared" si="260"/>
        <v>0</v>
      </c>
      <c r="BI112" s="125">
        <f t="shared" si="261"/>
        <v>0</v>
      </c>
      <c r="BJ112" s="125">
        <f t="shared" si="262"/>
        <v>0</v>
      </c>
      <c r="BK112" s="125">
        <f t="shared" si="263"/>
        <v>0</v>
      </c>
      <c r="BL112" s="125">
        <f t="shared" si="264"/>
        <v>0</v>
      </c>
      <c r="BM112" s="125">
        <f t="shared" si="265"/>
        <v>0</v>
      </c>
      <c r="BN112" s="125">
        <f t="shared" si="266"/>
        <v>0</v>
      </c>
      <c r="BO112" s="125">
        <f t="shared" si="267"/>
        <v>0</v>
      </c>
      <c r="BP112" s="125">
        <f t="shared" si="268"/>
        <v>0</v>
      </c>
      <c r="BQ112" s="125">
        <f t="shared" si="269"/>
        <v>0</v>
      </c>
      <c r="BR112" s="125">
        <f t="shared" si="270"/>
        <v>0</v>
      </c>
      <c r="BS112" s="125">
        <f t="shared" si="271"/>
        <v>0</v>
      </c>
      <c r="BT112" s="125">
        <f t="shared" si="272"/>
        <v>0</v>
      </c>
      <c r="BU112" s="125">
        <f t="shared" si="273"/>
        <v>0</v>
      </c>
      <c r="BV112" s="125">
        <f t="shared" si="274"/>
        <v>0</v>
      </c>
      <c r="BW112" s="125">
        <f t="shared" si="275"/>
        <v>0</v>
      </c>
      <c r="BX112" s="125">
        <f t="shared" si="276"/>
        <v>0</v>
      </c>
      <c r="BY112" s="125">
        <f t="shared" si="277"/>
        <v>0</v>
      </c>
      <c r="BZ112" s="125">
        <f t="shared" si="278"/>
        <v>0</v>
      </c>
      <c r="CA112" s="125">
        <f t="shared" si="279"/>
        <v>0</v>
      </c>
      <c r="CB112" s="125">
        <f t="shared" si="280"/>
        <v>0</v>
      </c>
      <c r="CC112" s="125">
        <f t="shared" si="281"/>
        <v>0</v>
      </c>
      <c r="CD112" s="125">
        <f t="shared" si="282"/>
        <v>0</v>
      </c>
      <c r="CE112" s="125">
        <f t="shared" si="283"/>
        <v>0</v>
      </c>
      <c r="CF112" s="2">
        <f>IFERROR(IF($F112="地位Ⅰ",INDEX(幹材積成長量!$I$7:$K$148,MATCH((【入力】吸収量・排出量算定シート!$H112+(【入力】吸収量・排出量算定シート!CF$17-【入力】吸収量・排出量算定シート!$CF$17)),幹材積成長量!$I$7:$I$148,0),MATCH(【入力】吸収量・排出量算定シート!$G112,幹材積成長量!$I$7:$K$7,0)),IF($F112="地位Ⅲ",INDEX(幹材積成長量!$O$7:$Q$148,MATCH((【入力】吸収量・排出量算定シート!$H112+(【入力】吸収量・排出量算定シート!CF$17-【入力】吸収量・排出量算定シート!$CF$17)),幹材積成長量!$O$7:$O$148,0),MATCH(【入力】吸収量・排出量算定シート!$G112,幹材積成長量!$O$7:$Q$7,0)),INDEX(幹材積成長量!$L$7:$N$148,MATCH((【入力】吸収量・排出量算定シート!$H112+(【入力】吸収量・排出量算定シート!CF$17-【入力】吸収量・排出量算定シート!$CF$17)),幹材積成長量!$L$7:$L$148,0),MATCH(【入力】吸収量・排出量算定シート!$G112,幹材積成長量!$L$7:$N$7,0)))),0)</f>
        <v>0</v>
      </c>
      <c r="CG112" s="2">
        <f>IFERROR(IF($F112="地位Ⅰ",INDEX(幹材積成長量!$I$7:$K$148,MATCH((【入力】吸収量・排出量算定シート!$H112+(【入力】吸収量・排出量算定シート!CG$17-【入力】吸収量・排出量算定シート!$CF$17)),幹材積成長量!$I$7:$I$148,0),MATCH(【入力】吸収量・排出量算定シート!$G112,幹材積成長量!$I$7:$K$7,0)),IF($F112="地位Ⅲ",INDEX(幹材積成長量!$O$7:$Q$148,MATCH((【入力】吸収量・排出量算定シート!$H112+(【入力】吸収量・排出量算定シート!CG$17-【入力】吸収量・排出量算定シート!$CF$17)),幹材積成長量!$O$7:$O$148,0),MATCH(【入力】吸収量・排出量算定シート!$G112,幹材積成長量!$O$7:$Q$7,0)),INDEX(幹材積成長量!$L$7:$N$148,MATCH((【入力】吸収量・排出量算定シート!$H112+(【入力】吸収量・排出量算定シート!CG$17-【入力】吸収量・排出量算定シート!$CF$17)),幹材積成長量!$L$7:$L$148,0),MATCH(【入力】吸収量・排出量算定シート!$G112,幹材積成長量!$L$7:$N$7,0)))),0)</f>
        <v>0</v>
      </c>
      <c r="CH112" s="2">
        <f>IFERROR(IF($F112="地位Ⅰ",INDEX(幹材積成長量!$I$7:$K$148,MATCH((【入力】吸収量・排出量算定シート!$H112+(【入力】吸収量・排出量算定シート!CH$17-【入力】吸収量・排出量算定シート!$CF$17)),幹材積成長量!$I$7:$I$148,0),MATCH(【入力】吸収量・排出量算定シート!$G112,幹材積成長量!$I$7:$K$7,0)),IF($F112="地位Ⅲ",INDEX(幹材積成長量!$O$7:$Q$148,MATCH((【入力】吸収量・排出量算定シート!$H112+(【入力】吸収量・排出量算定シート!CH$17-【入力】吸収量・排出量算定シート!$CF$17)),幹材積成長量!$O$7:$O$148,0),MATCH(【入力】吸収量・排出量算定シート!$G112,幹材積成長量!$O$7:$Q$7,0)),INDEX(幹材積成長量!$L$7:$N$148,MATCH((【入力】吸収量・排出量算定シート!$H112+(【入力】吸収量・排出量算定シート!CH$17-【入力】吸収量・排出量算定シート!$CF$17)),幹材積成長量!$L$7:$L$148,0),MATCH(【入力】吸収量・排出量算定シート!$G112,幹材積成長量!$L$7:$N$7,0)))),0)</f>
        <v>0</v>
      </c>
      <c r="CI112" s="2">
        <f>IFERROR(IF($F112="地位Ⅰ",INDEX(幹材積成長量!$I$7:$K$148,MATCH((【入力】吸収量・排出量算定シート!$H112+(【入力】吸収量・排出量算定シート!CI$17-【入力】吸収量・排出量算定シート!$CF$17)),幹材積成長量!$I$7:$I$148,0),MATCH(【入力】吸収量・排出量算定シート!$G112,幹材積成長量!$I$7:$K$7,0)),IF($F112="地位Ⅲ",INDEX(幹材積成長量!$O$7:$Q$148,MATCH((【入力】吸収量・排出量算定シート!$H112+(【入力】吸収量・排出量算定シート!CI$17-【入力】吸収量・排出量算定シート!$CF$17)),幹材積成長量!$O$7:$O$148,0),MATCH(【入力】吸収量・排出量算定シート!$G112,幹材積成長量!$O$7:$Q$7,0)),INDEX(幹材積成長量!$L$7:$N$148,MATCH((【入力】吸収量・排出量算定シート!$H112+(【入力】吸収量・排出量算定シート!CI$17-【入力】吸収量・排出量算定シート!$CF$17)),幹材積成長量!$L$7:$L$148,0),MATCH(【入力】吸収量・排出量算定シート!$G112,幹材積成長量!$L$7:$N$7,0)))),0)</f>
        <v>0</v>
      </c>
      <c r="CJ112" s="2">
        <f>IFERROR(IF($F112="地位Ⅰ",INDEX(幹材積成長量!$I$7:$K$148,MATCH((【入力】吸収量・排出量算定シート!$H112+(【入力】吸収量・排出量算定シート!CJ$17-【入力】吸収量・排出量算定シート!$CF$17)),幹材積成長量!$I$7:$I$148,0),MATCH(【入力】吸収量・排出量算定シート!$G112,幹材積成長量!$I$7:$K$7,0)),IF($F112="地位Ⅲ",INDEX(幹材積成長量!$O$7:$Q$148,MATCH((【入力】吸収量・排出量算定シート!$H112+(【入力】吸収量・排出量算定シート!CJ$17-【入力】吸収量・排出量算定シート!$CF$17)),幹材積成長量!$O$7:$O$148,0),MATCH(【入力】吸収量・排出量算定シート!$G112,幹材積成長量!$O$7:$Q$7,0)),INDEX(幹材積成長量!$L$7:$N$148,MATCH((【入力】吸収量・排出量算定シート!$H112+(【入力】吸収量・排出量算定シート!CJ$17-【入力】吸収量・排出量算定シート!$CF$17)),幹材積成長量!$L$7:$L$148,0),MATCH(【入力】吸収量・排出量算定シート!$G112,幹材積成長量!$L$7:$N$7,0)))),0)</f>
        <v>0</v>
      </c>
      <c r="CK112" s="2">
        <f>IFERROR(IF($F112="地位Ⅰ",INDEX(幹材積成長量!$I$7:$K$148,MATCH((【入力】吸収量・排出量算定シート!$H112+(【入力】吸収量・排出量算定シート!CK$17-【入力】吸収量・排出量算定シート!$CF$17)),幹材積成長量!$I$7:$I$148,0),MATCH(【入力】吸収量・排出量算定シート!$G112,幹材積成長量!$I$7:$K$7,0)),IF($F112="地位Ⅲ",INDEX(幹材積成長量!$O$7:$Q$148,MATCH((【入力】吸収量・排出量算定シート!$H112+(【入力】吸収量・排出量算定シート!CK$17-【入力】吸収量・排出量算定シート!$CF$17)),幹材積成長量!$O$7:$O$148,0),MATCH(【入力】吸収量・排出量算定シート!$G112,幹材積成長量!$O$7:$Q$7,0)),INDEX(幹材積成長量!$L$7:$N$148,MATCH((【入力】吸収量・排出量算定シート!$H112+(【入力】吸収量・排出量算定シート!CK$17-【入力】吸収量・排出量算定シート!$CF$17)),幹材積成長量!$L$7:$L$148,0),MATCH(【入力】吸収量・排出量算定シート!$G112,幹材積成長量!$L$7:$N$7,0)))),0)</f>
        <v>0</v>
      </c>
      <c r="CL112" s="2">
        <f>IFERROR(IF($F112="地位Ⅰ",INDEX(幹材積成長量!$I$7:$K$148,MATCH((【入力】吸収量・排出量算定シート!$H112+(【入力】吸収量・排出量算定シート!CL$17-【入力】吸収量・排出量算定シート!$CF$17)),幹材積成長量!$I$7:$I$148,0),MATCH(【入力】吸収量・排出量算定シート!$G112,幹材積成長量!$I$7:$K$7,0)),IF($F112="地位Ⅲ",INDEX(幹材積成長量!$O$7:$Q$148,MATCH((【入力】吸収量・排出量算定シート!$H112+(【入力】吸収量・排出量算定シート!CL$17-【入力】吸収量・排出量算定シート!$CF$17)),幹材積成長量!$O$7:$O$148,0),MATCH(【入力】吸収量・排出量算定シート!$G112,幹材積成長量!$O$7:$Q$7,0)),INDEX(幹材積成長量!$L$7:$N$148,MATCH((【入力】吸収量・排出量算定シート!$H112+(【入力】吸収量・排出量算定シート!CL$17-【入力】吸収量・排出量算定シート!$CF$17)),幹材積成長量!$L$7:$L$148,0),MATCH(【入力】吸収量・排出量算定シート!$G112,幹材積成長量!$L$7:$N$7,0)))),0)</f>
        <v>0</v>
      </c>
      <c r="CM112" s="2">
        <f>IFERROR(IF($F112="地位Ⅰ",INDEX(幹材積成長量!$I$7:$K$148,MATCH((【入力】吸収量・排出量算定シート!$H112+(【入力】吸収量・排出量算定シート!CM$17-【入力】吸収量・排出量算定シート!$CF$17)),幹材積成長量!$I$7:$I$148,0),MATCH(【入力】吸収量・排出量算定シート!$G112,幹材積成長量!$I$7:$K$7,0)),IF($F112="地位Ⅲ",INDEX(幹材積成長量!$O$7:$Q$148,MATCH((【入力】吸収量・排出量算定シート!$H112+(【入力】吸収量・排出量算定シート!CM$17-【入力】吸収量・排出量算定シート!$CF$17)),幹材積成長量!$O$7:$O$148,0),MATCH(【入力】吸収量・排出量算定シート!$G112,幹材積成長量!$O$7:$Q$7,0)),INDEX(幹材積成長量!$L$7:$N$148,MATCH((【入力】吸収量・排出量算定シート!$H112+(【入力】吸収量・排出量算定シート!CM$17-【入力】吸収量・排出量算定シート!$CF$17)),幹材積成長量!$L$7:$L$148,0),MATCH(【入力】吸収量・排出量算定シート!$G112,幹材積成長量!$L$7:$N$7,0)))),0)</f>
        <v>0</v>
      </c>
      <c r="CN112" s="2">
        <f>IFERROR(IF($F112="地位Ⅰ",INDEX(幹材積成長量!$I$7:$K$148,MATCH((【入力】吸収量・排出量算定シート!$H112+(【入力】吸収量・排出量算定シート!CN$17-【入力】吸収量・排出量算定シート!$CF$17)),幹材積成長量!$I$7:$I$148,0),MATCH(【入力】吸収量・排出量算定シート!$G112,幹材積成長量!$I$7:$K$7,0)),IF($F112="地位Ⅲ",INDEX(幹材積成長量!$O$7:$Q$148,MATCH((【入力】吸収量・排出量算定シート!$H112+(【入力】吸収量・排出量算定シート!CN$17-【入力】吸収量・排出量算定シート!$CF$17)),幹材積成長量!$O$7:$O$148,0),MATCH(【入力】吸収量・排出量算定シート!$G112,幹材積成長量!$O$7:$Q$7,0)),INDEX(幹材積成長量!$L$7:$N$148,MATCH((【入力】吸収量・排出量算定シート!$H112+(【入力】吸収量・排出量算定シート!CN$17-【入力】吸収量・排出量算定シート!$CF$17)),幹材積成長量!$L$7:$L$148,0),MATCH(【入力】吸収量・排出量算定シート!$G112,幹材積成長量!$L$7:$N$7,0)))),0)</f>
        <v>0</v>
      </c>
      <c r="CO112" s="2">
        <f>IFERROR(IF($F112="地位Ⅰ",INDEX(幹材積成長量!$I$7:$K$148,MATCH((【入力】吸収量・排出量算定シート!$H112+(【入力】吸収量・排出量算定シート!CO$17-【入力】吸収量・排出量算定シート!$CF$17)),幹材積成長量!$I$7:$I$148,0),MATCH(【入力】吸収量・排出量算定シート!$G112,幹材積成長量!$I$7:$K$7,0)),IF($F112="地位Ⅲ",INDEX(幹材積成長量!$O$7:$Q$148,MATCH((【入力】吸収量・排出量算定シート!$H112+(【入力】吸収量・排出量算定シート!CO$17-【入力】吸収量・排出量算定シート!$CF$17)),幹材積成長量!$O$7:$O$148,0),MATCH(【入力】吸収量・排出量算定シート!$G112,幹材積成長量!$O$7:$Q$7,0)),INDEX(幹材積成長量!$L$7:$N$148,MATCH((【入力】吸収量・排出量算定シート!$H112+(【入力】吸収量・排出量算定シート!CO$17-【入力】吸収量・排出量算定シート!$CF$17)),幹材積成長量!$L$7:$L$148,0),MATCH(【入力】吸収量・排出量算定シート!$G112,幹材積成長量!$L$7:$N$7,0)))),0)</f>
        <v>0</v>
      </c>
      <c r="CP112" s="2">
        <f>IFERROR(IF($F112="地位Ⅰ",INDEX(幹材積成長量!$I$7:$K$148,MATCH((【入力】吸収量・排出量算定シート!$H112+(【入力】吸収量・排出量算定シート!CP$17-【入力】吸収量・排出量算定シート!$CF$17)),幹材積成長量!$I$7:$I$148,0),MATCH(【入力】吸収量・排出量算定シート!$G112,幹材積成長量!$I$7:$K$7,0)),IF($F112="地位Ⅲ",INDEX(幹材積成長量!$O$7:$Q$148,MATCH((【入力】吸収量・排出量算定シート!$H112+(【入力】吸収量・排出量算定シート!CP$17-【入力】吸収量・排出量算定シート!$CF$17)),幹材積成長量!$O$7:$O$148,0),MATCH(【入力】吸収量・排出量算定シート!$G112,幹材積成長量!$O$7:$Q$7,0)),INDEX(幹材積成長量!$L$7:$N$148,MATCH((【入力】吸収量・排出量算定シート!$H112+(【入力】吸収量・排出量算定シート!CP$17-【入力】吸収量・排出量算定シート!$CF$17)),幹材積成長量!$L$7:$L$148,0),MATCH(【入力】吸収量・排出量算定シート!$G112,幹材積成長量!$L$7:$N$7,0)))),0)</f>
        <v>0</v>
      </c>
      <c r="CQ112" s="2">
        <f>IFERROR(IF($F112="地位Ⅰ",INDEX(幹材積成長量!$I$7:$K$148,MATCH((【入力】吸収量・排出量算定シート!$H112+(【入力】吸収量・排出量算定シート!CQ$17-【入力】吸収量・排出量算定シート!$CF$17)),幹材積成長量!$I$7:$I$148,0),MATCH(【入力】吸収量・排出量算定シート!$G112,幹材積成長量!$I$7:$K$7,0)),IF($F112="地位Ⅲ",INDEX(幹材積成長量!$O$7:$Q$148,MATCH((【入力】吸収量・排出量算定シート!$H112+(【入力】吸収量・排出量算定シート!CQ$17-【入力】吸収量・排出量算定シート!$CF$17)),幹材積成長量!$O$7:$O$148,0),MATCH(【入力】吸収量・排出量算定シート!$G112,幹材積成長量!$O$7:$Q$7,0)),INDEX(幹材積成長量!$L$7:$N$148,MATCH((【入力】吸収量・排出量算定シート!$H112+(【入力】吸収量・排出量算定シート!CQ$17-【入力】吸収量・排出量算定シート!$CF$17)),幹材積成長量!$L$7:$L$148,0),MATCH(【入力】吸収量・排出量算定シート!$G112,幹材積成長量!$L$7:$N$7,0)))),0)</f>
        <v>0</v>
      </c>
      <c r="CR112" s="2">
        <f>IFERROR(IF($F112="地位Ⅰ",INDEX(幹材積成長量!$I$7:$K$148,MATCH((【入力】吸収量・排出量算定シート!$H112+(【入力】吸収量・排出量算定シート!CR$17-【入力】吸収量・排出量算定シート!$CF$17)),幹材積成長量!$I$7:$I$148,0),MATCH(【入力】吸収量・排出量算定シート!$G112,幹材積成長量!$I$7:$K$7,0)),IF($F112="地位Ⅲ",INDEX(幹材積成長量!$O$7:$Q$148,MATCH((【入力】吸収量・排出量算定シート!$H112+(【入力】吸収量・排出量算定シート!CR$17-【入力】吸収量・排出量算定シート!$CF$17)),幹材積成長量!$O$7:$O$148,0),MATCH(【入力】吸収量・排出量算定シート!$G112,幹材積成長量!$O$7:$Q$7,0)),INDEX(幹材積成長量!$L$7:$N$148,MATCH((【入力】吸収量・排出量算定シート!$H112+(【入力】吸収量・排出量算定シート!CR$17-【入力】吸収量・排出量算定シート!$CF$17)),幹材積成長量!$L$7:$L$148,0),MATCH(【入力】吸収量・排出量算定シート!$G112,幹材積成長量!$L$7:$N$7,0)))),0)</f>
        <v>0</v>
      </c>
      <c r="CS112" s="2">
        <f>IFERROR(IF($F112="地位Ⅰ",INDEX(幹材積成長量!$I$7:$K$148,MATCH((【入力】吸収量・排出量算定シート!$H112+(【入力】吸収量・排出量算定シート!CS$17-【入力】吸収量・排出量算定シート!$CF$17)),幹材積成長量!$I$7:$I$148,0),MATCH(【入力】吸収量・排出量算定シート!$G112,幹材積成長量!$I$7:$K$7,0)),IF($F112="地位Ⅲ",INDEX(幹材積成長量!$O$7:$Q$148,MATCH((【入力】吸収量・排出量算定シート!$H112+(【入力】吸収量・排出量算定シート!CS$17-【入力】吸収量・排出量算定シート!$CF$17)),幹材積成長量!$O$7:$O$148,0),MATCH(【入力】吸収量・排出量算定シート!$G112,幹材積成長量!$O$7:$Q$7,0)),INDEX(幹材積成長量!$L$7:$N$148,MATCH((【入力】吸収量・排出量算定シート!$H112+(【入力】吸収量・排出量算定シート!CS$17-【入力】吸収量・排出量算定シート!$CF$17)),幹材積成長量!$L$7:$L$148,0),MATCH(【入力】吸収量・排出量算定シート!$G112,幹材積成長量!$L$7:$N$7,0)))),0)</f>
        <v>0</v>
      </c>
      <c r="CT112" s="2">
        <f>IFERROR(IF($F112="地位Ⅰ",INDEX(幹材積成長量!$I$7:$K$148,MATCH((【入力】吸収量・排出量算定シート!$H112+(【入力】吸収量・排出量算定シート!CT$17-【入力】吸収量・排出量算定シート!$CF$17)),幹材積成長量!$I$7:$I$148,0),MATCH(【入力】吸収量・排出量算定シート!$G112,幹材積成長量!$I$7:$K$7,0)),IF($F112="地位Ⅲ",INDEX(幹材積成長量!$O$7:$Q$148,MATCH((【入力】吸収量・排出量算定シート!$H112+(【入力】吸収量・排出量算定シート!CT$17-【入力】吸収量・排出量算定シート!$CF$17)),幹材積成長量!$O$7:$O$148,0),MATCH(【入力】吸収量・排出量算定シート!$G112,幹材積成長量!$O$7:$Q$7,0)),INDEX(幹材積成長量!$L$7:$N$148,MATCH((【入力】吸収量・排出量算定シート!$H112+(【入力】吸収量・排出量算定シート!CT$17-【入力】吸収量・排出量算定シート!$CF$17)),幹材積成長量!$L$7:$L$148,0),MATCH(【入力】吸収量・排出量算定シート!$G112,幹材積成長量!$L$7:$N$7,0)))),0)</f>
        <v>0</v>
      </c>
      <c r="CU112" s="2">
        <f>IFERROR(IF($F112="地位Ⅰ",INDEX(幹材積成長量!$I$7:$K$148,MATCH((【入力】吸収量・排出量算定シート!$H112+(【入力】吸収量・排出量算定シート!CU$17-【入力】吸収量・排出量算定シート!$CF$17)),幹材積成長量!$I$7:$I$148,0),MATCH(【入力】吸収量・排出量算定シート!$G112,幹材積成長量!$I$7:$K$7,0)),IF($F112="地位Ⅲ",INDEX(幹材積成長量!$O$7:$Q$148,MATCH((【入力】吸収量・排出量算定シート!$H112+(【入力】吸収量・排出量算定シート!CU$17-【入力】吸収量・排出量算定シート!$CF$17)),幹材積成長量!$O$7:$O$148,0),MATCH(【入力】吸収量・排出量算定シート!$G112,幹材積成長量!$O$7:$Q$7,0)),INDEX(幹材積成長量!$L$7:$N$148,MATCH((【入力】吸収量・排出量算定シート!$H112+(【入力】吸収量・排出量算定シート!CU$17-【入力】吸収量・排出量算定シート!$CF$17)),幹材積成長量!$L$7:$L$148,0),MATCH(【入力】吸収量・排出量算定シート!$G112,幹材積成長量!$L$7:$N$7,0)))),0)</f>
        <v>0</v>
      </c>
      <c r="CV112" s="2">
        <f>IFERROR(IF($F112="地位Ⅰ",INDEX(幹材積成長量!$I$7:$K$148,MATCH((【入力】吸収量・排出量算定シート!$H112+(【入力】吸収量・排出量算定シート!CV$17-【入力】吸収量・排出量算定シート!$CF$17)),幹材積成長量!$I$7:$I$148,0),MATCH(【入力】吸収量・排出量算定シート!$G112,幹材積成長量!$I$7:$K$7,0)),IF($F112="地位Ⅲ",INDEX(幹材積成長量!$O$7:$Q$148,MATCH((【入力】吸収量・排出量算定シート!$H112+(【入力】吸収量・排出量算定シート!CV$17-【入力】吸収量・排出量算定シート!$CF$17)),幹材積成長量!$O$7:$O$148,0),MATCH(【入力】吸収量・排出量算定シート!$G112,幹材積成長量!$O$7:$Q$7,0)),INDEX(幹材積成長量!$L$7:$N$148,MATCH((【入力】吸収量・排出量算定シート!$H112+(【入力】吸収量・排出量算定シート!CV$17-【入力】吸収量・排出量算定シート!$CF$17)),幹材積成長量!$L$7:$L$148,0),MATCH(【入力】吸収量・排出量算定シート!$G112,幹材積成長量!$L$7:$N$7,0)))),0)</f>
        <v>0</v>
      </c>
      <c r="CW112" s="2">
        <f t="shared" si="284"/>
        <v>0</v>
      </c>
      <c r="CX112" s="2">
        <f t="shared" si="285"/>
        <v>0</v>
      </c>
      <c r="CY112" s="2">
        <f t="shared" si="286"/>
        <v>0</v>
      </c>
      <c r="CZ112" s="2">
        <f t="shared" si="287"/>
        <v>0</v>
      </c>
      <c r="DA112" s="2">
        <f t="shared" si="288"/>
        <v>0</v>
      </c>
      <c r="DB112" s="2">
        <f t="shared" si="289"/>
        <v>0</v>
      </c>
      <c r="DC112" s="2">
        <f t="shared" si="290"/>
        <v>0</v>
      </c>
      <c r="DD112" s="2">
        <f t="shared" si="291"/>
        <v>0</v>
      </c>
      <c r="DE112" s="2">
        <f t="shared" si="292"/>
        <v>0</v>
      </c>
      <c r="DF112" s="2">
        <f t="shared" si="293"/>
        <v>0</v>
      </c>
      <c r="DG112" s="2">
        <f t="shared" si="294"/>
        <v>0</v>
      </c>
      <c r="DH112" s="2">
        <f t="shared" si="295"/>
        <v>0</v>
      </c>
      <c r="DI112" s="2">
        <f t="shared" si="296"/>
        <v>0</v>
      </c>
      <c r="DJ112" s="2">
        <f t="shared" si="297"/>
        <v>0</v>
      </c>
      <c r="DK112" s="2">
        <f t="shared" si="298"/>
        <v>0</v>
      </c>
      <c r="DL112" s="2">
        <f t="shared" si="299"/>
        <v>0</v>
      </c>
      <c r="DM112" s="2">
        <f t="shared" si="300"/>
        <v>0</v>
      </c>
      <c r="DN112" s="187">
        <f>IFERROR(IF($F112="地位Ⅰ",INDEX(幹材積成長量!$AE$7:$AG$14,8,MATCH(【入力】吸収量・排出量算定シート!$G112,幹材積成長量!$AE$7:$AG$7,0)),IF($F112="地位Ⅲ",INDEX(幹材積成長量!$AK$7:$AM$14,8,MATCH(【入力】吸収量・排出量算定シート!$G112,幹材積成長量!$AK$7:$AM$7,0)),INDEX(幹材積成長量!$AH$7:$AJ$14,8,MATCH(【入力】吸収量・排出量算定シート!$G112,幹材積成長量!$AH$7:$AJ$7,0)))),0)</f>
        <v>0</v>
      </c>
      <c r="DO112" s="187">
        <f>IFERROR(IF($F112="地位Ⅰ",INDEX(幹材積成長量!$AE$7:$AG$14,8,MATCH(【入力】吸収量・排出量算定シート!$G112,幹材積成長量!$AE$7:$AG$7,0)),IF($F112="地位Ⅲ",INDEX(幹材積成長量!$AK$7:$AM$14,8,MATCH(【入力】吸収量・排出量算定シート!$G112,幹材積成長量!$AK$7:$AM$7,0)),INDEX(幹材積成長量!$AH$7:$AJ$14,8,MATCH(【入力】吸収量・排出量算定シート!$G112,幹材積成長量!$AH$7:$AJ$7,0)))),0)</f>
        <v>0</v>
      </c>
      <c r="DP112" s="187">
        <f>IFERROR(IF($F112="地位Ⅰ",INDEX(幹材積成長量!$AE$7:$AG$14,8,MATCH(【入力】吸収量・排出量算定シート!$G112,幹材積成長量!$AE$7:$AG$7,0)),IF($F112="地位Ⅲ",INDEX(幹材積成長量!$AK$7:$AM$14,8,MATCH(【入力】吸収量・排出量算定シート!$G112,幹材積成長量!$AK$7:$AM$7,0)),INDEX(幹材積成長量!$AH$7:$AJ$14,8,MATCH(【入力】吸収量・排出量算定シート!$G112,幹材積成長量!$AH$7:$AJ$7,0)))),0)</f>
        <v>0</v>
      </c>
      <c r="DQ112" s="187">
        <f>IFERROR(IF($F112="地位Ⅰ",INDEX(幹材積成長量!$AE$7:$AG$14,8,MATCH(【入力】吸収量・排出量算定シート!$G112,幹材積成長量!$AE$7:$AG$7,0)),IF($F112="地位Ⅲ",INDEX(幹材積成長量!$AK$7:$AM$14,8,MATCH(【入力】吸収量・排出量算定シート!$G112,幹材積成長量!$AK$7:$AM$7,0)),INDEX(幹材積成長量!$AH$7:$AJ$14,8,MATCH(【入力】吸収量・排出量算定シート!$G112,幹材積成長量!$AH$7:$AJ$7,0)))),0)</f>
        <v>0</v>
      </c>
      <c r="DR112" s="187">
        <f>IFERROR(IF($F112="地位Ⅰ",INDEX(幹材積成長量!$AE$7:$AG$14,8,MATCH(【入力】吸収量・排出量算定シート!$G112,幹材積成長量!$AE$7:$AG$7,0)),IF($F112="地位Ⅲ",INDEX(幹材積成長量!$AK$7:$AM$14,8,MATCH(【入力】吸収量・排出量算定シート!$G112,幹材積成長量!$AK$7:$AM$7,0)),INDEX(幹材積成長量!$AH$7:$AJ$14,8,MATCH(【入力】吸収量・排出量算定シート!$G112,幹材積成長量!$AH$7:$AJ$7,0)))),0)</f>
        <v>0</v>
      </c>
      <c r="DS112" s="187">
        <f>IFERROR(IF($F112="地位Ⅰ",INDEX(幹材積成長量!$AE$7:$AG$14,8,MATCH(【入力】吸収量・排出量算定シート!$G112,幹材積成長量!$AE$7:$AG$7,0)),IF($F112="地位Ⅲ",INDEX(幹材積成長量!$AK$7:$AM$14,8,MATCH(【入力】吸収量・排出量算定シート!$G112,幹材積成長量!$AK$7:$AM$7,0)),INDEX(幹材積成長量!$AH$7:$AJ$14,8,MATCH(【入力】吸収量・排出量算定シート!$G112,幹材積成長量!$AH$7:$AJ$7,0)))),0)</f>
        <v>0</v>
      </c>
      <c r="DT112" s="187">
        <f>IFERROR(IF($F112="地位Ⅰ",INDEX(幹材積成長量!$AE$7:$AG$14,8,MATCH(【入力】吸収量・排出量算定シート!$G112,幹材積成長量!$AE$7:$AG$7,0)),IF($F112="地位Ⅲ",INDEX(幹材積成長量!$AK$7:$AM$14,8,MATCH(【入力】吸収量・排出量算定シート!$G112,幹材積成長量!$AK$7:$AM$7,0)),INDEX(幹材積成長量!$AH$7:$AJ$14,8,MATCH(【入力】吸収量・排出量算定シート!$G112,幹材積成長量!$AH$7:$AJ$7,0)))),0)</f>
        <v>0</v>
      </c>
      <c r="DU112" s="187">
        <f>IFERROR(IF($F112="地位Ⅰ",INDEX(幹材積成長量!$AE$7:$AG$14,8,MATCH(【入力】吸収量・排出量算定シート!$G112,幹材積成長量!$AE$7:$AG$7,0)),IF($F112="地位Ⅲ",INDEX(幹材積成長量!$AK$7:$AM$14,8,MATCH(【入力】吸収量・排出量算定シート!$G112,幹材積成長量!$AK$7:$AM$7,0)),INDEX(幹材積成長量!$AH$7:$AJ$14,8,MATCH(【入力】吸収量・排出量算定シート!$G112,幹材積成長量!$AH$7:$AJ$7,0)))),0)</f>
        <v>0</v>
      </c>
      <c r="DV112" s="187">
        <f>IFERROR(IF($F112="地位Ⅰ",INDEX(幹材積成長量!$AE$7:$AG$14,8,MATCH(【入力】吸収量・排出量算定シート!$G112,幹材積成長量!$AE$7:$AG$7,0)),IF($F112="地位Ⅲ",INDEX(幹材積成長量!$AK$7:$AM$14,8,MATCH(【入力】吸収量・排出量算定シート!$G112,幹材積成長量!$AK$7:$AM$7,0)),INDEX(幹材積成長量!$AH$7:$AJ$14,8,MATCH(【入力】吸収量・排出量算定シート!$G112,幹材積成長量!$AH$7:$AJ$7,0)))),0)</f>
        <v>0</v>
      </c>
      <c r="DW112" s="187">
        <f>IFERROR(IF($F112="地位Ⅰ",INDEX(幹材積成長量!$AE$7:$AG$14,8,MATCH(【入力】吸収量・排出量算定シート!$G112,幹材積成長量!$AE$7:$AG$7,0)),IF($F112="地位Ⅲ",INDEX(幹材積成長量!$AK$7:$AM$14,8,MATCH(【入力】吸収量・排出量算定シート!$G112,幹材積成長量!$AK$7:$AM$7,0)),INDEX(幹材積成長量!$AH$7:$AJ$14,8,MATCH(【入力】吸収量・排出量算定シート!$G112,幹材積成長量!$AH$7:$AJ$7,0)))),0)</f>
        <v>0</v>
      </c>
      <c r="DX112" s="187">
        <f>IFERROR(IF($F112="地位Ⅰ",INDEX(幹材積成長量!$AE$7:$AG$14,8,MATCH(【入力】吸収量・排出量算定シート!$G112,幹材積成長量!$AE$7:$AG$7,0)),IF($F112="地位Ⅲ",INDEX(幹材積成長量!$AK$7:$AM$14,8,MATCH(【入力】吸収量・排出量算定シート!$G112,幹材積成長量!$AK$7:$AM$7,0)),INDEX(幹材積成長量!$AH$7:$AJ$14,8,MATCH(【入力】吸収量・排出量算定シート!$G112,幹材積成長量!$AH$7:$AJ$7,0)))),0)</f>
        <v>0</v>
      </c>
      <c r="DY112" s="187">
        <f>IFERROR(IF($F112="地位Ⅰ",INDEX(幹材積成長量!$AE$7:$AG$14,8,MATCH(【入力】吸収量・排出量算定シート!$G112,幹材積成長量!$AE$7:$AG$7,0)),IF($F112="地位Ⅲ",INDEX(幹材積成長量!$AK$7:$AM$14,8,MATCH(【入力】吸収量・排出量算定シート!$G112,幹材積成長量!$AK$7:$AM$7,0)),INDEX(幹材積成長量!$AH$7:$AJ$14,8,MATCH(【入力】吸収量・排出量算定シート!$G112,幹材積成長量!$AH$7:$AJ$7,0)))),0)</f>
        <v>0</v>
      </c>
      <c r="DZ112" s="187">
        <f>IFERROR(IF($F112="地位Ⅰ",INDEX(幹材積成長量!$AE$7:$AG$14,8,MATCH(【入力】吸収量・排出量算定シート!$G112,幹材積成長量!$AE$7:$AG$7,0)),IF($F112="地位Ⅲ",INDEX(幹材積成長量!$AK$7:$AM$14,8,MATCH(【入力】吸収量・排出量算定シート!$G112,幹材積成長量!$AK$7:$AM$7,0)),INDEX(幹材積成長量!$AH$7:$AJ$14,8,MATCH(【入力】吸収量・排出量算定シート!$G112,幹材積成長量!$AH$7:$AJ$7,0)))),0)</f>
        <v>0</v>
      </c>
      <c r="EA112" s="187">
        <f>IFERROR(IF($F112="地位Ⅰ",INDEX(幹材積成長量!$AE$7:$AG$14,8,MATCH(【入力】吸収量・排出量算定シート!$G112,幹材積成長量!$AE$7:$AG$7,0)),IF($F112="地位Ⅲ",INDEX(幹材積成長量!$AK$7:$AM$14,8,MATCH(【入力】吸収量・排出量算定シート!$G112,幹材積成長量!$AK$7:$AM$7,0)),INDEX(幹材積成長量!$AH$7:$AJ$14,8,MATCH(【入力】吸収量・排出量算定シート!$G112,幹材積成長量!$AH$7:$AJ$7,0)))),0)</f>
        <v>0</v>
      </c>
      <c r="EB112" s="187">
        <f>IFERROR(IF($F112="地位Ⅰ",INDEX(幹材積成長量!$AE$7:$AG$14,8,MATCH(【入力】吸収量・排出量算定シート!$G112,幹材積成長量!$AE$7:$AG$7,0)),IF($F112="地位Ⅲ",INDEX(幹材積成長量!$AK$7:$AM$14,8,MATCH(【入力】吸収量・排出量算定シート!$G112,幹材積成長量!$AK$7:$AM$7,0)),INDEX(幹材積成長量!$AH$7:$AJ$14,8,MATCH(【入力】吸収量・排出量算定シート!$G112,幹材積成長量!$AH$7:$AJ$7,0)))),0)</f>
        <v>0</v>
      </c>
      <c r="EC112" s="187">
        <f>IFERROR(IF($F112="地位Ⅰ",INDEX(幹材積成長量!$AE$7:$AG$14,8,MATCH(【入力】吸収量・排出量算定シート!$G112,幹材積成長量!$AE$7:$AG$7,0)),IF($F112="地位Ⅲ",INDEX(幹材積成長量!$AK$7:$AM$14,8,MATCH(【入力】吸収量・排出量算定シート!$G112,幹材積成長量!$AK$7:$AM$7,0)),INDEX(幹材積成長量!$AH$7:$AJ$14,8,MATCH(【入力】吸収量・排出量算定シート!$G112,幹材積成長量!$AH$7:$AJ$7,0)))),0)</f>
        <v>0</v>
      </c>
      <c r="ED112" s="186">
        <f t="shared" si="301"/>
        <v>0</v>
      </c>
      <c r="EE112" s="186">
        <f t="shared" si="302"/>
        <v>0</v>
      </c>
      <c r="EF112" s="186">
        <f t="shared" si="303"/>
        <v>0</v>
      </c>
      <c r="EG112" s="186">
        <f t="shared" si="304"/>
        <v>0</v>
      </c>
      <c r="EH112" s="186">
        <f t="shared" si="305"/>
        <v>0</v>
      </c>
      <c r="EI112" s="186">
        <f t="shared" si="306"/>
        <v>0</v>
      </c>
      <c r="EJ112" s="186">
        <f t="shared" si="307"/>
        <v>0</v>
      </c>
      <c r="EK112" s="186">
        <f t="shared" si="308"/>
        <v>0</v>
      </c>
      <c r="EL112" s="186">
        <f t="shared" si="309"/>
        <v>0</v>
      </c>
      <c r="EM112" s="186">
        <f t="shared" si="310"/>
        <v>0</v>
      </c>
      <c r="EN112" s="186">
        <f t="shared" si="311"/>
        <v>0</v>
      </c>
      <c r="EO112" s="186">
        <f t="shared" si="312"/>
        <v>0</v>
      </c>
      <c r="EP112" s="186">
        <f t="shared" si="313"/>
        <v>0</v>
      </c>
      <c r="EQ112" s="186">
        <f t="shared" si="314"/>
        <v>0</v>
      </c>
      <c r="ER112" s="186">
        <f t="shared" si="315"/>
        <v>0</v>
      </c>
      <c r="ES112" s="186">
        <f t="shared" si="316"/>
        <v>0</v>
      </c>
      <c r="ET112" s="186">
        <f t="shared" si="317"/>
        <v>0</v>
      </c>
    </row>
    <row r="113" spans="2:150" x14ac:dyDescent="0.3">
      <c r="B113" s="3"/>
      <c r="C113" s="3"/>
      <c r="D113" s="3"/>
      <c r="E113" s="3"/>
      <c r="G113" s="217"/>
      <c r="J113" s="3"/>
      <c r="M113" s="187">
        <f>IFERROR(IF($F113="地位Ⅰ",INDEX(幹材積成長量!$S$7:$U$148,MATCH(【入力】吸収量・排出量算定シート!$H113+(M$17-$M$17),幹材積成長量!$S$7:$S$148,0),MATCH($G113,幹材積成長量!$S$7:$U$7,0)),IF($F113="地位Ⅲ",INDEX(幹材積成長量!$Y$7:$AA$148,MATCH(【入力】吸収量・排出量算定シート!$H113+(M$17-$M$17),幹材積成長量!$Y$7:$Y$148,0),MATCH($G113,幹材積成長量!$Y$7:$AA$7,0)),INDEX(幹材積成長量!$V$7:$X$148,MATCH(【入力】吸収量・排出量算定シート!$H113+(M$17-$M$17),幹材積成長量!$V$7:$V$148,0),MATCH($G113,幹材積成長量!$V$7:$X$7,0)))),0)</f>
        <v>0</v>
      </c>
      <c r="N113" s="187">
        <f>IFERROR(IF($F113="地位Ⅰ",INDEX(幹材積成長量!$S$7:$U$148,MATCH(【入力】吸収量・排出量算定シート!$H113+(N$17-$M$17),幹材積成長量!$S$7:$S$148,0),MATCH($G113,幹材積成長量!$S$7:$U$7,0)),IF($F113="地位Ⅲ",INDEX(幹材積成長量!$Y$7:$AA$148,MATCH(【入力】吸収量・排出量算定シート!$H113+(N$17-$M$17),幹材積成長量!$Y$7:$Y$148,0),MATCH($G113,幹材積成長量!$Y$7:$AA$7,0)),INDEX(幹材積成長量!$V$7:$X$148,MATCH(【入力】吸収量・排出量算定シート!$H113+(N$17-$M$17),幹材積成長量!$V$7:$V$148,0),MATCH($G113,幹材積成長量!$V$7:$X$7,0)))),0)</f>
        <v>0</v>
      </c>
      <c r="O113" s="187">
        <f>IFERROR(IF($F113="地位Ⅰ",INDEX(幹材積成長量!$S$7:$U$148,MATCH(【入力】吸収量・排出量算定シート!$H113+(O$17-$M$17),幹材積成長量!$S$7:$S$148,0),MATCH($G113,幹材積成長量!$S$7:$U$7,0)),IF($F113="地位Ⅲ",INDEX(幹材積成長量!$Y$7:$AA$148,MATCH(【入力】吸収量・排出量算定シート!$H113+(O$17-$M$17),幹材積成長量!$Y$7:$Y$148,0),MATCH($G113,幹材積成長量!$Y$7:$AA$7,0)),INDEX(幹材積成長量!$V$7:$X$148,MATCH(【入力】吸収量・排出量算定シート!$H113+(O$17-$M$17),幹材積成長量!$V$7:$V$148,0),MATCH($G113,幹材積成長量!$V$7:$X$7,0)))),0)</f>
        <v>0</v>
      </c>
      <c r="P113" s="187">
        <f>IFERROR(IF($F113="地位Ⅰ",INDEX(幹材積成長量!$S$7:$U$148,MATCH(【入力】吸収量・排出量算定シート!$H113+(P$17-$M$17),幹材積成長量!$S$7:$S$148,0),MATCH($G113,幹材積成長量!$S$7:$U$7,0)),IF($F113="地位Ⅲ",INDEX(幹材積成長量!$Y$7:$AA$148,MATCH(【入力】吸収量・排出量算定シート!$H113+(P$17-$M$17),幹材積成長量!$Y$7:$Y$148,0),MATCH($G113,幹材積成長量!$Y$7:$AA$7,0)),INDEX(幹材積成長量!$V$7:$X$148,MATCH(【入力】吸収量・排出量算定シート!$H113+(P$17-$M$17),幹材積成長量!$V$7:$V$148,0),MATCH($G113,幹材積成長量!$V$7:$X$7,0)))),0)</f>
        <v>0</v>
      </c>
      <c r="Q113" s="187">
        <f>IFERROR(IF($F113="地位Ⅰ",INDEX(幹材積成長量!$S$7:$U$148,MATCH(【入力】吸収量・排出量算定シート!$H113+(Q$17-$M$17),幹材積成長量!$S$7:$S$148,0),MATCH($G113,幹材積成長量!$S$7:$U$7,0)),IF($F113="地位Ⅲ",INDEX(幹材積成長量!$Y$7:$AA$148,MATCH(【入力】吸収量・排出量算定シート!$H113+(Q$17-$M$17),幹材積成長量!$Y$7:$Y$148,0),MATCH($G113,幹材積成長量!$Y$7:$AA$7,0)),INDEX(幹材積成長量!$V$7:$X$148,MATCH(【入力】吸収量・排出量算定シート!$H113+(Q$17-$M$17),幹材積成長量!$V$7:$V$148,0),MATCH($G113,幹材積成長量!$V$7:$X$7,0)))),0)</f>
        <v>0</v>
      </c>
      <c r="R113" s="187">
        <f>IFERROR(IF($F113="地位Ⅰ",INDEX(幹材積成長量!$S$7:$U$148,MATCH(【入力】吸収量・排出量算定シート!$H113+(R$17-$M$17),幹材積成長量!$S$7:$S$148,0),MATCH($G113,幹材積成長量!$S$7:$U$7,0)),IF($F113="地位Ⅲ",INDEX(幹材積成長量!$Y$7:$AA$148,MATCH(【入力】吸収量・排出量算定シート!$H113+(R$17-$M$17),幹材積成長量!$Y$7:$Y$148,0),MATCH($G113,幹材積成長量!$Y$7:$AA$7,0)),INDEX(幹材積成長量!$V$7:$X$148,MATCH(【入力】吸収量・排出量算定シート!$H113+(R$17-$M$17),幹材積成長量!$V$7:$V$148,0),MATCH($G113,幹材積成長量!$V$7:$X$7,0)))),0)</f>
        <v>0</v>
      </c>
      <c r="S113" s="187">
        <f>IFERROR(IF($F113="地位Ⅰ",INDEX(幹材積成長量!$S$7:$U$148,MATCH(【入力】吸収量・排出量算定シート!$H113+(S$17-$M$17),幹材積成長量!$S$7:$S$148,0),MATCH($G113,幹材積成長量!$S$7:$U$7,0)),IF($F113="地位Ⅲ",INDEX(幹材積成長量!$Y$7:$AA$148,MATCH(【入力】吸収量・排出量算定シート!$H113+(S$17-$M$17),幹材積成長量!$Y$7:$Y$148,0),MATCH($G113,幹材積成長量!$Y$7:$AA$7,0)),INDEX(幹材積成長量!$V$7:$X$148,MATCH(【入力】吸収量・排出量算定シート!$H113+(S$17-$M$17),幹材積成長量!$V$7:$V$148,0),MATCH($G113,幹材積成長量!$V$7:$X$7,0)))),0)</f>
        <v>0</v>
      </c>
      <c r="T113" s="187">
        <f>IFERROR(IF($F113="地位Ⅰ",INDEX(幹材積成長量!$S$7:$U$148,MATCH(【入力】吸収量・排出量算定シート!$H113+(T$17-$M$17),幹材積成長量!$S$7:$S$148,0),MATCH($G113,幹材積成長量!$S$7:$U$7,0)),IF($F113="地位Ⅲ",INDEX(幹材積成長量!$Y$7:$AA$148,MATCH(【入力】吸収量・排出量算定シート!$H113+(T$17-$M$17),幹材積成長量!$Y$7:$Y$148,0),MATCH($G113,幹材積成長量!$Y$7:$AA$7,0)),INDEX(幹材積成長量!$V$7:$X$148,MATCH(【入力】吸収量・排出量算定シート!$H113+(T$17-$M$17),幹材積成長量!$V$7:$V$148,0),MATCH($G113,幹材積成長量!$V$7:$X$7,0)))),0)</f>
        <v>0</v>
      </c>
      <c r="U113" s="187">
        <f>IFERROR(IF($F113="地位Ⅰ",INDEX(幹材積成長量!$S$7:$U$148,MATCH(【入力】吸収量・排出量算定シート!$H113+(U$17-$M$17),幹材積成長量!$S$7:$S$148,0),MATCH($G113,幹材積成長量!$S$7:$U$7,0)),IF($F113="地位Ⅲ",INDEX(幹材積成長量!$Y$7:$AA$148,MATCH(【入力】吸収量・排出量算定シート!$H113+(U$17-$M$17),幹材積成長量!$Y$7:$Y$148,0),MATCH($G113,幹材積成長量!$Y$7:$AA$7,0)),INDEX(幹材積成長量!$V$7:$X$148,MATCH(【入力】吸収量・排出量算定シート!$H113+(U$17-$M$17),幹材積成長量!$V$7:$V$148,0),MATCH($G113,幹材積成長量!$V$7:$X$7,0)))),0)</f>
        <v>0</v>
      </c>
      <c r="V113" s="187">
        <f>IFERROR(IF($F113="地位Ⅰ",INDEX(幹材積成長量!$S$7:$U$148,MATCH(【入力】吸収量・排出量算定シート!$H113+(V$17-$M$17),幹材積成長量!$S$7:$S$148,0),MATCH($G113,幹材積成長量!$S$7:$U$7,0)),IF($F113="地位Ⅲ",INDEX(幹材積成長量!$Y$7:$AA$148,MATCH(【入力】吸収量・排出量算定シート!$H113+(V$17-$M$17),幹材積成長量!$Y$7:$Y$148,0),MATCH($G113,幹材積成長量!$Y$7:$AA$7,0)),INDEX(幹材積成長量!$V$7:$X$148,MATCH(【入力】吸収量・排出量算定シート!$H113+(V$17-$M$17),幹材積成長量!$V$7:$V$148,0),MATCH($G113,幹材積成長量!$V$7:$X$7,0)))),0)</f>
        <v>0</v>
      </c>
      <c r="W113" s="187">
        <f>IFERROR(IF($F113="地位Ⅰ",INDEX(幹材積成長量!$S$7:$U$148,MATCH(【入力】吸収量・排出量算定シート!$H113+(W$17-$M$17),幹材積成長量!$S$7:$S$148,0),MATCH($G113,幹材積成長量!$S$7:$U$7,0)),IF($F113="地位Ⅲ",INDEX(幹材積成長量!$Y$7:$AA$148,MATCH(【入力】吸収量・排出量算定シート!$H113+(W$17-$M$17),幹材積成長量!$Y$7:$Y$148,0),MATCH($G113,幹材積成長量!$Y$7:$AA$7,0)),INDEX(幹材積成長量!$V$7:$X$148,MATCH(【入力】吸収量・排出量算定シート!$H113+(W$17-$M$17),幹材積成長量!$V$7:$V$148,0),MATCH($G113,幹材積成長量!$V$7:$X$7,0)))),0)</f>
        <v>0</v>
      </c>
      <c r="X113" s="187">
        <f>IFERROR(IF($F113="地位Ⅰ",INDEX(幹材積成長量!$S$7:$U$148,MATCH(【入力】吸収量・排出量算定シート!$H113+(X$17-$M$17),幹材積成長量!$S$7:$S$148,0),MATCH($G113,幹材積成長量!$S$7:$U$7,0)),IF($F113="地位Ⅲ",INDEX(幹材積成長量!$Y$7:$AA$148,MATCH(【入力】吸収量・排出量算定シート!$H113+(X$17-$M$17),幹材積成長量!$Y$7:$Y$148,0),MATCH($G113,幹材積成長量!$Y$7:$AA$7,0)),INDEX(幹材積成長量!$V$7:$X$148,MATCH(【入力】吸収量・排出量算定シート!$H113+(X$17-$M$17),幹材積成長量!$V$7:$V$148,0),MATCH($G113,幹材積成長量!$V$7:$X$7,0)))),0)</f>
        <v>0</v>
      </c>
      <c r="Y113" s="187">
        <f>IFERROR(IF($F113="地位Ⅰ",INDEX(幹材積成長量!$S$7:$U$148,MATCH(【入力】吸収量・排出量算定シート!$H113+(Y$17-$M$17),幹材積成長量!$S$7:$S$148,0),MATCH($G113,幹材積成長量!$S$7:$U$7,0)),IF($F113="地位Ⅲ",INDEX(幹材積成長量!$Y$7:$AA$148,MATCH(【入力】吸収量・排出量算定シート!$H113+(Y$17-$M$17),幹材積成長量!$Y$7:$Y$148,0),MATCH($G113,幹材積成長量!$Y$7:$AA$7,0)),INDEX(幹材積成長量!$V$7:$X$148,MATCH(【入力】吸収量・排出量算定シート!$H113+(Y$17-$M$17),幹材積成長量!$V$7:$V$148,0),MATCH($G113,幹材積成長量!$V$7:$X$7,0)))),0)</f>
        <v>0</v>
      </c>
      <c r="Z113" s="187">
        <f>IFERROR(IF($F113="地位Ⅰ",INDEX(幹材積成長量!$S$7:$U$148,MATCH(【入力】吸収量・排出量算定シート!$H113+(Z$17-$M$17),幹材積成長量!$S$7:$S$148,0),MATCH($G113,幹材積成長量!$S$7:$U$7,0)),IF($F113="地位Ⅲ",INDEX(幹材積成長量!$Y$7:$AA$148,MATCH(【入力】吸収量・排出量算定シート!$H113+(Z$17-$M$17),幹材積成長量!$Y$7:$Y$148,0),MATCH($G113,幹材積成長量!$Y$7:$AA$7,0)),INDEX(幹材積成長量!$V$7:$X$148,MATCH(【入力】吸収量・排出量算定シート!$H113+(Z$17-$M$17),幹材積成長量!$V$7:$V$148,0),MATCH($G113,幹材積成長量!$V$7:$X$7,0)))),0)</f>
        <v>0</v>
      </c>
      <c r="AA113" s="187">
        <f>IFERROR(IF($F113="地位Ⅰ",INDEX(幹材積成長量!$S$7:$U$148,MATCH(【入力】吸収量・排出量算定シート!$H113+(AA$17-$M$17),幹材積成長量!$S$7:$S$148,0),MATCH($G113,幹材積成長量!$S$7:$U$7,0)),IF($F113="地位Ⅲ",INDEX(幹材積成長量!$Y$7:$AA$148,MATCH(【入力】吸収量・排出量算定シート!$H113+(AA$17-$M$17),幹材積成長量!$Y$7:$Y$148,0),MATCH($G113,幹材積成長量!$Y$7:$AA$7,0)),INDEX(幹材積成長量!$V$7:$X$148,MATCH(【入力】吸収量・排出量算定シート!$H113+(AA$17-$M$17),幹材積成長量!$V$7:$V$148,0),MATCH($G113,幹材積成長量!$V$7:$X$7,0)))),0)</f>
        <v>0</v>
      </c>
      <c r="AB113" s="187">
        <f>IFERROR(IF($F113="地位Ⅰ",INDEX(幹材積成長量!$S$7:$U$148,MATCH(【入力】吸収量・排出量算定シート!$H113+(AB$17-$M$17),幹材積成長量!$S$7:$S$148,0),MATCH($G113,幹材積成長量!$S$7:$U$7,0)),IF($F113="地位Ⅲ",INDEX(幹材積成長量!$Y$7:$AA$148,MATCH(【入力】吸収量・排出量算定シート!$H113+(AB$17-$M$17),幹材積成長量!$Y$7:$Y$148,0),MATCH($G113,幹材積成長量!$Y$7:$AA$7,0)),INDEX(幹材積成長量!$V$7:$X$148,MATCH(【入力】吸収量・排出量算定シート!$H113+(AB$17-$M$17),幹材積成長量!$V$7:$V$148,0),MATCH($G113,幹材積成長量!$V$7:$X$7,0)))),0)</f>
        <v>0</v>
      </c>
      <c r="AC113" s="187">
        <f>IFERROR(IF($F113="地位Ⅰ",INDEX(幹材積成長量!$S$7:$U$148,MATCH(【入力】吸収量・排出量算定シート!$H113+(AC$17-$M$17),幹材積成長量!$S$7:$S$148,0),MATCH($G113,幹材積成長量!$S$7:$U$7,0)),IF($F113="地位Ⅲ",INDEX(幹材積成長量!$Y$7:$AA$148,MATCH(【入力】吸収量・排出量算定シート!$H113+(AC$17-$M$17),幹材積成長量!$Y$7:$Y$148,0),MATCH($G113,幹材積成長量!$Y$7:$AA$7,0)),INDEX(幹材積成長量!$V$7:$X$148,MATCH(【入力】吸収量・排出量算定シート!$H113+(AC$17-$M$17),幹材積成長量!$V$7:$V$148,0),MATCH($G113,幹材積成長量!$V$7:$X$7,0)))),0)</f>
        <v>0</v>
      </c>
      <c r="AD113" s="2">
        <f>IFERROR(INDEX('BEF（拡大係数）'!$A$4:$AO$154,MATCH(【入力】吸収量・排出量算定シート!$H113,'BEF（拡大係数）'!$A$4:$A$154,0),MATCH($G113,'BEF（拡大係数）'!$A$4:$AO$4,0)),0)</f>
        <v>0</v>
      </c>
      <c r="AE113" s="2">
        <f>IFERROR(INDEX('BEF（拡大係数）'!$A$4:$AO$154,MATCH(【入力】吸収量・排出量算定シート!$H113,'BEF（拡大係数）'!$A$4:$A$154,0),MATCH($G113,'BEF（拡大係数）'!$A$4:$AO$4,0)),0)</f>
        <v>0</v>
      </c>
      <c r="AF113" s="2">
        <f>IFERROR(INDEX('BEF（拡大係数）'!$A$4:$AO$154,MATCH(【入力】吸収量・排出量算定シート!$H113,'BEF（拡大係数）'!$A$4:$A$154,0),MATCH($G113,'BEF（拡大係数）'!$A$4:$AO$4,0)),0)</f>
        <v>0</v>
      </c>
      <c r="AG113" s="2">
        <f>IFERROR(INDEX('BEF（拡大係数）'!$A$4:$AO$154,MATCH(【入力】吸収量・排出量算定シート!$H113,'BEF（拡大係数）'!$A$4:$A$154,0),MATCH($G113,'BEF（拡大係数）'!$A$4:$AO$4,0)),0)</f>
        <v>0</v>
      </c>
      <c r="AH113" s="2">
        <f>IFERROR(INDEX('BEF（拡大係数）'!$A$4:$AO$154,MATCH(【入力】吸収量・排出量算定シート!$H113,'BEF（拡大係数）'!$A$4:$A$154,0),MATCH($G113,'BEF（拡大係数）'!$A$4:$AO$4,0)),0)</f>
        <v>0</v>
      </c>
      <c r="AI113" s="2">
        <f>IFERROR(INDEX('BEF（拡大係数）'!$A$4:$AO$154,MATCH(【入力】吸収量・排出量算定シート!$H113,'BEF（拡大係数）'!$A$4:$A$154,0),MATCH($G113,'BEF（拡大係数）'!$A$4:$AO$4,0)),0)</f>
        <v>0</v>
      </c>
      <c r="AJ113" s="2">
        <f>IFERROR(INDEX('BEF（拡大係数）'!$A$4:$AO$154,MATCH(【入力】吸収量・排出量算定シート!$H113,'BEF（拡大係数）'!$A$4:$A$154,0),MATCH($G113,'BEF（拡大係数）'!$A$4:$AO$4,0)),0)</f>
        <v>0</v>
      </c>
      <c r="AK113" s="2">
        <f>IFERROR(INDEX('BEF（拡大係数）'!$A$4:$AO$154,MATCH(【入力】吸収量・排出量算定シート!$H113,'BEF（拡大係数）'!$A$4:$A$154,0),MATCH($G113,'BEF（拡大係数）'!$A$4:$AO$4,0)),0)</f>
        <v>0</v>
      </c>
      <c r="AL113" s="2">
        <f>IFERROR(INDEX('BEF（拡大係数）'!$A$4:$AO$154,MATCH(【入力】吸収量・排出量算定シート!$H113,'BEF（拡大係数）'!$A$4:$A$154,0),MATCH($G113,'BEF（拡大係数）'!$A$4:$AO$4,0)),0)</f>
        <v>0</v>
      </c>
      <c r="AM113" s="2">
        <f>IFERROR(INDEX('BEF（拡大係数）'!$A$4:$AO$154,MATCH(【入力】吸収量・排出量算定シート!$H113,'BEF（拡大係数）'!$A$4:$A$154,0),MATCH($G113,'BEF（拡大係数）'!$A$4:$AO$4,0)),0)</f>
        <v>0</v>
      </c>
      <c r="AN113" s="2">
        <f>IFERROR(INDEX('BEF（拡大係数）'!$A$4:$AO$154,MATCH(【入力】吸収量・排出量算定シート!$H113,'BEF（拡大係数）'!$A$4:$A$154,0),MATCH($G113,'BEF（拡大係数）'!$A$4:$AO$4,0)),0)</f>
        <v>0</v>
      </c>
      <c r="AO113" s="2">
        <f>IFERROR(INDEX('BEF（拡大係数）'!$A$4:$AO$154,MATCH(【入力】吸収量・排出量算定シート!$H113,'BEF（拡大係数）'!$A$4:$A$154,0),MATCH($G113,'BEF（拡大係数）'!$A$4:$AO$4,0)),0)</f>
        <v>0</v>
      </c>
      <c r="AP113" s="2">
        <f>IFERROR(INDEX('BEF（拡大係数）'!$A$4:$AO$154,MATCH(【入力】吸収量・排出量算定シート!$H113,'BEF（拡大係数）'!$A$4:$A$154,0),MATCH($G113,'BEF（拡大係数）'!$A$4:$AO$4,0)),0)</f>
        <v>0</v>
      </c>
      <c r="AQ113" s="2">
        <f>IFERROR(INDEX('BEF（拡大係数）'!$A$4:$AO$154,MATCH(【入力】吸収量・排出量算定シート!$H113,'BEF（拡大係数）'!$A$4:$A$154,0),MATCH($G113,'BEF（拡大係数）'!$A$4:$AO$4,0)),0)</f>
        <v>0</v>
      </c>
      <c r="AR113" s="2">
        <f>IFERROR(INDEX('BEF（拡大係数）'!$A$4:$AO$154,MATCH(【入力】吸収量・排出量算定シート!$H113,'BEF（拡大係数）'!$A$4:$A$154,0),MATCH($G113,'BEF（拡大係数）'!$A$4:$AO$4,0)),0)</f>
        <v>0</v>
      </c>
      <c r="AS113" s="2">
        <f>IFERROR(INDEX('BEF（拡大係数）'!$A$4:$AO$154,MATCH(【入力】吸収量・排出量算定シート!$H113,'BEF（拡大係数）'!$A$4:$A$154,0),MATCH($G113,'BEF（拡大係数）'!$A$4:$AO$4,0)),0)</f>
        <v>0</v>
      </c>
      <c r="AT113" s="2">
        <f>IFERROR(INDEX('BEF（拡大係数）'!$A$4:$AO$154,MATCH(【入力】吸収量・排出量算定シート!$H113,'BEF（拡大係数）'!$A$4:$A$154,0),MATCH($G113,'BEF（拡大係数）'!$A$4:$AO$4,0)),0)</f>
        <v>0</v>
      </c>
      <c r="AU113" s="2">
        <f>IFERROR(VLOOKUP($G113,パラメータ_オリジナル!$B$6:$G$45,4,FALSE),0)</f>
        <v>0</v>
      </c>
      <c r="AV113" s="2">
        <f>IFERROR(VLOOKUP($G113,パラメータ_オリジナル!$B$6:$G$45,5,FALSE),0)</f>
        <v>0</v>
      </c>
      <c r="AW113" s="2">
        <f>IFERROR(VLOOKUP($G113,パラメータ_オリジナル!$B$6:$G$45,6,FALSE),0)</f>
        <v>0</v>
      </c>
      <c r="AX113" s="125">
        <f t="shared" si="250"/>
        <v>0</v>
      </c>
      <c r="AY113" s="125">
        <f t="shared" si="251"/>
        <v>0</v>
      </c>
      <c r="AZ113" s="125">
        <f t="shared" si="252"/>
        <v>0</v>
      </c>
      <c r="BA113" s="125">
        <f t="shared" si="253"/>
        <v>0</v>
      </c>
      <c r="BB113" s="125">
        <f t="shared" si="254"/>
        <v>0</v>
      </c>
      <c r="BC113" s="125">
        <f t="shared" si="255"/>
        <v>0</v>
      </c>
      <c r="BD113" s="125">
        <f t="shared" si="256"/>
        <v>0</v>
      </c>
      <c r="BE113" s="125">
        <f t="shared" si="257"/>
        <v>0</v>
      </c>
      <c r="BF113" s="125">
        <f t="shared" si="258"/>
        <v>0</v>
      </c>
      <c r="BG113" s="125">
        <f t="shared" si="259"/>
        <v>0</v>
      </c>
      <c r="BH113" s="125">
        <f t="shared" si="260"/>
        <v>0</v>
      </c>
      <c r="BI113" s="125">
        <f t="shared" si="261"/>
        <v>0</v>
      </c>
      <c r="BJ113" s="125">
        <f t="shared" si="262"/>
        <v>0</v>
      </c>
      <c r="BK113" s="125">
        <f t="shared" si="263"/>
        <v>0</v>
      </c>
      <c r="BL113" s="125">
        <f t="shared" si="264"/>
        <v>0</v>
      </c>
      <c r="BM113" s="125">
        <f t="shared" si="265"/>
        <v>0</v>
      </c>
      <c r="BN113" s="125">
        <f t="shared" si="266"/>
        <v>0</v>
      </c>
      <c r="BO113" s="125">
        <f t="shared" si="267"/>
        <v>0</v>
      </c>
      <c r="BP113" s="125">
        <f t="shared" si="268"/>
        <v>0</v>
      </c>
      <c r="BQ113" s="125">
        <f t="shared" si="269"/>
        <v>0</v>
      </c>
      <c r="BR113" s="125">
        <f t="shared" si="270"/>
        <v>0</v>
      </c>
      <c r="BS113" s="125">
        <f t="shared" si="271"/>
        <v>0</v>
      </c>
      <c r="BT113" s="125">
        <f t="shared" si="272"/>
        <v>0</v>
      </c>
      <c r="BU113" s="125">
        <f t="shared" si="273"/>
        <v>0</v>
      </c>
      <c r="BV113" s="125">
        <f t="shared" si="274"/>
        <v>0</v>
      </c>
      <c r="BW113" s="125">
        <f t="shared" si="275"/>
        <v>0</v>
      </c>
      <c r="BX113" s="125">
        <f t="shared" si="276"/>
        <v>0</v>
      </c>
      <c r="BY113" s="125">
        <f t="shared" si="277"/>
        <v>0</v>
      </c>
      <c r="BZ113" s="125">
        <f t="shared" si="278"/>
        <v>0</v>
      </c>
      <c r="CA113" s="125">
        <f t="shared" si="279"/>
        <v>0</v>
      </c>
      <c r="CB113" s="125">
        <f t="shared" si="280"/>
        <v>0</v>
      </c>
      <c r="CC113" s="125">
        <f t="shared" si="281"/>
        <v>0</v>
      </c>
      <c r="CD113" s="125">
        <f t="shared" si="282"/>
        <v>0</v>
      </c>
      <c r="CE113" s="125">
        <f t="shared" si="283"/>
        <v>0</v>
      </c>
      <c r="CF113" s="2">
        <f>IFERROR(IF($F113="地位Ⅰ",INDEX(幹材積成長量!$I$7:$K$148,MATCH((【入力】吸収量・排出量算定シート!$H113+(【入力】吸収量・排出量算定シート!CF$17-【入力】吸収量・排出量算定シート!$CF$17)),幹材積成長量!$I$7:$I$148,0),MATCH(【入力】吸収量・排出量算定シート!$G113,幹材積成長量!$I$7:$K$7,0)),IF($F113="地位Ⅲ",INDEX(幹材積成長量!$O$7:$Q$148,MATCH((【入力】吸収量・排出量算定シート!$H113+(【入力】吸収量・排出量算定シート!CF$17-【入力】吸収量・排出量算定シート!$CF$17)),幹材積成長量!$O$7:$O$148,0),MATCH(【入力】吸収量・排出量算定シート!$G113,幹材積成長量!$O$7:$Q$7,0)),INDEX(幹材積成長量!$L$7:$N$148,MATCH((【入力】吸収量・排出量算定シート!$H113+(【入力】吸収量・排出量算定シート!CF$17-【入力】吸収量・排出量算定シート!$CF$17)),幹材積成長量!$L$7:$L$148,0),MATCH(【入力】吸収量・排出量算定シート!$G113,幹材積成長量!$L$7:$N$7,0)))),0)</f>
        <v>0</v>
      </c>
      <c r="CG113" s="2">
        <f>IFERROR(IF($F113="地位Ⅰ",INDEX(幹材積成長量!$I$7:$K$148,MATCH((【入力】吸収量・排出量算定シート!$H113+(【入力】吸収量・排出量算定シート!CG$17-【入力】吸収量・排出量算定シート!$CF$17)),幹材積成長量!$I$7:$I$148,0),MATCH(【入力】吸収量・排出量算定シート!$G113,幹材積成長量!$I$7:$K$7,0)),IF($F113="地位Ⅲ",INDEX(幹材積成長量!$O$7:$Q$148,MATCH((【入力】吸収量・排出量算定シート!$H113+(【入力】吸収量・排出量算定シート!CG$17-【入力】吸収量・排出量算定シート!$CF$17)),幹材積成長量!$O$7:$O$148,0),MATCH(【入力】吸収量・排出量算定シート!$G113,幹材積成長量!$O$7:$Q$7,0)),INDEX(幹材積成長量!$L$7:$N$148,MATCH((【入力】吸収量・排出量算定シート!$H113+(【入力】吸収量・排出量算定シート!CG$17-【入力】吸収量・排出量算定シート!$CF$17)),幹材積成長量!$L$7:$L$148,0),MATCH(【入力】吸収量・排出量算定シート!$G113,幹材積成長量!$L$7:$N$7,0)))),0)</f>
        <v>0</v>
      </c>
      <c r="CH113" s="2">
        <f>IFERROR(IF($F113="地位Ⅰ",INDEX(幹材積成長量!$I$7:$K$148,MATCH((【入力】吸収量・排出量算定シート!$H113+(【入力】吸収量・排出量算定シート!CH$17-【入力】吸収量・排出量算定シート!$CF$17)),幹材積成長量!$I$7:$I$148,0),MATCH(【入力】吸収量・排出量算定シート!$G113,幹材積成長量!$I$7:$K$7,0)),IF($F113="地位Ⅲ",INDEX(幹材積成長量!$O$7:$Q$148,MATCH((【入力】吸収量・排出量算定シート!$H113+(【入力】吸収量・排出量算定シート!CH$17-【入力】吸収量・排出量算定シート!$CF$17)),幹材積成長量!$O$7:$O$148,0),MATCH(【入力】吸収量・排出量算定シート!$G113,幹材積成長量!$O$7:$Q$7,0)),INDEX(幹材積成長量!$L$7:$N$148,MATCH((【入力】吸収量・排出量算定シート!$H113+(【入力】吸収量・排出量算定シート!CH$17-【入力】吸収量・排出量算定シート!$CF$17)),幹材積成長量!$L$7:$L$148,0),MATCH(【入力】吸収量・排出量算定シート!$G113,幹材積成長量!$L$7:$N$7,0)))),0)</f>
        <v>0</v>
      </c>
      <c r="CI113" s="2">
        <f>IFERROR(IF($F113="地位Ⅰ",INDEX(幹材積成長量!$I$7:$K$148,MATCH((【入力】吸収量・排出量算定シート!$H113+(【入力】吸収量・排出量算定シート!CI$17-【入力】吸収量・排出量算定シート!$CF$17)),幹材積成長量!$I$7:$I$148,0),MATCH(【入力】吸収量・排出量算定シート!$G113,幹材積成長量!$I$7:$K$7,0)),IF($F113="地位Ⅲ",INDEX(幹材積成長量!$O$7:$Q$148,MATCH((【入力】吸収量・排出量算定シート!$H113+(【入力】吸収量・排出量算定シート!CI$17-【入力】吸収量・排出量算定シート!$CF$17)),幹材積成長量!$O$7:$O$148,0),MATCH(【入力】吸収量・排出量算定シート!$G113,幹材積成長量!$O$7:$Q$7,0)),INDEX(幹材積成長量!$L$7:$N$148,MATCH((【入力】吸収量・排出量算定シート!$H113+(【入力】吸収量・排出量算定シート!CI$17-【入力】吸収量・排出量算定シート!$CF$17)),幹材積成長量!$L$7:$L$148,0),MATCH(【入力】吸収量・排出量算定シート!$G113,幹材積成長量!$L$7:$N$7,0)))),0)</f>
        <v>0</v>
      </c>
      <c r="CJ113" s="2">
        <f>IFERROR(IF($F113="地位Ⅰ",INDEX(幹材積成長量!$I$7:$K$148,MATCH((【入力】吸収量・排出量算定シート!$H113+(【入力】吸収量・排出量算定シート!CJ$17-【入力】吸収量・排出量算定シート!$CF$17)),幹材積成長量!$I$7:$I$148,0),MATCH(【入力】吸収量・排出量算定シート!$G113,幹材積成長量!$I$7:$K$7,0)),IF($F113="地位Ⅲ",INDEX(幹材積成長量!$O$7:$Q$148,MATCH((【入力】吸収量・排出量算定シート!$H113+(【入力】吸収量・排出量算定シート!CJ$17-【入力】吸収量・排出量算定シート!$CF$17)),幹材積成長量!$O$7:$O$148,0),MATCH(【入力】吸収量・排出量算定シート!$G113,幹材積成長量!$O$7:$Q$7,0)),INDEX(幹材積成長量!$L$7:$N$148,MATCH((【入力】吸収量・排出量算定シート!$H113+(【入力】吸収量・排出量算定シート!CJ$17-【入力】吸収量・排出量算定シート!$CF$17)),幹材積成長量!$L$7:$L$148,0),MATCH(【入力】吸収量・排出量算定シート!$G113,幹材積成長量!$L$7:$N$7,0)))),0)</f>
        <v>0</v>
      </c>
      <c r="CK113" s="2">
        <f>IFERROR(IF($F113="地位Ⅰ",INDEX(幹材積成長量!$I$7:$K$148,MATCH((【入力】吸収量・排出量算定シート!$H113+(【入力】吸収量・排出量算定シート!CK$17-【入力】吸収量・排出量算定シート!$CF$17)),幹材積成長量!$I$7:$I$148,0),MATCH(【入力】吸収量・排出量算定シート!$G113,幹材積成長量!$I$7:$K$7,0)),IF($F113="地位Ⅲ",INDEX(幹材積成長量!$O$7:$Q$148,MATCH((【入力】吸収量・排出量算定シート!$H113+(【入力】吸収量・排出量算定シート!CK$17-【入力】吸収量・排出量算定シート!$CF$17)),幹材積成長量!$O$7:$O$148,0),MATCH(【入力】吸収量・排出量算定シート!$G113,幹材積成長量!$O$7:$Q$7,0)),INDEX(幹材積成長量!$L$7:$N$148,MATCH((【入力】吸収量・排出量算定シート!$H113+(【入力】吸収量・排出量算定シート!CK$17-【入力】吸収量・排出量算定シート!$CF$17)),幹材積成長量!$L$7:$L$148,0),MATCH(【入力】吸収量・排出量算定シート!$G113,幹材積成長量!$L$7:$N$7,0)))),0)</f>
        <v>0</v>
      </c>
      <c r="CL113" s="2">
        <f>IFERROR(IF($F113="地位Ⅰ",INDEX(幹材積成長量!$I$7:$K$148,MATCH((【入力】吸収量・排出量算定シート!$H113+(【入力】吸収量・排出量算定シート!CL$17-【入力】吸収量・排出量算定シート!$CF$17)),幹材積成長量!$I$7:$I$148,0),MATCH(【入力】吸収量・排出量算定シート!$G113,幹材積成長量!$I$7:$K$7,0)),IF($F113="地位Ⅲ",INDEX(幹材積成長量!$O$7:$Q$148,MATCH((【入力】吸収量・排出量算定シート!$H113+(【入力】吸収量・排出量算定シート!CL$17-【入力】吸収量・排出量算定シート!$CF$17)),幹材積成長量!$O$7:$O$148,0),MATCH(【入力】吸収量・排出量算定シート!$G113,幹材積成長量!$O$7:$Q$7,0)),INDEX(幹材積成長量!$L$7:$N$148,MATCH((【入力】吸収量・排出量算定シート!$H113+(【入力】吸収量・排出量算定シート!CL$17-【入力】吸収量・排出量算定シート!$CF$17)),幹材積成長量!$L$7:$L$148,0),MATCH(【入力】吸収量・排出量算定シート!$G113,幹材積成長量!$L$7:$N$7,0)))),0)</f>
        <v>0</v>
      </c>
      <c r="CM113" s="2">
        <f>IFERROR(IF($F113="地位Ⅰ",INDEX(幹材積成長量!$I$7:$K$148,MATCH((【入力】吸収量・排出量算定シート!$H113+(【入力】吸収量・排出量算定シート!CM$17-【入力】吸収量・排出量算定シート!$CF$17)),幹材積成長量!$I$7:$I$148,0),MATCH(【入力】吸収量・排出量算定シート!$G113,幹材積成長量!$I$7:$K$7,0)),IF($F113="地位Ⅲ",INDEX(幹材積成長量!$O$7:$Q$148,MATCH((【入力】吸収量・排出量算定シート!$H113+(【入力】吸収量・排出量算定シート!CM$17-【入力】吸収量・排出量算定シート!$CF$17)),幹材積成長量!$O$7:$O$148,0),MATCH(【入力】吸収量・排出量算定シート!$G113,幹材積成長量!$O$7:$Q$7,0)),INDEX(幹材積成長量!$L$7:$N$148,MATCH((【入力】吸収量・排出量算定シート!$H113+(【入力】吸収量・排出量算定シート!CM$17-【入力】吸収量・排出量算定シート!$CF$17)),幹材積成長量!$L$7:$L$148,0),MATCH(【入力】吸収量・排出量算定シート!$G113,幹材積成長量!$L$7:$N$7,0)))),0)</f>
        <v>0</v>
      </c>
      <c r="CN113" s="2">
        <f>IFERROR(IF($F113="地位Ⅰ",INDEX(幹材積成長量!$I$7:$K$148,MATCH((【入力】吸収量・排出量算定シート!$H113+(【入力】吸収量・排出量算定シート!CN$17-【入力】吸収量・排出量算定シート!$CF$17)),幹材積成長量!$I$7:$I$148,0),MATCH(【入力】吸収量・排出量算定シート!$G113,幹材積成長量!$I$7:$K$7,0)),IF($F113="地位Ⅲ",INDEX(幹材積成長量!$O$7:$Q$148,MATCH((【入力】吸収量・排出量算定シート!$H113+(【入力】吸収量・排出量算定シート!CN$17-【入力】吸収量・排出量算定シート!$CF$17)),幹材積成長量!$O$7:$O$148,0),MATCH(【入力】吸収量・排出量算定シート!$G113,幹材積成長量!$O$7:$Q$7,0)),INDEX(幹材積成長量!$L$7:$N$148,MATCH((【入力】吸収量・排出量算定シート!$H113+(【入力】吸収量・排出量算定シート!CN$17-【入力】吸収量・排出量算定シート!$CF$17)),幹材積成長量!$L$7:$L$148,0),MATCH(【入力】吸収量・排出量算定シート!$G113,幹材積成長量!$L$7:$N$7,0)))),0)</f>
        <v>0</v>
      </c>
      <c r="CO113" s="2">
        <f>IFERROR(IF($F113="地位Ⅰ",INDEX(幹材積成長量!$I$7:$K$148,MATCH((【入力】吸収量・排出量算定シート!$H113+(【入力】吸収量・排出量算定シート!CO$17-【入力】吸収量・排出量算定シート!$CF$17)),幹材積成長量!$I$7:$I$148,0),MATCH(【入力】吸収量・排出量算定シート!$G113,幹材積成長量!$I$7:$K$7,0)),IF($F113="地位Ⅲ",INDEX(幹材積成長量!$O$7:$Q$148,MATCH((【入力】吸収量・排出量算定シート!$H113+(【入力】吸収量・排出量算定シート!CO$17-【入力】吸収量・排出量算定シート!$CF$17)),幹材積成長量!$O$7:$O$148,0),MATCH(【入力】吸収量・排出量算定シート!$G113,幹材積成長量!$O$7:$Q$7,0)),INDEX(幹材積成長量!$L$7:$N$148,MATCH((【入力】吸収量・排出量算定シート!$H113+(【入力】吸収量・排出量算定シート!CO$17-【入力】吸収量・排出量算定シート!$CF$17)),幹材積成長量!$L$7:$L$148,0),MATCH(【入力】吸収量・排出量算定シート!$G113,幹材積成長量!$L$7:$N$7,0)))),0)</f>
        <v>0</v>
      </c>
      <c r="CP113" s="2">
        <f>IFERROR(IF($F113="地位Ⅰ",INDEX(幹材積成長量!$I$7:$K$148,MATCH((【入力】吸収量・排出量算定シート!$H113+(【入力】吸収量・排出量算定シート!CP$17-【入力】吸収量・排出量算定シート!$CF$17)),幹材積成長量!$I$7:$I$148,0),MATCH(【入力】吸収量・排出量算定シート!$G113,幹材積成長量!$I$7:$K$7,0)),IF($F113="地位Ⅲ",INDEX(幹材積成長量!$O$7:$Q$148,MATCH((【入力】吸収量・排出量算定シート!$H113+(【入力】吸収量・排出量算定シート!CP$17-【入力】吸収量・排出量算定シート!$CF$17)),幹材積成長量!$O$7:$O$148,0),MATCH(【入力】吸収量・排出量算定シート!$G113,幹材積成長量!$O$7:$Q$7,0)),INDEX(幹材積成長量!$L$7:$N$148,MATCH((【入力】吸収量・排出量算定シート!$H113+(【入力】吸収量・排出量算定シート!CP$17-【入力】吸収量・排出量算定シート!$CF$17)),幹材積成長量!$L$7:$L$148,0),MATCH(【入力】吸収量・排出量算定シート!$G113,幹材積成長量!$L$7:$N$7,0)))),0)</f>
        <v>0</v>
      </c>
      <c r="CQ113" s="2">
        <f>IFERROR(IF($F113="地位Ⅰ",INDEX(幹材積成長量!$I$7:$K$148,MATCH((【入力】吸収量・排出量算定シート!$H113+(【入力】吸収量・排出量算定シート!CQ$17-【入力】吸収量・排出量算定シート!$CF$17)),幹材積成長量!$I$7:$I$148,0),MATCH(【入力】吸収量・排出量算定シート!$G113,幹材積成長量!$I$7:$K$7,0)),IF($F113="地位Ⅲ",INDEX(幹材積成長量!$O$7:$Q$148,MATCH((【入力】吸収量・排出量算定シート!$H113+(【入力】吸収量・排出量算定シート!CQ$17-【入力】吸収量・排出量算定シート!$CF$17)),幹材積成長量!$O$7:$O$148,0),MATCH(【入力】吸収量・排出量算定シート!$G113,幹材積成長量!$O$7:$Q$7,0)),INDEX(幹材積成長量!$L$7:$N$148,MATCH((【入力】吸収量・排出量算定シート!$H113+(【入力】吸収量・排出量算定シート!CQ$17-【入力】吸収量・排出量算定シート!$CF$17)),幹材積成長量!$L$7:$L$148,0),MATCH(【入力】吸収量・排出量算定シート!$G113,幹材積成長量!$L$7:$N$7,0)))),0)</f>
        <v>0</v>
      </c>
      <c r="CR113" s="2">
        <f>IFERROR(IF($F113="地位Ⅰ",INDEX(幹材積成長量!$I$7:$K$148,MATCH((【入力】吸収量・排出量算定シート!$H113+(【入力】吸収量・排出量算定シート!CR$17-【入力】吸収量・排出量算定シート!$CF$17)),幹材積成長量!$I$7:$I$148,0),MATCH(【入力】吸収量・排出量算定シート!$G113,幹材積成長量!$I$7:$K$7,0)),IF($F113="地位Ⅲ",INDEX(幹材積成長量!$O$7:$Q$148,MATCH((【入力】吸収量・排出量算定シート!$H113+(【入力】吸収量・排出量算定シート!CR$17-【入力】吸収量・排出量算定シート!$CF$17)),幹材積成長量!$O$7:$O$148,0),MATCH(【入力】吸収量・排出量算定シート!$G113,幹材積成長量!$O$7:$Q$7,0)),INDEX(幹材積成長量!$L$7:$N$148,MATCH((【入力】吸収量・排出量算定シート!$H113+(【入力】吸収量・排出量算定シート!CR$17-【入力】吸収量・排出量算定シート!$CF$17)),幹材積成長量!$L$7:$L$148,0),MATCH(【入力】吸収量・排出量算定シート!$G113,幹材積成長量!$L$7:$N$7,0)))),0)</f>
        <v>0</v>
      </c>
      <c r="CS113" s="2">
        <f>IFERROR(IF($F113="地位Ⅰ",INDEX(幹材積成長量!$I$7:$K$148,MATCH((【入力】吸収量・排出量算定シート!$H113+(【入力】吸収量・排出量算定シート!CS$17-【入力】吸収量・排出量算定シート!$CF$17)),幹材積成長量!$I$7:$I$148,0),MATCH(【入力】吸収量・排出量算定シート!$G113,幹材積成長量!$I$7:$K$7,0)),IF($F113="地位Ⅲ",INDEX(幹材積成長量!$O$7:$Q$148,MATCH((【入力】吸収量・排出量算定シート!$H113+(【入力】吸収量・排出量算定シート!CS$17-【入力】吸収量・排出量算定シート!$CF$17)),幹材積成長量!$O$7:$O$148,0),MATCH(【入力】吸収量・排出量算定シート!$G113,幹材積成長量!$O$7:$Q$7,0)),INDEX(幹材積成長量!$L$7:$N$148,MATCH((【入力】吸収量・排出量算定シート!$H113+(【入力】吸収量・排出量算定シート!CS$17-【入力】吸収量・排出量算定シート!$CF$17)),幹材積成長量!$L$7:$L$148,0),MATCH(【入力】吸収量・排出量算定シート!$G113,幹材積成長量!$L$7:$N$7,0)))),0)</f>
        <v>0</v>
      </c>
      <c r="CT113" s="2">
        <f>IFERROR(IF($F113="地位Ⅰ",INDEX(幹材積成長量!$I$7:$K$148,MATCH((【入力】吸収量・排出量算定シート!$H113+(【入力】吸収量・排出量算定シート!CT$17-【入力】吸収量・排出量算定シート!$CF$17)),幹材積成長量!$I$7:$I$148,0),MATCH(【入力】吸収量・排出量算定シート!$G113,幹材積成長量!$I$7:$K$7,0)),IF($F113="地位Ⅲ",INDEX(幹材積成長量!$O$7:$Q$148,MATCH((【入力】吸収量・排出量算定シート!$H113+(【入力】吸収量・排出量算定シート!CT$17-【入力】吸収量・排出量算定シート!$CF$17)),幹材積成長量!$O$7:$O$148,0),MATCH(【入力】吸収量・排出量算定シート!$G113,幹材積成長量!$O$7:$Q$7,0)),INDEX(幹材積成長量!$L$7:$N$148,MATCH((【入力】吸収量・排出量算定シート!$H113+(【入力】吸収量・排出量算定シート!CT$17-【入力】吸収量・排出量算定シート!$CF$17)),幹材積成長量!$L$7:$L$148,0),MATCH(【入力】吸収量・排出量算定シート!$G113,幹材積成長量!$L$7:$N$7,0)))),0)</f>
        <v>0</v>
      </c>
      <c r="CU113" s="2">
        <f>IFERROR(IF($F113="地位Ⅰ",INDEX(幹材積成長量!$I$7:$K$148,MATCH((【入力】吸収量・排出量算定シート!$H113+(【入力】吸収量・排出量算定シート!CU$17-【入力】吸収量・排出量算定シート!$CF$17)),幹材積成長量!$I$7:$I$148,0),MATCH(【入力】吸収量・排出量算定シート!$G113,幹材積成長量!$I$7:$K$7,0)),IF($F113="地位Ⅲ",INDEX(幹材積成長量!$O$7:$Q$148,MATCH((【入力】吸収量・排出量算定シート!$H113+(【入力】吸収量・排出量算定シート!CU$17-【入力】吸収量・排出量算定シート!$CF$17)),幹材積成長量!$O$7:$O$148,0),MATCH(【入力】吸収量・排出量算定シート!$G113,幹材積成長量!$O$7:$Q$7,0)),INDEX(幹材積成長量!$L$7:$N$148,MATCH((【入力】吸収量・排出量算定シート!$H113+(【入力】吸収量・排出量算定シート!CU$17-【入力】吸収量・排出量算定シート!$CF$17)),幹材積成長量!$L$7:$L$148,0),MATCH(【入力】吸収量・排出量算定シート!$G113,幹材積成長量!$L$7:$N$7,0)))),0)</f>
        <v>0</v>
      </c>
      <c r="CV113" s="2">
        <f>IFERROR(IF($F113="地位Ⅰ",INDEX(幹材積成長量!$I$7:$K$148,MATCH((【入力】吸収量・排出量算定シート!$H113+(【入力】吸収量・排出量算定シート!CV$17-【入力】吸収量・排出量算定シート!$CF$17)),幹材積成長量!$I$7:$I$148,0),MATCH(【入力】吸収量・排出量算定シート!$G113,幹材積成長量!$I$7:$K$7,0)),IF($F113="地位Ⅲ",INDEX(幹材積成長量!$O$7:$Q$148,MATCH((【入力】吸収量・排出量算定シート!$H113+(【入力】吸収量・排出量算定シート!CV$17-【入力】吸収量・排出量算定シート!$CF$17)),幹材積成長量!$O$7:$O$148,0),MATCH(【入力】吸収量・排出量算定シート!$G113,幹材積成長量!$O$7:$Q$7,0)),INDEX(幹材積成長量!$L$7:$N$148,MATCH((【入力】吸収量・排出量算定シート!$H113+(【入力】吸収量・排出量算定シート!CV$17-【入力】吸収量・排出量算定シート!$CF$17)),幹材積成長量!$L$7:$L$148,0),MATCH(【入力】吸収量・排出量算定シート!$G113,幹材積成長量!$L$7:$N$7,0)))),0)</f>
        <v>0</v>
      </c>
      <c r="CW113" s="2">
        <f t="shared" si="284"/>
        <v>0</v>
      </c>
      <c r="CX113" s="2">
        <f t="shared" si="285"/>
        <v>0</v>
      </c>
      <c r="CY113" s="2">
        <f t="shared" si="286"/>
        <v>0</v>
      </c>
      <c r="CZ113" s="2">
        <f t="shared" si="287"/>
        <v>0</v>
      </c>
      <c r="DA113" s="2">
        <f t="shared" si="288"/>
        <v>0</v>
      </c>
      <c r="DB113" s="2">
        <f t="shared" si="289"/>
        <v>0</v>
      </c>
      <c r="DC113" s="2">
        <f t="shared" si="290"/>
        <v>0</v>
      </c>
      <c r="DD113" s="2">
        <f t="shared" si="291"/>
        <v>0</v>
      </c>
      <c r="DE113" s="2">
        <f t="shared" si="292"/>
        <v>0</v>
      </c>
      <c r="DF113" s="2">
        <f t="shared" si="293"/>
        <v>0</v>
      </c>
      <c r="DG113" s="2">
        <f t="shared" si="294"/>
        <v>0</v>
      </c>
      <c r="DH113" s="2">
        <f t="shared" si="295"/>
        <v>0</v>
      </c>
      <c r="DI113" s="2">
        <f t="shared" si="296"/>
        <v>0</v>
      </c>
      <c r="DJ113" s="2">
        <f t="shared" si="297"/>
        <v>0</v>
      </c>
      <c r="DK113" s="2">
        <f t="shared" si="298"/>
        <v>0</v>
      </c>
      <c r="DL113" s="2">
        <f t="shared" si="299"/>
        <v>0</v>
      </c>
      <c r="DM113" s="2">
        <f t="shared" si="300"/>
        <v>0</v>
      </c>
      <c r="DN113" s="187">
        <f>IFERROR(IF($F113="地位Ⅰ",INDEX(幹材積成長量!$AE$7:$AG$14,8,MATCH(【入力】吸収量・排出量算定シート!$G113,幹材積成長量!$AE$7:$AG$7,0)),IF($F113="地位Ⅲ",INDEX(幹材積成長量!$AK$7:$AM$14,8,MATCH(【入力】吸収量・排出量算定シート!$G113,幹材積成長量!$AK$7:$AM$7,0)),INDEX(幹材積成長量!$AH$7:$AJ$14,8,MATCH(【入力】吸収量・排出量算定シート!$G113,幹材積成長量!$AH$7:$AJ$7,0)))),0)</f>
        <v>0</v>
      </c>
      <c r="DO113" s="187">
        <f>IFERROR(IF($F113="地位Ⅰ",INDEX(幹材積成長量!$AE$7:$AG$14,8,MATCH(【入力】吸収量・排出量算定シート!$G113,幹材積成長量!$AE$7:$AG$7,0)),IF($F113="地位Ⅲ",INDEX(幹材積成長量!$AK$7:$AM$14,8,MATCH(【入力】吸収量・排出量算定シート!$G113,幹材積成長量!$AK$7:$AM$7,0)),INDEX(幹材積成長量!$AH$7:$AJ$14,8,MATCH(【入力】吸収量・排出量算定シート!$G113,幹材積成長量!$AH$7:$AJ$7,0)))),0)</f>
        <v>0</v>
      </c>
      <c r="DP113" s="187">
        <f>IFERROR(IF($F113="地位Ⅰ",INDEX(幹材積成長量!$AE$7:$AG$14,8,MATCH(【入力】吸収量・排出量算定シート!$G113,幹材積成長量!$AE$7:$AG$7,0)),IF($F113="地位Ⅲ",INDEX(幹材積成長量!$AK$7:$AM$14,8,MATCH(【入力】吸収量・排出量算定シート!$G113,幹材積成長量!$AK$7:$AM$7,0)),INDEX(幹材積成長量!$AH$7:$AJ$14,8,MATCH(【入力】吸収量・排出量算定シート!$G113,幹材積成長量!$AH$7:$AJ$7,0)))),0)</f>
        <v>0</v>
      </c>
      <c r="DQ113" s="187">
        <f>IFERROR(IF($F113="地位Ⅰ",INDEX(幹材積成長量!$AE$7:$AG$14,8,MATCH(【入力】吸収量・排出量算定シート!$G113,幹材積成長量!$AE$7:$AG$7,0)),IF($F113="地位Ⅲ",INDEX(幹材積成長量!$AK$7:$AM$14,8,MATCH(【入力】吸収量・排出量算定シート!$G113,幹材積成長量!$AK$7:$AM$7,0)),INDEX(幹材積成長量!$AH$7:$AJ$14,8,MATCH(【入力】吸収量・排出量算定シート!$G113,幹材積成長量!$AH$7:$AJ$7,0)))),0)</f>
        <v>0</v>
      </c>
      <c r="DR113" s="187">
        <f>IFERROR(IF($F113="地位Ⅰ",INDEX(幹材積成長量!$AE$7:$AG$14,8,MATCH(【入力】吸収量・排出量算定シート!$G113,幹材積成長量!$AE$7:$AG$7,0)),IF($F113="地位Ⅲ",INDEX(幹材積成長量!$AK$7:$AM$14,8,MATCH(【入力】吸収量・排出量算定シート!$G113,幹材積成長量!$AK$7:$AM$7,0)),INDEX(幹材積成長量!$AH$7:$AJ$14,8,MATCH(【入力】吸収量・排出量算定シート!$G113,幹材積成長量!$AH$7:$AJ$7,0)))),0)</f>
        <v>0</v>
      </c>
      <c r="DS113" s="187">
        <f>IFERROR(IF($F113="地位Ⅰ",INDEX(幹材積成長量!$AE$7:$AG$14,8,MATCH(【入力】吸収量・排出量算定シート!$G113,幹材積成長量!$AE$7:$AG$7,0)),IF($F113="地位Ⅲ",INDEX(幹材積成長量!$AK$7:$AM$14,8,MATCH(【入力】吸収量・排出量算定シート!$G113,幹材積成長量!$AK$7:$AM$7,0)),INDEX(幹材積成長量!$AH$7:$AJ$14,8,MATCH(【入力】吸収量・排出量算定シート!$G113,幹材積成長量!$AH$7:$AJ$7,0)))),0)</f>
        <v>0</v>
      </c>
      <c r="DT113" s="187">
        <f>IFERROR(IF($F113="地位Ⅰ",INDEX(幹材積成長量!$AE$7:$AG$14,8,MATCH(【入力】吸収量・排出量算定シート!$G113,幹材積成長量!$AE$7:$AG$7,0)),IF($F113="地位Ⅲ",INDEX(幹材積成長量!$AK$7:$AM$14,8,MATCH(【入力】吸収量・排出量算定シート!$G113,幹材積成長量!$AK$7:$AM$7,0)),INDEX(幹材積成長量!$AH$7:$AJ$14,8,MATCH(【入力】吸収量・排出量算定シート!$G113,幹材積成長量!$AH$7:$AJ$7,0)))),0)</f>
        <v>0</v>
      </c>
      <c r="DU113" s="187">
        <f>IFERROR(IF($F113="地位Ⅰ",INDEX(幹材積成長量!$AE$7:$AG$14,8,MATCH(【入力】吸収量・排出量算定シート!$G113,幹材積成長量!$AE$7:$AG$7,0)),IF($F113="地位Ⅲ",INDEX(幹材積成長量!$AK$7:$AM$14,8,MATCH(【入力】吸収量・排出量算定シート!$G113,幹材積成長量!$AK$7:$AM$7,0)),INDEX(幹材積成長量!$AH$7:$AJ$14,8,MATCH(【入力】吸収量・排出量算定シート!$G113,幹材積成長量!$AH$7:$AJ$7,0)))),0)</f>
        <v>0</v>
      </c>
      <c r="DV113" s="187">
        <f>IFERROR(IF($F113="地位Ⅰ",INDEX(幹材積成長量!$AE$7:$AG$14,8,MATCH(【入力】吸収量・排出量算定シート!$G113,幹材積成長量!$AE$7:$AG$7,0)),IF($F113="地位Ⅲ",INDEX(幹材積成長量!$AK$7:$AM$14,8,MATCH(【入力】吸収量・排出量算定シート!$G113,幹材積成長量!$AK$7:$AM$7,0)),INDEX(幹材積成長量!$AH$7:$AJ$14,8,MATCH(【入力】吸収量・排出量算定シート!$G113,幹材積成長量!$AH$7:$AJ$7,0)))),0)</f>
        <v>0</v>
      </c>
      <c r="DW113" s="187">
        <f>IFERROR(IF($F113="地位Ⅰ",INDEX(幹材積成長量!$AE$7:$AG$14,8,MATCH(【入力】吸収量・排出量算定シート!$G113,幹材積成長量!$AE$7:$AG$7,0)),IF($F113="地位Ⅲ",INDEX(幹材積成長量!$AK$7:$AM$14,8,MATCH(【入力】吸収量・排出量算定シート!$G113,幹材積成長量!$AK$7:$AM$7,0)),INDEX(幹材積成長量!$AH$7:$AJ$14,8,MATCH(【入力】吸収量・排出量算定シート!$G113,幹材積成長量!$AH$7:$AJ$7,0)))),0)</f>
        <v>0</v>
      </c>
      <c r="DX113" s="187">
        <f>IFERROR(IF($F113="地位Ⅰ",INDEX(幹材積成長量!$AE$7:$AG$14,8,MATCH(【入力】吸収量・排出量算定シート!$G113,幹材積成長量!$AE$7:$AG$7,0)),IF($F113="地位Ⅲ",INDEX(幹材積成長量!$AK$7:$AM$14,8,MATCH(【入力】吸収量・排出量算定シート!$G113,幹材積成長量!$AK$7:$AM$7,0)),INDEX(幹材積成長量!$AH$7:$AJ$14,8,MATCH(【入力】吸収量・排出量算定シート!$G113,幹材積成長量!$AH$7:$AJ$7,0)))),0)</f>
        <v>0</v>
      </c>
      <c r="DY113" s="187">
        <f>IFERROR(IF($F113="地位Ⅰ",INDEX(幹材積成長量!$AE$7:$AG$14,8,MATCH(【入力】吸収量・排出量算定シート!$G113,幹材積成長量!$AE$7:$AG$7,0)),IF($F113="地位Ⅲ",INDEX(幹材積成長量!$AK$7:$AM$14,8,MATCH(【入力】吸収量・排出量算定シート!$G113,幹材積成長量!$AK$7:$AM$7,0)),INDEX(幹材積成長量!$AH$7:$AJ$14,8,MATCH(【入力】吸収量・排出量算定シート!$G113,幹材積成長量!$AH$7:$AJ$7,0)))),0)</f>
        <v>0</v>
      </c>
      <c r="DZ113" s="187">
        <f>IFERROR(IF($F113="地位Ⅰ",INDEX(幹材積成長量!$AE$7:$AG$14,8,MATCH(【入力】吸収量・排出量算定シート!$G113,幹材積成長量!$AE$7:$AG$7,0)),IF($F113="地位Ⅲ",INDEX(幹材積成長量!$AK$7:$AM$14,8,MATCH(【入力】吸収量・排出量算定シート!$G113,幹材積成長量!$AK$7:$AM$7,0)),INDEX(幹材積成長量!$AH$7:$AJ$14,8,MATCH(【入力】吸収量・排出量算定シート!$G113,幹材積成長量!$AH$7:$AJ$7,0)))),0)</f>
        <v>0</v>
      </c>
      <c r="EA113" s="187">
        <f>IFERROR(IF($F113="地位Ⅰ",INDEX(幹材積成長量!$AE$7:$AG$14,8,MATCH(【入力】吸収量・排出量算定シート!$G113,幹材積成長量!$AE$7:$AG$7,0)),IF($F113="地位Ⅲ",INDEX(幹材積成長量!$AK$7:$AM$14,8,MATCH(【入力】吸収量・排出量算定シート!$G113,幹材積成長量!$AK$7:$AM$7,0)),INDEX(幹材積成長量!$AH$7:$AJ$14,8,MATCH(【入力】吸収量・排出量算定シート!$G113,幹材積成長量!$AH$7:$AJ$7,0)))),0)</f>
        <v>0</v>
      </c>
      <c r="EB113" s="187">
        <f>IFERROR(IF($F113="地位Ⅰ",INDEX(幹材積成長量!$AE$7:$AG$14,8,MATCH(【入力】吸収量・排出量算定シート!$G113,幹材積成長量!$AE$7:$AG$7,0)),IF($F113="地位Ⅲ",INDEX(幹材積成長量!$AK$7:$AM$14,8,MATCH(【入力】吸収量・排出量算定シート!$G113,幹材積成長量!$AK$7:$AM$7,0)),INDEX(幹材積成長量!$AH$7:$AJ$14,8,MATCH(【入力】吸収量・排出量算定シート!$G113,幹材積成長量!$AH$7:$AJ$7,0)))),0)</f>
        <v>0</v>
      </c>
      <c r="EC113" s="187">
        <f>IFERROR(IF($F113="地位Ⅰ",INDEX(幹材積成長量!$AE$7:$AG$14,8,MATCH(【入力】吸収量・排出量算定シート!$G113,幹材積成長量!$AE$7:$AG$7,0)),IF($F113="地位Ⅲ",INDEX(幹材積成長量!$AK$7:$AM$14,8,MATCH(【入力】吸収量・排出量算定シート!$G113,幹材積成長量!$AK$7:$AM$7,0)),INDEX(幹材積成長量!$AH$7:$AJ$14,8,MATCH(【入力】吸収量・排出量算定シート!$G113,幹材積成長量!$AH$7:$AJ$7,0)))),0)</f>
        <v>0</v>
      </c>
      <c r="ED113" s="186">
        <f t="shared" si="301"/>
        <v>0</v>
      </c>
      <c r="EE113" s="186">
        <f t="shared" si="302"/>
        <v>0</v>
      </c>
      <c r="EF113" s="186">
        <f t="shared" si="303"/>
        <v>0</v>
      </c>
      <c r="EG113" s="186">
        <f t="shared" si="304"/>
        <v>0</v>
      </c>
      <c r="EH113" s="186">
        <f t="shared" si="305"/>
        <v>0</v>
      </c>
      <c r="EI113" s="186">
        <f t="shared" si="306"/>
        <v>0</v>
      </c>
      <c r="EJ113" s="186">
        <f t="shared" si="307"/>
        <v>0</v>
      </c>
      <c r="EK113" s="186">
        <f t="shared" si="308"/>
        <v>0</v>
      </c>
      <c r="EL113" s="186">
        <f t="shared" si="309"/>
        <v>0</v>
      </c>
      <c r="EM113" s="186">
        <f t="shared" si="310"/>
        <v>0</v>
      </c>
      <c r="EN113" s="186">
        <f t="shared" si="311"/>
        <v>0</v>
      </c>
      <c r="EO113" s="186">
        <f t="shared" si="312"/>
        <v>0</v>
      </c>
      <c r="EP113" s="186">
        <f t="shared" si="313"/>
        <v>0</v>
      </c>
      <c r="EQ113" s="186">
        <f t="shared" si="314"/>
        <v>0</v>
      </c>
      <c r="ER113" s="186">
        <f t="shared" si="315"/>
        <v>0</v>
      </c>
      <c r="ES113" s="186">
        <f t="shared" si="316"/>
        <v>0</v>
      </c>
      <c r="ET113" s="186">
        <f t="shared" si="317"/>
        <v>0</v>
      </c>
    </row>
    <row r="114" spans="2:150" x14ac:dyDescent="0.3">
      <c r="B114" s="3"/>
      <c r="C114" s="3"/>
      <c r="D114" s="3"/>
      <c r="E114" s="3"/>
      <c r="G114" s="217"/>
      <c r="J114" s="3"/>
      <c r="M114" s="187">
        <f>IFERROR(IF($F114="地位Ⅰ",INDEX(幹材積成長量!$S$7:$U$148,MATCH(【入力】吸収量・排出量算定シート!$H114+(M$17-$M$17),幹材積成長量!$S$7:$S$148,0),MATCH($G114,幹材積成長量!$S$7:$U$7,0)),IF($F114="地位Ⅲ",INDEX(幹材積成長量!$Y$7:$AA$148,MATCH(【入力】吸収量・排出量算定シート!$H114+(M$17-$M$17),幹材積成長量!$Y$7:$Y$148,0),MATCH($G114,幹材積成長量!$Y$7:$AA$7,0)),INDEX(幹材積成長量!$V$7:$X$148,MATCH(【入力】吸収量・排出量算定シート!$H114+(M$17-$M$17),幹材積成長量!$V$7:$V$148,0),MATCH($G114,幹材積成長量!$V$7:$X$7,0)))),0)</f>
        <v>0</v>
      </c>
      <c r="N114" s="187">
        <f>IFERROR(IF($F114="地位Ⅰ",INDEX(幹材積成長量!$S$7:$U$148,MATCH(【入力】吸収量・排出量算定シート!$H114+(N$17-$M$17),幹材積成長量!$S$7:$S$148,0),MATCH($G114,幹材積成長量!$S$7:$U$7,0)),IF($F114="地位Ⅲ",INDEX(幹材積成長量!$Y$7:$AA$148,MATCH(【入力】吸収量・排出量算定シート!$H114+(N$17-$M$17),幹材積成長量!$Y$7:$Y$148,0),MATCH($G114,幹材積成長量!$Y$7:$AA$7,0)),INDEX(幹材積成長量!$V$7:$X$148,MATCH(【入力】吸収量・排出量算定シート!$H114+(N$17-$M$17),幹材積成長量!$V$7:$V$148,0),MATCH($G114,幹材積成長量!$V$7:$X$7,0)))),0)</f>
        <v>0</v>
      </c>
      <c r="O114" s="187">
        <f>IFERROR(IF($F114="地位Ⅰ",INDEX(幹材積成長量!$S$7:$U$148,MATCH(【入力】吸収量・排出量算定シート!$H114+(O$17-$M$17),幹材積成長量!$S$7:$S$148,0),MATCH($G114,幹材積成長量!$S$7:$U$7,0)),IF($F114="地位Ⅲ",INDEX(幹材積成長量!$Y$7:$AA$148,MATCH(【入力】吸収量・排出量算定シート!$H114+(O$17-$M$17),幹材積成長量!$Y$7:$Y$148,0),MATCH($G114,幹材積成長量!$Y$7:$AA$7,0)),INDEX(幹材積成長量!$V$7:$X$148,MATCH(【入力】吸収量・排出量算定シート!$H114+(O$17-$M$17),幹材積成長量!$V$7:$V$148,0),MATCH($G114,幹材積成長量!$V$7:$X$7,0)))),0)</f>
        <v>0</v>
      </c>
      <c r="P114" s="187">
        <f>IFERROR(IF($F114="地位Ⅰ",INDEX(幹材積成長量!$S$7:$U$148,MATCH(【入力】吸収量・排出量算定シート!$H114+(P$17-$M$17),幹材積成長量!$S$7:$S$148,0),MATCH($G114,幹材積成長量!$S$7:$U$7,0)),IF($F114="地位Ⅲ",INDEX(幹材積成長量!$Y$7:$AA$148,MATCH(【入力】吸収量・排出量算定シート!$H114+(P$17-$M$17),幹材積成長量!$Y$7:$Y$148,0),MATCH($G114,幹材積成長量!$Y$7:$AA$7,0)),INDEX(幹材積成長量!$V$7:$X$148,MATCH(【入力】吸収量・排出量算定シート!$H114+(P$17-$M$17),幹材積成長量!$V$7:$V$148,0),MATCH($G114,幹材積成長量!$V$7:$X$7,0)))),0)</f>
        <v>0</v>
      </c>
      <c r="Q114" s="187">
        <f>IFERROR(IF($F114="地位Ⅰ",INDEX(幹材積成長量!$S$7:$U$148,MATCH(【入力】吸収量・排出量算定シート!$H114+(Q$17-$M$17),幹材積成長量!$S$7:$S$148,0),MATCH($G114,幹材積成長量!$S$7:$U$7,0)),IF($F114="地位Ⅲ",INDEX(幹材積成長量!$Y$7:$AA$148,MATCH(【入力】吸収量・排出量算定シート!$H114+(Q$17-$M$17),幹材積成長量!$Y$7:$Y$148,0),MATCH($G114,幹材積成長量!$Y$7:$AA$7,0)),INDEX(幹材積成長量!$V$7:$X$148,MATCH(【入力】吸収量・排出量算定シート!$H114+(Q$17-$M$17),幹材積成長量!$V$7:$V$148,0),MATCH($G114,幹材積成長量!$V$7:$X$7,0)))),0)</f>
        <v>0</v>
      </c>
      <c r="R114" s="187">
        <f>IFERROR(IF($F114="地位Ⅰ",INDEX(幹材積成長量!$S$7:$U$148,MATCH(【入力】吸収量・排出量算定シート!$H114+(R$17-$M$17),幹材積成長量!$S$7:$S$148,0),MATCH($G114,幹材積成長量!$S$7:$U$7,0)),IF($F114="地位Ⅲ",INDEX(幹材積成長量!$Y$7:$AA$148,MATCH(【入力】吸収量・排出量算定シート!$H114+(R$17-$M$17),幹材積成長量!$Y$7:$Y$148,0),MATCH($G114,幹材積成長量!$Y$7:$AA$7,0)),INDEX(幹材積成長量!$V$7:$X$148,MATCH(【入力】吸収量・排出量算定シート!$H114+(R$17-$M$17),幹材積成長量!$V$7:$V$148,0),MATCH($G114,幹材積成長量!$V$7:$X$7,0)))),0)</f>
        <v>0</v>
      </c>
      <c r="S114" s="187">
        <f>IFERROR(IF($F114="地位Ⅰ",INDEX(幹材積成長量!$S$7:$U$148,MATCH(【入力】吸収量・排出量算定シート!$H114+(S$17-$M$17),幹材積成長量!$S$7:$S$148,0),MATCH($G114,幹材積成長量!$S$7:$U$7,0)),IF($F114="地位Ⅲ",INDEX(幹材積成長量!$Y$7:$AA$148,MATCH(【入力】吸収量・排出量算定シート!$H114+(S$17-$M$17),幹材積成長量!$Y$7:$Y$148,0),MATCH($G114,幹材積成長量!$Y$7:$AA$7,0)),INDEX(幹材積成長量!$V$7:$X$148,MATCH(【入力】吸収量・排出量算定シート!$H114+(S$17-$M$17),幹材積成長量!$V$7:$V$148,0),MATCH($G114,幹材積成長量!$V$7:$X$7,0)))),0)</f>
        <v>0</v>
      </c>
      <c r="T114" s="187">
        <f>IFERROR(IF($F114="地位Ⅰ",INDEX(幹材積成長量!$S$7:$U$148,MATCH(【入力】吸収量・排出量算定シート!$H114+(T$17-$M$17),幹材積成長量!$S$7:$S$148,0),MATCH($G114,幹材積成長量!$S$7:$U$7,0)),IF($F114="地位Ⅲ",INDEX(幹材積成長量!$Y$7:$AA$148,MATCH(【入力】吸収量・排出量算定シート!$H114+(T$17-$M$17),幹材積成長量!$Y$7:$Y$148,0),MATCH($G114,幹材積成長量!$Y$7:$AA$7,0)),INDEX(幹材積成長量!$V$7:$X$148,MATCH(【入力】吸収量・排出量算定シート!$H114+(T$17-$M$17),幹材積成長量!$V$7:$V$148,0),MATCH($G114,幹材積成長量!$V$7:$X$7,0)))),0)</f>
        <v>0</v>
      </c>
      <c r="U114" s="187">
        <f>IFERROR(IF($F114="地位Ⅰ",INDEX(幹材積成長量!$S$7:$U$148,MATCH(【入力】吸収量・排出量算定シート!$H114+(U$17-$M$17),幹材積成長量!$S$7:$S$148,0),MATCH($G114,幹材積成長量!$S$7:$U$7,0)),IF($F114="地位Ⅲ",INDEX(幹材積成長量!$Y$7:$AA$148,MATCH(【入力】吸収量・排出量算定シート!$H114+(U$17-$M$17),幹材積成長量!$Y$7:$Y$148,0),MATCH($G114,幹材積成長量!$Y$7:$AA$7,0)),INDEX(幹材積成長量!$V$7:$X$148,MATCH(【入力】吸収量・排出量算定シート!$H114+(U$17-$M$17),幹材積成長量!$V$7:$V$148,0),MATCH($G114,幹材積成長量!$V$7:$X$7,0)))),0)</f>
        <v>0</v>
      </c>
      <c r="V114" s="187">
        <f>IFERROR(IF($F114="地位Ⅰ",INDEX(幹材積成長量!$S$7:$U$148,MATCH(【入力】吸収量・排出量算定シート!$H114+(V$17-$M$17),幹材積成長量!$S$7:$S$148,0),MATCH($G114,幹材積成長量!$S$7:$U$7,0)),IF($F114="地位Ⅲ",INDEX(幹材積成長量!$Y$7:$AA$148,MATCH(【入力】吸収量・排出量算定シート!$H114+(V$17-$M$17),幹材積成長量!$Y$7:$Y$148,0),MATCH($G114,幹材積成長量!$Y$7:$AA$7,0)),INDEX(幹材積成長量!$V$7:$X$148,MATCH(【入力】吸収量・排出量算定シート!$H114+(V$17-$M$17),幹材積成長量!$V$7:$V$148,0),MATCH($G114,幹材積成長量!$V$7:$X$7,0)))),0)</f>
        <v>0</v>
      </c>
      <c r="W114" s="187">
        <f>IFERROR(IF($F114="地位Ⅰ",INDEX(幹材積成長量!$S$7:$U$148,MATCH(【入力】吸収量・排出量算定シート!$H114+(W$17-$M$17),幹材積成長量!$S$7:$S$148,0),MATCH($G114,幹材積成長量!$S$7:$U$7,0)),IF($F114="地位Ⅲ",INDEX(幹材積成長量!$Y$7:$AA$148,MATCH(【入力】吸収量・排出量算定シート!$H114+(W$17-$M$17),幹材積成長量!$Y$7:$Y$148,0),MATCH($G114,幹材積成長量!$Y$7:$AA$7,0)),INDEX(幹材積成長量!$V$7:$X$148,MATCH(【入力】吸収量・排出量算定シート!$H114+(W$17-$M$17),幹材積成長量!$V$7:$V$148,0),MATCH($G114,幹材積成長量!$V$7:$X$7,0)))),0)</f>
        <v>0</v>
      </c>
      <c r="X114" s="187">
        <f>IFERROR(IF($F114="地位Ⅰ",INDEX(幹材積成長量!$S$7:$U$148,MATCH(【入力】吸収量・排出量算定シート!$H114+(X$17-$M$17),幹材積成長量!$S$7:$S$148,0),MATCH($G114,幹材積成長量!$S$7:$U$7,0)),IF($F114="地位Ⅲ",INDEX(幹材積成長量!$Y$7:$AA$148,MATCH(【入力】吸収量・排出量算定シート!$H114+(X$17-$M$17),幹材積成長量!$Y$7:$Y$148,0),MATCH($G114,幹材積成長量!$Y$7:$AA$7,0)),INDEX(幹材積成長量!$V$7:$X$148,MATCH(【入力】吸収量・排出量算定シート!$H114+(X$17-$M$17),幹材積成長量!$V$7:$V$148,0),MATCH($G114,幹材積成長量!$V$7:$X$7,0)))),0)</f>
        <v>0</v>
      </c>
      <c r="Y114" s="187">
        <f>IFERROR(IF($F114="地位Ⅰ",INDEX(幹材積成長量!$S$7:$U$148,MATCH(【入力】吸収量・排出量算定シート!$H114+(Y$17-$M$17),幹材積成長量!$S$7:$S$148,0),MATCH($G114,幹材積成長量!$S$7:$U$7,0)),IF($F114="地位Ⅲ",INDEX(幹材積成長量!$Y$7:$AA$148,MATCH(【入力】吸収量・排出量算定シート!$H114+(Y$17-$M$17),幹材積成長量!$Y$7:$Y$148,0),MATCH($G114,幹材積成長量!$Y$7:$AA$7,0)),INDEX(幹材積成長量!$V$7:$X$148,MATCH(【入力】吸収量・排出量算定シート!$H114+(Y$17-$M$17),幹材積成長量!$V$7:$V$148,0),MATCH($G114,幹材積成長量!$V$7:$X$7,0)))),0)</f>
        <v>0</v>
      </c>
      <c r="Z114" s="187">
        <f>IFERROR(IF($F114="地位Ⅰ",INDEX(幹材積成長量!$S$7:$U$148,MATCH(【入力】吸収量・排出量算定シート!$H114+(Z$17-$M$17),幹材積成長量!$S$7:$S$148,0),MATCH($G114,幹材積成長量!$S$7:$U$7,0)),IF($F114="地位Ⅲ",INDEX(幹材積成長量!$Y$7:$AA$148,MATCH(【入力】吸収量・排出量算定シート!$H114+(Z$17-$M$17),幹材積成長量!$Y$7:$Y$148,0),MATCH($G114,幹材積成長量!$Y$7:$AA$7,0)),INDEX(幹材積成長量!$V$7:$X$148,MATCH(【入力】吸収量・排出量算定シート!$H114+(Z$17-$M$17),幹材積成長量!$V$7:$V$148,0),MATCH($G114,幹材積成長量!$V$7:$X$7,0)))),0)</f>
        <v>0</v>
      </c>
      <c r="AA114" s="187">
        <f>IFERROR(IF($F114="地位Ⅰ",INDEX(幹材積成長量!$S$7:$U$148,MATCH(【入力】吸収量・排出量算定シート!$H114+(AA$17-$M$17),幹材積成長量!$S$7:$S$148,0),MATCH($G114,幹材積成長量!$S$7:$U$7,0)),IF($F114="地位Ⅲ",INDEX(幹材積成長量!$Y$7:$AA$148,MATCH(【入力】吸収量・排出量算定シート!$H114+(AA$17-$M$17),幹材積成長量!$Y$7:$Y$148,0),MATCH($G114,幹材積成長量!$Y$7:$AA$7,0)),INDEX(幹材積成長量!$V$7:$X$148,MATCH(【入力】吸収量・排出量算定シート!$H114+(AA$17-$M$17),幹材積成長量!$V$7:$V$148,0),MATCH($G114,幹材積成長量!$V$7:$X$7,0)))),0)</f>
        <v>0</v>
      </c>
      <c r="AB114" s="187">
        <f>IFERROR(IF($F114="地位Ⅰ",INDEX(幹材積成長量!$S$7:$U$148,MATCH(【入力】吸収量・排出量算定シート!$H114+(AB$17-$M$17),幹材積成長量!$S$7:$S$148,0),MATCH($G114,幹材積成長量!$S$7:$U$7,0)),IF($F114="地位Ⅲ",INDEX(幹材積成長量!$Y$7:$AA$148,MATCH(【入力】吸収量・排出量算定シート!$H114+(AB$17-$M$17),幹材積成長量!$Y$7:$Y$148,0),MATCH($G114,幹材積成長量!$Y$7:$AA$7,0)),INDEX(幹材積成長量!$V$7:$X$148,MATCH(【入力】吸収量・排出量算定シート!$H114+(AB$17-$M$17),幹材積成長量!$V$7:$V$148,0),MATCH($G114,幹材積成長量!$V$7:$X$7,0)))),0)</f>
        <v>0</v>
      </c>
      <c r="AC114" s="187">
        <f>IFERROR(IF($F114="地位Ⅰ",INDEX(幹材積成長量!$S$7:$U$148,MATCH(【入力】吸収量・排出量算定シート!$H114+(AC$17-$M$17),幹材積成長量!$S$7:$S$148,0),MATCH($G114,幹材積成長量!$S$7:$U$7,0)),IF($F114="地位Ⅲ",INDEX(幹材積成長量!$Y$7:$AA$148,MATCH(【入力】吸収量・排出量算定シート!$H114+(AC$17-$M$17),幹材積成長量!$Y$7:$Y$148,0),MATCH($G114,幹材積成長量!$Y$7:$AA$7,0)),INDEX(幹材積成長量!$V$7:$X$148,MATCH(【入力】吸収量・排出量算定シート!$H114+(AC$17-$M$17),幹材積成長量!$V$7:$V$148,0),MATCH($G114,幹材積成長量!$V$7:$X$7,0)))),0)</f>
        <v>0</v>
      </c>
      <c r="AD114" s="2">
        <f>IFERROR(INDEX('BEF（拡大係数）'!$A$4:$AO$154,MATCH(【入力】吸収量・排出量算定シート!$H114,'BEF（拡大係数）'!$A$4:$A$154,0),MATCH($G114,'BEF（拡大係数）'!$A$4:$AO$4,0)),0)</f>
        <v>0</v>
      </c>
      <c r="AE114" s="2">
        <f>IFERROR(INDEX('BEF（拡大係数）'!$A$4:$AO$154,MATCH(【入力】吸収量・排出量算定シート!$H114,'BEF（拡大係数）'!$A$4:$A$154,0),MATCH($G114,'BEF（拡大係数）'!$A$4:$AO$4,0)),0)</f>
        <v>0</v>
      </c>
      <c r="AF114" s="2">
        <f>IFERROR(INDEX('BEF（拡大係数）'!$A$4:$AO$154,MATCH(【入力】吸収量・排出量算定シート!$H114,'BEF（拡大係数）'!$A$4:$A$154,0),MATCH($G114,'BEF（拡大係数）'!$A$4:$AO$4,0)),0)</f>
        <v>0</v>
      </c>
      <c r="AG114" s="2">
        <f>IFERROR(INDEX('BEF（拡大係数）'!$A$4:$AO$154,MATCH(【入力】吸収量・排出量算定シート!$H114,'BEF（拡大係数）'!$A$4:$A$154,0),MATCH($G114,'BEF（拡大係数）'!$A$4:$AO$4,0)),0)</f>
        <v>0</v>
      </c>
      <c r="AH114" s="2">
        <f>IFERROR(INDEX('BEF（拡大係数）'!$A$4:$AO$154,MATCH(【入力】吸収量・排出量算定シート!$H114,'BEF（拡大係数）'!$A$4:$A$154,0),MATCH($G114,'BEF（拡大係数）'!$A$4:$AO$4,0)),0)</f>
        <v>0</v>
      </c>
      <c r="AI114" s="2">
        <f>IFERROR(INDEX('BEF（拡大係数）'!$A$4:$AO$154,MATCH(【入力】吸収量・排出量算定シート!$H114,'BEF（拡大係数）'!$A$4:$A$154,0),MATCH($G114,'BEF（拡大係数）'!$A$4:$AO$4,0)),0)</f>
        <v>0</v>
      </c>
      <c r="AJ114" s="2">
        <f>IFERROR(INDEX('BEF（拡大係数）'!$A$4:$AO$154,MATCH(【入力】吸収量・排出量算定シート!$H114,'BEF（拡大係数）'!$A$4:$A$154,0),MATCH($G114,'BEF（拡大係数）'!$A$4:$AO$4,0)),0)</f>
        <v>0</v>
      </c>
      <c r="AK114" s="2">
        <f>IFERROR(INDEX('BEF（拡大係数）'!$A$4:$AO$154,MATCH(【入力】吸収量・排出量算定シート!$H114,'BEF（拡大係数）'!$A$4:$A$154,0),MATCH($G114,'BEF（拡大係数）'!$A$4:$AO$4,0)),0)</f>
        <v>0</v>
      </c>
      <c r="AL114" s="2">
        <f>IFERROR(INDEX('BEF（拡大係数）'!$A$4:$AO$154,MATCH(【入力】吸収量・排出量算定シート!$H114,'BEF（拡大係数）'!$A$4:$A$154,0),MATCH($G114,'BEF（拡大係数）'!$A$4:$AO$4,0)),0)</f>
        <v>0</v>
      </c>
      <c r="AM114" s="2">
        <f>IFERROR(INDEX('BEF（拡大係数）'!$A$4:$AO$154,MATCH(【入力】吸収量・排出量算定シート!$H114,'BEF（拡大係数）'!$A$4:$A$154,0),MATCH($G114,'BEF（拡大係数）'!$A$4:$AO$4,0)),0)</f>
        <v>0</v>
      </c>
      <c r="AN114" s="2">
        <f>IFERROR(INDEX('BEF（拡大係数）'!$A$4:$AO$154,MATCH(【入力】吸収量・排出量算定シート!$H114,'BEF（拡大係数）'!$A$4:$A$154,0),MATCH($G114,'BEF（拡大係数）'!$A$4:$AO$4,0)),0)</f>
        <v>0</v>
      </c>
      <c r="AO114" s="2">
        <f>IFERROR(INDEX('BEF（拡大係数）'!$A$4:$AO$154,MATCH(【入力】吸収量・排出量算定シート!$H114,'BEF（拡大係数）'!$A$4:$A$154,0),MATCH($G114,'BEF（拡大係数）'!$A$4:$AO$4,0)),0)</f>
        <v>0</v>
      </c>
      <c r="AP114" s="2">
        <f>IFERROR(INDEX('BEF（拡大係数）'!$A$4:$AO$154,MATCH(【入力】吸収量・排出量算定シート!$H114,'BEF（拡大係数）'!$A$4:$A$154,0),MATCH($G114,'BEF（拡大係数）'!$A$4:$AO$4,0)),0)</f>
        <v>0</v>
      </c>
      <c r="AQ114" s="2">
        <f>IFERROR(INDEX('BEF（拡大係数）'!$A$4:$AO$154,MATCH(【入力】吸収量・排出量算定シート!$H114,'BEF（拡大係数）'!$A$4:$A$154,0),MATCH($G114,'BEF（拡大係数）'!$A$4:$AO$4,0)),0)</f>
        <v>0</v>
      </c>
      <c r="AR114" s="2">
        <f>IFERROR(INDEX('BEF（拡大係数）'!$A$4:$AO$154,MATCH(【入力】吸収量・排出量算定シート!$H114,'BEF（拡大係数）'!$A$4:$A$154,0),MATCH($G114,'BEF（拡大係数）'!$A$4:$AO$4,0)),0)</f>
        <v>0</v>
      </c>
      <c r="AS114" s="2">
        <f>IFERROR(INDEX('BEF（拡大係数）'!$A$4:$AO$154,MATCH(【入力】吸収量・排出量算定シート!$H114,'BEF（拡大係数）'!$A$4:$A$154,0),MATCH($G114,'BEF（拡大係数）'!$A$4:$AO$4,0)),0)</f>
        <v>0</v>
      </c>
      <c r="AT114" s="2">
        <f>IFERROR(INDEX('BEF（拡大係数）'!$A$4:$AO$154,MATCH(【入力】吸収量・排出量算定シート!$H114,'BEF（拡大係数）'!$A$4:$A$154,0),MATCH($G114,'BEF（拡大係数）'!$A$4:$AO$4,0)),0)</f>
        <v>0</v>
      </c>
      <c r="AU114" s="2">
        <f>IFERROR(VLOOKUP($G114,パラメータ_オリジナル!$B$6:$G$45,4,FALSE),0)</f>
        <v>0</v>
      </c>
      <c r="AV114" s="2">
        <f>IFERROR(VLOOKUP($G114,パラメータ_オリジナル!$B$6:$G$45,5,FALSE),0)</f>
        <v>0</v>
      </c>
      <c r="AW114" s="2">
        <f>IFERROR(VLOOKUP($G114,パラメータ_オリジナル!$B$6:$G$45,6,FALSE),0)</f>
        <v>0</v>
      </c>
      <c r="AX114" s="125">
        <f t="shared" si="250"/>
        <v>0</v>
      </c>
      <c r="AY114" s="125">
        <f t="shared" si="251"/>
        <v>0</v>
      </c>
      <c r="AZ114" s="125">
        <f t="shared" si="252"/>
        <v>0</v>
      </c>
      <c r="BA114" s="125">
        <f t="shared" si="253"/>
        <v>0</v>
      </c>
      <c r="BB114" s="125">
        <f t="shared" si="254"/>
        <v>0</v>
      </c>
      <c r="BC114" s="125">
        <f t="shared" si="255"/>
        <v>0</v>
      </c>
      <c r="BD114" s="125">
        <f t="shared" si="256"/>
        <v>0</v>
      </c>
      <c r="BE114" s="125">
        <f t="shared" si="257"/>
        <v>0</v>
      </c>
      <c r="BF114" s="125">
        <f t="shared" si="258"/>
        <v>0</v>
      </c>
      <c r="BG114" s="125">
        <f t="shared" si="259"/>
        <v>0</v>
      </c>
      <c r="BH114" s="125">
        <f t="shared" si="260"/>
        <v>0</v>
      </c>
      <c r="BI114" s="125">
        <f t="shared" si="261"/>
        <v>0</v>
      </c>
      <c r="BJ114" s="125">
        <f t="shared" si="262"/>
        <v>0</v>
      </c>
      <c r="BK114" s="125">
        <f t="shared" si="263"/>
        <v>0</v>
      </c>
      <c r="BL114" s="125">
        <f t="shared" si="264"/>
        <v>0</v>
      </c>
      <c r="BM114" s="125">
        <f t="shared" si="265"/>
        <v>0</v>
      </c>
      <c r="BN114" s="125">
        <f t="shared" si="266"/>
        <v>0</v>
      </c>
      <c r="BO114" s="125">
        <f t="shared" si="267"/>
        <v>0</v>
      </c>
      <c r="BP114" s="125">
        <f t="shared" si="268"/>
        <v>0</v>
      </c>
      <c r="BQ114" s="125">
        <f t="shared" si="269"/>
        <v>0</v>
      </c>
      <c r="BR114" s="125">
        <f t="shared" si="270"/>
        <v>0</v>
      </c>
      <c r="BS114" s="125">
        <f t="shared" si="271"/>
        <v>0</v>
      </c>
      <c r="BT114" s="125">
        <f t="shared" si="272"/>
        <v>0</v>
      </c>
      <c r="BU114" s="125">
        <f t="shared" si="273"/>
        <v>0</v>
      </c>
      <c r="BV114" s="125">
        <f t="shared" si="274"/>
        <v>0</v>
      </c>
      <c r="BW114" s="125">
        <f t="shared" si="275"/>
        <v>0</v>
      </c>
      <c r="BX114" s="125">
        <f t="shared" si="276"/>
        <v>0</v>
      </c>
      <c r="BY114" s="125">
        <f t="shared" si="277"/>
        <v>0</v>
      </c>
      <c r="BZ114" s="125">
        <f t="shared" si="278"/>
        <v>0</v>
      </c>
      <c r="CA114" s="125">
        <f t="shared" si="279"/>
        <v>0</v>
      </c>
      <c r="CB114" s="125">
        <f t="shared" si="280"/>
        <v>0</v>
      </c>
      <c r="CC114" s="125">
        <f t="shared" si="281"/>
        <v>0</v>
      </c>
      <c r="CD114" s="125">
        <f t="shared" si="282"/>
        <v>0</v>
      </c>
      <c r="CE114" s="125">
        <f t="shared" si="283"/>
        <v>0</v>
      </c>
      <c r="CF114" s="2">
        <f>IFERROR(IF($F114="地位Ⅰ",INDEX(幹材積成長量!$I$7:$K$148,MATCH((【入力】吸収量・排出量算定シート!$H114+(【入力】吸収量・排出量算定シート!CF$17-【入力】吸収量・排出量算定シート!$CF$17)),幹材積成長量!$I$7:$I$148,0),MATCH(【入力】吸収量・排出量算定シート!$G114,幹材積成長量!$I$7:$K$7,0)),IF($F114="地位Ⅲ",INDEX(幹材積成長量!$O$7:$Q$148,MATCH((【入力】吸収量・排出量算定シート!$H114+(【入力】吸収量・排出量算定シート!CF$17-【入力】吸収量・排出量算定シート!$CF$17)),幹材積成長量!$O$7:$O$148,0),MATCH(【入力】吸収量・排出量算定シート!$G114,幹材積成長量!$O$7:$Q$7,0)),INDEX(幹材積成長量!$L$7:$N$148,MATCH((【入力】吸収量・排出量算定シート!$H114+(【入力】吸収量・排出量算定シート!CF$17-【入力】吸収量・排出量算定シート!$CF$17)),幹材積成長量!$L$7:$L$148,0),MATCH(【入力】吸収量・排出量算定シート!$G114,幹材積成長量!$L$7:$N$7,0)))),0)</f>
        <v>0</v>
      </c>
      <c r="CG114" s="2">
        <f>IFERROR(IF($F114="地位Ⅰ",INDEX(幹材積成長量!$I$7:$K$148,MATCH((【入力】吸収量・排出量算定シート!$H114+(【入力】吸収量・排出量算定シート!CG$17-【入力】吸収量・排出量算定シート!$CF$17)),幹材積成長量!$I$7:$I$148,0),MATCH(【入力】吸収量・排出量算定シート!$G114,幹材積成長量!$I$7:$K$7,0)),IF($F114="地位Ⅲ",INDEX(幹材積成長量!$O$7:$Q$148,MATCH((【入力】吸収量・排出量算定シート!$H114+(【入力】吸収量・排出量算定シート!CG$17-【入力】吸収量・排出量算定シート!$CF$17)),幹材積成長量!$O$7:$O$148,0),MATCH(【入力】吸収量・排出量算定シート!$G114,幹材積成長量!$O$7:$Q$7,0)),INDEX(幹材積成長量!$L$7:$N$148,MATCH((【入力】吸収量・排出量算定シート!$H114+(【入力】吸収量・排出量算定シート!CG$17-【入力】吸収量・排出量算定シート!$CF$17)),幹材積成長量!$L$7:$L$148,0),MATCH(【入力】吸収量・排出量算定シート!$G114,幹材積成長量!$L$7:$N$7,0)))),0)</f>
        <v>0</v>
      </c>
      <c r="CH114" s="2">
        <f>IFERROR(IF($F114="地位Ⅰ",INDEX(幹材積成長量!$I$7:$K$148,MATCH((【入力】吸収量・排出量算定シート!$H114+(【入力】吸収量・排出量算定シート!CH$17-【入力】吸収量・排出量算定シート!$CF$17)),幹材積成長量!$I$7:$I$148,0),MATCH(【入力】吸収量・排出量算定シート!$G114,幹材積成長量!$I$7:$K$7,0)),IF($F114="地位Ⅲ",INDEX(幹材積成長量!$O$7:$Q$148,MATCH((【入力】吸収量・排出量算定シート!$H114+(【入力】吸収量・排出量算定シート!CH$17-【入力】吸収量・排出量算定シート!$CF$17)),幹材積成長量!$O$7:$O$148,0),MATCH(【入力】吸収量・排出量算定シート!$G114,幹材積成長量!$O$7:$Q$7,0)),INDEX(幹材積成長量!$L$7:$N$148,MATCH((【入力】吸収量・排出量算定シート!$H114+(【入力】吸収量・排出量算定シート!CH$17-【入力】吸収量・排出量算定シート!$CF$17)),幹材積成長量!$L$7:$L$148,0),MATCH(【入力】吸収量・排出量算定シート!$G114,幹材積成長量!$L$7:$N$7,0)))),0)</f>
        <v>0</v>
      </c>
      <c r="CI114" s="2">
        <f>IFERROR(IF($F114="地位Ⅰ",INDEX(幹材積成長量!$I$7:$K$148,MATCH((【入力】吸収量・排出量算定シート!$H114+(【入力】吸収量・排出量算定シート!CI$17-【入力】吸収量・排出量算定シート!$CF$17)),幹材積成長量!$I$7:$I$148,0),MATCH(【入力】吸収量・排出量算定シート!$G114,幹材積成長量!$I$7:$K$7,0)),IF($F114="地位Ⅲ",INDEX(幹材積成長量!$O$7:$Q$148,MATCH((【入力】吸収量・排出量算定シート!$H114+(【入力】吸収量・排出量算定シート!CI$17-【入力】吸収量・排出量算定シート!$CF$17)),幹材積成長量!$O$7:$O$148,0),MATCH(【入力】吸収量・排出量算定シート!$G114,幹材積成長量!$O$7:$Q$7,0)),INDEX(幹材積成長量!$L$7:$N$148,MATCH((【入力】吸収量・排出量算定シート!$H114+(【入力】吸収量・排出量算定シート!CI$17-【入力】吸収量・排出量算定シート!$CF$17)),幹材積成長量!$L$7:$L$148,0),MATCH(【入力】吸収量・排出量算定シート!$G114,幹材積成長量!$L$7:$N$7,0)))),0)</f>
        <v>0</v>
      </c>
      <c r="CJ114" s="2">
        <f>IFERROR(IF($F114="地位Ⅰ",INDEX(幹材積成長量!$I$7:$K$148,MATCH((【入力】吸収量・排出量算定シート!$H114+(【入力】吸収量・排出量算定シート!CJ$17-【入力】吸収量・排出量算定シート!$CF$17)),幹材積成長量!$I$7:$I$148,0),MATCH(【入力】吸収量・排出量算定シート!$G114,幹材積成長量!$I$7:$K$7,0)),IF($F114="地位Ⅲ",INDEX(幹材積成長量!$O$7:$Q$148,MATCH((【入力】吸収量・排出量算定シート!$H114+(【入力】吸収量・排出量算定シート!CJ$17-【入力】吸収量・排出量算定シート!$CF$17)),幹材積成長量!$O$7:$O$148,0),MATCH(【入力】吸収量・排出量算定シート!$G114,幹材積成長量!$O$7:$Q$7,0)),INDEX(幹材積成長量!$L$7:$N$148,MATCH((【入力】吸収量・排出量算定シート!$H114+(【入力】吸収量・排出量算定シート!CJ$17-【入力】吸収量・排出量算定シート!$CF$17)),幹材積成長量!$L$7:$L$148,0),MATCH(【入力】吸収量・排出量算定シート!$G114,幹材積成長量!$L$7:$N$7,0)))),0)</f>
        <v>0</v>
      </c>
      <c r="CK114" s="2">
        <f>IFERROR(IF($F114="地位Ⅰ",INDEX(幹材積成長量!$I$7:$K$148,MATCH((【入力】吸収量・排出量算定シート!$H114+(【入力】吸収量・排出量算定シート!CK$17-【入力】吸収量・排出量算定シート!$CF$17)),幹材積成長量!$I$7:$I$148,0),MATCH(【入力】吸収量・排出量算定シート!$G114,幹材積成長量!$I$7:$K$7,0)),IF($F114="地位Ⅲ",INDEX(幹材積成長量!$O$7:$Q$148,MATCH((【入力】吸収量・排出量算定シート!$H114+(【入力】吸収量・排出量算定シート!CK$17-【入力】吸収量・排出量算定シート!$CF$17)),幹材積成長量!$O$7:$O$148,0),MATCH(【入力】吸収量・排出量算定シート!$G114,幹材積成長量!$O$7:$Q$7,0)),INDEX(幹材積成長量!$L$7:$N$148,MATCH((【入力】吸収量・排出量算定シート!$H114+(【入力】吸収量・排出量算定シート!CK$17-【入力】吸収量・排出量算定シート!$CF$17)),幹材積成長量!$L$7:$L$148,0),MATCH(【入力】吸収量・排出量算定シート!$G114,幹材積成長量!$L$7:$N$7,0)))),0)</f>
        <v>0</v>
      </c>
      <c r="CL114" s="2">
        <f>IFERROR(IF($F114="地位Ⅰ",INDEX(幹材積成長量!$I$7:$K$148,MATCH((【入力】吸収量・排出量算定シート!$H114+(【入力】吸収量・排出量算定シート!CL$17-【入力】吸収量・排出量算定シート!$CF$17)),幹材積成長量!$I$7:$I$148,0),MATCH(【入力】吸収量・排出量算定シート!$G114,幹材積成長量!$I$7:$K$7,0)),IF($F114="地位Ⅲ",INDEX(幹材積成長量!$O$7:$Q$148,MATCH((【入力】吸収量・排出量算定シート!$H114+(【入力】吸収量・排出量算定シート!CL$17-【入力】吸収量・排出量算定シート!$CF$17)),幹材積成長量!$O$7:$O$148,0),MATCH(【入力】吸収量・排出量算定シート!$G114,幹材積成長量!$O$7:$Q$7,0)),INDEX(幹材積成長量!$L$7:$N$148,MATCH((【入力】吸収量・排出量算定シート!$H114+(【入力】吸収量・排出量算定シート!CL$17-【入力】吸収量・排出量算定シート!$CF$17)),幹材積成長量!$L$7:$L$148,0),MATCH(【入力】吸収量・排出量算定シート!$G114,幹材積成長量!$L$7:$N$7,0)))),0)</f>
        <v>0</v>
      </c>
      <c r="CM114" s="2">
        <f>IFERROR(IF($F114="地位Ⅰ",INDEX(幹材積成長量!$I$7:$K$148,MATCH((【入力】吸収量・排出量算定シート!$H114+(【入力】吸収量・排出量算定シート!CM$17-【入力】吸収量・排出量算定シート!$CF$17)),幹材積成長量!$I$7:$I$148,0),MATCH(【入力】吸収量・排出量算定シート!$G114,幹材積成長量!$I$7:$K$7,0)),IF($F114="地位Ⅲ",INDEX(幹材積成長量!$O$7:$Q$148,MATCH((【入力】吸収量・排出量算定シート!$H114+(【入力】吸収量・排出量算定シート!CM$17-【入力】吸収量・排出量算定シート!$CF$17)),幹材積成長量!$O$7:$O$148,0),MATCH(【入力】吸収量・排出量算定シート!$G114,幹材積成長量!$O$7:$Q$7,0)),INDEX(幹材積成長量!$L$7:$N$148,MATCH((【入力】吸収量・排出量算定シート!$H114+(【入力】吸収量・排出量算定シート!CM$17-【入力】吸収量・排出量算定シート!$CF$17)),幹材積成長量!$L$7:$L$148,0),MATCH(【入力】吸収量・排出量算定シート!$G114,幹材積成長量!$L$7:$N$7,0)))),0)</f>
        <v>0</v>
      </c>
      <c r="CN114" s="2">
        <f>IFERROR(IF($F114="地位Ⅰ",INDEX(幹材積成長量!$I$7:$K$148,MATCH((【入力】吸収量・排出量算定シート!$H114+(【入力】吸収量・排出量算定シート!CN$17-【入力】吸収量・排出量算定シート!$CF$17)),幹材積成長量!$I$7:$I$148,0),MATCH(【入力】吸収量・排出量算定シート!$G114,幹材積成長量!$I$7:$K$7,0)),IF($F114="地位Ⅲ",INDEX(幹材積成長量!$O$7:$Q$148,MATCH((【入力】吸収量・排出量算定シート!$H114+(【入力】吸収量・排出量算定シート!CN$17-【入力】吸収量・排出量算定シート!$CF$17)),幹材積成長量!$O$7:$O$148,0),MATCH(【入力】吸収量・排出量算定シート!$G114,幹材積成長量!$O$7:$Q$7,0)),INDEX(幹材積成長量!$L$7:$N$148,MATCH((【入力】吸収量・排出量算定シート!$H114+(【入力】吸収量・排出量算定シート!CN$17-【入力】吸収量・排出量算定シート!$CF$17)),幹材積成長量!$L$7:$L$148,0),MATCH(【入力】吸収量・排出量算定シート!$G114,幹材積成長量!$L$7:$N$7,0)))),0)</f>
        <v>0</v>
      </c>
      <c r="CO114" s="2">
        <f>IFERROR(IF($F114="地位Ⅰ",INDEX(幹材積成長量!$I$7:$K$148,MATCH((【入力】吸収量・排出量算定シート!$H114+(【入力】吸収量・排出量算定シート!CO$17-【入力】吸収量・排出量算定シート!$CF$17)),幹材積成長量!$I$7:$I$148,0),MATCH(【入力】吸収量・排出量算定シート!$G114,幹材積成長量!$I$7:$K$7,0)),IF($F114="地位Ⅲ",INDEX(幹材積成長量!$O$7:$Q$148,MATCH((【入力】吸収量・排出量算定シート!$H114+(【入力】吸収量・排出量算定シート!CO$17-【入力】吸収量・排出量算定シート!$CF$17)),幹材積成長量!$O$7:$O$148,0),MATCH(【入力】吸収量・排出量算定シート!$G114,幹材積成長量!$O$7:$Q$7,0)),INDEX(幹材積成長量!$L$7:$N$148,MATCH((【入力】吸収量・排出量算定シート!$H114+(【入力】吸収量・排出量算定シート!CO$17-【入力】吸収量・排出量算定シート!$CF$17)),幹材積成長量!$L$7:$L$148,0),MATCH(【入力】吸収量・排出量算定シート!$G114,幹材積成長量!$L$7:$N$7,0)))),0)</f>
        <v>0</v>
      </c>
      <c r="CP114" s="2">
        <f>IFERROR(IF($F114="地位Ⅰ",INDEX(幹材積成長量!$I$7:$K$148,MATCH((【入力】吸収量・排出量算定シート!$H114+(【入力】吸収量・排出量算定シート!CP$17-【入力】吸収量・排出量算定シート!$CF$17)),幹材積成長量!$I$7:$I$148,0),MATCH(【入力】吸収量・排出量算定シート!$G114,幹材積成長量!$I$7:$K$7,0)),IF($F114="地位Ⅲ",INDEX(幹材積成長量!$O$7:$Q$148,MATCH((【入力】吸収量・排出量算定シート!$H114+(【入力】吸収量・排出量算定シート!CP$17-【入力】吸収量・排出量算定シート!$CF$17)),幹材積成長量!$O$7:$O$148,0),MATCH(【入力】吸収量・排出量算定シート!$G114,幹材積成長量!$O$7:$Q$7,0)),INDEX(幹材積成長量!$L$7:$N$148,MATCH((【入力】吸収量・排出量算定シート!$H114+(【入力】吸収量・排出量算定シート!CP$17-【入力】吸収量・排出量算定シート!$CF$17)),幹材積成長量!$L$7:$L$148,0),MATCH(【入力】吸収量・排出量算定シート!$G114,幹材積成長量!$L$7:$N$7,0)))),0)</f>
        <v>0</v>
      </c>
      <c r="CQ114" s="2">
        <f>IFERROR(IF($F114="地位Ⅰ",INDEX(幹材積成長量!$I$7:$K$148,MATCH((【入力】吸収量・排出量算定シート!$H114+(【入力】吸収量・排出量算定シート!CQ$17-【入力】吸収量・排出量算定シート!$CF$17)),幹材積成長量!$I$7:$I$148,0),MATCH(【入力】吸収量・排出量算定シート!$G114,幹材積成長量!$I$7:$K$7,0)),IF($F114="地位Ⅲ",INDEX(幹材積成長量!$O$7:$Q$148,MATCH((【入力】吸収量・排出量算定シート!$H114+(【入力】吸収量・排出量算定シート!CQ$17-【入力】吸収量・排出量算定シート!$CF$17)),幹材積成長量!$O$7:$O$148,0),MATCH(【入力】吸収量・排出量算定シート!$G114,幹材積成長量!$O$7:$Q$7,0)),INDEX(幹材積成長量!$L$7:$N$148,MATCH((【入力】吸収量・排出量算定シート!$H114+(【入力】吸収量・排出量算定シート!CQ$17-【入力】吸収量・排出量算定シート!$CF$17)),幹材積成長量!$L$7:$L$148,0),MATCH(【入力】吸収量・排出量算定シート!$G114,幹材積成長量!$L$7:$N$7,0)))),0)</f>
        <v>0</v>
      </c>
      <c r="CR114" s="2">
        <f>IFERROR(IF($F114="地位Ⅰ",INDEX(幹材積成長量!$I$7:$K$148,MATCH((【入力】吸収量・排出量算定シート!$H114+(【入力】吸収量・排出量算定シート!CR$17-【入力】吸収量・排出量算定シート!$CF$17)),幹材積成長量!$I$7:$I$148,0),MATCH(【入力】吸収量・排出量算定シート!$G114,幹材積成長量!$I$7:$K$7,0)),IF($F114="地位Ⅲ",INDEX(幹材積成長量!$O$7:$Q$148,MATCH((【入力】吸収量・排出量算定シート!$H114+(【入力】吸収量・排出量算定シート!CR$17-【入力】吸収量・排出量算定シート!$CF$17)),幹材積成長量!$O$7:$O$148,0),MATCH(【入力】吸収量・排出量算定シート!$G114,幹材積成長量!$O$7:$Q$7,0)),INDEX(幹材積成長量!$L$7:$N$148,MATCH((【入力】吸収量・排出量算定シート!$H114+(【入力】吸収量・排出量算定シート!CR$17-【入力】吸収量・排出量算定シート!$CF$17)),幹材積成長量!$L$7:$L$148,0),MATCH(【入力】吸収量・排出量算定シート!$G114,幹材積成長量!$L$7:$N$7,0)))),0)</f>
        <v>0</v>
      </c>
      <c r="CS114" s="2">
        <f>IFERROR(IF($F114="地位Ⅰ",INDEX(幹材積成長量!$I$7:$K$148,MATCH((【入力】吸収量・排出量算定シート!$H114+(【入力】吸収量・排出量算定シート!CS$17-【入力】吸収量・排出量算定シート!$CF$17)),幹材積成長量!$I$7:$I$148,0),MATCH(【入力】吸収量・排出量算定シート!$G114,幹材積成長量!$I$7:$K$7,0)),IF($F114="地位Ⅲ",INDEX(幹材積成長量!$O$7:$Q$148,MATCH((【入力】吸収量・排出量算定シート!$H114+(【入力】吸収量・排出量算定シート!CS$17-【入力】吸収量・排出量算定シート!$CF$17)),幹材積成長量!$O$7:$O$148,0),MATCH(【入力】吸収量・排出量算定シート!$G114,幹材積成長量!$O$7:$Q$7,0)),INDEX(幹材積成長量!$L$7:$N$148,MATCH((【入力】吸収量・排出量算定シート!$H114+(【入力】吸収量・排出量算定シート!CS$17-【入力】吸収量・排出量算定シート!$CF$17)),幹材積成長量!$L$7:$L$148,0),MATCH(【入力】吸収量・排出量算定シート!$G114,幹材積成長量!$L$7:$N$7,0)))),0)</f>
        <v>0</v>
      </c>
      <c r="CT114" s="2">
        <f>IFERROR(IF($F114="地位Ⅰ",INDEX(幹材積成長量!$I$7:$K$148,MATCH((【入力】吸収量・排出量算定シート!$H114+(【入力】吸収量・排出量算定シート!CT$17-【入力】吸収量・排出量算定シート!$CF$17)),幹材積成長量!$I$7:$I$148,0),MATCH(【入力】吸収量・排出量算定シート!$G114,幹材積成長量!$I$7:$K$7,0)),IF($F114="地位Ⅲ",INDEX(幹材積成長量!$O$7:$Q$148,MATCH((【入力】吸収量・排出量算定シート!$H114+(【入力】吸収量・排出量算定シート!CT$17-【入力】吸収量・排出量算定シート!$CF$17)),幹材積成長量!$O$7:$O$148,0),MATCH(【入力】吸収量・排出量算定シート!$G114,幹材積成長量!$O$7:$Q$7,0)),INDEX(幹材積成長量!$L$7:$N$148,MATCH((【入力】吸収量・排出量算定シート!$H114+(【入力】吸収量・排出量算定シート!CT$17-【入力】吸収量・排出量算定シート!$CF$17)),幹材積成長量!$L$7:$L$148,0),MATCH(【入力】吸収量・排出量算定シート!$G114,幹材積成長量!$L$7:$N$7,0)))),0)</f>
        <v>0</v>
      </c>
      <c r="CU114" s="2">
        <f>IFERROR(IF($F114="地位Ⅰ",INDEX(幹材積成長量!$I$7:$K$148,MATCH((【入力】吸収量・排出量算定シート!$H114+(【入力】吸収量・排出量算定シート!CU$17-【入力】吸収量・排出量算定シート!$CF$17)),幹材積成長量!$I$7:$I$148,0),MATCH(【入力】吸収量・排出量算定シート!$G114,幹材積成長量!$I$7:$K$7,0)),IF($F114="地位Ⅲ",INDEX(幹材積成長量!$O$7:$Q$148,MATCH((【入力】吸収量・排出量算定シート!$H114+(【入力】吸収量・排出量算定シート!CU$17-【入力】吸収量・排出量算定シート!$CF$17)),幹材積成長量!$O$7:$O$148,0),MATCH(【入力】吸収量・排出量算定シート!$G114,幹材積成長量!$O$7:$Q$7,0)),INDEX(幹材積成長量!$L$7:$N$148,MATCH((【入力】吸収量・排出量算定シート!$H114+(【入力】吸収量・排出量算定シート!CU$17-【入力】吸収量・排出量算定シート!$CF$17)),幹材積成長量!$L$7:$L$148,0),MATCH(【入力】吸収量・排出量算定シート!$G114,幹材積成長量!$L$7:$N$7,0)))),0)</f>
        <v>0</v>
      </c>
      <c r="CV114" s="2">
        <f>IFERROR(IF($F114="地位Ⅰ",INDEX(幹材積成長量!$I$7:$K$148,MATCH((【入力】吸収量・排出量算定シート!$H114+(【入力】吸収量・排出量算定シート!CV$17-【入力】吸収量・排出量算定シート!$CF$17)),幹材積成長量!$I$7:$I$148,0),MATCH(【入力】吸収量・排出量算定シート!$G114,幹材積成長量!$I$7:$K$7,0)),IF($F114="地位Ⅲ",INDEX(幹材積成長量!$O$7:$Q$148,MATCH((【入力】吸収量・排出量算定シート!$H114+(【入力】吸収量・排出量算定シート!CV$17-【入力】吸収量・排出量算定シート!$CF$17)),幹材積成長量!$O$7:$O$148,0),MATCH(【入力】吸収量・排出量算定シート!$G114,幹材積成長量!$O$7:$Q$7,0)),INDEX(幹材積成長量!$L$7:$N$148,MATCH((【入力】吸収量・排出量算定シート!$H114+(【入力】吸収量・排出量算定シート!CV$17-【入力】吸収量・排出量算定シート!$CF$17)),幹材積成長量!$L$7:$L$148,0),MATCH(【入力】吸収量・排出量算定シート!$G114,幹材積成長量!$L$7:$N$7,0)))),0)</f>
        <v>0</v>
      </c>
      <c r="CW114" s="2">
        <f t="shared" si="284"/>
        <v>0</v>
      </c>
      <c r="CX114" s="2">
        <f t="shared" si="285"/>
        <v>0</v>
      </c>
      <c r="CY114" s="2">
        <f t="shared" si="286"/>
        <v>0</v>
      </c>
      <c r="CZ114" s="2">
        <f t="shared" si="287"/>
        <v>0</v>
      </c>
      <c r="DA114" s="2">
        <f t="shared" si="288"/>
        <v>0</v>
      </c>
      <c r="DB114" s="2">
        <f t="shared" si="289"/>
        <v>0</v>
      </c>
      <c r="DC114" s="2">
        <f t="shared" si="290"/>
        <v>0</v>
      </c>
      <c r="DD114" s="2">
        <f t="shared" si="291"/>
        <v>0</v>
      </c>
      <c r="DE114" s="2">
        <f t="shared" si="292"/>
        <v>0</v>
      </c>
      <c r="DF114" s="2">
        <f t="shared" si="293"/>
        <v>0</v>
      </c>
      <c r="DG114" s="2">
        <f t="shared" si="294"/>
        <v>0</v>
      </c>
      <c r="DH114" s="2">
        <f t="shared" si="295"/>
        <v>0</v>
      </c>
      <c r="DI114" s="2">
        <f t="shared" si="296"/>
        <v>0</v>
      </c>
      <c r="DJ114" s="2">
        <f t="shared" si="297"/>
        <v>0</v>
      </c>
      <c r="DK114" s="2">
        <f t="shared" si="298"/>
        <v>0</v>
      </c>
      <c r="DL114" s="2">
        <f t="shared" si="299"/>
        <v>0</v>
      </c>
      <c r="DM114" s="2">
        <f t="shared" si="300"/>
        <v>0</v>
      </c>
      <c r="DN114" s="187">
        <f>IFERROR(IF($F114="地位Ⅰ",INDEX(幹材積成長量!$AE$7:$AG$14,8,MATCH(【入力】吸収量・排出量算定シート!$G114,幹材積成長量!$AE$7:$AG$7,0)),IF($F114="地位Ⅲ",INDEX(幹材積成長量!$AK$7:$AM$14,8,MATCH(【入力】吸収量・排出量算定シート!$G114,幹材積成長量!$AK$7:$AM$7,0)),INDEX(幹材積成長量!$AH$7:$AJ$14,8,MATCH(【入力】吸収量・排出量算定シート!$G114,幹材積成長量!$AH$7:$AJ$7,0)))),0)</f>
        <v>0</v>
      </c>
      <c r="DO114" s="187">
        <f>IFERROR(IF($F114="地位Ⅰ",INDEX(幹材積成長量!$AE$7:$AG$14,8,MATCH(【入力】吸収量・排出量算定シート!$G114,幹材積成長量!$AE$7:$AG$7,0)),IF($F114="地位Ⅲ",INDEX(幹材積成長量!$AK$7:$AM$14,8,MATCH(【入力】吸収量・排出量算定シート!$G114,幹材積成長量!$AK$7:$AM$7,0)),INDEX(幹材積成長量!$AH$7:$AJ$14,8,MATCH(【入力】吸収量・排出量算定シート!$G114,幹材積成長量!$AH$7:$AJ$7,0)))),0)</f>
        <v>0</v>
      </c>
      <c r="DP114" s="187">
        <f>IFERROR(IF($F114="地位Ⅰ",INDEX(幹材積成長量!$AE$7:$AG$14,8,MATCH(【入力】吸収量・排出量算定シート!$G114,幹材積成長量!$AE$7:$AG$7,0)),IF($F114="地位Ⅲ",INDEX(幹材積成長量!$AK$7:$AM$14,8,MATCH(【入力】吸収量・排出量算定シート!$G114,幹材積成長量!$AK$7:$AM$7,0)),INDEX(幹材積成長量!$AH$7:$AJ$14,8,MATCH(【入力】吸収量・排出量算定シート!$G114,幹材積成長量!$AH$7:$AJ$7,0)))),0)</f>
        <v>0</v>
      </c>
      <c r="DQ114" s="187">
        <f>IFERROR(IF($F114="地位Ⅰ",INDEX(幹材積成長量!$AE$7:$AG$14,8,MATCH(【入力】吸収量・排出量算定シート!$G114,幹材積成長量!$AE$7:$AG$7,0)),IF($F114="地位Ⅲ",INDEX(幹材積成長量!$AK$7:$AM$14,8,MATCH(【入力】吸収量・排出量算定シート!$G114,幹材積成長量!$AK$7:$AM$7,0)),INDEX(幹材積成長量!$AH$7:$AJ$14,8,MATCH(【入力】吸収量・排出量算定シート!$G114,幹材積成長量!$AH$7:$AJ$7,0)))),0)</f>
        <v>0</v>
      </c>
      <c r="DR114" s="187">
        <f>IFERROR(IF($F114="地位Ⅰ",INDEX(幹材積成長量!$AE$7:$AG$14,8,MATCH(【入力】吸収量・排出量算定シート!$G114,幹材積成長量!$AE$7:$AG$7,0)),IF($F114="地位Ⅲ",INDEX(幹材積成長量!$AK$7:$AM$14,8,MATCH(【入力】吸収量・排出量算定シート!$G114,幹材積成長量!$AK$7:$AM$7,0)),INDEX(幹材積成長量!$AH$7:$AJ$14,8,MATCH(【入力】吸収量・排出量算定シート!$G114,幹材積成長量!$AH$7:$AJ$7,0)))),0)</f>
        <v>0</v>
      </c>
      <c r="DS114" s="187">
        <f>IFERROR(IF($F114="地位Ⅰ",INDEX(幹材積成長量!$AE$7:$AG$14,8,MATCH(【入力】吸収量・排出量算定シート!$G114,幹材積成長量!$AE$7:$AG$7,0)),IF($F114="地位Ⅲ",INDEX(幹材積成長量!$AK$7:$AM$14,8,MATCH(【入力】吸収量・排出量算定シート!$G114,幹材積成長量!$AK$7:$AM$7,0)),INDEX(幹材積成長量!$AH$7:$AJ$14,8,MATCH(【入力】吸収量・排出量算定シート!$G114,幹材積成長量!$AH$7:$AJ$7,0)))),0)</f>
        <v>0</v>
      </c>
      <c r="DT114" s="187">
        <f>IFERROR(IF($F114="地位Ⅰ",INDEX(幹材積成長量!$AE$7:$AG$14,8,MATCH(【入力】吸収量・排出量算定シート!$G114,幹材積成長量!$AE$7:$AG$7,0)),IF($F114="地位Ⅲ",INDEX(幹材積成長量!$AK$7:$AM$14,8,MATCH(【入力】吸収量・排出量算定シート!$G114,幹材積成長量!$AK$7:$AM$7,0)),INDEX(幹材積成長量!$AH$7:$AJ$14,8,MATCH(【入力】吸収量・排出量算定シート!$G114,幹材積成長量!$AH$7:$AJ$7,0)))),0)</f>
        <v>0</v>
      </c>
      <c r="DU114" s="187">
        <f>IFERROR(IF($F114="地位Ⅰ",INDEX(幹材積成長量!$AE$7:$AG$14,8,MATCH(【入力】吸収量・排出量算定シート!$G114,幹材積成長量!$AE$7:$AG$7,0)),IF($F114="地位Ⅲ",INDEX(幹材積成長量!$AK$7:$AM$14,8,MATCH(【入力】吸収量・排出量算定シート!$G114,幹材積成長量!$AK$7:$AM$7,0)),INDEX(幹材積成長量!$AH$7:$AJ$14,8,MATCH(【入力】吸収量・排出量算定シート!$G114,幹材積成長量!$AH$7:$AJ$7,0)))),0)</f>
        <v>0</v>
      </c>
      <c r="DV114" s="187">
        <f>IFERROR(IF($F114="地位Ⅰ",INDEX(幹材積成長量!$AE$7:$AG$14,8,MATCH(【入力】吸収量・排出量算定シート!$G114,幹材積成長量!$AE$7:$AG$7,0)),IF($F114="地位Ⅲ",INDEX(幹材積成長量!$AK$7:$AM$14,8,MATCH(【入力】吸収量・排出量算定シート!$G114,幹材積成長量!$AK$7:$AM$7,0)),INDEX(幹材積成長量!$AH$7:$AJ$14,8,MATCH(【入力】吸収量・排出量算定シート!$G114,幹材積成長量!$AH$7:$AJ$7,0)))),0)</f>
        <v>0</v>
      </c>
      <c r="DW114" s="187">
        <f>IFERROR(IF($F114="地位Ⅰ",INDEX(幹材積成長量!$AE$7:$AG$14,8,MATCH(【入力】吸収量・排出量算定シート!$G114,幹材積成長量!$AE$7:$AG$7,0)),IF($F114="地位Ⅲ",INDEX(幹材積成長量!$AK$7:$AM$14,8,MATCH(【入力】吸収量・排出量算定シート!$G114,幹材積成長量!$AK$7:$AM$7,0)),INDEX(幹材積成長量!$AH$7:$AJ$14,8,MATCH(【入力】吸収量・排出量算定シート!$G114,幹材積成長量!$AH$7:$AJ$7,0)))),0)</f>
        <v>0</v>
      </c>
      <c r="DX114" s="187">
        <f>IFERROR(IF($F114="地位Ⅰ",INDEX(幹材積成長量!$AE$7:$AG$14,8,MATCH(【入力】吸収量・排出量算定シート!$G114,幹材積成長量!$AE$7:$AG$7,0)),IF($F114="地位Ⅲ",INDEX(幹材積成長量!$AK$7:$AM$14,8,MATCH(【入力】吸収量・排出量算定シート!$G114,幹材積成長量!$AK$7:$AM$7,0)),INDEX(幹材積成長量!$AH$7:$AJ$14,8,MATCH(【入力】吸収量・排出量算定シート!$G114,幹材積成長量!$AH$7:$AJ$7,0)))),0)</f>
        <v>0</v>
      </c>
      <c r="DY114" s="187">
        <f>IFERROR(IF($F114="地位Ⅰ",INDEX(幹材積成長量!$AE$7:$AG$14,8,MATCH(【入力】吸収量・排出量算定シート!$G114,幹材積成長量!$AE$7:$AG$7,0)),IF($F114="地位Ⅲ",INDEX(幹材積成長量!$AK$7:$AM$14,8,MATCH(【入力】吸収量・排出量算定シート!$G114,幹材積成長量!$AK$7:$AM$7,0)),INDEX(幹材積成長量!$AH$7:$AJ$14,8,MATCH(【入力】吸収量・排出量算定シート!$G114,幹材積成長量!$AH$7:$AJ$7,0)))),0)</f>
        <v>0</v>
      </c>
      <c r="DZ114" s="187">
        <f>IFERROR(IF($F114="地位Ⅰ",INDEX(幹材積成長量!$AE$7:$AG$14,8,MATCH(【入力】吸収量・排出量算定シート!$G114,幹材積成長量!$AE$7:$AG$7,0)),IF($F114="地位Ⅲ",INDEX(幹材積成長量!$AK$7:$AM$14,8,MATCH(【入力】吸収量・排出量算定シート!$G114,幹材積成長量!$AK$7:$AM$7,0)),INDEX(幹材積成長量!$AH$7:$AJ$14,8,MATCH(【入力】吸収量・排出量算定シート!$G114,幹材積成長量!$AH$7:$AJ$7,0)))),0)</f>
        <v>0</v>
      </c>
      <c r="EA114" s="187">
        <f>IFERROR(IF($F114="地位Ⅰ",INDEX(幹材積成長量!$AE$7:$AG$14,8,MATCH(【入力】吸収量・排出量算定シート!$G114,幹材積成長量!$AE$7:$AG$7,0)),IF($F114="地位Ⅲ",INDEX(幹材積成長量!$AK$7:$AM$14,8,MATCH(【入力】吸収量・排出量算定シート!$G114,幹材積成長量!$AK$7:$AM$7,0)),INDEX(幹材積成長量!$AH$7:$AJ$14,8,MATCH(【入力】吸収量・排出量算定シート!$G114,幹材積成長量!$AH$7:$AJ$7,0)))),0)</f>
        <v>0</v>
      </c>
      <c r="EB114" s="187">
        <f>IFERROR(IF($F114="地位Ⅰ",INDEX(幹材積成長量!$AE$7:$AG$14,8,MATCH(【入力】吸収量・排出量算定シート!$G114,幹材積成長量!$AE$7:$AG$7,0)),IF($F114="地位Ⅲ",INDEX(幹材積成長量!$AK$7:$AM$14,8,MATCH(【入力】吸収量・排出量算定シート!$G114,幹材積成長量!$AK$7:$AM$7,0)),INDEX(幹材積成長量!$AH$7:$AJ$14,8,MATCH(【入力】吸収量・排出量算定シート!$G114,幹材積成長量!$AH$7:$AJ$7,0)))),0)</f>
        <v>0</v>
      </c>
      <c r="EC114" s="187">
        <f>IFERROR(IF($F114="地位Ⅰ",INDEX(幹材積成長量!$AE$7:$AG$14,8,MATCH(【入力】吸収量・排出量算定シート!$G114,幹材積成長量!$AE$7:$AG$7,0)),IF($F114="地位Ⅲ",INDEX(幹材積成長量!$AK$7:$AM$14,8,MATCH(【入力】吸収量・排出量算定シート!$G114,幹材積成長量!$AK$7:$AM$7,0)),INDEX(幹材積成長量!$AH$7:$AJ$14,8,MATCH(【入力】吸収量・排出量算定シート!$G114,幹材積成長量!$AH$7:$AJ$7,0)))),0)</f>
        <v>0</v>
      </c>
      <c r="ED114" s="186">
        <f t="shared" si="301"/>
        <v>0</v>
      </c>
      <c r="EE114" s="186">
        <f t="shared" si="302"/>
        <v>0</v>
      </c>
      <c r="EF114" s="186">
        <f t="shared" si="303"/>
        <v>0</v>
      </c>
      <c r="EG114" s="186">
        <f t="shared" si="304"/>
        <v>0</v>
      </c>
      <c r="EH114" s="186">
        <f t="shared" si="305"/>
        <v>0</v>
      </c>
      <c r="EI114" s="186">
        <f t="shared" si="306"/>
        <v>0</v>
      </c>
      <c r="EJ114" s="186">
        <f t="shared" si="307"/>
        <v>0</v>
      </c>
      <c r="EK114" s="186">
        <f t="shared" si="308"/>
        <v>0</v>
      </c>
      <c r="EL114" s="186">
        <f t="shared" si="309"/>
        <v>0</v>
      </c>
      <c r="EM114" s="186">
        <f t="shared" si="310"/>
        <v>0</v>
      </c>
      <c r="EN114" s="186">
        <f t="shared" si="311"/>
        <v>0</v>
      </c>
      <c r="EO114" s="186">
        <f t="shared" si="312"/>
        <v>0</v>
      </c>
      <c r="EP114" s="186">
        <f t="shared" si="313"/>
        <v>0</v>
      </c>
      <c r="EQ114" s="186">
        <f t="shared" si="314"/>
        <v>0</v>
      </c>
      <c r="ER114" s="186">
        <f t="shared" si="315"/>
        <v>0</v>
      </c>
      <c r="ES114" s="186">
        <f t="shared" si="316"/>
        <v>0</v>
      </c>
      <c r="ET114" s="186">
        <f t="shared" si="317"/>
        <v>0</v>
      </c>
    </row>
    <row r="115" spans="2:150" x14ac:dyDescent="0.3">
      <c r="B115" s="3"/>
      <c r="C115" s="3"/>
      <c r="D115" s="3"/>
      <c r="E115" s="3"/>
      <c r="G115" s="217"/>
      <c r="J115" s="3"/>
      <c r="M115" s="187">
        <f>IFERROR(IF($F115="地位Ⅰ",INDEX(幹材積成長量!$S$7:$U$148,MATCH(【入力】吸収量・排出量算定シート!$H115+(M$17-$M$17),幹材積成長量!$S$7:$S$148,0),MATCH($G115,幹材積成長量!$S$7:$U$7,0)),IF($F115="地位Ⅲ",INDEX(幹材積成長量!$Y$7:$AA$148,MATCH(【入力】吸収量・排出量算定シート!$H115+(M$17-$M$17),幹材積成長量!$Y$7:$Y$148,0),MATCH($G115,幹材積成長量!$Y$7:$AA$7,0)),INDEX(幹材積成長量!$V$7:$X$148,MATCH(【入力】吸収量・排出量算定シート!$H115+(M$17-$M$17),幹材積成長量!$V$7:$V$148,0),MATCH($G115,幹材積成長量!$V$7:$X$7,0)))),0)</f>
        <v>0</v>
      </c>
      <c r="N115" s="187">
        <f>IFERROR(IF($F115="地位Ⅰ",INDEX(幹材積成長量!$S$7:$U$148,MATCH(【入力】吸収量・排出量算定シート!$H115+(N$17-$M$17),幹材積成長量!$S$7:$S$148,0),MATCH($G115,幹材積成長量!$S$7:$U$7,0)),IF($F115="地位Ⅲ",INDEX(幹材積成長量!$Y$7:$AA$148,MATCH(【入力】吸収量・排出量算定シート!$H115+(N$17-$M$17),幹材積成長量!$Y$7:$Y$148,0),MATCH($G115,幹材積成長量!$Y$7:$AA$7,0)),INDEX(幹材積成長量!$V$7:$X$148,MATCH(【入力】吸収量・排出量算定シート!$H115+(N$17-$M$17),幹材積成長量!$V$7:$V$148,0),MATCH($G115,幹材積成長量!$V$7:$X$7,0)))),0)</f>
        <v>0</v>
      </c>
      <c r="O115" s="187">
        <f>IFERROR(IF($F115="地位Ⅰ",INDEX(幹材積成長量!$S$7:$U$148,MATCH(【入力】吸収量・排出量算定シート!$H115+(O$17-$M$17),幹材積成長量!$S$7:$S$148,0),MATCH($G115,幹材積成長量!$S$7:$U$7,0)),IF($F115="地位Ⅲ",INDEX(幹材積成長量!$Y$7:$AA$148,MATCH(【入力】吸収量・排出量算定シート!$H115+(O$17-$M$17),幹材積成長量!$Y$7:$Y$148,0),MATCH($G115,幹材積成長量!$Y$7:$AA$7,0)),INDEX(幹材積成長量!$V$7:$X$148,MATCH(【入力】吸収量・排出量算定シート!$H115+(O$17-$M$17),幹材積成長量!$V$7:$V$148,0),MATCH($G115,幹材積成長量!$V$7:$X$7,0)))),0)</f>
        <v>0</v>
      </c>
      <c r="P115" s="187">
        <f>IFERROR(IF($F115="地位Ⅰ",INDEX(幹材積成長量!$S$7:$U$148,MATCH(【入力】吸収量・排出量算定シート!$H115+(P$17-$M$17),幹材積成長量!$S$7:$S$148,0),MATCH($G115,幹材積成長量!$S$7:$U$7,0)),IF($F115="地位Ⅲ",INDEX(幹材積成長量!$Y$7:$AA$148,MATCH(【入力】吸収量・排出量算定シート!$H115+(P$17-$M$17),幹材積成長量!$Y$7:$Y$148,0),MATCH($G115,幹材積成長量!$Y$7:$AA$7,0)),INDEX(幹材積成長量!$V$7:$X$148,MATCH(【入力】吸収量・排出量算定シート!$H115+(P$17-$M$17),幹材積成長量!$V$7:$V$148,0),MATCH($G115,幹材積成長量!$V$7:$X$7,0)))),0)</f>
        <v>0</v>
      </c>
      <c r="Q115" s="187">
        <f>IFERROR(IF($F115="地位Ⅰ",INDEX(幹材積成長量!$S$7:$U$148,MATCH(【入力】吸収量・排出量算定シート!$H115+(Q$17-$M$17),幹材積成長量!$S$7:$S$148,0),MATCH($G115,幹材積成長量!$S$7:$U$7,0)),IF($F115="地位Ⅲ",INDEX(幹材積成長量!$Y$7:$AA$148,MATCH(【入力】吸収量・排出量算定シート!$H115+(Q$17-$M$17),幹材積成長量!$Y$7:$Y$148,0),MATCH($G115,幹材積成長量!$Y$7:$AA$7,0)),INDEX(幹材積成長量!$V$7:$X$148,MATCH(【入力】吸収量・排出量算定シート!$H115+(Q$17-$M$17),幹材積成長量!$V$7:$V$148,0),MATCH($G115,幹材積成長量!$V$7:$X$7,0)))),0)</f>
        <v>0</v>
      </c>
      <c r="R115" s="187">
        <f>IFERROR(IF($F115="地位Ⅰ",INDEX(幹材積成長量!$S$7:$U$148,MATCH(【入力】吸収量・排出量算定シート!$H115+(R$17-$M$17),幹材積成長量!$S$7:$S$148,0),MATCH($G115,幹材積成長量!$S$7:$U$7,0)),IF($F115="地位Ⅲ",INDEX(幹材積成長量!$Y$7:$AA$148,MATCH(【入力】吸収量・排出量算定シート!$H115+(R$17-$M$17),幹材積成長量!$Y$7:$Y$148,0),MATCH($G115,幹材積成長量!$Y$7:$AA$7,0)),INDEX(幹材積成長量!$V$7:$X$148,MATCH(【入力】吸収量・排出量算定シート!$H115+(R$17-$M$17),幹材積成長量!$V$7:$V$148,0),MATCH($G115,幹材積成長量!$V$7:$X$7,0)))),0)</f>
        <v>0</v>
      </c>
      <c r="S115" s="187">
        <f>IFERROR(IF($F115="地位Ⅰ",INDEX(幹材積成長量!$S$7:$U$148,MATCH(【入力】吸収量・排出量算定シート!$H115+(S$17-$M$17),幹材積成長量!$S$7:$S$148,0),MATCH($G115,幹材積成長量!$S$7:$U$7,0)),IF($F115="地位Ⅲ",INDEX(幹材積成長量!$Y$7:$AA$148,MATCH(【入力】吸収量・排出量算定シート!$H115+(S$17-$M$17),幹材積成長量!$Y$7:$Y$148,0),MATCH($G115,幹材積成長量!$Y$7:$AA$7,0)),INDEX(幹材積成長量!$V$7:$X$148,MATCH(【入力】吸収量・排出量算定シート!$H115+(S$17-$M$17),幹材積成長量!$V$7:$V$148,0),MATCH($G115,幹材積成長量!$V$7:$X$7,0)))),0)</f>
        <v>0</v>
      </c>
      <c r="T115" s="187">
        <f>IFERROR(IF($F115="地位Ⅰ",INDEX(幹材積成長量!$S$7:$U$148,MATCH(【入力】吸収量・排出量算定シート!$H115+(T$17-$M$17),幹材積成長量!$S$7:$S$148,0),MATCH($G115,幹材積成長量!$S$7:$U$7,0)),IF($F115="地位Ⅲ",INDEX(幹材積成長量!$Y$7:$AA$148,MATCH(【入力】吸収量・排出量算定シート!$H115+(T$17-$M$17),幹材積成長量!$Y$7:$Y$148,0),MATCH($G115,幹材積成長量!$Y$7:$AA$7,0)),INDEX(幹材積成長量!$V$7:$X$148,MATCH(【入力】吸収量・排出量算定シート!$H115+(T$17-$M$17),幹材積成長量!$V$7:$V$148,0),MATCH($G115,幹材積成長量!$V$7:$X$7,0)))),0)</f>
        <v>0</v>
      </c>
      <c r="U115" s="187">
        <f>IFERROR(IF($F115="地位Ⅰ",INDEX(幹材積成長量!$S$7:$U$148,MATCH(【入力】吸収量・排出量算定シート!$H115+(U$17-$M$17),幹材積成長量!$S$7:$S$148,0),MATCH($G115,幹材積成長量!$S$7:$U$7,0)),IF($F115="地位Ⅲ",INDEX(幹材積成長量!$Y$7:$AA$148,MATCH(【入力】吸収量・排出量算定シート!$H115+(U$17-$M$17),幹材積成長量!$Y$7:$Y$148,0),MATCH($G115,幹材積成長量!$Y$7:$AA$7,0)),INDEX(幹材積成長量!$V$7:$X$148,MATCH(【入力】吸収量・排出量算定シート!$H115+(U$17-$M$17),幹材積成長量!$V$7:$V$148,0),MATCH($G115,幹材積成長量!$V$7:$X$7,0)))),0)</f>
        <v>0</v>
      </c>
      <c r="V115" s="187">
        <f>IFERROR(IF($F115="地位Ⅰ",INDEX(幹材積成長量!$S$7:$U$148,MATCH(【入力】吸収量・排出量算定シート!$H115+(V$17-$M$17),幹材積成長量!$S$7:$S$148,0),MATCH($G115,幹材積成長量!$S$7:$U$7,0)),IF($F115="地位Ⅲ",INDEX(幹材積成長量!$Y$7:$AA$148,MATCH(【入力】吸収量・排出量算定シート!$H115+(V$17-$M$17),幹材積成長量!$Y$7:$Y$148,0),MATCH($G115,幹材積成長量!$Y$7:$AA$7,0)),INDEX(幹材積成長量!$V$7:$X$148,MATCH(【入力】吸収量・排出量算定シート!$H115+(V$17-$M$17),幹材積成長量!$V$7:$V$148,0),MATCH($G115,幹材積成長量!$V$7:$X$7,0)))),0)</f>
        <v>0</v>
      </c>
      <c r="W115" s="187">
        <f>IFERROR(IF($F115="地位Ⅰ",INDEX(幹材積成長量!$S$7:$U$148,MATCH(【入力】吸収量・排出量算定シート!$H115+(W$17-$M$17),幹材積成長量!$S$7:$S$148,0),MATCH($G115,幹材積成長量!$S$7:$U$7,0)),IF($F115="地位Ⅲ",INDEX(幹材積成長量!$Y$7:$AA$148,MATCH(【入力】吸収量・排出量算定シート!$H115+(W$17-$M$17),幹材積成長量!$Y$7:$Y$148,0),MATCH($G115,幹材積成長量!$Y$7:$AA$7,0)),INDEX(幹材積成長量!$V$7:$X$148,MATCH(【入力】吸収量・排出量算定シート!$H115+(W$17-$M$17),幹材積成長量!$V$7:$V$148,0),MATCH($G115,幹材積成長量!$V$7:$X$7,0)))),0)</f>
        <v>0</v>
      </c>
      <c r="X115" s="187">
        <f>IFERROR(IF($F115="地位Ⅰ",INDEX(幹材積成長量!$S$7:$U$148,MATCH(【入力】吸収量・排出量算定シート!$H115+(X$17-$M$17),幹材積成長量!$S$7:$S$148,0),MATCH($G115,幹材積成長量!$S$7:$U$7,0)),IF($F115="地位Ⅲ",INDEX(幹材積成長量!$Y$7:$AA$148,MATCH(【入力】吸収量・排出量算定シート!$H115+(X$17-$M$17),幹材積成長量!$Y$7:$Y$148,0),MATCH($G115,幹材積成長量!$Y$7:$AA$7,0)),INDEX(幹材積成長量!$V$7:$X$148,MATCH(【入力】吸収量・排出量算定シート!$H115+(X$17-$M$17),幹材積成長量!$V$7:$V$148,0),MATCH($G115,幹材積成長量!$V$7:$X$7,0)))),0)</f>
        <v>0</v>
      </c>
      <c r="Y115" s="187">
        <f>IFERROR(IF($F115="地位Ⅰ",INDEX(幹材積成長量!$S$7:$U$148,MATCH(【入力】吸収量・排出量算定シート!$H115+(Y$17-$M$17),幹材積成長量!$S$7:$S$148,0),MATCH($G115,幹材積成長量!$S$7:$U$7,0)),IF($F115="地位Ⅲ",INDEX(幹材積成長量!$Y$7:$AA$148,MATCH(【入力】吸収量・排出量算定シート!$H115+(Y$17-$M$17),幹材積成長量!$Y$7:$Y$148,0),MATCH($G115,幹材積成長量!$Y$7:$AA$7,0)),INDEX(幹材積成長量!$V$7:$X$148,MATCH(【入力】吸収量・排出量算定シート!$H115+(Y$17-$M$17),幹材積成長量!$V$7:$V$148,0),MATCH($G115,幹材積成長量!$V$7:$X$7,0)))),0)</f>
        <v>0</v>
      </c>
      <c r="Z115" s="187">
        <f>IFERROR(IF($F115="地位Ⅰ",INDEX(幹材積成長量!$S$7:$U$148,MATCH(【入力】吸収量・排出量算定シート!$H115+(Z$17-$M$17),幹材積成長量!$S$7:$S$148,0),MATCH($G115,幹材積成長量!$S$7:$U$7,0)),IF($F115="地位Ⅲ",INDEX(幹材積成長量!$Y$7:$AA$148,MATCH(【入力】吸収量・排出量算定シート!$H115+(Z$17-$M$17),幹材積成長量!$Y$7:$Y$148,0),MATCH($G115,幹材積成長量!$Y$7:$AA$7,0)),INDEX(幹材積成長量!$V$7:$X$148,MATCH(【入力】吸収量・排出量算定シート!$H115+(Z$17-$M$17),幹材積成長量!$V$7:$V$148,0),MATCH($G115,幹材積成長量!$V$7:$X$7,0)))),0)</f>
        <v>0</v>
      </c>
      <c r="AA115" s="187">
        <f>IFERROR(IF($F115="地位Ⅰ",INDEX(幹材積成長量!$S$7:$U$148,MATCH(【入力】吸収量・排出量算定シート!$H115+(AA$17-$M$17),幹材積成長量!$S$7:$S$148,0),MATCH($G115,幹材積成長量!$S$7:$U$7,0)),IF($F115="地位Ⅲ",INDEX(幹材積成長量!$Y$7:$AA$148,MATCH(【入力】吸収量・排出量算定シート!$H115+(AA$17-$M$17),幹材積成長量!$Y$7:$Y$148,0),MATCH($G115,幹材積成長量!$Y$7:$AA$7,0)),INDEX(幹材積成長量!$V$7:$X$148,MATCH(【入力】吸収量・排出量算定シート!$H115+(AA$17-$M$17),幹材積成長量!$V$7:$V$148,0),MATCH($G115,幹材積成長量!$V$7:$X$7,0)))),0)</f>
        <v>0</v>
      </c>
      <c r="AB115" s="187">
        <f>IFERROR(IF($F115="地位Ⅰ",INDEX(幹材積成長量!$S$7:$U$148,MATCH(【入力】吸収量・排出量算定シート!$H115+(AB$17-$M$17),幹材積成長量!$S$7:$S$148,0),MATCH($G115,幹材積成長量!$S$7:$U$7,0)),IF($F115="地位Ⅲ",INDEX(幹材積成長量!$Y$7:$AA$148,MATCH(【入力】吸収量・排出量算定シート!$H115+(AB$17-$M$17),幹材積成長量!$Y$7:$Y$148,0),MATCH($G115,幹材積成長量!$Y$7:$AA$7,0)),INDEX(幹材積成長量!$V$7:$X$148,MATCH(【入力】吸収量・排出量算定シート!$H115+(AB$17-$M$17),幹材積成長量!$V$7:$V$148,0),MATCH($G115,幹材積成長量!$V$7:$X$7,0)))),0)</f>
        <v>0</v>
      </c>
      <c r="AC115" s="187">
        <f>IFERROR(IF($F115="地位Ⅰ",INDEX(幹材積成長量!$S$7:$U$148,MATCH(【入力】吸収量・排出量算定シート!$H115+(AC$17-$M$17),幹材積成長量!$S$7:$S$148,0),MATCH($G115,幹材積成長量!$S$7:$U$7,0)),IF($F115="地位Ⅲ",INDEX(幹材積成長量!$Y$7:$AA$148,MATCH(【入力】吸収量・排出量算定シート!$H115+(AC$17-$M$17),幹材積成長量!$Y$7:$Y$148,0),MATCH($G115,幹材積成長量!$Y$7:$AA$7,0)),INDEX(幹材積成長量!$V$7:$X$148,MATCH(【入力】吸収量・排出量算定シート!$H115+(AC$17-$M$17),幹材積成長量!$V$7:$V$148,0),MATCH($G115,幹材積成長量!$V$7:$X$7,0)))),0)</f>
        <v>0</v>
      </c>
      <c r="AD115" s="2">
        <f>IFERROR(INDEX('BEF（拡大係数）'!$A$4:$AO$154,MATCH(【入力】吸収量・排出量算定シート!$H115,'BEF（拡大係数）'!$A$4:$A$154,0),MATCH($G115,'BEF（拡大係数）'!$A$4:$AO$4,0)),0)</f>
        <v>0</v>
      </c>
      <c r="AE115" s="2">
        <f>IFERROR(INDEX('BEF（拡大係数）'!$A$4:$AO$154,MATCH(【入力】吸収量・排出量算定シート!$H115,'BEF（拡大係数）'!$A$4:$A$154,0),MATCH($G115,'BEF（拡大係数）'!$A$4:$AO$4,0)),0)</f>
        <v>0</v>
      </c>
      <c r="AF115" s="2">
        <f>IFERROR(INDEX('BEF（拡大係数）'!$A$4:$AO$154,MATCH(【入力】吸収量・排出量算定シート!$H115,'BEF（拡大係数）'!$A$4:$A$154,0),MATCH($G115,'BEF（拡大係数）'!$A$4:$AO$4,0)),0)</f>
        <v>0</v>
      </c>
      <c r="AG115" s="2">
        <f>IFERROR(INDEX('BEF（拡大係数）'!$A$4:$AO$154,MATCH(【入力】吸収量・排出量算定シート!$H115,'BEF（拡大係数）'!$A$4:$A$154,0),MATCH($G115,'BEF（拡大係数）'!$A$4:$AO$4,0)),0)</f>
        <v>0</v>
      </c>
      <c r="AH115" s="2">
        <f>IFERROR(INDEX('BEF（拡大係数）'!$A$4:$AO$154,MATCH(【入力】吸収量・排出量算定シート!$H115,'BEF（拡大係数）'!$A$4:$A$154,0),MATCH($G115,'BEF（拡大係数）'!$A$4:$AO$4,0)),0)</f>
        <v>0</v>
      </c>
      <c r="AI115" s="2">
        <f>IFERROR(INDEX('BEF（拡大係数）'!$A$4:$AO$154,MATCH(【入力】吸収量・排出量算定シート!$H115,'BEF（拡大係数）'!$A$4:$A$154,0),MATCH($G115,'BEF（拡大係数）'!$A$4:$AO$4,0)),0)</f>
        <v>0</v>
      </c>
      <c r="AJ115" s="2">
        <f>IFERROR(INDEX('BEF（拡大係数）'!$A$4:$AO$154,MATCH(【入力】吸収量・排出量算定シート!$H115,'BEF（拡大係数）'!$A$4:$A$154,0),MATCH($G115,'BEF（拡大係数）'!$A$4:$AO$4,0)),0)</f>
        <v>0</v>
      </c>
      <c r="AK115" s="2">
        <f>IFERROR(INDEX('BEF（拡大係数）'!$A$4:$AO$154,MATCH(【入力】吸収量・排出量算定シート!$H115,'BEF（拡大係数）'!$A$4:$A$154,0),MATCH($G115,'BEF（拡大係数）'!$A$4:$AO$4,0)),0)</f>
        <v>0</v>
      </c>
      <c r="AL115" s="2">
        <f>IFERROR(INDEX('BEF（拡大係数）'!$A$4:$AO$154,MATCH(【入力】吸収量・排出量算定シート!$H115,'BEF（拡大係数）'!$A$4:$A$154,0),MATCH($G115,'BEF（拡大係数）'!$A$4:$AO$4,0)),0)</f>
        <v>0</v>
      </c>
      <c r="AM115" s="2">
        <f>IFERROR(INDEX('BEF（拡大係数）'!$A$4:$AO$154,MATCH(【入力】吸収量・排出量算定シート!$H115,'BEF（拡大係数）'!$A$4:$A$154,0),MATCH($G115,'BEF（拡大係数）'!$A$4:$AO$4,0)),0)</f>
        <v>0</v>
      </c>
      <c r="AN115" s="2">
        <f>IFERROR(INDEX('BEF（拡大係数）'!$A$4:$AO$154,MATCH(【入力】吸収量・排出量算定シート!$H115,'BEF（拡大係数）'!$A$4:$A$154,0),MATCH($G115,'BEF（拡大係数）'!$A$4:$AO$4,0)),0)</f>
        <v>0</v>
      </c>
      <c r="AO115" s="2">
        <f>IFERROR(INDEX('BEF（拡大係数）'!$A$4:$AO$154,MATCH(【入力】吸収量・排出量算定シート!$H115,'BEF（拡大係数）'!$A$4:$A$154,0),MATCH($G115,'BEF（拡大係数）'!$A$4:$AO$4,0)),0)</f>
        <v>0</v>
      </c>
      <c r="AP115" s="2">
        <f>IFERROR(INDEX('BEF（拡大係数）'!$A$4:$AO$154,MATCH(【入力】吸収量・排出量算定シート!$H115,'BEF（拡大係数）'!$A$4:$A$154,0),MATCH($G115,'BEF（拡大係数）'!$A$4:$AO$4,0)),0)</f>
        <v>0</v>
      </c>
      <c r="AQ115" s="2">
        <f>IFERROR(INDEX('BEF（拡大係数）'!$A$4:$AO$154,MATCH(【入力】吸収量・排出量算定シート!$H115,'BEF（拡大係数）'!$A$4:$A$154,0),MATCH($G115,'BEF（拡大係数）'!$A$4:$AO$4,0)),0)</f>
        <v>0</v>
      </c>
      <c r="AR115" s="2">
        <f>IFERROR(INDEX('BEF（拡大係数）'!$A$4:$AO$154,MATCH(【入力】吸収量・排出量算定シート!$H115,'BEF（拡大係数）'!$A$4:$A$154,0),MATCH($G115,'BEF（拡大係数）'!$A$4:$AO$4,0)),0)</f>
        <v>0</v>
      </c>
      <c r="AS115" s="2">
        <f>IFERROR(INDEX('BEF（拡大係数）'!$A$4:$AO$154,MATCH(【入力】吸収量・排出量算定シート!$H115,'BEF（拡大係数）'!$A$4:$A$154,0),MATCH($G115,'BEF（拡大係数）'!$A$4:$AO$4,0)),0)</f>
        <v>0</v>
      </c>
      <c r="AT115" s="2">
        <f>IFERROR(INDEX('BEF（拡大係数）'!$A$4:$AO$154,MATCH(【入力】吸収量・排出量算定シート!$H115,'BEF（拡大係数）'!$A$4:$A$154,0),MATCH($G115,'BEF（拡大係数）'!$A$4:$AO$4,0)),0)</f>
        <v>0</v>
      </c>
      <c r="AU115" s="2">
        <f>IFERROR(VLOOKUP($G115,パラメータ_オリジナル!$B$6:$G$45,4,FALSE),0)</f>
        <v>0</v>
      </c>
      <c r="AV115" s="2">
        <f>IFERROR(VLOOKUP($G115,パラメータ_オリジナル!$B$6:$G$45,5,FALSE),0)</f>
        <v>0</v>
      </c>
      <c r="AW115" s="2">
        <f>IFERROR(VLOOKUP($G115,パラメータ_オリジナル!$B$6:$G$45,6,FALSE),0)</f>
        <v>0</v>
      </c>
      <c r="AX115" s="125">
        <f t="shared" si="250"/>
        <v>0</v>
      </c>
      <c r="AY115" s="125">
        <f t="shared" si="251"/>
        <v>0</v>
      </c>
      <c r="AZ115" s="125">
        <f t="shared" si="252"/>
        <v>0</v>
      </c>
      <c r="BA115" s="125">
        <f t="shared" si="253"/>
        <v>0</v>
      </c>
      <c r="BB115" s="125">
        <f t="shared" si="254"/>
        <v>0</v>
      </c>
      <c r="BC115" s="125">
        <f t="shared" si="255"/>
        <v>0</v>
      </c>
      <c r="BD115" s="125">
        <f t="shared" si="256"/>
        <v>0</v>
      </c>
      <c r="BE115" s="125">
        <f t="shared" si="257"/>
        <v>0</v>
      </c>
      <c r="BF115" s="125">
        <f t="shared" si="258"/>
        <v>0</v>
      </c>
      <c r="BG115" s="125">
        <f t="shared" si="259"/>
        <v>0</v>
      </c>
      <c r="BH115" s="125">
        <f t="shared" si="260"/>
        <v>0</v>
      </c>
      <c r="BI115" s="125">
        <f t="shared" si="261"/>
        <v>0</v>
      </c>
      <c r="BJ115" s="125">
        <f t="shared" si="262"/>
        <v>0</v>
      </c>
      <c r="BK115" s="125">
        <f t="shared" si="263"/>
        <v>0</v>
      </c>
      <c r="BL115" s="125">
        <f t="shared" si="264"/>
        <v>0</v>
      </c>
      <c r="BM115" s="125">
        <f t="shared" si="265"/>
        <v>0</v>
      </c>
      <c r="BN115" s="125">
        <f t="shared" si="266"/>
        <v>0</v>
      </c>
      <c r="BO115" s="125">
        <f t="shared" si="267"/>
        <v>0</v>
      </c>
      <c r="BP115" s="125">
        <f t="shared" si="268"/>
        <v>0</v>
      </c>
      <c r="BQ115" s="125">
        <f t="shared" si="269"/>
        <v>0</v>
      </c>
      <c r="BR115" s="125">
        <f t="shared" si="270"/>
        <v>0</v>
      </c>
      <c r="BS115" s="125">
        <f t="shared" si="271"/>
        <v>0</v>
      </c>
      <c r="BT115" s="125">
        <f t="shared" si="272"/>
        <v>0</v>
      </c>
      <c r="BU115" s="125">
        <f t="shared" si="273"/>
        <v>0</v>
      </c>
      <c r="BV115" s="125">
        <f t="shared" si="274"/>
        <v>0</v>
      </c>
      <c r="BW115" s="125">
        <f t="shared" si="275"/>
        <v>0</v>
      </c>
      <c r="BX115" s="125">
        <f t="shared" si="276"/>
        <v>0</v>
      </c>
      <c r="BY115" s="125">
        <f t="shared" si="277"/>
        <v>0</v>
      </c>
      <c r="BZ115" s="125">
        <f t="shared" si="278"/>
        <v>0</v>
      </c>
      <c r="CA115" s="125">
        <f t="shared" si="279"/>
        <v>0</v>
      </c>
      <c r="CB115" s="125">
        <f t="shared" si="280"/>
        <v>0</v>
      </c>
      <c r="CC115" s="125">
        <f t="shared" si="281"/>
        <v>0</v>
      </c>
      <c r="CD115" s="125">
        <f t="shared" si="282"/>
        <v>0</v>
      </c>
      <c r="CE115" s="125">
        <f t="shared" si="283"/>
        <v>0</v>
      </c>
      <c r="CF115" s="2">
        <f>IFERROR(IF($F115="地位Ⅰ",INDEX(幹材積成長量!$I$7:$K$148,MATCH((【入力】吸収量・排出量算定シート!$H115+(【入力】吸収量・排出量算定シート!CF$17-【入力】吸収量・排出量算定シート!$CF$17)),幹材積成長量!$I$7:$I$148,0),MATCH(【入力】吸収量・排出量算定シート!$G115,幹材積成長量!$I$7:$K$7,0)),IF($F115="地位Ⅲ",INDEX(幹材積成長量!$O$7:$Q$148,MATCH((【入力】吸収量・排出量算定シート!$H115+(【入力】吸収量・排出量算定シート!CF$17-【入力】吸収量・排出量算定シート!$CF$17)),幹材積成長量!$O$7:$O$148,0),MATCH(【入力】吸収量・排出量算定シート!$G115,幹材積成長量!$O$7:$Q$7,0)),INDEX(幹材積成長量!$L$7:$N$148,MATCH((【入力】吸収量・排出量算定シート!$H115+(【入力】吸収量・排出量算定シート!CF$17-【入力】吸収量・排出量算定シート!$CF$17)),幹材積成長量!$L$7:$L$148,0),MATCH(【入力】吸収量・排出量算定シート!$G115,幹材積成長量!$L$7:$N$7,0)))),0)</f>
        <v>0</v>
      </c>
      <c r="CG115" s="2">
        <f>IFERROR(IF($F115="地位Ⅰ",INDEX(幹材積成長量!$I$7:$K$148,MATCH((【入力】吸収量・排出量算定シート!$H115+(【入力】吸収量・排出量算定シート!CG$17-【入力】吸収量・排出量算定シート!$CF$17)),幹材積成長量!$I$7:$I$148,0),MATCH(【入力】吸収量・排出量算定シート!$G115,幹材積成長量!$I$7:$K$7,0)),IF($F115="地位Ⅲ",INDEX(幹材積成長量!$O$7:$Q$148,MATCH((【入力】吸収量・排出量算定シート!$H115+(【入力】吸収量・排出量算定シート!CG$17-【入力】吸収量・排出量算定シート!$CF$17)),幹材積成長量!$O$7:$O$148,0),MATCH(【入力】吸収量・排出量算定シート!$G115,幹材積成長量!$O$7:$Q$7,0)),INDEX(幹材積成長量!$L$7:$N$148,MATCH((【入力】吸収量・排出量算定シート!$H115+(【入力】吸収量・排出量算定シート!CG$17-【入力】吸収量・排出量算定シート!$CF$17)),幹材積成長量!$L$7:$L$148,0),MATCH(【入力】吸収量・排出量算定シート!$G115,幹材積成長量!$L$7:$N$7,0)))),0)</f>
        <v>0</v>
      </c>
      <c r="CH115" s="2">
        <f>IFERROR(IF($F115="地位Ⅰ",INDEX(幹材積成長量!$I$7:$K$148,MATCH((【入力】吸収量・排出量算定シート!$H115+(【入力】吸収量・排出量算定シート!CH$17-【入力】吸収量・排出量算定シート!$CF$17)),幹材積成長量!$I$7:$I$148,0),MATCH(【入力】吸収量・排出量算定シート!$G115,幹材積成長量!$I$7:$K$7,0)),IF($F115="地位Ⅲ",INDEX(幹材積成長量!$O$7:$Q$148,MATCH((【入力】吸収量・排出量算定シート!$H115+(【入力】吸収量・排出量算定シート!CH$17-【入力】吸収量・排出量算定シート!$CF$17)),幹材積成長量!$O$7:$O$148,0),MATCH(【入力】吸収量・排出量算定シート!$G115,幹材積成長量!$O$7:$Q$7,0)),INDEX(幹材積成長量!$L$7:$N$148,MATCH((【入力】吸収量・排出量算定シート!$H115+(【入力】吸収量・排出量算定シート!CH$17-【入力】吸収量・排出量算定シート!$CF$17)),幹材積成長量!$L$7:$L$148,0),MATCH(【入力】吸収量・排出量算定シート!$G115,幹材積成長量!$L$7:$N$7,0)))),0)</f>
        <v>0</v>
      </c>
      <c r="CI115" s="2">
        <f>IFERROR(IF($F115="地位Ⅰ",INDEX(幹材積成長量!$I$7:$K$148,MATCH((【入力】吸収量・排出量算定シート!$H115+(【入力】吸収量・排出量算定シート!CI$17-【入力】吸収量・排出量算定シート!$CF$17)),幹材積成長量!$I$7:$I$148,0),MATCH(【入力】吸収量・排出量算定シート!$G115,幹材積成長量!$I$7:$K$7,0)),IF($F115="地位Ⅲ",INDEX(幹材積成長量!$O$7:$Q$148,MATCH((【入力】吸収量・排出量算定シート!$H115+(【入力】吸収量・排出量算定シート!CI$17-【入力】吸収量・排出量算定シート!$CF$17)),幹材積成長量!$O$7:$O$148,0),MATCH(【入力】吸収量・排出量算定シート!$G115,幹材積成長量!$O$7:$Q$7,0)),INDEX(幹材積成長量!$L$7:$N$148,MATCH((【入力】吸収量・排出量算定シート!$H115+(【入力】吸収量・排出量算定シート!CI$17-【入力】吸収量・排出量算定シート!$CF$17)),幹材積成長量!$L$7:$L$148,0),MATCH(【入力】吸収量・排出量算定シート!$G115,幹材積成長量!$L$7:$N$7,0)))),0)</f>
        <v>0</v>
      </c>
      <c r="CJ115" s="2">
        <f>IFERROR(IF($F115="地位Ⅰ",INDEX(幹材積成長量!$I$7:$K$148,MATCH((【入力】吸収量・排出量算定シート!$H115+(【入力】吸収量・排出量算定シート!CJ$17-【入力】吸収量・排出量算定シート!$CF$17)),幹材積成長量!$I$7:$I$148,0),MATCH(【入力】吸収量・排出量算定シート!$G115,幹材積成長量!$I$7:$K$7,0)),IF($F115="地位Ⅲ",INDEX(幹材積成長量!$O$7:$Q$148,MATCH((【入力】吸収量・排出量算定シート!$H115+(【入力】吸収量・排出量算定シート!CJ$17-【入力】吸収量・排出量算定シート!$CF$17)),幹材積成長量!$O$7:$O$148,0),MATCH(【入力】吸収量・排出量算定シート!$G115,幹材積成長量!$O$7:$Q$7,0)),INDEX(幹材積成長量!$L$7:$N$148,MATCH((【入力】吸収量・排出量算定シート!$H115+(【入力】吸収量・排出量算定シート!CJ$17-【入力】吸収量・排出量算定シート!$CF$17)),幹材積成長量!$L$7:$L$148,0),MATCH(【入力】吸収量・排出量算定シート!$G115,幹材積成長量!$L$7:$N$7,0)))),0)</f>
        <v>0</v>
      </c>
      <c r="CK115" s="2">
        <f>IFERROR(IF($F115="地位Ⅰ",INDEX(幹材積成長量!$I$7:$K$148,MATCH((【入力】吸収量・排出量算定シート!$H115+(【入力】吸収量・排出量算定シート!CK$17-【入力】吸収量・排出量算定シート!$CF$17)),幹材積成長量!$I$7:$I$148,0),MATCH(【入力】吸収量・排出量算定シート!$G115,幹材積成長量!$I$7:$K$7,0)),IF($F115="地位Ⅲ",INDEX(幹材積成長量!$O$7:$Q$148,MATCH((【入力】吸収量・排出量算定シート!$H115+(【入力】吸収量・排出量算定シート!CK$17-【入力】吸収量・排出量算定シート!$CF$17)),幹材積成長量!$O$7:$O$148,0),MATCH(【入力】吸収量・排出量算定シート!$G115,幹材積成長量!$O$7:$Q$7,0)),INDEX(幹材積成長量!$L$7:$N$148,MATCH((【入力】吸収量・排出量算定シート!$H115+(【入力】吸収量・排出量算定シート!CK$17-【入力】吸収量・排出量算定シート!$CF$17)),幹材積成長量!$L$7:$L$148,0),MATCH(【入力】吸収量・排出量算定シート!$G115,幹材積成長量!$L$7:$N$7,0)))),0)</f>
        <v>0</v>
      </c>
      <c r="CL115" s="2">
        <f>IFERROR(IF($F115="地位Ⅰ",INDEX(幹材積成長量!$I$7:$K$148,MATCH((【入力】吸収量・排出量算定シート!$H115+(【入力】吸収量・排出量算定シート!CL$17-【入力】吸収量・排出量算定シート!$CF$17)),幹材積成長量!$I$7:$I$148,0),MATCH(【入力】吸収量・排出量算定シート!$G115,幹材積成長量!$I$7:$K$7,0)),IF($F115="地位Ⅲ",INDEX(幹材積成長量!$O$7:$Q$148,MATCH((【入力】吸収量・排出量算定シート!$H115+(【入力】吸収量・排出量算定シート!CL$17-【入力】吸収量・排出量算定シート!$CF$17)),幹材積成長量!$O$7:$O$148,0),MATCH(【入力】吸収量・排出量算定シート!$G115,幹材積成長量!$O$7:$Q$7,0)),INDEX(幹材積成長量!$L$7:$N$148,MATCH((【入力】吸収量・排出量算定シート!$H115+(【入力】吸収量・排出量算定シート!CL$17-【入力】吸収量・排出量算定シート!$CF$17)),幹材積成長量!$L$7:$L$148,0),MATCH(【入力】吸収量・排出量算定シート!$G115,幹材積成長量!$L$7:$N$7,0)))),0)</f>
        <v>0</v>
      </c>
      <c r="CM115" s="2">
        <f>IFERROR(IF($F115="地位Ⅰ",INDEX(幹材積成長量!$I$7:$K$148,MATCH((【入力】吸収量・排出量算定シート!$H115+(【入力】吸収量・排出量算定シート!CM$17-【入力】吸収量・排出量算定シート!$CF$17)),幹材積成長量!$I$7:$I$148,0),MATCH(【入力】吸収量・排出量算定シート!$G115,幹材積成長量!$I$7:$K$7,0)),IF($F115="地位Ⅲ",INDEX(幹材積成長量!$O$7:$Q$148,MATCH((【入力】吸収量・排出量算定シート!$H115+(【入力】吸収量・排出量算定シート!CM$17-【入力】吸収量・排出量算定シート!$CF$17)),幹材積成長量!$O$7:$O$148,0),MATCH(【入力】吸収量・排出量算定シート!$G115,幹材積成長量!$O$7:$Q$7,0)),INDEX(幹材積成長量!$L$7:$N$148,MATCH((【入力】吸収量・排出量算定シート!$H115+(【入力】吸収量・排出量算定シート!CM$17-【入力】吸収量・排出量算定シート!$CF$17)),幹材積成長量!$L$7:$L$148,0),MATCH(【入力】吸収量・排出量算定シート!$G115,幹材積成長量!$L$7:$N$7,0)))),0)</f>
        <v>0</v>
      </c>
      <c r="CN115" s="2">
        <f>IFERROR(IF($F115="地位Ⅰ",INDEX(幹材積成長量!$I$7:$K$148,MATCH((【入力】吸収量・排出量算定シート!$H115+(【入力】吸収量・排出量算定シート!CN$17-【入力】吸収量・排出量算定シート!$CF$17)),幹材積成長量!$I$7:$I$148,0),MATCH(【入力】吸収量・排出量算定シート!$G115,幹材積成長量!$I$7:$K$7,0)),IF($F115="地位Ⅲ",INDEX(幹材積成長量!$O$7:$Q$148,MATCH((【入力】吸収量・排出量算定シート!$H115+(【入力】吸収量・排出量算定シート!CN$17-【入力】吸収量・排出量算定シート!$CF$17)),幹材積成長量!$O$7:$O$148,0),MATCH(【入力】吸収量・排出量算定シート!$G115,幹材積成長量!$O$7:$Q$7,0)),INDEX(幹材積成長量!$L$7:$N$148,MATCH((【入力】吸収量・排出量算定シート!$H115+(【入力】吸収量・排出量算定シート!CN$17-【入力】吸収量・排出量算定シート!$CF$17)),幹材積成長量!$L$7:$L$148,0),MATCH(【入力】吸収量・排出量算定シート!$G115,幹材積成長量!$L$7:$N$7,0)))),0)</f>
        <v>0</v>
      </c>
      <c r="CO115" s="2">
        <f>IFERROR(IF($F115="地位Ⅰ",INDEX(幹材積成長量!$I$7:$K$148,MATCH((【入力】吸収量・排出量算定シート!$H115+(【入力】吸収量・排出量算定シート!CO$17-【入力】吸収量・排出量算定シート!$CF$17)),幹材積成長量!$I$7:$I$148,0),MATCH(【入力】吸収量・排出量算定シート!$G115,幹材積成長量!$I$7:$K$7,0)),IF($F115="地位Ⅲ",INDEX(幹材積成長量!$O$7:$Q$148,MATCH((【入力】吸収量・排出量算定シート!$H115+(【入力】吸収量・排出量算定シート!CO$17-【入力】吸収量・排出量算定シート!$CF$17)),幹材積成長量!$O$7:$O$148,0),MATCH(【入力】吸収量・排出量算定シート!$G115,幹材積成長量!$O$7:$Q$7,0)),INDEX(幹材積成長量!$L$7:$N$148,MATCH((【入力】吸収量・排出量算定シート!$H115+(【入力】吸収量・排出量算定シート!CO$17-【入力】吸収量・排出量算定シート!$CF$17)),幹材積成長量!$L$7:$L$148,0),MATCH(【入力】吸収量・排出量算定シート!$G115,幹材積成長量!$L$7:$N$7,0)))),0)</f>
        <v>0</v>
      </c>
      <c r="CP115" s="2">
        <f>IFERROR(IF($F115="地位Ⅰ",INDEX(幹材積成長量!$I$7:$K$148,MATCH((【入力】吸収量・排出量算定シート!$H115+(【入力】吸収量・排出量算定シート!CP$17-【入力】吸収量・排出量算定シート!$CF$17)),幹材積成長量!$I$7:$I$148,0),MATCH(【入力】吸収量・排出量算定シート!$G115,幹材積成長量!$I$7:$K$7,0)),IF($F115="地位Ⅲ",INDEX(幹材積成長量!$O$7:$Q$148,MATCH((【入力】吸収量・排出量算定シート!$H115+(【入力】吸収量・排出量算定シート!CP$17-【入力】吸収量・排出量算定シート!$CF$17)),幹材積成長量!$O$7:$O$148,0),MATCH(【入力】吸収量・排出量算定シート!$G115,幹材積成長量!$O$7:$Q$7,0)),INDEX(幹材積成長量!$L$7:$N$148,MATCH((【入力】吸収量・排出量算定シート!$H115+(【入力】吸収量・排出量算定シート!CP$17-【入力】吸収量・排出量算定シート!$CF$17)),幹材積成長量!$L$7:$L$148,0),MATCH(【入力】吸収量・排出量算定シート!$G115,幹材積成長量!$L$7:$N$7,0)))),0)</f>
        <v>0</v>
      </c>
      <c r="CQ115" s="2">
        <f>IFERROR(IF($F115="地位Ⅰ",INDEX(幹材積成長量!$I$7:$K$148,MATCH((【入力】吸収量・排出量算定シート!$H115+(【入力】吸収量・排出量算定シート!CQ$17-【入力】吸収量・排出量算定シート!$CF$17)),幹材積成長量!$I$7:$I$148,0),MATCH(【入力】吸収量・排出量算定シート!$G115,幹材積成長量!$I$7:$K$7,0)),IF($F115="地位Ⅲ",INDEX(幹材積成長量!$O$7:$Q$148,MATCH((【入力】吸収量・排出量算定シート!$H115+(【入力】吸収量・排出量算定シート!CQ$17-【入力】吸収量・排出量算定シート!$CF$17)),幹材積成長量!$O$7:$O$148,0),MATCH(【入力】吸収量・排出量算定シート!$G115,幹材積成長量!$O$7:$Q$7,0)),INDEX(幹材積成長量!$L$7:$N$148,MATCH((【入力】吸収量・排出量算定シート!$H115+(【入力】吸収量・排出量算定シート!CQ$17-【入力】吸収量・排出量算定シート!$CF$17)),幹材積成長量!$L$7:$L$148,0),MATCH(【入力】吸収量・排出量算定シート!$G115,幹材積成長量!$L$7:$N$7,0)))),0)</f>
        <v>0</v>
      </c>
      <c r="CR115" s="2">
        <f>IFERROR(IF($F115="地位Ⅰ",INDEX(幹材積成長量!$I$7:$K$148,MATCH((【入力】吸収量・排出量算定シート!$H115+(【入力】吸収量・排出量算定シート!CR$17-【入力】吸収量・排出量算定シート!$CF$17)),幹材積成長量!$I$7:$I$148,0),MATCH(【入力】吸収量・排出量算定シート!$G115,幹材積成長量!$I$7:$K$7,0)),IF($F115="地位Ⅲ",INDEX(幹材積成長量!$O$7:$Q$148,MATCH((【入力】吸収量・排出量算定シート!$H115+(【入力】吸収量・排出量算定シート!CR$17-【入力】吸収量・排出量算定シート!$CF$17)),幹材積成長量!$O$7:$O$148,0),MATCH(【入力】吸収量・排出量算定シート!$G115,幹材積成長量!$O$7:$Q$7,0)),INDEX(幹材積成長量!$L$7:$N$148,MATCH((【入力】吸収量・排出量算定シート!$H115+(【入力】吸収量・排出量算定シート!CR$17-【入力】吸収量・排出量算定シート!$CF$17)),幹材積成長量!$L$7:$L$148,0),MATCH(【入力】吸収量・排出量算定シート!$G115,幹材積成長量!$L$7:$N$7,0)))),0)</f>
        <v>0</v>
      </c>
      <c r="CS115" s="2">
        <f>IFERROR(IF($F115="地位Ⅰ",INDEX(幹材積成長量!$I$7:$K$148,MATCH((【入力】吸収量・排出量算定シート!$H115+(【入力】吸収量・排出量算定シート!CS$17-【入力】吸収量・排出量算定シート!$CF$17)),幹材積成長量!$I$7:$I$148,0),MATCH(【入力】吸収量・排出量算定シート!$G115,幹材積成長量!$I$7:$K$7,0)),IF($F115="地位Ⅲ",INDEX(幹材積成長量!$O$7:$Q$148,MATCH((【入力】吸収量・排出量算定シート!$H115+(【入力】吸収量・排出量算定シート!CS$17-【入力】吸収量・排出量算定シート!$CF$17)),幹材積成長量!$O$7:$O$148,0),MATCH(【入力】吸収量・排出量算定シート!$G115,幹材積成長量!$O$7:$Q$7,0)),INDEX(幹材積成長量!$L$7:$N$148,MATCH((【入力】吸収量・排出量算定シート!$H115+(【入力】吸収量・排出量算定シート!CS$17-【入力】吸収量・排出量算定シート!$CF$17)),幹材積成長量!$L$7:$L$148,0),MATCH(【入力】吸収量・排出量算定シート!$G115,幹材積成長量!$L$7:$N$7,0)))),0)</f>
        <v>0</v>
      </c>
      <c r="CT115" s="2">
        <f>IFERROR(IF($F115="地位Ⅰ",INDEX(幹材積成長量!$I$7:$K$148,MATCH((【入力】吸収量・排出量算定シート!$H115+(【入力】吸収量・排出量算定シート!CT$17-【入力】吸収量・排出量算定シート!$CF$17)),幹材積成長量!$I$7:$I$148,0),MATCH(【入力】吸収量・排出量算定シート!$G115,幹材積成長量!$I$7:$K$7,0)),IF($F115="地位Ⅲ",INDEX(幹材積成長量!$O$7:$Q$148,MATCH((【入力】吸収量・排出量算定シート!$H115+(【入力】吸収量・排出量算定シート!CT$17-【入力】吸収量・排出量算定シート!$CF$17)),幹材積成長量!$O$7:$O$148,0),MATCH(【入力】吸収量・排出量算定シート!$G115,幹材積成長量!$O$7:$Q$7,0)),INDEX(幹材積成長量!$L$7:$N$148,MATCH((【入力】吸収量・排出量算定シート!$H115+(【入力】吸収量・排出量算定シート!CT$17-【入力】吸収量・排出量算定シート!$CF$17)),幹材積成長量!$L$7:$L$148,0),MATCH(【入力】吸収量・排出量算定シート!$G115,幹材積成長量!$L$7:$N$7,0)))),0)</f>
        <v>0</v>
      </c>
      <c r="CU115" s="2">
        <f>IFERROR(IF($F115="地位Ⅰ",INDEX(幹材積成長量!$I$7:$K$148,MATCH((【入力】吸収量・排出量算定シート!$H115+(【入力】吸収量・排出量算定シート!CU$17-【入力】吸収量・排出量算定シート!$CF$17)),幹材積成長量!$I$7:$I$148,0),MATCH(【入力】吸収量・排出量算定シート!$G115,幹材積成長量!$I$7:$K$7,0)),IF($F115="地位Ⅲ",INDEX(幹材積成長量!$O$7:$Q$148,MATCH((【入力】吸収量・排出量算定シート!$H115+(【入力】吸収量・排出量算定シート!CU$17-【入力】吸収量・排出量算定シート!$CF$17)),幹材積成長量!$O$7:$O$148,0),MATCH(【入力】吸収量・排出量算定シート!$G115,幹材積成長量!$O$7:$Q$7,0)),INDEX(幹材積成長量!$L$7:$N$148,MATCH((【入力】吸収量・排出量算定シート!$H115+(【入力】吸収量・排出量算定シート!CU$17-【入力】吸収量・排出量算定シート!$CF$17)),幹材積成長量!$L$7:$L$148,0),MATCH(【入力】吸収量・排出量算定シート!$G115,幹材積成長量!$L$7:$N$7,0)))),0)</f>
        <v>0</v>
      </c>
      <c r="CV115" s="2">
        <f>IFERROR(IF($F115="地位Ⅰ",INDEX(幹材積成長量!$I$7:$K$148,MATCH((【入力】吸収量・排出量算定シート!$H115+(【入力】吸収量・排出量算定シート!CV$17-【入力】吸収量・排出量算定シート!$CF$17)),幹材積成長量!$I$7:$I$148,0),MATCH(【入力】吸収量・排出量算定シート!$G115,幹材積成長量!$I$7:$K$7,0)),IF($F115="地位Ⅲ",INDEX(幹材積成長量!$O$7:$Q$148,MATCH((【入力】吸収量・排出量算定シート!$H115+(【入力】吸収量・排出量算定シート!CV$17-【入力】吸収量・排出量算定シート!$CF$17)),幹材積成長量!$O$7:$O$148,0),MATCH(【入力】吸収量・排出量算定シート!$G115,幹材積成長量!$O$7:$Q$7,0)),INDEX(幹材積成長量!$L$7:$N$148,MATCH((【入力】吸収量・排出量算定シート!$H115+(【入力】吸収量・排出量算定シート!CV$17-【入力】吸収量・排出量算定シート!$CF$17)),幹材積成長量!$L$7:$L$148,0),MATCH(【入力】吸収量・排出量算定シート!$G115,幹材積成長量!$L$7:$N$7,0)))),0)</f>
        <v>0</v>
      </c>
      <c r="CW115" s="2">
        <f t="shared" si="284"/>
        <v>0</v>
      </c>
      <c r="CX115" s="2">
        <f t="shared" si="285"/>
        <v>0</v>
      </c>
      <c r="CY115" s="2">
        <f t="shared" si="286"/>
        <v>0</v>
      </c>
      <c r="CZ115" s="2">
        <f t="shared" si="287"/>
        <v>0</v>
      </c>
      <c r="DA115" s="2">
        <f t="shared" si="288"/>
        <v>0</v>
      </c>
      <c r="DB115" s="2">
        <f t="shared" si="289"/>
        <v>0</v>
      </c>
      <c r="DC115" s="2">
        <f t="shared" si="290"/>
        <v>0</v>
      </c>
      <c r="DD115" s="2">
        <f t="shared" si="291"/>
        <v>0</v>
      </c>
      <c r="DE115" s="2">
        <f t="shared" si="292"/>
        <v>0</v>
      </c>
      <c r="DF115" s="2">
        <f t="shared" si="293"/>
        <v>0</v>
      </c>
      <c r="DG115" s="2">
        <f t="shared" si="294"/>
        <v>0</v>
      </c>
      <c r="DH115" s="2">
        <f t="shared" si="295"/>
        <v>0</v>
      </c>
      <c r="DI115" s="2">
        <f t="shared" si="296"/>
        <v>0</v>
      </c>
      <c r="DJ115" s="2">
        <f t="shared" si="297"/>
        <v>0</v>
      </c>
      <c r="DK115" s="2">
        <f t="shared" si="298"/>
        <v>0</v>
      </c>
      <c r="DL115" s="2">
        <f t="shared" si="299"/>
        <v>0</v>
      </c>
      <c r="DM115" s="2">
        <f t="shared" si="300"/>
        <v>0</v>
      </c>
      <c r="DN115" s="187">
        <f>IFERROR(IF($F115="地位Ⅰ",INDEX(幹材積成長量!$AE$7:$AG$14,8,MATCH(【入力】吸収量・排出量算定シート!$G115,幹材積成長量!$AE$7:$AG$7,0)),IF($F115="地位Ⅲ",INDEX(幹材積成長量!$AK$7:$AM$14,8,MATCH(【入力】吸収量・排出量算定シート!$G115,幹材積成長量!$AK$7:$AM$7,0)),INDEX(幹材積成長量!$AH$7:$AJ$14,8,MATCH(【入力】吸収量・排出量算定シート!$G115,幹材積成長量!$AH$7:$AJ$7,0)))),0)</f>
        <v>0</v>
      </c>
      <c r="DO115" s="187">
        <f>IFERROR(IF($F115="地位Ⅰ",INDEX(幹材積成長量!$AE$7:$AG$14,8,MATCH(【入力】吸収量・排出量算定シート!$G115,幹材積成長量!$AE$7:$AG$7,0)),IF($F115="地位Ⅲ",INDEX(幹材積成長量!$AK$7:$AM$14,8,MATCH(【入力】吸収量・排出量算定シート!$G115,幹材積成長量!$AK$7:$AM$7,0)),INDEX(幹材積成長量!$AH$7:$AJ$14,8,MATCH(【入力】吸収量・排出量算定シート!$G115,幹材積成長量!$AH$7:$AJ$7,0)))),0)</f>
        <v>0</v>
      </c>
      <c r="DP115" s="187">
        <f>IFERROR(IF($F115="地位Ⅰ",INDEX(幹材積成長量!$AE$7:$AG$14,8,MATCH(【入力】吸収量・排出量算定シート!$G115,幹材積成長量!$AE$7:$AG$7,0)),IF($F115="地位Ⅲ",INDEX(幹材積成長量!$AK$7:$AM$14,8,MATCH(【入力】吸収量・排出量算定シート!$G115,幹材積成長量!$AK$7:$AM$7,0)),INDEX(幹材積成長量!$AH$7:$AJ$14,8,MATCH(【入力】吸収量・排出量算定シート!$G115,幹材積成長量!$AH$7:$AJ$7,0)))),0)</f>
        <v>0</v>
      </c>
      <c r="DQ115" s="187">
        <f>IFERROR(IF($F115="地位Ⅰ",INDEX(幹材積成長量!$AE$7:$AG$14,8,MATCH(【入力】吸収量・排出量算定シート!$G115,幹材積成長量!$AE$7:$AG$7,0)),IF($F115="地位Ⅲ",INDEX(幹材積成長量!$AK$7:$AM$14,8,MATCH(【入力】吸収量・排出量算定シート!$G115,幹材積成長量!$AK$7:$AM$7,0)),INDEX(幹材積成長量!$AH$7:$AJ$14,8,MATCH(【入力】吸収量・排出量算定シート!$G115,幹材積成長量!$AH$7:$AJ$7,0)))),0)</f>
        <v>0</v>
      </c>
      <c r="DR115" s="187">
        <f>IFERROR(IF($F115="地位Ⅰ",INDEX(幹材積成長量!$AE$7:$AG$14,8,MATCH(【入力】吸収量・排出量算定シート!$G115,幹材積成長量!$AE$7:$AG$7,0)),IF($F115="地位Ⅲ",INDEX(幹材積成長量!$AK$7:$AM$14,8,MATCH(【入力】吸収量・排出量算定シート!$G115,幹材積成長量!$AK$7:$AM$7,0)),INDEX(幹材積成長量!$AH$7:$AJ$14,8,MATCH(【入力】吸収量・排出量算定シート!$G115,幹材積成長量!$AH$7:$AJ$7,0)))),0)</f>
        <v>0</v>
      </c>
      <c r="DS115" s="187">
        <f>IFERROR(IF($F115="地位Ⅰ",INDEX(幹材積成長量!$AE$7:$AG$14,8,MATCH(【入力】吸収量・排出量算定シート!$G115,幹材積成長量!$AE$7:$AG$7,0)),IF($F115="地位Ⅲ",INDEX(幹材積成長量!$AK$7:$AM$14,8,MATCH(【入力】吸収量・排出量算定シート!$G115,幹材積成長量!$AK$7:$AM$7,0)),INDEX(幹材積成長量!$AH$7:$AJ$14,8,MATCH(【入力】吸収量・排出量算定シート!$G115,幹材積成長量!$AH$7:$AJ$7,0)))),0)</f>
        <v>0</v>
      </c>
      <c r="DT115" s="187">
        <f>IFERROR(IF($F115="地位Ⅰ",INDEX(幹材積成長量!$AE$7:$AG$14,8,MATCH(【入力】吸収量・排出量算定シート!$G115,幹材積成長量!$AE$7:$AG$7,0)),IF($F115="地位Ⅲ",INDEX(幹材積成長量!$AK$7:$AM$14,8,MATCH(【入力】吸収量・排出量算定シート!$G115,幹材積成長量!$AK$7:$AM$7,0)),INDEX(幹材積成長量!$AH$7:$AJ$14,8,MATCH(【入力】吸収量・排出量算定シート!$G115,幹材積成長量!$AH$7:$AJ$7,0)))),0)</f>
        <v>0</v>
      </c>
      <c r="DU115" s="187">
        <f>IFERROR(IF($F115="地位Ⅰ",INDEX(幹材積成長量!$AE$7:$AG$14,8,MATCH(【入力】吸収量・排出量算定シート!$G115,幹材積成長量!$AE$7:$AG$7,0)),IF($F115="地位Ⅲ",INDEX(幹材積成長量!$AK$7:$AM$14,8,MATCH(【入力】吸収量・排出量算定シート!$G115,幹材積成長量!$AK$7:$AM$7,0)),INDEX(幹材積成長量!$AH$7:$AJ$14,8,MATCH(【入力】吸収量・排出量算定シート!$G115,幹材積成長量!$AH$7:$AJ$7,0)))),0)</f>
        <v>0</v>
      </c>
      <c r="DV115" s="187">
        <f>IFERROR(IF($F115="地位Ⅰ",INDEX(幹材積成長量!$AE$7:$AG$14,8,MATCH(【入力】吸収量・排出量算定シート!$G115,幹材積成長量!$AE$7:$AG$7,0)),IF($F115="地位Ⅲ",INDEX(幹材積成長量!$AK$7:$AM$14,8,MATCH(【入力】吸収量・排出量算定シート!$G115,幹材積成長量!$AK$7:$AM$7,0)),INDEX(幹材積成長量!$AH$7:$AJ$14,8,MATCH(【入力】吸収量・排出量算定シート!$G115,幹材積成長量!$AH$7:$AJ$7,0)))),0)</f>
        <v>0</v>
      </c>
      <c r="DW115" s="187">
        <f>IFERROR(IF($F115="地位Ⅰ",INDEX(幹材積成長量!$AE$7:$AG$14,8,MATCH(【入力】吸収量・排出量算定シート!$G115,幹材積成長量!$AE$7:$AG$7,0)),IF($F115="地位Ⅲ",INDEX(幹材積成長量!$AK$7:$AM$14,8,MATCH(【入力】吸収量・排出量算定シート!$G115,幹材積成長量!$AK$7:$AM$7,0)),INDEX(幹材積成長量!$AH$7:$AJ$14,8,MATCH(【入力】吸収量・排出量算定シート!$G115,幹材積成長量!$AH$7:$AJ$7,0)))),0)</f>
        <v>0</v>
      </c>
      <c r="DX115" s="187">
        <f>IFERROR(IF($F115="地位Ⅰ",INDEX(幹材積成長量!$AE$7:$AG$14,8,MATCH(【入力】吸収量・排出量算定シート!$G115,幹材積成長量!$AE$7:$AG$7,0)),IF($F115="地位Ⅲ",INDEX(幹材積成長量!$AK$7:$AM$14,8,MATCH(【入力】吸収量・排出量算定シート!$G115,幹材積成長量!$AK$7:$AM$7,0)),INDEX(幹材積成長量!$AH$7:$AJ$14,8,MATCH(【入力】吸収量・排出量算定シート!$G115,幹材積成長量!$AH$7:$AJ$7,0)))),0)</f>
        <v>0</v>
      </c>
      <c r="DY115" s="187">
        <f>IFERROR(IF($F115="地位Ⅰ",INDEX(幹材積成長量!$AE$7:$AG$14,8,MATCH(【入力】吸収量・排出量算定シート!$G115,幹材積成長量!$AE$7:$AG$7,0)),IF($F115="地位Ⅲ",INDEX(幹材積成長量!$AK$7:$AM$14,8,MATCH(【入力】吸収量・排出量算定シート!$G115,幹材積成長量!$AK$7:$AM$7,0)),INDEX(幹材積成長量!$AH$7:$AJ$14,8,MATCH(【入力】吸収量・排出量算定シート!$G115,幹材積成長量!$AH$7:$AJ$7,0)))),0)</f>
        <v>0</v>
      </c>
      <c r="DZ115" s="187">
        <f>IFERROR(IF($F115="地位Ⅰ",INDEX(幹材積成長量!$AE$7:$AG$14,8,MATCH(【入力】吸収量・排出量算定シート!$G115,幹材積成長量!$AE$7:$AG$7,0)),IF($F115="地位Ⅲ",INDEX(幹材積成長量!$AK$7:$AM$14,8,MATCH(【入力】吸収量・排出量算定シート!$G115,幹材積成長量!$AK$7:$AM$7,0)),INDEX(幹材積成長量!$AH$7:$AJ$14,8,MATCH(【入力】吸収量・排出量算定シート!$G115,幹材積成長量!$AH$7:$AJ$7,0)))),0)</f>
        <v>0</v>
      </c>
      <c r="EA115" s="187">
        <f>IFERROR(IF($F115="地位Ⅰ",INDEX(幹材積成長量!$AE$7:$AG$14,8,MATCH(【入力】吸収量・排出量算定シート!$G115,幹材積成長量!$AE$7:$AG$7,0)),IF($F115="地位Ⅲ",INDEX(幹材積成長量!$AK$7:$AM$14,8,MATCH(【入力】吸収量・排出量算定シート!$G115,幹材積成長量!$AK$7:$AM$7,0)),INDEX(幹材積成長量!$AH$7:$AJ$14,8,MATCH(【入力】吸収量・排出量算定シート!$G115,幹材積成長量!$AH$7:$AJ$7,0)))),0)</f>
        <v>0</v>
      </c>
      <c r="EB115" s="187">
        <f>IFERROR(IF($F115="地位Ⅰ",INDEX(幹材積成長量!$AE$7:$AG$14,8,MATCH(【入力】吸収量・排出量算定シート!$G115,幹材積成長量!$AE$7:$AG$7,0)),IF($F115="地位Ⅲ",INDEX(幹材積成長量!$AK$7:$AM$14,8,MATCH(【入力】吸収量・排出量算定シート!$G115,幹材積成長量!$AK$7:$AM$7,0)),INDEX(幹材積成長量!$AH$7:$AJ$14,8,MATCH(【入力】吸収量・排出量算定シート!$G115,幹材積成長量!$AH$7:$AJ$7,0)))),0)</f>
        <v>0</v>
      </c>
      <c r="EC115" s="187">
        <f>IFERROR(IF($F115="地位Ⅰ",INDEX(幹材積成長量!$AE$7:$AG$14,8,MATCH(【入力】吸収量・排出量算定シート!$G115,幹材積成長量!$AE$7:$AG$7,0)),IF($F115="地位Ⅲ",INDEX(幹材積成長量!$AK$7:$AM$14,8,MATCH(【入力】吸収量・排出量算定シート!$G115,幹材積成長量!$AK$7:$AM$7,0)),INDEX(幹材積成長量!$AH$7:$AJ$14,8,MATCH(【入力】吸収量・排出量算定シート!$G115,幹材積成長量!$AH$7:$AJ$7,0)))),0)</f>
        <v>0</v>
      </c>
      <c r="ED115" s="186">
        <f t="shared" si="301"/>
        <v>0</v>
      </c>
      <c r="EE115" s="186">
        <f t="shared" si="302"/>
        <v>0</v>
      </c>
      <c r="EF115" s="186">
        <f t="shared" si="303"/>
        <v>0</v>
      </c>
      <c r="EG115" s="186">
        <f t="shared" si="304"/>
        <v>0</v>
      </c>
      <c r="EH115" s="186">
        <f t="shared" si="305"/>
        <v>0</v>
      </c>
      <c r="EI115" s="186">
        <f t="shared" si="306"/>
        <v>0</v>
      </c>
      <c r="EJ115" s="186">
        <f t="shared" si="307"/>
        <v>0</v>
      </c>
      <c r="EK115" s="186">
        <f t="shared" si="308"/>
        <v>0</v>
      </c>
      <c r="EL115" s="186">
        <f t="shared" si="309"/>
        <v>0</v>
      </c>
      <c r="EM115" s="186">
        <f t="shared" si="310"/>
        <v>0</v>
      </c>
      <c r="EN115" s="186">
        <f t="shared" si="311"/>
        <v>0</v>
      </c>
      <c r="EO115" s="186">
        <f t="shared" si="312"/>
        <v>0</v>
      </c>
      <c r="EP115" s="186">
        <f t="shared" si="313"/>
        <v>0</v>
      </c>
      <c r="EQ115" s="186">
        <f t="shared" si="314"/>
        <v>0</v>
      </c>
      <c r="ER115" s="186">
        <f t="shared" si="315"/>
        <v>0</v>
      </c>
      <c r="ES115" s="186">
        <f t="shared" si="316"/>
        <v>0</v>
      </c>
      <c r="ET115" s="186">
        <f t="shared" si="317"/>
        <v>0</v>
      </c>
    </row>
    <row r="116" spans="2:150" x14ac:dyDescent="0.3">
      <c r="B116" s="3"/>
      <c r="C116" s="3"/>
      <c r="D116" s="3"/>
      <c r="E116" s="3"/>
      <c r="G116" s="217"/>
      <c r="J116" s="3"/>
      <c r="M116" s="187">
        <f>IFERROR(IF($F116="地位Ⅰ",INDEX(幹材積成長量!$S$7:$U$148,MATCH(【入力】吸収量・排出量算定シート!$H116+(M$17-$M$17),幹材積成長量!$S$7:$S$148,0),MATCH($G116,幹材積成長量!$S$7:$U$7,0)),IF($F116="地位Ⅲ",INDEX(幹材積成長量!$Y$7:$AA$148,MATCH(【入力】吸収量・排出量算定シート!$H116+(M$17-$M$17),幹材積成長量!$Y$7:$Y$148,0),MATCH($G116,幹材積成長量!$Y$7:$AA$7,0)),INDEX(幹材積成長量!$V$7:$X$148,MATCH(【入力】吸収量・排出量算定シート!$H116+(M$17-$M$17),幹材積成長量!$V$7:$V$148,0),MATCH($G116,幹材積成長量!$V$7:$X$7,0)))),0)</f>
        <v>0</v>
      </c>
      <c r="N116" s="187">
        <f>IFERROR(IF($F116="地位Ⅰ",INDEX(幹材積成長量!$S$7:$U$148,MATCH(【入力】吸収量・排出量算定シート!$H116+(N$17-$M$17),幹材積成長量!$S$7:$S$148,0),MATCH($G116,幹材積成長量!$S$7:$U$7,0)),IF($F116="地位Ⅲ",INDEX(幹材積成長量!$Y$7:$AA$148,MATCH(【入力】吸収量・排出量算定シート!$H116+(N$17-$M$17),幹材積成長量!$Y$7:$Y$148,0),MATCH($G116,幹材積成長量!$Y$7:$AA$7,0)),INDEX(幹材積成長量!$V$7:$X$148,MATCH(【入力】吸収量・排出量算定シート!$H116+(N$17-$M$17),幹材積成長量!$V$7:$V$148,0),MATCH($G116,幹材積成長量!$V$7:$X$7,0)))),0)</f>
        <v>0</v>
      </c>
      <c r="O116" s="187">
        <f>IFERROR(IF($F116="地位Ⅰ",INDEX(幹材積成長量!$S$7:$U$148,MATCH(【入力】吸収量・排出量算定シート!$H116+(O$17-$M$17),幹材積成長量!$S$7:$S$148,0),MATCH($G116,幹材積成長量!$S$7:$U$7,0)),IF($F116="地位Ⅲ",INDEX(幹材積成長量!$Y$7:$AA$148,MATCH(【入力】吸収量・排出量算定シート!$H116+(O$17-$M$17),幹材積成長量!$Y$7:$Y$148,0),MATCH($G116,幹材積成長量!$Y$7:$AA$7,0)),INDEX(幹材積成長量!$V$7:$X$148,MATCH(【入力】吸収量・排出量算定シート!$H116+(O$17-$M$17),幹材積成長量!$V$7:$V$148,0),MATCH($G116,幹材積成長量!$V$7:$X$7,0)))),0)</f>
        <v>0</v>
      </c>
      <c r="P116" s="187">
        <f>IFERROR(IF($F116="地位Ⅰ",INDEX(幹材積成長量!$S$7:$U$148,MATCH(【入力】吸収量・排出量算定シート!$H116+(P$17-$M$17),幹材積成長量!$S$7:$S$148,0),MATCH($G116,幹材積成長量!$S$7:$U$7,0)),IF($F116="地位Ⅲ",INDEX(幹材積成長量!$Y$7:$AA$148,MATCH(【入力】吸収量・排出量算定シート!$H116+(P$17-$M$17),幹材積成長量!$Y$7:$Y$148,0),MATCH($G116,幹材積成長量!$Y$7:$AA$7,0)),INDEX(幹材積成長量!$V$7:$X$148,MATCH(【入力】吸収量・排出量算定シート!$H116+(P$17-$M$17),幹材積成長量!$V$7:$V$148,0),MATCH($G116,幹材積成長量!$V$7:$X$7,0)))),0)</f>
        <v>0</v>
      </c>
      <c r="Q116" s="187">
        <f>IFERROR(IF($F116="地位Ⅰ",INDEX(幹材積成長量!$S$7:$U$148,MATCH(【入力】吸収量・排出量算定シート!$H116+(Q$17-$M$17),幹材積成長量!$S$7:$S$148,0),MATCH($G116,幹材積成長量!$S$7:$U$7,0)),IF($F116="地位Ⅲ",INDEX(幹材積成長量!$Y$7:$AA$148,MATCH(【入力】吸収量・排出量算定シート!$H116+(Q$17-$M$17),幹材積成長量!$Y$7:$Y$148,0),MATCH($G116,幹材積成長量!$Y$7:$AA$7,0)),INDEX(幹材積成長量!$V$7:$X$148,MATCH(【入力】吸収量・排出量算定シート!$H116+(Q$17-$M$17),幹材積成長量!$V$7:$V$148,0),MATCH($G116,幹材積成長量!$V$7:$X$7,0)))),0)</f>
        <v>0</v>
      </c>
      <c r="R116" s="187">
        <f>IFERROR(IF($F116="地位Ⅰ",INDEX(幹材積成長量!$S$7:$U$148,MATCH(【入力】吸収量・排出量算定シート!$H116+(R$17-$M$17),幹材積成長量!$S$7:$S$148,0),MATCH($G116,幹材積成長量!$S$7:$U$7,0)),IF($F116="地位Ⅲ",INDEX(幹材積成長量!$Y$7:$AA$148,MATCH(【入力】吸収量・排出量算定シート!$H116+(R$17-$M$17),幹材積成長量!$Y$7:$Y$148,0),MATCH($G116,幹材積成長量!$Y$7:$AA$7,0)),INDEX(幹材積成長量!$V$7:$X$148,MATCH(【入力】吸収量・排出量算定シート!$H116+(R$17-$M$17),幹材積成長量!$V$7:$V$148,0),MATCH($G116,幹材積成長量!$V$7:$X$7,0)))),0)</f>
        <v>0</v>
      </c>
      <c r="S116" s="187">
        <f>IFERROR(IF($F116="地位Ⅰ",INDEX(幹材積成長量!$S$7:$U$148,MATCH(【入力】吸収量・排出量算定シート!$H116+(S$17-$M$17),幹材積成長量!$S$7:$S$148,0),MATCH($G116,幹材積成長量!$S$7:$U$7,0)),IF($F116="地位Ⅲ",INDEX(幹材積成長量!$Y$7:$AA$148,MATCH(【入力】吸収量・排出量算定シート!$H116+(S$17-$M$17),幹材積成長量!$Y$7:$Y$148,0),MATCH($G116,幹材積成長量!$Y$7:$AA$7,0)),INDEX(幹材積成長量!$V$7:$X$148,MATCH(【入力】吸収量・排出量算定シート!$H116+(S$17-$M$17),幹材積成長量!$V$7:$V$148,0),MATCH($G116,幹材積成長量!$V$7:$X$7,0)))),0)</f>
        <v>0</v>
      </c>
      <c r="T116" s="187">
        <f>IFERROR(IF($F116="地位Ⅰ",INDEX(幹材積成長量!$S$7:$U$148,MATCH(【入力】吸収量・排出量算定シート!$H116+(T$17-$M$17),幹材積成長量!$S$7:$S$148,0),MATCH($G116,幹材積成長量!$S$7:$U$7,0)),IF($F116="地位Ⅲ",INDEX(幹材積成長量!$Y$7:$AA$148,MATCH(【入力】吸収量・排出量算定シート!$H116+(T$17-$M$17),幹材積成長量!$Y$7:$Y$148,0),MATCH($G116,幹材積成長量!$Y$7:$AA$7,0)),INDEX(幹材積成長量!$V$7:$X$148,MATCH(【入力】吸収量・排出量算定シート!$H116+(T$17-$M$17),幹材積成長量!$V$7:$V$148,0),MATCH($G116,幹材積成長量!$V$7:$X$7,0)))),0)</f>
        <v>0</v>
      </c>
      <c r="U116" s="187">
        <f>IFERROR(IF($F116="地位Ⅰ",INDEX(幹材積成長量!$S$7:$U$148,MATCH(【入力】吸収量・排出量算定シート!$H116+(U$17-$M$17),幹材積成長量!$S$7:$S$148,0),MATCH($G116,幹材積成長量!$S$7:$U$7,0)),IF($F116="地位Ⅲ",INDEX(幹材積成長量!$Y$7:$AA$148,MATCH(【入力】吸収量・排出量算定シート!$H116+(U$17-$M$17),幹材積成長量!$Y$7:$Y$148,0),MATCH($G116,幹材積成長量!$Y$7:$AA$7,0)),INDEX(幹材積成長量!$V$7:$X$148,MATCH(【入力】吸収量・排出量算定シート!$H116+(U$17-$M$17),幹材積成長量!$V$7:$V$148,0),MATCH($G116,幹材積成長量!$V$7:$X$7,0)))),0)</f>
        <v>0</v>
      </c>
      <c r="V116" s="187">
        <f>IFERROR(IF($F116="地位Ⅰ",INDEX(幹材積成長量!$S$7:$U$148,MATCH(【入力】吸収量・排出量算定シート!$H116+(V$17-$M$17),幹材積成長量!$S$7:$S$148,0),MATCH($G116,幹材積成長量!$S$7:$U$7,0)),IF($F116="地位Ⅲ",INDEX(幹材積成長量!$Y$7:$AA$148,MATCH(【入力】吸収量・排出量算定シート!$H116+(V$17-$M$17),幹材積成長量!$Y$7:$Y$148,0),MATCH($G116,幹材積成長量!$Y$7:$AA$7,0)),INDEX(幹材積成長量!$V$7:$X$148,MATCH(【入力】吸収量・排出量算定シート!$H116+(V$17-$M$17),幹材積成長量!$V$7:$V$148,0),MATCH($G116,幹材積成長量!$V$7:$X$7,0)))),0)</f>
        <v>0</v>
      </c>
      <c r="W116" s="187">
        <f>IFERROR(IF($F116="地位Ⅰ",INDEX(幹材積成長量!$S$7:$U$148,MATCH(【入力】吸収量・排出量算定シート!$H116+(W$17-$M$17),幹材積成長量!$S$7:$S$148,0),MATCH($G116,幹材積成長量!$S$7:$U$7,0)),IF($F116="地位Ⅲ",INDEX(幹材積成長量!$Y$7:$AA$148,MATCH(【入力】吸収量・排出量算定シート!$H116+(W$17-$M$17),幹材積成長量!$Y$7:$Y$148,0),MATCH($G116,幹材積成長量!$Y$7:$AA$7,0)),INDEX(幹材積成長量!$V$7:$X$148,MATCH(【入力】吸収量・排出量算定シート!$H116+(W$17-$M$17),幹材積成長量!$V$7:$V$148,0),MATCH($G116,幹材積成長量!$V$7:$X$7,0)))),0)</f>
        <v>0</v>
      </c>
      <c r="X116" s="187">
        <f>IFERROR(IF($F116="地位Ⅰ",INDEX(幹材積成長量!$S$7:$U$148,MATCH(【入力】吸収量・排出量算定シート!$H116+(X$17-$M$17),幹材積成長量!$S$7:$S$148,0),MATCH($G116,幹材積成長量!$S$7:$U$7,0)),IF($F116="地位Ⅲ",INDEX(幹材積成長量!$Y$7:$AA$148,MATCH(【入力】吸収量・排出量算定シート!$H116+(X$17-$M$17),幹材積成長量!$Y$7:$Y$148,0),MATCH($G116,幹材積成長量!$Y$7:$AA$7,0)),INDEX(幹材積成長量!$V$7:$X$148,MATCH(【入力】吸収量・排出量算定シート!$H116+(X$17-$M$17),幹材積成長量!$V$7:$V$148,0),MATCH($G116,幹材積成長量!$V$7:$X$7,0)))),0)</f>
        <v>0</v>
      </c>
      <c r="Y116" s="187">
        <f>IFERROR(IF($F116="地位Ⅰ",INDEX(幹材積成長量!$S$7:$U$148,MATCH(【入力】吸収量・排出量算定シート!$H116+(Y$17-$M$17),幹材積成長量!$S$7:$S$148,0),MATCH($G116,幹材積成長量!$S$7:$U$7,0)),IF($F116="地位Ⅲ",INDEX(幹材積成長量!$Y$7:$AA$148,MATCH(【入力】吸収量・排出量算定シート!$H116+(Y$17-$M$17),幹材積成長量!$Y$7:$Y$148,0),MATCH($G116,幹材積成長量!$Y$7:$AA$7,0)),INDEX(幹材積成長量!$V$7:$X$148,MATCH(【入力】吸収量・排出量算定シート!$H116+(Y$17-$M$17),幹材積成長量!$V$7:$V$148,0),MATCH($G116,幹材積成長量!$V$7:$X$7,0)))),0)</f>
        <v>0</v>
      </c>
      <c r="Z116" s="187">
        <f>IFERROR(IF($F116="地位Ⅰ",INDEX(幹材積成長量!$S$7:$U$148,MATCH(【入力】吸収量・排出量算定シート!$H116+(Z$17-$M$17),幹材積成長量!$S$7:$S$148,0),MATCH($G116,幹材積成長量!$S$7:$U$7,0)),IF($F116="地位Ⅲ",INDEX(幹材積成長量!$Y$7:$AA$148,MATCH(【入力】吸収量・排出量算定シート!$H116+(Z$17-$M$17),幹材積成長量!$Y$7:$Y$148,0),MATCH($G116,幹材積成長量!$Y$7:$AA$7,0)),INDEX(幹材積成長量!$V$7:$X$148,MATCH(【入力】吸収量・排出量算定シート!$H116+(Z$17-$M$17),幹材積成長量!$V$7:$V$148,0),MATCH($G116,幹材積成長量!$V$7:$X$7,0)))),0)</f>
        <v>0</v>
      </c>
      <c r="AA116" s="187">
        <f>IFERROR(IF($F116="地位Ⅰ",INDEX(幹材積成長量!$S$7:$U$148,MATCH(【入力】吸収量・排出量算定シート!$H116+(AA$17-$M$17),幹材積成長量!$S$7:$S$148,0),MATCH($G116,幹材積成長量!$S$7:$U$7,0)),IF($F116="地位Ⅲ",INDEX(幹材積成長量!$Y$7:$AA$148,MATCH(【入力】吸収量・排出量算定シート!$H116+(AA$17-$M$17),幹材積成長量!$Y$7:$Y$148,0),MATCH($G116,幹材積成長量!$Y$7:$AA$7,0)),INDEX(幹材積成長量!$V$7:$X$148,MATCH(【入力】吸収量・排出量算定シート!$H116+(AA$17-$M$17),幹材積成長量!$V$7:$V$148,0),MATCH($G116,幹材積成長量!$V$7:$X$7,0)))),0)</f>
        <v>0</v>
      </c>
      <c r="AB116" s="187">
        <f>IFERROR(IF($F116="地位Ⅰ",INDEX(幹材積成長量!$S$7:$U$148,MATCH(【入力】吸収量・排出量算定シート!$H116+(AB$17-$M$17),幹材積成長量!$S$7:$S$148,0),MATCH($G116,幹材積成長量!$S$7:$U$7,0)),IF($F116="地位Ⅲ",INDEX(幹材積成長量!$Y$7:$AA$148,MATCH(【入力】吸収量・排出量算定シート!$H116+(AB$17-$M$17),幹材積成長量!$Y$7:$Y$148,0),MATCH($G116,幹材積成長量!$Y$7:$AA$7,0)),INDEX(幹材積成長量!$V$7:$X$148,MATCH(【入力】吸収量・排出量算定シート!$H116+(AB$17-$M$17),幹材積成長量!$V$7:$V$148,0),MATCH($G116,幹材積成長量!$V$7:$X$7,0)))),0)</f>
        <v>0</v>
      </c>
      <c r="AC116" s="187">
        <f>IFERROR(IF($F116="地位Ⅰ",INDEX(幹材積成長量!$S$7:$U$148,MATCH(【入力】吸収量・排出量算定シート!$H116+(AC$17-$M$17),幹材積成長量!$S$7:$S$148,0),MATCH($G116,幹材積成長量!$S$7:$U$7,0)),IF($F116="地位Ⅲ",INDEX(幹材積成長量!$Y$7:$AA$148,MATCH(【入力】吸収量・排出量算定シート!$H116+(AC$17-$M$17),幹材積成長量!$Y$7:$Y$148,0),MATCH($G116,幹材積成長量!$Y$7:$AA$7,0)),INDEX(幹材積成長量!$V$7:$X$148,MATCH(【入力】吸収量・排出量算定シート!$H116+(AC$17-$M$17),幹材積成長量!$V$7:$V$148,0),MATCH($G116,幹材積成長量!$V$7:$X$7,0)))),0)</f>
        <v>0</v>
      </c>
      <c r="AD116" s="2">
        <f>IFERROR(INDEX('BEF（拡大係数）'!$A$4:$AO$154,MATCH(【入力】吸収量・排出量算定シート!$H116,'BEF（拡大係数）'!$A$4:$A$154,0),MATCH($G116,'BEF（拡大係数）'!$A$4:$AO$4,0)),0)</f>
        <v>0</v>
      </c>
      <c r="AE116" s="2">
        <f>IFERROR(INDEX('BEF（拡大係数）'!$A$4:$AO$154,MATCH(【入力】吸収量・排出量算定シート!$H116,'BEF（拡大係数）'!$A$4:$A$154,0),MATCH($G116,'BEF（拡大係数）'!$A$4:$AO$4,0)),0)</f>
        <v>0</v>
      </c>
      <c r="AF116" s="2">
        <f>IFERROR(INDEX('BEF（拡大係数）'!$A$4:$AO$154,MATCH(【入力】吸収量・排出量算定シート!$H116,'BEF（拡大係数）'!$A$4:$A$154,0),MATCH($G116,'BEF（拡大係数）'!$A$4:$AO$4,0)),0)</f>
        <v>0</v>
      </c>
      <c r="AG116" s="2">
        <f>IFERROR(INDEX('BEF（拡大係数）'!$A$4:$AO$154,MATCH(【入力】吸収量・排出量算定シート!$H116,'BEF（拡大係数）'!$A$4:$A$154,0),MATCH($G116,'BEF（拡大係数）'!$A$4:$AO$4,0)),0)</f>
        <v>0</v>
      </c>
      <c r="AH116" s="2">
        <f>IFERROR(INDEX('BEF（拡大係数）'!$A$4:$AO$154,MATCH(【入力】吸収量・排出量算定シート!$H116,'BEF（拡大係数）'!$A$4:$A$154,0),MATCH($G116,'BEF（拡大係数）'!$A$4:$AO$4,0)),0)</f>
        <v>0</v>
      </c>
      <c r="AI116" s="2">
        <f>IFERROR(INDEX('BEF（拡大係数）'!$A$4:$AO$154,MATCH(【入力】吸収量・排出量算定シート!$H116,'BEF（拡大係数）'!$A$4:$A$154,0),MATCH($G116,'BEF（拡大係数）'!$A$4:$AO$4,0)),0)</f>
        <v>0</v>
      </c>
      <c r="AJ116" s="2">
        <f>IFERROR(INDEX('BEF（拡大係数）'!$A$4:$AO$154,MATCH(【入力】吸収量・排出量算定シート!$H116,'BEF（拡大係数）'!$A$4:$A$154,0),MATCH($G116,'BEF（拡大係数）'!$A$4:$AO$4,0)),0)</f>
        <v>0</v>
      </c>
      <c r="AK116" s="2">
        <f>IFERROR(INDEX('BEF（拡大係数）'!$A$4:$AO$154,MATCH(【入力】吸収量・排出量算定シート!$H116,'BEF（拡大係数）'!$A$4:$A$154,0),MATCH($G116,'BEF（拡大係数）'!$A$4:$AO$4,0)),0)</f>
        <v>0</v>
      </c>
      <c r="AL116" s="2">
        <f>IFERROR(INDEX('BEF（拡大係数）'!$A$4:$AO$154,MATCH(【入力】吸収量・排出量算定シート!$H116,'BEF（拡大係数）'!$A$4:$A$154,0),MATCH($G116,'BEF（拡大係数）'!$A$4:$AO$4,0)),0)</f>
        <v>0</v>
      </c>
      <c r="AM116" s="2">
        <f>IFERROR(INDEX('BEF（拡大係数）'!$A$4:$AO$154,MATCH(【入力】吸収量・排出量算定シート!$H116,'BEF（拡大係数）'!$A$4:$A$154,0),MATCH($G116,'BEF（拡大係数）'!$A$4:$AO$4,0)),0)</f>
        <v>0</v>
      </c>
      <c r="AN116" s="2">
        <f>IFERROR(INDEX('BEF（拡大係数）'!$A$4:$AO$154,MATCH(【入力】吸収量・排出量算定シート!$H116,'BEF（拡大係数）'!$A$4:$A$154,0),MATCH($G116,'BEF（拡大係数）'!$A$4:$AO$4,0)),0)</f>
        <v>0</v>
      </c>
      <c r="AO116" s="2">
        <f>IFERROR(INDEX('BEF（拡大係数）'!$A$4:$AO$154,MATCH(【入力】吸収量・排出量算定シート!$H116,'BEF（拡大係数）'!$A$4:$A$154,0),MATCH($G116,'BEF（拡大係数）'!$A$4:$AO$4,0)),0)</f>
        <v>0</v>
      </c>
      <c r="AP116" s="2">
        <f>IFERROR(INDEX('BEF（拡大係数）'!$A$4:$AO$154,MATCH(【入力】吸収量・排出量算定シート!$H116,'BEF（拡大係数）'!$A$4:$A$154,0),MATCH($G116,'BEF（拡大係数）'!$A$4:$AO$4,0)),0)</f>
        <v>0</v>
      </c>
      <c r="AQ116" s="2">
        <f>IFERROR(INDEX('BEF（拡大係数）'!$A$4:$AO$154,MATCH(【入力】吸収量・排出量算定シート!$H116,'BEF（拡大係数）'!$A$4:$A$154,0),MATCH($G116,'BEF（拡大係数）'!$A$4:$AO$4,0)),0)</f>
        <v>0</v>
      </c>
      <c r="AR116" s="2">
        <f>IFERROR(INDEX('BEF（拡大係数）'!$A$4:$AO$154,MATCH(【入力】吸収量・排出量算定シート!$H116,'BEF（拡大係数）'!$A$4:$A$154,0),MATCH($G116,'BEF（拡大係数）'!$A$4:$AO$4,0)),0)</f>
        <v>0</v>
      </c>
      <c r="AS116" s="2">
        <f>IFERROR(INDEX('BEF（拡大係数）'!$A$4:$AO$154,MATCH(【入力】吸収量・排出量算定シート!$H116,'BEF（拡大係数）'!$A$4:$A$154,0),MATCH($G116,'BEF（拡大係数）'!$A$4:$AO$4,0)),0)</f>
        <v>0</v>
      </c>
      <c r="AT116" s="2">
        <f>IFERROR(INDEX('BEF（拡大係数）'!$A$4:$AO$154,MATCH(【入力】吸収量・排出量算定シート!$H116,'BEF（拡大係数）'!$A$4:$A$154,0),MATCH($G116,'BEF（拡大係数）'!$A$4:$AO$4,0)),0)</f>
        <v>0</v>
      </c>
      <c r="AU116" s="2">
        <f>IFERROR(VLOOKUP($G116,パラメータ_オリジナル!$B$6:$G$45,4,FALSE),0)</f>
        <v>0</v>
      </c>
      <c r="AV116" s="2">
        <f>IFERROR(VLOOKUP($G116,パラメータ_オリジナル!$B$6:$G$45,5,FALSE),0)</f>
        <v>0</v>
      </c>
      <c r="AW116" s="2">
        <f>IFERROR(VLOOKUP($G116,パラメータ_オリジナル!$B$6:$G$45,6,FALSE),0)</f>
        <v>0</v>
      </c>
      <c r="AX116" s="125">
        <f t="shared" si="250"/>
        <v>0</v>
      </c>
      <c r="AY116" s="125">
        <f t="shared" si="251"/>
        <v>0</v>
      </c>
      <c r="AZ116" s="125">
        <f t="shared" si="252"/>
        <v>0</v>
      </c>
      <c r="BA116" s="125">
        <f t="shared" si="253"/>
        <v>0</v>
      </c>
      <c r="BB116" s="125">
        <f t="shared" si="254"/>
        <v>0</v>
      </c>
      <c r="BC116" s="125">
        <f t="shared" si="255"/>
        <v>0</v>
      </c>
      <c r="BD116" s="125">
        <f t="shared" si="256"/>
        <v>0</v>
      </c>
      <c r="BE116" s="125">
        <f t="shared" si="257"/>
        <v>0</v>
      </c>
      <c r="BF116" s="125">
        <f t="shared" si="258"/>
        <v>0</v>
      </c>
      <c r="BG116" s="125">
        <f t="shared" si="259"/>
        <v>0</v>
      </c>
      <c r="BH116" s="125">
        <f t="shared" si="260"/>
        <v>0</v>
      </c>
      <c r="BI116" s="125">
        <f t="shared" si="261"/>
        <v>0</v>
      </c>
      <c r="BJ116" s="125">
        <f t="shared" si="262"/>
        <v>0</v>
      </c>
      <c r="BK116" s="125">
        <f t="shared" si="263"/>
        <v>0</v>
      </c>
      <c r="BL116" s="125">
        <f t="shared" si="264"/>
        <v>0</v>
      </c>
      <c r="BM116" s="125">
        <f t="shared" si="265"/>
        <v>0</v>
      </c>
      <c r="BN116" s="125">
        <f t="shared" si="266"/>
        <v>0</v>
      </c>
      <c r="BO116" s="125">
        <f t="shared" si="267"/>
        <v>0</v>
      </c>
      <c r="BP116" s="125">
        <f t="shared" si="268"/>
        <v>0</v>
      </c>
      <c r="BQ116" s="125">
        <f t="shared" si="269"/>
        <v>0</v>
      </c>
      <c r="BR116" s="125">
        <f t="shared" si="270"/>
        <v>0</v>
      </c>
      <c r="BS116" s="125">
        <f t="shared" si="271"/>
        <v>0</v>
      </c>
      <c r="BT116" s="125">
        <f t="shared" si="272"/>
        <v>0</v>
      </c>
      <c r="BU116" s="125">
        <f t="shared" si="273"/>
        <v>0</v>
      </c>
      <c r="BV116" s="125">
        <f t="shared" si="274"/>
        <v>0</v>
      </c>
      <c r="BW116" s="125">
        <f t="shared" si="275"/>
        <v>0</v>
      </c>
      <c r="BX116" s="125">
        <f t="shared" si="276"/>
        <v>0</v>
      </c>
      <c r="BY116" s="125">
        <f t="shared" si="277"/>
        <v>0</v>
      </c>
      <c r="BZ116" s="125">
        <f t="shared" si="278"/>
        <v>0</v>
      </c>
      <c r="CA116" s="125">
        <f t="shared" si="279"/>
        <v>0</v>
      </c>
      <c r="CB116" s="125">
        <f t="shared" si="280"/>
        <v>0</v>
      </c>
      <c r="CC116" s="125">
        <f t="shared" si="281"/>
        <v>0</v>
      </c>
      <c r="CD116" s="125">
        <f t="shared" si="282"/>
        <v>0</v>
      </c>
      <c r="CE116" s="125">
        <f t="shared" si="283"/>
        <v>0</v>
      </c>
      <c r="CF116" s="2">
        <f>IFERROR(IF($F116="地位Ⅰ",INDEX(幹材積成長量!$I$7:$K$148,MATCH((【入力】吸収量・排出量算定シート!$H116+(【入力】吸収量・排出量算定シート!CF$17-【入力】吸収量・排出量算定シート!$CF$17)),幹材積成長量!$I$7:$I$148,0),MATCH(【入力】吸収量・排出量算定シート!$G116,幹材積成長量!$I$7:$K$7,0)),IF($F116="地位Ⅲ",INDEX(幹材積成長量!$O$7:$Q$148,MATCH((【入力】吸収量・排出量算定シート!$H116+(【入力】吸収量・排出量算定シート!CF$17-【入力】吸収量・排出量算定シート!$CF$17)),幹材積成長量!$O$7:$O$148,0),MATCH(【入力】吸収量・排出量算定シート!$G116,幹材積成長量!$O$7:$Q$7,0)),INDEX(幹材積成長量!$L$7:$N$148,MATCH((【入力】吸収量・排出量算定シート!$H116+(【入力】吸収量・排出量算定シート!CF$17-【入力】吸収量・排出量算定シート!$CF$17)),幹材積成長量!$L$7:$L$148,0),MATCH(【入力】吸収量・排出量算定シート!$G116,幹材積成長量!$L$7:$N$7,0)))),0)</f>
        <v>0</v>
      </c>
      <c r="CG116" s="2">
        <f>IFERROR(IF($F116="地位Ⅰ",INDEX(幹材積成長量!$I$7:$K$148,MATCH((【入力】吸収量・排出量算定シート!$H116+(【入力】吸収量・排出量算定シート!CG$17-【入力】吸収量・排出量算定シート!$CF$17)),幹材積成長量!$I$7:$I$148,0),MATCH(【入力】吸収量・排出量算定シート!$G116,幹材積成長量!$I$7:$K$7,0)),IF($F116="地位Ⅲ",INDEX(幹材積成長量!$O$7:$Q$148,MATCH((【入力】吸収量・排出量算定シート!$H116+(【入力】吸収量・排出量算定シート!CG$17-【入力】吸収量・排出量算定シート!$CF$17)),幹材積成長量!$O$7:$O$148,0),MATCH(【入力】吸収量・排出量算定シート!$G116,幹材積成長量!$O$7:$Q$7,0)),INDEX(幹材積成長量!$L$7:$N$148,MATCH((【入力】吸収量・排出量算定シート!$H116+(【入力】吸収量・排出量算定シート!CG$17-【入力】吸収量・排出量算定シート!$CF$17)),幹材積成長量!$L$7:$L$148,0),MATCH(【入力】吸収量・排出量算定シート!$G116,幹材積成長量!$L$7:$N$7,0)))),0)</f>
        <v>0</v>
      </c>
      <c r="CH116" s="2">
        <f>IFERROR(IF($F116="地位Ⅰ",INDEX(幹材積成長量!$I$7:$K$148,MATCH((【入力】吸収量・排出量算定シート!$H116+(【入力】吸収量・排出量算定シート!CH$17-【入力】吸収量・排出量算定シート!$CF$17)),幹材積成長量!$I$7:$I$148,0),MATCH(【入力】吸収量・排出量算定シート!$G116,幹材積成長量!$I$7:$K$7,0)),IF($F116="地位Ⅲ",INDEX(幹材積成長量!$O$7:$Q$148,MATCH((【入力】吸収量・排出量算定シート!$H116+(【入力】吸収量・排出量算定シート!CH$17-【入力】吸収量・排出量算定シート!$CF$17)),幹材積成長量!$O$7:$O$148,0),MATCH(【入力】吸収量・排出量算定シート!$G116,幹材積成長量!$O$7:$Q$7,0)),INDEX(幹材積成長量!$L$7:$N$148,MATCH((【入力】吸収量・排出量算定シート!$H116+(【入力】吸収量・排出量算定シート!CH$17-【入力】吸収量・排出量算定シート!$CF$17)),幹材積成長量!$L$7:$L$148,0),MATCH(【入力】吸収量・排出量算定シート!$G116,幹材積成長量!$L$7:$N$7,0)))),0)</f>
        <v>0</v>
      </c>
      <c r="CI116" s="2">
        <f>IFERROR(IF($F116="地位Ⅰ",INDEX(幹材積成長量!$I$7:$K$148,MATCH((【入力】吸収量・排出量算定シート!$H116+(【入力】吸収量・排出量算定シート!CI$17-【入力】吸収量・排出量算定シート!$CF$17)),幹材積成長量!$I$7:$I$148,0),MATCH(【入力】吸収量・排出量算定シート!$G116,幹材積成長量!$I$7:$K$7,0)),IF($F116="地位Ⅲ",INDEX(幹材積成長量!$O$7:$Q$148,MATCH((【入力】吸収量・排出量算定シート!$H116+(【入力】吸収量・排出量算定シート!CI$17-【入力】吸収量・排出量算定シート!$CF$17)),幹材積成長量!$O$7:$O$148,0),MATCH(【入力】吸収量・排出量算定シート!$G116,幹材積成長量!$O$7:$Q$7,0)),INDEX(幹材積成長量!$L$7:$N$148,MATCH((【入力】吸収量・排出量算定シート!$H116+(【入力】吸収量・排出量算定シート!CI$17-【入力】吸収量・排出量算定シート!$CF$17)),幹材積成長量!$L$7:$L$148,0),MATCH(【入力】吸収量・排出量算定シート!$G116,幹材積成長量!$L$7:$N$7,0)))),0)</f>
        <v>0</v>
      </c>
      <c r="CJ116" s="2">
        <f>IFERROR(IF($F116="地位Ⅰ",INDEX(幹材積成長量!$I$7:$K$148,MATCH((【入力】吸収量・排出量算定シート!$H116+(【入力】吸収量・排出量算定シート!CJ$17-【入力】吸収量・排出量算定シート!$CF$17)),幹材積成長量!$I$7:$I$148,0),MATCH(【入力】吸収量・排出量算定シート!$G116,幹材積成長量!$I$7:$K$7,0)),IF($F116="地位Ⅲ",INDEX(幹材積成長量!$O$7:$Q$148,MATCH((【入力】吸収量・排出量算定シート!$H116+(【入力】吸収量・排出量算定シート!CJ$17-【入力】吸収量・排出量算定シート!$CF$17)),幹材積成長量!$O$7:$O$148,0),MATCH(【入力】吸収量・排出量算定シート!$G116,幹材積成長量!$O$7:$Q$7,0)),INDEX(幹材積成長量!$L$7:$N$148,MATCH((【入力】吸収量・排出量算定シート!$H116+(【入力】吸収量・排出量算定シート!CJ$17-【入力】吸収量・排出量算定シート!$CF$17)),幹材積成長量!$L$7:$L$148,0),MATCH(【入力】吸収量・排出量算定シート!$G116,幹材積成長量!$L$7:$N$7,0)))),0)</f>
        <v>0</v>
      </c>
      <c r="CK116" s="2">
        <f>IFERROR(IF($F116="地位Ⅰ",INDEX(幹材積成長量!$I$7:$K$148,MATCH((【入力】吸収量・排出量算定シート!$H116+(【入力】吸収量・排出量算定シート!CK$17-【入力】吸収量・排出量算定シート!$CF$17)),幹材積成長量!$I$7:$I$148,0),MATCH(【入力】吸収量・排出量算定シート!$G116,幹材積成長量!$I$7:$K$7,0)),IF($F116="地位Ⅲ",INDEX(幹材積成長量!$O$7:$Q$148,MATCH((【入力】吸収量・排出量算定シート!$H116+(【入力】吸収量・排出量算定シート!CK$17-【入力】吸収量・排出量算定シート!$CF$17)),幹材積成長量!$O$7:$O$148,0),MATCH(【入力】吸収量・排出量算定シート!$G116,幹材積成長量!$O$7:$Q$7,0)),INDEX(幹材積成長量!$L$7:$N$148,MATCH((【入力】吸収量・排出量算定シート!$H116+(【入力】吸収量・排出量算定シート!CK$17-【入力】吸収量・排出量算定シート!$CF$17)),幹材積成長量!$L$7:$L$148,0),MATCH(【入力】吸収量・排出量算定シート!$G116,幹材積成長量!$L$7:$N$7,0)))),0)</f>
        <v>0</v>
      </c>
      <c r="CL116" s="2">
        <f>IFERROR(IF($F116="地位Ⅰ",INDEX(幹材積成長量!$I$7:$K$148,MATCH((【入力】吸収量・排出量算定シート!$H116+(【入力】吸収量・排出量算定シート!CL$17-【入力】吸収量・排出量算定シート!$CF$17)),幹材積成長量!$I$7:$I$148,0),MATCH(【入力】吸収量・排出量算定シート!$G116,幹材積成長量!$I$7:$K$7,0)),IF($F116="地位Ⅲ",INDEX(幹材積成長量!$O$7:$Q$148,MATCH((【入力】吸収量・排出量算定シート!$H116+(【入力】吸収量・排出量算定シート!CL$17-【入力】吸収量・排出量算定シート!$CF$17)),幹材積成長量!$O$7:$O$148,0),MATCH(【入力】吸収量・排出量算定シート!$G116,幹材積成長量!$O$7:$Q$7,0)),INDEX(幹材積成長量!$L$7:$N$148,MATCH((【入力】吸収量・排出量算定シート!$H116+(【入力】吸収量・排出量算定シート!CL$17-【入力】吸収量・排出量算定シート!$CF$17)),幹材積成長量!$L$7:$L$148,0),MATCH(【入力】吸収量・排出量算定シート!$G116,幹材積成長量!$L$7:$N$7,0)))),0)</f>
        <v>0</v>
      </c>
      <c r="CM116" s="2">
        <f>IFERROR(IF($F116="地位Ⅰ",INDEX(幹材積成長量!$I$7:$K$148,MATCH((【入力】吸収量・排出量算定シート!$H116+(【入力】吸収量・排出量算定シート!CM$17-【入力】吸収量・排出量算定シート!$CF$17)),幹材積成長量!$I$7:$I$148,0),MATCH(【入力】吸収量・排出量算定シート!$G116,幹材積成長量!$I$7:$K$7,0)),IF($F116="地位Ⅲ",INDEX(幹材積成長量!$O$7:$Q$148,MATCH((【入力】吸収量・排出量算定シート!$H116+(【入力】吸収量・排出量算定シート!CM$17-【入力】吸収量・排出量算定シート!$CF$17)),幹材積成長量!$O$7:$O$148,0),MATCH(【入力】吸収量・排出量算定シート!$G116,幹材積成長量!$O$7:$Q$7,0)),INDEX(幹材積成長量!$L$7:$N$148,MATCH((【入力】吸収量・排出量算定シート!$H116+(【入力】吸収量・排出量算定シート!CM$17-【入力】吸収量・排出量算定シート!$CF$17)),幹材積成長量!$L$7:$L$148,0),MATCH(【入力】吸収量・排出量算定シート!$G116,幹材積成長量!$L$7:$N$7,0)))),0)</f>
        <v>0</v>
      </c>
      <c r="CN116" s="2">
        <f>IFERROR(IF($F116="地位Ⅰ",INDEX(幹材積成長量!$I$7:$K$148,MATCH((【入力】吸収量・排出量算定シート!$H116+(【入力】吸収量・排出量算定シート!CN$17-【入力】吸収量・排出量算定シート!$CF$17)),幹材積成長量!$I$7:$I$148,0),MATCH(【入力】吸収量・排出量算定シート!$G116,幹材積成長量!$I$7:$K$7,0)),IF($F116="地位Ⅲ",INDEX(幹材積成長量!$O$7:$Q$148,MATCH((【入力】吸収量・排出量算定シート!$H116+(【入力】吸収量・排出量算定シート!CN$17-【入力】吸収量・排出量算定シート!$CF$17)),幹材積成長量!$O$7:$O$148,0),MATCH(【入力】吸収量・排出量算定シート!$G116,幹材積成長量!$O$7:$Q$7,0)),INDEX(幹材積成長量!$L$7:$N$148,MATCH((【入力】吸収量・排出量算定シート!$H116+(【入力】吸収量・排出量算定シート!CN$17-【入力】吸収量・排出量算定シート!$CF$17)),幹材積成長量!$L$7:$L$148,0),MATCH(【入力】吸収量・排出量算定シート!$G116,幹材積成長量!$L$7:$N$7,0)))),0)</f>
        <v>0</v>
      </c>
      <c r="CO116" s="2">
        <f>IFERROR(IF($F116="地位Ⅰ",INDEX(幹材積成長量!$I$7:$K$148,MATCH((【入力】吸収量・排出量算定シート!$H116+(【入力】吸収量・排出量算定シート!CO$17-【入力】吸収量・排出量算定シート!$CF$17)),幹材積成長量!$I$7:$I$148,0),MATCH(【入力】吸収量・排出量算定シート!$G116,幹材積成長量!$I$7:$K$7,0)),IF($F116="地位Ⅲ",INDEX(幹材積成長量!$O$7:$Q$148,MATCH((【入力】吸収量・排出量算定シート!$H116+(【入力】吸収量・排出量算定シート!CO$17-【入力】吸収量・排出量算定シート!$CF$17)),幹材積成長量!$O$7:$O$148,0),MATCH(【入力】吸収量・排出量算定シート!$G116,幹材積成長量!$O$7:$Q$7,0)),INDEX(幹材積成長量!$L$7:$N$148,MATCH((【入力】吸収量・排出量算定シート!$H116+(【入力】吸収量・排出量算定シート!CO$17-【入力】吸収量・排出量算定シート!$CF$17)),幹材積成長量!$L$7:$L$148,0),MATCH(【入力】吸収量・排出量算定シート!$G116,幹材積成長量!$L$7:$N$7,0)))),0)</f>
        <v>0</v>
      </c>
      <c r="CP116" s="2">
        <f>IFERROR(IF($F116="地位Ⅰ",INDEX(幹材積成長量!$I$7:$K$148,MATCH((【入力】吸収量・排出量算定シート!$H116+(【入力】吸収量・排出量算定シート!CP$17-【入力】吸収量・排出量算定シート!$CF$17)),幹材積成長量!$I$7:$I$148,0),MATCH(【入力】吸収量・排出量算定シート!$G116,幹材積成長量!$I$7:$K$7,0)),IF($F116="地位Ⅲ",INDEX(幹材積成長量!$O$7:$Q$148,MATCH((【入力】吸収量・排出量算定シート!$H116+(【入力】吸収量・排出量算定シート!CP$17-【入力】吸収量・排出量算定シート!$CF$17)),幹材積成長量!$O$7:$O$148,0),MATCH(【入力】吸収量・排出量算定シート!$G116,幹材積成長量!$O$7:$Q$7,0)),INDEX(幹材積成長量!$L$7:$N$148,MATCH((【入力】吸収量・排出量算定シート!$H116+(【入力】吸収量・排出量算定シート!CP$17-【入力】吸収量・排出量算定シート!$CF$17)),幹材積成長量!$L$7:$L$148,0),MATCH(【入力】吸収量・排出量算定シート!$G116,幹材積成長量!$L$7:$N$7,0)))),0)</f>
        <v>0</v>
      </c>
      <c r="CQ116" s="2">
        <f>IFERROR(IF($F116="地位Ⅰ",INDEX(幹材積成長量!$I$7:$K$148,MATCH((【入力】吸収量・排出量算定シート!$H116+(【入力】吸収量・排出量算定シート!CQ$17-【入力】吸収量・排出量算定シート!$CF$17)),幹材積成長量!$I$7:$I$148,0),MATCH(【入力】吸収量・排出量算定シート!$G116,幹材積成長量!$I$7:$K$7,0)),IF($F116="地位Ⅲ",INDEX(幹材積成長量!$O$7:$Q$148,MATCH((【入力】吸収量・排出量算定シート!$H116+(【入力】吸収量・排出量算定シート!CQ$17-【入力】吸収量・排出量算定シート!$CF$17)),幹材積成長量!$O$7:$O$148,0),MATCH(【入力】吸収量・排出量算定シート!$G116,幹材積成長量!$O$7:$Q$7,0)),INDEX(幹材積成長量!$L$7:$N$148,MATCH((【入力】吸収量・排出量算定シート!$H116+(【入力】吸収量・排出量算定シート!CQ$17-【入力】吸収量・排出量算定シート!$CF$17)),幹材積成長量!$L$7:$L$148,0),MATCH(【入力】吸収量・排出量算定シート!$G116,幹材積成長量!$L$7:$N$7,0)))),0)</f>
        <v>0</v>
      </c>
      <c r="CR116" s="2">
        <f>IFERROR(IF($F116="地位Ⅰ",INDEX(幹材積成長量!$I$7:$K$148,MATCH((【入力】吸収量・排出量算定シート!$H116+(【入力】吸収量・排出量算定シート!CR$17-【入力】吸収量・排出量算定シート!$CF$17)),幹材積成長量!$I$7:$I$148,0),MATCH(【入力】吸収量・排出量算定シート!$G116,幹材積成長量!$I$7:$K$7,0)),IF($F116="地位Ⅲ",INDEX(幹材積成長量!$O$7:$Q$148,MATCH((【入力】吸収量・排出量算定シート!$H116+(【入力】吸収量・排出量算定シート!CR$17-【入力】吸収量・排出量算定シート!$CF$17)),幹材積成長量!$O$7:$O$148,0),MATCH(【入力】吸収量・排出量算定シート!$G116,幹材積成長量!$O$7:$Q$7,0)),INDEX(幹材積成長量!$L$7:$N$148,MATCH((【入力】吸収量・排出量算定シート!$H116+(【入力】吸収量・排出量算定シート!CR$17-【入力】吸収量・排出量算定シート!$CF$17)),幹材積成長量!$L$7:$L$148,0),MATCH(【入力】吸収量・排出量算定シート!$G116,幹材積成長量!$L$7:$N$7,0)))),0)</f>
        <v>0</v>
      </c>
      <c r="CS116" s="2">
        <f>IFERROR(IF($F116="地位Ⅰ",INDEX(幹材積成長量!$I$7:$K$148,MATCH((【入力】吸収量・排出量算定シート!$H116+(【入力】吸収量・排出量算定シート!CS$17-【入力】吸収量・排出量算定シート!$CF$17)),幹材積成長量!$I$7:$I$148,0),MATCH(【入力】吸収量・排出量算定シート!$G116,幹材積成長量!$I$7:$K$7,0)),IF($F116="地位Ⅲ",INDEX(幹材積成長量!$O$7:$Q$148,MATCH((【入力】吸収量・排出量算定シート!$H116+(【入力】吸収量・排出量算定シート!CS$17-【入力】吸収量・排出量算定シート!$CF$17)),幹材積成長量!$O$7:$O$148,0),MATCH(【入力】吸収量・排出量算定シート!$G116,幹材積成長量!$O$7:$Q$7,0)),INDEX(幹材積成長量!$L$7:$N$148,MATCH((【入力】吸収量・排出量算定シート!$H116+(【入力】吸収量・排出量算定シート!CS$17-【入力】吸収量・排出量算定シート!$CF$17)),幹材積成長量!$L$7:$L$148,0),MATCH(【入力】吸収量・排出量算定シート!$G116,幹材積成長量!$L$7:$N$7,0)))),0)</f>
        <v>0</v>
      </c>
      <c r="CT116" s="2">
        <f>IFERROR(IF($F116="地位Ⅰ",INDEX(幹材積成長量!$I$7:$K$148,MATCH((【入力】吸収量・排出量算定シート!$H116+(【入力】吸収量・排出量算定シート!CT$17-【入力】吸収量・排出量算定シート!$CF$17)),幹材積成長量!$I$7:$I$148,0),MATCH(【入力】吸収量・排出量算定シート!$G116,幹材積成長量!$I$7:$K$7,0)),IF($F116="地位Ⅲ",INDEX(幹材積成長量!$O$7:$Q$148,MATCH((【入力】吸収量・排出量算定シート!$H116+(【入力】吸収量・排出量算定シート!CT$17-【入力】吸収量・排出量算定シート!$CF$17)),幹材積成長量!$O$7:$O$148,0),MATCH(【入力】吸収量・排出量算定シート!$G116,幹材積成長量!$O$7:$Q$7,0)),INDEX(幹材積成長量!$L$7:$N$148,MATCH((【入力】吸収量・排出量算定シート!$H116+(【入力】吸収量・排出量算定シート!CT$17-【入力】吸収量・排出量算定シート!$CF$17)),幹材積成長量!$L$7:$L$148,0),MATCH(【入力】吸収量・排出量算定シート!$G116,幹材積成長量!$L$7:$N$7,0)))),0)</f>
        <v>0</v>
      </c>
      <c r="CU116" s="2">
        <f>IFERROR(IF($F116="地位Ⅰ",INDEX(幹材積成長量!$I$7:$K$148,MATCH((【入力】吸収量・排出量算定シート!$H116+(【入力】吸収量・排出量算定シート!CU$17-【入力】吸収量・排出量算定シート!$CF$17)),幹材積成長量!$I$7:$I$148,0),MATCH(【入力】吸収量・排出量算定シート!$G116,幹材積成長量!$I$7:$K$7,0)),IF($F116="地位Ⅲ",INDEX(幹材積成長量!$O$7:$Q$148,MATCH((【入力】吸収量・排出量算定シート!$H116+(【入力】吸収量・排出量算定シート!CU$17-【入力】吸収量・排出量算定シート!$CF$17)),幹材積成長量!$O$7:$O$148,0),MATCH(【入力】吸収量・排出量算定シート!$G116,幹材積成長量!$O$7:$Q$7,0)),INDEX(幹材積成長量!$L$7:$N$148,MATCH((【入力】吸収量・排出量算定シート!$H116+(【入力】吸収量・排出量算定シート!CU$17-【入力】吸収量・排出量算定シート!$CF$17)),幹材積成長量!$L$7:$L$148,0),MATCH(【入力】吸収量・排出量算定シート!$G116,幹材積成長量!$L$7:$N$7,0)))),0)</f>
        <v>0</v>
      </c>
      <c r="CV116" s="2">
        <f>IFERROR(IF($F116="地位Ⅰ",INDEX(幹材積成長量!$I$7:$K$148,MATCH((【入力】吸収量・排出量算定シート!$H116+(【入力】吸収量・排出量算定シート!CV$17-【入力】吸収量・排出量算定シート!$CF$17)),幹材積成長量!$I$7:$I$148,0),MATCH(【入力】吸収量・排出量算定シート!$G116,幹材積成長量!$I$7:$K$7,0)),IF($F116="地位Ⅲ",INDEX(幹材積成長量!$O$7:$Q$148,MATCH((【入力】吸収量・排出量算定シート!$H116+(【入力】吸収量・排出量算定シート!CV$17-【入力】吸収量・排出量算定シート!$CF$17)),幹材積成長量!$O$7:$O$148,0),MATCH(【入力】吸収量・排出量算定シート!$G116,幹材積成長量!$O$7:$Q$7,0)),INDEX(幹材積成長量!$L$7:$N$148,MATCH((【入力】吸収量・排出量算定シート!$H116+(【入力】吸収量・排出量算定シート!CV$17-【入力】吸収量・排出量算定シート!$CF$17)),幹材積成長量!$L$7:$L$148,0),MATCH(【入力】吸収量・排出量算定シート!$G116,幹材積成長量!$L$7:$N$7,0)))),0)</f>
        <v>0</v>
      </c>
      <c r="CW116" s="2">
        <f t="shared" si="284"/>
        <v>0</v>
      </c>
      <c r="CX116" s="2">
        <f t="shared" si="285"/>
        <v>0</v>
      </c>
      <c r="CY116" s="2">
        <f t="shared" si="286"/>
        <v>0</v>
      </c>
      <c r="CZ116" s="2">
        <f t="shared" si="287"/>
        <v>0</v>
      </c>
      <c r="DA116" s="2">
        <f t="shared" si="288"/>
        <v>0</v>
      </c>
      <c r="DB116" s="2">
        <f t="shared" si="289"/>
        <v>0</v>
      </c>
      <c r="DC116" s="2">
        <f t="shared" si="290"/>
        <v>0</v>
      </c>
      <c r="DD116" s="2">
        <f t="shared" si="291"/>
        <v>0</v>
      </c>
      <c r="DE116" s="2">
        <f t="shared" si="292"/>
        <v>0</v>
      </c>
      <c r="DF116" s="2">
        <f t="shared" si="293"/>
        <v>0</v>
      </c>
      <c r="DG116" s="2">
        <f t="shared" si="294"/>
        <v>0</v>
      </c>
      <c r="DH116" s="2">
        <f t="shared" si="295"/>
        <v>0</v>
      </c>
      <c r="DI116" s="2">
        <f t="shared" si="296"/>
        <v>0</v>
      </c>
      <c r="DJ116" s="2">
        <f t="shared" si="297"/>
        <v>0</v>
      </c>
      <c r="DK116" s="2">
        <f t="shared" si="298"/>
        <v>0</v>
      </c>
      <c r="DL116" s="2">
        <f t="shared" si="299"/>
        <v>0</v>
      </c>
      <c r="DM116" s="2">
        <f t="shared" si="300"/>
        <v>0</v>
      </c>
      <c r="DN116" s="187">
        <f>IFERROR(IF($F116="地位Ⅰ",INDEX(幹材積成長量!$AE$7:$AG$14,8,MATCH(【入力】吸収量・排出量算定シート!$G116,幹材積成長量!$AE$7:$AG$7,0)),IF($F116="地位Ⅲ",INDEX(幹材積成長量!$AK$7:$AM$14,8,MATCH(【入力】吸収量・排出量算定シート!$G116,幹材積成長量!$AK$7:$AM$7,0)),INDEX(幹材積成長量!$AH$7:$AJ$14,8,MATCH(【入力】吸収量・排出量算定シート!$G116,幹材積成長量!$AH$7:$AJ$7,0)))),0)</f>
        <v>0</v>
      </c>
      <c r="DO116" s="187">
        <f>IFERROR(IF($F116="地位Ⅰ",INDEX(幹材積成長量!$AE$7:$AG$14,8,MATCH(【入力】吸収量・排出量算定シート!$G116,幹材積成長量!$AE$7:$AG$7,0)),IF($F116="地位Ⅲ",INDEX(幹材積成長量!$AK$7:$AM$14,8,MATCH(【入力】吸収量・排出量算定シート!$G116,幹材積成長量!$AK$7:$AM$7,0)),INDEX(幹材積成長量!$AH$7:$AJ$14,8,MATCH(【入力】吸収量・排出量算定シート!$G116,幹材積成長量!$AH$7:$AJ$7,0)))),0)</f>
        <v>0</v>
      </c>
      <c r="DP116" s="187">
        <f>IFERROR(IF($F116="地位Ⅰ",INDEX(幹材積成長量!$AE$7:$AG$14,8,MATCH(【入力】吸収量・排出量算定シート!$G116,幹材積成長量!$AE$7:$AG$7,0)),IF($F116="地位Ⅲ",INDEX(幹材積成長量!$AK$7:$AM$14,8,MATCH(【入力】吸収量・排出量算定シート!$G116,幹材積成長量!$AK$7:$AM$7,0)),INDEX(幹材積成長量!$AH$7:$AJ$14,8,MATCH(【入力】吸収量・排出量算定シート!$G116,幹材積成長量!$AH$7:$AJ$7,0)))),0)</f>
        <v>0</v>
      </c>
      <c r="DQ116" s="187">
        <f>IFERROR(IF($F116="地位Ⅰ",INDEX(幹材積成長量!$AE$7:$AG$14,8,MATCH(【入力】吸収量・排出量算定シート!$G116,幹材積成長量!$AE$7:$AG$7,0)),IF($F116="地位Ⅲ",INDEX(幹材積成長量!$AK$7:$AM$14,8,MATCH(【入力】吸収量・排出量算定シート!$G116,幹材積成長量!$AK$7:$AM$7,0)),INDEX(幹材積成長量!$AH$7:$AJ$14,8,MATCH(【入力】吸収量・排出量算定シート!$G116,幹材積成長量!$AH$7:$AJ$7,0)))),0)</f>
        <v>0</v>
      </c>
      <c r="DR116" s="187">
        <f>IFERROR(IF($F116="地位Ⅰ",INDEX(幹材積成長量!$AE$7:$AG$14,8,MATCH(【入力】吸収量・排出量算定シート!$G116,幹材積成長量!$AE$7:$AG$7,0)),IF($F116="地位Ⅲ",INDEX(幹材積成長量!$AK$7:$AM$14,8,MATCH(【入力】吸収量・排出量算定シート!$G116,幹材積成長量!$AK$7:$AM$7,0)),INDEX(幹材積成長量!$AH$7:$AJ$14,8,MATCH(【入力】吸収量・排出量算定シート!$G116,幹材積成長量!$AH$7:$AJ$7,0)))),0)</f>
        <v>0</v>
      </c>
      <c r="DS116" s="187">
        <f>IFERROR(IF($F116="地位Ⅰ",INDEX(幹材積成長量!$AE$7:$AG$14,8,MATCH(【入力】吸収量・排出量算定シート!$G116,幹材積成長量!$AE$7:$AG$7,0)),IF($F116="地位Ⅲ",INDEX(幹材積成長量!$AK$7:$AM$14,8,MATCH(【入力】吸収量・排出量算定シート!$G116,幹材積成長量!$AK$7:$AM$7,0)),INDEX(幹材積成長量!$AH$7:$AJ$14,8,MATCH(【入力】吸収量・排出量算定シート!$G116,幹材積成長量!$AH$7:$AJ$7,0)))),0)</f>
        <v>0</v>
      </c>
      <c r="DT116" s="187">
        <f>IFERROR(IF($F116="地位Ⅰ",INDEX(幹材積成長量!$AE$7:$AG$14,8,MATCH(【入力】吸収量・排出量算定シート!$G116,幹材積成長量!$AE$7:$AG$7,0)),IF($F116="地位Ⅲ",INDEX(幹材積成長量!$AK$7:$AM$14,8,MATCH(【入力】吸収量・排出量算定シート!$G116,幹材積成長量!$AK$7:$AM$7,0)),INDEX(幹材積成長量!$AH$7:$AJ$14,8,MATCH(【入力】吸収量・排出量算定シート!$G116,幹材積成長量!$AH$7:$AJ$7,0)))),0)</f>
        <v>0</v>
      </c>
      <c r="DU116" s="187">
        <f>IFERROR(IF($F116="地位Ⅰ",INDEX(幹材積成長量!$AE$7:$AG$14,8,MATCH(【入力】吸収量・排出量算定シート!$G116,幹材積成長量!$AE$7:$AG$7,0)),IF($F116="地位Ⅲ",INDEX(幹材積成長量!$AK$7:$AM$14,8,MATCH(【入力】吸収量・排出量算定シート!$G116,幹材積成長量!$AK$7:$AM$7,0)),INDEX(幹材積成長量!$AH$7:$AJ$14,8,MATCH(【入力】吸収量・排出量算定シート!$G116,幹材積成長量!$AH$7:$AJ$7,0)))),0)</f>
        <v>0</v>
      </c>
      <c r="DV116" s="187">
        <f>IFERROR(IF($F116="地位Ⅰ",INDEX(幹材積成長量!$AE$7:$AG$14,8,MATCH(【入力】吸収量・排出量算定シート!$G116,幹材積成長量!$AE$7:$AG$7,0)),IF($F116="地位Ⅲ",INDEX(幹材積成長量!$AK$7:$AM$14,8,MATCH(【入力】吸収量・排出量算定シート!$G116,幹材積成長量!$AK$7:$AM$7,0)),INDEX(幹材積成長量!$AH$7:$AJ$14,8,MATCH(【入力】吸収量・排出量算定シート!$G116,幹材積成長量!$AH$7:$AJ$7,0)))),0)</f>
        <v>0</v>
      </c>
      <c r="DW116" s="187">
        <f>IFERROR(IF($F116="地位Ⅰ",INDEX(幹材積成長量!$AE$7:$AG$14,8,MATCH(【入力】吸収量・排出量算定シート!$G116,幹材積成長量!$AE$7:$AG$7,0)),IF($F116="地位Ⅲ",INDEX(幹材積成長量!$AK$7:$AM$14,8,MATCH(【入力】吸収量・排出量算定シート!$G116,幹材積成長量!$AK$7:$AM$7,0)),INDEX(幹材積成長量!$AH$7:$AJ$14,8,MATCH(【入力】吸収量・排出量算定シート!$G116,幹材積成長量!$AH$7:$AJ$7,0)))),0)</f>
        <v>0</v>
      </c>
      <c r="DX116" s="187">
        <f>IFERROR(IF($F116="地位Ⅰ",INDEX(幹材積成長量!$AE$7:$AG$14,8,MATCH(【入力】吸収量・排出量算定シート!$G116,幹材積成長量!$AE$7:$AG$7,0)),IF($F116="地位Ⅲ",INDEX(幹材積成長量!$AK$7:$AM$14,8,MATCH(【入力】吸収量・排出量算定シート!$G116,幹材積成長量!$AK$7:$AM$7,0)),INDEX(幹材積成長量!$AH$7:$AJ$14,8,MATCH(【入力】吸収量・排出量算定シート!$G116,幹材積成長量!$AH$7:$AJ$7,0)))),0)</f>
        <v>0</v>
      </c>
      <c r="DY116" s="187">
        <f>IFERROR(IF($F116="地位Ⅰ",INDEX(幹材積成長量!$AE$7:$AG$14,8,MATCH(【入力】吸収量・排出量算定シート!$G116,幹材積成長量!$AE$7:$AG$7,0)),IF($F116="地位Ⅲ",INDEX(幹材積成長量!$AK$7:$AM$14,8,MATCH(【入力】吸収量・排出量算定シート!$G116,幹材積成長量!$AK$7:$AM$7,0)),INDEX(幹材積成長量!$AH$7:$AJ$14,8,MATCH(【入力】吸収量・排出量算定シート!$G116,幹材積成長量!$AH$7:$AJ$7,0)))),0)</f>
        <v>0</v>
      </c>
      <c r="DZ116" s="187">
        <f>IFERROR(IF($F116="地位Ⅰ",INDEX(幹材積成長量!$AE$7:$AG$14,8,MATCH(【入力】吸収量・排出量算定シート!$G116,幹材積成長量!$AE$7:$AG$7,0)),IF($F116="地位Ⅲ",INDEX(幹材積成長量!$AK$7:$AM$14,8,MATCH(【入力】吸収量・排出量算定シート!$G116,幹材積成長量!$AK$7:$AM$7,0)),INDEX(幹材積成長量!$AH$7:$AJ$14,8,MATCH(【入力】吸収量・排出量算定シート!$G116,幹材積成長量!$AH$7:$AJ$7,0)))),0)</f>
        <v>0</v>
      </c>
      <c r="EA116" s="187">
        <f>IFERROR(IF($F116="地位Ⅰ",INDEX(幹材積成長量!$AE$7:$AG$14,8,MATCH(【入力】吸収量・排出量算定シート!$G116,幹材積成長量!$AE$7:$AG$7,0)),IF($F116="地位Ⅲ",INDEX(幹材積成長量!$AK$7:$AM$14,8,MATCH(【入力】吸収量・排出量算定シート!$G116,幹材積成長量!$AK$7:$AM$7,0)),INDEX(幹材積成長量!$AH$7:$AJ$14,8,MATCH(【入力】吸収量・排出量算定シート!$G116,幹材積成長量!$AH$7:$AJ$7,0)))),0)</f>
        <v>0</v>
      </c>
      <c r="EB116" s="187">
        <f>IFERROR(IF($F116="地位Ⅰ",INDEX(幹材積成長量!$AE$7:$AG$14,8,MATCH(【入力】吸収量・排出量算定シート!$G116,幹材積成長量!$AE$7:$AG$7,0)),IF($F116="地位Ⅲ",INDEX(幹材積成長量!$AK$7:$AM$14,8,MATCH(【入力】吸収量・排出量算定シート!$G116,幹材積成長量!$AK$7:$AM$7,0)),INDEX(幹材積成長量!$AH$7:$AJ$14,8,MATCH(【入力】吸収量・排出量算定シート!$G116,幹材積成長量!$AH$7:$AJ$7,0)))),0)</f>
        <v>0</v>
      </c>
      <c r="EC116" s="187">
        <f>IFERROR(IF($F116="地位Ⅰ",INDEX(幹材積成長量!$AE$7:$AG$14,8,MATCH(【入力】吸収量・排出量算定シート!$G116,幹材積成長量!$AE$7:$AG$7,0)),IF($F116="地位Ⅲ",INDEX(幹材積成長量!$AK$7:$AM$14,8,MATCH(【入力】吸収量・排出量算定シート!$G116,幹材積成長量!$AK$7:$AM$7,0)),INDEX(幹材積成長量!$AH$7:$AJ$14,8,MATCH(【入力】吸収量・排出量算定シート!$G116,幹材積成長量!$AH$7:$AJ$7,0)))),0)</f>
        <v>0</v>
      </c>
      <c r="ED116" s="186">
        <f t="shared" si="301"/>
        <v>0</v>
      </c>
      <c r="EE116" s="186">
        <f t="shared" si="302"/>
        <v>0</v>
      </c>
      <c r="EF116" s="186">
        <f t="shared" si="303"/>
        <v>0</v>
      </c>
      <c r="EG116" s="186">
        <f t="shared" si="304"/>
        <v>0</v>
      </c>
      <c r="EH116" s="186">
        <f t="shared" si="305"/>
        <v>0</v>
      </c>
      <c r="EI116" s="186">
        <f t="shared" si="306"/>
        <v>0</v>
      </c>
      <c r="EJ116" s="186">
        <f t="shared" si="307"/>
        <v>0</v>
      </c>
      <c r="EK116" s="186">
        <f t="shared" si="308"/>
        <v>0</v>
      </c>
      <c r="EL116" s="186">
        <f t="shared" si="309"/>
        <v>0</v>
      </c>
      <c r="EM116" s="186">
        <f t="shared" si="310"/>
        <v>0</v>
      </c>
      <c r="EN116" s="186">
        <f t="shared" si="311"/>
        <v>0</v>
      </c>
      <c r="EO116" s="186">
        <f t="shared" si="312"/>
        <v>0</v>
      </c>
      <c r="EP116" s="186">
        <f t="shared" si="313"/>
        <v>0</v>
      </c>
      <c r="EQ116" s="186">
        <f t="shared" si="314"/>
        <v>0</v>
      </c>
      <c r="ER116" s="186">
        <f t="shared" si="315"/>
        <v>0</v>
      </c>
      <c r="ES116" s="186">
        <f t="shared" si="316"/>
        <v>0</v>
      </c>
      <c r="ET116" s="186">
        <f t="shared" si="317"/>
        <v>0</v>
      </c>
    </row>
    <row r="117" spans="2:150" x14ac:dyDescent="0.3">
      <c r="B117" s="3"/>
      <c r="C117" s="3"/>
      <c r="D117" s="3"/>
      <c r="E117" s="3"/>
      <c r="G117" s="217"/>
      <c r="J117" s="3"/>
      <c r="M117" s="187">
        <f>IFERROR(IF($F117="地位Ⅰ",INDEX(幹材積成長量!$S$7:$U$148,MATCH(【入力】吸収量・排出量算定シート!$H117+(M$17-$M$17),幹材積成長量!$S$7:$S$148,0),MATCH($G117,幹材積成長量!$S$7:$U$7,0)),IF($F117="地位Ⅲ",INDEX(幹材積成長量!$Y$7:$AA$148,MATCH(【入力】吸収量・排出量算定シート!$H117+(M$17-$M$17),幹材積成長量!$Y$7:$Y$148,0),MATCH($G117,幹材積成長量!$Y$7:$AA$7,0)),INDEX(幹材積成長量!$V$7:$X$148,MATCH(【入力】吸収量・排出量算定シート!$H117+(M$17-$M$17),幹材積成長量!$V$7:$V$148,0),MATCH($G117,幹材積成長量!$V$7:$X$7,0)))),0)</f>
        <v>0</v>
      </c>
      <c r="N117" s="187">
        <f>IFERROR(IF($F117="地位Ⅰ",INDEX(幹材積成長量!$S$7:$U$148,MATCH(【入力】吸収量・排出量算定シート!$H117+(N$17-$M$17),幹材積成長量!$S$7:$S$148,0),MATCH($G117,幹材積成長量!$S$7:$U$7,0)),IF($F117="地位Ⅲ",INDEX(幹材積成長量!$Y$7:$AA$148,MATCH(【入力】吸収量・排出量算定シート!$H117+(N$17-$M$17),幹材積成長量!$Y$7:$Y$148,0),MATCH($G117,幹材積成長量!$Y$7:$AA$7,0)),INDEX(幹材積成長量!$V$7:$X$148,MATCH(【入力】吸収量・排出量算定シート!$H117+(N$17-$M$17),幹材積成長量!$V$7:$V$148,0),MATCH($G117,幹材積成長量!$V$7:$X$7,0)))),0)</f>
        <v>0</v>
      </c>
      <c r="O117" s="187">
        <f>IFERROR(IF($F117="地位Ⅰ",INDEX(幹材積成長量!$S$7:$U$148,MATCH(【入力】吸収量・排出量算定シート!$H117+(O$17-$M$17),幹材積成長量!$S$7:$S$148,0),MATCH($G117,幹材積成長量!$S$7:$U$7,0)),IF($F117="地位Ⅲ",INDEX(幹材積成長量!$Y$7:$AA$148,MATCH(【入力】吸収量・排出量算定シート!$H117+(O$17-$M$17),幹材積成長量!$Y$7:$Y$148,0),MATCH($G117,幹材積成長量!$Y$7:$AA$7,0)),INDEX(幹材積成長量!$V$7:$X$148,MATCH(【入力】吸収量・排出量算定シート!$H117+(O$17-$M$17),幹材積成長量!$V$7:$V$148,0),MATCH($G117,幹材積成長量!$V$7:$X$7,0)))),0)</f>
        <v>0</v>
      </c>
      <c r="P117" s="187">
        <f>IFERROR(IF($F117="地位Ⅰ",INDEX(幹材積成長量!$S$7:$U$148,MATCH(【入力】吸収量・排出量算定シート!$H117+(P$17-$M$17),幹材積成長量!$S$7:$S$148,0),MATCH($G117,幹材積成長量!$S$7:$U$7,0)),IF($F117="地位Ⅲ",INDEX(幹材積成長量!$Y$7:$AA$148,MATCH(【入力】吸収量・排出量算定シート!$H117+(P$17-$M$17),幹材積成長量!$Y$7:$Y$148,0),MATCH($G117,幹材積成長量!$Y$7:$AA$7,0)),INDEX(幹材積成長量!$V$7:$X$148,MATCH(【入力】吸収量・排出量算定シート!$H117+(P$17-$M$17),幹材積成長量!$V$7:$V$148,0),MATCH($G117,幹材積成長量!$V$7:$X$7,0)))),0)</f>
        <v>0</v>
      </c>
      <c r="Q117" s="187">
        <f>IFERROR(IF($F117="地位Ⅰ",INDEX(幹材積成長量!$S$7:$U$148,MATCH(【入力】吸収量・排出量算定シート!$H117+(Q$17-$M$17),幹材積成長量!$S$7:$S$148,0),MATCH($G117,幹材積成長量!$S$7:$U$7,0)),IF($F117="地位Ⅲ",INDEX(幹材積成長量!$Y$7:$AA$148,MATCH(【入力】吸収量・排出量算定シート!$H117+(Q$17-$M$17),幹材積成長量!$Y$7:$Y$148,0),MATCH($G117,幹材積成長量!$Y$7:$AA$7,0)),INDEX(幹材積成長量!$V$7:$X$148,MATCH(【入力】吸収量・排出量算定シート!$H117+(Q$17-$M$17),幹材積成長量!$V$7:$V$148,0),MATCH($G117,幹材積成長量!$V$7:$X$7,0)))),0)</f>
        <v>0</v>
      </c>
      <c r="R117" s="187">
        <f>IFERROR(IF($F117="地位Ⅰ",INDEX(幹材積成長量!$S$7:$U$148,MATCH(【入力】吸収量・排出量算定シート!$H117+(R$17-$M$17),幹材積成長量!$S$7:$S$148,0),MATCH($G117,幹材積成長量!$S$7:$U$7,0)),IF($F117="地位Ⅲ",INDEX(幹材積成長量!$Y$7:$AA$148,MATCH(【入力】吸収量・排出量算定シート!$H117+(R$17-$M$17),幹材積成長量!$Y$7:$Y$148,0),MATCH($G117,幹材積成長量!$Y$7:$AA$7,0)),INDEX(幹材積成長量!$V$7:$X$148,MATCH(【入力】吸収量・排出量算定シート!$H117+(R$17-$M$17),幹材積成長量!$V$7:$V$148,0),MATCH($G117,幹材積成長量!$V$7:$X$7,0)))),0)</f>
        <v>0</v>
      </c>
      <c r="S117" s="187">
        <f>IFERROR(IF($F117="地位Ⅰ",INDEX(幹材積成長量!$S$7:$U$148,MATCH(【入力】吸収量・排出量算定シート!$H117+(S$17-$M$17),幹材積成長量!$S$7:$S$148,0),MATCH($G117,幹材積成長量!$S$7:$U$7,0)),IF($F117="地位Ⅲ",INDEX(幹材積成長量!$Y$7:$AA$148,MATCH(【入力】吸収量・排出量算定シート!$H117+(S$17-$M$17),幹材積成長量!$Y$7:$Y$148,0),MATCH($G117,幹材積成長量!$Y$7:$AA$7,0)),INDEX(幹材積成長量!$V$7:$X$148,MATCH(【入力】吸収量・排出量算定シート!$H117+(S$17-$M$17),幹材積成長量!$V$7:$V$148,0),MATCH($G117,幹材積成長量!$V$7:$X$7,0)))),0)</f>
        <v>0</v>
      </c>
      <c r="T117" s="187">
        <f>IFERROR(IF($F117="地位Ⅰ",INDEX(幹材積成長量!$S$7:$U$148,MATCH(【入力】吸収量・排出量算定シート!$H117+(T$17-$M$17),幹材積成長量!$S$7:$S$148,0),MATCH($G117,幹材積成長量!$S$7:$U$7,0)),IF($F117="地位Ⅲ",INDEX(幹材積成長量!$Y$7:$AA$148,MATCH(【入力】吸収量・排出量算定シート!$H117+(T$17-$M$17),幹材積成長量!$Y$7:$Y$148,0),MATCH($G117,幹材積成長量!$Y$7:$AA$7,0)),INDEX(幹材積成長量!$V$7:$X$148,MATCH(【入力】吸収量・排出量算定シート!$H117+(T$17-$M$17),幹材積成長量!$V$7:$V$148,0),MATCH($G117,幹材積成長量!$V$7:$X$7,0)))),0)</f>
        <v>0</v>
      </c>
      <c r="U117" s="187">
        <f>IFERROR(IF($F117="地位Ⅰ",INDEX(幹材積成長量!$S$7:$U$148,MATCH(【入力】吸収量・排出量算定シート!$H117+(U$17-$M$17),幹材積成長量!$S$7:$S$148,0),MATCH($G117,幹材積成長量!$S$7:$U$7,0)),IF($F117="地位Ⅲ",INDEX(幹材積成長量!$Y$7:$AA$148,MATCH(【入力】吸収量・排出量算定シート!$H117+(U$17-$M$17),幹材積成長量!$Y$7:$Y$148,0),MATCH($G117,幹材積成長量!$Y$7:$AA$7,0)),INDEX(幹材積成長量!$V$7:$X$148,MATCH(【入力】吸収量・排出量算定シート!$H117+(U$17-$M$17),幹材積成長量!$V$7:$V$148,0),MATCH($G117,幹材積成長量!$V$7:$X$7,0)))),0)</f>
        <v>0</v>
      </c>
      <c r="V117" s="187">
        <f>IFERROR(IF($F117="地位Ⅰ",INDEX(幹材積成長量!$S$7:$U$148,MATCH(【入力】吸収量・排出量算定シート!$H117+(V$17-$M$17),幹材積成長量!$S$7:$S$148,0),MATCH($G117,幹材積成長量!$S$7:$U$7,0)),IF($F117="地位Ⅲ",INDEX(幹材積成長量!$Y$7:$AA$148,MATCH(【入力】吸収量・排出量算定シート!$H117+(V$17-$M$17),幹材積成長量!$Y$7:$Y$148,0),MATCH($G117,幹材積成長量!$Y$7:$AA$7,0)),INDEX(幹材積成長量!$V$7:$X$148,MATCH(【入力】吸収量・排出量算定シート!$H117+(V$17-$M$17),幹材積成長量!$V$7:$V$148,0),MATCH($G117,幹材積成長量!$V$7:$X$7,0)))),0)</f>
        <v>0</v>
      </c>
      <c r="W117" s="187">
        <f>IFERROR(IF($F117="地位Ⅰ",INDEX(幹材積成長量!$S$7:$U$148,MATCH(【入力】吸収量・排出量算定シート!$H117+(W$17-$M$17),幹材積成長量!$S$7:$S$148,0),MATCH($G117,幹材積成長量!$S$7:$U$7,0)),IF($F117="地位Ⅲ",INDEX(幹材積成長量!$Y$7:$AA$148,MATCH(【入力】吸収量・排出量算定シート!$H117+(W$17-$M$17),幹材積成長量!$Y$7:$Y$148,0),MATCH($G117,幹材積成長量!$Y$7:$AA$7,0)),INDEX(幹材積成長量!$V$7:$X$148,MATCH(【入力】吸収量・排出量算定シート!$H117+(W$17-$M$17),幹材積成長量!$V$7:$V$148,0),MATCH($G117,幹材積成長量!$V$7:$X$7,0)))),0)</f>
        <v>0</v>
      </c>
      <c r="X117" s="187">
        <f>IFERROR(IF($F117="地位Ⅰ",INDEX(幹材積成長量!$S$7:$U$148,MATCH(【入力】吸収量・排出量算定シート!$H117+(X$17-$M$17),幹材積成長量!$S$7:$S$148,0),MATCH($G117,幹材積成長量!$S$7:$U$7,0)),IF($F117="地位Ⅲ",INDEX(幹材積成長量!$Y$7:$AA$148,MATCH(【入力】吸収量・排出量算定シート!$H117+(X$17-$M$17),幹材積成長量!$Y$7:$Y$148,0),MATCH($G117,幹材積成長量!$Y$7:$AA$7,0)),INDEX(幹材積成長量!$V$7:$X$148,MATCH(【入力】吸収量・排出量算定シート!$H117+(X$17-$M$17),幹材積成長量!$V$7:$V$148,0),MATCH($G117,幹材積成長量!$V$7:$X$7,0)))),0)</f>
        <v>0</v>
      </c>
      <c r="Y117" s="187">
        <f>IFERROR(IF($F117="地位Ⅰ",INDEX(幹材積成長量!$S$7:$U$148,MATCH(【入力】吸収量・排出量算定シート!$H117+(Y$17-$M$17),幹材積成長量!$S$7:$S$148,0),MATCH($G117,幹材積成長量!$S$7:$U$7,0)),IF($F117="地位Ⅲ",INDEX(幹材積成長量!$Y$7:$AA$148,MATCH(【入力】吸収量・排出量算定シート!$H117+(Y$17-$M$17),幹材積成長量!$Y$7:$Y$148,0),MATCH($G117,幹材積成長量!$Y$7:$AA$7,0)),INDEX(幹材積成長量!$V$7:$X$148,MATCH(【入力】吸収量・排出量算定シート!$H117+(Y$17-$M$17),幹材積成長量!$V$7:$V$148,0),MATCH($G117,幹材積成長量!$V$7:$X$7,0)))),0)</f>
        <v>0</v>
      </c>
      <c r="Z117" s="187">
        <f>IFERROR(IF($F117="地位Ⅰ",INDEX(幹材積成長量!$S$7:$U$148,MATCH(【入力】吸収量・排出量算定シート!$H117+(Z$17-$M$17),幹材積成長量!$S$7:$S$148,0),MATCH($G117,幹材積成長量!$S$7:$U$7,0)),IF($F117="地位Ⅲ",INDEX(幹材積成長量!$Y$7:$AA$148,MATCH(【入力】吸収量・排出量算定シート!$H117+(Z$17-$M$17),幹材積成長量!$Y$7:$Y$148,0),MATCH($G117,幹材積成長量!$Y$7:$AA$7,0)),INDEX(幹材積成長量!$V$7:$X$148,MATCH(【入力】吸収量・排出量算定シート!$H117+(Z$17-$M$17),幹材積成長量!$V$7:$V$148,0),MATCH($G117,幹材積成長量!$V$7:$X$7,0)))),0)</f>
        <v>0</v>
      </c>
      <c r="AA117" s="187">
        <f>IFERROR(IF($F117="地位Ⅰ",INDEX(幹材積成長量!$S$7:$U$148,MATCH(【入力】吸収量・排出量算定シート!$H117+(AA$17-$M$17),幹材積成長量!$S$7:$S$148,0),MATCH($G117,幹材積成長量!$S$7:$U$7,0)),IF($F117="地位Ⅲ",INDEX(幹材積成長量!$Y$7:$AA$148,MATCH(【入力】吸収量・排出量算定シート!$H117+(AA$17-$M$17),幹材積成長量!$Y$7:$Y$148,0),MATCH($G117,幹材積成長量!$Y$7:$AA$7,0)),INDEX(幹材積成長量!$V$7:$X$148,MATCH(【入力】吸収量・排出量算定シート!$H117+(AA$17-$M$17),幹材積成長量!$V$7:$V$148,0),MATCH($G117,幹材積成長量!$V$7:$X$7,0)))),0)</f>
        <v>0</v>
      </c>
      <c r="AB117" s="187">
        <f>IFERROR(IF($F117="地位Ⅰ",INDEX(幹材積成長量!$S$7:$U$148,MATCH(【入力】吸収量・排出量算定シート!$H117+(AB$17-$M$17),幹材積成長量!$S$7:$S$148,0),MATCH($G117,幹材積成長量!$S$7:$U$7,0)),IF($F117="地位Ⅲ",INDEX(幹材積成長量!$Y$7:$AA$148,MATCH(【入力】吸収量・排出量算定シート!$H117+(AB$17-$M$17),幹材積成長量!$Y$7:$Y$148,0),MATCH($G117,幹材積成長量!$Y$7:$AA$7,0)),INDEX(幹材積成長量!$V$7:$X$148,MATCH(【入力】吸収量・排出量算定シート!$H117+(AB$17-$M$17),幹材積成長量!$V$7:$V$148,0),MATCH($G117,幹材積成長量!$V$7:$X$7,0)))),0)</f>
        <v>0</v>
      </c>
      <c r="AC117" s="187">
        <f>IFERROR(IF($F117="地位Ⅰ",INDEX(幹材積成長量!$S$7:$U$148,MATCH(【入力】吸収量・排出量算定シート!$H117+(AC$17-$M$17),幹材積成長量!$S$7:$S$148,0),MATCH($G117,幹材積成長量!$S$7:$U$7,0)),IF($F117="地位Ⅲ",INDEX(幹材積成長量!$Y$7:$AA$148,MATCH(【入力】吸収量・排出量算定シート!$H117+(AC$17-$M$17),幹材積成長量!$Y$7:$Y$148,0),MATCH($G117,幹材積成長量!$Y$7:$AA$7,0)),INDEX(幹材積成長量!$V$7:$X$148,MATCH(【入力】吸収量・排出量算定シート!$H117+(AC$17-$M$17),幹材積成長量!$V$7:$V$148,0),MATCH($G117,幹材積成長量!$V$7:$X$7,0)))),0)</f>
        <v>0</v>
      </c>
      <c r="AD117" s="2">
        <f>IFERROR(INDEX('BEF（拡大係数）'!$A$4:$AO$154,MATCH(【入力】吸収量・排出量算定シート!$H117,'BEF（拡大係数）'!$A$4:$A$154,0),MATCH($G117,'BEF（拡大係数）'!$A$4:$AO$4,0)),0)</f>
        <v>0</v>
      </c>
      <c r="AE117" s="2">
        <f>IFERROR(INDEX('BEF（拡大係数）'!$A$4:$AO$154,MATCH(【入力】吸収量・排出量算定シート!$H117,'BEF（拡大係数）'!$A$4:$A$154,0),MATCH($G117,'BEF（拡大係数）'!$A$4:$AO$4,0)),0)</f>
        <v>0</v>
      </c>
      <c r="AF117" s="2">
        <f>IFERROR(INDEX('BEF（拡大係数）'!$A$4:$AO$154,MATCH(【入力】吸収量・排出量算定シート!$H117,'BEF（拡大係数）'!$A$4:$A$154,0),MATCH($G117,'BEF（拡大係数）'!$A$4:$AO$4,0)),0)</f>
        <v>0</v>
      </c>
      <c r="AG117" s="2">
        <f>IFERROR(INDEX('BEF（拡大係数）'!$A$4:$AO$154,MATCH(【入力】吸収量・排出量算定シート!$H117,'BEF（拡大係数）'!$A$4:$A$154,0),MATCH($G117,'BEF（拡大係数）'!$A$4:$AO$4,0)),0)</f>
        <v>0</v>
      </c>
      <c r="AH117" s="2">
        <f>IFERROR(INDEX('BEF（拡大係数）'!$A$4:$AO$154,MATCH(【入力】吸収量・排出量算定シート!$H117,'BEF（拡大係数）'!$A$4:$A$154,0),MATCH($G117,'BEF（拡大係数）'!$A$4:$AO$4,0)),0)</f>
        <v>0</v>
      </c>
      <c r="AI117" s="2">
        <f>IFERROR(INDEX('BEF（拡大係数）'!$A$4:$AO$154,MATCH(【入力】吸収量・排出量算定シート!$H117,'BEF（拡大係数）'!$A$4:$A$154,0),MATCH($G117,'BEF（拡大係数）'!$A$4:$AO$4,0)),0)</f>
        <v>0</v>
      </c>
      <c r="AJ117" s="2">
        <f>IFERROR(INDEX('BEF（拡大係数）'!$A$4:$AO$154,MATCH(【入力】吸収量・排出量算定シート!$H117,'BEF（拡大係数）'!$A$4:$A$154,0),MATCH($G117,'BEF（拡大係数）'!$A$4:$AO$4,0)),0)</f>
        <v>0</v>
      </c>
      <c r="AK117" s="2">
        <f>IFERROR(INDEX('BEF（拡大係数）'!$A$4:$AO$154,MATCH(【入力】吸収量・排出量算定シート!$H117,'BEF（拡大係数）'!$A$4:$A$154,0),MATCH($G117,'BEF（拡大係数）'!$A$4:$AO$4,0)),0)</f>
        <v>0</v>
      </c>
      <c r="AL117" s="2">
        <f>IFERROR(INDEX('BEF（拡大係数）'!$A$4:$AO$154,MATCH(【入力】吸収量・排出量算定シート!$H117,'BEF（拡大係数）'!$A$4:$A$154,0),MATCH($G117,'BEF（拡大係数）'!$A$4:$AO$4,0)),0)</f>
        <v>0</v>
      </c>
      <c r="AM117" s="2">
        <f>IFERROR(INDEX('BEF（拡大係数）'!$A$4:$AO$154,MATCH(【入力】吸収量・排出量算定シート!$H117,'BEF（拡大係数）'!$A$4:$A$154,0),MATCH($G117,'BEF（拡大係数）'!$A$4:$AO$4,0)),0)</f>
        <v>0</v>
      </c>
      <c r="AN117" s="2">
        <f>IFERROR(INDEX('BEF（拡大係数）'!$A$4:$AO$154,MATCH(【入力】吸収量・排出量算定シート!$H117,'BEF（拡大係数）'!$A$4:$A$154,0),MATCH($G117,'BEF（拡大係数）'!$A$4:$AO$4,0)),0)</f>
        <v>0</v>
      </c>
      <c r="AO117" s="2">
        <f>IFERROR(INDEX('BEF（拡大係数）'!$A$4:$AO$154,MATCH(【入力】吸収量・排出量算定シート!$H117,'BEF（拡大係数）'!$A$4:$A$154,0),MATCH($G117,'BEF（拡大係数）'!$A$4:$AO$4,0)),0)</f>
        <v>0</v>
      </c>
      <c r="AP117" s="2">
        <f>IFERROR(INDEX('BEF（拡大係数）'!$A$4:$AO$154,MATCH(【入力】吸収量・排出量算定シート!$H117,'BEF（拡大係数）'!$A$4:$A$154,0),MATCH($G117,'BEF（拡大係数）'!$A$4:$AO$4,0)),0)</f>
        <v>0</v>
      </c>
      <c r="AQ117" s="2">
        <f>IFERROR(INDEX('BEF（拡大係数）'!$A$4:$AO$154,MATCH(【入力】吸収量・排出量算定シート!$H117,'BEF（拡大係数）'!$A$4:$A$154,0),MATCH($G117,'BEF（拡大係数）'!$A$4:$AO$4,0)),0)</f>
        <v>0</v>
      </c>
      <c r="AR117" s="2">
        <f>IFERROR(INDEX('BEF（拡大係数）'!$A$4:$AO$154,MATCH(【入力】吸収量・排出量算定シート!$H117,'BEF（拡大係数）'!$A$4:$A$154,0),MATCH($G117,'BEF（拡大係数）'!$A$4:$AO$4,0)),0)</f>
        <v>0</v>
      </c>
      <c r="AS117" s="2">
        <f>IFERROR(INDEX('BEF（拡大係数）'!$A$4:$AO$154,MATCH(【入力】吸収量・排出量算定シート!$H117,'BEF（拡大係数）'!$A$4:$A$154,0),MATCH($G117,'BEF（拡大係数）'!$A$4:$AO$4,0)),0)</f>
        <v>0</v>
      </c>
      <c r="AT117" s="2">
        <f>IFERROR(INDEX('BEF（拡大係数）'!$A$4:$AO$154,MATCH(【入力】吸収量・排出量算定シート!$H117,'BEF（拡大係数）'!$A$4:$A$154,0),MATCH($G117,'BEF（拡大係数）'!$A$4:$AO$4,0)),0)</f>
        <v>0</v>
      </c>
      <c r="AU117" s="2">
        <f>IFERROR(VLOOKUP($G117,パラメータ_オリジナル!$B$6:$G$45,4,FALSE),0)</f>
        <v>0</v>
      </c>
      <c r="AV117" s="2">
        <f>IFERROR(VLOOKUP($G117,パラメータ_オリジナル!$B$6:$G$45,5,FALSE),0)</f>
        <v>0</v>
      </c>
      <c r="AW117" s="2">
        <f>IFERROR(VLOOKUP($G117,パラメータ_オリジナル!$B$6:$G$45,6,FALSE),0)</f>
        <v>0</v>
      </c>
      <c r="AX117" s="125">
        <f t="shared" si="250"/>
        <v>0</v>
      </c>
      <c r="AY117" s="125">
        <f t="shared" si="251"/>
        <v>0</v>
      </c>
      <c r="AZ117" s="125">
        <f t="shared" si="252"/>
        <v>0</v>
      </c>
      <c r="BA117" s="125">
        <f t="shared" si="253"/>
        <v>0</v>
      </c>
      <c r="BB117" s="125">
        <f t="shared" si="254"/>
        <v>0</v>
      </c>
      <c r="BC117" s="125">
        <f t="shared" si="255"/>
        <v>0</v>
      </c>
      <c r="BD117" s="125">
        <f t="shared" si="256"/>
        <v>0</v>
      </c>
      <c r="BE117" s="125">
        <f t="shared" si="257"/>
        <v>0</v>
      </c>
      <c r="BF117" s="125">
        <f t="shared" si="258"/>
        <v>0</v>
      </c>
      <c r="BG117" s="125">
        <f t="shared" si="259"/>
        <v>0</v>
      </c>
      <c r="BH117" s="125">
        <f t="shared" si="260"/>
        <v>0</v>
      </c>
      <c r="BI117" s="125">
        <f t="shared" si="261"/>
        <v>0</v>
      </c>
      <c r="BJ117" s="125">
        <f t="shared" si="262"/>
        <v>0</v>
      </c>
      <c r="BK117" s="125">
        <f t="shared" si="263"/>
        <v>0</v>
      </c>
      <c r="BL117" s="125">
        <f t="shared" si="264"/>
        <v>0</v>
      </c>
      <c r="BM117" s="125">
        <f t="shared" si="265"/>
        <v>0</v>
      </c>
      <c r="BN117" s="125">
        <f t="shared" si="266"/>
        <v>0</v>
      </c>
      <c r="BO117" s="125">
        <f t="shared" si="267"/>
        <v>0</v>
      </c>
      <c r="BP117" s="125">
        <f t="shared" si="268"/>
        <v>0</v>
      </c>
      <c r="BQ117" s="125">
        <f t="shared" si="269"/>
        <v>0</v>
      </c>
      <c r="BR117" s="125">
        <f t="shared" si="270"/>
        <v>0</v>
      </c>
      <c r="BS117" s="125">
        <f t="shared" si="271"/>
        <v>0</v>
      </c>
      <c r="BT117" s="125">
        <f t="shared" si="272"/>
        <v>0</v>
      </c>
      <c r="BU117" s="125">
        <f t="shared" si="273"/>
        <v>0</v>
      </c>
      <c r="BV117" s="125">
        <f t="shared" si="274"/>
        <v>0</v>
      </c>
      <c r="BW117" s="125">
        <f t="shared" si="275"/>
        <v>0</v>
      </c>
      <c r="BX117" s="125">
        <f t="shared" si="276"/>
        <v>0</v>
      </c>
      <c r="BY117" s="125">
        <f t="shared" si="277"/>
        <v>0</v>
      </c>
      <c r="BZ117" s="125">
        <f t="shared" si="278"/>
        <v>0</v>
      </c>
      <c r="CA117" s="125">
        <f t="shared" si="279"/>
        <v>0</v>
      </c>
      <c r="CB117" s="125">
        <f t="shared" si="280"/>
        <v>0</v>
      </c>
      <c r="CC117" s="125">
        <f t="shared" si="281"/>
        <v>0</v>
      </c>
      <c r="CD117" s="125">
        <f t="shared" si="282"/>
        <v>0</v>
      </c>
      <c r="CE117" s="125">
        <f t="shared" si="283"/>
        <v>0</v>
      </c>
      <c r="CF117" s="2">
        <f>IFERROR(IF($F117="地位Ⅰ",INDEX(幹材積成長量!$I$7:$K$148,MATCH((【入力】吸収量・排出量算定シート!$H117+(【入力】吸収量・排出量算定シート!CF$17-【入力】吸収量・排出量算定シート!$CF$17)),幹材積成長量!$I$7:$I$148,0),MATCH(【入力】吸収量・排出量算定シート!$G117,幹材積成長量!$I$7:$K$7,0)),IF($F117="地位Ⅲ",INDEX(幹材積成長量!$O$7:$Q$148,MATCH((【入力】吸収量・排出量算定シート!$H117+(【入力】吸収量・排出量算定シート!CF$17-【入力】吸収量・排出量算定シート!$CF$17)),幹材積成長量!$O$7:$O$148,0),MATCH(【入力】吸収量・排出量算定シート!$G117,幹材積成長量!$O$7:$Q$7,0)),INDEX(幹材積成長量!$L$7:$N$148,MATCH((【入力】吸収量・排出量算定シート!$H117+(【入力】吸収量・排出量算定シート!CF$17-【入力】吸収量・排出量算定シート!$CF$17)),幹材積成長量!$L$7:$L$148,0),MATCH(【入力】吸収量・排出量算定シート!$G117,幹材積成長量!$L$7:$N$7,0)))),0)</f>
        <v>0</v>
      </c>
      <c r="CG117" s="2">
        <f>IFERROR(IF($F117="地位Ⅰ",INDEX(幹材積成長量!$I$7:$K$148,MATCH((【入力】吸収量・排出量算定シート!$H117+(【入力】吸収量・排出量算定シート!CG$17-【入力】吸収量・排出量算定シート!$CF$17)),幹材積成長量!$I$7:$I$148,0),MATCH(【入力】吸収量・排出量算定シート!$G117,幹材積成長量!$I$7:$K$7,0)),IF($F117="地位Ⅲ",INDEX(幹材積成長量!$O$7:$Q$148,MATCH((【入力】吸収量・排出量算定シート!$H117+(【入力】吸収量・排出量算定シート!CG$17-【入力】吸収量・排出量算定シート!$CF$17)),幹材積成長量!$O$7:$O$148,0),MATCH(【入力】吸収量・排出量算定シート!$G117,幹材積成長量!$O$7:$Q$7,0)),INDEX(幹材積成長量!$L$7:$N$148,MATCH((【入力】吸収量・排出量算定シート!$H117+(【入力】吸収量・排出量算定シート!CG$17-【入力】吸収量・排出量算定シート!$CF$17)),幹材積成長量!$L$7:$L$148,0),MATCH(【入力】吸収量・排出量算定シート!$G117,幹材積成長量!$L$7:$N$7,0)))),0)</f>
        <v>0</v>
      </c>
      <c r="CH117" s="2">
        <f>IFERROR(IF($F117="地位Ⅰ",INDEX(幹材積成長量!$I$7:$K$148,MATCH((【入力】吸収量・排出量算定シート!$H117+(【入力】吸収量・排出量算定シート!CH$17-【入力】吸収量・排出量算定シート!$CF$17)),幹材積成長量!$I$7:$I$148,0),MATCH(【入力】吸収量・排出量算定シート!$G117,幹材積成長量!$I$7:$K$7,0)),IF($F117="地位Ⅲ",INDEX(幹材積成長量!$O$7:$Q$148,MATCH((【入力】吸収量・排出量算定シート!$H117+(【入力】吸収量・排出量算定シート!CH$17-【入力】吸収量・排出量算定シート!$CF$17)),幹材積成長量!$O$7:$O$148,0),MATCH(【入力】吸収量・排出量算定シート!$G117,幹材積成長量!$O$7:$Q$7,0)),INDEX(幹材積成長量!$L$7:$N$148,MATCH((【入力】吸収量・排出量算定シート!$H117+(【入力】吸収量・排出量算定シート!CH$17-【入力】吸収量・排出量算定シート!$CF$17)),幹材積成長量!$L$7:$L$148,0),MATCH(【入力】吸収量・排出量算定シート!$G117,幹材積成長量!$L$7:$N$7,0)))),0)</f>
        <v>0</v>
      </c>
      <c r="CI117" s="2">
        <f>IFERROR(IF($F117="地位Ⅰ",INDEX(幹材積成長量!$I$7:$K$148,MATCH((【入力】吸収量・排出量算定シート!$H117+(【入力】吸収量・排出量算定シート!CI$17-【入力】吸収量・排出量算定シート!$CF$17)),幹材積成長量!$I$7:$I$148,0),MATCH(【入力】吸収量・排出量算定シート!$G117,幹材積成長量!$I$7:$K$7,0)),IF($F117="地位Ⅲ",INDEX(幹材積成長量!$O$7:$Q$148,MATCH((【入力】吸収量・排出量算定シート!$H117+(【入力】吸収量・排出量算定シート!CI$17-【入力】吸収量・排出量算定シート!$CF$17)),幹材積成長量!$O$7:$O$148,0),MATCH(【入力】吸収量・排出量算定シート!$G117,幹材積成長量!$O$7:$Q$7,0)),INDEX(幹材積成長量!$L$7:$N$148,MATCH((【入力】吸収量・排出量算定シート!$H117+(【入力】吸収量・排出量算定シート!CI$17-【入力】吸収量・排出量算定シート!$CF$17)),幹材積成長量!$L$7:$L$148,0),MATCH(【入力】吸収量・排出量算定シート!$G117,幹材積成長量!$L$7:$N$7,0)))),0)</f>
        <v>0</v>
      </c>
      <c r="CJ117" s="2">
        <f>IFERROR(IF($F117="地位Ⅰ",INDEX(幹材積成長量!$I$7:$K$148,MATCH((【入力】吸収量・排出量算定シート!$H117+(【入力】吸収量・排出量算定シート!CJ$17-【入力】吸収量・排出量算定シート!$CF$17)),幹材積成長量!$I$7:$I$148,0),MATCH(【入力】吸収量・排出量算定シート!$G117,幹材積成長量!$I$7:$K$7,0)),IF($F117="地位Ⅲ",INDEX(幹材積成長量!$O$7:$Q$148,MATCH((【入力】吸収量・排出量算定シート!$H117+(【入力】吸収量・排出量算定シート!CJ$17-【入力】吸収量・排出量算定シート!$CF$17)),幹材積成長量!$O$7:$O$148,0),MATCH(【入力】吸収量・排出量算定シート!$G117,幹材積成長量!$O$7:$Q$7,0)),INDEX(幹材積成長量!$L$7:$N$148,MATCH((【入力】吸収量・排出量算定シート!$H117+(【入力】吸収量・排出量算定シート!CJ$17-【入力】吸収量・排出量算定シート!$CF$17)),幹材積成長量!$L$7:$L$148,0),MATCH(【入力】吸収量・排出量算定シート!$G117,幹材積成長量!$L$7:$N$7,0)))),0)</f>
        <v>0</v>
      </c>
      <c r="CK117" s="2">
        <f>IFERROR(IF($F117="地位Ⅰ",INDEX(幹材積成長量!$I$7:$K$148,MATCH((【入力】吸収量・排出量算定シート!$H117+(【入力】吸収量・排出量算定シート!CK$17-【入力】吸収量・排出量算定シート!$CF$17)),幹材積成長量!$I$7:$I$148,0),MATCH(【入力】吸収量・排出量算定シート!$G117,幹材積成長量!$I$7:$K$7,0)),IF($F117="地位Ⅲ",INDEX(幹材積成長量!$O$7:$Q$148,MATCH((【入力】吸収量・排出量算定シート!$H117+(【入力】吸収量・排出量算定シート!CK$17-【入力】吸収量・排出量算定シート!$CF$17)),幹材積成長量!$O$7:$O$148,0),MATCH(【入力】吸収量・排出量算定シート!$G117,幹材積成長量!$O$7:$Q$7,0)),INDEX(幹材積成長量!$L$7:$N$148,MATCH((【入力】吸収量・排出量算定シート!$H117+(【入力】吸収量・排出量算定シート!CK$17-【入力】吸収量・排出量算定シート!$CF$17)),幹材積成長量!$L$7:$L$148,0),MATCH(【入力】吸収量・排出量算定シート!$G117,幹材積成長量!$L$7:$N$7,0)))),0)</f>
        <v>0</v>
      </c>
      <c r="CL117" s="2">
        <f>IFERROR(IF($F117="地位Ⅰ",INDEX(幹材積成長量!$I$7:$K$148,MATCH((【入力】吸収量・排出量算定シート!$H117+(【入力】吸収量・排出量算定シート!CL$17-【入力】吸収量・排出量算定シート!$CF$17)),幹材積成長量!$I$7:$I$148,0),MATCH(【入力】吸収量・排出量算定シート!$G117,幹材積成長量!$I$7:$K$7,0)),IF($F117="地位Ⅲ",INDEX(幹材積成長量!$O$7:$Q$148,MATCH((【入力】吸収量・排出量算定シート!$H117+(【入力】吸収量・排出量算定シート!CL$17-【入力】吸収量・排出量算定シート!$CF$17)),幹材積成長量!$O$7:$O$148,0),MATCH(【入力】吸収量・排出量算定シート!$G117,幹材積成長量!$O$7:$Q$7,0)),INDEX(幹材積成長量!$L$7:$N$148,MATCH((【入力】吸収量・排出量算定シート!$H117+(【入力】吸収量・排出量算定シート!CL$17-【入力】吸収量・排出量算定シート!$CF$17)),幹材積成長量!$L$7:$L$148,0),MATCH(【入力】吸収量・排出量算定シート!$G117,幹材積成長量!$L$7:$N$7,0)))),0)</f>
        <v>0</v>
      </c>
      <c r="CM117" s="2">
        <f>IFERROR(IF($F117="地位Ⅰ",INDEX(幹材積成長量!$I$7:$K$148,MATCH((【入力】吸収量・排出量算定シート!$H117+(【入力】吸収量・排出量算定シート!CM$17-【入力】吸収量・排出量算定シート!$CF$17)),幹材積成長量!$I$7:$I$148,0),MATCH(【入力】吸収量・排出量算定シート!$G117,幹材積成長量!$I$7:$K$7,0)),IF($F117="地位Ⅲ",INDEX(幹材積成長量!$O$7:$Q$148,MATCH((【入力】吸収量・排出量算定シート!$H117+(【入力】吸収量・排出量算定シート!CM$17-【入力】吸収量・排出量算定シート!$CF$17)),幹材積成長量!$O$7:$O$148,0),MATCH(【入力】吸収量・排出量算定シート!$G117,幹材積成長量!$O$7:$Q$7,0)),INDEX(幹材積成長量!$L$7:$N$148,MATCH((【入力】吸収量・排出量算定シート!$H117+(【入力】吸収量・排出量算定シート!CM$17-【入力】吸収量・排出量算定シート!$CF$17)),幹材積成長量!$L$7:$L$148,0),MATCH(【入力】吸収量・排出量算定シート!$G117,幹材積成長量!$L$7:$N$7,0)))),0)</f>
        <v>0</v>
      </c>
      <c r="CN117" s="2">
        <f>IFERROR(IF($F117="地位Ⅰ",INDEX(幹材積成長量!$I$7:$K$148,MATCH((【入力】吸収量・排出量算定シート!$H117+(【入力】吸収量・排出量算定シート!CN$17-【入力】吸収量・排出量算定シート!$CF$17)),幹材積成長量!$I$7:$I$148,0),MATCH(【入力】吸収量・排出量算定シート!$G117,幹材積成長量!$I$7:$K$7,0)),IF($F117="地位Ⅲ",INDEX(幹材積成長量!$O$7:$Q$148,MATCH((【入力】吸収量・排出量算定シート!$H117+(【入力】吸収量・排出量算定シート!CN$17-【入力】吸収量・排出量算定シート!$CF$17)),幹材積成長量!$O$7:$O$148,0),MATCH(【入力】吸収量・排出量算定シート!$G117,幹材積成長量!$O$7:$Q$7,0)),INDEX(幹材積成長量!$L$7:$N$148,MATCH((【入力】吸収量・排出量算定シート!$H117+(【入力】吸収量・排出量算定シート!CN$17-【入力】吸収量・排出量算定シート!$CF$17)),幹材積成長量!$L$7:$L$148,0),MATCH(【入力】吸収量・排出量算定シート!$G117,幹材積成長量!$L$7:$N$7,0)))),0)</f>
        <v>0</v>
      </c>
      <c r="CO117" s="2">
        <f>IFERROR(IF($F117="地位Ⅰ",INDEX(幹材積成長量!$I$7:$K$148,MATCH((【入力】吸収量・排出量算定シート!$H117+(【入力】吸収量・排出量算定シート!CO$17-【入力】吸収量・排出量算定シート!$CF$17)),幹材積成長量!$I$7:$I$148,0),MATCH(【入力】吸収量・排出量算定シート!$G117,幹材積成長量!$I$7:$K$7,0)),IF($F117="地位Ⅲ",INDEX(幹材積成長量!$O$7:$Q$148,MATCH((【入力】吸収量・排出量算定シート!$H117+(【入力】吸収量・排出量算定シート!CO$17-【入力】吸収量・排出量算定シート!$CF$17)),幹材積成長量!$O$7:$O$148,0),MATCH(【入力】吸収量・排出量算定シート!$G117,幹材積成長量!$O$7:$Q$7,0)),INDEX(幹材積成長量!$L$7:$N$148,MATCH((【入力】吸収量・排出量算定シート!$H117+(【入力】吸収量・排出量算定シート!CO$17-【入力】吸収量・排出量算定シート!$CF$17)),幹材積成長量!$L$7:$L$148,0),MATCH(【入力】吸収量・排出量算定シート!$G117,幹材積成長量!$L$7:$N$7,0)))),0)</f>
        <v>0</v>
      </c>
      <c r="CP117" s="2">
        <f>IFERROR(IF($F117="地位Ⅰ",INDEX(幹材積成長量!$I$7:$K$148,MATCH((【入力】吸収量・排出量算定シート!$H117+(【入力】吸収量・排出量算定シート!CP$17-【入力】吸収量・排出量算定シート!$CF$17)),幹材積成長量!$I$7:$I$148,0),MATCH(【入力】吸収量・排出量算定シート!$G117,幹材積成長量!$I$7:$K$7,0)),IF($F117="地位Ⅲ",INDEX(幹材積成長量!$O$7:$Q$148,MATCH((【入力】吸収量・排出量算定シート!$H117+(【入力】吸収量・排出量算定シート!CP$17-【入力】吸収量・排出量算定シート!$CF$17)),幹材積成長量!$O$7:$O$148,0),MATCH(【入力】吸収量・排出量算定シート!$G117,幹材積成長量!$O$7:$Q$7,0)),INDEX(幹材積成長量!$L$7:$N$148,MATCH((【入力】吸収量・排出量算定シート!$H117+(【入力】吸収量・排出量算定シート!CP$17-【入力】吸収量・排出量算定シート!$CF$17)),幹材積成長量!$L$7:$L$148,0),MATCH(【入力】吸収量・排出量算定シート!$G117,幹材積成長量!$L$7:$N$7,0)))),0)</f>
        <v>0</v>
      </c>
      <c r="CQ117" s="2">
        <f>IFERROR(IF($F117="地位Ⅰ",INDEX(幹材積成長量!$I$7:$K$148,MATCH((【入力】吸収量・排出量算定シート!$H117+(【入力】吸収量・排出量算定シート!CQ$17-【入力】吸収量・排出量算定シート!$CF$17)),幹材積成長量!$I$7:$I$148,0),MATCH(【入力】吸収量・排出量算定シート!$G117,幹材積成長量!$I$7:$K$7,0)),IF($F117="地位Ⅲ",INDEX(幹材積成長量!$O$7:$Q$148,MATCH((【入力】吸収量・排出量算定シート!$H117+(【入力】吸収量・排出量算定シート!CQ$17-【入力】吸収量・排出量算定シート!$CF$17)),幹材積成長量!$O$7:$O$148,0),MATCH(【入力】吸収量・排出量算定シート!$G117,幹材積成長量!$O$7:$Q$7,0)),INDEX(幹材積成長量!$L$7:$N$148,MATCH((【入力】吸収量・排出量算定シート!$H117+(【入力】吸収量・排出量算定シート!CQ$17-【入力】吸収量・排出量算定シート!$CF$17)),幹材積成長量!$L$7:$L$148,0),MATCH(【入力】吸収量・排出量算定シート!$G117,幹材積成長量!$L$7:$N$7,0)))),0)</f>
        <v>0</v>
      </c>
      <c r="CR117" s="2">
        <f>IFERROR(IF($F117="地位Ⅰ",INDEX(幹材積成長量!$I$7:$K$148,MATCH((【入力】吸収量・排出量算定シート!$H117+(【入力】吸収量・排出量算定シート!CR$17-【入力】吸収量・排出量算定シート!$CF$17)),幹材積成長量!$I$7:$I$148,0),MATCH(【入力】吸収量・排出量算定シート!$G117,幹材積成長量!$I$7:$K$7,0)),IF($F117="地位Ⅲ",INDEX(幹材積成長量!$O$7:$Q$148,MATCH((【入力】吸収量・排出量算定シート!$H117+(【入力】吸収量・排出量算定シート!CR$17-【入力】吸収量・排出量算定シート!$CF$17)),幹材積成長量!$O$7:$O$148,0),MATCH(【入力】吸収量・排出量算定シート!$G117,幹材積成長量!$O$7:$Q$7,0)),INDEX(幹材積成長量!$L$7:$N$148,MATCH((【入力】吸収量・排出量算定シート!$H117+(【入力】吸収量・排出量算定シート!CR$17-【入力】吸収量・排出量算定シート!$CF$17)),幹材積成長量!$L$7:$L$148,0),MATCH(【入力】吸収量・排出量算定シート!$G117,幹材積成長量!$L$7:$N$7,0)))),0)</f>
        <v>0</v>
      </c>
      <c r="CS117" s="2">
        <f>IFERROR(IF($F117="地位Ⅰ",INDEX(幹材積成長量!$I$7:$K$148,MATCH((【入力】吸収量・排出量算定シート!$H117+(【入力】吸収量・排出量算定シート!CS$17-【入力】吸収量・排出量算定シート!$CF$17)),幹材積成長量!$I$7:$I$148,0),MATCH(【入力】吸収量・排出量算定シート!$G117,幹材積成長量!$I$7:$K$7,0)),IF($F117="地位Ⅲ",INDEX(幹材積成長量!$O$7:$Q$148,MATCH((【入力】吸収量・排出量算定シート!$H117+(【入力】吸収量・排出量算定シート!CS$17-【入力】吸収量・排出量算定シート!$CF$17)),幹材積成長量!$O$7:$O$148,0),MATCH(【入力】吸収量・排出量算定シート!$G117,幹材積成長量!$O$7:$Q$7,0)),INDEX(幹材積成長量!$L$7:$N$148,MATCH((【入力】吸収量・排出量算定シート!$H117+(【入力】吸収量・排出量算定シート!CS$17-【入力】吸収量・排出量算定シート!$CF$17)),幹材積成長量!$L$7:$L$148,0),MATCH(【入力】吸収量・排出量算定シート!$G117,幹材積成長量!$L$7:$N$7,0)))),0)</f>
        <v>0</v>
      </c>
      <c r="CT117" s="2">
        <f>IFERROR(IF($F117="地位Ⅰ",INDEX(幹材積成長量!$I$7:$K$148,MATCH((【入力】吸収量・排出量算定シート!$H117+(【入力】吸収量・排出量算定シート!CT$17-【入力】吸収量・排出量算定シート!$CF$17)),幹材積成長量!$I$7:$I$148,0),MATCH(【入力】吸収量・排出量算定シート!$G117,幹材積成長量!$I$7:$K$7,0)),IF($F117="地位Ⅲ",INDEX(幹材積成長量!$O$7:$Q$148,MATCH((【入力】吸収量・排出量算定シート!$H117+(【入力】吸収量・排出量算定シート!CT$17-【入力】吸収量・排出量算定シート!$CF$17)),幹材積成長量!$O$7:$O$148,0),MATCH(【入力】吸収量・排出量算定シート!$G117,幹材積成長量!$O$7:$Q$7,0)),INDEX(幹材積成長量!$L$7:$N$148,MATCH((【入力】吸収量・排出量算定シート!$H117+(【入力】吸収量・排出量算定シート!CT$17-【入力】吸収量・排出量算定シート!$CF$17)),幹材積成長量!$L$7:$L$148,0),MATCH(【入力】吸収量・排出量算定シート!$G117,幹材積成長量!$L$7:$N$7,0)))),0)</f>
        <v>0</v>
      </c>
      <c r="CU117" s="2">
        <f>IFERROR(IF($F117="地位Ⅰ",INDEX(幹材積成長量!$I$7:$K$148,MATCH((【入力】吸収量・排出量算定シート!$H117+(【入力】吸収量・排出量算定シート!CU$17-【入力】吸収量・排出量算定シート!$CF$17)),幹材積成長量!$I$7:$I$148,0),MATCH(【入力】吸収量・排出量算定シート!$G117,幹材積成長量!$I$7:$K$7,0)),IF($F117="地位Ⅲ",INDEX(幹材積成長量!$O$7:$Q$148,MATCH((【入力】吸収量・排出量算定シート!$H117+(【入力】吸収量・排出量算定シート!CU$17-【入力】吸収量・排出量算定シート!$CF$17)),幹材積成長量!$O$7:$O$148,0),MATCH(【入力】吸収量・排出量算定シート!$G117,幹材積成長量!$O$7:$Q$7,0)),INDEX(幹材積成長量!$L$7:$N$148,MATCH((【入力】吸収量・排出量算定シート!$H117+(【入力】吸収量・排出量算定シート!CU$17-【入力】吸収量・排出量算定シート!$CF$17)),幹材積成長量!$L$7:$L$148,0),MATCH(【入力】吸収量・排出量算定シート!$G117,幹材積成長量!$L$7:$N$7,0)))),0)</f>
        <v>0</v>
      </c>
      <c r="CV117" s="2">
        <f>IFERROR(IF($F117="地位Ⅰ",INDEX(幹材積成長量!$I$7:$K$148,MATCH((【入力】吸収量・排出量算定シート!$H117+(【入力】吸収量・排出量算定シート!CV$17-【入力】吸収量・排出量算定シート!$CF$17)),幹材積成長量!$I$7:$I$148,0),MATCH(【入力】吸収量・排出量算定シート!$G117,幹材積成長量!$I$7:$K$7,0)),IF($F117="地位Ⅲ",INDEX(幹材積成長量!$O$7:$Q$148,MATCH((【入力】吸収量・排出量算定シート!$H117+(【入力】吸収量・排出量算定シート!CV$17-【入力】吸収量・排出量算定シート!$CF$17)),幹材積成長量!$O$7:$O$148,0),MATCH(【入力】吸収量・排出量算定シート!$G117,幹材積成長量!$O$7:$Q$7,0)),INDEX(幹材積成長量!$L$7:$N$148,MATCH((【入力】吸収量・排出量算定シート!$H117+(【入力】吸収量・排出量算定シート!CV$17-【入力】吸収量・排出量算定シート!$CF$17)),幹材積成長量!$L$7:$L$148,0),MATCH(【入力】吸収量・排出量算定シート!$G117,幹材積成長量!$L$7:$N$7,0)))),0)</f>
        <v>0</v>
      </c>
      <c r="CW117" s="2">
        <f t="shared" si="284"/>
        <v>0</v>
      </c>
      <c r="CX117" s="2">
        <f t="shared" si="285"/>
        <v>0</v>
      </c>
      <c r="CY117" s="2">
        <f t="shared" si="286"/>
        <v>0</v>
      </c>
      <c r="CZ117" s="2">
        <f t="shared" si="287"/>
        <v>0</v>
      </c>
      <c r="DA117" s="2">
        <f t="shared" si="288"/>
        <v>0</v>
      </c>
      <c r="DB117" s="2">
        <f t="shared" si="289"/>
        <v>0</v>
      </c>
      <c r="DC117" s="2">
        <f t="shared" si="290"/>
        <v>0</v>
      </c>
      <c r="DD117" s="2">
        <f t="shared" si="291"/>
        <v>0</v>
      </c>
      <c r="DE117" s="2">
        <f t="shared" si="292"/>
        <v>0</v>
      </c>
      <c r="DF117" s="2">
        <f t="shared" si="293"/>
        <v>0</v>
      </c>
      <c r="DG117" s="2">
        <f t="shared" si="294"/>
        <v>0</v>
      </c>
      <c r="DH117" s="2">
        <f t="shared" si="295"/>
        <v>0</v>
      </c>
      <c r="DI117" s="2">
        <f t="shared" si="296"/>
        <v>0</v>
      </c>
      <c r="DJ117" s="2">
        <f t="shared" si="297"/>
        <v>0</v>
      </c>
      <c r="DK117" s="2">
        <f t="shared" si="298"/>
        <v>0</v>
      </c>
      <c r="DL117" s="2">
        <f t="shared" si="299"/>
        <v>0</v>
      </c>
      <c r="DM117" s="2">
        <f t="shared" si="300"/>
        <v>0</v>
      </c>
      <c r="DN117" s="187">
        <f>IFERROR(IF($F117="地位Ⅰ",INDEX(幹材積成長量!$AE$7:$AG$14,8,MATCH(【入力】吸収量・排出量算定シート!$G117,幹材積成長量!$AE$7:$AG$7,0)),IF($F117="地位Ⅲ",INDEX(幹材積成長量!$AK$7:$AM$14,8,MATCH(【入力】吸収量・排出量算定シート!$G117,幹材積成長量!$AK$7:$AM$7,0)),INDEX(幹材積成長量!$AH$7:$AJ$14,8,MATCH(【入力】吸収量・排出量算定シート!$G117,幹材積成長量!$AH$7:$AJ$7,0)))),0)</f>
        <v>0</v>
      </c>
      <c r="DO117" s="187">
        <f>IFERROR(IF($F117="地位Ⅰ",INDEX(幹材積成長量!$AE$7:$AG$14,8,MATCH(【入力】吸収量・排出量算定シート!$G117,幹材積成長量!$AE$7:$AG$7,0)),IF($F117="地位Ⅲ",INDEX(幹材積成長量!$AK$7:$AM$14,8,MATCH(【入力】吸収量・排出量算定シート!$G117,幹材積成長量!$AK$7:$AM$7,0)),INDEX(幹材積成長量!$AH$7:$AJ$14,8,MATCH(【入力】吸収量・排出量算定シート!$G117,幹材積成長量!$AH$7:$AJ$7,0)))),0)</f>
        <v>0</v>
      </c>
      <c r="DP117" s="187">
        <f>IFERROR(IF($F117="地位Ⅰ",INDEX(幹材積成長量!$AE$7:$AG$14,8,MATCH(【入力】吸収量・排出量算定シート!$G117,幹材積成長量!$AE$7:$AG$7,0)),IF($F117="地位Ⅲ",INDEX(幹材積成長量!$AK$7:$AM$14,8,MATCH(【入力】吸収量・排出量算定シート!$G117,幹材積成長量!$AK$7:$AM$7,0)),INDEX(幹材積成長量!$AH$7:$AJ$14,8,MATCH(【入力】吸収量・排出量算定シート!$G117,幹材積成長量!$AH$7:$AJ$7,0)))),0)</f>
        <v>0</v>
      </c>
      <c r="DQ117" s="187">
        <f>IFERROR(IF($F117="地位Ⅰ",INDEX(幹材積成長量!$AE$7:$AG$14,8,MATCH(【入力】吸収量・排出量算定シート!$G117,幹材積成長量!$AE$7:$AG$7,0)),IF($F117="地位Ⅲ",INDEX(幹材積成長量!$AK$7:$AM$14,8,MATCH(【入力】吸収量・排出量算定シート!$G117,幹材積成長量!$AK$7:$AM$7,0)),INDEX(幹材積成長量!$AH$7:$AJ$14,8,MATCH(【入力】吸収量・排出量算定シート!$G117,幹材積成長量!$AH$7:$AJ$7,0)))),0)</f>
        <v>0</v>
      </c>
      <c r="DR117" s="187">
        <f>IFERROR(IF($F117="地位Ⅰ",INDEX(幹材積成長量!$AE$7:$AG$14,8,MATCH(【入力】吸収量・排出量算定シート!$G117,幹材積成長量!$AE$7:$AG$7,0)),IF($F117="地位Ⅲ",INDEX(幹材積成長量!$AK$7:$AM$14,8,MATCH(【入力】吸収量・排出量算定シート!$G117,幹材積成長量!$AK$7:$AM$7,0)),INDEX(幹材積成長量!$AH$7:$AJ$14,8,MATCH(【入力】吸収量・排出量算定シート!$G117,幹材積成長量!$AH$7:$AJ$7,0)))),0)</f>
        <v>0</v>
      </c>
      <c r="DS117" s="187">
        <f>IFERROR(IF($F117="地位Ⅰ",INDEX(幹材積成長量!$AE$7:$AG$14,8,MATCH(【入力】吸収量・排出量算定シート!$G117,幹材積成長量!$AE$7:$AG$7,0)),IF($F117="地位Ⅲ",INDEX(幹材積成長量!$AK$7:$AM$14,8,MATCH(【入力】吸収量・排出量算定シート!$G117,幹材積成長量!$AK$7:$AM$7,0)),INDEX(幹材積成長量!$AH$7:$AJ$14,8,MATCH(【入力】吸収量・排出量算定シート!$G117,幹材積成長量!$AH$7:$AJ$7,0)))),0)</f>
        <v>0</v>
      </c>
      <c r="DT117" s="187">
        <f>IFERROR(IF($F117="地位Ⅰ",INDEX(幹材積成長量!$AE$7:$AG$14,8,MATCH(【入力】吸収量・排出量算定シート!$G117,幹材積成長量!$AE$7:$AG$7,0)),IF($F117="地位Ⅲ",INDEX(幹材積成長量!$AK$7:$AM$14,8,MATCH(【入力】吸収量・排出量算定シート!$G117,幹材積成長量!$AK$7:$AM$7,0)),INDEX(幹材積成長量!$AH$7:$AJ$14,8,MATCH(【入力】吸収量・排出量算定シート!$G117,幹材積成長量!$AH$7:$AJ$7,0)))),0)</f>
        <v>0</v>
      </c>
      <c r="DU117" s="187">
        <f>IFERROR(IF($F117="地位Ⅰ",INDEX(幹材積成長量!$AE$7:$AG$14,8,MATCH(【入力】吸収量・排出量算定シート!$G117,幹材積成長量!$AE$7:$AG$7,0)),IF($F117="地位Ⅲ",INDEX(幹材積成長量!$AK$7:$AM$14,8,MATCH(【入力】吸収量・排出量算定シート!$G117,幹材積成長量!$AK$7:$AM$7,0)),INDEX(幹材積成長量!$AH$7:$AJ$14,8,MATCH(【入力】吸収量・排出量算定シート!$G117,幹材積成長量!$AH$7:$AJ$7,0)))),0)</f>
        <v>0</v>
      </c>
      <c r="DV117" s="187">
        <f>IFERROR(IF($F117="地位Ⅰ",INDEX(幹材積成長量!$AE$7:$AG$14,8,MATCH(【入力】吸収量・排出量算定シート!$G117,幹材積成長量!$AE$7:$AG$7,0)),IF($F117="地位Ⅲ",INDEX(幹材積成長量!$AK$7:$AM$14,8,MATCH(【入力】吸収量・排出量算定シート!$G117,幹材積成長量!$AK$7:$AM$7,0)),INDEX(幹材積成長量!$AH$7:$AJ$14,8,MATCH(【入力】吸収量・排出量算定シート!$G117,幹材積成長量!$AH$7:$AJ$7,0)))),0)</f>
        <v>0</v>
      </c>
      <c r="DW117" s="187">
        <f>IFERROR(IF($F117="地位Ⅰ",INDEX(幹材積成長量!$AE$7:$AG$14,8,MATCH(【入力】吸収量・排出量算定シート!$G117,幹材積成長量!$AE$7:$AG$7,0)),IF($F117="地位Ⅲ",INDEX(幹材積成長量!$AK$7:$AM$14,8,MATCH(【入力】吸収量・排出量算定シート!$G117,幹材積成長量!$AK$7:$AM$7,0)),INDEX(幹材積成長量!$AH$7:$AJ$14,8,MATCH(【入力】吸収量・排出量算定シート!$G117,幹材積成長量!$AH$7:$AJ$7,0)))),0)</f>
        <v>0</v>
      </c>
      <c r="DX117" s="187">
        <f>IFERROR(IF($F117="地位Ⅰ",INDEX(幹材積成長量!$AE$7:$AG$14,8,MATCH(【入力】吸収量・排出量算定シート!$G117,幹材積成長量!$AE$7:$AG$7,0)),IF($F117="地位Ⅲ",INDEX(幹材積成長量!$AK$7:$AM$14,8,MATCH(【入力】吸収量・排出量算定シート!$G117,幹材積成長量!$AK$7:$AM$7,0)),INDEX(幹材積成長量!$AH$7:$AJ$14,8,MATCH(【入力】吸収量・排出量算定シート!$G117,幹材積成長量!$AH$7:$AJ$7,0)))),0)</f>
        <v>0</v>
      </c>
      <c r="DY117" s="187">
        <f>IFERROR(IF($F117="地位Ⅰ",INDEX(幹材積成長量!$AE$7:$AG$14,8,MATCH(【入力】吸収量・排出量算定シート!$G117,幹材積成長量!$AE$7:$AG$7,0)),IF($F117="地位Ⅲ",INDEX(幹材積成長量!$AK$7:$AM$14,8,MATCH(【入力】吸収量・排出量算定シート!$G117,幹材積成長量!$AK$7:$AM$7,0)),INDEX(幹材積成長量!$AH$7:$AJ$14,8,MATCH(【入力】吸収量・排出量算定シート!$G117,幹材積成長量!$AH$7:$AJ$7,0)))),0)</f>
        <v>0</v>
      </c>
      <c r="DZ117" s="187">
        <f>IFERROR(IF($F117="地位Ⅰ",INDEX(幹材積成長量!$AE$7:$AG$14,8,MATCH(【入力】吸収量・排出量算定シート!$G117,幹材積成長量!$AE$7:$AG$7,0)),IF($F117="地位Ⅲ",INDEX(幹材積成長量!$AK$7:$AM$14,8,MATCH(【入力】吸収量・排出量算定シート!$G117,幹材積成長量!$AK$7:$AM$7,0)),INDEX(幹材積成長量!$AH$7:$AJ$14,8,MATCH(【入力】吸収量・排出量算定シート!$G117,幹材積成長量!$AH$7:$AJ$7,0)))),0)</f>
        <v>0</v>
      </c>
      <c r="EA117" s="187">
        <f>IFERROR(IF($F117="地位Ⅰ",INDEX(幹材積成長量!$AE$7:$AG$14,8,MATCH(【入力】吸収量・排出量算定シート!$G117,幹材積成長量!$AE$7:$AG$7,0)),IF($F117="地位Ⅲ",INDEX(幹材積成長量!$AK$7:$AM$14,8,MATCH(【入力】吸収量・排出量算定シート!$G117,幹材積成長量!$AK$7:$AM$7,0)),INDEX(幹材積成長量!$AH$7:$AJ$14,8,MATCH(【入力】吸収量・排出量算定シート!$G117,幹材積成長量!$AH$7:$AJ$7,0)))),0)</f>
        <v>0</v>
      </c>
      <c r="EB117" s="187">
        <f>IFERROR(IF($F117="地位Ⅰ",INDEX(幹材積成長量!$AE$7:$AG$14,8,MATCH(【入力】吸収量・排出量算定シート!$G117,幹材積成長量!$AE$7:$AG$7,0)),IF($F117="地位Ⅲ",INDEX(幹材積成長量!$AK$7:$AM$14,8,MATCH(【入力】吸収量・排出量算定シート!$G117,幹材積成長量!$AK$7:$AM$7,0)),INDEX(幹材積成長量!$AH$7:$AJ$14,8,MATCH(【入力】吸収量・排出量算定シート!$G117,幹材積成長量!$AH$7:$AJ$7,0)))),0)</f>
        <v>0</v>
      </c>
      <c r="EC117" s="187">
        <f>IFERROR(IF($F117="地位Ⅰ",INDEX(幹材積成長量!$AE$7:$AG$14,8,MATCH(【入力】吸収量・排出量算定シート!$G117,幹材積成長量!$AE$7:$AG$7,0)),IF($F117="地位Ⅲ",INDEX(幹材積成長量!$AK$7:$AM$14,8,MATCH(【入力】吸収量・排出量算定シート!$G117,幹材積成長量!$AK$7:$AM$7,0)),INDEX(幹材積成長量!$AH$7:$AJ$14,8,MATCH(【入力】吸収量・排出量算定シート!$G117,幹材積成長量!$AH$7:$AJ$7,0)))),0)</f>
        <v>0</v>
      </c>
      <c r="ED117" s="186">
        <f t="shared" si="301"/>
        <v>0</v>
      </c>
      <c r="EE117" s="186">
        <f t="shared" si="302"/>
        <v>0</v>
      </c>
      <c r="EF117" s="186">
        <f t="shared" si="303"/>
        <v>0</v>
      </c>
      <c r="EG117" s="186">
        <f t="shared" si="304"/>
        <v>0</v>
      </c>
      <c r="EH117" s="186">
        <f t="shared" si="305"/>
        <v>0</v>
      </c>
      <c r="EI117" s="186">
        <f t="shared" si="306"/>
        <v>0</v>
      </c>
      <c r="EJ117" s="186">
        <f t="shared" si="307"/>
        <v>0</v>
      </c>
      <c r="EK117" s="186">
        <f t="shared" si="308"/>
        <v>0</v>
      </c>
      <c r="EL117" s="186">
        <f t="shared" si="309"/>
        <v>0</v>
      </c>
      <c r="EM117" s="186">
        <f t="shared" si="310"/>
        <v>0</v>
      </c>
      <c r="EN117" s="186">
        <f t="shared" si="311"/>
        <v>0</v>
      </c>
      <c r="EO117" s="186">
        <f t="shared" si="312"/>
        <v>0</v>
      </c>
      <c r="EP117" s="186">
        <f t="shared" si="313"/>
        <v>0</v>
      </c>
      <c r="EQ117" s="186">
        <f t="shared" si="314"/>
        <v>0</v>
      </c>
      <c r="ER117" s="186">
        <f t="shared" si="315"/>
        <v>0</v>
      </c>
      <c r="ES117" s="186">
        <f t="shared" si="316"/>
        <v>0</v>
      </c>
      <c r="ET117" s="186">
        <f t="shared" si="317"/>
        <v>0</v>
      </c>
    </row>
    <row r="118" spans="2:150" x14ac:dyDescent="0.3">
      <c r="B118" s="3"/>
      <c r="C118" s="3"/>
      <c r="D118" s="3"/>
      <c r="E118" s="3"/>
      <c r="G118" s="217"/>
      <c r="J118" s="3"/>
      <c r="M118" s="187">
        <f>IFERROR(IF($F118="地位Ⅰ",INDEX(幹材積成長量!$S$7:$U$148,MATCH(【入力】吸収量・排出量算定シート!$H118+(M$17-$M$17),幹材積成長量!$S$7:$S$148,0),MATCH($G118,幹材積成長量!$S$7:$U$7,0)),IF($F118="地位Ⅲ",INDEX(幹材積成長量!$Y$7:$AA$148,MATCH(【入力】吸収量・排出量算定シート!$H118+(M$17-$M$17),幹材積成長量!$Y$7:$Y$148,0),MATCH($G118,幹材積成長量!$Y$7:$AA$7,0)),INDEX(幹材積成長量!$V$7:$X$148,MATCH(【入力】吸収量・排出量算定シート!$H118+(M$17-$M$17),幹材積成長量!$V$7:$V$148,0),MATCH($G118,幹材積成長量!$V$7:$X$7,0)))),0)</f>
        <v>0</v>
      </c>
      <c r="N118" s="187">
        <f>IFERROR(IF($F118="地位Ⅰ",INDEX(幹材積成長量!$S$7:$U$148,MATCH(【入力】吸収量・排出量算定シート!$H118+(N$17-$M$17),幹材積成長量!$S$7:$S$148,0),MATCH($G118,幹材積成長量!$S$7:$U$7,0)),IF($F118="地位Ⅲ",INDEX(幹材積成長量!$Y$7:$AA$148,MATCH(【入力】吸収量・排出量算定シート!$H118+(N$17-$M$17),幹材積成長量!$Y$7:$Y$148,0),MATCH($G118,幹材積成長量!$Y$7:$AA$7,0)),INDEX(幹材積成長量!$V$7:$X$148,MATCH(【入力】吸収量・排出量算定シート!$H118+(N$17-$M$17),幹材積成長量!$V$7:$V$148,0),MATCH($G118,幹材積成長量!$V$7:$X$7,0)))),0)</f>
        <v>0</v>
      </c>
      <c r="O118" s="187">
        <f>IFERROR(IF($F118="地位Ⅰ",INDEX(幹材積成長量!$S$7:$U$148,MATCH(【入力】吸収量・排出量算定シート!$H118+(O$17-$M$17),幹材積成長量!$S$7:$S$148,0),MATCH($G118,幹材積成長量!$S$7:$U$7,0)),IF($F118="地位Ⅲ",INDEX(幹材積成長量!$Y$7:$AA$148,MATCH(【入力】吸収量・排出量算定シート!$H118+(O$17-$M$17),幹材積成長量!$Y$7:$Y$148,0),MATCH($G118,幹材積成長量!$Y$7:$AA$7,0)),INDEX(幹材積成長量!$V$7:$X$148,MATCH(【入力】吸収量・排出量算定シート!$H118+(O$17-$M$17),幹材積成長量!$V$7:$V$148,0),MATCH($G118,幹材積成長量!$V$7:$X$7,0)))),0)</f>
        <v>0</v>
      </c>
      <c r="P118" s="187">
        <f>IFERROR(IF($F118="地位Ⅰ",INDEX(幹材積成長量!$S$7:$U$148,MATCH(【入力】吸収量・排出量算定シート!$H118+(P$17-$M$17),幹材積成長量!$S$7:$S$148,0),MATCH($G118,幹材積成長量!$S$7:$U$7,0)),IF($F118="地位Ⅲ",INDEX(幹材積成長量!$Y$7:$AA$148,MATCH(【入力】吸収量・排出量算定シート!$H118+(P$17-$M$17),幹材積成長量!$Y$7:$Y$148,0),MATCH($G118,幹材積成長量!$Y$7:$AA$7,0)),INDEX(幹材積成長量!$V$7:$X$148,MATCH(【入力】吸収量・排出量算定シート!$H118+(P$17-$M$17),幹材積成長量!$V$7:$V$148,0),MATCH($G118,幹材積成長量!$V$7:$X$7,0)))),0)</f>
        <v>0</v>
      </c>
      <c r="Q118" s="187">
        <f>IFERROR(IF($F118="地位Ⅰ",INDEX(幹材積成長量!$S$7:$U$148,MATCH(【入力】吸収量・排出量算定シート!$H118+(Q$17-$M$17),幹材積成長量!$S$7:$S$148,0),MATCH($G118,幹材積成長量!$S$7:$U$7,0)),IF($F118="地位Ⅲ",INDEX(幹材積成長量!$Y$7:$AA$148,MATCH(【入力】吸収量・排出量算定シート!$H118+(Q$17-$M$17),幹材積成長量!$Y$7:$Y$148,0),MATCH($G118,幹材積成長量!$Y$7:$AA$7,0)),INDEX(幹材積成長量!$V$7:$X$148,MATCH(【入力】吸収量・排出量算定シート!$H118+(Q$17-$M$17),幹材積成長量!$V$7:$V$148,0),MATCH($G118,幹材積成長量!$V$7:$X$7,0)))),0)</f>
        <v>0</v>
      </c>
      <c r="R118" s="187">
        <f>IFERROR(IF($F118="地位Ⅰ",INDEX(幹材積成長量!$S$7:$U$148,MATCH(【入力】吸収量・排出量算定シート!$H118+(R$17-$M$17),幹材積成長量!$S$7:$S$148,0),MATCH($G118,幹材積成長量!$S$7:$U$7,0)),IF($F118="地位Ⅲ",INDEX(幹材積成長量!$Y$7:$AA$148,MATCH(【入力】吸収量・排出量算定シート!$H118+(R$17-$M$17),幹材積成長量!$Y$7:$Y$148,0),MATCH($G118,幹材積成長量!$Y$7:$AA$7,0)),INDEX(幹材積成長量!$V$7:$X$148,MATCH(【入力】吸収量・排出量算定シート!$H118+(R$17-$M$17),幹材積成長量!$V$7:$V$148,0),MATCH($G118,幹材積成長量!$V$7:$X$7,0)))),0)</f>
        <v>0</v>
      </c>
      <c r="S118" s="187">
        <f>IFERROR(IF($F118="地位Ⅰ",INDEX(幹材積成長量!$S$7:$U$148,MATCH(【入力】吸収量・排出量算定シート!$H118+(S$17-$M$17),幹材積成長量!$S$7:$S$148,0),MATCH($G118,幹材積成長量!$S$7:$U$7,0)),IF($F118="地位Ⅲ",INDEX(幹材積成長量!$Y$7:$AA$148,MATCH(【入力】吸収量・排出量算定シート!$H118+(S$17-$M$17),幹材積成長量!$Y$7:$Y$148,0),MATCH($G118,幹材積成長量!$Y$7:$AA$7,0)),INDEX(幹材積成長量!$V$7:$X$148,MATCH(【入力】吸収量・排出量算定シート!$H118+(S$17-$M$17),幹材積成長量!$V$7:$V$148,0),MATCH($G118,幹材積成長量!$V$7:$X$7,0)))),0)</f>
        <v>0</v>
      </c>
      <c r="T118" s="187">
        <f>IFERROR(IF($F118="地位Ⅰ",INDEX(幹材積成長量!$S$7:$U$148,MATCH(【入力】吸収量・排出量算定シート!$H118+(T$17-$M$17),幹材積成長量!$S$7:$S$148,0),MATCH($G118,幹材積成長量!$S$7:$U$7,0)),IF($F118="地位Ⅲ",INDEX(幹材積成長量!$Y$7:$AA$148,MATCH(【入力】吸収量・排出量算定シート!$H118+(T$17-$M$17),幹材積成長量!$Y$7:$Y$148,0),MATCH($G118,幹材積成長量!$Y$7:$AA$7,0)),INDEX(幹材積成長量!$V$7:$X$148,MATCH(【入力】吸収量・排出量算定シート!$H118+(T$17-$M$17),幹材積成長量!$V$7:$V$148,0),MATCH($G118,幹材積成長量!$V$7:$X$7,0)))),0)</f>
        <v>0</v>
      </c>
      <c r="U118" s="187">
        <f>IFERROR(IF($F118="地位Ⅰ",INDEX(幹材積成長量!$S$7:$U$148,MATCH(【入力】吸収量・排出量算定シート!$H118+(U$17-$M$17),幹材積成長量!$S$7:$S$148,0),MATCH($G118,幹材積成長量!$S$7:$U$7,0)),IF($F118="地位Ⅲ",INDEX(幹材積成長量!$Y$7:$AA$148,MATCH(【入力】吸収量・排出量算定シート!$H118+(U$17-$M$17),幹材積成長量!$Y$7:$Y$148,0),MATCH($G118,幹材積成長量!$Y$7:$AA$7,0)),INDEX(幹材積成長量!$V$7:$X$148,MATCH(【入力】吸収量・排出量算定シート!$H118+(U$17-$M$17),幹材積成長量!$V$7:$V$148,0),MATCH($G118,幹材積成長量!$V$7:$X$7,0)))),0)</f>
        <v>0</v>
      </c>
      <c r="V118" s="187">
        <f>IFERROR(IF($F118="地位Ⅰ",INDEX(幹材積成長量!$S$7:$U$148,MATCH(【入力】吸収量・排出量算定シート!$H118+(V$17-$M$17),幹材積成長量!$S$7:$S$148,0),MATCH($G118,幹材積成長量!$S$7:$U$7,0)),IF($F118="地位Ⅲ",INDEX(幹材積成長量!$Y$7:$AA$148,MATCH(【入力】吸収量・排出量算定シート!$H118+(V$17-$M$17),幹材積成長量!$Y$7:$Y$148,0),MATCH($G118,幹材積成長量!$Y$7:$AA$7,0)),INDEX(幹材積成長量!$V$7:$X$148,MATCH(【入力】吸収量・排出量算定シート!$H118+(V$17-$M$17),幹材積成長量!$V$7:$V$148,0),MATCH($G118,幹材積成長量!$V$7:$X$7,0)))),0)</f>
        <v>0</v>
      </c>
      <c r="W118" s="187">
        <f>IFERROR(IF($F118="地位Ⅰ",INDEX(幹材積成長量!$S$7:$U$148,MATCH(【入力】吸収量・排出量算定シート!$H118+(W$17-$M$17),幹材積成長量!$S$7:$S$148,0),MATCH($G118,幹材積成長量!$S$7:$U$7,0)),IF($F118="地位Ⅲ",INDEX(幹材積成長量!$Y$7:$AA$148,MATCH(【入力】吸収量・排出量算定シート!$H118+(W$17-$M$17),幹材積成長量!$Y$7:$Y$148,0),MATCH($G118,幹材積成長量!$Y$7:$AA$7,0)),INDEX(幹材積成長量!$V$7:$X$148,MATCH(【入力】吸収量・排出量算定シート!$H118+(W$17-$M$17),幹材積成長量!$V$7:$V$148,0),MATCH($G118,幹材積成長量!$V$7:$X$7,0)))),0)</f>
        <v>0</v>
      </c>
      <c r="X118" s="187">
        <f>IFERROR(IF($F118="地位Ⅰ",INDEX(幹材積成長量!$S$7:$U$148,MATCH(【入力】吸収量・排出量算定シート!$H118+(X$17-$M$17),幹材積成長量!$S$7:$S$148,0),MATCH($G118,幹材積成長量!$S$7:$U$7,0)),IF($F118="地位Ⅲ",INDEX(幹材積成長量!$Y$7:$AA$148,MATCH(【入力】吸収量・排出量算定シート!$H118+(X$17-$M$17),幹材積成長量!$Y$7:$Y$148,0),MATCH($G118,幹材積成長量!$Y$7:$AA$7,0)),INDEX(幹材積成長量!$V$7:$X$148,MATCH(【入力】吸収量・排出量算定シート!$H118+(X$17-$M$17),幹材積成長量!$V$7:$V$148,0),MATCH($G118,幹材積成長量!$V$7:$X$7,0)))),0)</f>
        <v>0</v>
      </c>
      <c r="Y118" s="187">
        <f>IFERROR(IF($F118="地位Ⅰ",INDEX(幹材積成長量!$S$7:$U$148,MATCH(【入力】吸収量・排出量算定シート!$H118+(Y$17-$M$17),幹材積成長量!$S$7:$S$148,0),MATCH($G118,幹材積成長量!$S$7:$U$7,0)),IF($F118="地位Ⅲ",INDEX(幹材積成長量!$Y$7:$AA$148,MATCH(【入力】吸収量・排出量算定シート!$H118+(Y$17-$M$17),幹材積成長量!$Y$7:$Y$148,0),MATCH($G118,幹材積成長量!$Y$7:$AA$7,0)),INDEX(幹材積成長量!$V$7:$X$148,MATCH(【入力】吸収量・排出量算定シート!$H118+(Y$17-$M$17),幹材積成長量!$V$7:$V$148,0),MATCH($G118,幹材積成長量!$V$7:$X$7,0)))),0)</f>
        <v>0</v>
      </c>
      <c r="Z118" s="187">
        <f>IFERROR(IF($F118="地位Ⅰ",INDEX(幹材積成長量!$S$7:$U$148,MATCH(【入力】吸収量・排出量算定シート!$H118+(Z$17-$M$17),幹材積成長量!$S$7:$S$148,0),MATCH($G118,幹材積成長量!$S$7:$U$7,0)),IF($F118="地位Ⅲ",INDEX(幹材積成長量!$Y$7:$AA$148,MATCH(【入力】吸収量・排出量算定シート!$H118+(Z$17-$M$17),幹材積成長量!$Y$7:$Y$148,0),MATCH($G118,幹材積成長量!$Y$7:$AA$7,0)),INDEX(幹材積成長量!$V$7:$X$148,MATCH(【入力】吸収量・排出量算定シート!$H118+(Z$17-$M$17),幹材積成長量!$V$7:$V$148,0),MATCH($G118,幹材積成長量!$V$7:$X$7,0)))),0)</f>
        <v>0</v>
      </c>
      <c r="AA118" s="187">
        <f>IFERROR(IF($F118="地位Ⅰ",INDEX(幹材積成長量!$S$7:$U$148,MATCH(【入力】吸収量・排出量算定シート!$H118+(AA$17-$M$17),幹材積成長量!$S$7:$S$148,0),MATCH($G118,幹材積成長量!$S$7:$U$7,0)),IF($F118="地位Ⅲ",INDEX(幹材積成長量!$Y$7:$AA$148,MATCH(【入力】吸収量・排出量算定シート!$H118+(AA$17-$M$17),幹材積成長量!$Y$7:$Y$148,0),MATCH($G118,幹材積成長量!$Y$7:$AA$7,0)),INDEX(幹材積成長量!$V$7:$X$148,MATCH(【入力】吸収量・排出量算定シート!$H118+(AA$17-$M$17),幹材積成長量!$V$7:$V$148,0),MATCH($G118,幹材積成長量!$V$7:$X$7,0)))),0)</f>
        <v>0</v>
      </c>
      <c r="AB118" s="187">
        <f>IFERROR(IF($F118="地位Ⅰ",INDEX(幹材積成長量!$S$7:$U$148,MATCH(【入力】吸収量・排出量算定シート!$H118+(AB$17-$M$17),幹材積成長量!$S$7:$S$148,0),MATCH($G118,幹材積成長量!$S$7:$U$7,0)),IF($F118="地位Ⅲ",INDEX(幹材積成長量!$Y$7:$AA$148,MATCH(【入力】吸収量・排出量算定シート!$H118+(AB$17-$M$17),幹材積成長量!$Y$7:$Y$148,0),MATCH($G118,幹材積成長量!$Y$7:$AA$7,0)),INDEX(幹材積成長量!$V$7:$X$148,MATCH(【入力】吸収量・排出量算定シート!$H118+(AB$17-$M$17),幹材積成長量!$V$7:$V$148,0),MATCH($G118,幹材積成長量!$V$7:$X$7,0)))),0)</f>
        <v>0</v>
      </c>
      <c r="AC118" s="187">
        <f>IFERROR(IF($F118="地位Ⅰ",INDEX(幹材積成長量!$S$7:$U$148,MATCH(【入力】吸収量・排出量算定シート!$H118+(AC$17-$M$17),幹材積成長量!$S$7:$S$148,0),MATCH($G118,幹材積成長量!$S$7:$U$7,0)),IF($F118="地位Ⅲ",INDEX(幹材積成長量!$Y$7:$AA$148,MATCH(【入力】吸収量・排出量算定シート!$H118+(AC$17-$M$17),幹材積成長量!$Y$7:$Y$148,0),MATCH($G118,幹材積成長量!$Y$7:$AA$7,0)),INDEX(幹材積成長量!$V$7:$X$148,MATCH(【入力】吸収量・排出量算定シート!$H118+(AC$17-$M$17),幹材積成長量!$V$7:$V$148,0),MATCH($G118,幹材積成長量!$V$7:$X$7,0)))),0)</f>
        <v>0</v>
      </c>
      <c r="AD118" s="2">
        <f>IFERROR(INDEX('BEF（拡大係数）'!$A$4:$AO$154,MATCH(【入力】吸収量・排出量算定シート!$H118,'BEF（拡大係数）'!$A$4:$A$154,0),MATCH($G118,'BEF（拡大係数）'!$A$4:$AO$4,0)),0)</f>
        <v>0</v>
      </c>
      <c r="AE118" s="2">
        <f>IFERROR(INDEX('BEF（拡大係数）'!$A$4:$AO$154,MATCH(【入力】吸収量・排出量算定シート!$H118,'BEF（拡大係数）'!$A$4:$A$154,0),MATCH($G118,'BEF（拡大係数）'!$A$4:$AO$4,0)),0)</f>
        <v>0</v>
      </c>
      <c r="AF118" s="2">
        <f>IFERROR(INDEX('BEF（拡大係数）'!$A$4:$AO$154,MATCH(【入力】吸収量・排出量算定シート!$H118,'BEF（拡大係数）'!$A$4:$A$154,0),MATCH($G118,'BEF（拡大係数）'!$A$4:$AO$4,0)),0)</f>
        <v>0</v>
      </c>
      <c r="AG118" s="2">
        <f>IFERROR(INDEX('BEF（拡大係数）'!$A$4:$AO$154,MATCH(【入力】吸収量・排出量算定シート!$H118,'BEF（拡大係数）'!$A$4:$A$154,0),MATCH($G118,'BEF（拡大係数）'!$A$4:$AO$4,0)),0)</f>
        <v>0</v>
      </c>
      <c r="AH118" s="2">
        <f>IFERROR(INDEX('BEF（拡大係数）'!$A$4:$AO$154,MATCH(【入力】吸収量・排出量算定シート!$H118,'BEF（拡大係数）'!$A$4:$A$154,0),MATCH($G118,'BEF（拡大係数）'!$A$4:$AO$4,0)),0)</f>
        <v>0</v>
      </c>
      <c r="AI118" s="2">
        <f>IFERROR(INDEX('BEF（拡大係数）'!$A$4:$AO$154,MATCH(【入力】吸収量・排出量算定シート!$H118,'BEF（拡大係数）'!$A$4:$A$154,0),MATCH($G118,'BEF（拡大係数）'!$A$4:$AO$4,0)),0)</f>
        <v>0</v>
      </c>
      <c r="AJ118" s="2">
        <f>IFERROR(INDEX('BEF（拡大係数）'!$A$4:$AO$154,MATCH(【入力】吸収量・排出量算定シート!$H118,'BEF（拡大係数）'!$A$4:$A$154,0),MATCH($G118,'BEF（拡大係数）'!$A$4:$AO$4,0)),0)</f>
        <v>0</v>
      </c>
      <c r="AK118" s="2">
        <f>IFERROR(INDEX('BEF（拡大係数）'!$A$4:$AO$154,MATCH(【入力】吸収量・排出量算定シート!$H118,'BEF（拡大係数）'!$A$4:$A$154,0),MATCH($G118,'BEF（拡大係数）'!$A$4:$AO$4,0)),0)</f>
        <v>0</v>
      </c>
      <c r="AL118" s="2">
        <f>IFERROR(INDEX('BEF（拡大係数）'!$A$4:$AO$154,MATCH(【入力】吸収量・排出量算定シート!$H118,'BEF（拡大係数）'!$A$4:$A$154,0),MATCH($G118,'BEF（拡大係数）'!$A$4:$AO$4,0)),0)</f>
        <v>0</v>
      </c>
      <c r="AM118" s="2">
        <f>IFERROR(INDEX('BEF（拡大係数）'!$A$4:$AO$154,MATCH(【入力】吸収量・排出量算定シート!$H118,'BEF（拡大係数）'!$A$4:$A$154,0),MATCH($G118,'BEF（拡大係数）'!$A$4:$AO$4,0)),0)</f>
        <v>0</v>
      </c>
      <c r="AN118" s="2">
        <f>IFERROR(INDEX('BEF（拡大係数）'!$A$4:$AO$154,MATCH(【入力】吸収量・排出量算定シート!$H118,'BEF（拡大係数）'!$A$4:$A$154,0),MATCH($G118,'BEF（拡大係数）'!$A$4:$AO$4,0)),0)</f>
        <v>0</v>
      </c>
      <c r="AO118" s="2">
        <f>IFERROR(INDEX('BEF（拡大係数）'!$A$4:$AO$154,MATCH(【入力】吸収量・排出量算定シート!$H118,'BEF（拡大係数）'!$A$4:$A$154,0),MATCH($G118,'BEF（拡大係数）'!$A$4:$AO$4,0)),0)</f>
        <v>0</v>
      </c>
      <c r="AP118" s="2">
        <f>IFERROR(INDEX('BEF（拡大係数）'!$A$4:$AO$154,MATCH(【入力】吸収量・排出量算定シート!$H118,'BEF（拡大係数）'!$A$4:$A$154,0),MATCH($G118,'BEF（拡大係数）'!$A$4:$AO$4,0)),0)</f>
        <v>0</v>
      </c>
      <c r="AQ118" s="2">
        <f>IFERROR(INDEX('BEF（拡大係数）'!$A$4:$AO$154,MATCH(【入力】吸収量・排出量算定シート!$H118,'BEF（拡大係数）'!$A$4:$A$154,0),MATCH($G118,'BEF（拡大係数）'!$A$4:$AO$4,0)),0)</f>
        <v>0</v>
      </c>
      <c r="AR118" s="2">
        <f>IFERROR(INDEX('BEF（拡大係数）'!$A$4:$AO$154,MATCH(【入力】吸収量・排出量算定シート!$H118,'BEF（拡大係数）'!$A$4:$A$154,0),MATCH($G118,'BEF（拡大係数）'!$A$4:$AO$4,0)),0)</f>
        <v>0</v>
      </c>
      <c r="AS118" s="2">
        <f>IFERROR(INDEX('BEF（拡大係数）'!$A$4:$AO$154,MATCH(【入力】吸収量・排出量算定シート!$H118,'BEF（拡大係数）'!$A$4:$A$154,0),MATCH($G118,'BEF（拡大係数）'!$A$4:$AO$4,0)),0)</f>
        <v>0</v>
      </c>
      <c r="AT118" s="2">
        <f>IFERROR(INDEX('BEF（拡大係数）'!$A$4:$AO$154,MATCH(【入力】吸収量・排出量算定シート!$H118,'BEF（拡大係数）'!$A$4:$A$154,0),MATCH($G118,'BEF（拡大係数）'!$A$4:$AO$4,0)),0)</f>
        <v>0</v>
      </c>
      <c r="AU118" s="2">
        <f>IFERROR(VLOOKUP($G118,パラメータ_オリジナル!$B$6:$G$45,4,FALSE),0)</f>
        <v>0</v>
      </c>
      <c r="AV118" s="2">
        <f>IFERROR(VLOOKUP($G118,パラメータ_オリジナル!$B$6:$G$45,5,FALSE),0)</f>
        <v>0</v>
      </c>
      <c r="AW118" s="2">
        <f>IFERROR(VLOOKUP($G118,パラメータ_オリジナル!$B$6:$G$45,6,FALSE),0)</f>
        <v>0</v>
      </c>
      <c r="AX118" s="125">
        <f t="shared" si="250"/>
        <v>0</v>
      </c>
      <c r="AY118" s="125">
        <f t="shared" si="251"/>
        <v>0</v>
      </c>
      <c r="AZ118" s="125">
        <f t="shared" si="252"/>
        <v>0</v>
      </c>
      <c r="BA118" s="125">
        <f t="shared" si="253"/>
        <v>0</v>
      </c>
      <c r="BB118" s="125">
        <f t="shared" si="254"/>
        <v>0</v>
      </c>
      <c r="BC118" s="125">
        <f t="shared" si="255"/>
        <v>0</v>
      </c>
      <c r="BD118" s="125">
        <f t="shared" si="256"/>
        <v>0</v>
      </c>
      <c r="BE118" s="125">
        <f t="shared" si="257"/>
        <v>0</v>
      </c>
      <c r="BF118" s="125">
        <f t="shared" si="258"/>
        <v>0</v>
      </c>
      <c r="BG118" s="125">
        <f t="shared" si="259"/>
        <v>0</v>
      </c>
      <c r="BH118" s="125">
        <f t="shared" si="260"/>
        <v>0</v>
      </c>
      <c r="BI118" s="125">
        <f t="shared" si="261"/>
        <v>0</v>
      </c>
      <c r="BJ118" s="125">
        <f t="shared" si="262"/>
        <v>0</v>
      </c>
      <c r="BK118" s="125">
        <f t="shared" si="263"/>
        <v>0</v>
      </c>
      <c r="BL118" s="125">
        <f t="shared" si="264"/>
        <v>0</v>
      </c>
      <c r="BM118" s="125">
        <f t="shared" si="265"/>
        <v>0</v>
      </c>
      <c r="BN118" s="125">
        <f t="shared" si="266"/>
        <v>0</v>
      </c>
      <c r="BO118" s="125">
        <f t="shared" si="267"/>
        <v>0</v>
      </c>
      <c r="BP118" s="125">
        <f t="shared" si="268"/>
        <v>0</v>
      </c>
      <c r="BQ118" s="125">
        <f t="shared" si="269"/>
        <v>0</v>
      </c>
      <c r="BR118" s="125">
        <f t="shared" si="270"/>
        <v>0</v>
      </c>
      <c r="BS118" s="125">
        <f t="shared" si="271"/>
        <v>0</v>
      </c>
      <c r="BT118" s="125">
        <f t="shared" si="272"/>
        <v>0</v>
      </c>
      <c r="BU118" s="125">
        <f t="shared" si="273"/>
        <v>0</v>
      </c>
      <c r="BV118" s="125">
        <f t="shared" si="274"/>
        <v>0</v>
      </c>
      <c r="BW118" s="125">
        <f t="shared" si="275"/>
        <v>0</v>
      </c>
      <c r="BX118" s="125">
        <f t="shared" si="276"/>
        <v>0</v>
      </c>
      <c r="BY118" s="125">
        <f t="shared" si="277"/>
        <v>0</v>
      </c>
      <c r="BZ118" s="125">
        <f t="shared" si="278"/>
        <v>0</v>
      </c>
      <c r="CA118" s="125">
        <f t="shared" si="279"/>
        <v>0</v>
      </c>
      <c r="CB118" s="125">
        <f t="shared" si="280"/>
        <v>0</v>
      </c>
      <c r="CC118" s="125">
        <f t="shared" si="281"/>
        <v>0</v>
      </c>
      <c r="CD118" s="125">
        <f t="shared" si="282"/>
        <v>0</v>
      </c>
      <c r="CE118" s="125">
        <f t="shared" si="283"/>
        <v>0</v>
      </c>
      <c r="CF118" s="2">
        <f>IFERROR(IF($F118="地位Ⅰ",INDEX(幹材積成長量!$I$7:$K$148,MATCH((【入力】吸収量・排出量算定シート!$H118+(【入力】吸収量・排出量算定シート!CF$17-【入力】吸収量・排出量算定シート!$CF$17)),幹材積成長量!$I$7:$I$148,0),MATCH(【入力】吸収量・排出量算定シート!$G118,幹材積成長量!$I$7:$K$7,0)),IF($F118="地位Ⅲ",INDEX(幹材積成長量!$O$7:$Q$148,MATCH((【入力】吸収量・排出量算定シート!$H118+(【入力】吸収量・排出量算定シート!CF$17-【入力】吸収量・排出量算定シート!$CF$17)),幹材積成長量!$O$7:$O$148,0),MATCH(【入力】吸収量・排出量算定シート!$G118,幹材積成長量!$O$7:$Q$7,0)),INDEX(幹材積成長量!$L$7:$N$148,MATCH((【入力】吸収量・排出量算定シート!$H118+(【入力】吸収量・排出量算定シート!CF$17-【入力】吸収量・排出量算定シート!$CF$17)),幹材積成長量!$L$7:$L$148,0),MATCH(【入力】吸収量・排出量算定シート!$G118,幹材積成長量!$L$7:$N$7,0)))),0)</f>
        <v>0</v>
      </c>
      <c r="CG118" s="2">
        <f>IFERROR(IF($F118="地位Ⅰ",INDEX(幹材積成長量!$I$7:$K$148,MATCH((【入力】吸収量・排出量算定シート!$H118+(【入力】吸収量・排出量算定シート!CG$17-【入力】吸収量・排出量算定シート!$CF$17)),幹材積成長量!$I$7:$I$148,0),MATCH(【入力】吸収量・排出量算定シート!$G118,幹材積成長量!$I$7:$K$7,0)),IF($F118="地位Ⅲ",INDEX(幹材積成長量!$O$7:$Q$148,MATCH((【入力】吸収量・排出量算定シート!$H118+(【入力】吸収量・排出量算定シート!CG$17-【入力】吸収量・排出量算定シート!$CF$17)),幹材積成長量!$O$7:$O$148,0),MATCH(【入力】吸収量・排出量算定シート!$G118,幹材積成長量!$O$7:$Q$7,0)),INDEX(幹材積成長量!$L$7:$N$148,MATCH((【入力】吸収量・排出量算定シート!$H118+(【入力】吸収量・排出量算定シート!CG$17-【入力】吸収量・排出量算定シート!$CF$17)),幹材積成長量!$L$7:$L$148,0),MATCH(【入力】吸収量・排出量算定シート!$G118,幹材積成長量!$L$7:$N$7,0)))),0)</f>
        <v>0</v>
      </c>
      <c r="CH118" s="2">
        <f>IFERROR(IF($F118="地位Ⅰ",INDEX(幹材積成長量!$I$7:$K$148,MATCH((【入力】吸収量・排出量算定シート!$H118+(【入力】吸収量・排出量算定シート!CH$17-【入力】吸収量・排出量算定シート!$CF$17)),幹材積成長量!$I$7:$I$148,0),MATCH(【入力】吸収量・排出量算定シート!$G118,幹材積成長量!$I$7:$K$7,0)),IF($F118="地位Ⅲ",INDEX(幹材積成長量!$O$7:$Q$148,MATCH((【入力】吸収量・排出量算定シート!$H118+(【入力】吸収量・排出量算定シート!CH$17-【入力】吸収量・排出量算定シート!$CF$17)),幹材積成長量!$O$7:$O$148,0),MATCH(【入力】吸収量・排出量算定シート!$G118,幹材積成長量!$O$7:$Q$7,0)),INDEX(幹材積成長量!$L$7:$N$148,MATCH((【入力】吸収量・排出量算定シート!$H118+(【入力】吸収量・排出量算定シート!CH$17-【入力】吸収量・排出量算定シート!$CF$17)),幹材積成長量!$L$7:$L$148,0),MATCH(【入力】吸収量・排出量算定シート!$G118,幹材積成長量!$L$7:$N$7,0)))),0)</f>
        <v>0</v>
      </c>
      <c r="CI118" s="2">
        <f>IFERROR(IF($F118="地位Ⅰ",INDEX(幹材積成長量!$I$7:$K$148,MATCH((【入力】吸収量・排出量算定シート!$H118+(【入力】吸収量・排出量算定シート!CI$17-【入力】吸収量・排出量算定シート!$CF$17)),幹材積成長量!$I$7:$I$148,0),MATCH(【入力】吸収量・排出量算定シート!$G118,幹材積成長量!$I$7:$K$7,0)),IF($F118="地位Ⅲ",INDEX(幹材積成長量!$O$7:$Q$148,MATCH((【入力】吸収量・排出量算定シート!$H118+(【入力】吸収量・排出量算定シート!CI$17-【入力】吸収量・排出量算定シート!$CF$17)),幹材積成長量!$O$7:$O$148,0),MATCH(【入力】吸収量・排出量算定シート!$G118,幹材積成長量!$O$7:$Q$7,0)),INDEX(幹材積成長量!$L$7:$N$148,MATCH((【入力】吸収量・排出量算定シート!$H118+(【入力】吸収量・排出量算定シート!CI$17-【入力】吸収量・排出量算定シート!$CF$17)),幹材積成長量!$L$7:$L$148,0),MATCH(【入力】吸収量・排出量算定シート!$G118,幹材積成長量!$L$7:$N$7,0)))),0)</f>
        <v>0</v>
      </c>
      <c r="CJ118" s="2">
        <f>IFERROR(IF($F118="地位Ⅰ",INDEX(幹材積成長量!$I$7:$K$148,MATCH((【入力】吸収量・排出量算定シート!$H118+(【入力】吸収量・排出量算定シート!CJ$17-【入力】吸収量・排出量算定シート!$CF$17)),幹材積成長量!$I$7:$I$148,0),MATCH(【入力】吸収量・排出量算定シート!$G118,幹材積成長量!$I$7:$K$7,0)),IF($F118="地位Ⅲ",INDEX(幹材積成長量!$O$7:$Q$148,MATCH((【入力】吸収量・排出量算定シート!$H118+(【入力】吸収量・排出量算定シート!CJ$17-【入力】吸収量・排出量算定シート!$CF$17)),幹材積成長量!$O$7:$O$148,0),MATCH(【入力】吸収量・排出量算定シート!$G118,幹材積成長量!$O$7:$Q$7,0)),INDEX(幹材積成長量!$L$7:$N$148,MATCH((【入力】吸収量・排出量算定シート!$H118+(【入力】吸収量・排出量算定シート!CJ$17-【入力】吸収量・排出量算定シート!$CF$17)),幹材積成長量!$L$7:$L$148,0),MATCH(【入力】吸収量・排出量算定シート!$G118,幹材積成長量!$L$7:$N$7,0)))),0)</f>
        <v>0</v>
      </c>
      <c r="CK118" s="2">
        <f>IFERROR(IF($F118="地位Ⅰ",INDEX(幹材積成長量!$I$7:$K$148,MATCH((【入力】吸収量・排出量算定シート!$H118+(【入力】吸収量・排出量算定シート!CK$17-【入力】吸収量・排出量算定シート!$CF$17)),幹材積成長量!$I$7:$I$148,0),MATCH(【入力】吸収量・排出量算定シート!$G118,幹材積成長量!$I$7:$K$7,0)),IF($F118="地位Ⅲ",INDEX(幹材積成長量!$O$7:$Q$148,MATCH((【入力】吸収量・排出量算定シート!$H118+(【入力】吸収量・排出量算定シート!CK$17-【入力】吸収量・排出量算定シート!$CF$17)),幹材積成長量!$O$7:$O$148,0),MATCH(【入力】吸収量・排出量算定シート!$G118,幹材積成長量!$O$7:$Q$7,0)),INDEX(幹材積成長量!$L$7:$N$148,MATCH((【入力】吸収量・排出量算定シート!$H118+(【入力】吸収量・排出量算定シート!CK$17-【入力】吸収量・排出量算定シート!$CF$17)),幹材積成長量!$L$7:$L$148,0),MATCH(【入力】吸収量・排出量算定シート!$G118,幹材積成長量!$L$7:$N$7,0)))),0)</f>
        <v>0</v>
      </c>
      <c r="CL118" s="2">
        <f>IFERROR(IF($F118="地位Ⅰ",INDEX(幹材積成長量!$I$7:$K$148,MATCH((【入力】吸収量・排出量算定シート!$H118+(【入力】吸収量・排出量算定シート!CL$17-【入力】吸収量・排出量算定シート!$CF$17)),幹材積成長量!$I$7:$I$148,0),MATCH(【入力】吸収量・排出量算定シート!$G118,幹材積成長量!$I$7:$K$7,0)),IF($F118="地位Ⅲ",INDEX(幹材積成長量!$O$7:$Q$148,MATCH((【入力】吸収量・排出量算定シート!$H118+(【入力】吸収量・排出量算定シート!CL$17-【入力】吸収量・排出量算定シート!$CF$17)),幹材積成長量!$O$7:$O$148,0),MATCH(【入力】吸収量・排出量算定シート!$G118,幹材積成長量!$O$7:$Q$7,0)),INDEX(幹材積成長量!$L$7:$N$148,MATCH((【入力】吸収量・排出量算定シート!$H118+(【入力】吸収量・排出量算定シート!CL$17-【入力】吸収量・排出量算定シート!$CF$17)),幹材積成長量!$L$7:$L$148,0),MATCH(【入力】吸収量・排出量算定シート!$G118,幹材積成長量!$L$7:$N$7,0)))),0)</f>
        <v>0</v>
      </c>
      <c r="CM118" s="2">
        <f>IFERROR(IF($F118="地位Ⅰ",INDEX(幹材積成長量!$I$7:$K$148,MATCH((【入力】吸収量・排出量算定シート!$H118+(【入力】吸収量・排出量算定シート!CM$17-【入力】吸収量・排出量算定シート!$CF$17)),幹材積成長量!$I$7:$I$148,0),MATCH(【入力】吸収量・排出量算定シート!$G118,幹材積成長量!$I$7:$K$7,0)),IF($F118="地位Ⅲ",INDEX(幹材積成長量!$O$7:$Q$148,MATCH((【入力】吸収量・排出量算定シート!$H118+(【入力】吸収量・排出量算定シート!CM$17-【入力】吸収量・排出量算定シート!$CF$17)),幹材積成長量!$O$7:$O$148,0),MATCH(【入力】吸収量・排出量算定シート!$G118,幹材積成長量!$O$7:$Q$7,0)),INDEX(幹材積成長量!$L$7:$N$148,MATCH((【入力】吸収量・排出量算定シート!$H118+(【入力】吸収量・排出量算定シート!CM$17-【入力】吸収量・排出量算定シート!$CF$17)),幹材積成長量!$L$7:$L$148,0),MATCH(【入力】吸収量・排出量算定シート!$G118,幹材積成長量!$L$7:$N$7,0)))),0)</f>
        <v>0</v>
      </c>
      <c r="CN118" s="2">
        <f>IFERROR(IF($F118="地位Ⅰ",INDEX(幹材積成長量!$I$7:$K$148,MATCH((【入力】吸収量・排出量算定シート!$H118+(【入力】吸収量・排出量算定シート!CN$17-【入力】吸収量・排出量算定シート!$CF$17)),幹材積成長量!$I$7:$I$148,0),MATCH(【入力】吸収量・排出量算定シート!$G118,幹材積成長量!$I$7:$K$7,0)),IF($F118="地位Ⅲ",INDEX(幹材積成長量!$O$7:$Q$148,MATCH((【入力】吸収量・排出量算定シート!$H118+(【入力】吸収量・排出量算定シート!CN$17-【入力】吸収量・排出量算定シート!$CF$17)),幹材積成長量!$O$7:$O$148,0),MATCH(【入力】吸収量・排出量算定シート!$G118,幹材積成長量!$O$7:$Q$7,0)),INDEX(幹材積成長量!$L$7:$N$148,MATCH((【入力】吸収量・排出量算定シート!$H118+(【入力】吸収量・排出量算定シート!CN$17-【入力】吸収量・排出量算定シート!$CF$17)),幹材積成長量!$L$7:$L$148,0),MATCH(【入力】吸収量・排出量算定シート!$G118,幹材積成長量!$L$7:$N$7,0)))),0)</f>
        <v>0</v>
      </c>
      <c r="CO118" s="2">
        <f>IFERROR(IF($F118="地位Ⅰ",INDEX(幹材積成長量!$I$7:$K$148,MATCH((【入力】吸収量・排出量算定シート!$H118+(【入力】吸収量・排出量算定シート!CO$17-【入力】吸収量・排出量算定シート!$CF$17)),幹材積成長量!$I$7:$I$148,0),MATCH(【入力】吸収量・排出量算定シート!$G118,幹材積成長量!$I$7:$K$7,0)),IF($F118="地位Ⅲ",INDEX(幹材積成長量!$O$7:$Q$148,MATCH((【入力】吸収量・排出量算定シート!$H118+(【入力】吸収量・排出量算定シート!CO$17-【入力】吸収量・排出量算定シート!$CF$17)),幹材積成長量!$O$7:$O$148,0),MATCH(【入力】吸収量・排出量算定シート!$G118,幹材積成長量!$O$7:$Q$7,0)),INDEX(幹材積成長量!$L$7:$N$148,MATCH((【入力】吸収量・排出量算定シート!$H118+(【入力】吸収量・排出量算定シート!CO$17-【入力】吸収量・排出量算定シート!$CF$17)),幹材積成長量!$L$7:$L$148,0),MATCH(【入力】吸収量・排出量算定シート!$G118,幹材積成長量!$L$7:$N$7,0)))),0)</f>
        <v>0</v>
      </c>
      <c r="CP118" s="2">
        <f>IFERROR(IF($F118="地位Ⅰ",INDEX(幹材積成長量!$I$7:$K$148,MATCH((【入力】吸収量・排出量算定シート!$H118+(【入力】吸収量・排出量算定シート!CP$17-【入力】吸収量・排出量算定シート!$CF$17)),幹材積成長量!$I$7:$I$148,0),MATCH(【入力】吸収量・排出量算定シート!$G118,幹材積成長量!$I$7:$K$7,0)),IF($F118="地位Ⅲ",INDEX(幹材積成長量!$O$7:$Q$148,MATCH((【入力】吸収量・排出量算定シート!$H118+(【入力】吸収量・排出量算定シート!CP$17-【入力】吸収量・排出量算定シート!$CF$17)),幹材積成長量!$O$7:$O$148,0),MATCH(【入力】吸収量・排出量算定シート!$G118,幹材積成長量!$O$7:$Q$7,0)),INDEX(幹材積成長量!$L$7:$N$148,MATCH((【入力】吸収量・排出量算定シート!$H118+(【入力】吸収量・排出量算定シート!CP$17-【入力】吸収量・排出量算定シート!$CF$17)),幹材積成長量!$L$7:$L$148,0),MATCH(【入力】吸収量・排出量算定シート!$G118,幹材積成長量!$L$7:$N$7,0)))),0)</f>
        <v>0</v>
      </c>
      <c r="CQ118" s="2">
        <f>IFERROR(IF($F118="地位Ⅰ",INDEX(幹材積成長量!$I$7:$K$148,MATCH((【入力】吸収量・排出量算定シート!$H118+(【入力】吸収量・排出量算定シート!CQ$17-【入力】吸収量・排出量算定シート!$CF$17)),幹材積成長量!$I$7:$I$148,0),MATCH(【入力】吸収量・排出量算定シート!$G118,幹材積成長量!$I$7:$K$7,0)),IF($F118="地位Ⅲ",INDEX(幹材積成長量!$O$7:$Q$148,MATCH((【入力】吸収量・排出量算定シート!$H118+(【入力】吸収量・排出量算定シート!CQ$17-【入力】吸収量・排出量算定シート!$CF$17)),幹材積成長量!$O$7:$O$148,0),MATCH(【入力】吸収量・排出量算定シート!$G118,幹材積成長量!$O$7:$Q$7,0)),INDEX(幹材積成長量!$L$7:$N$148,MATCH((【入力】吸収量・排出量算定シート!$H118+(【入力】吸収量・排出量算定シート!CQ$17-【入力】吸収量・排出量算定シート!$CF$17)),幹材積成長量!$L$7:$L$148,0),MATCH(【入力】吸収量・排出量算定シート!$G118,幹材積成長量!$L$7:$N$7,0)))),0)</f>
        <v>0</v>
      </c>
      <c r="CR118" s="2">
        <f>IFERROR(IF($F118="地位Ⅰ",INDEX(幹材積成長量!$I$7:$K$148,MATCH((【入力】吸収量・排出量算定シート!$H118+(【入力】吸収量・排出量算定シート!CR$17-【入力】吸収量・排出量算定シート!$CF$17)),幹材積成長量!$I$7:$I$148,0),MATCH(【入力】吸収量・排出量算定シート!$G118,幹材積成長量!$I$7:$K$7,0)),IF($F118="地位Ⅲ",INDEX(幹材積成長量!$O$7:$Q$148,MATCH((【入力】吸収量・排出量算定シート!$H118+(【入力】吸収量・排出量算定シート!CR$17-【入力】吸収量・排出量算定シート!$CF$17)),幹材積成長量!$O$7:$O$148,0),MATCH(【入力】吸収量・排出量算定シート!$G118,幹材積成長量!$O$7:$Q$7,0)),INDEX(幹材積成長量!$L$7:$N$148,MATCH((【入力】吸収量・排出量算定シート!$H118+(【入力】吸収量・排出量算定シート!CR$17-【入力】吸収量・排出量算定シート!$CF$17)),幹材積成長量!$L$7:$L$148,0),MATCH(【入力】吸収量・排出量算定シート!$G118,幹材積成長量!$L$7:$N$7,0)))),0)</f>
        <v>0</v>
      </c>
      <c r="CS118" s="2">
        <f>IFERROR(IF($F118="地位Ⅰ",INDEX(幹材積成長量!$I$7:$K$148,MATCH((【入力】吸収量・排出量算定シート!$H118+(【入力】吸収量・排出量算定シート!CS$17-【入力】吸収量・排出量算定シート!$CF$17)),幹材積成長量!$I$7:$I$148,0),MATCH(【入力】吸収量・排出量算定シート!$G118,幹材積成長量!$I$7:$K$7,0)),IF($F118="地位Ⅲ",INDEX(幹材積成長量!$O$7:$Q$148,MATCH((【入力】吸収量・排出量算定シート!$H118+(【入力】吸収量・排出量算定シート!CS$17-【入力】吸収量・排出量算定シート!$CF$17)),幹材積成長量!$O$7:$O$148,0),MATCH(【入力】吸収量・排出量算定シート!$G118,幹材積成長量!$O$7:$Q$7,0)),INDEX(幹材積成長量!$L$7:$N$148,MATCH((【入力】吸収量・排出量算定シート!$H118+(【入力】吸収量・排出量算定シート!CS$17-【入力】吸収量・排出量算定シート!$CF$17)),幹材積成長量!$L$7:$L$148,0),MATCH(【入力】吸収量・排出量算定シート!$G118,幹材積成長量!$L$7:$N$7,0)))),0)</f>
        <v>0</v>
      </c>
      <c r="CT118" s="2">
        <f>IFERROR(IF($F118="地位Ⅰ",INDEX(幹材積成長量!$I$7:$K$148,MATCH((【入力】吸収量・排出量算定シート!$H118+(【入力】吸収量・排出量算定シート!CT$17-【入力】吸収量・排出量算定シート!$CF$17)),幹材積成長量!$I$7:$I$148,0),MATCH(【入力】吸収量・排出量算定シート!$G118,幹材積成長量!$I$7:$K$7,0)),IF($F118="地位Ⅲ",INDEX(幹材積成長量!$O$7:$Q$148,MATCH((【入力】吸収量・排出量算定シート!$H118+(【入力】吸収量・排出量算定シート!CT$17-【入力】吸収量・排出量算定シート!$CF$17)),幹材積成長量!$O$7:$O$148,0),MATCH(【入力】吸収量・排出量算定シート!$G118,幹材積成長量!$O$7:$Q$7,0)),INDEX(幹材積成長量!$L$7:$N$148,MATCH((【入力】吸収量・排出量算定シート!$H118+(【入力】吸収量・排出量算定シート!CT$17-【入力】吸収量・排出量算定シート!$CF$17)),幹材積成長量!$L$7:$L$148,0),MATCH(【入力】吸収量・排出量算定シート!$G118,幹材積成長量!$L$7:$N$7,0)))),0)</f>
        <v>0</v>
      </c>
      <c r="CU118" s="2">
        <f>IFERROR(IF($F118="地位Ⅰ",INDEX(幹材積成長量!$I$7:$K$148,MATCH((【入力】吸収量・排出量算定シート!$H118+(【入力】吸収量・排出量算定シート!CU$17-【入力】吸収量・排出量算定シート!$CF$17)),幹材積成長量!$I$7:$I$148,0),MATCH(【入力】吸収量・排出量算定シート!$G118,幹材積成長量!$I$7:$K$7,0)),IF($F118="地位Ⅲ",INDEX(幹材積成長量!$O$7:$Q$148,MATCH((【入力】吸収量・排出量算定シート!$H118+(【入力】吸収量・排出量算定シート!CU$17-【入力】吸収量・排出量算定シート!$CF$17)),幹材積成長量!$O$7:$O$148,0),MATCH(【入力】吸収量・排出量算定シート!$G118,幹材積成長量!$O$7:$Q$7,0)),INDEX(幹材積成長量!$L$7:$N$148,MATCH((【入力】吸収量・排出量算定シート!$H118+(【入力】吸収量・排出量算定シート!CU$17-【入力】吸収量・排出量算定シート!$CF$17)),幹材積成長量!$L$7:$L$148,0),MATCH(【入力】吸収量・排出量算定シート!$G118,幹材積成長量!$L$7:$N$7,0)))),0)</f>
        <v>0</v>
      </c>
      <c r="CV118" s="2">
        <f>IFERROR(IF($F118="地位Ⅰ",INDEX(幹材積成長量!$I$7:$K$148,MATCH((【入力】吸収量・排出量算定シート!$H118+(【入力】吸収量・排出量算定シート!CV$17-【入力】吸収量・排出量算定シート!$CF$17)),幹材積成長量!$I$7:$I$148,0),MATCH(【入力】吸収量・排出量算定シート!$G118,幹材積成長量!$I$7:$K$7,0)),IF($F118="地位Ⅲ",INDEX(幹材積成長量!$O$7:$Q$148,MATCH((【入力】吸収量・排出量算定シート!$H118+(【入力】吸収量・排出量算定シート!CV$17-【入力】吸収量・排出量算定シート!$CF$17)),幹材積成長量!$O$7:$O$148,0),MATCH(【入力】吸収量・排出量算定シート!$G118,幹材積成長量!$O$7:$Q$7,0)),INDEX(幹材積成長量!$L$7:$N$148,MATCH((【入力】吸収量・排出量算定シート!$H118+(【入力】吸収量・排出量算定シート!CV$17-【入力】吸収量・排出量算定シート!$CF$17)),幹材積成長量!$L$7:$L$148,0),MATCH(【入力】吸収量・排出量算定シート!$G118,幹材積成長量!$L$7:$N$7,0)))),0)</f>
        <v>0</v>
      </c>
      <c r="CW118" s="2">
        <f t="shared" si="284"/>
        <v>0</v>
      </c>
      <c r="CX118" s="2">
        <f t="shared" si="285"/>
        <v>0</v>
      </c>
      <c r="CY118" s="2">
        <f t="shared" si="286"/>
        <v>0</v>
      </c>
      <c r="CZ118" s="2">
        <f t="shared" si="287"/>
        <v>0</v>
      </c>
      <c r="DA118" s="2">
        <f t="shared" si="288"/>
        <v>0</v>
      </c>
      <c r="DB118" s="2">
        <f t="shared" si="289"/>
        <v>0</v>
      </c>
      <c r="DC118" s="2">
        <f t="shared" si="290"/>
        <v>0</v>
      </c>
      <c r="DD118" s="2">
        <f t="shared" si="291"/>
        <v>0</v>
      </c>
      <c r="DE118" s="2">
        <f t="shared" si="292"/>
        <v>0</v>
      </c>
      <c r="DF118" s="2">
        <f t="shared" si="293"/>
        <v>0</v>
      </c>
      <c r="DG118" s="2">
        <f t="shared" si="294"/>
        <v>0</v>
      </c>
      <c r="DH118" s="2">
        <f t="shared" si="295"/>
        <v>0</v>
      </c>
      <c r="DI118" s="2">
        <f t="shared" si="296"/>
        <v>0</v>
      </c>
      <c r="DJ118" s="2">
        <f t="shared" si="297"/>
        <v>0</v>
      </c>
      <c r="DK118" s="2">
        <f t="shared" si="298"/>
        <v>0</v>
      </c>
      <c r="DL118" s="2">
        <f t="shared" si="299"/>
        <v>0</v>
      </c>
      <c r="DM118" s="2">
        <f t="shared" si="300"/>
        <v>0</v>
      </c>
      <c r="DN118" s="187">
        <f>IFERROR(IF($F118="地位Ⅰ",INDEX(幹材積成長量!$AE$7:$AG$14,8,MATCH(【入力】吸収量・排出量算定シート!$G118,幹材積成長量!$AE$7:$AG$7,0)),IF($F118="地位Ⅲ",INDEX(幹材積成長量!$AK$7:$AM$14,8,MATCH(【入力】吸収量・排出量算定シート!$G118,幹材積成長量!$AK$7:$AM$7,0)),INDEX(幹材積成長量!$AH$7:$AJ$14,8,MATCH(【入力】吸収量・排出量算定シート!$G118,幹材積成長量!$AH$7:$AJ$7,0)))),0)</f>
        <v>0</v>
      </c>
      <c r="DO118" s="187">
        <f>IFERROR(IF($F118="地位Ⅰ",INDEX(幹材積成長量!$AE$7:$AG$14,8,MATCH(【入力】吸収量・排出量算定シート!$G118,幹材積成長量!$AE$7:$AG$7,0)),IF($F118="地位Ⅲ",INDEX(幹材積成長量!$AK$7:$AM$14,8,MATCH(【入力】吸収量・排出量算定シート!$G118,幹材積成長量!$AK$7:$AM$7,0)),INDEX(幹材積成長量!$AH$7:$AJ$14,8,MATCH(【入力】吸収量・排出量算定シート!$G118,幹材積成長量!$AH$7:$AJ$7,0)))),0)</f>
        <v>0</v>
      </c>
      <c r="DP118" s="187">
        <f>IFERROR(IF($F118="地位Ⅰ",INDEX(幹材積成長量!$AE$7:$AG$14,8,MATCH(【入力】吸収量・排出量算定シート!$G118,幹材積成長量!$AE$7:$AG$7,0)),IF($F118="地位Ⅲ",INDEX(幹材積成長量!$AK$7:$AM$14,8,MATCH(【入力】吸収量・排出量算定シート!$G118,幹材積成長量!$AK$7:$AM$7,0)),INDEX(幹材積成長量!$AH$7:$AJ$14,8,MATCH(【入力】吸収量・排出量算定シート!$G118,幹材積成長量!$AH$7:$AJ$7,0)))),0)</f>
        <v>0</v>
      </c>
      <c r="DQ118" s="187">
        <f>IFERROR(IF($F118="地位Ⅰ",INDEX(幹材積成長量!$AE$7:$AG$14,8,MATCH(【入力】吸収量・排出量算定シート!$G118,幹材積成長量!$AE$7:$AG$7,0)),IF($F118="地位Ⅲ",INDEX(幹材積成長量!$AK$7:$AM$14,8,MATCH(【入力】吸収量・排出量算定シート!$G118,幹材積成長量!$AK$7:$AM$7,0)),INDEX(幹材積成長量!$AH$7:$AJ$14,8,MATCH(【入力】吸収量・排出量算定シート!$G118,幹材積成長量!$AH$7:$AJ$7,0)))),0)</f>
        <v>0</v>
      </c>
      <c r="DR118" s="187">
        <f>IFERROR(IF($F118="地位Ⅰ",INDEX(幹材積成長量!$AE$7:$AG$14,8,MATCH(【入力】吸収量・排出量算定シート!$G118,幹材積成長量!$AE$7:$AG$7,0)),IF($F118="地位Ⅲ",INDEX(幹材積成長量!$AK$7:$AM$14,8,MATCH(【入力】吸収量・排出量算定シート!$G118,幹材積成長量!$AK$7:$AM$7,0)),INDEX(幹材積成長量!$AH$7:$AJ$14,8,MATCH(【入力】吸収量・排出量算定シート!$G118,幹材積成長量!$AH$7:$AJ$7,0)))),0)</f>
        <v>0</v>
      </c>
      <c r="DS118" s="187">
        <f>IFERROR(IF($F118="地位Ⅰ",INDEX(幹材積成長量!$AE$7:$AG$14,8,MATCH(【入力】吸収量・排出量算定シート!$G118,幹材積成長量!$AE$7:$AG$7,0)),IF($F118="地位Ⅲ",INDEX(幹材積成長量!$AK$7:$AM$14,8,MATCH(【入力】吸収量・排出量算定シート!$G118,幹材積成長量!$AK$7:$AM$7,0)),INDEX(幹材積成長量!$AH$7:$AJ$14,8,MATCH(【入力】吸収量・排出量算定シート!$G118,幹材積成長量!$AH$7:$AJ$7,0)))),0)</f>
        <v>0</v>
      </c>
      <c r="DT118" s="187">
        <f>IFERROR(IF($F118="地位Ⅰ",INDEX(幹材積成長量!$AE$7:$AG$14,8,MATCH(【入力】吸収量・排出量算定シート!$G118,幹材積成長量!$AE$7:$AG$7,0)),IF($F118="地位Ⅲ",INDEX(幹材積成長量!$AK$7:$AM$14,8,MATCH(【入力】吸収量・排出量算定シート!$G118,幹材積成長量!$AK$7:$AM$7,0)),INDEX(幹材積成長量!$AH$7:$AJ$14,8,MATCH(【入力】吸収量・排出量算定シート!$G118,幹材積成長量!$AH$7:$AJ$7,0)))),0)</f>
        <v>0</v>
      </c>
      <c r="DU118" s="187">
        <f>IFERROR(IF($F118="地位Ⅰ",INDEX(幹材積成長量!$AE$7:$AG$14,8,MATCH(【入力】吸収量・排出量算定シート!$G118,幹材積成長量!$AE$7:$AG$7,0)),IF($F118="地位Ⅲ",INDEX(幹材積成長量!$AK$7:$AM$14,8,MATCH(【入力】吸収量・排出量算定シート!$G118,幹材積成長量!$AK$7:$AM$7,0)),INDEX(幹材積成長量!$AH$7:$AJ$14,8,MATCH(【入力】吸収量・排出量算定シート!$G118,幹材積成長量!$AH$7:$AJ$7,0)))),0)</f>
        <v>0</v>
      </c>
      <c r="DV118" s="187">
        <f>IFERROR(IF($F118="地位Ⅰ",INDEX(幹材積成長量!$AE$7:$AG$14,8,MATCH(【入力】吸収量・排出量算定シート!$G118,幹材積成長量!$AE$7:$AG$7,0)),IF($F118="地位Ⅲ",INDEX(幹材積成長量!$AK$7:$AM$14,8,MATCH(【入力】吸収量・排出量算定シート!$G118,幹材積成長量!$AK$7:$AM$7,0)),INDEX(幹材積成長量!$AH$7:$AJ$14,8,MATCH(【入力】吸収量・排出量算定シート!$G118,幹材積成長量!$AH$7:$AJ$7,0)))),0)</f>
        <v>0</v>
      </c>
      <c r="DW118" s="187">
        <f>IFERROR(IF($F118="地位Ⅰ",INDEX(幹材積成長量!$AE$7:$AG$14,8,MATCH(【入力】吸収量・排出量算定シート!$G118,幹材積成長量!$AE$7:$AG$7,0)),IF($F118="地位Ⅲ",INDEX(幹材積成長量!$AK$7:$AM$14,8,MATCH(【入力】吸収量・排出量算定シート!$G118,幹材積成長量!$AK$7:$AM$7,0)),INDEX(幹材積成長量!$AH$7:$AJ$14,8,MATCH(【入力】吸収量・排出量算定シート!$G118,幹材積成長量!$AH$7:$AJ$7,0)))),0)</f>
        <v>0</v>
      </c>
      <c r="DX118" s="187">
        <f>IFERROR(IF($F118="地位Ⅰ",INDEX(幹材積成長量!$AE$7:$AG$14,8,MATCH(【入力】吸収量・排出量算定シート!$G118,幹材積成長量!$AE$7:$AG$7,0)),IF($F118="地位Ⅲ",INDEX(幹材積成長量!$AK$7:$AM$14,8,MATCH(【入力】吸収量・排出量算定シート!$G118,幹材積成長量!$AK$7:$AM$7,0)),INDEX(幹材積成長量!$AH$7:$AJ$14,8,MATCH(【入力】吸収量・排出量算定シート!$G118,幹材積成長量!$AH$7:$AJ$7,0)))),0)</f>
        <v>0</v>
      </c>
      <c r="DY118" s="187">
        <f>IFERROR(IF($F118="地位Ⅰ",INDEX(幹材積成長量!$AE$7:$AG$14,8,MATCH(【入力】吸収量・排出量算定シート!$G118,幹材積成長量!$AE$7:$AG$7,0)),IF($F118="地位Ⅲ",INDEX(幹材積成長量!$AK$7:$AM$14,8,MATCH(【入力】吸収量・排出量算定シート!$G118,幹材積成長量!$AK$7:$AM$7,0)),INDEX(幹材積成長量!$AH$7:$AJ$14,8,MATCH(【入力】吸収量・排出量算定シート!$G118,幹材積成長量!$AH$7:$AJ$7,0)))),0)</f>
        <v>0</v>
      </c>
      <c r="DZ118" s="187">
        <f>IFERROR(IF($F118="地位Ⅰ",INDEX(幹材積成長量!$AE$7:$AG$14,8,MATCH(【入力】吸収量・排出量算定シート!$G118,幹材積成長量!$AE$7:$AG$7,0)),IF($F118="地位Ⅲ",INDEX(幹材積成長量!$AK$7:$AM$14,8,MATCH(【入力】吸収量・排出量算定シート!$G118,幹材積成長量!$AK$7:$AM$7,0)),INDEX(幹材積成長量!$AH$7:$AJ$14,8,MATCH(【入力】吸収量・排出量算定シート!$G118,幹材積成長量!$AH$7:$AJ$7,0)))),0)</f>
        <v>0</v>
      </c>
      <c r="EA118" s="187">
        <f>IFERROR(IF($F118="地位Ⅰ",INDEX(幹材積成長量!$AE$7:$AG$14,8,MATCH(【入力】吸収量・排出量算定シート!$G118,幹材積成長量!$AE$7:$AG$7,0)),IF($F118="地位Ⅲ",INDEX(幹材積成長量!$AK$7:$AM$14,8,MATCH(【入力】吸収量・排出量算定シート!$G118,幹材積成長量!$AK$7:$AM$7,0)),INDEX(幹材積成長量!$AH$7:$AJ$14,8,MATCH(【入力】吸収量・排出量算定シート!$G118,幹材積成長量!$AH$7:$AJ$7,0)))),0)</f>
        <v>0</v>
      </c>
      <c r="EB118" s="187">
        <f>IFERROR(IF($F118="地位Ⅰ",INDEX(幹材積成長量!$AE$7:$AG$14,8,MATCH(【入力】吸収量・排出量算定シート!$G118,幹材積成長量!$AE$7:$AG$7,0)),IF($F118="地位Ⅲ",INDEX(幹材積成長量!$AK$7:$AM$14,8,MATCH(【入力】吸収量・排出量算定シート!$G118,幹材積成長量!$AK$7:$AM$7,0)),INDEX(幹材積成長量!$AH$7:$AJ$14,8,MATCH(【入力】吸収量・排出量算定シート!$G118,幹材積成長量!$AH$7:$AJ$7,0)))),0)</f>
        <v>0</v>
      </c>
      <c r="EC118" s="187">
        <f>IFERROR(IF($F118="地位Ⅰ",INDEX(幹材積成長量!$AE$7:$AG$14,8,MATCH(【入力】吸収量・排出量算定シート!$G118,幹材積成長量!$AE$7:$AG$7,0)),IF($F118="地位Ⅲ",INDEX(幹材積成長量!$AK$7:$AM$14,8,MATCH(【入力】吸収量・排出量算定シート!$G118,幹材積成長量!$AK$7:$AM$7,0)),INDEX(幹材積成長量!$AH$7:$AJ$14,8,MATCH(【入力】吸収量・排出量算定シート!$G118,幹材積成長量!$AH$7:$AJ$7,0)))),0)</f>
        <v>0</v>
      </c>
      <c r="ED118" s="186">
        <f t="shared" si="301"/>
        <v>0</v>
      </c>
      <c r="EE118" s="186">
        <f t="shared" si="302"/>
        <v>0</v>
      </c>
      <c r="EF118" s="186">
        <f t="shared" si="303"/>
        <v>0</v>
      </c>
      <c r="EG118" s="186">
        <f t="shared" si="304"/>
        <v>0</v>
      </c>
      <c r="EH118" s="186">
        <f t="shared" si="305"/>
        <v>0</v>
      </c>
      <c r="EI118" s="186">
        <f t="shared" si="306"/>
        <v>0</v>
      </c>
      <c r="EJ118" s="186">
        <f t="shared" si="307"/>
        <v>0</v>
      </c>
      <c r="EK118" s="186">
        <f t="shared" si="308"/>
        <v>0</v>
      </c>
      <c r="EL118" s="186">
        <f t="shared" si="309"/>
        <v>0</v>
      </c>
      <c r="EM118" s="186">
        <f t="shared" si="310"/>
        <v>0</v>
      </c>
      <c r="EN118" s="186">
        <f t="shared" si="311"/>
        <v>0</v>
      </c>
      <c r="EO118" s="186">
        <f t="shared" si="312"/>
        <v>0</v>
      </c>
      <c r="EP118" s="186">
        <f t="shared" si="313"/>
        <v>0</v>
      </c>
      <c r="EQ118" s="186">
        <f t="shared" si="314"/>
        <v>0</v>
      </c>
      <c r="ER118" s="186">
        <f t="shared" si="315"/>
        <v>0</v>
      </c>
      <c r="ES118" s="186">
        <f t="shared" si="316"/>
        <v>0</v>
      </c>
      <c r="ET118" s="186">
        <f t="shared" si="317"/>
        <v>0</v>
      </c>
    </row>
    <row r="119" spans="2:150" x14ac:dyDescent="0.3">
      <c r="B119" s="3"/>
      <c r="C119" s="3"/>
      <c r="D119" s="3"/>
      <c r="E119" s="3"/>
      <c r="G119" s="217"/>
      <c r="J119" s="3"/>
      <c r="M119" s="187">
        <f>IFERROR(IF($F119="地位Ⅰ",INDEX(幹材積成長量!$S$7:$U$148,MATCH(【入力】吸収量・排出量算定シート!$H119+(M$17-$M$17),幹材積成長量!$S$7:$S$148,0),MATCH($G119,幹材積成長量!$S$7:$U$7,0)),IF($F119="地位Ⅲ",INDEX(幹材積成長量!$Y$7:$AA$148,MATCH(【入力】吸収量・排出量算定シート!$H119+(M$17-$M$17),幹材積成長量!$Y$7:$Y$148,0),MATCH($G119,幹材積成長量!$Y$7:$AA$7,0)),INDEX(幹材積成長量!$V$7:$X$148,MATCH(【入力】吸収量・排出量算定シート!$H119+(M$17-$M$17),幹材積成長量!$V$7:$V$148,0),MATCH($G119,幹材積成長量!$V$7:$X$7,0)))),0)</f>
        <v>0</v>
      </c>
      <c r="N119" s="187">
        <f>IFERROR(IF($F119="地位Ⅰ",INDEX(幹材積成長量!$S$7:$U$148,MATCH(【入力】吸収量・排出量算定シート!$H119+(N$17-$M$17),幹材積成長量!$S$7:$S$148,0),MATCH($G119,幹材積成長量!$S$7:$U$7,0)),IF($F119="地位Ⅲ",INDEX(幹材積成長量!$Y$7:$AA$148,MATCH(【入力】吸収量・排出量算定シート!$H119+(N$17-$M$17),幹材積成長量!$Y$7:$Y$148,0),MATCH($G119,幹材積成長量!$Y$7:$AA$7,0)),INDEX(幹材積成長量!$V$7:$X$148,MATCH(【入力】吸収量・排出量算定シート!$H119+(N$17-$M$17),幹材積成長量!$V$7:$V$148,0),MATCH($G119,幹材積成長量!$V$7:$X$7,0)))),0)</f>
        <v>0</v>
      </c>
      <c r="O119" s="187">
        <f>IFERROR(IF($F119="地位Ⅰ",INDEX(幹材積成長量!$S$7:$U$148,MATCH(【入力】吸収量・排出量算定シート!$H119+(O$17-$M$17),幹材積成長量!$S$7:$S$148,0),MATCH($G119,幹材積成長量!$S$7:$U$7,0)),IF($F119="地位Ⅲ",INDEX(幹材積成長量!$Y$7:$AA$148,MATCH(【入力】吸収量・排出量算定シート!$H119+(O$17-$M$17),幹材積成長量!$Y$7:$Y$148,0),MATCH($G119,幹材積成長量!$Y$7:$AA$7,0)),INDEX(幹材積成長量!$V$7:$X$148,MATCH(【入力】吸収量・排出量算定シート!$H119+(O$17-$M$17),幹材積成長量!$V$7:$V$148,0),MATCH($G119,幹材積成長量!$V$7:$X$7,0)))),0)</f>
        <v>0</v>
      </c>
      <c r="P119" s="187">
        <f>IFERROR(IF($F119="地位Ⅰ",INDEX(幹材積成長量!$S$7:$U$148,MATCH(【入力】吸収量・排出量算定シート!$H119+(P$17-$M$17),幹材積成長量!$S$7:$S$148,0),MATCH($G119,幹材積成長量!$S$7:$U$7,0)),IF($F119="地位Ⅲ",INDEX(幹材積成長量!$Y$7:$AA$148,MATCH(【入力】吸収量・排出量算定シート!$H119+(P$17-$M$17),幹材積成長量!$Y$7:$Y$148,0),MATCH($G119,幹材積成長量!$Y$7:$AA$7,0)),INDEX(幹材積成長量!$V$7:$X$148,MATCH(【入力】吸収量・排出量算定シート!$H119+(P$17-$M$17),幹材積成長量!$V$7:$V$148,0),MATCH($G119,幹材積成長量!$V$7:$X$7,0)))),0)</f>
        <v>0</v>
      </c>
      <c r="Q119" s="187">
        <f>IFERROR(IF($F119="地位Ⅰ",INDEX(幹材積成長量!$S$7:$U$148,MATCH(【入力】吸収量・排出量算定シート!$H119+(Q$17-$M$17),幹材積成長量!$S$7:$S$148,0),MATCH($G119,幹材積成長量!$S$7:$U$7,0)),IF($F119="地位Ⅲ",INDEX(幹材積成長量!$Y$7:$AA$148,MATCH(【入力】吸収量・排出量算定シート!$H119+(Q$17-$M$17),幹材積成長量!$Y$7:$Y$148,0),MATCH($G119,幹材積成長量!$Y$7:$AA$7,0)),INDEX(幹材積成長量!$V$7:$X$148,MATCH(【入力】吸収量・排出量算定シート!$H119+(Q$17-$M$17),幹材積成長量!$V$7:$V$148,0),MATCH($G119,幹材積成長量!$V$7:$X$7,0)))),0)</f>
        <v>0</v>
      </c>
      <c r="R119" s="187">
        <f>IFERROR(IF($F119="地位Ⅰ",INDEX(幹材積成長量!$S$7:$U$148,MATCH(【入力】吸収量・排出量算定シート!$H119+(R$17-$M$17),幹材積成長量!$S$7:$S$148,0),MATCH($G119,幹材積成長量!$S$7:$U$7,0)),IF($F119="地位Ⅲ",INDEX(幹材積成長量!$Y$7:$AA$148,MATCH(【入力】吸収量・排出量算定シート!$H119+(R$17-$M$17),幹材積成長量!$Y$7:$Y$148,0),MATCH($G119,幹材積成長量!$Y$7:$AA$7,0)),INDEX(幹材積成長量!$V$7:$X$148,MATCH(【入力】吸収量・排出量算定シート!$H119+(R$17-$M$17),幹材積成長量!$V$7:$V$148,0),MATCH($G119,幹材積成長量!$V$7:$X$7,0)))),0)</f>
        <v>0</v>
      </c>
      <c r="S119" s="187">
        <f>IFERROR(IF($F119="地位Ⅰ",INDEX(幹材積成長量!$S$7:$U$148,MATCH(【入力】吸収量・排出量算定シート!$H119+(S$17-$M$17),幹材積成長量!$S$7:$S$148,0),MATCH($G119,幹材積成長量!$S$7:$U$7,0)),IF($F119="地位Ⅲ",INDEX(幹材積成長量!$Y$7:$AA$148,MATCH(【入力】吸収量・排出量算定シート!$H119+(S$17-$M$17),幹材積成長量!$Y$7:$Y$148,0),MATCH($G119,幹材積成長量!$Y$7:$AA$7,0)),INDEX(幹材積成長量!$V$7:$X$148,MATCH(【入力】吸収量・排出量算定シート!$H119+(S$17-$M$17),幹材積成長量!$V$7:$V$148,0),MATCH($G119,幹材積成長量!$V$7:$X$7,0)))),0)</f>
        <v>0</v>
      </c>
      <c r="T119" s="187">
        <f>IFERROR(IF($F119="地位Ⅰ",INDEX(幹材積成長量!$S$7:$U$148,MATCH(【入力】吸収量・排出量算定シート!$H119+(T$17-$M$17),幹材積成長量!$S$7:$S$148,0),MATCH($G119,幹材積成長量!$S$7:$U$7,0)),IF($F119="地位Ⅲ",INDEX(幹材積成長量!$Y$7:$AA$148,MATCH(【入力】吸収量・排出量算定シート!$H119+(T$17-$M$17),幹材積成長量!$Y$7:$Y$148,0),MATCH($G119,幹材積成長量!$Y$7:$AA$7,0)),INDEX(幹材積成長量!$V$7:$X$148,MATCH(【入力】吸収量・排出量算定シート!$H119+(T$17-$M$17),幹材積成長量!$V$7:$V$148,0),MATCH($G119,幹材積成長量!$V$7:$X$7,0)))),0)</f>
        <v>0</v>
      </c>
      <c r="U119" s="187">
        <f>IFERROR(IF($F119="地位Ⅰ",INDEX(幹材積成長量!$S$7:$U$148,MATCH(【入力】吸収量・排出量算定シート!$H119+(U$17-$M$17),幹材積成長量!$S$7:$S$148,0),MATCH($G119,幹材積成長量!$S$7:$U$7,0)),IF($F119="地位Ⅲ",INDEX(幹材積成長量!$Y$7:$AA$148,MATCH(【入力】吸収量・排出量算定シート!$H119+(U$17-$M$17),幹材積成長量!$Y$7:$Y$148,0),MATCH($G119,幹材積成長量!$Y$7:$AA$7,0)),INDEX(幹材積成長量!$V$7:$X$148,MATCH(【入力】吸収量・排出量算定シート!$H119+(U$17-$M$17),幹材積成長量!$V$7:$V$148,0),MATCH($G119,幹材積成長量!$V$7:$X$7,0)))),0)</f>
        <v>0</v>
      </c>
      <c r="V119" s="187">
        <f>IFERROR(IF($F119="地位Ⅰ",INDEX(幹材積成長量!$S$7:$U$148,MATCH(【入力】吸収量・排出量算定シート!$H119+(V$17-$M$17),幹材積成長量!$S$7:$S$148,0),MATCH($G119,幹材積成長量!$S$7:$U$7,0)),IF($F119="地位Ⅲ",INDEX(幹材積成長量!$Y$7:$AA$148,MATCH(【入力】吸収量・排出量算定シート!$H119+(V$17-$M$17),幹材積成長量!$Y$7:$Y$148,0),MATCH($G119,幹材積成長量!$Y$7:$AA$7,0)),INDEX(幹材積成長量!$V$7:$X$148,MATCH(【入力】吸収量・排出量算定シート!$H119+(V$17-$M$17),幹材積成長量!$V$7:$V$148,0),MATCH($G119,幹材積成長量!$V$7:$X$7,0)))),0)</f>
        <v>0</v>
      </c>
      <c r="W119" s="187">
        <f>IFERROR(IF($F119="地位Ⅰ",INDEX(幹材積成長量!$S$7:$U$148,MATCH(【入力】吸収量・排出量算定シート!$H119+(W$17-$M$17),幹材積成長量!$S$7:$S$148,0),MATCH($G119,幹材積成長量!$S$7:$U$7,0)),IF($F119="地位Ⅲ",INDEX(幹材積成長量!$Y$7:$AA$148,MATCH(【入力】吸収量・排出量算定シート!$H119+(W$17-$M$17),幹材積成長量!$Y$7:$Y$148,0),MATCH($G119,幹材積成長量!$Y$7:$AA$7,0)),INDEX(幹材積成長量!$V$7:$X$148,MATCH(【入力】吸収量・排出量算定シート!$H119+(W$17-$M$17),幹材積成長量!$V$7:$V$148,0),MATCH($G119,幹材積成長量!$V$7:$X$7,0)))),0)</f>
        <v>0</v>
      </c>
      <c r="X119" s="187">
        <f>IFERROR(IF($F119="地位Ⅰ",INDEX(幹材積成長量!$S$7:$U$148,MATCH(【入力】吸収量・排出量算定シート!$H119+(X$17-$M$17),幹材積成長量!$S$7:$S$148,0),MATCH($G119,幹材積成長量!$S$7:$U$7,0)),IF($F119="地位Ⅲ",INDEX(幹材積成長量!$Y$7:$AA$148,MATCH(【入力】吸収量・排出量算定シート!$H119+(X$17-$M$17),幹材積成長量!$Y$7:$Y$148,0),MATCH($G119,幹材積成長量!$Y$7:$AA$7,0)),INDEX(幹材積成長量!$V$7:$X$148,MATCH(【入力】吸収量・排出量算定シート!$H119+(X$17-$M$17),幹材積成長量!$V$7:$V$148,0),MATCH($G119,幹材積成長量!$V$7:$X$7,0)))),0)</f>
        <v>0</v>
      </c>
      <c r="Y119" s="187">
        <f>IFERROR(IF($F119="地位Ⅰ",INDEX(幹材積成長量!$S$7:$U$148,MATCH(【入力】吸収量・排出量算定シート!$H119+(Y$17-$M$17),幹材積成長量!$S$7:$S$148,0),MATCH($G119,幹材積成長量!$S$7:$U$7,0)),IF($F119="地位Ⅲ",INDEX(幹材積成長量!$Y$7:$AA$148,MATCH(【入力】吸収量・排出量算定シート!$H119+(Y$17-$M$17),幹材積成長量!$Y$7:$Y$148,0),MATCH($G119,幹材積成長量!$Y$7:$AA$7,0)),INDEX(幹材積成長量!$V$7:$X$148,MATCH(【入力】吸収量・排出量算定シート!$H119+(Y$17-$M$17),幹材積成長量!$V$7:$V$148,0),MATCH($G119,幹材積成長量!$V$7:$X$7,0)))),0)</f>
        <v>0</v>
      </c>
      <c r="Z119" s="187">
        <f>IFERROR(IF($F119="地位Ⅰ",INDEX(幹材積成長量!$S$7:$U$148,MATCH(【入力】吸収量・排出量算定シート!$H119+(Z$17-$M$17),幹材積成長量!$S$7:$S$148,0),MATCH($G119,幹材積成長量!$S$7:$U$7,0)),IF($F119="地位Ⅲ",INDEX(幹材積成長量!$Y$7:$AA$148,MATCH(【入力】吸収量・排出量算定シート!$H119+(Z$17-$M$17),幹材積成長量!$Y$7:$Y$148,0),MATCH($G119,幹材積成長量!$Y$7:$AA$7,0)),INDEX(幹材積成長量!$V$7:$X$148,MATCH(【入力】吸収量・排出量算定シート!$H119+(Z$17-$M$17),幹材積成長量!$V$7:$V$148,0),MATCH($G119,幹材積成長量!$V$7:$X$7,0)))),0)</f>
        <v>0</v>
      </c>
      <c r="AA119" s="187">
        <f>IFERROR(IF($F119="地位Ⅰ",INDEX(幹材積成長量!$S$7:$U$148,MATCH(【入力】吸収量・排出量算定シート!$H119+(AA$17-$M$17),幹材積成長量!$S$7:$S$148,0),MATCH($G119,幹材積成長量!$S$7:$U$7,0)),IF($F119="地位Ⅲ",INDEX(幹材積成長量!$Y$7:$AA$148,MATCH(【入力】吸収量・排出量算定シート!$H119+(AA$17-$M$17),幹材積成長量!$Y$7:$Y$148,0),MATCH($G119,幹材積成長量!$Y$7:$AA$7,0)),INDEX(幹材積成長量!$V$7:$X$148,MATCH(【入力】吸収量・排出量算定シート!$H119+(AA$17-$M$17),幹材積成長量!$V$7:$V$148,0),MATCH($G119,幹材積成長量!$V$7:$X$7,0)))),0)</f>
        <v>0</v>
      </c>
      <c r="AB119" s="187">
        <f>IFERROR(IF($F119="地位Ⅰ",INDEX(幹材積成長量!$S$7:$U$148,MATCH(【入力】吸収量・排出量算定シート!$H119+(AB$17-$M$17),幹材積成長量!$S$7:$S$148,0),MATCH($G119,幹材積成長量!$S$7:$U$7,0)),IF($F119="地位Ⅲ",INDEX(幹材積成長量!$Y$7:$AA$148,MATCH(【入力】吸収量・排出量算定シート!$H119+(AB$17-$M$17),幹材積成長量!$Y$7:$Y$148,0),MATCH($G119,幹材積成長量!$Y$7:$AA$7,0)),INDEX(幹材積成長量!$V$7:$X$148,MATCH(【入力】吸収量・排出量算定シート!$H119+(AB$17-$M$17),幹材積成長量!$V$7:$V$148,0),MATCH($G119,幹材積成長量!$V$7:$X$7,0)))),0)</f>
        <v>0</v>
      </c>
      <c r="AC119" s="187">
        <f>IFERROR(IF($F119="地位Ⅰ",INDEX(幹材積成長量!$S$7:$U$148,MATCH(【入力】吸収量・排出量算定シート!$H119+(AC$17-$M$17),幹材積成長量!$S$7:$S$148,0),MATCH($G119,幹材積成長量!$S$7:$U$7,0)),IF($F119="地位Ⅲ",INDEX(幹材積成長量!$Y$7:$AA$148,MATCH(【入力】吸収量・排出量算定シート!$H119+(AC$17-$M$17),幹材積成長量!$Y$7:$Y$148,0),MATCH($G119,幹材積成長量!$Y$7:$AA$7,0)),INDEX(幹材積成長量!$V$7:$X$148,MATCH(【入力】吸収量・排出量算定シート!$H119+(AC$17-$M$17),幹材積成長量!$V$7:$V$148,0),MATCH($G119,幹材積成長量!$V$7:$X$7,0)))),0)</f>
        <v>0</v>
      </c>
      <c r="AD119" s="2">
        <f>IFERROR(INDEX('BEF（拡大係数）'!$A$4:$AO$154,MATCH(【入力】吸収量・排出量算定シート!$H119,'BEF（拡大係数）'!$A$4:$A$154,0),MATCH($G119,'BEF（拡大係数）'!$A$4:$AO$4,0)),0)</f>
        <v>0</v>
      </c>
      <c r="AE119" s="2">
        <f>IFERROR(INDEX('BEF（拡大係数）'!$A$4:$AO$154,MATCH(【入力】吸収量・排出量算定シート!$H119,'BEF（拡大係数）'!$A$4:$A$154,0),MATCH($G119,'BEF（拡大係数）'!$A$4:$AO$4,0)),0)</f>
        <v>0</v>
      </c>
      <c r="AF119" s="2">
        <f>IFERROR(INDEX('BEF（拡大係数）'!$A$4:$AO$154,MATCH(【入力】吸収量・排出量算定シート!$H119,'BEF（拡大係数）'!$A$4:$A$154,0),MATCH($G119,'BEF（拡大係数）'!$A$4:$AO$4,0)),0)</f>
        <v>0</v>
      </c>
      <c r="AG119" s="2">
        <f>IFERROR(INDEX('BEF（拡大係数）'!$A$4:$AO$154,MATCH(【入力】吸収量・排出量算定シート!$H119,'BEF（拡大係数）'!$A$4:$A$154,0),MATCH($G119,'BEF（拡大係数）'!$A$4:$AO$4,0)),0)</f>
        <v>0</v>
      </c>
      <c r="AH119" s="2">
        <f>IFERROR(INDEX('BEF（拡大係数）'!$A$4:$AO$154,MATCH(【入力】吸収量・排出量算定シート!$H119,'BEF（拡大係数）'!$A$4:$A$154,0),MATCH($G119,'BEF（拡大係数）'!$A$4:$AO$4,0)),0)</f>
        <v>0</v>
      </c>
      <c r="AI119" s="2">
        <f>IFERROR(INDEX('BEF（拡大係数）'!$A$4:$AO$154,MATCH(【入力】吸収量・排出量算定シート!$H119,'BEF（拡大係数）'!$A$4:$A$154,0),MATCH($G119,'BEF（拡大係数）'!$A$4:$AO$4,0)),0)</f>
        <v>0</v>
      </c>
      <c r="AJ119" s="2">
        <f>IFERROR(INDEX('BEF（拡大係数）'!$A$4:$AO$154,MATCH(【入力】吸収量・排出量算定シート!$H119,'BEF（拡大係数）'!$A$4:$A$154,0),MATCH($G119,'BEF（拡大係数）'!$A$4:$AO$4,0)),0)</f>
        <v>0</v>
      </c>
      <c r="AK119" s="2">
        <f>IFERROR(INDEX('BEF（拡大係数）'!$A$4:$AO$154,MATCH(【入力】吸収量・排出量算定シート!$H119,'BEF（拡大係数）'!$A$4:$A$154,0),MATCH($G119,'BEF（拡大係数）'!$A$4:$AO$4,0)),0)</f>
        <v>0</v>
      </c>
      <c r="AL119" s="2">
        <f>IFERROR(INDEX('BEF（拡大係数）'!$A$4:$AO$154,MATCH(【入力】吸収量・排出量算定シート!$H119,'BEF（拡大係数）'!$A$4:$A$154,0),MATCH($G119,'BEF（拡大係数）'!$A$4:$AO$4,0)),0)</f>
        <v>0</v>
      </c>
      <c r="AM119" s="2">
        <f>IFERROR(INDEX('BEF（拡大係数）'!$A$4:$AO$154,MATCH(【入力】吸収量・排出量算定シート!$H119,'BEF（拡大係数）'!$A$4:$A$154,0),MATCH($G119,'BEF（拡大係数）'!$A$4:$AO$4,0)),0)</f>
        <v>0</v>
      </c>
      <c r="AN119" s="2">
        <f>IFERROR(INDEX('BEF（拡大係数）'!$A$4:$AO$154,MATCH(【入力】吸収量・排出量算定シート!$H119,'BEF（拡大係数）'!$A$4:$A$154,0),MATCH($G119,'BEF（拡大係数）'!$A$4:$AO$4,0)),0)</f>
        <v>0</v>
      </c>
      <c r="AO119" s="2">
        <f>IFERROR(INDEX('BEF（拡大係数）'!$A$4:$AO$154,MATCH(【入力】吸収量・排出量算定シート!$H119,'BEF（拡大係数）'!$A$4:$A$154,0),MATCH($G119,'BEF（拡大係数）'!$A$4:$AO$4,0)),0)</f>
        <v>0</v>
      </c>
      <c r="AP119" s="2">
        <f>IFERROR(INDEX('BEF（拡大係数）'!$A$4:$AO$154,MATCH(【入力】吸収量・排出量算定シート!$H119,'BEF（拡大係数）'!$A$4:$A$154,0),MATCH($G119,'BEF（拡大係数）'!$A$4:$AO$4,0)),0)</f>
        <v>0</v>
      </c>
      <c r="AQ119" s="2">
        <f>IFERROR(INDEX('BEF（拡大係数）'!$A$4:$AO$154,MATCH(【入力】吸収量・排出量算定シート!$H119,'BEF（拡大係数）'!$A$4:$A$154,0),MATCH($G119,'BEF（拡大係数）'!$A$4:$AO$4,0)),0)</f>
        <v>0</v>
      </c>
      <c r="AR119" s="2">
        <f>IFERROR(INDEX('BEF（拡大係数）'!$A$4:$AO$154,MATCH(【入力】吸収量・排出量算定シート!$H119,'BEF（拡大係数）'!$A$4:$A$154,0),MATCH($G119,'BEF（拡大係数）'!$A$4:$AO$4,0)),0)</f>
        <v>0</v>
      </c>
      <c r="AS119" s="2">
        <f>IFERROR(INDEX('BEF（拡大係数）'!$A$4:$AO$154,MATCH(【入力】吸収量・排出量算定シート!$H119,'BEF（拡大係数）'!$A$4:$A$154,0),MATCH($G119,'BEF（拡大係数）'!$A$4:$AO$4,0)),0)</f>
        <v>0</v>
      </c>
      <c r="AT119" s="2">
        <f>IFERROR(INDEX('BEF（拡大係数）'!$A$4:$AO$154,MATCH(【入力】吸収量・排出量算定シート!$H119,'BEF（拡大係数）'!$A$4:$A$154,0),MATCH($G119,'BEF（拡大係数）'!$A$4:$AO$4,0)),0)</f>
        <v>0</v>
      </c>
      <c r="AU119" s="2">
        <f>IFERROR(VLOOKUP($G119,パラメータ_オリジナル!$B$6:$G$45,4,FALSE),0)</f>
        <v>0</v>
      </c>
      <c r="AV119" s="2">
        <f>IFERROR(VLOOKUP($G119,パラメータ_オリジナル!$B$6:$G$45,5,FALSE),0)</f>
        <v>0</v>
      </c>
      <c r="AW119" s="2">
        <f>IFERROR(VLOOKUP($G119,パラメータ_オリジナル!$B$6:$G$45,6,FALSE),0)</f>
        <v>0</v>
      </c>
      <c r="AX119" s="125">
        <f t="shared" si="250"/>
        <v>0</v>
      </c>
      <c r="AY119" s="125">
        <f t="shared" si="251"/>
        <v>0</v>
      </c>
      <c r="AZ119" s="125">
        <f t="shared" si="252"/>
        <v>0</v>
      </c>
      <c r="BA119" s="125">
        <f t="shared" si="253"/>
        <v>0</v>
      </c>
      <c r="BB119" s="125">
        <f t="shared" si="254"/>
        <v>0</v>
      </c>
      <c r="BC119" s="125">
        <f t="shared" si="255"/>
        <v>0</v>
      </c>
      <c r="BD119" s="125">
        <f t="shared" si="256"/>
        <v>0</v>
      </c>
      <c r="BE119" s="125">
        <f t="shared" si="257"/>
        <v>0</v>
      </c>
      <c r="BF119" s="125">
        <f t="shared" si="258"/>
        <v>0</v>
      </c>
      <c r="BG119" s="125">
        <f t="shared" si="259"/>
        <v>0</v>
      </c>
      <c r="BH119" s="125">
        <f t="shared" si="260"/>
        <v>0</v>
      </c>
      <c r="BI119" s="125">
        <f t="shared" si="261"/>
        <v>0</v>
      </c>
      <c r="BJ119" s="125">
        <f t="shared" si="262"/>
        <v>0</v>
      </c>
      <c r="BK119" s="125">
        <f t="shared" si="263"/>
        <v>0</v>
      </c>
      <c r="BL119" s="125">
        <f t="shared" si="264"/>
        <v>0</v>
      </c>
      <c r="BM119" s="125">
        <f t="shared" si="265"/>
        <v>0</v>
      </c>
      <c r="BN119" s="125">
        <f t="shared" si="266"/>
        <v>0</v>
      </c>
      <c r="BO119" s="125">
        <f t="shared" si="267"/>
        <v>0</v>
      </c>
      <c r="BP119" s="125">
        <f t="shared" si="268"/>
        <v>0</v>
      </c>
      <c r="BQ119" s="125">
        <f t="shared" si="269"/>
        <v>0</v>
      </c>
      <c r="BR119" s="125">
        <f t="shared" si="270"/>
        <v>0</v>
      </c>
      <c r="BS119" s="125">
        <f t="shared" si="271"/>
        <v>0</v>
      </c>
      <c r="BT119" s="125">
        <f t="shared" si="272"/>
        <v>0</v>
      </c>
      <c r="BU119" s="125">
        <f t="shared" si="273"/>
        <v>0</v>
      </c>
      <c r="BV119" s="125">
        <f t="shared" si="274"/>
        <v>0</v>
      </c>
      <c r="BW119" s="125">
        <f t="shared" si="275"/>
        <v>0</v>
      </c>
      <c r="BX119" s="125">
        <f t="shared" si="276"/>
        <v>0</v>
      </c>
      <c r="BY119" s="125">
        <f t="shared" si="277"/>
        <v>0</v>
      </c>
      <c r="BZ119" s="125">
        <f t="shared" si="278"/>
        <v>0</v>
      </c>
      <c r="CA119" s="125">
        <f t="shared" si="279"/>
        <v>0</v>
      </c>
      <c r="CB119" s="125">
        <f t="shared" si="280"/>
        <v>0</v>
      </c>
      <c r="CC119" s="125">
        <f t="shared" si="281"/>
        <v>0</v>
      </c>
      <c r="CD119" s="125">
        <f t="shared" si="282"/>
        <v>0</v>
      </c>
      <c r="CE119" s="125">
        <f t="shared" si="283"/>
        <v>0</v>
      </c>
      <c r="CF119" s="2">
        <f>IFERROR(IF($F119="地位Ⅰ",INDEX(幹材積成長量!$I$7:$K$148,MATCH((【入力】吸収量・排出量算定シート!$H119+(【入力】吸収量・排出量算定シート!CF$17-【入力】吸収量・排出量算定シート!$CF$17)),幹材積成長量!$I$7:$I$148,0),MATCH(【入力】吸収量・排出量算定シート!$G119,幹材積成長量!$I$7:$K$7,0)),IF($F119="地位Ⅲ",INDEX(幹材積成長量!$O$7:$Q$148,MATCH((【入力】吸収量・排出量算定シート!$H119+(【入力】吸収量・排出量算定シート!CF$17-【入力】吸収量・排出量算定シート!$CF$17)),幹材積成長量!$O$7:$O$148,0),MATCH(【入力】吸収量・排出量算定シート!$G119,幹材積成長量!$O$7:$Q$7,0)),INDEX(幹材積成長量!$L$7:$N$148,MATCH((【入力】吸収量・排出量算定シート!$H119+(【入力】吸収量・排出量算定シート!CF$17-【入力】吸収量・排出量算定シート!$CF$17)),幹材積成長量!$L$7:$L$148,0),MATCH(【入力】吸収量・排出量算定シート!$G119,幹材積成長量!$L$7:$N$7,0)))),0)</f>
        <v>0</v>
      </c>
      <c r="CG119" s="2">
        <f>IFERROR(IF($F119="地位Ⅰ",INDEX(幹材積成長量!$I$7:$K$148,MATCH((【入力】吸収量・排出量算定シート!$H119+(【入力】吸収量・排出量算定シート!CG$17-【入力】吸収量・排出量算定シート!$CF$17)),幹材積成長量!$I$7:$I$148,0),MATCH(【入力】吸収量・排出量算定シート!$G119,幹材積成長量!$I$7:$K$7,0)),IF($F119="地位Ⅲ",INDEX(幹材積成長量!$O$7:$Q$148,MATCH((【入力】吸収量・排出量算定シート!$H119+(【入力】吸収量・排出量算定シート!CG$17-【入力】吸収量・排出量算定シート!$CF$17)),幹材積成長量!$O$7:$O$148,0),MATCH(【入力】吸収量・排出量算定シート!$G119,幹材積成長量!$O$7:$Q$7,0)),INDEX(幹材積成長量!$L$7:$N$148,MATCH((【入力】吸収量・排出量算定シート!$H119+(【入力】吸収量・排出量算定シート!CG$17-【入力】吸収量・排出量算定シート!$CF$17)),幹材積成長量!$L$7:$L$148,0),MATCH(【入力】吸収量・排出量算定シート!$G119,幹材積成長量!$L$7:$N$7,0)))),0)</f>
        <v>0</v>
      </c>
      <c r="CH119" s="2">
        <f>IFERROR(IF($F119="地位Ⅰ",INDEX(幹材積成長量!$I$7:$K$148,MATCH((【入力】吸収量・排出量算定シート!$H119+(【入力】吸収量・排出量算定シート!CH$17-【入力】吸収量・排出量算定シート!$CF$17)),幹材積成長量!$I$7:$I$148,0),MATCH(【入力】吸収量・排出量算定シート!$G119,幹材積成長量!$I$7:$K$7,0)),IF($F119="地位Ⅲ",INDEX(幹材積成長量!$O$7:$Q$148,MATCH((【入力】吸収量・排出量算定シート!$H119+(【入力】吸収量・排出量算定シート!CH$17-【入力】吸収量・排出量算定シート!$CF$17)),幹材積成長量!$O$7:$O$148,0),MATCH(【入力】吸収量・排出量算定シート!$G119,幹材積成長量!$O$7:$Q$7,0)),INDEX(幹材積成長量!$L$7:$N$148,MATCH((【入力】吸収量・排出量算定シート!$H119+(【入力】吸収量・排出量算定シート!CH$17-【入力】吸収量・排出量算定シート!$CF$17)),幹材積成長量!$L$7:$L$148,0),MATCH(【入力】吸収量・排出量算定シート!$G119,幹材積成長量!$L$7:$N$7,0)))),0)</f>
        <v>0</v>
      </c>
      <c r="CI119" s="2">
        <f>IFERROR(IF($F119="地位Ⅰ",INDEX(幹材積成長量!$I$7:$K$148,MATCH((【入力】吸収量・排出量算定シート!$H119+(【入力】吸収量・排出量算定シート!CI$17-【入力】吸収量・排出量算定シート!$CF$17)),幹材積成長量!$I$7:$I$148,0),MATCH(【入力】吸収量・排出量算定シート!$G119,幹材積成長量!$I$7:$K$7,0)),IF($F119="地位Ⅲ",INDEX(幹材積成長量!$O$7:$Q$148,MATCH((【入力】吸収量・排出量算定シート!$H119+(【入力】吸収量・排出量算定シート!CI$17-【入力】吸収量・排出量算定シート!$CF$17)),幹材積成長量!$O$7:$O$148,0),MATCH(【入力】吸収量・排出量算定シート!$G119,幹材積成長量!$O$7:$Q$7,0)),INDEX(幹材積成長量!$L$7:$N$148,MATCH((【入力】吸収量・排出量算定シート!$H119+(【入力】吸収量・排出量算定シート!CI$17-【入力】吸収量・排出量算定シート!$CF$17)),幹材積成長量!$L$7:$L$148,0),MATCH(【入力】吸収量・排出量算定シート!$G119,幹材積成長量!$L$7:$N$7,0)))),0)</f>
        <v>0</v>
      </c>
      <c r="CJ119" s="2">
        <f>IFERROR(IF($F119="地位Ⅰ",INDEX(幹材積成長量!$I$7:$K$148,MATCH((【入力】吸収量・排出量算定シート!$H119+(【入力】吸収量・排出量算定シート!CJ$17-【入力】吸収量・排出量算定シート!$CF$17)),幹材積成長量!$I$7:$I$148,0),MATCH(【入力】吸収量・排出量算定シート!$G119,幹材積成長量!$I$7:$K$7,0)),IF($F119="地位Ⅲ",INDEX(幹材積成長量!$O$7:$Q$148,MATCH((【入力】吸収量・排出量算定シート!$H119+(【入力】吸収量・排出量算定シート!CJ$17-【入力】吸収量・排出量算定シート!$CF$17)),幹材積成長量!$O$7:$O$148,0),MATCH(【入力】吸収量・排出量算定シート!$G119,幹材積成長量!$O$7:$Q$7,0)),INDEX(幹材積成長量!$L$7:$N$148,MATCH((【入力】吸収量・排出量算定シート!$H119+(【入力】吸収量・排出量算定シート!CJ$17-【入力】吸収量・排出量算定シート!$CF$17)),幹材積成長量!$L$7:$L$148,0),MATCH(【入力】吸収量・排出量算定シート!$G119,幹材積成長量!$L$7:$N$7,0)))),0)</f>
        <v>0</v>
      </c>
      <c r="CK119" s="2">
        <f>IFERROR(IF($F119="地位Ⅰ",INDEX(幹材積成長量!$I$7:$K$148,MATCH((【入力】吸収量・排出量算定シート!$H119+(【入力】吸収量・排出量算定シート!CK$17-【入力】吸収量・排出量算定シート!$CF$17)),幹材積成長量!$I$7:$I$148,0),MATCH(【入力】吸収量・排出量算定シート!$G119,幹材積成長量!$I$7:$K$7,0)),IF($F119="地位Ⅲ",INDEX(幹材積成長量!$O$7:$Q$148,MATCH((【入力】吸収量・排出量算定シート!$H119+(【入力】吸収量・排出量算定シート!CK$17-【入力】吸収量・排出量算定シート!$CF$17)),幹材積成長量!$O$7:$O$148,0),MATCH(【入力】吸収量・排出量算定シート!$G119,幹材積成長量!$O$7:$Q$7,0)),INDEX(幹材積成長量!$L$7:$N$148,MATCH((【入力】吸収量・排出量算定シート!$H119+(【入力】吸収量・排出量算定シート!CK$17-【入力】吸収量・排出量算定シート!$CF$17)),幹材積成長量!$L$7:$L$148,0),MATCH(【入力】吸収量・排出量算定シート!$G119,幹材積成長量!$L$7:$N$7,0)))),0)</f>
        <v>0</v>
      </c>
      <c r="CL119" s="2">
        <f>IFERROR(IF($F119="地位Ⅰ",INDEX(幹材積成長量!$I$7:$K$148,MATCH((【入力】吸収量・排出量算定シート!$H119+(【入力】吸収量・排出量算定シート!CL$17-【入力】吸収量・排出量算定シート!$CF$17)),幹材積成長量!$I$7:$I$148,0),MATCH(【入力】吸収量・排出量算定シート!$G119,幹材積成長量!$I$7:$K$7,0)),IF($F119="地位Ⅲ",INDEX(幹材積成長量!$O$7:$Q$148,MATCH((【入力】吸収量・排出量算定シート!$H119+(【入力】吸収量・排出量算定シート!CL$17-【入力】吸収量・排出量算定シート!$CF$17)),幹材積成長量!$O$7:$O$148,0),MATCH(【入力】吸収量・排出量算定シート!$G119,幹材積成長量!$O$7:$Q$7,0)),INDEX(幹材積成長量!$L$7:$N$148,MATCH((【入力】吸収量・排出量算定シート!$H119+(【入力】吸収量・排出量算定シート!CL$17-【入力】吸収量・排出量算定シート!$CF$17)),幹材積成長量!$L$7:$L$148,0),MATCH(【入力】吸収量・排出量算定シート!$G119,幹材積成長量!$L$7:$N$7,0)))),0)</f>
        <v>0</v>
      </c>
      <c r="CM119" s="2">
        <f>IFERROR(IF($F119="地位Ⅰ",INDEX(幹材積成長量!$I$7:$K$148,MATCH((【入力】吸収量・排出量算定シート!$H119+(【入力】吸収量・排出量算定シート!CM$17-【入力】吸収量・排出量算定シート!$CF$17)),幹材積成長量!$I$7:$I$148,0),MATCH(【入力】吸収量・排出量算定シート!$G119,幹材積成長量!$I$7:$K$7,0)),IF($F119="地位Ⅲ",INDEX(幹材積成長量!$O$7:$Q$148,MATCH((【入力】吸収量・排出量算定シート!$H119+(【入力】吸収量・排出量算定シート!CM$17-【入力】吸収量・排出量算定シート!$CF$17)),幹材積成長量!$O$7:$O$148,0),MATCH(【入力】吸収量・排出量算定シート!$G119,幹材積成長量!$O$7:$Q$7,0)),INDEX(幹材積成長量!$L$7:$N$148,MATCH((【入力】吸収量・排出量算定シート!$H119+(【入力】吸収量・排出量算定シート!CM$17-【入力】吸収量・排出量算定シート!$CF$17)),幹材積成長量!$L$7:$L$148,0),MATCH(【入力】吸収量・排出量算定シート!$G119,幹材積成長量!$L$7:$N$7,0)))),0)</f>
        <v>0</v>
      </c>
      <c r="CN119" s="2">
        <f>IFERROR(IF($F119="地位Ⅰ",INDEX(幹材積成長量!$I$7:$K$148,MATCH((【入力】吸収量・排出量算定シート!$H119+(【入力】吸収量・排出量算定シート!CN$17-【入力】吸収量・排出量算定シート!$CF$17)),幹材積成長量!$I$7:$I$148,0),MATCH(【入力】吸収量・排出量算定シート!$G119,幹材積成長量!$I$7:$K$7,0)),IF($F119="地位Ⅲ",INDEX(幹材積成長量!$O$7:$Q$148,MATCH((【入力】吸収量・排出量算定シート!$H119+(【入力】吸収量・排出量算定シート!CN$17-【入力】吸収量・排出量算定シート!$CF$17)),幹材積成長量!$O$7:$O$148,0),MATCH(【入力】吸収量・排出量算定シート!$G119,幹材積成長量!$O$7:$Q$7,0)),INDEX(幹材積成長量!$L$7:$N$148,MATCH((【入力】吸収量・排出量算定シート!$H119+(【入力】吸収量・排出量算定シート!CN$17-【入力】吸収量・排出量算定シート!$CF$17)),幹材積成長量!$L$7:$L$148,0),MATCH(【入力】吸収量・排出量算定シート!$G119,幹材積成長量!$L$7:$N$7,0)))),0)</f>
        <v>0</v>
      </c>
      <c r="CO119" s="2">
        <f>IFERROR(IF($F119="地位Ⅰ",INDEX(幹材積成長量!$I$7:$K$148,MATCH((【入力】吸収量・排出量算定シート!$H119+(【入力】吸収量・排出量算定シート!CO$17-【入力】吸収量・排出量算定シート!$CF$17)),幹材積成長量!$I$7:$I$148,0),MATCH(【入力】吸収量・排出量算定シート!$G119,幹材積成長量!$I$7:$K$7,0)),IF($F119="地位Ⅲ",INDEX(幹材積成長量!$O$7:$Q$148,MATCH((【入力】吸収量・排出量算定シート!$H119+(【入力】吸収量・排出量算定シート!CO$17-【入力】吸収量・排出量算定シート!$CF$17)),幹材積成長量!$O$7:$O$148,0),MATCH(【入力】吸収量・排出量算定シート!$G119,幹材積成長量!$O$7:$Q$7,0)),INDEX(幹材積成長量!$L$7:$N$148,MATCH((【入力】吸収量・排出量算定シート!$H119+(【入力】吸収量・排出量算定シート!CO$17-【入力】吸収量・排出量算定シート!$CF$17)),幹材積成長量!$L$7:$L$148,0),MATCH(【入力】吸収量・排出量算定シート!$G119,幹材積成長量!$L$7:$N$7,0)))),0)</f>
        <v>0</v>
      </c>
      <c r="CP119" s="2">
        <f>IFERROR(IF($F119="地位Ⅰ",INDEX(幹材積成長量!$I$7:$K$148,MATCH((【入力】吸収量・排出量算定シート!$H119+(【入力】吸収量・排出量算定シート!CP$17-【入力】吸収量・排出量算定シート!$CF$17)),幹材積成長量!$I$7:$I$148,0),MATCH(【入力】吸収量・排出量算定シート!$G119,幹材積成長量!$I$7:$K$7,0)),IF($F119="地位Ⅲ",INDEX(幹材積成長量!$O$7:$Q$148,MATCH((【入力】吸収量・排出量算定シート!$H119+(【入力】吸収量・排出量算定シート!CP$17-【入力】吸収量・排出量算定シート!$CF$17)),幹材積成長量!$O$7:$O$148,0),MATCH(【入力】吸収量・排出量算定シート!$G119,幹材積成長量!$O$7:$Q$7,0)),INDEX(幹材積成長量!$L$7:$N$148,MATCH((【入力】吸収量・排出量算定シート!$H119+(【入力】吸収量・排出量算定シート!CP$17-【入力】吸収量・排出量算定シート!$CF$17)),幹材積成長量!$L$7:$L$148,0),MATCH(【入力】吸収量・排出量算定シート!$G119,幹材積成長量!$L$7:$N$7,0)))),0)</f>
        <v>0</v>
      </c>
      <c r="CQ119" s="2">
        <f>IFERROR(IF($F119="地位Ⅰ",INDEX(幹材積成長量!$I$7:$K$148,MATCH((【入力】吸収量・排出量算定シート!$H119+(【入力】吸収量・排出量算定シート!CQ$17-【入力】吸収量・排出量算定シート!$CF$17)),幹材積成長量!$I$7:$I$148,0),MATCH(【入力】吸収量・排出量算定シート!$G119,幹材積成長量!$I$7:$K$7,0)),IF($F119="地位Ⅲ",INDEX(幹材積成長量!$O$7:$Q$148,MATCH((【入力】吸収量・排出量算定シート!$H119+(【入力】吸収量・排出量算定シート!CQ$17-【入力】吸収量・排出量算定シート!$CF$17)),幹材積成長量!$O$7:$O$148,0),MATCH(【入力】吸収量・排出量算定シート!$G119,幹材積成長量!$O$7:$Q$7,0)),INDEX(幹材積成長量!$L$7:$N$148,MATCH((【入力】吸収量・排出量算定シート!$H119+(【入力】吸収量・排出量算定シート!CQ$17-【入力】吸収量・排出量算定シート!$CF$17)),幹材積成長量!$L$7:$L$148,0),MATCH(【入力】吸収量・排出量算定シート!$G119,幹材積成長量!$L$7:$N$7,0)))),0)</f>
        <v>0</v>
      </c>
      <c r="CR119" s="2">
        <f>IFERROR(IF($F119="地位Ⅰ",INDEX(幹材積成長量!$I$7:$K$148,MATCH((【入力】吸収量・排出量算定シート!$H119+(【入力】吸収量・排出量算定シート!CR$17-【入力】吸収量・排出量算定シート!$CF$17)),幹材積成長量!$I$7:$I$148,0),MATCH(【入力】吸収量・排出量算定シート!$G119,幹材積成長量!$I$7:$K$7,0)),IF($F119="地位Ⅲ",INDEX(幹材積成長量!$O$7:$Q$148,MATCH((【入力】吸収量・排出量算定シート!$H119+(【入力】吸収量・排出量算定シート!CR$17-【入力】吸収量・排出量算定シート!$CF$17)),幹材積成長量!$O$7:$O$148,0),MATCH(【入力】吸収量・排出量算定シート!$G119,幹材積成長量!$O$7:$Q$7,0)),INDEX(幹材積成長量!$L$7:$N$148,MATCH((【入力】吸収量・排出量算定シート!$H119+(【入力】吸収量・排出量算定シート!CR$17-【入力】吸収量・排出量算定シート!$CF$17)),幹材積成長量!$L$7:$L$148,0),MATCH(【入力】吸収量・排出量算定シート!$G119,幹材積成長量!$L$7:$N$7,0)))),0)</f>
        <v>0</v>
      </c>
      <c r="CS119" s="2">
        <f>IFERROR(IF($F119="地位Ⅰ",INDEX(幹材積成長量!$I$7:$K$148,MATCH((【入力】吸収量・排出量算定シート!$H119+(【入力】吸収量・排出量算定シート!CS$17-【入力】吸収量・排出量算定シート!$CF$17)),幹材積成長量!$I$7:$I$148,0),MATCH(【入力】吸収量・排出量算定シート!$G119,幹材積成長量!$I$7:$K$7,0)),IF($F119="地位Ⅲ",INDEX(幹材積成長量!$O$7:$Q$148,MATCH((【入力】吸収量・排出量算定シート!$H119+(【入力】吸収量・排出量算定シート!CS$17-【入力】吸収量・排出量算定シート!$CF$17)),幹材積成長量!$O$7:$O$148,0),MATCH(【入力】吸収量・排出量算定シート!$G119,幹材積成長量!$O$7:$Q$7,0)),INDEX(幹材積成長量!$L$7:$N$148,MATCH((【入力】吸収量・排出量算定シート!$H119+(【入力】吸収量・排出量算定シート!CS$17-【入力】吸収量・排出量算定シート!$CF$17)),幹材積成長量!$L$7:$L$148,0),MATCH(【入力】吸収量・排出量算定シート!$G119,幹材積成長量!$L$7:$N$7,0)))),0)</f>
        <v>0</v>
      </c>
      <c r="CT119" s="2">
        <f>IFERROR(IF($F119="地位Ⅰ",INDEX(幹材積成長量!$I$7:$K$148,MATCH((【入力】吸収量・排出量算定シート!$H119+(【入力】吸収量・排出量算定シート!CT$17-【入力】吸収量・排出量算定シート!$CF$17)),幹材積成長量!$I$7:$I$148,0),MATCH(【入力】吸収量・排出量算定シート!$G119,幹材積成長量!$I$7:$K$7,0)),IF($F119="地位Ⅲ",INDEX(幹材積成長量!$O$7:$Q$148,MATCH((【入力】吸収量・排出量算定シート!$H119+(【入力】吸収量・排出量算定シート!CT$17-【入力】吸収量・排出量算定シート!$CF$17)),幹材積成長量!$O$7:$O$148,0),MATCH(【入力】吸収量・排出量算定シート!$G119,幹材積成長量!$O$7:$Q$7,0)),INDEX(幹材積成長量!$L$7:$N$148,MATCH((【入力】吸収量・排出量算定シート!$H119+(【入力】吸収量・排出量算定シート!CT$17-【入力】吸収量・排出量算定シート!$CF$17)),幹材積成長量!$L$7:$L$148,0),MATCH(【入力】吸収量・排出量算定シート!$G119,幹材積成長量!$L$7:$N$7,0)))),0)</f>
        <v>0</v>
      </c>
      <c r="CU119" s="2">
        <f>IFERROR(IF($F119="地位Ⅰ",INDEX(幹材積成長量!$I$7:$K$148,MATCH((【入力】吸収量・排出量算定シート!$H119+(【入力】吸収量・排出量算定シート!CU$17-【入力】吸収量・排出量算定シート!$CF$17)),幹材積成長量!$I$7:$I$148,0),MATCH(【入力】吸収量・排出量算定シート!$G119,幹材積成長量!$I$7:$K$7,0)),IF($F119="地位Ⅲ",INDEX(幹材積成長量!$O$7:$Q$148,MATCH((【入力】吸収量・排出量算定シート!$H119+(【入力】吸収量・排出量算定シート!CU$17-【入力】吸収量・排出量算定シート!$CF$17)),幹材積成長量!$O$7:$O$148,0),MATCH(【入力】吸収量・排出量算定シート!$G119,幹材積成長量!$O$7:$Q$7,0)),INDEX(幹材積成長量!$L$7:$N$148,MATCH((【入力】吸収量・排出量算定シート!$H119+(【入力】吸収量・排出量算定シート!CU$17-【入力】吸収量・排出量算定シート!$CF$17)),幹材積成長量!$L$7:$L$148,0),MATCH(【入力】吸収量・排出量算定シート!$G119,幹材積成長量!$L$7:$N$7,0)))),0)</f>
        <v>0</v>
      </c>
      <c r="CV119" s="2">
        <f>IFERROR(IF($F119="地位Ⅰ",INDEX(幹材積成長量!$I$7:$K$148,MATCH((【入力】吸収量・排出量算定シート!$H119+(【入力】吸収量・排出量算定シート!CV$17-【入力】吸収量・排出量算定シート!$CF$17)),幹材積成長量!$I$7:$I$148,0),MATCH(【入力】吸収量・排出量算定シート!$G119,幹材積成長量!$I$7:$K$7,0)),IF($F119="地位Ⅲ",INDEX(幹材積成長量!$O$7:$Q$148,MATCH((【入力】吸収量・排出量算定シート!$H119+(【入力】吸収量・排出量算定シート!CV$17-【入力】吸収量・排出量算定シート!$CF$17)),幹材積成長量!$O$7:$O$148,0),MATCH(【入力】吸収量・排出量算定シート!$G119,幹材積成長量!$O$7:$Q$7,0)),INDEX(幹材積成長量!$L$7:$N$148,MATCH((【入力】吸収量・排出量算定シート!$H119+(【入力】吸収量・排出量算定シート!CV$17-【入力】吸収量・排出量算定シート!$CF$17)),幹材積成長量!$L$7:$L$148,0),MATCH(【入力】吸収量・排出量算定シート!$G119,幹材積成長量!$L$7:$N$7,0)))),0)</f>
        <v>0</v>
      </c>
      <c r="CW119" s="2">
        <f t="shared" si="284"/>
        <v>0</v>
      </c>
      <c r="CX119" s="2">
        <f t="shared" si="285"/>
        <v>0</v>
      </c>
      <c r="CY119" s="2">
        <f t="shared" si="286"/>
        <v>0</v>
      </c>
      <c r="CZ119" s="2">
        <f t="shared" si="287"/>
        <v>0</v>
      </c>
      <c r="DA119" s="2">
        <f t="shared" si="288"/>
        <v>0</v>
      </c>
      <c r="DB119" s="2">
        <f t="shared" si="289"/>
        <v>0</v>
      </c>
      <c r="DC119" s="2">
        <f t="shared" si="290"/>
        <v>0</v>
      </c>
      <c r="DD119" s="2">
        <f t="shared" si="291"/>
        <v>0</v>
      </c>
      <c r="DE119" s="2">
        <f t="shared" si="292"/>
        <v>0</v>
      </c>
      <c r="DF119" s="2">
        <f t="shared" si="293"/>
        <v>0</v>
      </c>
      <c r="DG119" s="2">
        <f t="shared" si="294"/>
        <v>0</v>
      </c>
      <c r="DH119" s="2">
        <f t="shared" si="295"/>
        <v>0</v>
      </c>
      <c r="DI119" s="2">
        <f t="shared" si="296"/>
        <v>0</v>
      </c>
      <c r="DJ119" s="2">
        <f t="shared" si="297"/>
        <v>0</v>
      </c>
      <c r="DK119" s="2">
        <f t="shared" si="298"/>
        <v>0</v>
      </c>
      <c r="DL119" s="2">
        <f t="shared" si="299"/>
        <v>0</v>
      </c>
      <c r="DM119" s="2">
        <f t="shared" si="300"/>
        <v>0</v>
      </c>
      <c r="DN119" s="187">
        <f>IFERROR(IF($F119="地位Ⅰ",INDEX(幹材積成長量!$AE$7:$AG$14,8,MATCH(【入力】吸収量・排出量算定シート!$G119,幹材積成長量!$AE$7:$AG$7,0)),IF($F119="地位Ⅲ",INDEX(幹材積成長量!$AK$7:$AM$14,8,MATCH(【入力】吸収量・排出量算定シート!$G119,幹材積成長量!$AK$7:$AM$7,0)),INDEX(幹材積成長量!$AH$7:$AJ$14,8,MATCH(【入力】吸収量・排出量算定シート!$G119,幹材積成長量!$AH$7:$AJ$7,0)))),0)</f>
        <v>0</v>
      </c>
      <c r="DO119" s="187">
        <f>IFERROR(IF($F119="地位Ⅰ",INDEX(幹材積成長量!$AE$7:$AG$14,8,MATCH(【入力】吸収量・排出量算定シート!$G119,幹材積成長量!$AE$7:$AG$7,0)),IF($F119="地位Ⅲ",INDEX(幹材積成長量!$AK$7:$AM$14,8,MATCH(【入力】吸収量・排出量算定シート!$G119,幹材積成長量!$AK$7:$AM$7,0)),INDEX(幹材積成長量!$AH$7:$AJ$14,8,MATCH(【入力】吸収量・排出量算定シート!$G119,幹材積成長量!$AH$7:$AJ$7,0)))),0)</f>
        <v>0</v>
      </c>
      <c r="DP119" s="187">
        <f>IFERROR(IF($F119="地位Ⅰ",INDEX(幹材積成長量!$AE$7:$AG$14,8,MATCH(【入力】吸収量・排出量算定シート!$G119,幹材積成長量!$AE$7:$AG$7,0)),IF($F119="地位Ⅲ",INDEX(幹材積成長量!$AK$7:$AM$14,8,MATCH(【入力】吸収量・排出量算定シート!$G119,幹材積成長量!$AK$7:$AM$7,0)),INDEX(幹材積成長量!$AH$7:$AJ$14,8,MATCH(【入力】吸収量・排出量算定シート!$G119,幹材積成長量!$AH$7:$AJ$7,0)))),0)</f>
        <v>0</v>
      </c>
      <c r="DQ119" s="187">
        <f>IFERROR(IF($F119="地位Ⅰ",INDEX(幹材積成長量!$AE$7:$AG$14,8,MATCH(【入力】吸収量・排出量算定シート!$G119,幹材積成長量!$AE$7:$AG$7,0)),IF($F119="地位Ⅲ",INDEX(幹材積成長量!$AK$7:$AM$14,8,MATCH(【入力】吸収量・排出量算定シート!$G119,幹材積成長量!$AK$7:$AM$7,0)),INDEX(幹材積成長量!$AH$7:$AJ$14,8,MATCH(【入力】吸収量・排出量算定シート!$G119,幹材積成長量!$AH$7:$AJ$7,0)))),0)</f>
        <v>0</v>
      </c>
      <c r="DR119" s="187">
        <f>IFERROR(IF($F119="地位Ⅰ",INDEX(幹材積成長量!$AE$7:$AG$14,8,MATCH(【入力】吸収量・排出量算定シート!$G119,幹材積成長量!$AE$7:$AG$7,0)),IF($F119="地位Ⅲ",INDEX(幹材積成長量!$AK$7:$AM$14,8,MATCH(【入力】吸収量・排出量算定シート!$G119,幹材積成長量!$AK$7:$AM$7,0)),INDEX(幹材積成長量!$AH$7:$AJ$14,8,MATCH(【入力】吸収量・排出量算定シート!$G119,幹材積成長量!$AH$7:$AJ$7,0)))),0)</f>
        <v>0</v>
      </c>
      <c r="DS119" s="187">
        <f>IFERROR(IF($F119="地位Ⅰ",INDEX(幹材積成長量!$AE$7:$AG$14,8,MATCH(【入力】吸収量・排出量算定シート!$G119,幹材積成長量!$AE$7:$AG$7,0)),IF($F119="地位Ⅲ",INDEX(幹材積成長量!$AK$7:$AM$14,8,MATCH(【入力】吸収量・排出量算定シート!$G119,幹材積成長量!$AK$7:$AM$7,0)),INDEX(幹材積成長量!$AH$7:$AJ$14,8,MATCH(【入力】吸収量・排出量算定シート!$G119,幹材積成長量!$AH$7:$AJ$7,0)))),0)</f>
        <v>0</v>
      </c>
      <c r="DT119" s="187">
        <f>IFERROR(IF($F119="地位Ⅰ",INDEX(幹材積成長量!$AE$7:$AG$14,8,MATCH(【入力】吸収量・排出量算定シート!$G119,幹材積成長量!$AE$7:$AG$7,0)),IF($F119="地位Ⅲ",INDEX(幹材積成長量!$AK$7:$AM$14,8,MATCH(【入力】吸収量・排出量算定シート!$G119,幹材積成長量!$AK$7:$AM$7,0)),INDEX(幹材積成長量!$AH$7:$AJ$14,8,MATCH(【入力】吸収量・排出量算定シート!$G119,幹材積成長量!$AH$7:$AJ$7,0)))),0)</f>
        <v>0</v>
      </c>
      <c r="DU119" s="187">
        <f>IFERROR(IF($F119="地位Ⅰ",INDEX(幹材積成長量!$AE$7:$AG$14,8,MATCH(【入力】吸収量・排出量算定シート!$G119,幹材積成長量!$AE$7:$AG$7,0)),IF($F119="地位Ⅲ",INDEX(幹材積成長量!$AK$7:$AM$14,8,MATCH(【入力】吸収量・排出量算定シート!$G119,幹材積成長量!$AK$7:$AM$7,0)),INDEX(幹材積成長量!$AH$7:$AJ$14,8,MATCH(【入力】吸収量・排出量算定シート!$G119,幹材積成長量!$AH$7:$AJ$7,0)))),0)</f>
        <v>0</v>
      </c>
      <c r="DV119" s="187">
        <f>IFERROR(IF($F119="地位Ⅰ",INDEX(幹材積成長量!$AE$7:$AG$14,8,MATCH(【入力】吸収量・排出量算定シート!$G119,幹材積成長量!$AE$7:$AG$7,0)),IF($F119="地位Ⅲ",INDEX(幹材積成長量!$AK$7:$AM$14,8,MATCH(【入力】吸収量・排出量算定シート!$G119,幹材積成長量!$AK$7:$AM$7,0)),INDEX(幹材積成長量!$AH$7:$AJ$14,8,MATCH(【入力】吸収量・排出量算定シート!$G119,幹材積成長量!$AH$7:$AJ$7,0)))),0)</f>
        <v>0</v>
      </c>
      <c r="DW119" s="187">
        <f>IFERROR(IF($F119="地位Ⅰ",INDEX(幹材積成長量!$AE$7:$AG$14,8,MATCH(【入力】吸収量・排出量算定シート!$G119,幹材積成長量!$AE$7:$AG$7,0)),IF($F119="地位Ⅲ",INDEX(幹材積成長量!$AK$7:$AM$14,8,MATCH(【入力】吸収量・排出量算定シート!$G119,幹材積成長量!$AK$7:$AM$7,0)),INDEX(幹材積成長量!$AH$7:$AJ$14,8,MATCH(【入力】吸収量・排出量算定シート!$G119,幹材積成長量!$AH$7:$AJ$7,0)))),0)</f>
        <v>0</v>
      </c>
      <c r="DX119" s="187">
        <f>IFERROR(IF($F119="地位Ⅰ",INDEX(幹材積成長量!$AE$7:$AG$14,8,MATCH(【入力】吸収量・排出量算定シート!$G119,幹材積成長量!$AE$7:$AG$7,0)),IF($F119="地位Ⅲ",INDEX(幹材積成長量!$AK$7:$AM$14,8,MATCH(【入力】吸収量・排出量算定シート!$G119,幹材積成長量!$AK$7:$AM$7,0)),INDEX(幹材積成長量!$AH$7:$AJ$14,8,MATCH(【入力】吸収量・排出量算定シート!$G119,幹材積成長量!$AH$7:$AJ$7,0)))),0)</f>
        <v>0</v>
      </c>
      <c r="DY119" s="187">
        <f>IFERROR(IF($F119="地位Ⅰ",INDEX(幹材積成長量!$AE$7:$AG$14,8,MATCH(【入力】吸収量・排出量算定シート!$G119,幹材積成長量!$AE$7:$AG$7,0)),IF($F119="地位Ⅲ",INDEX(幹材積成長量!$AK$7:$AM$14,8,MATCH(【入力】吸収量・排出量算定シート!$G119,幹材積成長量!$AK$7:$AM$7,0)),INDEX(幹材積成長量!$AH$7:$AJ$14,8,MATCH(【入力】吸収量・排出量算定シート!$G119,幹材積成長量!$AH$7:$AJ$7,0)))),0)</f>
        <v>0</v>
      </c>
      <c r="DZ119" s="187">
        <f>IFERROR(IF($F119="地位Ⅰ",INDEX(幹材積成長量!$AE$7:$AG$14,8,MATCH(【入力】吸収量・排出量算定シート!$G119,幹材積成長量!$AE$7:$AG$7,0)),IF($F119="地位Ⅲ",INDEX(幹材積成長量!$AK$7:$AM$14,8,MATCH(【入力】吸収量・排出量算定シート!$G119,幹材積成長量!$AK$7:$AM$7,0)),INDEX(幹材積成長量!$AH$7:$AJ$14,8,MATCH(【入力】吸収量・排出量算定シート!$G119,幹材積成長量!$AH$7:$AJ$7,0)))),0)</f>
        <v>0</v>
      </c>
      <c r="EA119" s="187">
        <f>IFERROR(IF($F119="地位Ⅰ",INDEX(幹材積成長量!$AE$7:$AG$14,8,MATCH(【入力】吸収量・排出量算定シート!$G119,幹材積成長量!$AE$7:$AG$7,0)),IF($F119="地位Ⅲ",INDEX(幹材積成長量!$AK$7:$AM$14,8,MATCH(【入力】吸収量・排出量算定シート!$G119,幹材積成長量!$AK$7:$AM$7,0)),INDEX(幹材積成長量!$AH$7:$AJ$14,8,MATCH(【入力】吸収量・排出量算定シート!$G119,幹材積成長量!$AH$7:$AJ$7,0)))),0)</f>
        <v>0</v>
      </c>
      <c r="EB119" s="187">
        <f>IFERROR(IF($F119="地位Ⅰ",INDEX(幹材積成長量!$AE$7:$AG$14,8,MATCH(【入力】吸収量・排出量算定シート!$G119,幹材積成長量!$AE$7:$AG$7,0)),IF($F119="地位Ⅲ",INDEX(幹材積成長量!$AK$7:$AM$14,8,MATCH(【入力】吸収量・排出量算定シート!$G119,幹材積成長量!$AK$7:$AM$7,0)),INDEX(幹材積成長量!$AH$7:$AJ$14,8,MATCH(【入力】吸収量・排出量算定シート!$G119,幹材積成長量!$AH$7:$AJ$7,0)))),0)</f>
        <v>0</v>
      </c>
      <c r="EC119" s="187">
        <f>IFERROR(IF($F119="地位Ⅰ",INDEX(幹材積成長量!$AE$7:$AG$14,8,MATCH(【入力】吸収量・排出量算定シート!$G119,幹材積成長量!$AE$7:$AG$7,0)),IF($F119="地位Ⅲ",INDEX(幹材積成長量!$AK$7:$AM$14,8,MATCH(【入力】吸収量・排出量算定シート!$G119,幹材積成長量!$AK$7:$AM$7,0)),INDEX(幹材積成長量!$AH$7:$AJ$14,8,MATCH(【入力】吸収量・排出量算定シート!$G119,幹材積成長量!$AH$7:$AJ$7,0)))),0)</f>
        <v>0</v>
      </c>
      <c r="ED119" s="186">
        <f t="shared" si="301"/>
        <v>0</v>
      </c>
      <c r="EE119" s="186">
        <f t="shared" si="302"/>
        <v>0</v>
      </c>
      <c r="EF119" s="186">
        <f t="shared" si="303"/>
        <v>0</v>
      </c>
      <c r="EG119" s="186">
        <f t="shared" si="304"/>
        <v>0</v>
      </c>
      <c r="EH119" s="186">
        <f t="shared" si="305"/>
        <v>0</v>
      </c>
      <c r="EI119" s="186">
        <f t="shared" si="306"/>
        <v>0</v>
      </c>
      <c r="EJ119" s="186">
        <f t="shared" si="307"/>
        <v>0</v>
      </c>
      <c r="EK119" s="186">
        <f t="shared" si="308"/>
        <v>0</v>
      </c>
      <c r="EL119" s="186">
        <f t="shared" si="309"/>
        <v>0</v>
      </c>
      <c r="EM119" s="186">
        <f t="shared" si="310"/>
        <v>0</v>
      </c>
      <c r="EN119" s="186">
        <f t="shared" si="311"/>
        <v>0</v>
      </c>
      <c r="EO119" s="186">
        <f t="shared" si="312"/>
        <v>0</v>
      </c>
      <c r="EP119" s="186">
        <f t="shared" si="313"/>
        <v>0</v>
      </c>
      <c r="EQ119" s="186">
        <f t="shared" si="314"/>
        <v>0</v>
      </c>
      <c r="ER119" s="186">
        <f t="shared" si="315"/>
        <v>0</v>
      </c>
      <c r="ES119" s="186">
        <f t="shared" si="316"/>
        <v>0</v>
      </c>
      <c r="ET119" s="186">
        <f t="shared" si="317"/>
        <v>0</v>
      </c>
    </row>
    <row r="120" spans="2:150" x14ac:dyDescent="0.3">
      <c r="B120" s="3"/>
      <c r="C120" s="3"/>
      <c r="D120" s="3"/>
      <c r="E120" s="3"/>
      <c r="G120" s="217"/>
      <c r="J120" s="3"/>
      <c r="M120" s="187">
        <f>IFERROR(IF($F120="地位Ⅰ",INDEX(幹材積成長量!$S$7:$U$148,MATCH(【入力】吸収量・排出量算定シート!$H120+(M$17-$M$17),幹材積成長量!$S$7:$S$148,0),MATCH($G120,幹材積成長量!$S$7:$U$7,0)),IF($F120="地位Ⅲ",INDEX(幹材積成長量!$Y$7:$AA$148,MATCH(【入力】吸収量・排出量算定シート!$H120+(M$17-$M$17),幹材積成長量!$Y$7:$Y$148,0),MATCH($G120,幹材積成長量!$Y$7:$AA$7,0)),INDEX(幹材積成長量!$V$7:$X$148,MATCH(【入力】吸収量・排出量算定シート!$H120+(M$17-$M$17),幹材積成長量!$V$7:$V$148,0),MATCH($G120,幹材積成長量!$V$7:$X$7,0)))),0)</f>
        <v>0</v>
      </c>
      <c r="N120" s="187">
        <f>IFERROR(IF($F120="地位Ⅰ",INDEX(幹材積成長量!$S$7:$U$148,MATCH(【入力】吸収量・排出量算定シート!$H120+(N$17-$M$17),幹材積成長量!$S$7:$S$148,0),MATCH($G120,幹材積成長量!$S$7:$U$7,0)),IF($F120="地位Ⅲ",INDEX(幹材積成長量!$Y$7:$AA$148,MATCH(【入力】吸収量・排出量算定シート!$H120+(N$17-$M$17),幹材積成長量!$Y$7:$Y$148,0),MATCH($G120,幹材積成長量!$Y$7:$AA$7,0)),INDEX(幹材積成長量!$V$7:$X$148,MATCH(【入力】吸収量・排出量算定シート!$H120+(N$17-$M$17),幹材積成長量!$V$7:$V$148,0),MATCH($G120,幹材積成長量!$V$7:$X$7,0)))),0)</f>
        <v>0</v>
      </c>
      <c r="O120" s="187">
        <f>IFERROR(IF($F120="地位Ⅰ",INDEX(幹材積成長量!$S$7:$U$148,MATCH(【入力】吸収量・排出量算定シート!$H120+(O$17-$M$17),幹材積成長量!$S$7:$S$148,0),MATCH($G120,幹材積成長量!$S$7:$U$7,0)),IF($F120="地位Ⅲ",INDEX(幹材積成長量!$Y$7:$AA$148,MATCH(【入力】吸収量・排出量算定シート!$H120+(O$17-$M$17),幹材積成長量!$Y$7:$Y$148,0),MATCH($G120,幹材積成長量!$Y$7:$AA$7,0)),INDEX(幹材積成長量!$V$7:$X$148,MATCH(【入力】吸収量・排出量算定シート!$H120+(O$17-$M$17),幹材積成長量!$V$7:$V$148,0),MATCH($G120,幹材積成長量!$V$7:$X$7,0)))),0)</f>
        <v>0</v>
      </c>
      <c r="P120" s="187">
        <f>IFERROR(IF($F120="地位Ⅰ",INDEX(幹材積成長量!$S$7:$U$148,MATCH(【入力】吸収量・排出量算定シート!$H120+(P$17-$M$17),幹材積成長量!$S$7:$S$148,0),MATCH($G120,幹材積成長量!$S$7:$U$7,0)),IF($F120="地位Ⅲ",INDEX(幹材積成長量!$Y$7:$AA$148,MATCH(【入力】吸収量・排出量算定シート!$H120+(P$17-$M$17),幹材積成長量!$Y$7:$Y$148,0),MATCH($G120,幹材積成長量!$Y$7:$AA$7,0)),INDEX(幹材積成長量!$V$7:$X$148,MATCH(【入力】吸収量・排出量算定シート!$H120+(P$17-$M$17),幹材積成長量!$V$7:$V$148,0),MATCH($G120,幹材積成長量!$V$7:$X$7,0)))),0)</f>
        <v>0</v>
      </c>
      <c r="Q120" s="187">
        <f>IFERROR(IF($F120="地位Ⅰ",INDEX(幹材積成長量!$S$7:$U$148,MATCH(【入力】吸収量・排出量算定シート!$H120+(Q$17-$M$17),幹材積成長量!$S$7:$S$148,0),MATCH($G120,幹材積成長量!$S$7:$U$7,0)),IF($F120="地位Ⅲ",INDEX(幹材積成長量!$Y$7:$AA$148,MATCH(【入力】吸収量・排出量算定シート!$H120+(Q$17-$M$17),幹材積成長量!$Y$7:$Y$148,0),MATCH($G120,幹材積成長量!$Y$7:$AA$7,0)),INDEX(幹材積成長量!$V$7:$X$148,MATCH(【入力】吸収量・排出量算定シート!$H120+(Q$17-$M$17),幹材積成長量!$V$7:$V$148,0),MATCH($G120,幹材積成長量!$V$7:$X$7,0)))),0)</f>
        <v>0</v>
      </c>
      <c r="R120" s="187">
        <f>IFERROR(IF($F120="地位Ⅰ",INDEX(幹材積成長量!$S$7:$U$148,MATCH(【入力】吸収量・排出量算定シート!$H120+(R$17-$M$17),幹材積成長量!$S$7:$S$148,0),MATCH($G120,幹材積成長量!$S$7:$U$7,0)),IF($F120="地位Ⅲ",INDEX(幹材積成長量!$Y$7:$AA$148,MATCH(【入力】吸収量・排出量算定シート!$H120+(R$17-$M$17),幹材積成長量!$Y$7:$Y$148,0),MATCH($G120,幹材積成長量!$Y$7:$AA$7,0)),INDEX(幹材積成長量!$V$7:$X$148,MATCH(【入力】吸収量・排出量算定シート!$H120+(R$17-$M$17),幹材積成長量!$V$7:$V$148,0),MATCH($G120,幹材積成長量!$V$7:$X$7,0)))),0)</f>
        <v>0</v>
      </c>
      <c r="S120" s="187">
        <f>IFERROR(IF($F120="地位Ⅰ",INDEX(幹材積成長量!$S$7:$U$148,MATCH(【入力】吸収量・排出量算定シート!$H120+(S$17-$M$17),幹材積成長量!$S$7:$S$148,0),MATCH($G120,幹材積成長量!$S$7:$U$7,0)),IF($F120="地位Ⅲ",INDEX(幹材積成長量!$Y$7:$AA$148,MATCH(【入力】吸収量・排出量算定シート!$H120+(S$17-$M$17),幹材積成長量!$Y$7:$Y$148,0),MATCH($G120,幹材積成長量!$Y$7:$AA$7,0)),INDEX(幹材積成長量!$V$7:$X$148,MATCH(【入力】吸収量・排出量算定シート!$H120+(S$17-$M$17),幹材積成長量!$V$7:$V$148,0),MATCH($G120,幹材積成長量!$V$7:$X$7,0)))),0)</f>
        <v>0</v>
      </c>
      <c r="T120" s="187">
        <f>IFERROR(IF($F120="地位Ⅰ",INDEX(幹材積成長量!$S$7:$U$148,MATCH(【入力】吸収量・排出量算定シート!$H120+(T$17-$M$17),幹材積成長量!$S$7:$S$148,0),MATCH($G120,幹材積成長量!$S$7:$U$7,0)),IF($F120="地位Ⅲ",INDEX(幹材積成長量!$Y$7:$AA$148,MATCH(【入力】吸収量・排出量算定シート!$H120+(T$17-$M$17),幹材積成長量!$Y$7:$Y$148,0),MATCH($G120,幹材積成長量!$Y$7:$AA$7,0)),INDEX(幹材積成長量!$V$7:$X$148,MATCH(【入力】吸収量・排出量算定シート!$H120+(T$17-$M$17),幹材積成長量!$V$7:$V$148,0),MATCH($G120,幹材積成長量!$V$7:$X$7,0)))),0)</f>
        <v>0</v>
      </c>
      <c r="U120" s="187">
        <f>IFERROR(IF($F120="地位Ⅰ",INDEX(幹材積成長量!$S$7:$U$148,MATCH(【入力】吸収量・排出量算定シート!$H120+(U$17-$M$17),幹材積成長量!$S$7:$S$148,0),MATCH($G120,幹材積成長量!$S$7:$U$7,0)),IF($F120="地位Ⅲ",INDEX(幹材積成長量!$Y$7:$AA$148,MATCH(【入力】吸収量・排出量算定シート!$H120+(U$17-$M$17),幹材積成長量!$Y$7:$Y$148,0),MATCH($G120,幹材積成長量!$Y$7:$AA$7,0)),INDEX(幹材積成長量!$V$7:$X$148,MATCH(【入力】吸収量・排出量算定シート!$H120+(U$17-$M$17),幹材積成長量!$V$7:$V$148,0),MATCH($G120,幹材積成長量!$V$7:$X$7,0)))),0)</f>
        <v>0</v>
      </c>
      <c r="V120" s="187">
        <f>IFERROR(IF($F120="地位Ⅰ",INDEX(幹材積成長量!$S$7:$U$148,MATCH(【入力】吸収量・排出量算定シート!$H120+(V$17-$M$17),幹材積成長量!$S$7:$S$148,0),MATCH($G120,幹材積成長量!$S$7:$U$7,0)),IF($F120="地位Ⅲ",INDEX(幹材積成長量!$Y$7:$AA$148,MATCH(【入力】吸収量・排出量算定シート!$H120+(V$17-$M$17),幹材積成長量!$Y$7:$Y$148,0),MATCH($G120,幹材積成長量!$Y$7:$AA$7,0)),INDEX(幹材積成長量!$V$7:$X$148,MATCH(【入力】吸収量・排出量算定シート!$H120+(V$17-$M$17),幹材積成長量!$V$7:$V$148,0),MATCH($G120,幹材積成長量!$V$7:$X$7,0)))),0)</f>
        <v>0</v>
      </c>
      <c r="W120" s="187">
        <f>IFERROR(IF($F120="地位Ⅰ",INDEX(幹材積成長量!$S$7:$U$148,MATCH(【入力】吸収量・排出量算定シート!$H120+(W$17-$M$17),幹材積成長量!$S$7:$S$148,0),MATCH($G120,幹材積成長量!$S$7:$U$7,0)),IF($F120="地位Ⅲ",INDEX(幹材積成長量!$Y$7:$AA$148,MATCH(【入力】吸収量・排出量算定シート!$H120+(W$17-$M$17),幹材積成長量!$Y$7:$Y$148,0),MATCH($G120,幹材積成長量!$Y$7:$AA$7,0)),INDEX(幹材積成長量!$V$7:$X$148,MATCH(【入力】吸収量・排出量算定シート!$H120+(W$17-$M$17),幹材積成長量!$V$7:$V$148,0),MATCH($G120,幹材積成長量!$V$7:$X$7,0)))),0)</f>
        <v>0</v>
      </c>
      <c r="X120" s="187">
        <f>IFERROR(IF($F120="地位Ⅰ",INDEX(幹材積成長量!$S$7:$U$148,MATCH(【入力】吸収量・排出量算定シート!$H120+(X$17-$M$17),幹材積成長量!$S$7:$S$148,0),MATCH($G120,幹材積成長量!$S$7:$U$7,0)),IF($F120="地位Ⅲ",INDEX(幹材積成長量!$Y$7:$AA$148,MATCH(【入力】吸収量・排出量算定シート!$H120+(X$17-$M$17),幹材積成長量!$Y$7:$Y$148,0),MATCH($G120,幹材積成長量!$Y$7:$AA$7,0)),INDEX(幹材積成長量!$V$7:$X$148,MATCH(【入力】吸収量・排出量算定シート!$H120+(X$17-$M$17),幹材積成長量!$V$7:$V$148,0),MATCH($G120,幹材積成長量!$V$7:$X$7,0)))),0)</f>
        <v>0</v>
      </c>
      <c r="Y120" s="187">
        <f>IFERROR(IF($F120="地位Ⅰ",INDEX(幹材積成長量!$S$7:$U$148,MATCH(【入力】吸収量・排出量算定シート!$H120+(Y$17-$M$17),幹材積成長量!$S$7:$S$148,0),MATCH($G120,幹材積成長量!$S$7:$U$7,0)),IF($F120="地位Ⅲ",INDEX(幹材積成長量!$Y$7:$AA$148,MATCH(【入力】吸収量・排出量算定シート!$H120+(Y$17-$M$17),幹材積成長量!$Y$7:$Y$148,0),MATCH($G120,幹材積成長量!$Y$7:$AA$7,0)),INDEX(幹材積成長量!$V$7:$X$148,MATCH(【入力】吸収量・排出量算定シート!$H120+(Y$17-$M$17),幹材積成長量!$V$7:$V$148,0),MATCH($G120,幹材積成長量!$V$7:$X$7,0)))),0)</f>
        <v>0</v>
      </c>
      <c r="Z120" s="187">
        <f>IFERROR(IF($F120="地位Ⅰ",INDEX(幹材積成長量!$S$7:$U$148,MATCH(【入力】吸収量・排出量算定シート!$H120+(Z$17-$M$17),幹材積成長量!$S$7:$S$148,0),MATCH($G120,幹材積成長量!$S$7:$U$7,0)),IF($F120="地位Ⅲ",INDEX(幹材積成長量!$Y$7:$AA$148,MATCH(【入力】吸収量・排出量算定シート!$H120+(Z$17-$M$17),幹材積成長量!$Y$7:$Y$148,0),MATCH($G120,幹材積成長量!$Y$7:$AA$7,0)),INDEX(幹材積成長量!$V$7:$X$148,MATCH(【入力】吸収量・排出量算定シート!$H120+(Z$17-$M$17),幹材積成長量!$V$7:$V$148,0),MATCH($G120,幹材積成長量!$V$7:$X$7,0)))),0)</f>
        <v>0</v>
      </c>
      <c r="AA120" s="187">
        <f>IFERROR(IF($F120="地位Ⅰ",INDEX(幹材積成長量!$S$7:$U$148,MATCH(【入力】吸収量・排出量算定シート!$H120+(AA$17-$M$17),幹材積成長量!$S$7:$S$148,0),MATCH($G120,幹材積成長量!$S$7:$U$7,0)),IF($F120="地位Ⅲ",INDEX(幹材積成長量!$Y$7:$AA$148,MATCH(【入力】吸収量・排出量算定シート!$H120+(AA$17-$M$17),幹材積成長量!$Y$7:$Y$148,0),MATCH($G120,幹材積成長量!$Y$7:$AA$7,0)),INDEX(幹材積成長量!$V$7:$X$148,MATCH(【入力】吸収量・排出量算定シート!$H120+(AA$17-$M$17),幹材積成長量!$V$7:$V$148,0),MATCH($G120,幹材積成長量!$V$7:$X$7,0)))),0)</f>
        <v>0</v>
      </c>
      <c r="AB120" s="187">
        <f>IFERROR(IF($F120="地位Ⅰ",INDEX(幹材積成長量!$S$7:$U$148,MATCH(【入力】吸収量・排出量算定シート!$H120+(AB$17-$M$17),幹材積成長量!$S$7:$S$148,0),MATCH($G120,幹材積成長量!$S$7:$U$7,0)),IF($F120="地位Ⅲ",INDEX(幹材積成長量!$Y$7:$AA$148,MATCH(【入力】吸収量・排出量算定シート!$H120+(AB$17-$M$17),幹材積成長量!$Y$7:$Y$148,0),MATCH($G120,幹材積成長量!$Y$7:$AA$7,0)),INDEX(幹材積成長量!$V$7:$X$148,MATCH(【入力】吸収量・排出量算定シート!$H120+(AB$17-$M$17),幹材積成長量!$V$7:$V$148,0),MATCH($G120,幹材積成長量!$V$7:$X$7,0)))),0)</f>
        <v>0</v>
      </c>
      <c r="AC120" s="187">
        <f>IFERROR(IF($F120="地位Ⅰ",INDEX(幹材積成長量!$S$7:$U$148,MATCH(【入力】吸収量・排出量算定シート!$H120+(AC$17-$M$17),幹材積成長量!$S$7:$S$148,0),MATCH($G120,幹材積成長量!$S$7:$U$7,0)),IF($F120="地位Ⅲ",INDEX(幹材積成長量!$Y$7:$AA$148,MATCH(【入力】吸収量・排出量算定シート!$H120+(AC$17-$M$17),幹材積成長量!$Y$7:$Y$148,0),MATCH($G120,幹材積成長量!$Y$7:$AA$7,0)),INDEX(幹材積成長量!$V$7:$X$148,MATCH(【入力】吸収量・排出量算定シート!$H120+(AC$17-$M$17),幹材積成長量!$V$7:$V$148,0),MATCH($G120,幹材積成長量!$V$7:$X$7,0)))),0)</f>
        <v>0</v>
      </c>
      <c r="AD120" s="2">
        <f>IFERROR(INDEX('BEF（拡大係数）'!$A$4:$AO$154,MATCH(【入力】吸収量・排出量算定シート!$H120,'BEF（拡大係数）'!$A$4:$A$154,0),MATCH($G120,'BEF（拡大係数）'!$A$4:$AO$4,0)),0)</f>
        <v>0</v>
      </c>
      <c r="AE120" s="2">
        <f>IFERROR(INDEX('BEF（拡大係数）'!$A$4:$AO$154,MATCH(【入力】吸収量・排出量算定シート!$H120,'BEF（拡大係数）'!$A$4:$A$154,0),MATCH($G120,'BEF（拡大係数）'!$A$4:$AO$4,0)),0)</f>
        <v>0</v>
      </c>
      <c r="AF120" s="2">
        <f>IFERROR(INDEX('BEF（拡大係数）'!$A$4:$AO$154,MATCH(【入力】吸収量・排出量算定シート!$H120,'BEF（拡大係数）'!$A$4:$A$154,0),MATCH($G120,'BEF（拡大係数）'!$A$4:$AO$4,0)),0)</f>
        <v>0</v>
      </c>
      <c r="AG120" s="2">
        <f>IFERROR(INDEX('BEF（拡大係数）'!$A$4:$AO$154,MATCH(【入力】吸収量・排出量算定シート!$H120,'BEF（拡大係数）'!$A$4:$A$154,0),MATCH($G120,'BEF（拡大係数）'!$A$4:$AO$4,0)),0)</f>
        <v>0</v>
      </c>
      <c r="AH120" s="2">
        <f>IFERROR(INDEX('BEF（拡大係数）'!$A$4:$AO$154,MATCH(【入力】吸収量・排出量算定シート!$H120,'BEF（拡大係数）'!$A$4:$A$154,0),MATCH($G120,'BEF（拡大係数）'!$A$4:$AO$4,0)),0)</f>
        <v>0</v>
      </c>
      <c r="AI120" s="2">
        <f>IFERROR(INDEX('BEF（拡大係数）'!$A$4:$AO$154,MATCH(【入力】吸収量・排出量算定シート!$H120,'BEF（拡大係数）'!$A$4:$A$154,0),MATCH($G120,'BEF（拡大係数）'!$A$4:$AO$4,0)),0)</f>
        <v>0</v>
      </c>
      <c r="AJ120" s="2">
        <f>IFERROR(INDEX('BEF（拡大係数）'!$A$4:$AO$154,MATCH(【入力】吸収量・排出量算定シート!$H120,'BEF（拡大係数）'!$A$4:$A$154,0),MATCH($G120,'BEF（拡大係数）'!$A$4:$AO$4,0)),0)</f>
        <v>0</v>
      </c>
      <c r="AK120" s="2">
        <f>IFERROR(INDEX('BEF（拡大係数）'!$A$4:$AO$154,MATCH(【入力】吸収量・排出量算定シート!$H120,'BEF（拡大係数）'!$A$4:$A$154,0),MATCH($G120,'BEF（拡大係数）'!$A$4:$AO$4,0)),0)</f>
        <v>0</v>
      </c>
      <c r="AL120" s="2">
        <f>IFERROR(INDEX('BEF（拡大係数）'!$A$4:$AO$154,MATCH(【入力】吸収量・排出量算定シート!$H120,'BEF（拡大係数）'!$A$4:$A$154,0),MATCH($G120,'BEF（拡大係数）'!$A$4:$AO$4,0)),0)</f>
        <v>0</v>
      </c>
      <c r="AM120" s="2">
        <f>IFERROR(INDEX('BEF（拡大係数）'!$A$4:$AO$154,MATCH(【入力】吸収量・排出量算定シート!$H120,'BEF（拡大係数）'!$A$4:$A$154,0),MATCH($G120,'BEF（拡大係数）'!$A$4:$AO$4,0)),0)</f>
        <v>0</v>
      </c>
      <c r="AN120" s="2">
        <f>IFERROR(INDEX('BEF（拡大係数）'!$A$4:$AO$154,MATCH(【入力】吸収量・排出量算定シート!$H120,'BEF（拡大係数）'!$A$4:$A$154,0),MATCH($G120,'BEF（拡大係数）'!$A$4:$AO$4,0)),0)</f>
        <v>0</v>
      </c>
      <c r="AO120" s="2">
        <f>IFERROR(INDEX('BEF（拡大係数）'!$A$4:$AO$154,MATCH(【入力】吸収量・排出量算定シート!$H120,'BEF（拡大係数）'!$A$4:$A$154,0),MATCH($G120,'BEF（拡大係数）'!$A$4:$AO$4,0)),0)</f>
        <v>0</v>
      </c>
      <c r="AP120" s="2">
        <f>IFERROR(INDEX('BEF（拡大係数）'!$A$4:$AO$154,MATCH(【入力】吸収量・排出量算定シート!$H120,'BEF（拡大係数）'!$A$4:$A$154,0),MATCH($G120,'BEF（拡大係数）'!$A$4:$AO$4,0)),0)</f>
        <v>0</v>
      </c>
      <c r="AQ120" s="2">
        <f>IFERROR(INDEX('BEF（拡大係数）'!$A$4:$AO$154,MATCH(【入力】吸収量・排出量算定シート!$H120,'BEF（拡大係数）'!$A$4:$A$154,0),MATCH($G120,'BEF（拡大係数）'!$A$4:$AO$4,0)),0)</f>
        <v>0</v>
      </c>
      <c r="AR120" s="2">
        <f>IFERROR(INDEX('BEF（拡大係数）'!$A$4:$AO$154,MATCH(【入力】吸収量・排出量算定シート!$H120,'BEF（拡大係数）'!$A$4:$A$154,0),MATCH($G120,'BEF（拡大係数）'!$A$4:$AO$4,0)),0)</f>
        <v>0</v>
      </c>
      <c r="AS120" s="2">
        <f>IFERROR(INDEX('BEF（拡大係数）'!$A$4:$AO$154,MATCH(【入力】吸収量・排出量算定シート!$H120,'BEF（拡大係数）'!$A$4:$A$154,0),MATCH($G120,'BEF（拡大係数）'!$A$4:$AO$4,0)),0)</f>
        <v>0</v>
      </c>
      <c r="AT120" s="2">
        <f>IFERROR(INDEX('BEF（拡大係数）'!$A$4:$AO$154,MATCH(【入力】吸収量・排出量算定シート!$H120,'BEF（拡大係数）'!$A$4:$A$154,0),MATCH($G120,'BEF（拡大係数）'!$A$4:$AO$4,0)),0)</f>
        <v>0</v>
      </c>
      <c r="AU120" s="2">
        <f>IFERROR(VLOOKUP($G120,パラメータ_オリジナル!$B$6:$G$45,4,FALSE),0)</f>
        <v>0</v>
      </c>
      <c r="AV120" s="2">
        <f>IFERROR(VLOOKUP($G120,パラメータ_オリジナル!$B$6:$G$45,5,FALSE),0)</f>
        <v>0</v>
      </c>
      <c r="AW120" s="2">
        <f>IFERROR(VLOOKUP($G120,パラメータ_オリジナル!$B$6:$G$45,6,FALSE),0)</f>
        <v>0</v>
      </c>
      <c r="AX120" s="125">
        <f t="shared" si="250"/>
        <v>0</v>
      </c>
      <c r="AY120" s="125">
        <f t="shared" si="251"/>
        <v>0</v>
      </c>
      <c r="AZ120" s="125">
        <f t="shared" si="252"/>
        <v>0</v>
      </c>
      <c r="BA120" s="125">
        <f t="shared" si="253"/>
        <v>0</v>
      </c>
      <c r="BB120" s="125">
        <f t="shared" si="254"/>
        <v>0</v>
      </c>
      <c r="BC120" s="125">
        <f t="shared" si="255"/>
        <v>0</v>
      </c>
      <c r="BD120" s="125">
        <f t="shared" si="256"/>
        <v>0</v>
      </c>
      <c r="BE120" s="125">
        <f t="shared" si="257"/>
        <v>0</v>
      </c>
      <c r="BF120" s="125">
        <f t="shared" si="258"/>
        <v>0</v>
      </c>
      <c r="BG120" s="125">
        <f t="shared" si="259"/>
        <v>0</v>
      </c>
      <c r="BH120" s="125">
        <f t="shared" si="260"/>
        <v>0</v>
      </c>
      <c r="BI120" s="125">
        <f t="shared" si="261"/>
        <v>0</v>
      </c>
      <c r="BJ120" s="125">
        <f t="shared" si="262"/>
        <v>0</v>
      </c>
      <c r="BK120" s="125">
        <f t="shared" si="263"/>
        <v>0</v>
      </c>
      <c r="BL120" s="125">
        <f t="shared" si="264"/>
        <v>0</v>
      </c>
      <c r="BM120" s="125">
        <f t="shared" si="265"/>
        <v>0</v>
      </c>
      <c r="BN120" s="125">
        <f t="shared" si="266"/>
        <v>0</v>
      </c>
      <c r="BO120" s="125">
        <f t="shared" si="267"/>
        <v>0</v>
      </c>
      <c r="BP120" s="125">
        <f t="shared" si="268"/>
        <v>0</v>
      </c>
      <c r="BQ120" s="125">
        <f t="shared" si="269"/>
        <v>0</v>
      </c>
      <c r="BR120" s="125">
        <f t="shared" si="270"/>
        <v>0</v>
      </c>
      <c r="BS120" s="125">
        <f t="shared" si="271"/>
        <v>0</v>
      </c>
      <c r="BT120" s="125">
        <f t="shared" si="272"/>
        <v>0</v>
      </c>
      <c r="BU120" s="125">
        <f t="shared" si="273"/>
        <v>0</v>
      </c>
      <c r="BV120" s="125">
        <f t="shared" si="274"/>
        <v>0</v>
      </c>
      <c r="BW120" s="125">
        <f t="shared" si="275"/>
        <v>0</v>
      </c>
      <c r="BX120" s="125">
        <f t="shared" si="276"/>
        <v>0</v>
      </c>
      <c r="BY120" s="125">
        <f t="shared" si="277"/>
        <v>0</v>
      </c>
      <c r="BZ120" s="125">
        <f t="shared" si="278"/>
        <v>0</v>
      </c>
      <c r="CA120" s="125">
        <f t="shared" si="279"/>
        <v>0</v>
      </c>
      <c r="CB120" s="125">
        <f t="shared" si="280"/>
        <v>0</v>
      </c>
      <c r="CC120" s="125">
        <f t="shared" si="281"/>
        <v>0</v>
      </c>
      <c r="CD120" s="125">
        <f t="shared" si="282"/>
        <v>0</v>
      </c>
      <c r="CE120" s="125">
        <f t="shared" si="283"/>
        <v>0</v>
      </c>
      <c r="CF120" s="2">
        <f>IFERROR(IF($F120="地位Ⅰ",INDEX(幹材積成長量!$I$7:$K$148,MATCH((【入力】吸収量・排出量算定シート!$H120+(【入力】吸収量・排出量算定シート!CF$17-【入力】吸収量・排出量算定シート!$CF$17)),幹材積成長量!$I$7:$I$148,0),MATCH(【入力】吸収量・排出量算定シート!$G120,幹材積成長量!$I$7:$K$7,0)),IF($F120="地位Ⅲ",INDEX(幹材積成長量!$O$7:$Q$148,MATCH((【入力】吸収量・排出量算定シート!$H120+(【入力】吸収量・排出量算定シート!CF$17-【入力】吸収量・排出量算定シート!$CF$17)),幹材積成長量!$O$7:$O$148,0),MATCH(【入力】吸収量・排出量算定シート!$G120,幹材積成長量!$O$7:$Q$7,0)),INDEX(幹材積成長量!$L$7:$N$148,MATCH((【入力】吸収量・排出量算定シート!$H120+(【入力】吸収量・排出量算定シート!CF$17-【入力】吸収量・排出量算定シート!$CF$17)),幹材積成長量!$L$7:$L$148,0),MATCH(【入力】吸収量・排出量算定シート!$G120,幹材積成長量!$L$7:$N$7,0)))),0)</f>
        <v>0</v>
      </c>
      <c r="CG120" s="2">
        <f>IFERROR(IF($F120="地位Ⅰ",INDEX(幹材積成長量!$I$7:$K$148,MATCH((【入力】吸収量・排出量算定シート!$H120+(【入力】吸収量・排出量算定シート!CG$17-【入力】吸収量・排出量算定シート!$CF$17)),幹材積成長量!$I$7:$I$148,0),MATCH(【入力】吸収量・排出量算定シート!$G120,幹材積成長量!$I$7:$K$7,0)),IF($F120="地位Ⅲ",INDEX(幹材積成長量!$O$7:$Q$148,MATCH((【入力】吸収量・排出量算定シート!$H120+(【入力】吸収量・排出量算定シート!CG$17-【入力】吸収量・排出量算定シート!$CF$17)),幹材積成長量!$O$7:$O$148,0),MATCH(【入力】吸収量・排出量算定シート!$G120,幹材積成長量!$O$7:$Q$7,0)),INDEX(幹材積成長量!$L$7:$N$148,MATCH((【入力】吸収量・排出量算定シート!$H120+(【入力】吸収量・排出量算定シート!CG$17-【入力】吸収量・排出量算定シート!$CF$17)),幹材積成長量!$L$7:$L$148,0),MATCH(【入力】吸収量・排出量算定シート!$G120,幹材積成長量!$L$7:$N$7,0)))),0)</f>
        <v>0</v>
      </c>
      <c r="CH120" s="2">
        <f>IFERROR(IF($F120="地位Ⅰ",INDEX(幹材積成長量!$I$7:$K$148,MATCH((【入力】吸収量・排出量算定シート!$H120+(【入力】吸収量・排出量算定シート!CH$17-【入力】吸収量・排出量算定シート!$CF$17)),幹材積成長量!$I$7:$I$148,0),MATCH(【入力】吸収量・排出量算定シート!$G120,幹材積成長量!$I$7:$K$7,0)),IF($F120="地位Ⅲ",INDEX(幹材積成長量!$O$7:$Q$148,MATCH((【入力】吸収量・排出量算定シート!$H120+(【入力】吸収量・排出量算定シート!CH$17-【入力】吸収量・排出量算定シート!$CF$17)),幹材積成長量!$O$7:$O$148,0),MATCH(【入力】吸収量・排出量算定シート!$G120,幹材積成長量!$O$7:$Q$7,0)),INDEX(幹材積成長量!$L$7:$N$148,MATCH((【入力】吸収量・排出量算定シート!$H120+(【入力】吸収量・排出量算定シート!CH$17-【入力】吸収量・排出量算定シート!$CF$17)),幹材積成長量!$L$7:$L$148,0),MATCH(【入力】吸収量・排出量算定シート!$G120,幹材積成長量!$L$7:$N$7,0)))),0)</f>
        <v>0</v>
      </c>
      <c r="CI120" s="2">
        <f>IFERROR(IF($F120="地位Ⅰ",INDEX(幹材積成長量!$I$7:$K$148,MATCH((【入力】吸収量・排出量算定シート!$H120+(【入力】吸収量・排出量算定シート!CI$17-【入力】吸収量・排出量算定シート!$CF$17)),幹材積成長量!$I$7:$I$148,0),MATCH(【入力】吸収量・排出量算定シート!$G120,幹材積成長量!$I$7:$K$7,0)),IF($F120="地位Ⅲ",INDEX(幹材積成長量!$O$7:$Q$148,MATCH((【入力】吸収量・排出量算定シート!$H120+(【入力】吸収量・排出量算定シート!CI$17-【入力】吸収量・排出量算定シート!$CF$17)),幹材積成長量!$O$7:$O$148,0),MATCH(【入力】吸収量・排出量算定シート!$G120,幹材積成長量!$O$7:$Q$7,0)),INDEX(幹材積成長量!$L$7:$N$148,MATCH((【入力】吸収量・排出量算定シート!$H120+(【入力】吸収量・排出量算定シート!CI$17-【入力】吸収量・排出量算定シート!$CF$17)),幹材積成長量!$L$7:$L$148,0),MATCH(【入力】吸収量・排出量算定シート!$G120,幹材積成長量!$L$7:$N$7,0)))),0)</f>
        <v>0</v>
      </c>
      <c r="CJ120" s="2">
        <f>IFERROR(IF($F120="地位Ⅰ",INDEX(幹材積成長量!$I$7:$K$148,MATCH((【入力】吸収量・排出量算定シート!$H120+(【入力】吸収量・排出量算定シート!CJ$17-【入力】吸収量・排出量算定シート!$CF$17)),幹材積成長量!$I$7:$I$148,0),MATCH(【入力】吸収量・排出量算定シート!$G120,幹材積成長量!$I$7:$K$7,0)),IF($F120="地位Ⅲ",INDEX(幹材積成長量!$O$7:$Q$148,MATCH((【入力】吸収量・排出量算定シート!$H120+(【入力】吸収量・排出量算定シート!CJ$17-【入力】吸収量・排出量算定シート!$CF$17)),幹材積成長量!$O$7:$O$148,0),MATCH(【入力】吸収量・排出量算定シート!$G120,幹材積成長量!$O$7:$Q$7,0)),INDEX(幹材積成長量!$L$7:$N$148,MATCH((【入力】吸収量・排出量算定シート!$H120+(【入力】吸収量・排出量算定シート!CJ$17-【入力】吸収量・排出量算定シート!$CF$17)),幹材積成長量!$L$7:$L$148,0),MATCH(【入力】吸収量・排出量算定シート!$G120,幹材積成長量!$L$7:$N$7,0)))),0)</f>
        <v>0</v>
      </c>
      <c r="CK120" s="2">
        <f>IFERROR(IF($F120="地位Ⅰ",INDEX(幹材積成長量!$I$7:$K$148,MATCH((【入力】吸収量・排出量算定シート!$H120+(【入力】吸収量・排出量算定シート!CK$17-【入力】吸収量・排出量算定シート!$CF$17)),幹材積成長量!$I$7:$I$148,0),MATCH(【入力】吸収量・排出量算定シート!$G120,幹材積成長量!$I$7:$K$7,0)),IF($F120="地位Ⅲ",INDEX(幹材積成長量!$O$7:$Q$148,MATCH((【入力】吸収量・排出量算定シート!$H120+(【入力】吸収量・排出量算定シート!CK$17-【入力】吸収量・排出量算定シート!$CF$17)),幹材積成長量!$O$7:$O$148,0),MATCH(【入力】吸収量・排出量算定シート!$G120,幹材積成長量!$O$7:$Q$7,0)),INDEX(幹材積成長量!$L$7:$N$148,MATCH((【入力】吸収量・排出量算定シート!$H120+(【入力】吸収量・排出量算定シート!CK$17-【入力】吸収量・排出量算定シート!$CF$17)),幹材積成長量!$L$7:$L$148,0),MATCH(【入力】吸収量・排出量算定シート!$G120,幹材積成長量!$L$7:$N$7,0)))),0)</f>
        <v>0</v>
      </c>
      <c r="CL120" s="2">
        <f>IFERROR(IF($F120="地位Ⅰ",INDEX(幹材積成長量!$I$7:$K$148,MATCH((【入力】吸収量・排出量算定シート!$H120+(【入力】吸収量・排出量算定シート!CL$17-【入力】吸収量・排出量算定シート!$CF$17)),幹材積成長量!$I$7:$I$148,0),MATCH(【入力】吸収量・排出量算定シート!$G120,幹材積成長量!$I$7:$K$7,0)),IF($F120="地位Ⅲ",INDEX(幹材積成長量!$O$7:$Q$148,MATCH((【入力】吸収量・排出量算定シート!$H120+(【入力】吸収量・排出量算定シート!CL$17-【入力】吸収量・排出量算定シート!$CF$17)),幹材積成長量!$O$7:$O$148,0),MATCH(【入力】吸収量・排出量算定シート!$G120,幹材積成長量!$O$7:$Q$7,0)),INDEX(幹材積成長量!$L$7:$N$148,MATCH((【入力】吸収量・排出量算定シート!$H120+(【入力】吸収量・排出量算定シート!CL$17-【入力】吸収量・排出量算定シート!$CF$17)),幹材積成長量!$L$7:$L$148,0),MATCH(【入力】吸収量・排出量算定シート!$G120,幹材積成長量!$L$7:$N$7,0)))),0)</f>
        <v>0</v>
      </c>
      <c r="CM120" s="2">
        <f>IFERROR(IF($F120="地位Ⅰ",INDEX(幹材積成長量!$I$7:$K$148,MATCH((【入力】吸収量・排出量算定シート!$H120+(【入力】吸収量・排出量算定シート!CM$17-【入力】吸収量・排出量算定シート!$CF$17)),幹材積成長量!$I$7:$I$148,0),MATCH(【入力】吸収量・排出量算定シート!$G120,幹材積成長量!$I$7:$K$7,0)),IF($F120="地位Ⅲ",INDEX(幹材積成長量!$O$7:$Q$148,MATCH((【入力】吸収量・排出量算定シート!$H120+(【入力】吸収量・排出量算定シート!CM$17-【入力】吸収量・排出量算定シート!$CF$17)),幹材積成長量!$O$7:$O$148,0),MATCH(【入力】吸収量・排出量算定シート!$G120,幹材積成長量!$O$7:$Q$7,0)),INDEX(幹材積成長量!$L$7:$N$148,MATCH((【入力】吸収量・排出量算定シート!$H120+(【入力】吸収量・排出量算定シート!CM$17-【入力】吸収量・排出量算定シート!$CF$17)),幹材積成長量!$L$7:$L$148,0),MATCH(【入力】吸収量・排出量算定シート!$G120,幹材積成長量!$L$7:$N$7,0)))),0)</f>
        <v>0</v>
      </c>
      <c r="CN120" s="2">
        <f>IFERROR(IF($F120="地位Ⅰ",INDEX(幹材積成長量!$I$7:$K$148,MATCH((【入力】吸収量・排出量算定シート!$H120+(【入力】吸収量・排出量算定シート!CN$17-【入力】吸収量・排出量算定シート!$CF$17)),幹材積成長量!$I$7:$I$148,0),MATCH(【入力】吸収量・排出量算定シート!$G120,幹材積成長量!$I$7:$K$7,0)),IF($F120="地位Ⅲ",INDEX(幹材積成長量!$O$7:$Q$148,MATCH((【入力】吸収量・排出量算定シート!$H120+(【入力】吸収量・排出量算定シート!CN$17-【入力】吸収量・排出量算定シート!$CF$17)),幹材積成長量!$O$7:$O$148,0),MATCH(【入力】吸収量・排出量算定シート!$G120,幹材積成長量!$O$7:$Q$7,0)),INDEX(幹材積成長量!$L$7:$N$148,MATCH((【入力】吸収量・排出量算定シート!$H120+(【入力】吸収量・排出量算定シート!CN$17-【入力】吸収量・排出量算定シート!$CF$17)),幹材積成長量!$L$7:$L$148,0),MATCH(【入力】吸収量・排出量算定シート!$G120,幹材積成長量!$L$7:$N$7,0)))),0)</f>
        <v>0</v>
      </c>
      <c r="CO120" s="2">
        <f>IFERROR(IF($F120="地位Ⅰ",INDEX(幹材積成長量!$I$7:$K$148,MATCH((【入力】吸収量・排出量算定シート!$H120+(【入力】吸収量・排出量算定シート!CO$17-【入力】吸収量・排出量算定シート!$CF$17)),幹材積成長量!$I$7:$I$148,0),MATCH(【入力】吸収量・排出量算定シート!$G120,幹材積成長量!$I$7:$K$7,0)),IF($F120="地位Ⅲ",INDEX(幹材積成長量!$O$7:$Q$148,MATCH((【入力】吸収量・排出量算定シート!$H120+(【入力】吸収量・排出量算定シート!CO$17-【入力】吸収量・排出量算定シート!$CF$17)),幹材積成長量!$O$7:$O$148,0),MATCH(【入力】吸収量・排出量算定シート!$G120,幹材積成長量!$O$7:$Q$7,0)),INDEX(幹材積成長量!$L$7:$N$148,MATCH((【入力】吸収量・排出量算定シート!$H120+(【入力】吸収量・排出量算定シート!CO$17-【入力】吸収量・排出量算定シート!$CF$17)),幹材積成長量!$L$7:$L$148,0),MATCH(【入力】吸収量・排出量算定シート!$G120,幹材積成長量!$L$7:$N$7,0)))),0)</f>
        <v>0</v>
      </c>
      <c r="CP120" s="2">
        <f>IFERROR(IF($F120="地位Ⅰ",INDEX(幹材積成長量!$I$7:$K$148,MATCH((【入力】吸収量・排出量算定シート!$H120+(【入力】吸収量・排出量算定シート!CP$17-【入力】吸収量・排出量算定シート!$CF$17)),幹材積成長量!$I$7:$I$148,0),MATCH(【入力】吸収量・排出量算定シート!$G120,幹材積成長量!$I$7:$K$7,0)),IF($F120="地位Ⅲ",INDEX(幹材積成長量!$O$7:$Q$148,MATCH((【入力】吸収量・排出量算定シート!$H120+(【入力】吸収量・排出量算定シート!CP$17-【入力】吸収量・排出量算定シート!$CF$17)),幹材積成長量!$O$7:$O$148,0),MATCH(【入力】吸収量・排出量算定シート!$G120,幹材積成長量!$O$7:$Q$7,0)),INDEX(幹材積成長量!$L$7:$N$148,MATCH((【入力】吸収量・排出量算定シート!$H120+(【入力】吸収量・排出量算定シート!CP$17-【入力】吸収量・排出量算定シート!$CF$17)),幹材積成長量!$L$7:$L$148,0),MATCH(【入力】吸収量・排出量算定シート!$G120,幹材積成長量!$L$7:$N$7,0)))),0)</f>
        <v>0</v>
      </c>
      <c r="CQ120" s="2">
        <f>IFERROR(IF($F120="地位Ⅰ",INDEX(幹材積成長量!$I$7:$K$148,MATCH((【入力】吸収量・排出量算定シート!$H120+(【入力】吸収量・排出量算定シート!CQ$17-【入力】吸収量・排出量算定シート!$CF$17)),幹材積成長量!$I$7:$I$148,0),MATCH(【入力】吸収量・排出量算定シート!$G120,幹材積成長量!$I$7:$K$7,0)),IF($F120="地位Ⅲ",INDEX(幹材積成長量!$O$7:$Q$148,MATCH((【入力】吸収量・排出量算定シート!$H120+(【入力】吸収量・排出量算定シート!CQ$17-【入力】吸収量・排出量算定シート!$CF$17)),幹材積成長量!$O$7:$O$148,0),MATCH(【入力】吸収量・排出量算定シート!$G120,幹材積成長量!$O$7:$Q$7,0)),INDEX(幹材積成長量!$L$7:$N$148,MATCH((【入力】吸収量・排出量算定シート!$H120+(【入力】吸収量・排出量算定シート!CQ$17-【入力】吸収量・排出量算定シート!$CF$17)),幹材積成長量!$L$7:$L$148,0),MATCH(【入力】吸収量・排出量算定シート!$G120,幹材積成長量!$L$7:$N$7,0)))),0)</f>
        <v>0</v>
      </c>
      <c r="CR120" s="2">
        <f>IFERROR(IF($F120="地位Ⅰ",INDEX(幹材積成長量!$I$7:$K$148,MATCH((【入力】吸収量・排出量算定シート!$H120+(【入力】吸収量・排出量算定シート!CR$17-【入力】吸収量・排出量算定シート!$CF$17)),幹材積成長量!$I$7:$I$148,0),MATCH(【入力】吸収量・排出量算定シート!$G120,幹材積成長量!$I$7:$K$7,0)),IF($F120="地位Ⅲ",INDEX(幹材積成長量!$O$7:$Q$148,MATCH((【入力】吸収量・排出量算定シート!$H120+(【入力】吸収量・排出量算定シート!CR$17-【入力】吸収量・排出量算定シート!$CF$17)),幹材積成長量!$O$7:$O$148,0),MATCH(【入力】吸収量・排出量算定シート!$G120,幹材積成長量!$O$7:$Q$7,0)),INDEX(幹材積成長量!$L$7:$N$148,MATCH((【入力】吸収量・排出量算定シート!$H120+(【入力】吸収量・排出量算定シート!CR$17-【入力】吸収量・排出量算定シート!$CF$17)),幹材積成長量!$L$7:$L$148,0),MATCH(【入力】吸収量・排出量算定シート!$G120,幹材積成長量!$L$7:$N$7,0)))),0)</f>
        <v>0</v>
      </c>
      <c r="CS120" s="2">
        <f>IFERROR(IF($F120="地位Ⅰ",INDEX(幹材積成長量!$I$7:$K$148,MATCH((【入力】吸収量・排出量算定シート!$H120+(【入力】吸収量・排出量算定シート!CS$17-【入力】吸収量・排出量算定シート!$CF$17)),幹材積成長量!$I$7:$I$148,0),MATCH(【入力】吸収量・排出量算定シート!$G120,幹材積成長量!$I$7:$K$7,0)),IF($F120="地位Ⅲ",INDEX(幹材積成長量!$O$7:$Q$148,MATCH((【入力】吸収量・排出量算定シート!$H120+(【入力】吸収量・排出量算定シート!CS$17-【入力】吸収量・排出量算定シート!$CF$17)),幹材積成長量!$O$7:$O$148,0),MATCH(【入力】吸収量・排出量算定シート!$G120,幹材積成長量!$O$7:$Q$7,0)),INDEX(幹材積成長量!$L$7:$N$148,MATCH((【入力】吸収量・排出量算定シート!$H120+(【入力】吸収量・排出量算定シート!CS$17-【入力】吸収量・排出量算定シート!$CF$17)),幹材積成長量!$L$7:$L$148,0),MATCH(【入力】吸収量・排出量算定シート!$G120,幹材積成長量!$L$7:$N$7,0)))),0)</f>
        <v>0</v>
      </c>
      <c r="CT120" s="2">
        <f>IFERROR(IF($F120="地位Ⅰ",INDEX(幹材積成長量!$I$7:$K$148,MATCH((【入力】吸収量・排出量算定シート!$H120+(【入力】吸収量・排出量算定シート!CT$17-【入力】吸収量・排出量算定シート!$CF$17)),幹材積成長量!$I$7:$I$148,0),MATCH(【入力】吸収量・排出量算定シート!$G120,幹材積成長量!$I$7:$K$7,0)),IF($F120="地位Ⅲ",INDEX(幹材積成長量!$O$7:$Q$148,MATCH((【入力】吸収量・排出量算定シート!$H120+(【入力】吸収量・排出量算定シート!CT$17-【入力】吸収量・排出量算定シート!$CF$17)),幹材積成長量!$O$7:$O$148,0),MATCH(【入力】吸収量・排出量算定シート!$G120,幹材積成長量!$O$7:$Q$7,0)),INDEX(幹材積成長量!$L$7:$N$148,MATCH((【入力】吸収量・排出量算定シート!$H120+(【入力】吸収量・排出量算定シート!CT$17-【入力】吸収量・排出量算定シート!$CF$17)),幹材積成長量!$L$7:$L$148,0),MATCH(【入力】吸収量・排出量算定シート!$G120,幹材積成長量!$L$7:$N$7,0)))),0)</f>
        <v>0</v>
      </c>
      <c r="CU120" s="2">
        <f>IFERROR(IF($F120="地位Ⅰ",INDEX(幹材積成長量!$I$7:$K$148,MATCH((【入力】吸収量・排出量算定シート!$H120+(【入力】吸収量・排出量算定シート!CU$17-【入力】吸収量・排出量算定シート!$CF$17)),幹材積成長量!$I$7:$I$148,0),MATCH(【入力】吸収量・排出量算定シート!$G120,幹材積成長量!$I$7:$K$7,0)),IF($F120="地位Ⅲ",INDEX(幹材積成長量!$O$7:$Q$148,MATCH((【入力】吸収量・排出量算定シート!$H120+(【入力】吸収量・排出量算定シート!CU$17-【入力】吸収量・排出量算定シート!$CF$17)),幹材積成長量!$O$7:$O$148,0),MATCH(【入力】吸収量・排出量算定シート!$G120,幹材積成長量!$O$7:$Q$7,0)),INDEX(幹材積成長量!$L$7:$N$148,MATCH((【入力】吸収量・排出量算定シート!$H120+(【入力】吸収量・排出量算定シート!CU$17-【入力】吸収量・排出量算定シート!$CF$17)),幹材積成長量!$L$7:$L$148,0),MATCH(【入力】吸収量・排出量算定シート!$G120,幹材積成長量!$L$7:$N$7,0)))),0)</f>
        <v>0</v>
      </c>
      <c r="CV120" s="2">
        <f>IFERROR(IF($F120="地位Ⅰ",INDEX(幹材積成長量!$I$7:$K$148,MATCH((【入力】吸収量・排出量算定シート!$H120+(【入力】吸収量・排出量算定シート!CV$17-【入力】吸収量・排出量算定シート!$CF$17)),幹材積成長量!$I$7:$I$148,0),MATCH(【入力】吸収量・排出量算定シート!$G120,幹材積成長量!$I$7:$K$7,0)),IF($F120="地位Ⅲ",INDEX(幹材積成長量!$O$7:$Q$148,MATCH((【入力】吸収量・排出量算定シート!$H120+(【入力】吸収量・排出量算定シート!CV$17-【入力】吸収量・排出量算定シート!$CF$17)),幹材積成長量!$O$7:$O$148,0),MATCH(【入力】吸収量・排出量算定シート!$G120,幹材積成長量!$O$7:$Q$7,0)),INDEX(幹材積成長量!$L$7:$N$148,MATCH((【入力】吸収量・排出量算定シート!$H120+(【入力】吸収量・排出量算定シート!CV$17-【入力】吸収量・排出量算定シート!$CF$17)),幹材積成長量!$L$7:$L$148,0),MATCH(【入力】吸収量・排出量算定シート!$G120,幹材積成長量!$L$7:$N$7,0)))),0)</f>
        <v>0</v>
      </c>
      <c r="CW120" s="2">
        <f t="shared" si="284"/>
        <v>0</v>
      </c>
      <c r="CX120" s="2">
        <f t="shared" si="285"/>
        <v>0</v>
      </c>
      <c r="CY120" s="2">
        <f t="shared" si="286"/>
        <v>0</v>
      </c>
      <c r="CZ120" s="2">
        <f t="shared" si="287"/>
        <v>0</v>
      </c>
      <c r="DA120" s="2">
        <f t="shared" si="288"/>
        <v>0</v>
      </c>
      <c r="DB120" s="2">
        <f t="shared" si="289"/>
        <v>0</v>
      </c>
      <c r="DC120" s="2">
        <f t="shared" si="290"/>
        <v>0</v>
      </c>
      <c r="DD120" s="2">
        <f t="shared" si="291"/>
        <v>0</v>
      </c>
      <c r="DE120" s="2">
        <f t="shared" si="292"/>
        <v>0</v>
      </c>
      <c r="DF120" s="2">
        <f t="shared" si="293"/>
        <v>0</v>
      </c>
      <c r="DG120" s="2">
        <f t="shared" si="294"/>
        <v>0</v>
      </c>
      <c r="DH120" s="2">
        <f t="shared" si="295"/>
        <v>0</v>
      </c>
      <c r="DI120" s="2">
        <f t="shared" si="296"/>
        <v>0</v>
      </c>
      <c r="DJ120" s="2">
        <f t="shared" si="297"/>
        <v>0</v>
      </c>
      <c r="DK120" s="2">
        <f t="shared" si="298"/>
        <v>0</v>
      </c>
      <c r="DL120" s="2">
        <f t="shared" si="299"/>
        <v>0</v>
      </c>
      <c r="DM120" s="2">
        <f t="shared" si="300"/>
        <v>0</v>
      </c>
      <c r="DN120" s="187">
        <f>IFERROR(IF($F120="地位Ⅰ",INDEX(幹材積成長量!$AE$7:$AG$14,8,MATCH(【入力】吸収量・排出量算定シート!$G120,幹材積成長量!$AE$7:$AG$7,0)),IF($F120="地位Ⅲ",INDEX(幹材積成長量!$AK$7:$AM$14,8,MATCH(【入力】吸収量・排出量算定シート!$G120,幹材積成長量!$AK$7:$AM$7,0)),INDEX(幹材積成長量!$AH$7:$AJ$14,8,MATCH(【入力】吸収量・排出量算定シート!$G120,幹材積成長量!$AH$7:$AJ$7,0)))),0)</f>
        <v>0</v>
      </c>
      <c r="DO120" s="187">
        <f>IFERROR(IF($F120="地位Ⅰ",INDEX(幹材積成長量!$AE$7:$AG$14,8,MATCH(【入力】吸収量・排出量算定シート!$G120,幹材積成長量!$AE$7:$AG$7,0)),IF($F120="地位Ⅲ",INDEX(幹材積成長量!$AK$7:$AM$14,8,MATCH(【入力】吸収量・排出量算定シート!$G120,幹材積成長量!$AK$7:$AM$7,0)),INDEX(幹材積成長量!$AH$7:$AJ$14,8,MATCH(【入力】吸収量・排出量算定シート!$G120,幹材積成長量!$AH$7:$AJ$7,0)))),0)</f>
        <v>0</v>
      </c>
      <c r="DP120" s="187">
        <f>IFERROR(IF($F120="地位Ⅰ",INDEX(幹材積成長量!$AE$7:$AG$14,8,MATCH(【入力】吸収量・排出量算定シート!$G120,幹材積成長量!$AE$7:$AG$7,0)),IF($F120="地位Ⅲ",INDEX(幹材積成長量!$AK$7:$AM$14,8,MATCH(【入力】吸収量・排出量算定シート!$G120,幹材積成長量!$AK$7:$AM$7,0)),INDEX(幹材積成長量!$AH$7:$AJ$14,8,MATCH(【入力】吸収量・排出量算定シート!$G120,幹材積成長量!$AH$7:$AJ$7,0)))),0)</f>
        <v>0</v>
      </c>
      <c r="DQ120" s="187">
        <f>IFERROR(IF($F120="地位Ⅰ",INDEX(幹材積成長量!$AE$7:$AG$14,8,MATCH(【入力】吸収量・排出量算定シート!$G120,幹材積成長量!$AE$7:$AG$7,0)),IF($F120="地位Ⅲ",INDEX(幹材積成長量!$AK$7:$AM$14,8,MATCH(【入力】吸収量・排出量算定シート!$G120,幹材積成長量!$AK$7:$AM$7,0)),INDEX(幹材積成長量!$AH$7:$AJ$14,8,MATCH(【入力】吸収量・排出量算定シート!$G120,幹材積成長量!$AH$7:$AJ$7,0)))),0)</f>
        <v>0</v>
      </c>
      <c r="DR120" s="187">
        <f>IFERROR(IF($F120="地位Ⅰ",INDEX(幹材積成長量!$AE$7:$AG$14,8,MATCH(【入力】吸収量・排出量算定シート!$G120,幹材積成長量!$AE$7:$AG$7,0)),IF($F120="地位Ⅲ",INDEX(幹材積成長量!$AK$7:$AM$14,8,MATCH(【入力】吸収量・排出量算定シート!$G120,幹材積成長量!$AK$7:$AM$7,0)),INDEX(幹材積成長量!$AH$7:$AJ$14,8,MATCH(【入力】吸収量・排出量算定シート!$G120,幹材積成長量!$AH$7:$AJ$7,0)))),0)</f>
        <v>0</v>
      </c>
      <c r="DS120" s="187">
        <f>IFERROR(IF($F120="地位Ⅰ",INDEX(幹材積成長量!$AE$7:$AG$14,8,MATCH(【入力】吸収量・排出量算定シート!$G120,幹材積成長量!$AE$7:$AG$7,0)),IF($F120="地位Ⅲ",INDEX(幹材積成長量!$AK$7:$AM$14,8,MATCH(【入力】吸収量・排出量算定シート!$G120,幹材積成長量!$AK$7:$AM$7,0)),INDEX(幹材積成長量!$AH$7:$AJ$14,8,MATCH(【入力】吸収量・排出量算定シート!$G120,幹材積成長量!$AH$7:$AJ$7,0)))),0)</f>
        <v>0</v>
      </c>
      <c r="DT120" s="187">
        <f>IFERROR(IF($F120="地位Ⅰ",INDEX(幹材積成長量!$AE$7:$AG$14,8,MATCH(【入力】吸収量・排出量算定シート!$G120,幹材積成長量!$AE$7:$AG$7,0)),IF($F120="地位Ⅲ",INDEX(幹材積成長量!$AK$7:$AM$14,8,MATCH(【入力】吸収量・排出量算定シート!$G120,幹材積成長量!$AK$7:$AM$7,0)),INDEX(幹材積成長量!$AH$7:$AJ$14,8,MATCH(【入力】吸収量・排出量算定シート!$G120,幹材積成長量!$AH$7:$AJ$7,0)))),0)</f>
        <v>0</v>
      </c>
      <c r="DU120" s="187">
        <f>IFERROR(IF($F120="地位Ⅰ",INDEX(幹材積成長量!$AE$7:$AG$14,8,MATCH(【入力】吸収量・排出量算定シート!$G120,幹材積成長量!$AE$7:$AG$7,0)),IF($F120="地位Ⅲ",INDEX(幹材積成長量!$AK$7:$AM$14,8,MATCH(【入力】吸収量・排出量算定シート!$G120,幹材積成長量!$AK$7:$AM$7,0)),INDEX(幹材積成長量!$AH$7:$AJ$14,8,MATCH(【入力】吸収量・排出量算定シート!$G120,幹材積成長量!$AH$7:$AJ$7,0)))),0)</f>
        <v>0</v>
      </c>
      <c r="DV120" s="187">
        <f>IFERROR(IF($F120="地位Ⅰ",INDEX(幹材積成長量!$AE$7:$AG$14,8,MATCH(【入力】吸収量・排出量算定シート!$G120,幹材積成長量!$AE$7:$AG$7,0)),IF($F120="地位Ⅲ",INDEX(幹材積成長量!$AK$7:$AM$14,8,MATCH(【入力】吸収量・排出量算定シート!$G120,幹材積成長量!$AK$7:$AM$7,0)),INDEX(幹材積成長量!$AH$7:$AJ$14,8,MATCH(【入力】吸収量・排出量算定シート!$G120,幹材積成長量!$AH$7:$AJ$7,0)))),0)</f>
        <v>0</v>
      </c>
      <c r="DW120" s="187">
        <f>IFERROR(IF($F120="地位Ⅰ",INDEX(幹材積成長量!$AE$7:$AG$14,8,MATCH(【入力】吸収量・排出量算定シート!$G120,幹材積成長量!$AE$7:$AG$7,0)),IF($F120="地位Ⅲ",INDEX(幹材積成長量!$AK$7:$AM$14,8,MATCH(【入力】吸収量・排出量算定シート!$G120,幹材積成長量!$AK$7:$AM$7,0)),INDEX(幹材積成長量!$AH$7:$AJ$14,8,MATCH(【入力】吸収量・排出量算定シート!$G120,幹材積成長量!$AH$7:$AJ$7,0)))),0)</f>
        <v>0</v>
      </c>
      <c r="DX120" s="187">
        <f>IFERROR(IF($F120="地位Ⅰ",INDEX(幹材積成長量!$AE$7:$AG$14,8,MATCH(【入力】吸収量・排出量算定シート!$G120,幹材積成長量!$AE$7:$AG$7,0)),IF($F120="地位Ⅲ",INDEX(幹材積成長量!$AK$7:$AM$14,8,MATCH(【入力】吸収量・排出量算定シート!$G120,幹材積成長量!$AK$7:$AM$7,0)),INDEX(幹材積成長量!$AH$7:$AJ$14,8,MATCH(【入力】吸収量・排出量算定シート!$G120,幹材積成長量!$AH$7:$AJ$7,0)))),0)</f>
        <v>0</v>
      </c>
      <c r="DY120" s="187">
        <f>IFERROR(IF($F120="地位Ⅰ",INDEX(幹材積成長量!$AE$7:$AG$14,8,MATCH(【入力】吸収量・排出量算定シート!$G120,幹材積成長量!$AE$7:$AG$7,0)),IF($F120="地位Ⅲ",INDEX(幹材積成長量!$AK$7:$AM$14,8,MATCH(【入力】吸収量・排出量算定シート!$G120,幹材積成長量!$AK$7:$AM$7,0)),INDEX(幹材積成長量!$AH$7:$AJ$14,8,MATCH(【入力】吸収量・排出量算定シート!$G120,幹材積成長量!$AH$7:$AJ$7,0)))),0)</f>
        <v>0</v>
      </c>
      <c r="DZ120" s="187">
        <f>IFERROR(IF($F120="地位Ⅰ",INDEX(幹材積成長量!$AE$7:$AG$14,8,MATCH(【入力】吸収量・排出量算定シート!$G120,幹材積成長量!$AE$7:$AG$7,0)),IF($F120="地位Ⅲ",INDEX(幹材積成長量!$AK$7:$AM$14,8,MATCH(【入力】吸収量・排出量算定シート!$G120,幹材積成長量!$AK$7:$AM$7,0)),INDEX(幹材積成長量!$AH$7:$AJ$14,8,MATCH(【入力】吸収量・排出量算定シート!$G120,幹材積成長量!$AH$7:$AJ$7,0)))),0)</f>
        <v>0</v>
      </c>
      <c r="EA120" s="187">
        <f>IFERROR(IF($F120="地位Ⅰ",INDEX(幹材積成長量!$AE$7:$AG$14,8,MATCH(【入力】吸収量・排出量算定シート!$G120,幹材積成長量!$AE$7:$AG$7,0)),IF($F120="地位Ⅲ",INDEX(幹材積成長量!$AK$7:$AM$14,8,MATCH(【入力】吸収量・排出量算定シート!$G120,幹材積成長量!$AK$7:$AM$7,0)),INDEX(幹材積成長量!$AH$7:$AJ$14,8,MATCH(【入力】吸収量・排出量算定シート!$G120,幹材積成長量!$AH$7:$AJ$7,0)))),0)</f>
        <v>0</v>
      </c>
      <c r="EB120" s="187">
        <f>IFERROR(IF($F120="地位Ⅰ",INDEX(幹材積成長量!$AE$7:$AG$14,8,MATCH(【入力】吸収量・排出量算定シート!$G120,幹材積成長量!$AE$7:$AG$7,0)),IF($F120="地位Ⅲ",INDEX(幹材積成長量!$AK$7:$AM$14,8,MATCH(【入力】吸収量・排出量算定シート!$G120,幹材積成長量!$AK$7:$AM$7,0)),INDEX(幹材積成長量!$AH$7:$AJ$14,8,MATCH(【入力】吸収量・排出量算定シート!$G120,幹材積成長量!$AH$7:$AJ$7,0)))),0)</f>
        <v>0</v>
      </c>
      <c r="EC120" s="187">
        <f>IFERROR(IF($F120="地位Ⅰ",INDEX(幹材積成長量!$AE$7:$AG$14,8,MATCH(【入力】吸収量・排出量算定シート!$G120,幹材積成長量!$AE$7:$AG$7,0)),IF($F120="地位Ⅲ",INDEX(幹材積成長量!$AK$7:$AM$14,8,MATCH(【入力】吸収量・排出量算定シート!$G120,幹材積成長量!$AK$7:$AM$7,0)),INDEX(幹材積成長量!$AH$7:$AJ$14,8,MATCH(【入力】吸収量・排出量算定シート!$G120,幹材積成長量!$AH$7:$AJ$7,0)))),0)</f>
        <v>0</v>
      </c>
      <c r="ED120" s="186">
        <f t="shared" si="301"/>
        <v>0</v>
      </c>
      <c r="EE120" s="186">
        <f t="shared" si="302"/>
        <v>0</v>
      </c>
      <c r="EF120" s="186">
        <f t="shared" si="303"/>
        <v>0</v>
      </c>
      <c r="EG120" s="186">
        <f t="shared" si="304"/>
        <v>0</v>
      </c>
      <c r="EH120" s="186">
        <f t="shared" si="305"/>
        <v>0</v>
      </c>
      <c r="EI120" s="186">
        <f t="shared" si="306"/>
        <v>0</v>
      </c>
      <c r="EJ120" s="186">
        <f t="shared" si="307"/>
        <v>0</v>
      </c>
      <c r="EK120" s="186">
        <f t="shared" si="308"/>
        <v>0</v>
      </c>
      <c r="EL120" s="186">
        <f t="shared" si="309"/>
        <v>0</v>
      </c>
      <c r="EM120" s="186">
        <f t="shared" si="310"/>
        <v>0</v>
      </c>
      <c r="EN120" s="186">
        <f t="shared" si="311"/>
        <v>0</v>
      </c>
      <c r="EO120" s="186">
        <f t="shared" si="312"/>
        <v>0</v>
      </c>
      <c r="EP120" s="186">
        <f t="shared" si="313"/>
        <v>0</v>
      </c>
      <c r="EQ120" s="186">
        <f t="shared" si="314"/>
        <v>0</v>
      </c>
      <c r="ER120" s="186">
        <f t="shared" si="315"/>
        <v>0</v>
      </c>
      <c r="ES120" s="186">
        <f t="shared" si="316"/>
        <v>0</v>
      </c>
      <c r="ET120" s="186">
        <f t="shared" si="317"/>
        <v>0</v>
      </c>
    </row>
    <row r="121" spans="2:150" x14ac:dyDescent="0.3">
      <c r="B121" s="3"/>
      <c r="C121" s="3"/>
      <c r="D121" s="3"/>
      <c r="E121" s="3"/>
      <c r="G121" s="217"/>
      <c r="J121" s="3"/>
      <c r="M121" s="187">
        <f>IFERROR(IF($F121="地位Ⅰ",INDEX(幹材積成長量!$S$7:$U$148,MATCH(【入力】吸収量・排出量算定シート!$H121+(M$17-$M$17),幹材積成長量!$S$7:$S$148,0),MATCH($G121,幹材積成長量!$S$7:$U$7,0)),IF($F121="地位Ⅲ",INDEX(幹材積成長量!$Y$7:$AA$148,MATCH(【入力】吸収量・排出量算定シート!$H121+(M$17-$M$17),幹材積成長量!$Y$7:$Y$148,0),MATCH($G121,幹材積成長量!$Y$7:$AA$7,0)),INDEX(幹材積成長量!$V$7:$X$148,MATCH(【入力】吸収量・排出量算定シート!$H121+(M$17-$M$17),幹材積成長量!$V$7:$V$148,0),MATCH($G121,幹材積成長量!$V$7:$X$7,0)))),0)</f>
        <v>0</v>
      </c>
      <c r="N121" s="187">
        <f>IFERROR(IF($F121="地位Ⅰ",INDEX(幹材積成長量!$S$7:$U$148,MATCH(【入力】吸収量・排出量算定シート!$H121+(N$17-$M$17),幹材積成長量!$S$7:$S$148,0),MATCH($G121,幹材積成長量!$S$7:$U$7,0)),IF($F121="地位Ⅲ",INDEX(幹材積成長量!$Y$7:$AA$148,MATCH(【入力】吸収量・排出量算定シート!$H121+(N$17-$M$17),幹材積成長量!$Y$7:$Y$148,0),MATCH($G121,幹材積成長量!$Y$7:$AA$7,0)),INDEX(幹材積成長量!$V$7:$X$148,MATCH(【入力】吸収量・排出量算定シート!$H121+(N$17-$M$17),幹材積成長量!$V$7:$V$148,0),MATCH($G121,幹材積成長量!$V$7:$X$7,0)))),0)</f>
        <v>0</v>
      </c>
      <c r="O121" s="187">
        <f>IFERROR(IF($F121="地位Ⅰ",INDEX(幹材積成長量!$S$7:$U$148,MATCH(【入力】吸収量・排出量算定シート!$H121+(O$17-$M$17),幹材積成長量!$S$7:$S$148,0),MATCH($G121,幹材積成長量!$S$7:$U$7,0)),IF($F121="地位Ⅲ",INDEX(幹材積成長量!$Y$7:$AA$148,MATCH(【入力】吸収量・排出量算定シート!$H121+(O$17-$M$17),幹材積成長量!$Y$7:$Y$148,0),MATCH($G121,幹材積成長量!$Y$7:$AA$7,0)),INDEX(幹材積成長量!$V$7:$X$148,MATCH(【入力】吸収量・排出量算定シート!$H121+(O$17-$M$17),幹材積成長量!$V$7:$V$148,0),MATCH($G121,幹材積成長量!$V$7:$X$7,0)))),0)</f>
        <v>0</v>
      </c>
      <c r="P121" s="187">
        <f>IFERROR(IF($F121="地位Ⅰ",INDEX(幹材積成長量!$S$7:$U$148,MATCH(【入力】吸収量・排出量算定シート!$H121+(P$17-$M$17),幹材積成長量!$S$7:$S$148,0),MATCH($G121,幹材積成長量!$S$7:$U$7,0)),IF($F121="地位Ⅲ",INDEX(幹材積成長量!$Y$7:$AA$148,MATCH(【入力】吸収量・排出量算定シート!$H121+(P$17-$M$17),幹材積成長量!$Y$7:$Y$148,0),MATCH($G121,幹材積成長量!$Y$7:$AA$7,0)),INDEX(幹材積成長量!$V$7:$X$148,MATCH(【入力】吸収量・排出量算定シート!$H121+(P$17-$M$17),幹材積成長量!$V$7:$V$148,0),MATCH($G121,幹材積成長量!$V$7:$X$7,0)))),0)</f>
        <v>0</v>
      </c>
      <c r="Q121" s="187">
        <f>IFERROR(IF($F121="地位Ⅰ",INDEX(幹材積成長量!$S$7:$U$148,MATCH(【入力】吸収量・排出量算定シート!$H121+(Q$17-$M$17),幹材積成長量!$S$7:$S$148,0),MATCH($G121,幹材積成長量!$S$7:$U$7,0)),IF($F121="地位Ⅲ",INDEX(幹材積成長量!$Y$7:$AA$148,MATCH(【入力】吸収量・排出量算定シート!$H121+(Q$17-$M$17),幹材積成長量!$Y$7:$Y$148,0),MATCH($G121,幹材積成長量!$Y$7:$AA$7,0)),INDEX(幹材積成長量!$V$7:$X$148,MATCH(【入力】吸収量・排出量算定シート!$H121+(Q$17-$M$17),幹材積成長量!$V$7:$V$148,0),MATCH($G121,幹材積成長量!$V$7:$X$7,0)))),0)</f>
        <v>0</v>
      </c>
      <c r="R121" s="187">
        <f>IFERROR(IF($F121="地位Ⅰ",INDEX(幹材積成長量!$S$7:$U$148,MATCH(【入力】吸収量・排出量算定シート!$H121+(R$17-$M$17),幹材積成長量!$S$7:$S$148,0),MATCH($G121,幹材積成長量!$S$7:$U$7,0)),IF($F121="地位Ⅲ",INDEX(幹材積成長量!$Y$7:$AA$148,MATCH(【入力】吸収量・排出量算定シート!$H121+(R$17-$M$17),幹材積成長量!$Y$7:$Y$148,0),MATCH($G121,幹材積成長量!$Y$7:$AA$7,0)),INDEX(幹材積成長量!$V$7:$X$148,MATCH(【入力】吸収量・排出量算定シート!$H121+(R$17-$M$17),幹材積成長量!$V$7:$V$148,0),MATCH($G121,幹材積成長量!$V$7:$X$7,0)))),0)</f>
        <v>0</v>
      </c>
      <c r="S121" s="187">
        <f>IFERROR(IF($F121="地位Ⅰ",INDEX(幹材積成長量!$S$7:$U$148,MATCH(【入力】吸収量・排出量算定シート!$H121+(S$17-$M$17),幹材積成長量!$S$7:$S$148,0),MATCH($G121,幹材積成長量!$S$7:$U$7,0)),IF($F121="地位Ⅲ",INDEX(幹材積成長量!$Y$7:$AA$148,MATCH(【入力】吸収量・排出量算定シート!$H121+(S$17-$M$17),幹材積成長量!$Y$7:$Y$148,0),MATCH($G121,幹材積成長量!$Y$7:$AA$7,0)),INDEX(幹材積成長量!$V$7:$X$148,MATCH(【入力】吸収量・排出量算定シート!$H121+(S$17-$M$17),幹材積成長量!$V$7:$V$148,0),MATCH($G121,幹材積成長量!$V$7:$X$7,0)))),0)</f>
        <v>0</v>
      </c>
      <c r="T121" s="187">
        <f>IFERROR(IF($F121="地位Ⅰ",INDEX(幹材積成長量!$S$7:$U$148,MATCH(【入力】吸収量・排出量算定シート!$H121+(T$17-$M$17),幹材積成長量!$S$7:$S$148,0),MATCH($G121,幹材積成長量!$S$7:$U$7,0)),IF($F121="地位Ⅲ",INDEX(幹材積成長量!$Y$7:$AA$148,MATCH(【入力】吸収量・排出量算定シート!$H121+(T$17-$M$17),幹材積成長量!$Y$7:$Y$148,0),MATCH($G121,幹材積成長量!$Y$7:$AA$7,0)),INDEX(幹材積成長量!$V$7:$X$148,MATCH(【入力】吸収量・排出量算定シート!$H121+(T$17-$M$17),幹材積成長量!$V$7:$V$148,0),MATCH($G121,幹材積成長量!$V$7:$X$7,0)))),0)</f>
        <v>0</v>
      </c>
      <c r="U121" s="187">
        <f>IFERROR(IF($F121="地位Ⅰ",INDEX(幹材積成長量!$S$7:$U$148,MATCH(【入力】吸収量・排出量算定シート!$H121+(U$17-$M$17),幹材積成長量!$S$7:$S$148,0),MATCH($G121,幹材積成長量!$S$7:$U$7,0)),IF($F121="地位Ⅲ",INDEX(幹材積成長量!$Y$7:$AA$148,MATCH(【入力】吸収量・排出量算定シート!$H121+(U$17-$M$17),幹材積成長量!$Y$7:$Y$148,0),MATCH($G121,幹材積成長量!$Y$7:$AA$7,0)),INDEX(幹材積成長量!$V$7:$X$148,MATCH(【入力】吸収量・排出量算定シート!$H121+(U$17-$M$17),幹材積成長量!$V$7:$V$148,0),MATCH($G121,幹材積成長量!$V$7:$X$7,0)))),0)</f>
        <v>0</v>
      </c>
      <c r="V121" s="187">
        <f>IFERROR(IF($F121="地位Ⅰ",INDEX(幹材積成長量!$S$7:$U$148,MATCH(【入力】吸収量・排出量算定シート!$H121+(V$17-$M$17),幹材積成長量!$S$7:$S$148,0),MATCH($G121,幹材積成長量!$S$7:$U$7,0)),IF($F121="地位Ⅲ",INDEX(幹材積成長量!$Y$7:$AA$148,MATCH(【入力】吸収量・排出量算定シート!$H121+(V$17-$M$17),幹材積成長量!$Y$7:$Y$148,0),MATCH($G121,幹材積成長量!$Y$7:$AA$7,0)),INDEX(幹材積成長量!$V$7:$X$148,MATCH(【入力】吸収量・排出量算定シート!$H121+(V$17-$M$17),幹材積成長量!$V$7:$V$148,0),MATCH($G121,幹材積成長量!$V$7:$X$7,0)))),0)</f>
        <v>0</v>
      </c>
      <c r="W121" s="187">
        <f>IFERROR(IF($F121="地位Ⅰ",INDEX(幹材積成長量!$S$7:$U$148,MATCH(【入力】吸収量・排出量算定シート!$H121+(W$17-$M$17),幹材積成長量!$S$7:$S$148,0),MATCH($G121,幹材積成長量!$S$7:$U$7,0)),IF($F121="地位Ⅲ",INDEX(幹材積成長量!$Y$7:$AA$148,MATCH(【入力】吸収量・排出量算定シート!$H121+(W$17-$M$17),幹材積成長量!$Y$7:$Y$148,0),MATCH($G121,幹材積成長量!$Y$7:$AA$7,0)),INDEX(幹材積成長量!$V$7:$X$148,MATCH(【入力】吸収量・排出量算定シート!$H121+(W$17-$M$17),幹材積成長量!$V$7:$V$148,0),MATCH($G121,幹材積成長量!$V$7:$X$7,0)))),0)</f>
        <v>0</v>
      </c>
      <c r="X121" s="187">
        <f>IFERROR(IF($F121="地位Ⅰ",INDEX(幹材積成長量!$S$7:$U$148,MATCH(【入力】吸収量・排出量算定シート!$H121+(X$17-$M$17),幹材積成長量!$S$7:$S$148,0),MATCH($G121,幹材積成長量!$S$7:$U$7,0)),IF($F121="地位Ⅲ",INDEX(幹材積成長量!$Y$7:$AA$148,MATCH(【入力】吸収量・排出量算定シート!$H121+(X$17-$M$17),幹材積成長量!$Y$7:$Y$148,0),MATCH($G121,幹材積成長量!$Y$7:$AA$7,0)),INDEX(幹材積成長量!$V$7:$X$148,MATCH(【入力】吸収量・排出量算定シート!$H121+(X$17-$M$17),幹材積成長量!$V$7:$V$148,0),MATCH($G121,幹材積成長量!$V$7:$X$7,0)))),0)</f>
        <v>0</v>
      </c>
      <c r="Y121" s="187">
        <f>IFERROR(IF($F121="地位Ⅰ",INDEX(幹材積成長量!$S$7:$U$148,MATCH(【入力】吸収量・排出量算定シート!$H121+(Y$17-$M$17),幹材積成長量!$S$7:$S$148,0),MATCH($G121,幹材積成長量!$S$7:$U$7,0)),IF($F121="地位Ⅲ",INDEX(幹材積成長量!$Y$7:$AA$148,MATCH(【入力】吸収量・排出量算定シート!$H121+(Y$17-$M$17),幹材積成長量!$Y$7:$Y$148,0),MATCH($G121,幹材積成長量!$Y$7:$AA$7,0)),INDEX(幹材積成長量!$V$7:$X$148,MATCH(【入力】吸収量・排出量算定シート!$H121+(Y$17-$M$17),幹材積成長量!$V$7:$V$148,0),MATCH($G121,幹材積成長量!$V$7:$X$7,0)))),0)</f>
        <v>0</v>
      </c>
      <c r="Z121" s="187">
        <f>IFERROR(IF($F121="地位Ⅰ",INDEX(幹材積成長量!$S$7:$U$148,MATCH(【入力】吸収量・排出量算定シート!$H121+(Z$17-$M$17),幹材積成長量!$S$7:$S$148,0),MATCH($G121,幹材積成長量!$S$7:$U$7,0)),IF($F121="地位Ⅲ",INDEX(幹材積成長量!$Y$7:$AA$148,MATCH(【入力】吸収量・排出量算定シート!$H121+(Z$17-$M$17),幹材積成長量!$Y$7:$Y$148,0),MATCH($G121,幹材積成長量!$Y$7:$AA$7,0)),INDEX(幹材積成長量!$V$7:$X$148,MATCH(【入力】吸収量・排出量算定シート!$H121+(Z$17-$M$17),幹材積成長量!$V$7:$V$148,0),MATCH($G121,幹材積成長量!$V$7:$X$7,0)))),0)</f>
        <v>0</v>
      </c>
      <c r="AA121" s="187">
        <f>IFERROR(IF($F121="地位Ⅰ",INDEX(幹材積成長量!$S$7:$U$148,MATCH(【入力】吸収量・排出量算定シート!$H121+(AA$17-$M$17),幹材積成長量!$S$7:$S$148,0),MATCH($G121,幹材積成長量!$S$7:$U$7,0)),IF($F121="地位Ⅲ",INDEX(幹材積成長量!$Y$7:$AA$148,MATCH(【入力】吸収量・排出量算定シート!$H121+(AA$17-$M$17),幹材積成長量!$Y$7:$Y$148,0),MATCH($G121,幹材積成長量!$Y$7:$AA$7,0)),INDEX(幹材積成長量!$V$7:$X$148,MATCH(【入力】吸収量・排出量算定シート!$H121+(AA$17-$M$17),幹材積成長量!$V$7:$V$148,0),MATCH($G121,幹材積成長量!$V$7:$X$7,0)))),0)</f>
        <v>0</v>
      </c>
      <c r="AB121" s="187">
        <f>IFERROR(IF($F121="地位Ⅰ",INDEX(幹材積成長量!$S$7:$U$148,MATCH(【入力】吸収量・排出量算定シート!$H121+(AB$17-$M$17),幹材積成長量!$S$7:$S$148,0),MATCH($G121,幹材積成長量!$S$7:$U$7,0)),IF($F121="地位Ⅲ",INDEX(幹材積成長量!$Y$7:$AA$148,MATCH(【入力】吸収量・排出量算定シート!$H121+(AB$17-$M$17),幹材積成長量!$Y$7:$Y$148,0),MATCH($G121,幹材積成長量!$Y$7:$AA$7,0)),INDEX(幹材積成長量!$V$7:$X$148,MATCH(【入力】吸収量・排出量算定シート!$H121+(AB$17-$M$17),幹材積成長量!$V$7:$V$148,0),MATCH($G121,幹材積成長量!$V$7:$X$7,0)))),0)</f>
        <v>0</v>
      </c>
      <c r="AC121" s="187">
        <f>IFERROR(IF($F121="地位Ⅰ",INDEX(幹材積成長量!$S$7:$U$148,MATCH(【入力】吸収量・排出量算定シート!$H121+(AC$17-$M$17),幹材積成長量!$S$7:$S$148,0),MATCH($G121,幹材積成長量!$S$7:$U$7,0)),IF($F121="地位Ⅲ",INDEX(幹材積成長量!$Y$7:$AA$148,MATCH(【入力】吸収量・排出量算定シート!$H121+(AC$17-$M$17),幹材積成長量!$Y$7:$Y$148,0),MATCH($G121,幹材積成長量!$Y$7:$AA$7,0)),INDEX(幹材積成長量!$V$7:$X$148,MATCH(【入力】吸収量・排出量算定シート!$H121+(AC$17-$M$17),幹材積成長量!$V$7:$V$148,0),MATCH($G121,幹材積成長量!$V$7:$X$7,0)))),0)</f>
        <v>0</v>
      </c>
      <c r="AD121" s="2">
        <f>IFERROR(INDEX('BEF（拡大係数）'!$A$4:$AO$154,MATCH(【入力】吸収量・排出量算定シート!$H121,'BEF（拡大係数）'!$A$4:$A$154,0),MATCH($G121,'BEF（拡大係数）'!$A$4:$AO$4,0)),0)</f>
        <v>0</v>
      </c>
      <c r="AE121" s="2">
        <f>IFERROR(INDEX('BEF（拡大係数）'!$A$4:$AO$154,MATCH(【入力】吸収量・排出量算定シート!$H121,'BEF（拡大係数）'!$A$4:$A$154,0),MATCH($G121,'BEF（拡大係数）'!$A$4:$AO$4,0)),0)</f>
        <v>0</v>
      </c>
      <c r="AF121" s="2">
        <f>IFERROR(INDEX('BEF（拡大係数）'!$A$4:$AO$154,MATCH(【入力】吸収量・排出量算定シート!$H121,'BEF（拡大係数）'!$A$4:$A$154,0),MATCH($G121,'BEF（拡大係数）'!$A$4:$AO$4,0)),0)</f>
        <v>0</v>
      </c>
      <c r="AG121" s="2">
        <f>IFERROR(INDEX('BEF（拡大係数）'!$A$4:$AO$154,MATCH(【入力】吸収量・排出量算定シート!$H121,'BEF（拡大係数）'!$A$4:$A$154,0),MATCH($G121,'BEF（拡大係数）'!$A$4:$AO$4,0)),0)</f>
        <v>0</v>
      </c>
      <c r="AH121" s="2">
        <f>IFERROR(INDEX('BEF（拡大係数）'!$A$4:$AO$154,MATCH(【入力】吸収量・排出量算定シート!$H121,'BEF（拡大係数）'!$A$4:$A$154,0),MATCH($G121,'BEF（拡大係数）'!$A$4:$AO$4,0)),0)</f>
        <v>0</v>
      </c>
      <c r="AI121" s="2">
        <f>IFERROR(INDEX('BEF（拡大係数）'!$A$4:$AO$154,MATCH(【入力】吸収量・排出量算定シート!$H121,'BEF（拡大係数）'!$A$4:$A$154,0),MATCH($G121,'BEF（拡大係数）'!$A$4:$AO$4,0)),0)</f>
        <v>0</v>
      </c>
      <c r="AJ121" s="2">
        <f>IFERROR(INDEX('BEF（拡大係数）'!$A$4:$AO$154,MATCH(【入力】吸収量・排出量算定シート!$H121,'BEF（拡大係数）'!$A$4:$A$154,0),MATCH($G121,'BEF（拡大係数）'!$A$4:$AO$4,0)),0)</f>
        <v>0</v>
      </c>
      <c r="AK121" s="2">
        <f>IFERROR(INDEX('BEF（拡大係数）'!$A$4:$AO$154,MATCH(【入力】吸収量・排出量算定シート!$H121,'BEF（拡大係数）'!$A$4:$A$154,0),MATCH($G121,'BEF（拡大係数）'!$A$4:$AO$4,0)),0)</f>
        <v>0</v>
      </c>
      <c r="AL121" s="2">
        <f>IFERROR(INDEX('BEF（拡大係数）'!$A$4:$AO$154,MATCH(【入力】吸収量・排出量算定シート!$H121,'BEF（拡大係数）'!$A$4:$A$154,0),MATCH($G121,'BEF（拡大係数）'!$A$4:$AO$4,0)),0)</f>
        <v>0</v>
      </c>
      <c r="AM121" s="2">
        <f>IFERROR(INDEX('BEF（拡大係数）'!$A$4:$AO$154,MATCH(【入力】吸収量・排出量算定シート!$H121,'BEF（拡大係数）'!$A$4:$A$154,0),MATCH($G121,'BEF（拡大係数）'!$A$4:$AO$4,0)),0)</f>
        <v>0</v>
      </c>
      <c r="AN121" s="2">
        <f>IFERROR(INDEX('BEF（拡大係数）'!$A$4:$AO$154,MATCH(【入力】吸収量・排出量算定シート!$H121,'BEF（拡大係数）'!$A$4:$A$154,0),MATCH($G121,'BEF（拡大係数）'!$A$4:$AO$4,0)),0)</f>
        <v>0</v>
      </c>
      <c r="AO121" s="2">
        <f>IFERROR(INDEX('BEF（拡大係数）'!$A$4:$AO$154,MATCH(【入力】吸収量・排出量算定シート!$H121,'BEF（拡大係数）'!$A$4:$A$154,0),MATCH($G121,'BEF（拡大係数）'!$A$4:$AO$4,0)),0)</f>
        <v>0</v>
      </c>
      <c r="AP121" s="2">
        <f>IFERROR(INDEX('BEF（拡大係数）'!$A$4:$AO$154,MATCH(【入力】吸収量・排出量算定シート!$H121,'BEF（拡大係数）'!$A$4:$A$154,0),MATCH($G121,'BEF（拡大係数）'!$A$4:$AO$4,0)),0)</f>
        <v>0</v>
      </c>
      <c r="AQ121" s="2">
        <f>IFERROR(INDEX('BEF（拡大係数）'!$A$4:$AO$154,MATCH(【入力】吸収量・排出量算定シート!$H121,'BEF（拡大係数）'!$A$4:$A$154,0),MATCH($G121,'BEF（拡大係数）'!$A$4:$AO$4,0)),0)</f>
        <v>0</v>
      </c>
      <c r="AR121" s="2">
        <f>IFERROR(INDEX('BEF（拡大係数）'!$A$4:$AO$154,MATCH(【入力】吸収量・排出量算定シート!$H121,'BEF（拡大係数）'!$A$4:$A$154,0),MATCH($G121,'BEF（拡大係数）'!$A$4:$AO$4,0)),0)</f>
        <v>0</v>
      </c>
      <c r="AS121" s="2">
        <f>IFERROR(INDEX('BEF（拡大係数）'!$A$4:$AO$154,MATCH(【入力】吸収量・排出量算定シート!$H121,'BEF（拡大係数）'!$A$4:$A$154,0),MATCH($G121,'BEF（拡大係数）'!$A$4:$AO$4,0)),0)</f>
        <v>0</v>
      </c>
      <c r="AT121" s="2">
        <f>IFERROR(INDEX('BEF（拡大係数）'!$A$4:$AO$154,MATCH(【入力】吸収量・排出量算定シート!$H121,'BEF（拡大係数）'!$A$4:$A$154,0),MATCH($G121,'BEF（拡大係数）'!$A$4:$AO$4,0)),0)</f>
        <v>0</v>
      </c>
      <c r="AU121" s="2">
        <f>IFERROR(VLOOKUP($G121,パラメータ_オリジナル!$B$6:$G$45,4,FALSE),0)</f>
        <v>0</v>
      </c>
      <c r="AV121" s="2">
        <f>IFERROR(VLOOKUP($G121,パラメータ_オリジナル!$B$6:$G$45,5,FALSE),0)</f>
        <v>0</v>
      </c>
      <c r="AW121" s="2">
        <f>IFERROR(VLOOKUP($G121,パラメータ_オリジナル!$B$6:$G$45,6,FALSE),0)</f>
        <v>0</v>
      </c>
      <c r="AX121" s="125">
        <f t="shared" si="250"/>
        <v>0</v>
      </c>
      <c r="AY121" s="125">
        <f t="shared" si="251"/>
        <v>0</v>
      </c>
      <c r="AZ121" s="125">
        <f t="shared" si="252"/>
        <v>0</v>
      </c>
      <c r="BA121" s="125">
        <f t="shared" si="253"/>
        <v>0</v>
      </c>
      <c r="BB121" s="125">
        <f t="shared" si="254"/>
        <v>0</v>
      </c>
      <c r="BC121" s="125">
        <f t="shared" si="255"/>
        <v>0</v>
      </c>
      <c r="BD121" s="125">
        <f t="shared" si="256"/>
        <v>0</v>
      </c>
      <c r="BE121" s="125">
        <f t="shared" si="257"/>
        <v>0</v>
      </c>
      <c r="BF121" s="125">
        <f t="shared" si="258"/>
        <v>0</v>
      </c>
      <c r="BG121" s="125">
        <f t="shared" si="259"/>
        <v>0</v>
      </c>
      <c r="BH121" s="125">
        <f t="shared" si="260"/>
        <v>0</v>
      </c>
      <c r="BI121" s="125">
        <f t="shared" si="261"/>
        <v>0</v>
      </c>
      <c r="BJ121" s="125">
        <f t="shared" si="262"/>
        <v>0</v>
      </c>
      <c r="BK121" s="125">
        <f t="shared" si="263"/>
        <v>0</v>
      </c>
      <c r="BL121" s="125">
        <f t="shared" si="264"/>
        <v>0</v>
      </c>
      <c r="BM121" s="125">
        <f t="shared" si="265"/>
        <v>0</v>
      </c>
      <c r="BN121" s="125">
        <f t="shared" si="266"/>
        <v>0</v>
      </c>
      <c r="BO121" s="125">
        <f t="shared" si="267"/>
        <v>0</v>
      </c>
      <c r="BP121" s="125">
        <f t="shared" si="268"/>
        <v>0</v>
      </c>
      <c r="BQ121" s="125">
        <f t="shared" si="269"/>
        <v>0</v>
      </c>
      <c r="BR121" s="125">
        <f t="shared" si="270"/>
        <v>0</v>
      </c>
      <c r="BS121" s="125">
        <f t="shared" si="271"/>
        <v>0</v>
      </c>
      <c r="BT121" s="125">
        <f t="shared" si="272"/>
        <v>0</v>
      </c>
      <c r="BU121" s="125">
        <f t="shared" si="273"/>
        <v>0</v>
      </c>
      <c r="BV121" s="125">
        <f t="shared" si="274"/>
        <v>0</v>
      </c>
      <c r="BW121" s="125">
        <f t="shared" si="275"/>
        <v>0</v>
      </c>
      <c r="BX121" s="125">
        <f t="shared" si="276"/>
        <v>0</v>
      </c>
      <c r="BY121" s="125">
        <f t="shared" si="277"/>
        <v>0</v>
      </c>
      <c r="BZ121" s="125">
        <f t="shared" si="278"/>
        <v>0</v>
      </c>
      <c r="CA121" s="125">
        <f t="shared" si="279"/>
        <v>0</v>
      </c>
      <c r="CB121" s="125">
        <f t="shared" si="280"/>
        <v>0</v>
      </c>
      <c r="CC121" s="125">
        <f t="shared" si="281"/>
        <v>0</v>
      </c>
      <c r="CD121" s="125">
        <f t="shared" si="282"/>
        <v>0</v>
      </c>
      <c r="CE121" s="125">
        <f t="shared" si="283"/>
        <v>0</v>
      </c>
      <c r="CF121" s="2">
        <f>IFERROR(IF($F121="地位Ⅰ",INDEX(幹材積成長量!$I$7:$K$148,MATCH((【入力】吸収量・排出量算定シート!$H121+(【入力】吸収量・排出量算定シート!CF$17-【入力】吸収量・排出量算定シート!$CF$17)),幹材積成長量!$I$7:$I$148,0),MATCH(【入力】吸収量・排出量算定シート!$G121,幹材積成長量!$I$7:$K$7,0)),IF($F121="地位Ⅲ",INDEX(幹材積成長量!$O$7:$Q$148,MATCH((【入力】吸収量・排出量算定シート!$H121+(【入力】吸収量・排出量算定シート!CF$17-【入力】吸収量・排出量算定シート!$CF$17)),幹材積成長量!$O$7:$O$148,0),MATCH(【入力】吸収量・排出量算定シート!$G121,幹材積成長量!$O$7:$Q$7,0)),INDEX(幹材積成長量!$L$7:$N$148,MATCH((【入力】吸収量・排出量算定シート!$H121+(【入力】吸収量・排出量算定シート!CF$17-【入力】吸収量・排出量算定シート!$CF$17)),幹材積成長量!$L$7:$L$148,0),MATCH(【入力】吸収量・排出量算定シート!$G121,幹材積成長量!$L$7:$N$7,0)))),0)</f>
        <v>0</v>
      </c>
      <c r="CG121" s="2">
        <f>IFERROR(IF($F121="地位Ⅰ",INDEX(幹材積成長量!$I$7:$K$148,MATCH((【入力】吸収量・排出量算定シート!$H121+(【入力】吸収量・排出量算定シート!CG$17-【入力】吸収量・排出量算定シート!$CF$17)),幹材積成長量!$I$7:$I$148,0),MATCH(【入力】吸収量・排出量算定シート!$G121,幹材積成長量!$I$7:$K$7,0)),IF($F121="地位Ⅲ",INDEX(幹材積成長量!$O$7:$Q$148,MATCH((【入力】吸収量・排出量算定シート!$H121+(【入力】吸収量・排出量算定シート!CG$17-【入力】吸収量・排出量算定シート!$CF$17)),幹材積成長量!$O$7:$O$148,0),MATCH(【入力】吸収量・排出量算定シート!$G121,幹材積成長量!$O$7:$Q$7,0)),INDEX(幹材積成長量!$L$7:$N$148,MATCH((【入力】吸収量・排出量算定シート!$H121+(【入力】吸収量・排出量算定シート!CG$17-【入力】吸収量・排出量算定シート!$CF$17)),幹材積成長量!$L$7:$L$148,0),MATCH(【入力】吸収量・排出量算定シート!$G121,幹材積成長量!$L$7:$N$7,0)))),0)</f>
        <v>0</v>
      </c>
      <c r="CH121" s="2">
        <f>IFERROR(IF($F121="地位Ⅰ",INDEX(幹材積成長量!$I$7:$K$148,MATCH((【入力】吸収量・排出量算定シート!$H121+(【入力】吸収量・排出量算定シート!CH$17-【入力】吸収量・排出量算定シート!$CF$17)),幹材積成長量!$I$7:$I$148,0),MATCH(【入力】吸収量・排出量算定シート!$G121,幹材積成長量!$I$7:$K$7,0)),IF($F121="地位Ⅲ",INDEX(幹材積成長量!$O$7:$Q$148,MATCH((【入力】吸収量・排出量算定シート!$H121+(【入力】吸収量・排出量算定シート!CH$17-【入力】吸収量・排出量算定シート!$CF$17)),幹材積成長量!$O$7:$O$148,0),MATCH(【入力】吸収量・排出量算定シート!$G121,幹材積成長量!$O$7:$Q$7,0)),INDEX(幹材積成長量!$L$7:$N$148,MATCH((【入力】吸収量・排出量算定シート!$H121+(【入力】吸収量・排出量算定シート!CH$17-【入力】吸収量・排出量算定シート!$CF$17)),幹材積成長量!$L$7:$L$148,0),MATCH(【入力】吸収量・排出量算定シート!$G121,幹材積成長量!$L$7:$N$7,0)))),0)</f>
        <v>0</v>
      </c>
      <c r="CI121" s="2">
        <f>IFERROR(IF($F121="地位Ⅰ",INDEX(幹材積成長量!$I$7:$K$148,MATCH((【入力】吸収量・排出量算定シート!$H121+(【入力】吸収量・排出量算定シート!CI$17-【入力】吸収量・排出量算定シート!$CF$17)),幹材積成長量!$I$7:$I$148,0),MATCH(【入力】吸収量・排出量算定シート!$G121,幹材積成長量!$I$7:$K$7,0)),IF($F121="地位Ⅲ",INDEX(幹材積成長量!$O$7:$Q$148,MATCH((【入力】吸収量・排出量算定シート!$H121+(【入力】吸収量・排出量算定シート!CI$17-【入力】吸収量・排出量算定シート!$CF$17)),幹材積成長量!$O$7:$O$148,0),MATCH(【入力】吸収量・排出量算定シート!$G121,幹材積成長量!$O$7:$Q$7,0)),INDEX(幹材積成長量!$L$7:$N$148,MATCH((【入力】吸収量・排出量算定シート!$H121+(【入力】吸収量・排出量算定シート!CI$17-【入力】吸収量・排出量算定シート!$CF$17)),幹材積成長量!$L$7:$L$148,0),MATCH(【入力】吸収量・排出量算定シート!$G121,幹材積成長量!$L$7:$N$7,0)))),0)</f>
        <v>0</v>
      </c>
      <c r="CJ121" s="2">
        <f>IFERROR(IF($F121="地位Ⅰ",INDEX(幹材積成長量!$I$7:$K$148,MATCH((【入力】吸収量・排出量算定シート!$H121+(【入力】吸収量・排出量算定シート!CJ$17-【入力】吸収量・排出量算定シート!$CF$17)),幹材積成長量!$I$7:$I$148,0),MATCH(【入力】吸収量・排出量算定シート!$G121,幹材積成長量!$I$7:$K$7,0)),IF($F121="地位Ⅲ",INDEX(幹材積成長量!$O$7:$Q$148,MATCH((【入力】吸収量・排出量算定シート!$H121+(【入力】吸収量・排出量算定シート!CJ$17-【入力】吸収量・排出量算定シート!$CF$17)),幹材積成長量!$O$7:$O$148,0),MATCH(【入力】吸収量・排出量算定シート!$G121,幹材積成長量!$O$7:$Q$7,0)),INDEX(幹材積成長量!$L$7:$N$148,MATCH((【入力】吸収量・排出量算定シート!$H121+(【入力】吸収量・排出量算定シート!CJ$17-【入力】吸収量・排出量算定シート!$CF$17)),幹材積成長量!$L$7:$L$148,0),MATCH(【入力】吸収量・排出量算定シート!$G121,幹材積成長量!$L$7:$N$7,0)))),0)</f>
        <v>0</v>
      </c>
      <c r="CK121" s="2">
        <f>IFERROR(IF($F121="地位Ⅰ",INDEX(幹材積成長量!$I$7:$K$148,MATCH((【入力】吸収量・排出量算定シート!$H121+(【入力】吸収量・排出量算定シート!CK$17-【入力】吸収量・排出量算定シート!$CF$17)),幹材積成長量!$I$7:$I$148,0),MATCH(【入力】吸収量・排出量算定シート!$G121,幹材積成長量!$I$7:$K$7,0)),IF($F121="地位Ⅲ",INDEX(幹材積成長量!$O$7:$Q$148,MATCH((【入力】吸収量・排出量算定シート!$H121+(【入力】吸収量・排出量算定シート!CK$17-【入力】吸収量・排出量算定シート!$CF$17)),幹材積成長量!$O$7:$O$148,0),MATCH(【入力】吸収量・排出量算定シート!$G121,幹材積成長量!$O$7:$Q$7,0)),INDEX(幹材積成長量!$L$7:$N$148,MATCH((【入力】吸収量・排出量算定シート!$H121+(【入力】吸収量・排出量算定シート!CK$17-【入力】吸収量・排出量算定シート!$CF$17)),幹材積成長量!$L$7:$L$148,0),MATCH(【入力】吸収量・排出量算定シート!$G121,幹材積成長量!$L$7:$N$7,0)))),0)</f>
        <v>0</v>
      </c>
      <c r="CL121" s="2">
        <f>IFERROR(IF($F121="地位Ⅰ",INDEX(幹材積成長量!$I$7:$K$148,MATCH((【入力】吸収量・排出量算定シート!$H121+(【入力】吸収量・排出量算定シート!CL$17-【入力】吸収量・排出量算定シート!$CF$17)),幹材積成長量!$I$7:$I$148,0),MATCH(【入力】吸収量・排出量算定シート!$G121,幹材積成長量!$I$7:$K$7,0)),IF($F121="地位Ⅲ",INDEX(幹材積成長量!$O$7:$Q$148,MATCH((【入力】吸収量・排出量算定シート!$H121+(【入力】吸収量・排出量算定シート!CL$17-【入力】吸収量・排出量算定シート!$CF$17)),幹材積成長量!$O$7:$O$148,0),MATCH(【入力】吸収量・排出量算定シート!$G121,幹材積成長量!$O$7:$Q$7,0)),INDEX(幹材積成長量!$L$7:$N$148,MATCH((【入力】吸収量・排出量算定シート!$H121+(【入力】吸収量・排出量算定シート!CL$17-【入力】吸収量・排出量算定シート!$CF$17)),幹材積成長量!$L$7:$L$148,0),MATCH(【入力】吸収量・排出量算定シート!$G121,幹材積成長量!$L$7:$N$7,0)))),0)</f>
        <v>0</v>
      </c>
      <c r="CM121" s="2">
        <f>IFERROR(IF($F121="地位Ⅰ",INDEX(幹材積成長量!$I$7:$K$148,MATCH((【入力】吸収量・排出量算定シート!$H121+(【入力】吸収量・排出量算定シート!CM$17-【入力】吸収量・排出量算定シート!$CF$17)),幹材積成長量!$I$7:$I$148,0),MATCH(【入力】吸収量・排出量算定シート!$G121,幹材積成長量!$I$7:$K$7,0)),IF($F121="地位Ⅲ",INDEX(幹材積成長量!$O$7:$Q$148,MATCH((【入力】吸収量・排出量算定シート!$H121+(【入力】吸収量・排出量算定シート!CM$17-【入力】吸収量・排出量算定シート!$CF$17)),幹材積成長量!$O$7:$O$148,0),MATCH(【入力】吸収量・排出量算定シート!$G121,幹材積成長量!$O$7:$Q$7,0)),INDEX(幹材積成長量!$L$7:$N$148,MATCH((【入力】吸収量・排出量算定シート!$H121+(【入力】吸収量・排出量算定シート!CM$17-【入力】吸収量・排出量算定シート!$CF$17)),幹材積成長量!$L$7:$L$148,0),MATCH(【入力】吸収量・排出量算定シート!$G121,幹材積成長量!$L$7:$N$7,0)))),0)</f>
        <v>0</v>
      </c>
      <c r="CN121" s="2">
        <f>IFERROR(IF($F121="地位Ⅰ",INDEX(幹材積成長量!$I$7:$K$148,MATCH((【入力】吸収量・排出量算定シート!$H121+(【入力】吸収量・排出量算定シート!CN$17-【入力】吸収量・排出量算定シート!$CF$17)),幹材積成長量!$I$7:$I$148,0),MATCH(【入力】吸収量・排出量算定シート!$G121,幹材積成長量!$I$7:$K$7,0)),IF($F121="地位Ⅲ",INDEX(幹材積成長量!$O$7:$Q$148,MATCH((【入力】吸収量・排出量算定シート!$H121+(【入力】吸収量・排出量算定シート!CN$17-【入力】吸収量・排出量算定シート!$CF$17)),幹材積成長量!$O$7:$O$148,0),MATCH(【入力】吸収量・排出量算定シート!$G121,幹材積成長量!$O$7:$Q$7,0)),INDEX(幹材積成長量!$L$7:$N$148,MATCH((【入力】吸収量・排出量算定シート!$H121+(【入力】吸収量・排出量算定シート!CN$17-【入力】吸収量・排出量算定シート!$CF$17)),幹材積成長量!$L$7:$L$148,0),MATCH(【入力】吸収量・排出量算定シート!$G121,幹材積成長量!$L$7:$N$7,0)))),0)</f>
        <v>0</v>
      </c>
      <c r="CO121" s="2">
        <f>IFERROR(IF($F121="地位Ⅰ",INDEX(幹材積成長量!$I$7:$K$148,MATCH((【入力】吸収量・排出量算定シート!$H121+(【入力】吸収量・排出量算定シート!CO$17-【入力】吸収量・排出量算定シート!$CF$17)),幹材積成長量!$I$7:$I$148,0),MATCH(【入力】吸収量・排出量算定シート!$G121,幹材積成長量!$I$7:$K$7,0)),IF($F121="地位Ⅲ",INDEX(幹材積成長量!$O$7:$Q$148,MATCH((【入力】吸収量・排出量算定シート!$H121+(【入力】吸収量・排出量算定シート!CO$17-【入力】吸収量・排出量算定シート!$CF$17)),幹材積成長量!$O$7:$O$148,0),MATCH(【入力】吸収量・排出量算定シート!$G121,幹材積成長量!$O$7:$Q$7,0)),INDEX(幹材積成長量!$L$7:$N$148,MATCH((【入力】吸収量・排出量算定シート!$H121+(【入力】吸収量・排出量算定シート!CO$17-【入力】吸収量・排出量算定シート!$CF$17)),幹材積成長量!$L$7:$L$148,0),MATCH(【入力】吸収量・排出量算定シート!$G121,幹材積成長量!$L$7:$N$7,0)))),0)</f>
        <v>0</v>
      </c>
      <c r="CP121" s="2">
        <f>IFERROR(IF($F121="地位Ⅰ",INDEX(幹材積成長量!$I$7:$K$148,MATCH((【入力】吸収量・排出量算定シート!$H121+(【入力】吸収量・排出量算定シート!CP$17-【入力】吸収量・排出量算定シート!$CF$17)),幹材積成長量!$I$7:$I$148,0),MATCH(【入力】吸収量・排出量算定シート!$G121,幹材積成長量!$I$7:$K$7,0)),IF($F121="地位Ⅲ",INDEX(幹材積成長量!$O$7:$Q$148,MATCH((【入力】吸収量・排出量算定シート!$H121+(【入力】吸収量・排出量算定シート!CP$17-【入力】吸収量・排出量算定シート!$CF$17)),幹材積成長量!$O$7:$O$148,0),MATCH(【入力】吸収量・排出量算定シート!$G121,幹材積成長量!$O$7:$Q$7,0)),INDEX(幹材積成長量!$L$7:$N$148,MATCH((【入力】吸収量・排出量算定シート!$H121+(【入力】吸収量・排出量算定シート!CP$17-【入力】吸収量・排出量算定シート!$CF$17)),幹材積成長量!$L$7:$L$148,0),MATCH(【入力】吸収量・排出量算定シート!$G121,幹材積成長量!$L$7:$N$7,0)))),0)</f>
        <v>0</v>
      </c>
      <c r="CQ121" s="2">
        <f>IFERROR(IF($F121="地位Ⅰ",INDEX(幹材積成長量!$I$7:$K$148,MATCH((【入力】吸収量・排出量算定シート!$H121+(【入力】吸収量・排出量算定シート!CQ$17-【入力】吸収量・排出量算定シート!$CF$17)),幹材積成長量!$I$7:$I$148,0),MATCH(【入力】吸収量・排出量算定シート!$G121,幹材積成長量!$I$7:$K$7,0)),IF($F121="地位Ⅲ",INDEX(幹材積成長量!$O$7:$Q$148,MATCH((【入力】吸収量・排出量算定シート!$H121+(【入力】吸収量・排出量算定シート!CQ$17-【入力】吸収量・排出量算定シート!$CF$17)),幹材積成長量!$O$7:$O$148,0),MATCH(【入力】吸収量・排出量算定シート!$G121,幹材積成長量!$O$7:$Q$7,0)),INDEX(幹材積成長量!$L$7:$N$148,MATCH((【入力】吸収量・排出量算定シート!$H121+(【入力】吸収量・排出量算定シート!CQ$17-【入力】吸収量・排出量算定シート!$CF$17)),幹材積成長量!$L$7:$L$148,0),MATCH(【入力】吸収量・排出量算定シート!$G121,幹材積成長量!$L$7:$N$7,0)))),0)</f>
        <v>0</v>
      </c>
      <c r="CR121" s="2">
        <f>IFERROR(IF($F121="地位Ⅰ",INDEX(幹材積成長量!$I$7:$K$148,MATCH((【入力】吸収量・排出量算定シート!$H121+(【入力】吸収量・排出量算定シート!CR$17-【入力】吸収量・排出量算定シート!$CF$17)),幹材積成長量!$I$7:$I$148,0),MATCH(【入力】吸収量・排出量算定シート!$G121,幹材積成長量!$I$7:$K$7,0)),IF($F121="地位Ⅲ",INDEX(幹材積成長量!$O$7:$Q$148,MATCH((【入力】吸収量・排出量算定シート!$H121+(【入力】吸収量・排出量算定シート!CR$17-【入力】吸収量・排出量算定シート!$CF$17)),幹材積成長量!$O$7:$O$148,0),MATCH(【入力】吸収量・排出量算定シート!$G121,幹材積成長量!$O$7:$Q$7,0)),INDEX(幹材積成長量!$L$7:$N$148,MATCH((【入力】吸収量・排出量算定シート!$H121+(【入力】吸収量・排出量算定シート!CR$17-【入力】吸収量・排出量算定シート!$CF$17)),幹材積成長量!$L$7:$L$148,0),MATCH(【入力】吸収量・排出量算定シート!$G121,幹材積成長量!$L$7:$N$7,0)))),0)</f>
        <v>0</v>
      </c>
      <c r="CS121" s="2">
        <f>IFERROR(IF($F121="地位Ⅰ",INDEX(幹材積成長量!$I$7:$K$148,MATCH((【入力】吸収量・排出量算定シート!$H121+(【入力】吸収量・排出量算定シート!CS$17-【入力】吸収量・排出量算定シート!$CF$17)),幹材積成長量!$I$7:$I$148,0),MATCH(【入力】吸収量・排出量算定シート!$G121,幹材積成長量!$I$7:$K$7,0)),IF($F121="地位Ⅲ",INDEX(幹材積成長量!$O$7:$Q$148,MATCH((【入力】吸収量・排出量算定シート!$H121+(【入力】吸収量・排出量算定シート!CS$17-【入力】吸収量・排出量算定シート!$CF$17)),幹材積成長量!$O$7:$O$148,0),MATCH(【入力】吸収量・排出量算定シート!$G121,幹材積成長量!$O$7:$Q$7,0)),INDEX(幹材積成長量!$L$7:$N$148,MATCH((【入力】吸収量・排出量算定シート!$H121+(【入力】吸収量・排出量算定シート!CS$17-【入力】吸収量・排出量算定シート!$CF$17)),幹材積成長量!$L$7:$L$148,0),MATCH(【入力】吸収量・排出量算定シート!$G121,幹材積成長量!$L$7:$N$7,0)))),0)</f>
        <v>0</v>
      </c>
      <c r="CT121" s="2">
        <f>IFERROR(IF($F121="地位Ⅰ",INDEX(幹材積成長量!$I$7:$K$148,MATCH((【入力】吸収量・排出量算定シート!$H121+(【入力】吸収量・排出量算定シート!CT$17-【入力】吸収量・排出量算定シート!$CF$17)),幹材積成長量!$I$7:$I$148,0),MATCH(【入力】吸収量・排出量算定シート!$G121,幹材積成長量!$I$7:$K$7,0)),IF($F121="地位Ⅲ",INDEX(幹材積成長量!$O$7:$Q$148,MATCH((【入力】吸収量・排出量算定シート!$H121+(【入力】吸収量・排出量算定シート!CT$17-【入力】吸収量・排出量算定シート!$CF$17)),幹材積成長量!$O$7:$O$148,0),MATCH(【入力】吸収量・排出量算定シート!$G121,幹材積成長量!$O$7:$Q$7,0)),INDEX(幹材積成長量!$L$7:$N$148,MATCH((【入力】吸収量・排出量算定シート!$H121+(【入力】吸収量・排出量算定シート!CT$17-【入力】吸収量・排出量算定シート!$CF$17)),幹材積成長量!$L$7:$L$148,0),MATCH(【入力】吸収量・排出量算定シート!$G121,幹材積成長量!$L$7:$N$7,0)))),0)</f>
        <v>0</v>
      </c>
      <c r="CU121" s="2">
        <f>IFERROR(IF($F121="地位Ⅰ",INDEX(幹材積成長量!$I$7:$K$148,MATCH((【入力】吸収量・排出量算定シート!$H121+(【入力】吸収量・排出量算定シート!CU$17-【入力】吸収量・排出量算定シート!$CF$17)),幹材積成長量!$I$7:$I$148,0),MATCH(【入力】吸収量・排出量算定シート!$G121,幹材積成長量!$I$7:$K$7,0)),IF($F121="地位Ⅲ",INDEX(幹材積成長量!$O$7:$Q$148,MATCH((【入力】吸収量・排出量算定シート!$H121+(【入力】吸収量・排出量算定シート!CU$17-【入力】吸収量・排出量算定シート!$CF$17)),幹材積成長量!$O$7:$O$148,0),MATCH(【入力】吸収量・排出量算定シート!$G121,幹材積成長量!$O$7:$Q$7,0)),INDEX(幹材積成長量!$L$7:$N$148,MATCH((【入力】吸収量・排出量算定シート!$H121+(【入力】吸収量・排出量算定シート!CU$17-【入力】吸収量・排出量算定シート!$CF$17)),幹材積成長量!$L$7:$L$148,0),MATCH(【入力】吸収量・排出量算定シート!$G121,幹材積成長量!$L$7:$N$7,0)))),0)</f>
        <v>0</v>
      </c>
      <c r="CV121" s="2">
        <f>IFERROR(IF($F121="地位Ⅰ",INDEX(幹材積成長量!$I$7:$K$148,MATCH((【入力】吸収量・排出量算定シート!$H121+(【入力】吸収量・排出量算定シート!CV$17-【入力】吸収量・排出量算定シート!$CF$17)),幹材積成長量!$I$7:$I$148,0),MATCH(【入力】吸収量・排出量算定シート!$G121,幹材積成長量!$I$7:$K$7,0)),IF($F121="地位Ⅲ",INDEX(幹材積成長量!$O$7:$Q$148,MATCH((【入力】吸収量・排出量算定シート!$H121+(【入力】吸収量・排出量算定シート!CV$17-【入力】吸収量・排出量算定シート!$CF$17)),幹材積成長量!$O$7:$O$148,0),MATCH(【入力】吸収量・排出量算定シート!$G121,幹材積成長量!$O$7:$Q$7,0)),INDEX(幹材積成長量!$L$7:$N$148,MATCH((【入力】吸収量・排出量算定シート!$H121+(【入力】吸収量・排出量算定シート!CV$17-【入力】吸収量・排出量算定シート!$CF$17)),幹材積成長量!$L$7:$L$148,0),MATCH(【入力】吸収量・排出量算定シート!$G121,幹材積成長量!$L$7:$N$7,0)))),0)</f>
        <v>0</v>
      </c>
      <c r="CW121" s="2">
        <f t="shared" si="284"/>
        <v>0</v>
      </c>
      <c r="CX121" s="2">
        <f t="shared" si="285"/>
        <v>0</v>
      </c>
      <c r="CY121" s="2">
        <f t="shared" si="286"/>
        <v>0</v>
      </c>
      <c r="CZ121" s="2">
        <f t="shared" si="287"/>
        <v>0</v>
      </c>
      <c r="DA121" s="2">
        <f t="shared" si="288"/>
        <v>0</v>
      </c>
      <c r="DB121" s="2">
        <f t="shared" si="289"/>
        <v>0</v>
      </c>
      <c r="DC121" s="2">
        <f t="shared" si="290"/>
        <v>0</v>
      </c>
      <c r="DD121" s="2">
        <f t="shared" si="291"/>
        <v>0</v>
      </c>
      <c r="DE121" s="2">
        <f t="shared" si="292"/>
        <v>0</v>
      </c>
      <c r="DF121" s="2">
        <f t="shared" si="293"/>
        <v>0</v>
      </c>
      <c r="DG121" s="2">
        <f t="shared" si="294"/>
        <v>0</v>
      </c>
      <c r="DH121" s="2">
        <f t="shared" si="295"/>
        <v>0</v>
      </c>
      <c r="DI121" s="2">
        <f t="shared" si="296"/>
        <v>0</v>
      </c>
      <c r="DJ121" s="2">
        <f t="shared" si="297"/>
        <v>0</v>
      </c>
      <c r="DK121" s="2">
        <f t="shared" si="298"/>
        <v>0</v>
      </c>
      <c r="DL121" s="2">
        <f t="shared" si="299"/>
        <v>0</v>
      </c>
      <c r="DM121" s="2">
        <f t="shared" si="300"/>
        <v>0</v>
      </c>
      <c r="DN121" s="187">
        <f>IFERROR(IF($F121="地位Ⅰ",INDEX(幹材積成長量!$AE$7:$AG$14,8,MATCH(【入力】吸収量・排出量算定シート!$G121,幹材積成長量!$AE$7:$AG$7,0)),IF($F121="地位Ⅲ",INDEX(幹材積成長量!$AK$7:$AM$14,8,MATCH(【入力】吸収量・排出量算定シート!$G121,幹材積成長量!$AK$7:$AM$7,0)),INDEX(幹材積成長量!$AH$7:$AJ$14,8,MATCH(【入力】吸収量・排出量算定シート!$G121,幹材積成長量!$AH$7:$AJ$7,0)))),0)</f>
        <v>0</v>
      </c>
      <c r="DO121" s="187">
        <f>IFERROR(IF($F121="地位Ⅰ",INDEX(幹材積成長量!$AE$7:$AG$14,8,MATCH(【入力】吸収量・排出量算定シート!$G121,幹材積成長量!$AE$7:$AG$7,0)),IF($F121="地位Ⅲ",INDEX(幹材積成長量!$AK$7:$AM$14,8,MATCH(【入力】吸収量・排出量算定シート!$G121,幹材積成長量!$AK$7:$AM$7,0)),INDEX(幹材積成長量!$AH$7:$AJ$14,8,MATCH(【入力】吸収量・排出量算定シート!$G121,幹材積成長量!$AH$7:$AJ$7,0)))),0)</f>
        <v>0</v>
      </c>
      <c r="DP121" s="187">
        <f>IFERROR(IF($F121="地位Ⅰ",INDEX(幹材積成長量!$AE$7:$AG$14,8,MATCH(【入力】吸収量・排出量算定シート!$G121,幹材積成長量!$AE$7:$AG$7,0)),IF($F121="地位Ⅲ",INDEX(幹材積成長量!$AK$7:$AM$14,8,MATCH(【入力】吸収量・排出量算定シート!$G121,幹材積成長量!$AK$7:$AM$7,0)),INDEX(幹材積成長量!$AH$7:$AJ$14,8,MATCH(【入力】吸収量・排出量算定シート!$G121,幹材積成長量!$AH$7:$AJ$7,0)))),0)</f>
        <v>0</v>
      </c>
      <c r="DQ121" s="187">
        <f>IFERROR(IF($F121="地位Ⅰ",INDEX(幹材積成長量!$AE$7:$AG$14,8,MATCH(【入力】吸収量・排出量算定シート!$G121,幹材積成長量!$AE$7:$AG$7,0)),IF($F121="地位Ⅲ",INDEX(幹材積成長量!$AK$7:$AM$14,8,MATCH(【入力】吸収量・排出量算定シート!$G121,幹材積成長量!$AK$7:$AM$7,0)),INDEX(幹材積成長量!$AH$7:$AJ$14,8,MATCH(【入力】吸収量・排出量算定シート!$G121,幹材積成長量!$AH$7:$AJ$7,0)))),0)</f>
        <v>0</v>
      </c>
      <c r="DR121" s="187">
        <f>IFERROR(IF($F121="地位Ⅰ",INDEX(幹材積成長量!$AE$7:$AG$14,8,MATCH(【入力】吸収量・排出量算定シート!$G121,幹材積成長量!$AE$7:$AG$7,0)),IF($F121="地位Ⅲ",INDEX(幹材積成長量!$AK$7:$AM$14,8,MATCH(【入力】吸収量・排出量算定シート!$G121,幹材積成長量!$AK$7:$AM$7,0)),INDEX(幹材積成長量!$AH$7:$AJ$14,8,MATCH(【入力】吸収量・排出量算定シート!$G121,幹材積成長量!$AH$7:$AJ$7,0)))),0)</f>
        <v>0</v>
      </c>
      <c r="DS121" s="187">
        <f>IFERROR(IF($F121="地位Ⅰ",INDEX(幹材積成長量!$AE$7:$AG$14,8,MATCH(【入力】吸収量・排出量算定シート!$G121,幹材積成長量!$AE$7:$AG$7,0)),IF($F121="地位Ⅲ",INDEX(幹材積成長量!$AK$7:$AM$14,8,MATCH(【入力】吸収量・排出量算定シート!$G121,幹材積成長量!$AK$7:$AM$7,0)),INDEX(幹材積成長量!$AH$7:$AJ$14,8,MATCH(【入力】吸収量・排出量算定シート!$G121,幹材積成長量!$AH$7:$AJ$7,0)))),0)</f>
        <v>0</v>
      </c>
      <c r="DT121" s="187">
        <f>IFERROR(IF($F121="地位Ⅰ",INDEX(幹材積成長量!$AE$7:$AG$14,8,MATCH(【入力】吸収量・排出量算定シート!$G121,幹材積成長量!$AE$7:$AG$7,0)),IF($F121="地位Ⅲ",INDEX(幹材積成長量!$AK$7:$AM$14,8,MATCH(【入力】吸収量・排出量算定シート!$G121,幹材積成長量!$AK$7:$AM$7,0)),INDEX(幹材積成長量!$AH$7:$AJ$14,8,MATCH(【入力】吸収量・排出量算定シート!$G121,幹材積成長量!$AH$7:$AJ$7,0)))),0)</f>
        <v>0</v>
      </c>
      <c r="DU121" s="187">
        <f>IFERROR(IF($F121="地位Ⅰ",INDEX(幹材積成長量!$AE$7:$AG$14,8,MATCH(【入力】吸収量・排出量算定シート!$G121,幹材積成長量!$AE$7:$AG$7,0)),IF($F121="地位Ⅲ",INDEX(幹材積成長量!$AK$7:$AM$14,8,MATCH(【入力】吸収量・排出量算定シート!$G121,幹材積成長量!$AK$7:$AM$7,0)),INDEX(幹材積成長量!$AH$7:$AJ$14,8,MATCH(【入力】吸収量・排出量算定シート!$G121,幹材積成長量!$AH$7:$AJ$7,0)))),0)</f>
        <v>0</v>
      </c>
      <c r="DV121" s="187">
        <f>IFERROR(IF($F121="地位Ⅰ",INDEX(幹材積成長量!$AE$7:$AG$14,8,MATCH(【入力】吸収量・排出量算定シート!$G121,幹材積成長量!$AE$7:$AG$7,0)),IF($F121="地位Ⅲ",INDEX(幹材積成長量!$AK$7:$AM$14,8,MATCH(【入力】吸収量・排出量算定シート!$G121,幹材積成長量!$AK$7:$AM$7,0)),INDEX(幹材積成長量!$AH$7:$AJ$14,8,MATCH(【入力】吸収量・排出量算定シート!$G121,幹材積成長量!$AH$7:$AJ$7,0)))),0)</f>
        <v>0</v>
      </c>
      <c r="DW121" s="187">
        <f>IFERROR(IF($F121="地位Ⅰ",INDEX(幹材積成長量!$AE$7:$AG$14,8,MATCH(【入力】吸収量・排出量算定シート!$G121,幹材積成長量!$AE$7:$AG$7,0)),IF($F121="地位Ⅲ",INDEX(幹材積成長量!$AK$7:$AM$14,8,MATCH(【入力】吸収量・排出量算定シート!$G121,幹材積成長量!$AK$7:$AM$7,0)),INDEX(幹材積成長量!$AH$7:$AJ$14,8,MATCH(【入力】吸収量・排出量算定シート!$G121,幹材積成長量!$AH$7:$AJ$7,0)))),0)</f>
        <v>0</v>
      </c>
      <c r="DX121" s="187">
        <f>IFERROR(IF($F121="地位Ⅰ",INDEX(幹材積成長量!$AE$7:$AG$14,8,MATCH(【入力】吸収量・排出量算定シート!$G121,幹材積成長量!$AE$7:$AG$7,0)),IF($F121="地位Ⅲ",INDEX(幹材積成長量!$AK$7:$AM$14,8,MATCH(【入力】吸収量・排出量算定シート!$G121,幹材積成長量!$AK$7:$AM$7,0)),INDEX(幹材積成長量!$AH$7:$AJ$14,8,MATCH(【入力】吸収量・排出量算定シート!$G121,幹材積成長量!$AH$7:$AJ$7,0)))),0)</f>
        <v>0</v>
      </c>
      <c r="DY121" s="187">
        <f>IFERROR(IF($F121="地位Ⅰ",INDEX(幹材積成長量!$AE$7:$AG$14,8,MATCH(【入力】吸収量・排出量算定シート!$G121,幹材積成長量!$AE$7:$AG$7,0)),IF($F121="地位Ⅲ",INDEX(幹材積成長量!$AK$7:$AM$14,8,MATCH(【入力】吸収量・排出量算定シート!$G121,幹材積成長量!$AK$7:$AM$7,0)),INDEX(幹材積成長量!$AH$7:$AJ$14,8,MATCH(【入力】吸収量・排出量算定シート!$G121,幹材積成長量!$AH$7:$AJ$7,0)))),0)</f>
        <v>0</v>
      </c>
      <c r="DZ121" s="187">
        <f>IFERROR(IF($F121="地位Ⅰ",INDEX(幹材積成長量!$AE$7:$AG$14,8,MATCH(【入力】吸収量・排出量算定シート!$G121,幹材積成長量!$AE$7:$AG$7,0)),IF($F121="地位Ⅲ",INDEX(幹材積成長量!$AK$7:$AM$14,8,MATCH(【入力】吸収量・排出量算定シート!$G121,幹材積成長量!$AK$7:$AM$7,0)),INDEX(幹材積成長量!$AH$7:$AJ$14,8,MATCH(【入力】吸収量・排出量算定シート!$G121,幹材積成長量!$AH$7:$AJ$7,0)))),0)</f>
        <v>0</v>
      </c>
      <c r="EA121" s="187">
        <f>IFERROR(IF($F121="地位Ⅰ",INDEX(幹材積成長量!$AE$7:$AG$14,8,MATCH(【入力】吸収量・排出量算定シート!$G121,幹材積成長量!$AE$7:$AG$7,0)),IF($F121="地位Ⅲ",INDEX(幹材積成長量!$AK$7:$AM$14,8,MATCH(【入力】吸収量・排出量算定シート!$G121,幹材積成長量!$AK$7:$AM$7,0)),INDEX(幹材積成長量!$AH$7:$AJ$14,8,MATCH(【入力】吸収量・排出量算定シート!$G121,幹材積成長量!$AH$7:$AJ$7,0)))),0)</f>
        <v>0</v>
      </c>
      <c r="EB121" s="187">
        <f>IFERROR(IF($F121="地位Ⅰ",INDEX(幹材積成長量!$AE$7:$AG$14,8,MATCH(【入力】吸収量・排出量算定シート!$G121,幹材積成長量!$AE$7:$AG$7,0)),IF($F121="地位Ⅲ",INDEX(幹材積成長量!$AK$7:$AM$14,8,MATCH(【入力】吸収量・排出量算定シート!$G121,幹材積成長量!$AK$7:$AM$7,0)),INDEX(幹材積成長量!$AH$7:$AJ$14,8,MATCH(【入力】吸収量・排出量算定シート!$G121,幹材積成長量!$AH$7:$AJ$7,0)))),0)</f>
        <v>0</v>
      </c>
      <c r="EC121" s="187">
        <f>IFERROR(IF($F121="地位Ⅰ",INDEX(幹材積成長量!$AE$7:$AG$14,8,MATCH(【入力】吸収量・排出量算定シート!$G121,幹材積成長量!$AE$7:$AG$7,0)),IF($F121="地位Ⅲ",INDEX(幹材積成長量!$AK$7:$AM$14,8,MATCH(【入力】吸収量・排出量算定シート!$G121,幹材積成長量!$AK$7:$AM$7,0)),INDEX(幹材積成長量!$AH$7:$AJ$14,8,MATCH(【入力】吸収量・排出量算定シート!$G121,幹材積成長量!$AH$7:$AJ$7,0)))),0)</f>
        <v>0</v>
      </c>
      <c r="ED121" s="186">
        <f t="shared" si="301"/>
        <v>0</v>
      </c>
      <c r="EE121" s="186">
        <f t="shared" si="302"/>
        <v>0</v>
      </c>
      <c r="EF121" s="186">
        <f t="shared" si="303"/>
        <v>0</v>
      </c>
      <c r="EG121" s="186">
        <f t="shared" si="304"/>
        <v>0</v>
      </c>
      <c r="EH121" s="186">
        <f t="shared" si="305"/>
        <v>0</v>
      </c>
      <c r="EI121" s="186">
        <f t="shared" si="306"/>
        <v>0</v>
      </c>
      <c r="EJ121" s="186">
        <f t="shared" si="307"/>
        <v>0</v>
      </c>
      <c r="EK121" s="186">
        <f t="shared" si="308"/>
        <v>0</v>
      </c>
      <c r="EL121" s="186">
        <f t="shared" si="309"/>
        <v>0</v>
      </c>
      <c r="EM121" s="186">
        <f t="shared" si="310"/>
        <v>0</v>
      </c>
      <c r="EN121" s="186">
        <f t="shared" si="311"/>
        <v>0</v>
      </c>
      <c r="EO121" s="186">
        <f t="shared" si="312"/>
        <v>0</v>
      </c>
      <c r="EP121" s="186">
        <f t="shared" si="313"/>
        <v>0</v>
      </c>
      <c r="EQ121" s="186">
        <f t="shared" si="314"/>
        <v>0</v>
      </c>
      <c r="ER121" s="186">
        <f t="shared" si="315"/>
        <v>0</v>
      </c>
      <c r="ES121" s="186">
        <f t="shared" si="316"/>
        <v>0</v>
      </c>
      <c r="ET121" s="186">
        <f t="shared" si="317"/>
        <v>0</v>
      </c>
    </row>
    <row r="122" spans="2:150" x14ac:dyDescent="0.3">
      <c r="B122" s="3"/>
      <c r="C122" s="3"/>
      <c r="D122" s="3"/>
      <c r="E122" s="3"/>
      <c r="G122" s="217"/>
      <c r="J122" s="3"/>
      <c r="M122" s="187">
        <f>IFERROR(IF($F122="地位Ⅰ",INDEX(幹材積成長量!$S$7:$U$148,MATCH(【入力】吸収量・排出量算定シート!$H122+(M$17-$M$17),幹材積成長量!$S$7:$S$148,0),MATCH($G122,幹材積成長量!$S$7:$U$7,0)),IF($F122="地位Ⅲ",INDEX(幹材積成長量!$Y$7:$AA$148,MATCH(【入力】吸収量・排出量算定シート!$H122+(M$17-$M$17),幹材積成長量!$Y$7:$Y$148,0),MATCH($G122,幹材積成長量!$Y$7:$AA$7,0)),INDEX(幹材積成長量!$V$7:$X$148,MATCH(【入力】吸収量・排出量算定シート!$H122+(M$17-$M$17),幹材積成長量!$V$7:$V$148,0),MATCH($G122,幹材積成長量!$V$7:$X$7,0)))),0)</f>
        <v>0</v>
      </c>
      <c r="N122" s="187">
        <f>IFERROR(IF($F122="地位Ⅰ",INDEX(幹材積成長量!$S$7:$U$148,MATCH(【入力】吸収量・排出量算定シート!$H122+(N$17-$M$17),幹材積成長量!$S$7:$S$148,0),MATCH($G122,幹材積成長量!$S$7:$U$7,0)),IF($F122="地位Ⅲ",INDEX(幹材積成長量!$Y$7:$AA$148,MATCH(【入力】吸収量・排出量算定シート!$H122+(N$17-$M$17),幹材積成長量!$Y$7:$Y$148,0),MATCH($G122,幹材積成長量!$Y$7:$AA$7,0)),INDEX(幹材積成長量!$V$7:$X$148,MATCH(【入力】吸収量・排出量算定シート!$H122+(N$17-$M$17),幹材積成長量!$V$7:$V$148,0),MATCH($G122,幹材積成長量!$V$7:$X$7,0)))),0)</f>
        <v>0</v>
      </c>
      <c r="O122" s="187">
        <f>IFERROR(IF($F122="地位Ⅰ",INDEX(幹材積成長量!$S$7:$U$148,MATCH(【入力】吸収量・排出量算定シート!$H122+(O$17-$M$17),幹材積成長量!$S$7:$S$148,0),MATCH($G122,幹材積成長量!$S$7:$U$7,0)),IF($F122="地位Ⅲ",INDEX(幹材積成長量!$Y$7:$AA$148,MATCH(【入力】吸収量・排出量算定シート!$H122+(O$17-$M$17),幹材積成長量!$Y$7:$Y$148,0),MATCH($G122,幹材積成長量!$Y$7:$AA$7,0)),INDEX(幹材積成長量!$V$7:$X$148,MATCH(【入力】吸収量・排出量算定シート!$H122+(O$17-$M$17),幹材積成長量!$V$7:$V$148,0),MATCH($G122,幹材積成長量!$V$7:$X$7,0)))),0)</f>
        <v>0</v>
      </c>
      <c r="P122" s="187">
        <f>IFERROR(IF($F122="地位Ⅰ",INDEX(幹材積成長量!$S$7:$U$148,MATCH(【入力】吸収量・排出量算定シート!$H122+(P$17-$M$17),幹材積成長量!$S$7:$S$148,0),MATCH($G122,幹材積成長量!$S$7:$U$7,0)),IF($F122="地位Ⅲ",INDEX(幹材積成長量!$Y$7:$AA$148,MATCH(【入力】吸収量・排出量算定シート!$H122+(P$17-$M$17),幹材積成長量!$Y$7:$Y$148,0),MATCH($G122,幹材積成長量!$Y$7:$AA$7,0)),INDEX(幹材積成長量!$V$7:$X$148,MATCH(【入力】吸収量・排出量算定シート!$H122+(P$17-$M$17),幹材積成長量!$V$7:$V$148,0),MATCH($G122,幹材積成長量!$V$7:$X$7,0)))),0)</f>
        <v>0</v>
      </c>
      <c r="Q122" s="187">
        <f>IFERROR(IF($F122="地位Ⅰ",INDEX(幹材積成長量!$S$7:$U$148,MATCH(【入力】吸収量・排出量算定シート!$H122+(Q$17-$M$17),幹材積成長量!$S$7:$S$148,0),MATCH($G122,幹材積成長量!$S$7:$U$7,0)),IF($F122="地位Ⅲ",INDEX(幹材積成長量!$Y$7:$AA$148,MATCH(【入力】吸収量・排出量算定シート!$H122+(Q$17-$M$17),幹材積成長量!$Y$7:$Y$148,0),MATCH($G122,幹材積成長量!$Y$7:$AA$7,0)),INDEX(幹材積成長量!$V$7:$X$148,MATCH(【入力】吸収量・排出量算定シート!$H122+(Q$17-$M$17),幹材積成長量!$V$7:$V$148,0),MATCH($G122,幹材積成長量!$V$7:$X$7,0)))),0)</f>
        <v>0</v>
      </c>
      <c r="R122" s="187">
        <f>IFERROR(IF($F122="地位Ⅰ",INDEX(幹材積成長量!$S$7:$U$148,MATCH(【入力】吸収量・排出量算定シート!$H122+(R$17-$M$17),幹材積成長量!$S$7:$S$148,0),MATCH($G122,幹材積成長量!$S$7:$U$7,0)),IF($F122="地位Ⅲ",INDEX(幹材積成長量!$Y$7:$AA$148,MATCH(【入力】吸収量・排出量算定シート!$H122+(R$17-$M$17),幹材積成長量!$Y$7:$Y$148,0),MATCH($G122,幹材積成長量!$Y$7:$AA$7,0)),INDEX(幹材積成長量!$V$7:$X$148,MATCH(【入力】吸収量・排出量算定シート!$H122+(R$17-$M$17),幹材積成長量!$V$7:$V$148,0),MATCH($G122,幹材積成長量!$V$7:$X$7,0)))),0)</f>
        <v>0</v>
      </c>
      <c r="S122" s="187">
        <f>IFERROR(IF($F122="地位Ⅰ",INDEX(幹材積成長量!$S$7:$U$148,MATCH(【入力】吸収量・排出量算定シート!$H122+(S$17-$M$17),幹材積成長量!$S$7:$S$148,0),MATCH($G122,幹材積成長量!$S$7:$U$7,0)),IF($F122="地位Ⅲ",INDEX(幹材積成長量!$Y$7:$AA$148,MATCH(【入力】吸収量・排出量算定シート!$H122+(S$17-$M$17),幹材積成長量!$Y$7:$Y$148,0),MATCH($G122,幹材積成長量!$Y$7:$AA$7,0)),INDEX(幹材積成長量!$V$7:$X$148,MATCH(【入力】吸収量・排出量算定シート!$H122+(S$17-$M$17),幹材積成長量!$V$7:$V$148,0),MATCH($G122,幹材積成長量!$V$7:$X$7,0)))),0)</f>
        <v>0</v>
      </c>
      <c r="T122" s="187">
        <f>IFERROR(IF($F122="地位Ⅰ",INDEX(幹材積成長量!$S$7:$U$148,MATCH(【入力】吸収量・排出量算定シート!$H122+(T$17-$M$17),幹材積成長量!$S$7:$S$148,0),MATCH($G122,幹材積成長量!$S$7:$U$7,0)),IF($F122="地位Ⅲ",INDEX(幹材積成長量!$Y$7:$AA$148,MATCH(【入力】吸収量・排出量算定シート!$H122+(T$17-$M$17),幹材積成長量!$Y$7:$Y$148,0),MATCH($G122,幹材積成長量!$Y$7:$AA$7,0)),INDEX(幹材積成長量!$V$7:$X$148,MATCH(【入力】吸収量・排出量算定シート!$H122+(T$17-$M$17),幹材積成長量!$V$7:$V$148,0),MATCH($G122,幹材積成長量!$V$7:$X$7,0)))),0)</f>
        <v>0</v>
      </c>
      <c r="U122" s="187">
        <f>IFERROR(IF($F122="地位Ⅰ",INDEX(幹材積成長量!$S$7:$U$148,MATCH(【入力】吸収量・排出量算定シート!$H122+(U$17-$M$17),幹材積成長量!$S$7:$S$148,0),MATCH($G122,幹材積成長量!$S$7:$U$7,0)),IF($F122="地位Ⅲ",INDEX(幹材積成長量!$Y$7:$AA$148,MATCH(【入力】吸収量・排出量算定シート!$H122+(U$17-$M$17),幹材積成長量!$Y$7:$Y$148,0),MATCH($G122,幹材積成長量!$Y$7:$AA$7,0)),INDEX(幹材積成長量!$V$7:$X$148,MATCH(【入力】吸収量・排出量算定シート!$H122+(U$17-$M$17),幹材積成長量!$V$7:$V$148,0),MATCH($G122,幹材積成長量!$V$7:$X$7,0)))),0)</f>
        <v>0</v>
      </c>
      <c r="V122" s="187">
        <f>IFERROR(IF($F122="地位Ⅰ",INDEX(幹材積成長量!$S$7:$U$148,MATCH(【入力】吸収量・排出量算定シート!$H122+(V$17-$M$17),幹材積成長量!$S$7:$S$148,0),MATCH($G122,幹材積成長量!$S$7:$U$7,0)),IF($F122="地位Ⅲ",INDEX(幹材積成長量!$Y$7:$AA$148,MATCH(【入力】吸収量・排出量算定シート!$H122+(V$17-$M$17),幹材積成長量!$Y$7:$Y$148,0),MATCH($G122,幹材積成長量!$Y$7:$AA$7,0)),INDEX(幹材積成長量!$V$7:$X$148,MATCH(【入力】吸収量・排出量算定シート!$H122+(V$17-$M$17),幹材積成長量!$V$7:$V$148,0),MATCH($G122,幹材積成長量!$V$7:$X$7,0)))),0)</f>
        <v>0</v>
      </c>
      <c r="W122" s="187">
        <f>IFERROR(IF($F122="地位Ⅰ",INDEX(幹材積成長量!$S$7:$U$148,MATCH(【入力】吸収量・排出量算定シート!$H122+(W$17-$M$17),幹材積成長量!$S$7:$S$148,0),MATCH($G122,幹材積成長量!$S$7:$U$7,0)),IF($F122="地位Ⅲ",INDEX(幹材積成長量!$Y$7:$AA$148,MATCH(【入力】吸収量・排出量算定シート!$H122+(W$17-$M$17),幹材積成長量!$Y$7:$Y$148,0),MATCH($G122,幹材積成長量!$Y$7:$AA$7,0)),INDEX(幹材積成長量!$V$7:$X$148,MATCH(【入力】吸収量・排出量算定シート!$H122+(W$17-$M$17),幹材積成長量!$V$7:$V$148,0),MATCH($G122,幹材積成長量!$V$7:$X$7,0)))),0)</f>
        <v>0</v>
      </c>
      <c r="X122" s="187">
        <f>IFERROR(IF($F122="地位Ⅰ",INDEX(幹材積成長量!$S$7:$U$148,MATCH(【入力】吸収量・排出量算定シート!$H122+(X$17-$M$17),幹材積成長量!$S$7:$S$148,0),MATCH($G122,幹材積成長量!$S$7:$U$7,0)),IF($F122="地位Ⅲ",INDEX(幹材積成長量!$Y$7:$AA$148,MATCH(【入力】吸収量・排出量算定シート!$H122+(X$17-$M$17),幹材積成長量!$Y$7:$Y$148,0),MATCH($G122,幹材積成長量!$Y$7:$AA$7,0)),INDEX(幹材積成長量!$V$7:$X$148,MATCH(【入力】吸収量・排出量算定シート!$H122+(X$17-$M$17),幹材積成長量!$V$7:$V$148,0),MATCH($G122,幹材積成長量!$V$7:$X$7,0)))),0)</f>
        <v>0</v>
      </c>
      <c r="Y122" s="187">
        <f>IFERROR(IF($F122="地位Ⅰ",INDEX(幹材積成長量!$S$7:$U$148,MATCH(【入力】吸収量・排出量算定シート!$H122+(Y$17-$M$17),幹材積成長量!$S$7:$S$148,0),MATCH($G122,幹材積成長量!$S$7:$U$7,0)),IF($F122="地位Ⅲ",INDEX(幹材積成長量!$Y$7:$AA$148,MATCH(【入力】吸収量・排出量算定シート!$H122+(Y$17-$M$17),幹材積成長量!$Y$7:$Y$148,0),MATCH($G122,幹材積成長量!$Y$7:$AA$7,0)),INDEX(幹材積成長量!$V$7:$X$148,MATCH(【入力】吸収量・排出量算定シート!$H122+(Y$17-$M$17),幹材積成長量!$V$7:$V$148,0),MATCH($G122,幹材積成長量!$V$7:$X$7,0)))),0)</f>
        <v>0</v>
      </c>
      <c r="Z122" s="187">
        <f>IFERROR(IF($F122="地位Ⅰ",INDEX(幹材積成長量!$S$7:$U$148,MATCH(【入力】吸収量・排出量算定シート!$H122+(Z$17-$M$17),幹材積成長量!$S$7:$S$148,0),MATCH($G122,幹材積成長量!$S$7:$U$7,0)),IF($F122="地位Ⅲ",INDEX(幹材積成長量!$Y$7:$AA$148,MATCH(【入力】吸収量・排出量算定シート!$H122+(Z$17-$M$17),幹材積成長量!$Y$7:$Y$148,0),MATCH($G122,幹材積成長量!$Y$7:$AA$7,0)),INDEX(幹材積成長量!$V$7:$X$148,MATCH(【入力】吸収量・排出量算定シート!$H122+(Z$17-$M$17),幹材積成長量!$V$7:$V$148,0),MATCH($G122,幹材積成長量!$V$7:$X$7,0)))),0)</f>
        <v>0</v>
      </c>
      <c r="AA122" s="187">
        <f>IFERROR(IF($F122="地位Ⅰ",INDEX(幹材積成長量!$S$7:$U$148,MATCH(【入力】吸収量・排出量算定シート!$H122+(AA$17-$M$17),幹材積成長量!$S$7:$S$148,0),MATCH($G122,幹材積成長量!$S$7:$U$7,0)),IF($F122="地位Ⅲ",INDEX(幹材積成長量!$Y$7:$AA$148,MATCH(【入力】吸収量・排出量算定シート!$H122+(AA$17-$M$17),幹材積成長量!$Y$7:$Y$148,0),MATCH($G122,幹材積成長量!$Y$7:$AA$7,0)),INDEX(幹材積成長量!$V$7:$X$148,MATCH(【入力】吸収量・排出量算定シート!$H122+(AA$17-$M$17),幹材積成長量!$V$7:$V$148,0),MATCH($G122,幹材積成長量!$V$7:$X$7,0)))),0)</f>
        <v>0</v>
      </c>
      <c r="AB122" s="187">
        <f>IFERROR(IF($F122="地位Ⅰ",INDEX(幹材積成長量!$S$7:$U$148,MATCH(【入力】吸収量・排出量算定シート!$H122+(AB$17-$M$17),幹材積成長量!$S$7:$S$148,0),MATCH($G122,幹材積成長量!$S$7:$U$7,0)),IF($F122="地位Ⅲ",INDEX(幹材積成長量!$Y$7:$AA$148,MATCH(【入力】吸収量・排出量算定シート!$H122+(AB$17-$M$17),幹材積成長量!$Y$7:$Y$148,0),MATCH($G122,幹材積成長量!$Y$7:$AA$7,0)),INDEX(幹材積成長量!$V$7:$X$148,MATCH(【入力】吸収量・排出量算定シート!$H122+(AB$17-$M$17),幹材積成長量!$V$7:$V$148,0),MATCH($G122,幹材積成長量!$V$7:$X$7,0)))),0)</f>
        <v>0</v>
      </c>
      <c r="AC122" s="187">
        <f>IFERROR(IF($F122="地位Ⅰ",INDEX(幹材積成長量!$S$7:$U$148,MATCH(【入力】吸収量・排出量算定シート!$H122+(AC$17-$M$17),幹材積成長量!$S$7:$S$148,0),MATCH($G122,幹材積成長量!$S$7:$U$7,0)),IF($F122="地位Ⅲ",INDEX(幹材積成長量!$Y$7:$AA$148,MATCH(【入力】吸収量・排出量算定シート!$H122+(AC$17-$M$17),幹材積成長量!$Y$7:$Y$148,0),MATCH($G122,幹材積成長量!$Y$7:$AA$7,0)),INDEX(幹材積成長量!$V$7:$X$148,MATCH(【入力】吸収量・排出量算定シート!$H122+(AC$17-$M$17),幹材積成長量!$V$7:$V$148,0),MATCH($G122,幹材積成長量!$V$7:$X$7,0)))),0)</f>
        <v>0</v>
      </c>
      <c r="AD122" s="2">
        <f>IFERROR(INDEX('BEF（拡大係数）'!$A$4:$AO$154,MATCH(【入力】吸収量・排出量算定シート!$H122,'BEF（拡大係数）'!$A$4:$A$154,0),MATCH($G122,'BEF（拡大係数）'!$A$4:$AO$4,0)),0)</f>
        <v>0</v>
      </c>
      <c r="AE122" s="2">
        <f>IFERROR(INDEX('BEF（拡大係数）'!$A$4:$AO$154,MATCH(【入力】吸収量・排出量算定シート!$H122,'BEF（拡大係数）'!$A$4:$A$154,0),MATCH($G122,'BEF（拡大係数）'!$A$4:$AO$4,0)),0)</f>
        <v>0</v>
      </c>
      <c r="AF122" s="2">
        <f>IFERROR(INDEX('BEF（拡大係数）'!$A$4:$AO$154,MATCH(【入力】吸収量・排出量算定シート!$H122,'BEF（拡大係数）'!$A$4:$A$154,0),MATCH($G122,'BEF（拡大係数）'!$A$4:$AO$4,0)),0)</f>
        <v>0</v>
      </c>
      <c r="AG122" s="2">
        <f>IFERROR(INDEX('BEF（拡大係数）'!$A$4:$AO$154,MATCH(【入力】吸収量・排出量算定シート!$H122,'BEF（拡大係数）'!$A$4:$A$154,0),MATCH($G122,'BEF（拡大係数）'!$A$4:$AO$4,0)),0)</f>
        <v>0</v>
      </c>
      <c r="AH122" s="2">
        <f>IFERROR(INDEX('BEF（拡大係数）'!$A$4:$AO$154,MATCH(【入力】吸収量・排出量算定シート!$H122,'BEF（拡大係数）'!$A$4:$A$154,0),MATCH($G122,'BEF（拡大係数）'!$A$4:$AO$4,0)),0)</f>
        <v>0</v>
      </c>
      <c r="AI122" s="2">
        <f>IFERROR(INDEX('BEF（拡大係数）'!$A$4:$AO$154,MATCH(【入力】吸収量・排出量算定シート!$H122,'BEF（拡大係数）'!$A$4:$A$154,0),MATCH($G122,'BEF（拡大係数）'!$A$4:$AO$4,0)),0)</f>
        <v>0</v>
      </c>
      <c r="AJ122" s="2">
        <f>IFERROR(INDEX('BEF（拡大係数）'!$A$4:$AO$154,MATCH(【入力】吸収量・排出量算定シート!$H122,'BEF（拡大係数）'!$A$4:$A$154,0),MATCH($G122,'BEF（拡大係数）'!$A$4:$AO$4,0)),0)</f>
        <v>0</v>
      </c>
      <c r="AK122" s="2">
        <f>IFERROR(INDEX('BEF（拡大係数）'!$A$4:$AO$154,MATCH(【入力】吸収量・排出量算定シート!$H122,'BEF（拡大係数）'!$A$4:$A$154,0),MATCH($G122,'BEF（拡大係数）'!$A$4:$AO$4,0)),0)</f>
        <v>0</v>
      </c>
      <c r="AL122" s="2">
        <f>IFERROR(INDEX('BEF（拡大係数）'!$A$4:$AO$154,MATCH(【入力】吸収量・排出量算定シート!$H122,'BEF（拡大係数）'!$A$4:$A$154,0),MATCH($G122,'BEF（拡大係数）'!$A$4:$AO$4,0)),0)</f>
        <v>0</v>
      </c>
      <c r="AM122" s="2">
        <f>IFERROR(INDEX('BEF（拡大係数）'!$A$4:$AO$154,MATCH(【入力】吸収量・排出量算定シート!$H122,'BEF（拡大係数）'!$A$4:$A$154,0),MATCH($G122,'BEF（拡大係数）'!$A$4:$AO$4,0)),0)</f>
        <v>0</v>
      </c>
      <c r="AN122" s="2">
        <f>IFERROR(INDEX('BEF（拡大係数）'!$A$4:$AO$154,MATCH(【入力】吸収量・排出量算定シート!$H122,'BEF（拡大係数）'!$A$4:$A$154,0),MATCH($G122,'BEF（拡大係数）'!$A$4:$AO$4,0)),0)</f>
        <v>0</v>
      </c>
      <c r="AO122" s="2">
        <f>IFERROR(INDEX('BEF（拡大係数）'!$A$4:$AO$154,MATCH(【入力】吸収量・排出量算定シート!$H122,'BEF（拡大係数）'!$A$4:$A$154,0),MATCH($G122,'BEF（拡大係数）'!$A$4:$AO$4,0)),0)</f>
        <v>0</v>
      </c>
      <c r="AP122" s="2">
        <f>IFERROR(INDEX('BEF（拡大係数）'!$A$4:$AO$154,MATCH(【入力】吸収量・排出量算定シート!$H122,'BEF（拡大係数）'!$A$4:$A$154,0),MATCH($G122,'BEF（拡大係数）'!$A$4:$AO$4,0)),0)</f>
        <v>0</v>
      </c>
      <c r="AQ122" s="2">
        <f>IFERROR(INDEX('BEF（拡大係数）'!$A$4:$AO$154,MATCH(【入力】吸収量・排出量算定シート!$H122,'BEF（拡大係数）'!$A$4:$A$154,0),MATCH($G122,'BEF（拡大係数）'!$A$4:$AO$4,0)),0)</f>
        <v>0</v>
      </c>
      <c r="AR122" s="2">
        <f>IFERROR(INDEX('BEF（拡大係数）'!$A$4:$AO$154,MATCH(【入力】吸収量・排出量算定シート!$H122,'BEF（拡大係数）'!$A$4:$A$154,0),MATCH($G122,'BEF（拡大係数）'!$A$4:$AO$4,0)),0)</f>
        <v>0</v>
      </c>
      <c r="AS122" s="2">
        <f>IFERROR(INDEX('BEF（拡大係数）'!$A$4:$AO$154,MATCH(【入力】吸収量・排出量算定シート!$H122,'BEF（拡大係数）'!$A$4:$A$154,0),MATCH($G122,'BEF（拡大係数）'!$A$4:$AO$4,0)),0)</f>
        <v>0</v>
      </c>
      <c r="AT122" s="2">
        <f>IFERROR(INDEX('BEF（拡大係数）'!$A$4:$AO$154,MATCH(【入力】吸収量・排出量算定シート!$H122,'BEF（拡大係数）'!$A$4:$A$154,0),MATCH($G122,'BEF（拡大係数）'!$A$4:$AO$4,0)),0)</f>
        <v>0</v>
      </c>
      <c r="AU122" s="2">
        <f>IFERROR(VLOOKUP($G122,パラメータ_オリジナル!$B$6:$G$45,4,FALSE),0)</f>
        <v>0</v>
      </c>
      <c r="AV122" s="2">
        <f>IFERROR(VLOOKUP($G122,パラメータ_オリジナル!$B$6:$G$45,5,FALSE),0)</f>
        <v>0</v>
      </c>
      <c r="AW122" s="2">
        <f>IFERROR(VLOOKUP($G122,パラメータ_オリジナル!$B$6:$G$45,6,FALSE),0)</f>
        <v>0</v>
      </c>
      <c r="AX122" s="125">
        <f t="shared" si="250"/>
        <v>0</v>
      </c>
      <c r="AY122" s="125">
        <f t="shared" si="251"/>
        <v>0</v>
      </c>
      <c r="AZ122" s="125">
        <f t="shared" si="252"/>
        <v>0</v>
      </c>
      <c r="BA122" s="125">
        <f t="shared" si="253"/>
        <v>0</v>
      </c>
      <c r="BB122" s="125">
        <f t="shared" si="254"/>
        <v>0</v>
      </c>
      <c r="BC122" s="125">
        <f t="shared" si="255"/>
        <v>0</v>
      </c>
      <c r="BD122" s="125">
        <f t="shared" si="256"/>
        <v>0</v>
      </c>
      <c r="BE122" s="125">
        <f t="shared" si="257"/>
        <v>0</v>
      </c>
      <c r="BF122" s="125">
        <f t="shared" si="258"/>
        <v>0</v>
      </c>
      <c r="BG122" s="125">
        <f t="shared" si="259"/>
        <v>0</v>
      </c>
      <c r="BH122" s="125">
        <f t="shared" si="260"/>
        <v>0</v>
      </c>
      <c r="BI122" s="125">
        <f t="shared" si="261"/>
        <v>0</v>
      </c>
      <c r="BJ122" s="125">
        <f t="shared" si="262"/>
        <v>0</v>
      </c>
      <c r="BK122" s="125">
        <f t="shared" si="263"/>
        <v>0</v>
      </c>
      <c r="BL122" s="125">
        <f t="shared" si="264"/>
        <v>0</v>
      </c>
      <c r="BM122" s="125">
        <f t="shared" si="265"/>
        <v>0</v>
      </c>
      <c r="BN122" s="125">
        <f t="shared" si="266"/>
        <v>0</v>
      </c>
      <c r="BO122" s="125">
        <f t="shared" si="267"/>
        <v>0</v>
      </c>
      <c r="BP122" s="125">
        <f t="shared" si="268"/>
        <v>0</v>
      </c>
      <c r="BQ122" s="125">
        <f t="shared" si="269"/>
        <v>0</v>
      </c>
      <c r="BR122" s="125">
        <f t="shared" si="270"/>
        <v>0</v>
      </c>
      <c r="BS122" s="125">
        <f t="shared" si="271"/>
        <v>0</v>
      </c>
      <c r="BT122" s="125">
        <f t="shared" si="272"/>
        <v>0</v>
      </c>
      <c r="BU122" s="125">
        <f t="shared" si="273"/>
        <v>0</v>
      </c>
      <c r="BV122" s="125">
        <f t="shared" si="274"/>
        <v>0</v>
      </c>
      <c r="BW122" s="125">
        <f t="shared" si="275"/>
        <v>0</v>
      </c>
      <c r="BX122" s="125">
        <f t="shared" si="276"/>
        <v>0</v>
      </c>
      <c r="BY122" s="125">
        <f t="shared" si="277"/>
        <v>0</v>
      </c>
      <c r="BZ122" s="125">
        <f t="shared" si="278"/>
        <v>0</v>
      </c>
      <c r="CA122" s="125">
        <f t="shared" si="279"/>
        <v>0</v>
      </c>
      <c r="CB122" s="125">
        <f t="shared" si="280"/>
        <v>0</v>
      </c>
      <c r="CC122" s="125">
        <f t="shared" si="281"/>
        <v>0</v>
      </c>
      <c r="CD122" s="125">
        <f t="shared" si="282"/>
        <v>0</v>
      </c>
      <c r="CE122" s="125">
        <f t="shared" si="283"/>
        <v>0</v>
      </c>
      <c r="CF122" s="2">
        <f>IFERROR(IF($F122="地位Ⅰ",INDEX(幹材積成長量!$I$7:$K$148,MATCH((【入力】吸収量・排出量算定シート!$H122+(【入力】吸収量・排出量算定シート!CF$17-【入力】吸収量・排出量算定シート!$CF$17)),幹材積成長量!$I$7:$I$148,0),MATCH(【入力】吸収量・排出量算定シート!$G122,幹材積成長量!$I$7:$K$7,0)),IF($F122="地位Ⅲ",INDEX(幹材積成長量!$O$7:$Q$148,MATCH((【入力】吸収量・排出量算定シート!$H122+(【入力】吸収量・排出量算定シート!CF$17-【入力】吸収量・排出量算定シート!$CF$17)),幹材積成長量!$O$7:$O$148,0),MATCH(【入力】吸収量・排出量算定シート!$G122,幹材積成長量!$O$7:$Q$7,0)),INDEX(幹材積成長量!$L$7:$N$148,MATCH((【入力】吸収量・排出量算定シート!$H122+(【入力】吸収量・排出量算定シート!CF$17-【入力】吸収量・排出量算定シート!$CF$17)),幹材積成長量!$L$7:$L$148,0),MATCH(【入力】吸収量・排出量算定シート!$G122,幹材積成長量!$L$7:$N$7,0)))),0)</f>
        <v>0</v>
      </c>
      <c r="CG122" s="2">
        <f>IFERROR(IF($F122="地位Ⅰ",INDEX(幹材積成長量!$I$7:$K$148,MATCH((【入力】吸収量・排出量算定シート!$H122+(【入力】吸収量・排出量算定シート!CG$17-【入力】吸収量・排出量算定シート!$CF$17)),幹材積成長量!$I$7:$I$148,0),MATCH(【入力】吸収量・排出量算定シート!$G122,幹材積成長量!$I$7:$K$7,0)),IF($F122="地位Ⅲ",INDEX(幹材積成長量!$O$7:$Q$148,MATCH((【入力】吸収量・排出量算定シート!$H122+(【入力】吸収量・排出量算定シート!CG$17-【入力】吸収量・排出量算定シート!$CF$17)),幹材積成長量!$O$7:$O$148,0),MATCH(【入力】吸収量・排出量算定シート!$G122,幹材積成長量!$O$7:$Q$7,0)),INDEX(幹材積成長量!$L$7:$N$148,MATCH((【入力】吸収量・排出量算定シート!$H122+(【入力】吸収量・排出量算定シート!CG$17-【入力】吸収量・排出量算定シート!$CF$17)),幹材積成長量!$L$7:$L$148,0),MATCH(【入力】吸収量・排出量算定シート!$G122,幹材積成長量!$L$7:$N$7,0)))),0)</f>
        <v>0</v>
      </c>
      <c r="CH122" s="2">
        <f>IFERROR(IF($F122="地位Ⅰ",INDEX(幹材積成長量!$I$7:$K$148,MATCH((【入力】吸収量・排出量算定シート!$H122+(【入力】吸収量・排出量算定シート!CH$17-【入力】吸収量・排出量算定シート!$CF$17)),幹材積成長量!$I$7:$I$148,0),MATCH(【入力】吸収量・排出量算定シート!$G122,幹材積成長量!$I$7:$K$7,0)),IF($F122="地位Ⅲ",INDEX(幹材積成長量!$O$7:$Q$148,MATCH((【入力】吸収量・排出量算定シート!$H122+(【入力】吸収量・排出量算定シート!CH$17-【入力】吸収量・排出量算定シート!$CF$17)),幹材積成長量!$O$7:$O$148,0),MATCH(【入力】吸収量・排出量算定シート!$G122,幹材積成長量!$O$7:$Q$7,0)),INDEX(幹材積成長量!$L$7:$N$148,MATCH((【入力】吸収量・排出量算定シート!$H122+(【入力】吸収量・排出量算定シート!CH$17-【入力】吸収量・排出量算定シート!$CF$17)),幹材積成長量!$L$7:$L$148,0),MATCH(【入力】吸収量・排出量算定シート!$G122,幹材積成長量!$L$7:$N$7,0)))),0)</f>
        <v>0</v>
      </c>
      <c r="CI122" s="2">
        <f>IFERROR(IF($F122="地位Ⅰ",INDEX(幹材積成長量!$I$7:$K$148,MATCH((【入力】吸収量・排出量算定シート!$H122+(【入力】吸収量・排出量算定シート!CI$17-【入力】吸収量・排出量算定シート!$CF$17)),幹材積成長量!$I$7:$I$148,0),MATCH(【入力】吸収量・排出量算定シート!$G122,幹材積成長量!$I$7:$K$7,0)),IF($F122="地位Ⅲ",INDEX(幹材積成長量!$O$7:$Q$148,MATCH((【入力】吸収量・排出量算定シート!$H122+(【入力】吸収量・排出量算定シート!CI$17-【入力】吸収量・排出量算定シート!$CF$17)),幹材積成長量!$O$7:$O$148,0),MATCH(【入力】吸収量・排出量算定シート!$G122,幹材積成長量!$O$7:$Q$7,0)),INDEX(幹材積成長量!$L$7:$N$148,MATCH((【入力】吸収量・排出量算定シート!$H122+(【入力】吸収量・排出量算定シート!CI$17-【入力】吸収量・排出量算定シート!$CF$17)),幹材積成長量!$L$7:$L$148,0),MATCH(【入力】吸収量・排出量算定シート!$G122,幹材積成長量!$L$7:$N$7,0)))),0)</f>
        <v>0</v>
      </c>
      <c r="CJ122" s="2">
        <f>IFERROR(IF($F122="地位Ⅰ",INDEX(幹材積成長量!$I$7:$K$148,MATCH((【入力】吸収量・排出量算定シート!$H122+(【入力】吸収量・排出量算定シート!CJ$17-【入力】吸収量・排出量算定シート!$CF$17)),幹材積成長量!$I$7:$I$148,0),MATCH(【入力】吸収量・排出量算定シート!$G122,幹材積成長量!$I$7:$K$7,0)),IF($F122="地位Ⅲ",INDEX(幹材積成長量!$O$7:$Q$148,MATCH((【入力】吸収量・排出量算定シート!$H122+(【入力】吸収量・排出量算定シート!CJ$17-【入力】吸収量・排出量算定シート!$CF$17)),幹材積成長量!$O$7:$O$148,0),MATCH(【入力】吸収量・排出量算定シート!$G122,幹材積成長量!$O$7:$Q$7,0)),INDEX(幹材積成長量!$L$7:$N$148,MATCH((【入力】吸収量・排出量算定シート!$H122+(【入力】吸収量・排出量算定シート!CJ$17-【入力】吸収量・排出量算定シート!$CF$17)),幹材積成長量!$L$7:$L$148,0),MATCH(【入力】吸収量・排出量算定シート!$G122,幹材積成長量!$L$7:$N$7,0)))),0)</f>
        <v>0</v>
      </c>
      <c r="CK122" s="2">
        <f>IFERROR(IF($F122="地位Ⅰ",INDEX(幹材積成長量!$I$7:$K$148,MATCH((【入力】吸収量・排出量算定シート!$H122+(【入力】吸収量・排出量算定シート!CK$17-【入力】吸収量・排出量算定シート!$CF$17)),幹材積成長量!$I$7:$I$148,0),MATCH(【入力】吸収量・排出量算定シート!$G122,幹材積成長量!$I$7:$K$7,0)),IF($F122="地位Ⅲ",INDEX(幹材積成長量!$O$7:$Q$148,MATCH((【入力】吸収量・排出量算定シート!$H122+(【入力】吸収量・排出量算定シート!CK$17-【入力】吸収量・排出量算定シート!$CF$17)),幹材積成長量!$O$7:$O$148,0),MATCH(【入力】吸収量・排出量算定シート!$G122,幹材積成長量!$O$7:$Q$7,0)),INDEX(幹材積成長量!$L$7:$N$148,MATCH((【入力】吸収量・排出量算定シート!$H122+(【入力】吸収量・排出量算定シート!CK$17-【入力】吸収量・排出量算定シート!$CF$17)),幹材積成長量!$L$7:$L$148,0),MATCH(【入力】吸収量・排出量算定シート!$G122,幹材積成長量!$L$7:$N$7,0)))),0)</f>
        <v>0</v>
      </c>
      <c r="CL122" s="2">
        <f>IFERROR(IF($F122="地位Ⅰ",INDEX(幹材積成長量!$I$7:$K$148,MATCH((【入力】吸収量・排出量算定シート!$H122+(【入力】吸収量・排出量算定シート!CL$17-【入力】吸収量・排出量算定シート!$CF$17)),幹材積成長量!$I$7:$I$148,0),MATCH(【入力】吸収量・排出量算定シート!$G122,幹材積成長量!$I$7:$K$7,0)),IF($F122="地位Ⅲ",INDEX(幹材積成長量!$O$7:$Q$148,MATCH((【入力】吸収量・排出量算定シート!$H122+(【入力】吸収量・排出量算定シート!CL$17-【入力】吸収量・排出量算定シート!$CF$17)),幹材積成長量!$O$7:$O$148,0),MATCH(【入力】吸収量・排出量算定シート!$G122,幹材積成長量!$O$7:$Q$7,0)),INDEX(幹材積成長量!$L$7:$N$148,MATCH((【入力】吸収量・排出量算定シート!$H122+(【入力】吸収量・排出量算定シート!CL$17-【入力】吸収量・排出量算定シート!$CF$17)),幹材積成長量!$L$7:$L$148,0),MATCH(【入力】吸収量・排出量算定シート!$G122,幹材積成長量!$L$7:$N$7,0)))),0)</f>
        <v>0</v>
      </c>
      <c r="CM122" s="2">
        <f>IFERROR(IF($F122="地位Ⅰ",INDEX(幹材積成長量!$I$7:$K$148,MATCH((【入力】吸収量・排出量算定シート!$H122+(【入力】吸収量・排出量算定シート!CM$17-【入力】吸収量・排出量算定シート!$CF$17)),幹材積成長量!$I$7:$I$148,0),MATCH(【入力】吸収量・排出量算定シート!$G122,幹材積成長量!$I$7:$K$7,0)),IF($F122="地位Ⅲ",INDEX(幹材積成長量!$O$7:$Q$148,MATCH((【入力】吸収量・排出量算定シート!$H122+(【入力】吸収量・排出量算定シート!CM$17-【入力】吸収量・排出量算定シート!$CF$17)),幹材積成長量!$O$7:$O$148,0),MATCH(【入力】吸収量・排出量算定シート!$G122,幹材積成長量!$O$7:$Q$7,0)),INDEX(幹材積成長量!$L$7:$N$148,MATCH((【入力】吸収量・排出量算定シート!$H122+(【入力】吸収量・排出量算定シート!CM$17-【入力】吸収量・排出量算定シート!$CF$17)),幹材積成長量!$L$7:$L$148,0),MATCH(【入力】吸収量・排出量算定シート!$G122,幹材積成長量!$L$7:$N$7,0)))),0)</f>
        <v>0</v>
      </c>
      <c r="CN122" s="2">
        <f>IFERROR(IF($F122="地位Ⅰ",INDEX(幹材積成長量!$I$7:$K$148,MATCH((【入力】吸収量・排出量算定シート!$H122+(【入力】吸収量・排出量算定シート!CN$17-【入力】吸収量・排出量算定シート!$CF$17)),幹材積成長量!$I$7:$I$148,0),MATCH(【入力】吸収量・排出量算定シート!$G122,幹材積成長量!$I$7:$K$7,0)),IF($F122="地位Ⅲ",INDEX(幹材積成長量!$O$7:$Q$148,MATCH((【入力】吸収量・排出量算定シート!$H122+(【入力】吸収量・排出量算定シート!CN$17-【入力】吸収量・排出量算定シート!$CF$17)),幹材積成長量!$O$7:$O$148,0),MATCH(【入力】吸収量・排出量算定シート!$G122,幹材積成長量!$O$7:$Q$7,0)),INDEX(幹材積成長量!$L$7:$N$148,MATCH((【入力】吸収量・排出量算定シート!$H122+(【入力】吸収量・排出量算定シート!CN$17-【入力】吸収量・排出量算定シート!$CF$17)),幹材積成長量!$L$7:$L$148,0),MATCH(【入力】吸収量・排出量算定シート!$G122,幹材積成長量!$L$7:$N$7,0)))),0)</f>
        <v>0</v>
      </c>
      <c r="CO122" s="2">
        <f>IFERROR(IF($F122="地位Ⅰ",INDEX(幹材積成長量!$I$7:$K$148,MATCH((【入力】吸収量・排出量算定シート!$H122+(【入力】吸収量・排出量算定シート!CO$17-【入力】吸収量・排出量算定シート!$CF$17)),幹材積成長量!$I$7:$I$148,0),MATCH(【入力】吸収量・排出量算定シート!$G122,幹材積成長量!$I$7:$K$7,0)),IF($F122="地位Ⅲ",INDEX(幹材積成長量!$O$7:$Q$148,MATCH((【入力】吸収量・排出量算定シート!$H122+(【入力】吸収量・排出量算定シート!CO$17-【入力】吸収量・排出量算定シート!$CF$17)),幹材積成長量!$O$7:$O$148,0),MATCH(【入力】吸収量・排出量算定シート!$G122,幹材積成長量!$O$7:$Q$7,0)),INDEX(幹材積成長量!$L$7:$N$148,MATCH((【入力】吸収量・排出量算定シート!$H122+(【入力】吸収量・排出量算定シート!CO$17-【入力】吸収量・排出量算定シート!$CF$17)),幹材積成長量!$L$7:$L$148,0),MATCH(【入力】吸収量・排出量算定シート!$G122,幹材積成長量!$L$7:$N$7,0)))),0)</f>
        <v>0</v>
      </c>
      <c r="CP122" s="2">
        <f>IFERROR(IF($F122="地位Ⅰ",INDEX(幹材積成長量!$I$7:$K$148,MATCH((【入力】吸収量・排出量算定シート!$H122+(【入力】吸収量・排出量算定シート!CP$17-【入力】吸収量・排出量算定シート!$CF$17)),幹材積成長量!$I$7:$I$148,0),MATCH(【入力】吸収量・排出量算定シート!$G122,幹材積成長量!$I$7:$K$7,0)),IF($F122="地位Ⅲ",INDEX(幹材積成長量!$O$7:$Q$148,MATCH((【入力】吸収量・排出量算定シート!$H122+(【入力】吸収量・排出量算定シート!CP$17-【入力】吸収量・排出量算定シート!$CF$17)),幹材積成長量!$O$7:$O$148,0),MATCH(【入力】吸収量・排出量算定シート!$G122,幹材積成長量!$O$7:$Q$7,0)),INDEX(幹材積成長量!$L$7:$N$148,MATCH((【入力】吸収量・排出量算定シート!$H122+(【入力】吸収量・排出量算定シート!CP$17-【入力】吸収量・排出量算定シート!$CF$17)),幹材積成長量!$L$7:$L$148,0),MATCH(【入力】吸収量・排出量算定シート!$G122,幹材積成長量!$L$7:$N$7,0)))),0)</f>
        <v>0</v>
      </c>
      <c r="CQ122" s="2">
        <f>IFERROR(IF($F122="地位Ⅰ",INDEX(幹材積成長量!$I$7:$K$148,MATCH((【入力】吸収量・排出量算定シート!$H122+(【入力】吸収量・排出量算定シート!CQ$17-【入力】吸収量・排出量算定シート!$CF$17)),幹材積成長量!$I$7:$I$148,0),MATCH(【入力】吸収量・排出量算定シート!$G122,幹材積成長量!$I$7:$K$7,0)),IF($F122="地位Ⅲ",INDEX(幹材積成長量!$O$7:$Q$148,MATCH((【入力】吸収量・排出量算定シート!$H122+(【入力】吸収量・排出量算定シート!CQ$17-【入力】吸収量・排出量算定シート!$CF$17)),幹材積成長量!$O$7:$O$148,0),MATCH(【入力】吸収量・排出量算定シート!$G122,幹材積成長量!$O$7:$Q$7,0)),INDEX(幹材積成長量!$L$7:$N$148,MATCH((【入力】吸収量・排出量算定シート!$H122+(【入力】吸収量・排出量算定シート!CQ$17-【入力】吸収量・排出量算定シート!$CF$17)),幹材積成長量!$L$7:$L$148,0),MATCH(【入力】吸収量・排出量算定シート!$G122,幹材積成長量!$L$7:$N$7,0)))),0)</f>
        <v>0</v>
      </c>
      <c r="CR122" s="2">
        <f>IFERROR(IF($F122="地位Ⅰ",INDEX(幹材積成長量!$I$7:$K$148,MATCH((【入力】吸収量・排出量算定シート!$H122+(【入力】吸収量・排出量算定シート!CR$17-【入力】吸収量・排出量算定シート!$CF$17)),幹材積成長量!$I$7:$I$148,0),MATCH(【入力】吸収量・排出量算定シート!$G122,幹材積成長量!$I$7:$K$7,0)),IF($F122="地位Ⅲ",INDEX(幹材積成長量!$O$7:$Q$148,MATCH((【入力】吸収量・排出量算定シート!$H122+(【入力】吸収量・排出量算定シート!CR$17-【入力】吸収量・排出量算定シート!$CF$17)),幹材積成長量!$O$7:$O$148,0),MATCH(【入力】吸収量・排出量算定シート!$G122,幹材積成長量!$O$7:$Q$7,0)),INDEX(幹材積成長量!$L$7:$N$148,MATCH((【入力】吸収量・排出量算定シート!$H122+(【入力】吸収量・排出量算定シート!CR$17-【入力】吸収量・排出量算定シート!$CF$17)),幹材積成長量!$L$7:$L$148,0),MATCH(【入力】吸収量・排出量算定シート!$G122,幹材積成長量!$L$7:$N$7,0)))),0)</f>
        <v>0</v>
      </c>
      <c r="CS122" s="2">
        <f>IFERROR(IF($F122="地位Ⅰ",INDEX(幹材積成長量!$I$7:$K$148,MATCH((【入力】吸収量・排出量算定シート!$H122+(【入力】吸収量・排出量算定シート!CS$17-【入力】吸収量・排出量算定シート!$CF$17)),幹材積成長量!$I$7:$I$148,0),MATCH(【入力】吸収量・排出量算定シート!$G122,幹材積成長量!$I$7:$K$7,0)),IF($F122="地位Ⅲ",INDEX(幹材積成長量!$O$7:$Q$148,MATCH((【入力】吸収量・排出量算定シート!$H122+(【入力】吸収量・排出量算定シート!CS$17-【入力】吸収量・排出量算定シート!$CF$17)),幹材積成長量!$O$7:$O$148,0),MATCH(【入力】吸収量・排出量算定シート!$G122,幹材積成長量!$O$7:$Q$7,0)),INDEX(幹材積成長量!$L$7:$N$148,MATCH((【入力】吸収量・排出量算定シート!$H122+(【入力】吸収量・排出量算定シート!CS$17-【入力】吸収量・排出量算定シート!$CF$17)),幹材積成長量!$L$7:$L$148,0),MATCH(【入力】吸収量・排出量算定シート!$G122,幹材積成長量!$L$7:$N$7,0)))),0)</f>
        <v>0</v>
      </c>
      <c r="CT122" s="2">
        <f>IFERROR(IF($F122="地位Ⅰ",INDEX(幹材積成長量!$I$7:$K$148,MATCH((【入力】吸収量・排出量算定シート!$H122+(【入力】吸収量・排出量算定シート!CT$17-【入力】吸収量・排出量算定シート!$CF$17)),幹材積成長量!$I$7:$I$148,0),MATCH(【入力】吸収量・排出量算定シート!$G122,幹材積成長量!$I$7:$K$7,0)),IF($F122="地位Ⅲ",INDEX(幹材積成長量!$O$7:$Q$148,MATCH((【入力】吸収量・排出量算定シート!$H122+(【入力】吸収量・排出量算定シート!CT$17-【入力】吸収量・排出量算定シート!$CF$17)),幹材積成長量!$O$7:$O$148,0),MATCH(【入力】吸収量・排出量算定シート!$G122,幹材積成長量!$O$7:$Q$7,0)),INDEX(幹材積成長量!$L$7:$N$148,MATCH((【入力】吸収量・排出量算定シート!$H122+(【入力】吸収量・排出量算定シート!CT$17-【入力】吸収量・排出量算定シート!$CF$17)),幹材積成長量!$L$7:$L$148,0),MATCH(【入力】吸収量・排出量算定シート!$G122,幹材積成長量!$L$7:$N$7,0)))),0)</f>
        <v>0</v>
      </c>
      <c r="CU122" s="2">
        <f>IFERROR(IF($F122="地位Ⅰ",INDEX(幹材積成長量!$I$7:$K$148,MATCH((【入力】吸収量・排出量算定シート!$H122+(【入力】吸収量・排出量算定シート!CU$17-【入力】吸収量・排出量算定シート!$CF$17)),幹材積成長量!$I$7:$I$148,0),MATCH(【入力】吸収量・排出量算定シート!$G122,幹材積成長量!$I$7:$K$7,0)),IF($F122="地位Ⅲ",INDEX(幹材積成長量!$O$7:$Q$148,MATCH((【入力】吸収量・排出量算定シート!$H122+(【入力】吸収量・排出量算定シート!CU$17-【入力】吸収量・排出量算定シート!$CF$17)),幹材積成長量!$O$7:$O$148,0),MATCH(【入力】吸収量・排出量算定シート!$G122,幹材積成長量!$O$7:$Q$7,0)),INDEX(幹材積成長量!$L$7:$N$148,MATCH((【入力】吸収量・排出量算定シート!$H122+(【入力】吸収量・排出量算定シート!CU$17-【入力】吸収量・排出量算定シート!$CF$17)),幹材積成長量!$L$7:$L$148,0),MATCH(【入力】吸収量・排出量算定シート!$G122,幹材積成長量!$L$7:$N$7,0)))),0)</f>
        <v>0</v>
      </c>
      <c r="CV122" s="2">
        <f>IFERROR(IF($F122="地位Ⅰ",INDEX(幹材積成長量!$I$7:$K$148,MATCH((【入力】吸収量・排出量算定シート!$H122+(【入力】吸収量・排出量算定シート!CV$17-【入力】吸収量・排出量算定シート!$CF$17)),幹材積成長量!$I$7:$I$148,0),MATCH(【入力】吸収量・排出量算定シート!$G122,幹材積成長量!$I$7:$K$7,0)),IF($F122="地位Ⅲ",INDEX(幹材積成長量!$O$7:$Q$148,MATCH((【入力】吸収量・排出量算定シート!$H122+(【入力】吸収量・排出量算定シート!CV$17-【入力】吸収量・排出量算定シート!$CF$17)),幹材積成長量!$O$7:$O$148,0),MATCH(【入力】吸収量・排出量算定シート!$G122,幹材積成長量!$O$7:$Q$7,0)),INDEX(幹材積成長量!$L$7:$N$148,MATCH((【入力】吸収量・排出量算定シート!$H122+(【入力】吸収量・排出量算定シート!CV$17-【入力】吸収量・排出量算定シート!$CF$17)),幹材積成長量!$L$7:$L$148,0),MATCH(【入力】吸収量・排出量算定シート!$G122,幹材積成長量!$L$7:$N$7,0)))),0)</f>
        <v>0</v>
      </c>
      <c r="CW122" s="2">
        <f t="shared" si="284"/>
        <v>0</v>
      </c>
      <c r="CX122" s="2">
        <f t="shared" si="285"/>
        <v>0</v>
      </c>
      <c r="CY122" s="2">
        <f t="shared" si="286"/>
        <v>0</v>
      </c>
      <c r="CZ122" s="2">
        <f t="shared" si="287"/>
        <v>0</v>
      </c>
      <c r="DA122" s="2">
        <f t="shared" si="288"/>
        <v>0</v>
      </c>
      <c r="DB122" s="2">
        <f t="shared" si="289"/>
        <v>0</v>
      </c>
      <c r="DC122" s="2">
        <f t="shared" si="290"/>
        <v>0</v>
      </c>
      <c r="DD122" s="2">
        <f t="shared" si="291"/>
        <v>0</v>
      </c>
      <c r="DE122" s="2">
        <f t="shared" si="292"/>
        <v>0</v>
      </c>
      <c r="DF122" s="2">
        <f t="shared" si="293"/>
        <v>0</v>
      </c>
      <c r="DG122" s="2">
        <f t="shared" si="294"/>
        <v>0</v>
      </c>
      <c r="DH122" s="2">
        <f t="shared" si="295"/>
        <v>0</v>
      </c>
      <c r="DI122" s="2">
        <f t="shared" si="296"/>
        <v>0</v>
      </c>
      <c r="DJ122" s="2">
        <f t="shared" si="297"/>
        <v>0</v>
      </c>
      <c r="DK122" s="2">
        <f t="shared" si="298"/>
        <v>0</v>
      </c>
      <c r="DL122" s="2">
        <f t="shared" si="299"/>
        <v>0</v>
      </c>
      <c r="DM122" s="2">
        <f t="shared" si="300"/>
        <v>0</v>
      </c>
      <c r="DN122" s="187">
        <f>IFERROR(IF($F122="地位Ⅰ",INDEX(幹材積成長量!$AE$7:$AG$14,8,MATCH(【入力】吸収量・排出量算定シート!$G122,幹材積成長量!$AE$7:$AG$7,0)),IF($F122="地位Ⅲ",INDEX(幹材積成長量!$AK$7:$AM$14,8,MATCH(【入力】吸収量・排出量算定シート!$G122,幹材積成長量!$AK$7:$AM$7,0)),INDEX(幹材積成長量!$AH$7:$AJ$14,8,MATCH(【入力】吸収量・排出量算定シート!$G122,幹材積成長量!$AH$7:$AJ$7,0)))),0)</f>
        <v>0</v>
      </c>
      <c r="DO122" s="187">
        <f>IFERROR(IF($F122="地位Ⅰ",INDEX(幹材積成長量!$AE$7:$AG$14,8,MATCH(【入力】吸収量・排出量算定シート!$G122,幹材積成長量!$AE$7:$AG$7,0)),IF($F122="地位Ⅲ",INDEX(幹材積成長量!$AK$7:$AM$14,8,MATCH(【入力】吸収量・排出量算定シート!$G122,幹材積成長量!$AK$7:$AM$7,0)),INDEX(幹材積成長量!$AH$7:$AJ$14,8,MATCH(【入力】吸収量・排出量算定シート!$G122,幹材積成長量!$AH$7:$AJ$7,0)))),0)</f>
        <v>0</v>
      </c>
      <c r="DP122" s="187">
        <f>IFERROR(IF($F122="地位Ⅰ",INDEX(幹材積成長量!$AE$7:$AG$14,8,MATCH(【入力】吸収量・排出量算定シート!$G122,幹材積成長量!$AE$7:$AG$7,0)),IF($F122="地位Ⅲ",INDEX(幹材積成長量!$AK$7:$AM$14,8,MATCH(【入力】吸収量・排出量算定シート!$G122,幹材積成長量!$AK$7:$AM$7,0)),INDEX(幹材積成長量!$AH$7:$AJ$14,8,MATCH(【入力】吸収量・排出量算定シート!$G122,幹材積成長量!$AH$7:$AJ$7,0)))),0)</f>
        <v>0</v>
      </c>
      <c r="DQ122" s="187">
        <f>IFERROR(IF($F122="地位Ⅰ",INDEX(幹材積成長量!$AE$7:$AG$14,8,MATCH(【入力】吸収量・排出量算定シート!$G122,幹材積成長量!$AE$7:$AG$7,0)),IF($F122="地位Ⅲ",INDEX(幹材積成長量!$AK$7:$AM$14,8,MATCH(【入力】吸収量・排出量算定シート!$G122,幹材積成長量!$AK$7:$AM$7,0)),INDEX(幹材積成長量!$AH$7:$AJ$14,8,MATCH(【入力】吸収量・排出量算定シート!$G122,幹材積成長量!$AH$7:$AJ$7,0)))),0)</f>
        <v>0</v>
      </c>
      <c r="DR122" s="187">
        <f>IFERROR(IF($F122="地位Ⅰ",INDEX(幹材積成長量!$AE$7:$AG$14,8,MATCH(【入力】吸収量・排出量算定シート!$G122,幹材積成長量!$AE$7:$AG$7,0)),IF($F122="地位Ⅲ",INDEX(幹材積成長量!$AK$7:$AM$14,8,MATCH(【入力】吸収量・排出量算定シート!$G122,幹材積成長量!$AK$7:$AM$7,0)),INDEX(幹材積成長量!$AH$7:$AJ$14,8,MATCH(【入力】吸収量・排出量算定シート!$G122,幹材積成長量!$AH$7:$AJ$7,0)))),0)</f>
        <v>0</v>
      </c>
      <c r="DS122" s="187">
        <f>IFERROR(IF($F122="地位Ⅰ",INDEX(幹材積成長量!$AE$7:$AG$14,8,MATCH(【入力】吸収量・排出量算定シート!$G122,幹材積成長量!$AE$7:$AG$7,0)),IF($F122="地位Ⅲ",INDEX(幹材積成長量!$AK$7:$AM$14,8,MATCH(【入力】吸収量・排出量算定シート!$G122,幹材積成長量!$AK$7:$AM$7,0)),INDEX(幹材積成長量!$AH$7:$AJ$14,8,MATCH(【入力】吸収量・排出量算定シート!$G122,幹材積成長量!$AH$7:$AJ$7,0)))),0)</f>
        <v>0</v>
      </c>
      <c r="DT122" s="187">
        <f>IFERROR(IF($F122="地位Ⅰ",INDEX(幹材積成長量!$AE$7:$AG$14,8,MATCH(【入力】吸収量・排出量算定シート!$G122,幹材積成長量!$AE$7:$AG$7,0)),IF($F122="地位Ⅲ",INDEX(幹材積成長量!$AK$7:$AM$14,8,MATCH(【入力】吸収量・排出量算定シート!$G122,幹材積成長量!$AK$7:$AM$7,0)),INDEX(幹材積成長量!$AH$7:$AJ$14,8,MATCH(【入力】吸収量・排出量算定シート!$G122,幹材積成長量!$AH$7:$AJ$7,0)))),0)</f>
        <v>0</v>
      </c>
      <c r="DU122" s="187">
        <f>IFERROR(IF($F122="地位Ⅰ",INDEX(幹材積成長量!$AE$7:$AG$14,8,MATCH(【入力】吸収量・排出量算定シート!$G122,幹材積成長量!$AE$7:$AG$7,0)),IF($F122="地位Ⅲ",INDEX(幹材積成長量!$AK$7:$AM$14,8,MATCH(【入力】吸収量・排出量算定シート!$G122,幹材積成長量!$AK$7:$AM$7,0)),INDEX(幹材積成長量!$AH$7:$AJ$14,8,MATCH(【入力】吸収量・排出量算定シート!$G122,幹材積成長量!$AH$7:$AJ$7,0)))),0)</f>
        <v>0</v>
      </c>
      <c r="DV122" s="187">
        <f>IFERROR(IF($F122="地位Ⅰ",INDEX(幹材積成長量!$AE$7:$AG$14,8,MATCH(【入力】吸収量・排出量算定シート!$G122,幹材積成長量!$AE$7:$AG$7,0)),IF($F122="地位Ⅲ",INDEX(幹材積成長量!$AK$7:$AM$14,8,MATCH(【入力】吸収量・排出量算定シート!$G122,幹材積成長量!$AK$7:$AM$7,0)),INDEX(幹材積成長量!$AH$7:$AJ$14,8,MATCH(【入力】吸収量・排出量算定シート!$G122,幹材積成長量!$AH$7:$AJ$7,0)))),0)</f>
        <v>0</v>
      </c>
      <c r="DW122" s="187">
        <f>IFERROR(IF($F122="地位Ⅰ",INDEX(幹材積成長量!$AE$7:$AG$14,8,MATCH(【入力】吸収量・排出量算定シート!$G122,幹材積成長量!$AE$7:$AG$7,0)),IF($F122="地位Ⅲ",INDEX(幹材積成長量!$AK$7:$AM$14,8,MATCH(【入力】吸収量・排出量算定シート!$G122,幹材積成長量!$AK$7:$AM$7,0)),INDEX(幹材積成長量!$AH$7:$AJ$14,8,MATCH(【入力】吸収量・排出量算定シート!$G122,幹材積成長量!$AH$7:$AJ$7,0)))),0)</f>
        <v>0</v>
      </c>
      <c r="DX122" s="187">
        <f>IFERROR(IF($F122="地位Ⅰ",INDEX(幹材積成長量!$AE$7:$AG$14,8,MATCH(【入力】吸収量・排出量算定シート!$G122,幹材積成長量!$AE$7:$AG$7,0)),IF($F122="地位Ⅲ",INDEX(幹材積成長量!$AK$7:$AM$14,8,MATCH(【入力】吸収量・排出量算定シート!$G122,幹材積成長量!$AK$7:$AM$7,0)),INDEX(幹材積成長量!$AH$7:$AJ$14,8,MATCH(【入力】吸収量・排出量算定シート!$G122,幹材積成長量!$AH$7:$AJ$7,0)))),0)</f>
        <v>0</v>
      </c>
      <c r="DY122" s="187">
        <f>IFERROR(IF($F122="地位Ⅰ",INDEX(幹材積成長量!$AE$7:$AG$14,8,MATCH(【入力】吸収量・排出量算定シート!$G122,幹材積成長量!$AE$7:$AG$7,0)),IF($F122="地位Ⅲ",INDEX(幹材積成長量!$AK$7:$AM$14,8,MATCH(【入力】吸収量・排出量算定シート!$G122,幹材積成長量!$AK$7:$AM$7,0)),INDEX(幹材積成長量!$AH$7:$AJ$14,8,MATCH(【入力】吸収量・排出量算定シート!$G122,幹材積成長量!$AH$7:$AJ$7,0)))),0)</f>
        <v>0</v>
      </c>
      <c r="DZ122" s="187">
        <f>IFERROR(IF($F122="地位Ⅰ",INDEX(幹材積成長量!$AE$7:$AG$14,8,MATCH(【入力】吸収量・排出量算定シート!$G122,幹材積成長量!$AE$7:$AG$7,0)),IF($F122="地位Ⅲ",INDEX(幹材積成長量!$AK$7:$AM$14,8,MATCH(【入力】吸収量・排出量算定シート!$G122,幹材積成長量!$AK$7:$AM$7,0)),INDEX(幹材積成長量!$AH$7:$AJ$14,8,MATCH(【入力】吸収量・排出量算定シート!$G122,幹材積成長量!$AH$7:$AJ$7,0)))),0)</f>
        <v>0</v>
      </c>
      <c r="EA122" s="187">
        <f>IFERROR(IF($F122="地位Ⅰ",INDEX(幹材積成長量!$AE$7:$AG$14,8,MATCH(【入力】吸収量・排出量算定シート!$G122,幹材積成長量!$AE$7:$AG$7,0)),IF($F122="地位Ⅲ",INDEX(幹材積成長量!$AK$7:$AM$14,8,MATCH(【入力】吸収量・排出量算定シート!$G122,幹材積成長量!$AK$7:$AM$7,0)),INDEX(幹材積成長量!$AH$7:$AJ$14,8,MATCH(【入力】吸収量・排出量算定シート!$G122,幹材積成長量!$AH$7:$AJ$7,0)))),0)</f>
        <v>0</v>
      </c>
      <c r="EB122" s="187">
        <f>IFERROR(IF($F122="地位Ⅰ",INDEX(幹材積成長量!$AE$7:$AG$14,8,MATCH(【入力】吸収量・排出量算定シート!$G122,幹材積成長量!$AE$7:$AG$7,0)),IF($F122="地位Ⅲ",INDEX(幹材積成長量!$AK$7:$AM$14,8,MATCH(【入力】吸収量・排出量算定シート!$G122,幹材積成長量!$AK$7:$AM$7,0)),INDEX(幹材積成長量!$AH$7:$AJ$14,8,MATCH(【入力】吸収量・排出量算定シート!$G122,幹材積成長量!$AH$7:$AJ$7,0)))),0)</f>
        <v>0</v>
      </c>
      <c r="EC122" s="187">
        <f>IFERROR(IF($F122="地位Ⅰ",INDEX(幹材積成長量!$AE$7:$AG$14,8,MATCH(【入力】吸収量・排出量算定シート!$G122,幹材積成長量!$AE$7:$AG$7,0)),IF($F122="地位Ⅲ",INDEX(幹材積成長量!$AK$7:$AM$14,8,MATCH(【入力】吸収量・排出量算定シート!$G122,幹材積成長量!$AK$7:$AM$7,0)),INDEX(幹材積成長量!$AH$7:$AJ$14,8,MATCH(【入力】吸収量・排出量算定シート!$G122,幹材積成長量!$AH$7:$AJ$7,0)))),0)</f>
        <v>0</v>
      </c>
      <c r="ED122" s="186">
        <f t="shared" si="301"/>
        <v>0</v>
      </c>
      <c r="EE122" s="186">
        <f t="shared" si="302"/>
        <v>0</v>
      </c>
      <c r="EF122" s="186">
        <f t="shared" si="303"/>
        <v>0</v>
      </c>
      <c r="EG122" s="186">
        <f t="shared" si="304"/>
        <v>0</v>
      </c>
      <c r="EH122" s="186">
        <f t="shared" si="305"/>
        <v>0</v>
      </c>
      <c r="EI122" s="186">
        <f t="shared" si="306"/>
        <v>0</v>
      </c>
      <c r="EJ122" s="186">
        <f t="shared" si="307"/>
        <v>0</v>
      </c>
      <c r="EK122" s="186">
        <f t="shared" si="308"/>
        <v>0</v>
      </c>
      <c r="EL122" s="186">
        <f t="shared" si="309"/>
        <v>0</v>
      </c>
      <c r="EM122" s="186">
        <f t="shared" si="310"/>
        <v>0</v>
      </c>
      <c r="EN122" s="186">
        <f t="shared" si="311"/>
        <v>0</v>
      </c>
      <c r="EO122" s="186">
        <f t="shared" si="312"/>
        <v>0</v>
      </c>
      <c r="EP122" s="186">
        <f t="shared" si="313"/>
        <v>0</v>
      </c>
      <c r="EQ122" s="186">
        <f t="shared" si="314"/>
        <v>0</v>
      </c>
      <c r="ER122" s="186">
        <f t="shared" si="315"/>
        <v>0</v>
      </c>
      <c r="ES122" s="186">
        <f t="shared" si="316"/>
        <v>0</v>
      </c>
      <c r="ET122" s="186">
        <f t="shared" si="317"/>
        <v>0</v>
      </c>
    </row>
    <row r="123" spans="2:150" x14ac:dyDescent="0.3">
      <c r="B123" s="3"/>
      <c r="C123" s="3"/>
      <c r="D123" s="3"/>
      <c r="E123" s="3"/>
      <c r="G123" s="217"/>
      <c r="J123" s="3"/>
      <c r="M123" s="187">
        <f>IFERROR(IF($F123="地位Ⅰ",INDEX(幹材積成長量!$S$7:$U$148,MATCH(【入力】吸収量・排出量算定シート!$H123+(M$17-$M$17),幹材積成長量!$S$7:$S$148,0),MATCH($G123,幹材積成長量!$S$7:$U$7,0)),IF($F123="地位Ⅲ",INDEX(幹材積成長量!$Y$7:$AA$148,MATCH(【入力】吸収量・排出量算定シート!$H123+(M$17-$M$17),幹材積成長量!$Y$7:$Y$148,0),MATCH($G123,幹材積成長量!$Y$7:$AA$7,0)),INDEX(幹材積成長量!$V$7:$X$148,MATCH(【入力】吸収量・排出量算定シート!$H123+(M$17-$M$17),幹材積成長量!$V$7:$V$148,0),MATCH($G123,幹材積成長量!$V$7:$X$7,0)))),0)</f>
        <v>0</v>
      </c>
      <c r="N123" s="187">
        <f>IFERROR(IF($F123="地位Ⅰ",INDEX(幹材積成長量!$S$7:$U$148,MATCH(【入力】吸収量・排出量算定シート!$H123+(N$17-$M$17),幹材積成長量!$S$7:$S$148,0),MATCH($G123,幹材積成長量!$S$7:$U$7,0)),IF($F123="地位Ⅲ",INDEX(幹材積成長量!$Y$7:$AA$148,MATCH(【入力】吸収量・排出量算定シート!$H123+(N$17-$M$17),幹材積成長量!$Y$7:$Y$148,0),MATCH($G123,幹材積成長量!$Y$7:$AA$7,0)),INDEX(幹材積成長量!$V$7:$X$148,MATCH(【入力】吸収量・排出量算定シート!$H123+(N$17-$M$17),幹材積成長量!$V$7:$V$148,0),MATCH($G123,幹材積成長量!$V$7:$X$7,0)))),0)</f>
        <v>0</v>
      </c>
      <c r="O123" s="187">
        <f>IFERROR(IF($F123="地位Ⅰ",INDEX(幹材積成長量!$S$7:$U$148,MATCH(【入力】吸収量・排出量算定シート!$H123+(O$17-$M$17),幹材積成長量!$S$7:$S$148,0),MATCH($G123,幹材積成長量!$S$7:$U$7,0)),IF($F123="地位Ⅲ",INDEX(幹材積成長量!$Y$7:$AA$148,MATCH(【入力】吸収量・排出量算定シート!$H123+(O$17-$M$17),幹材積成長量!$Y$7:$Y$148,0),MATCH($G123,幹材積成長量!$Y$7:$AA$7,0)),INDEX(幹材積成長量!$V$7:$X$148,MATCH(【入力】吸収量・排出量算定シート!$H123+(O$17-$M$17),幹材積成長量!$V$7:$V$148,0),MATCH($G123,幹材積成長量!$V$7:$X$7,0)))),0)</f>
        <v>0</v>
      </c>
      <c r="P123" s="187">
        <f>IFERROR(IF($F123="地位Ⅰ",INDEX(幹材積成長量!$S$7:$U$148,MATCH(【入力】吸収量・排出量算定シート!$H123+(P$17-$M$17),幹材積成長量!$S$7:$S$148,0),MATCH($G123,幹材積成長量!$S$7:$U$7,0)),IF($F123="地位Ⅲ",INDEX(幹材積成長量!$Y$7:$AA$148,MATCH(【入力】吸収量・排出量算定シート!$H123+(P$17-$M$17),幹材積成長量!$Y$7:$Y$148,0),MATCH($G123,幹材積成長量!$Y$7:$AA$7,0)),INDEX(幹材積成長量!$V$7:$X$148,MATCH(【入力】吸収量・排出量算定シート!$H123+(P$17-$M$17),幹材積成長量!$V$7:$V$148,0),MATCH($G123,幹材積成長量!$V$7:$X$7,0)))),0)</f>
        <v>0</v>
      </c>
      <c r="Q123" s="187">
        <f>IFERROR(IF($F123="地位Ⅰ",INDEX(幹材積成長量!$S$7:$U$148,MATCH(【入力】吸収量・排出量算定シート!$H123+(Q$17-$M$17),幹材積成長量!$S$7:$S$148,0),MATCH($G123,幹材積成長量!$S$7:$U$7,0)),IF($F123="地位Ⅲ",INDEX(幹材積成長量!$Y$7:$AA$148,MATCH(【入力】吸収量・排出量算定シート!$H123+(Q$17-$M$17),幹材積成長量!$Y$7:$Y$148,0),MATCH($G123,幹材積成長量!$Y$7:$AA$7,0)),INDEX(幹材積成長量!$V$7:$X$148,MATCH(【入力】吸収量・排出量算定シート!$H123+(Q$17-$M$17),幹材積成長量!$V$7:$V$148,0),MATCH($G123,幹材積成長量!$V$7:$X$7,0)))),0)</f>
        <v>0</v>
      </c>
      <c r="R123" s="187">
        <f>IFERROR(IF($F123="地位Ⅰ",INDEX(幹材積成長量!$S$7:$U$148,MATCH(【入力】吸収量・排出量算定シート!$H123+(R$17-$M$17),幹材積成長量!$S$7:$S$148,0),MATCH($G123,幹材積成長量!$S$7:$U$7,0)),IF($F123="地位Ⅲ",INDEX(幹材積成長量!$Y$7:$AA$148,MATCH(【入力】吸収量・排出量算定シート!$H123+(R$17-$M$17),幹材積成長量!$Y$7:$Y$148,0),MATCH($G123,幹材積成長量!$Y$7:$AA$7,0)),INDEX(幹材積成長量!$V$7:$X$148,MATCH(【入力】吸収量・排出量算定シート!$H123+(R$17-$M$17),幹材積成長量!$V$7:$V$148,0),MATCH($G123,幹材積成長量!$V$7:$X$7,0)))),0)</f>
        <v>0</v>
      </c>
      <c r="S123" s="187">
        <f>IFERROR(IF($F123="地位Ⅰ",INDEX(幹材積成長量!$S$7:$U$148,MATCH(【入力】吸収量・排出量算定シート!$H123+(S$17-$M$17),幹材積成長量!$S$7:$S$148,0),MATCH($G123,幹材積成長量!$S$7:$U$7,0)),IF($F123="地位Ⅲ",INDEX(幹材積成長量!$Y$7:$AA$148,MATCH(【入力】吸収量・排出量算定シート!$H123+(S$17-$M$17),幹材積成長量!$Y$7:$Y$148,0),MATCH($G123,幹材積成長量!$Y$7:$AA$7,0)),INDEX(幹材積成長量!$V$7:$X$148,MATCH(【入力】吸収量・排出量算定シート!$H123+(S$17-$M$17),幹材積成長量!$V$7:$V$148,0),MATCH($G123,幹材積成長量!$V$7:$X$7,0)))),0)</f>
        <v>0</v>
      </c>
      <c r="T123" s="187">
        <f>IFERROR(IF($F123="地位Ⅰ",INDEX(幹材積成長量!$S$7:$U$148,MATCH(【入力】吸収量・排出量算定シート!$H123+(T$17-$M$17),幹材積成長量!$S$7:$S$148,0),MATCH($G123,幹材積成長量!$S$7:$U$7,0)),IF($F123="地位Ⅲ",INDEX(幹材積成長量!$Y$7:$AA$148,MATCH(【入力】吸収量・排出量算定シート!$H123+(T$17-$M$17),幹材積成長量!$Y$7:$Y$148,0),MATCH($G123,幹材積成長量!$Y$7:$AA$7,0)),INDEX(幹材積成長量!$V$7:$X$148,MATCH(【入力】吸収量・排出量算定シート!$H123+(T$17-$M$17),幹材積成長量!$V$7:$V$148,0),MATCH($G123,幹材積成長量!$V$7:$X$7,0)))),0)</f>
        <v>0</v>
      </c>
      <c r="U123" s="187">
        <f>IFERROR(IF($F123="地位Ⅰ",INDEX(幹材積成長量!$S$7:$U$148,MATCH(【入力】吸収量・排出量算定シート!$H123+(U$17-$M$17),幹材積成長量!$S$7:$S$148,0),MATCH($G123,幹材積成長量!$S$7:$U$7,0)),IF($F123="地位Ⅲ",INDEX(幹材積成長量!$Y$7:$AA$148,MATCH(【入力】吸収量・排出量算定シート!$H123+(U$17-$M$17),幹材積成長量!$Y$7:$Y$148,0),MATCH($G123,幹材積成長量!$Y$7:$AA$7,0)),INDEX(幹材積成長量!$V$7:$X$148,MATCH(【入力】吸収量・排出量算定シート!$H123+(U$17-$M$17),幹材積成長量!$V$7:$V$148,0),MATCH($G123,幹材積成長量!$V$7:$X$7,0)))),0)</f>
        <v>0</v>
      </c>
      <c r="V123" s="187">
        <f>IFERROR(IF($F123="地位Ⅰ",INDEX(幹材積成長量!$S$7:$U$148,MATCH(【入力】吸収量・排出量算定シート!$H123+(V$17-$M$17),幹材積成長量!$S$7:$S$148,0),MATCH($G123,幹材積成長量!$S$7:$U$7,0)),IF($F123="地位Ⅲ",INDEX(幹材積成長量!$Y$7:$AA$148,MATCH(【入力】吸収量・排出量算定シート!$H123+(V$17-$M$17),幹材積成長量!$Y$7:$Y$148,0),MATCH($G123,幹材積成長量!$Y$7:$AA$7,0)),INDEX(幹材積成長量!$V$7:$X$148,MATCH(【入力】吸収量・排出量算定シート!$H123+(V$17-$M$17),幹材積成長量!$V$7:$V$148,0),MATCH($G123,幹材積成長量!$V$7:$X$7,0)))),0)</f>
        <v>0</v>
      </c>
      <c r="W123" s="187">
        <f>IFERROR(IF($F123="地位Ⅰ",INDEX(幹材積成長量!$S$7:$U$148,MATCH(【入力】吸収量・排出量算定シート!$H123+(W$17-$M$17),幹材積成長量!$S$7:$S$148,0),MATCH($G123,幹材積成長量!$S$7:$U$7,0)),IF($F123="地位Ⅲ",INDEX(幹材積成長量!$Y$7:$AA$148,MATCH(【入力】吸収量・排出量算定シート!$H123+(W$17-$M$17),幹材積成長量!$Y$7:$Y$148,0),MATCH($G123,幹材積成長量!$Y$7:$AA$7,0)),INDEX(幹材積成長量!$V$7:$X$148,MATCH(【入力】吸収量・排出量算定シート!$H123+(W$17-$M$17),幹材積成長量!$V$7:$V$148,0),MATCH($G123,幹材積成長量!$V$7:$X$7,0)))),0)</f>
        <v>0</v>
      </c>
      <c r="X123" s="187">
        <f>IFERROR(IF($F123="地位Ⅰ",INDEX(幹材積成長量!$S$7:$U$148,MATCH(【入力】吸収量・排出量算定シート!$H123+(X$17-$M$17),幹材積成長量!$S$7:$S$148,0),MATCH($G123,幹材積成長量!$S$7:$U$7,0)),IF($F123="地位Ⅲ",INDEX(幹材積成長量!$Y$7:$AA$148,MATCH(【入力】吸収量・排出量算定シート!$H123+(X$17-$M$17),幹材積成長量!$Y$7:$Y$148,0),MATCH($G123,幹材積成長量!$Y$7:$AA$7,0)),INDEX(幹材積成長量!$V$7:$X$148,MATCH(【入力】吸収量・排出量算定シート!$H123+(X$17-$M$17),幹材積成長量!$V$7:$V$148,0),MATCH($G123,幹材積成長量!$V$7:$X$7,0)))),0)</f>
        <v>0</v>
      </c>
      <c r="Y123" s="187">
        <f>IFERROR(IF($F123="地位Ⅰ",INDEX(幹材積成長量!$S$7:$U$148,MATCH(【入力】吸収量・排出量算定シート!$H123+(Y$17-$M$17),幹材積成長量!$S$7:$S$148,0),MATCH($G123,幹材積成長量!$S$7:$U$7,0)),IF($F123="地位Ⅲ",INDEX(幹材積成長量!$Y$7:$AA$148,MATCH(【入力】吸収量・排出量算定シート!$H123+(Y$17-$M$17),幹材積成長量!$Y$7:$Y$148,0),MATCH($G123,幹材積成長量!$Y$7:$AA$7,0)),INDEX(幹材積成長量!$V$7:$X$148,MATCH(【入力】吸収量・排出量算定シート!$H123+(Y$17-$M$17),幹材積成長量!$V$7:$V$148,0),MATCH($G123,幹材積成長量!$V$7:$X$7,0)))),0)</f>
        <v>0</v>
      </c>
      <c r="Z123" s="187">
        <f>IFERROR(IF($F123="地位Ⅰ",INDEX(幹材積成長量!$S$7:$U$148,MATCH(【入力】吸収量・排出量算定シート!$H123+(Z$17-$M$17),幹材積成長量!$S$7:$S$148,0),MATCH($G123,幹材積成長量!$S$7:$U$7,0)),IF($F123="地位Ⅲ",INDEX(幹材積成長量!$Y$7:$AA$148,MATCH(【入力】吸収量・排出量算定シート!$H123+(Z$17-$M$17),幹材積成長量!$Y$7:$Y$148,0),MATCH($G123,幹材積成長量!$Y$7:$AA$7,0)),INDEX(幹材積成長量!$V$7:$X$148,MATCH(【入力】吸収量・排出量算定シート!$H123+(Z$17-$M$17),幹材積成長量!$V$7:$V$148,0),MATCH($G123,幹材積成長量!$V$7:$X$7,0)))),0)</f>
        <v>0</v>
      </c>
      <c r="AA123" s="187">
        <f>IFERROR(IF($F123="地位Ⅰ",INDEX(幹材積成長量!$S$7:$U$148,MATCH(【入力】吸収量・排出量算定シート!$H123+(AA$17-$M$17),幹材積成長量!$S$7:$S$148,0),MATCH($G123,幹材積成長量!$S$7:$U$7,0)),IF($F123="地位Ⅲ",INDEX(幹材積成長量!$Y$7:$AA$148,MATCH(【入力】吸収量・排出量算定シート!$H123+(AA$17-$M$17),幹材積成長量!$Y$7:$Y$148,0),MATCH($G123,幹材積成長量!$Y$7:$AA$7,0)),INDEX(幹材積成長量!$V$7:$X$148,MATCH(【入力】吸収量・排出量算定シート!$H123+(AA$17-$M$17),幹材積成長量!$V$7:$V$148,0),MATCH($G123,幹材積成長量!$V$7:$X$7,0)))),0)</f>
        <v>0</v>
      </c>
      <c r="AB123" s="187">
        <f>IFERROR(IF($F123="地位Ⅰ",INDEX(幹材積成長量!$S$7:$U$148,MATCH(【入力】吸収量・排出量算定シート!$H123+(AB$17-$M$17),幹材積成長量!$S$7:$S$148,0),MATCH($G123,幹材積成長量!$S$7:$U$7,0)),IF($F123="地位Ⅲ",INDEX(幹材積成長量!$Y$7:$AA$148,MATCH(【入力】吸収量・排出量算定シート!$H123+(AB$17-$M$17),幹材積成長量!$Y$7:$Y$148,0),MATCH($G123,幹材積成長量!$Y$7:$AA$7,0)),INDEX(幹材積成長量!$V$7:$X$148,MATCH(【入力】吸収量・排出量算定シート!$H123+(AB$17-$M$17),幹材積成長量!$V$7:$V$148,0),MATCH($G123,幹材積成長量!$V$7:$X$7,0)))),0)</f>
        <v>0</v>
      </c>
      <c r="AC123" s="187">
        <f>IFERROR(IF($F123="地位Ⅰ",INDEX(幹材積成長量!$S$7:$U$148,MATCH(【入力】吸収量・排出量算定シート!$H123+(AC$17-$M$17),幹材積成長量!$S$7:$S$148,0),MATCH($G123,幹材積成長量!$S$7:$U$7,0)),IF($F123="地位Ⅲ",INDEX(幹材積成長量!$Y$7:$AA$148,MATCH(【入力】吸収量・排出量算定シート!$H123+(AC$17-$M$17),幹材積成長量!$Y$7:$Y$148,0),MATCH($G123,幹材積成長量!$Y$7:$AA$7,0)),INDEX(幹材積成長量!$V$7:$X$148,MATCH(【入力】吸収量・排出量算定シート!$H123+(AC$17-$M$17),幹材積成長量!$V$7:$V$148,0),MATCH($G123,幹材積成長量!$V$7:$X$7,0)))),0)</f>
        <v>0</v>
      </c>
      <c r="AD123" s="2">
        <f>IFERROR(INDEX('BEF（拡大係数）'!$A$4:$AO$154,MATCH(【入力】吸収量・排出量算定シート!$H123,'BEF（拡大係数）'!$A$4:$A$154,0),MATCH($G123,'BEF（拡大係数）'!$A$4:$AO$4,0)),0)</f>
        <v>0</v>
      </c>
      <c r="AE123" s="2">
        <f>IFERROR(INDEX('BEF（拡大係数）'!$A$4:$AO$154,MATCH(【入力】吸収量・排出量算定シート!$H123,'BEF（拡大係数）'!$A$4:$A$154,0),MATCH($G123,'BEF（拡大係数）'!$A$4:$AO$4,0)),0)</f>
        <v>0</v>
      </c>
      <c r="AF123" s="2">
        <f>IFERROR(INDEX('BEF（拡大係数）'!$A$4:$AO$154,MATCH(【入力】吸収量・排出量算定シート!$H123,'BEF（拡大係数）'!$A$4:$A$154,0),MATCH($G123,'BEF（拡大係数）'!$A$4:$AO$4,0)),0)</f>
        <v>0</v>
      </c>
      <c r="AG123" s="2">
        <f>IFERROR(INDEX('BEF（拡大係数）'!$A$4:$AO$154,MATCH(【入力】吸収量・排出量算定シート!$H123,'BEF（拡大係数）'!$A$4:$A$154,0),MATCH($G123,'BEF（拡大係数）'!$A$4:$AO$4,0)),0)</f>
        <v>0</v>
      </c>
      <c r="AH123" s="2">
        <f>IFERROR(INDEX('BEF（拡大係数）'!$A$4:$AO$154,MATCH(【入力】吸収量・排出量算定シート!$H123,'BEF（拡大係数）'!$A$4:$A$154,0),MATCH($G123,'BEF（拡大係数）'!$A$4:$AO$4,0)),0)</f>
        <v>0</v>
      </c>
      <c r="AI123" s="2">
        <f>IFERROR(INDEX('BEF（拡大係数）'!$A$4:$AO$154,MATCH(【入力】吸収量・排出量算定シート!$H123,'BEF（拡大係数）'!$A$4:$A$154,0),MATCH($G123,'BEF（拡大係数）'!$A$4:$AO$4,0)),0)</f>
        <v>0</v>
      </c>
      <c r="AJ123" s="2">
        <f>IFERROR(INDEX('BEF（拡大係数）'!$A$4:$AO$154,MATCH(【入力】吸収量・排出量算定シート!$H123,'BEF（拡大係数）'!$A$4:$A$154,0),MATCH($G123,'BEF（拡大係数）'!$A$4:$AO$4,0)),0)</f>
        <v>0</v>
      </c>
      <c r="AK123" s="2">
        <f>IFERROR(INDEX('BEF（拡大係数）'!$A$4:$AO$154,MATCH(【入力】吸収量・排出量算定シート!$H123,'BEF（拡大係数）'!$A$4:$A$154,0),MATCH($G123,'BEF（拡大係数）'!$A$4:$AO$4,0)),0)</f>
        <v>0</v>
      </c>
      <c r="AL123" s="2">
        <f>IFERROR(INDEX('BEF（拡大係数）'!$A$4:$AO$154,MATCH(【入力】吸収量・排出量算定シート!$H123,'BEF（拡大係数）'!$A$4:$A$154,0),MATCH($G123,'BEF（拡大係数）'!$A$4:$AO$4,0)),0)</f>
        <v>0</v>
      </c>
      <c r="AM123" s="2">
        <f>IFERROR(INDEX('BEF（拡大係数）'!$A$4:$AO$154,MATCH(【入力】吸収量・排出量算定シート!$H123,'BEF（拡大係数）'!$A$4:$A$154,0),MATCH($G123,'BEF（拡大係数）'!$A$4:$AO$4,0)),0)</f>
        <v>0</v>
      </c>
      <c r="AN123" s="2">
        <f>IFERROR(INDEX('BEF（拡大係数）'!$A$4:$AO$154,MATCH(【入力】吸収量・排出量算定シート!$H123,'BEF（拡大係数）'!$A$4:$A$154,0),MATCH($G123,'BEF（拡大係数）'!$A$4:$AO$4,0)),0)</f>
        <v>0</v>
      </c>
      <c r="AO123" s="2">
        <f>IFERROR(INDEX('BEF（拡大係数）'!$A$4:$AO$154,MATCH(【入力】吸収量・排出量算定シート!$H123,'BEF（拡大係数）'!$A$4:$A$154,0),MATCH($G123,'BEF（拡大係数）'!$A$4:$AO$4,0)),0)</f>
        <v>0</v>
      </c>
      <c r="AP123" s="2">
        <f>IFERROR(INDEX('BEF（拡大係数）'!$A$4:$AO$154,MATCH(【入力】吸収量・排出量算定シート!$H123,'BEF（拡大係数）'!$A$4:$A$154,0),MATCH($G123,'BEF（拡大係数）'!$A$4:$AO$4,0)),0)</f>
        <v>0</v>
      </c>
      <c r="AQ123" s="2">
        <f>IFERROR(INDEX('BEF（拡大係数）'!$A$4:$AO$154,MATCH(【入力】吸収量・排出量算定シート!$H123,'BEF（拡大係数）'!$A$4:$A$154,0),MATCH($G123,'BEF（拡大係数）'!$A$4:$AO$4,0)),0)</f>
        <v>0</v>
      </c>
      <c r="AR123" s="2">
        <f>IFERROR(INDEX('BEF（拡大係数）'!$A$4:$AO$154,MATCH(【入力】吸収量・排出量算定シート!$H123,'BEF（拡大係数）'!$A$4:$A$154,0),MATCH($G123,'BEF（拡大係数）'!$A$4:$AO$4,0)),0)</f>
        <v>0</v>
      </c>
      <c r="AS123" s="2">
        <f>IFERROR(INDEX('BEF（拡大係数）'!$A$4:$AO$154,MATCH(【入力】吸収量・排出量算定シート!$H123,'BEF（拡大係数）'!$A$4:$A$154,0),MATCH($G123,'BEF（拡大係数）'!$A$4:$AO$4,0)),0)</f>
        <v>0</v>
      </c>
      <c r="AT123" s="2">
        <f>IFERROR(INDEX('BEF（拡大係数）'!$A$4:$AO$154,MATCH(【入力】吸収量・排出量算定シート!$H123,'BEF（拡大係数）'!$A$4:$A$154,0),MATCH($G123,'BEF（拡大係数）'!$A$4:$AO$4,0)),0)</f>
        <v>0</v>
      </c>
      <c r="AU123" s="2">
        <f>IFERROR(VLOOKUP($G123,パラメータ_オリジナル!$B$6:$G$45,4,FALSE),0)</f>
        <v>0</v>
      </c>
      <c r="AV123" s="2">
        <f>IFERROR(VLOOKUP($G123,パラメータ_オリジナル!$B$6:$G$45,5,FALSE),0)</f>
        <v>0</v>
      </c>
      <c r="AW123" s="2">
        <f>IFERROR(VLOOKUP($G123,パラメータ_オリジナル!$B$6:$G$45,6,FALSE),0)</f>
        <v>0</v>
      </c>
      <c r="AX123" s="125">
        <f t="shared" si="250"/>
        <v>0</v>
      </c>
      <c r="AY123" s="125">
        <f t="shared" si="251"/>
        <v>0</v>
      </c>
      <c r="AZ123" s="125">
        <f t="shared" si="252"/>
        <v>0</v>
      </c>
      <c r="BA123" s="125">
        <f t="shared" si="253"/>
        <v>0</v>
      </c>
      <c r="BB123" s="125">
        <f t="shared" si="254"/>
        <v>0</v>
      </c>
      <c r="BC123" s="125">
        <f t="shared" si="255"/>
        <v>0</v>
      </c>
      <c r="BD123" s="125">
        <f t="shared" si="256"/>
        <v>0</v>
      </c>
      <c r="BE123" s="125">
        <f t="shared" si="257"/>
        <v>0</v>
      </c>
      <c r="BF123" s="125">
        <f t="shared" si="258"/>
        <v>0</v>
      </c>
      <c r="BG123" s="125">
        <f t="shared" si="259"/>
        <v>0</v>
      </c>
      <c r="BH123" s="125">
        <f t="shared" si="260"/>
        <v>0</v>
      </c>
      <c r="BI123" s="125">
        <f t="shared" si="261"/>
        <v>0</v>
      </c>
      <c r="BJ123" s="125">
        <f t="shared" si="262"/>
        <v>0</v>
      </c>
      <c r="BK123" s="125">
        <f t="shared" si="263"/>
        <v>0</v>
      </c>
      <c r="BL123" s="125">
        <f t="shared" si="264"/>
        <v>0</v>
      </c>
      <c r="BM123" s="125">
        <f t="shared" si="265"/>
        <v>0</v>
      </c>
      <c r="BN123" s="125">
        <f t="shared" si="266"/>
        <v>0</v>
      </c>
      <c r="BO123" s="125">
        <f t="shared" si="267"/>
        <v>0</v>
      </c>
      <c r="BP123" s="125">
        <f t="shared" si="268"/>
        <v>0</v>
      </c>
      <c r="BQ123" s="125">
        <f t="shared" si="269"/>
        <v>0</v>
      </c>
      <c r="BR123" s="125">
        <f t="shared" si="270"/>
        <v>0</v>
      </c>
      <c r="BS123" s="125">
        <f t="shared" si="271"/>
        <v>0</v>
      </c>
      <c r="BT123" s="125">
        <f t="shared" si="272"/>
        <v>0</v>
      </c>
      <c r="BU123" s="125">
        <f t="shared" si="273"/>
        <v>0</v>
      </c>
      <c r="BV123" s="125">
        <f t="shared" si="274"/>
        <v>0</v>
      </c>
      <c r="BW123" s="125">
        <f t="shared" si="275"/>
        <v>0</v>
      </c>
      <c r="BX123" s="125">
        <f t="shared" si="276"/>
        <v>0</v>
      </c>
      <c r="BY123" s="125">
        <f t="shared" si="277"/>
        <v>0</v>
      </c>
      <c r="BZ123" s="125">
        <f t="shared" si="278"/>
        <v>0</v>
      </c>
      <c r="CA123" s="125">
        <f t="shared" si="279"/>
        <v>0</v>
      </c>
      <c r="CB123" s="125">
        <f t="shared" si="280"/>
        <v>0</v>
      </c>
      <c r="CC123" s="125">
        <f t="shared" si="281"/>
        <v>0</v>
      </c>
      <c r="CD123" s="125">
        <f t="shared" si="282"/>
        <v>0</v>
      </c>
      <c r="CE123" s="125">
        <f t="shared" si="283"/>
        <v>0</v>
      </c>
      <c r="CF123" s="2">
        <f>IFERROR(IF($F123="地位Ⅰ",INDEX(幹材積成長量!$I$7:$K$148,MATCH((【入力】吸収量・排出量算定シート!$H123+(【入力】吸収量・排出量算定シート!CF$17-【入力】吸収量・排出量算定シート!$CF$17)),幹材積成長量!$I$7:$I$148,0),MATCH(【入力】吸収量・排出量算定シート!$G123,幹材積成長量!$I$7:$K$7,0)),IF($F123="地位Ⅲ",INDEX(幹材積成長量!$O$7:$Q$148,MATCH((【入力】吸収量・排出量算定シート!$H123+(【入力】吸収量・排出量算定シート!CF$17-【入力】吸収量・排出量算定シート!$CF$17)),幹材積成長量!$O$7:$O$148,0),MATCH(【入力】吸収量・排出量算定シート!$G123,幹材積成長量!$O$7:$Q$7,0)),INDEX(幹材積成長量!$L$7:$N$148,MATCH((【入力】吸収量・排出量算定シート!$H123+(【入力】吸収量・排出量算定シート!CF$17-【入力】吸収量・排出量算定シート!$CF$17)),幹材積成長量!$L$7:$L$148,0),MATCH(【入力】吸収量・排出量算定シート!$G123,幹材積成長量!$L$7:$N$7,0)))),0)</f>
        <v>0</v>
      </c>
      <c r="CG123" s="2">
        <f>IFERROR(IF($F123="地位Ⅰ",INDEX(幹材積成長量!$I$7:$K$148,MATCH((【入力】吸収量・排出量算定シート!$H123+(【入力】吸収量・排出量算定シート!CG$17-【入力】吸収量・排出量算定シート!$CF$17)),幹材積成長量!$I$7:$I$148,0),MATCH(【入力】吸収量・排出量算定シート!$G123,幹材積成長量!$I$7:$K$7,0)),IF($F123="地位Ⅲ",INDEX(幹材積成長量!$O$7:$Q$148,MATCH((【入力】吸収量・排出量算定シート!$H123+(【入力】吸収量・排出量算定シート!CG$17-【入力】吸収量・排出量算定シート!$CF$17)),幹材積成長量!$O$7:$O$148,0),MATCH(【入力】吸収量・排出量算定シート!$G123,幹材積成長量!$O$7:$Q$7,0)),INDEX(幹材積成長量!$L$7:$N$148,MATCH((【入力】吸収量・排出量算定シート!$H123+(【入力】吸収量・排出量算定シート!CG$17-【入力】吸収量・排出量算定シート!$CF$17)),幹材積成長量!$L$7:$L$148,0),MATCH(【入力】吸収量・排出量算定シート!$G123,幹材積成長量!$L$7:$N$7,0)))),0)</f>
        <v>0</v>
      </c>
      <c r="CH123" s="2">
        <f>IFERROR(IF($F123="地位Ⅰ",INDEX(幹材積成長量!$I$7:$K$148,MATCH((【入力】吸収量・排出量算定シート!$H123+(【入力】吸収量・排出量算定シート!CH$17-【入力】吸収量・排出量算定シート!$CF$17)),幹材積成長量!$I$7:$I$148,0),MATCH(【入力】吸収量・排出量算定シート!$G123,幹材積成長量!$I$7:$K$7,0)),IF($F123="地位Ⅲ",INDEX(幹材積成長量!$O$7:$Q$148,MATCH((【入力】吸収量・排出量算定シート!$H123+(【入力】吸収量・排出量算定シート!CH$17-【入力】吸収量・排出量算定シート!$CF$17)),幹材積成長量!$O$7:$O$148,0),MATCH(【入力】吸収量・排出量算定シート!$G123,幹材積成長量!$O$7:$Q$7,0)),INDEX(幹材積成長量!$L$7:$N$148,MATCH((【入力】吸収量・排出量算定シート!$H123+(【入力】吸収量・排出量算定シート!CH$17-【入力】吸収量・排出量算定シート!$CF$17)),幹材積成長量!$L$7:$L$148,0),MATCH(【入力】吸収量・排出量算定シート!$G123,幹材積成長量!$L$7:$N$7,0)))),0)</f>
        <v>0</v>
      </c>
      <c r="CI123" s="2">
        <f>IFERROR(IF($F123="地位Ⅰ",INDEX(幹材積成長量!$I$7:$K$148,MATCH((【入力】吸収量・排出量算定シート!$H123+(【入力】吸収量・排出量算定シート!CI$17-【入力】吸収量・排出量算定シート!$CF$17)),幹材積成長量!$I$7:$I$148,0),MATCH(【入力】吸収量・排出量算定シート!$G123,幹材積成長量!$I$7:$K$7,0)),IF($F123="地位Ⅲ",INDEX(幹材積成長量!$O$7:$Q$148,MATCH((【入力】吸収量・排出量算定シート!$H123+(【入力】吸収量・排出量算定シート!CI$17-【入力】吸収量・排出量算定シート!$CF$17)),幹材積成長量!$O$7:$O$148,0),MATCH(【入力】吸収量・排出量算定シート!$G123,幹材積成長量!$O$7:$Q$7,0)),INDEX(幹材積成長量!$L$7:$N$148,MATCH((【入力】吸収量・排出量算定シート!$H123+(【入力】吸収量・排出量算定シート!CI$17-【入力】吸収量・排出量算定シート!$CF$17)),幹材積成長量!$L$7:$L$148,0),MATCH(【入力】吸収量・排出量算定シート!$G123,幹材積成長量!$L$7:$N$7,0)))),0)</f>
        <v>0</v>
      </c>
      <c r="CJ123" s="2">
        <f>IFERROR(IF($F123="地位Ⅰ",INDEX(幹材積成長量!$I$7:$K$148,MATCH((【入力】吸収量・排出量算定シート!$H123+(【入力】吸収量・排出量算定シート!CJ$17-【入力】吸収量・排出量算定シート!$CF$17)),幹材積成長量!$I$7:$I$148,0),MATCH(【入力】吸収量・排出量算定シート!$G123,幹材積成長量!$I$7:$K$7,0)),IF($F123="地位Ⅲ",INDEX(幹材積成長量!$O$7:$Q$148,MATCH((【入力】吸収量・排出量算定シート!$H123+(【入力】吸収量・排出量算定シート!CJ$17-【入力】吸収量・排出量算定シート!$CF$17)),幹材積成長量!$O$7:$O$148,0),MATCH(【入力】吸収量・排出量算定シート!$G123,幹材積成長量!$O$7:$Q$7,0)),INDEX(幹材積成長量!$L$7:$N$148,MATCH((【入力】吸収量・排出量算定シート!$H123+(【入力】吸収量・排出量算定シート!CJ$17-【入力】吸収量・排出量算定シート!$CF$17)),幹材積成長量!$L$7:$L$148,0),MATCH(【入力】吸収量・排出量算定シート!$G123,幹材積成長量!$L$7:$N$7,0)))),0)</f>
        <v>0</v>
      </c>
      <c r="CK123" s="2">
        <f>IFERROR(IF($F123="地位Ⅰ",INDEX(幹材積成長量!$I$7:$K$148,MATCH((【入力】吸収量・排出量算定シート!$H123+(【入力】吸収量・排出量算定シート!CK$17-【入力】吸収量・排出量算定シート!$CF$17)),幹材積成長量!$I$7:$I$148,0),MATCH(【入力】吸収量・排出量算定シート!$G123,幹材積成長量!$I$7:$K$7,0)),IF($F123="地位Ⅲ",INDEX(幹材積成長量!$O$7:$Q$148,MATCH((【入力】吸収量・排出量算定シート!$H123+(【入力】吸収量・排出量算定シート!CK$17-【入力】吸収量・排出量算定シート!$CF$17)),幹材積成長量!$O$7:$O$148,0),MATCH(【入力】吸収量・排出量算定シート!$G123,幹材積成長量!$O$7:$Q$7,0)),INDEX(幹材積成長量!$L$7:$N$148,MATCH((【入力】吸収量・排出量算定シート!$H123+(【入力】吸収量・排出量算定シート!CK$17-【入力】吸収量・排出量算定シート!$CF$17)),幹材積成長量!$L$7:$L$148,0),MATCH(【入力】吸収量・排出量算定シート!$G123,幹材積成長量!$L$7:$N$7,0)))),0)</f>
        <v>0</v>
      </c>
      <c r="CL123" s="2">
        <f>IFERROR(IF($F123="地位Ⅰ",INDEX(幹材積成長量!$I$7:$K$148,MATCH((【入力】吸収量・排出量算定シート!$H123+(【入力】吸収量・排出量算定シート!CL$17-【入力】吸収量・排出量算定シート!$CF$17)),幹材積成長量!$I$7:$I$148,0),MATCH(【入力】吸収量・排出量算定シート!$G123,幹材積成長量!$I$7:$K$7,0)),IF($F123="地位Ⅲ",INDEX(幹材積成長量!$O$7:$Q$148,MATCH((【入力】吸収量・排出量算定シート!$H123+(【入力】吸収量・排出量算定シート!CL$17-【入力】吸収量・排出量算定シート!$CF$17)),幹材積成長量!$O$7:$O$148,0),MATCH(【入力】吸収量・排出量算定シート!$G123,幹材積成長量!$O$7:$Q$7,0)),INDEX(幹材積成長量!$L$7:$N$148,MATCH((【入力】吸収量・排出量算定シート!$H123+(【入力】吸収量・排出量算定シート!CL$17-【入力】吸収量・排出量算定シート!$CF$17)),幹材積成長量!$L$7:$L$148,0),MATCH(【入力】吸収量・排出量算定シート!$G123,幹材積成長量!$L$7:$N$7,0)))),0)</f>
        <v>0</v>
      </c>
      <c r="CM123" s="2">
        <f>IFERROR(IF($F123="地位Ⅰ",INDEX(幹材積成長量!$I$7:$K$148,MATCH((【入力】吸収量・排出量算定シート!$H123+(【入力】吸収量・排出量算定シート!CM$17-【入力】吸収量・排出量算定シート!$CF$17)),幹材積成長量!$I$7:$I$148,0),MATCH(【入力】吸収量・排出量算定シート!$G123,幹材積成長量!$I$7:$K$7,0)),IF($F123="地位Ⅲ",INDEX(幹材積成長量!$O$7:$Q$148,MATCH((【入力】吸収量・排出量算定シート!$H123+(【入力】吸収量・排出量算定シート!CM$17-【入力】吸収量・排出量算定シート!$CF$17)),幹材積成長量!$O$7:$O$148,0),MATCH(【入力】吸収量・排出量算定シート!$G123,幹材積成長量!$O$7:$Q$7,0)),INDEX(幹材積成長量!$L$7:$N$148,MATCH((【入力】吸収量・排出量算定シート!$H123+(【入力】吸収量・排出量算定シート!CM$17-【入力】吸収量・排出量算定シート!$CF$17)),幹材積成長量!$L$7:$L$148,0),MATCH(【入力】吸収量・排出量算定シート!$G123,幹材積成長量!$L$7:$N$7,0)))),0)</f>
        <v>0</v>
      </c>
      <c r="CN123" s="2">
        <f>IFERROR(IF($F123="地位Ⅰ",INDEX(幹材積成長量!$I$7:$K$148,MATCH((【入力】吸収量・排出量算定シート!$H123+(【入力】吸収量・排出量算定シート!CN$17-【入力】吸収量・排出量算定シート!$CF$17)),幹材積成長量!$I$7:$I$148,0),MATCH(【入力】吸収量・排出量算定シート!$G123,幹材積成長量!$I$7:$K$7,0)),IF($F123="地位Ⅲ",INDEX(幹材積成長量!$O$7:$Q$148,MATCH((【入力】吸収量・排出量算定シート!$H123+(【入力】吸収量・排出量算定シート!CN$17-【入力】吸収量・排出量算定シート!$CF$17)),幹材積成長量!$O$7:$O$148,0),MATCH(【入力】吸収量・排出量算定シート!$G123,幹材積成長量!$O$7:$Q$7,0)),INDEX(幹材積成長量!$L$7:$N$148,MATCH((【入力】吸収量・排出量算定シート!$H123+(【入力】吸収量・排出量算定シート!CN$17-【入力】吸収量・排出量算定シート!$CF$17)),幹材積成長量!$L$7:$L$148,0),MATCH(【入力】吸収量・排出量算定シート!$G123,幹材積成長量!$L$7:$N$7,0)))),0)</f>
        <v>0</v>
      </c>
      <c r="CO123" s="2">
        <f>IFERROR(IF($F123="地位Ⅰ",INDEX(幹材積成長量!$I$7:$K$148,MATCH((【入力】吸収量・排出量算定シート!$H123+(【入力】吸収量・排出量算定シート!CO$17-【入力】吸収量・排出量算定シート!$CF$17)),幹材積成長量!$I$7:$I$148,0),MATCH(【入力】吸収量・排出量算定シート!$G123,幹材積成長量!$I$7:$K$7,0)),IF($F123="地位Ⅲ",INDEX(幹材積成長量!$O$7:$Q$148,MATCH((【入力】吸収量・排出量算定シート!$H123+(【入力】吸収量・排出量算定シート!CO$17-【入力】吸収量・排出量算定シート!$CF$17)),幹材積成長量!$O$7:$O$148,0),MATCH(【入力】吸収量・排出量算定シート!$G123,幹材積成長量!$O$7:$Q$7,0)),INDEX(幹材積成長量!$L$7:$N$148,MATCH((【入力】吸収量・排出量算定シート!$H123+(【入力】吸収量・排出量算定シート!CO$17-【入力】吸収量・排出量算定シート!$CF$17)),幹材積成長量!$L$7:$L$148,0),MATCH(【入力】吸収量・排出量算定シート!$G123,幹材積成長量!$L$7:$N$7,0)))),0)</f>
        <v>0</v>
      </c>
      <c r="CP123" s="2">
        <f>IFERROR(IF($F123="地位Ⅰ",INDEX(幹材積成長量!$I$7:$K$148,MATCH((【入力】吸収量・排出量算定シート!$H123+(【入力】吸収量・排出量算定シート!CP$17-【入力】吸収量・排出量算定シート!$CF$17)),幹材積成長量!$I$7:$I$148,0),MATCH(【入力】吸収量・排出量算定シート!$G123,幹材積成長量!$I$7:$K$7,0)),IF($F123="地位Ⅲ",INDEX(幹材積成長量!$O$7:$Q$148,MATCH((【入力】吸収量・排出量算定シート!$H123+(【入力】吸収量・排出量算定シート!CP$17-【入力】吸収量・排出量算定シート!$CF$17)),幹材積成長量!$O$7:$O$148,0),MATCH(【入力】吸収量・排出量算定シート!$G123,幹材積成長量!$O$7:$Q$7,0)),INDEX(幹材積成長量!$L$7:$N$148,MATCH((【入力】吸収量・排出量算定シート!$H123+(【入力】吸収量・排出量算定シート!CP$17-【入力】吸収量・排出量算定シート!$CF$17)),幹材積成長量!$L$7:$L$148,0),MATCH(【入力】吸収量・排出量算定シート!$G123,幹材積成長量!$L$7:$N$7,0)))),0)</f>
        <v>0</v>
      </c>
      <c r="CQ123" s="2">
        <f>IFERROR(IF($F123="地位Ⅰ",INDEX(幹材積成長量!$I$7:$K$148,MATCH((【入力】吸収量・排出量算定シート!$H123+(【入力】吸収量・排出量算定シート!CQ$17-【入力】吸収量・排出量算定シート!$CF$17)),幹材積成長量!$I$7:$I$148,0),MATCH(【入力】吸収量・排出量算定シート!$G123,幹材積成長量!$I$7:$K$7,0)),IF($F123="地位Ⅲ",INDEX(幹材積成長量!$O$7:$Q$148,MATCH((【入力】吸収量・排出量算定シート!$H123+(【入力】吸収量・排出量算定シート!CQ$17-【入力】吸収量・排出量算定シート!$CF$17)),幹材積成長量!$O$7:$O$148,0),MATCH(【入力】吸収量・排出量算定シート!$G123,幹材積成長量!$O$7:$Q$7,0)),INDEX(幹材積成長量!$L$7:$N$148,MATCH((【入力】吸収量・排出量算定シート!$H123+(【入力】吸収量・排出量算定シート!CQ$17-【入力】吸収量・排出量算定シート!$CF$17)),幹材積成長量!$L$7:$L$148,0),MATCH(【入力】吸収量・排出量算定シート!$G123,幹材積成長量!$L$7:$N$7,0)))),0)</f>
        <v>0</v>
      </c>
      <c r="CR123" s="2">
        <f>IFERROR(IF($F123="地位Ⅰ",INDEX(幹材積成長量!$I$7:$K$148,MATCH((【入力】吸収量・排出量算定シート!$H123+(【入力】吸収量・排出量算定シート!CR$17-【入力】吸収量・排出量算定シート!$CF$17)),幹材積成長量!$I$7:$I$148,0),MATCH(【入力】吸収量・排出量算定シート!$G123,幹材積成長量!$I$7:$K$7,0)),IF($F123="地位Ⅲ",INDEX(幹材積成長量!$O$7:$Q$148,MATCH((【入力】吸収量・排出量算定シート!$H123+(【入力】吸収量・排出量算定シート!CR$17-【入力】吸収量・排出量算定シート!$CF$17)),幹材積成長量!$O$7:$O$148,0),MATCH(【入力】吸収量・排出量算定シート!$G123,幹材積成長量!$O$7:$Q$7,0)),INDEX(幹材積成長量!$L$7:$N$148,MATCH((【入力】吸収量・排出量算定シート!$H123+(【入力】吸収量・排出量算定シート!CR$17-【入力】吸収量・排出量算定シート!$CF$17)),幹材積成長量!$L$7:$L$148,0),MATCH(【入力】吸収量・排出量算定シート!$G123,幹材積成長量!$L$7:$N$7,0)))),0)</f>
        <v>0</v>
      </c>
      <c r="CS123" s="2">
        <f>IFERROR(IF($F123="地位Ⅰ",INDEX(幹材積成長量!$I$7:$K$148,MATCH((【入力】吸収量・排出量算定シート!$H123+(【入力】吸収量・排出量算定シート!CS$17-【入力】吸収量・排出量算定シート!$CF$17)),幹材積成長量!$I$7:$I$148,0),MATCH(【入力】吸収量・排出量算定シート!$G123,幹材積成長量!$I$7:$K$7,0)),IF($F123="地位Ⅲ",INDEX(幹材積成長量!$O$7:$Q$148,MATCH((【入力】吸収量・排出量算定シート!$H123+(【入力】吸収量・排出量算定シート!CS$17-【入力】吸収量・排出量算定シート!$CF$17)),幹材積成長量!$O$7:$O$148,0),MATCH(【入力】吸収量・排出量算定シート!$G123,幹材積成長量!$O$7:$Q$7,0)),INDEX(幹材積成長量!$L$7:$N$148,MATCH((【入力】吸収量・排出量算定シート!$H123+(【入力】吸収量・排出量算定シート!CS$17-【入力】吸収量・排出量算定シート!$CF$17)),幹材積成長量!$L$7:$L$148,0),MATCH(【入力】吸収量・排出量算定シート!$G123,幹材積成長量!$L$7:$N$7,0)))),0)</f>
        <v>0</v>
      </c>
      <c r="CT123" s="2">
        <f>IFERROR(IF($F123="地位Ⅰ",INDEX(幹材積成長量!$I$7:$K$148,MATCH((【入力】吸収量・排出量算定シート!$H123+(【入力】吸収量・排出量算定シート!CT$17-【入力】吸収量・排出量算定シート!$CF$17)),幹材積成長量!$I$7:$I$148,0),MATCH(【入力】吸収量・排出量算定シート!$G123,幹材積成長量!$I$7:$K$7,0)),IF($F123="地位Ⅲ",INDEX(幹材積成長量!$O$7:$Q$148,MATCH((【入力】吸収量・排出量算定シート!$H123+(【入力】吸収量・排出量算定シート!CT$17-【入力】吸収量・排出量算定シート!$CF$17)),幹材積成長量!$O$7:$O$148,0),MATCH(【入力】吸収量・排出量算定シート!$G123,幹材積成長量!$O$7:$Q$7,0)),INDEX(幹材積成長量!$L$7:$N$148,MATCH((【入力】吸収量・排出量算定シート!$H123+(【入力】吸収量・排出量算定シート!CT$17-【入力】吸収量・排出量算定シート!$CF$17)),幹材積成長量!$L$7:$L$148,0),MATCH(【入力】吸収量・排出量算定シート!$G123,幹材積成長量!$L$7:$N$7,0)))),0)</f>
        <v>0</v>
      </c>
      <c r="CU123" s="2">
        <f>IFERROR(IF($F123="地位Ⅰ",INDEX(幹材積成長量!$I$7:$K$148,MATCH((【入力】吸収量・排出量算定シート!$H123+(【入力】吸収量・排出量算定シート!CU$17-【入力】吸収量・排出量算定シート!$CF$17)),幹材積成長量!$I$7:$I$148,0),MATCH(【入力】吸収量・排出量算定シート!$G123,幹材積成長量!$I$7:$K$7,0)),IF($F123="地位Ⅲ",INDEX(幹材積成長量!$O$7:$Q$148,MATCH((【入力】吸収量・排出量算定シート!$H123+(【入力】吸収量・排出量算定シート!CU$17-【入力】吸収量・排出量算定シート!$CF$17)),幹材積成長量!$O$7:$O$148,0),MATCH(【入力】吸収量・排出量算定シート!$G123,幹材積成長量!$O$7:$Q$7,0)),INDEX(幹材積成長量!$L$7:$N$148,MATCH((【入力】吸収量・排出量算定シート!$H123+(【入力】吸収量・排出量算定シート!CU$17-【入力】吸収量・排出量算定シート!$CF$17)),幹材積成長量!$L$7:$L$148,0),MATCH(【入力】吸収量・排出量算定シート!$G123,幹材積成長量!$L$7:$N$7,0)))),0)</f>
        <v>0</v>
      </c>
      <c r="CV123" s="2">
        <f>IFERROR(IF($F123="地位Ⅰ",INDEX(幹材積成長量!$I$7:$K$148,MATCH((【入力】吸収量・排出量算定シート!$H123+(【入力】吸収量・排出量算定シート!CV$17-【入力】吸収量・排出量算定シート!$CF$17)),幹材積成長量!$I$7:$I$148,0),MATCH(【入力】吸収量・排出量算定シート!$G123,幹材積成長量!$I$7:$K$7,0)),IF($F123="地位Ⅲ",INDEX(幹材積成長量!$O$7:$Q$148,MATCH((【入力】吸収量・排出量算定シート!$H123+(【入力】吸収量・排出量算定シート!CV$17-【入力】吸収量・排出量算定シート!$CF$17)),幹材積成長量!$O$7:$O$148,0),MATCH(【入力】吸収量・排出量算定シート!$G123,幹材積成長量!$O$7:$Q$7,0)),INDEX(幹材積成長量!$L$7:$N$148,MATCH((【入力】吸収量・排出量算定シート!$H123+(【入力】吸収量・排出量算定シート!CV$17-【入力】吸収量・排出量算定シート!$CF$17)),幹材積成長量!$L$7:$L$148,0),MATCH(【入力】吸収量・排出量算定シート!$G123,幹材積成長量!$L$7:$N$7,0)))),0)</f>
        <v>0</v>
      </c>
      <c r="CW123" s="2">
        <f t="shared" si="284"/>
        <v>0</v>
      </c>
      <c r="CX123" s="2">
        <f t="shared" si="285"/>
        <v>0</v>
      </c>
      <c r="CY123" s="2">
        <f t="shared" si="286"/>
        <v>0</v>
      </c>
      <c r="CZ123" s="2">
        <f t="shared" si="287"/>
        <v>0</v>
      </c>
      <c r="DA123" s="2">
        <f t="shared" si="288"/>
        <v>0</v>
      </c>
      <c r="DB123" s="2">
        <f t="shared" si="289"/>
        <v>0</v>
      </c>
      <c r="DC123" s="2">
        <f t="shared" si="290"/>
        <v>0</v>
      </c>
      <c r="DD123" s="2">
        <f t="shared" si="291"/>
        <v>0</v>
      </c>
      <c r="DE123" s="2">
        <f t="shared" si="292"/>
        <v>0</v>
      </c>
      <c r="DF123" s="2">
        <f t="shared" si="293"/>
        <v>0</v>
      </c>
      <c r="DG123" s="2">
        <f t="shared" si="294"/>
        <v>0</v>
      </c>
      <c r="DH123" s="2">
        <f t="shared" si="295"/>
        <v>0</v>
      </c>
      <c r="DI123" s="2">
        <f t="shared" si="296"/>
        <v>0</v>
      </c>
      <c r="DJ123" s="2">
        <f t="shared" si="297"/>
        <v>0</v>
      </c>
      <c r="DK123" s="2">
        <f t="shared" si="298"/>
        <v>0</v>
      </c>
      <c r="DL123" s="2">
        <f t="shared" si="299"/>
        <v>0</v>
      </c>
      <c r="DM123" s="2">
        <f t="shared" si="300"/>
        <v>0</v>
      </c>
      <c r="DN123" s="187">
        <f>IFERROR(IF($F123="地位Ⅰ",INDEX(幹材積成長量!$AE$7:$AG$14,8,MATCH(【入力】吸収量・排出量算定シート!$G123,幹材積成長量!$AE$7:$AG$7,0)),IF($F123="地位Ⅲ",INDEX(幹材積成長量!$AK$7:$AM$14,8,MATCH(【入力】吸収量・排出量算定シート!$G123,幹材積成長量!$AK$7:$AM$7,0)),INDEX(幹材積成長量!$AH$7:$AJ$14,8,MATCH(【入力】吸収量・排出量算定シート!$G123,幹材積成長量!$AH$7:$AJ$7,0)))),0)</f>
        <v>0</v>
      </c>
      <c r="DO123" s="187">
        <f>IFERROR(IF($F123="地位Ⅰ",INDEX(幹材積成長量!$AE$7:$AG$14,8,MATCH(【入力】吸収量・排出量算定シート!$G123,幹材積成長量!$AE$7:$AG$7,0)),IF($F123="地位Ⅲ",INDEX(幹材積成長量!$AK$7:$AM$14,8,MATCH(【入力】吸収量・排出量算定シート!$G123,幹材積成長量!$AK$7:$AM$7,0)),INDEX(幹材積成長量!$AH$7:$AJ$14,8,MATCH(【入力】吸収量・排出量算定シート!$G123,幹材積成長量!$AH$7:$AJ$7,0)))),0)</f>
        <v>0</v>
      </c>
      <c r="DP123" s="187">
        <f>IFERROR(IF($F123="地位Ⅰ",INDEX(幹材積成長量!$AE$7:$AG$14,8,MATCH(【入力】吸収量・排出量算定シート!$G123,幹材積成長量!$AE$7:$AG$7,0)),IF($F123="地位Ⅲ",INDEX(幹材積成長量!$AK$7:$AM$14,8,MATCH(【入力】吸収量・排出量算定シート!$G123,幹材積成長量!$AK$7:$AM$7,0)),INDEX(幹材積成長量!$AH$7:$AJ$14,8,MATCH(【入力】吸収量・排出量算定シート!$G123,幹材積成長量!$AH$7:$AJ$7,0)))),0)</f>
        <v>0</v>
      </c>
      <c r="DQ123" s="187">
        <f>IFERROR(IF($F123="地位Ⅰ",INDEX(幹材積成長量!$AE$7:$AG$14,8,MATCH(【入力】吸収量・排出量算定シート!$G123,幹材積成長量!$AE$7:$AG$7,0)),IF($F123="地位Ⅲ",INDEX(幹材積成長量!$AK$7:$AM$14,8,MATCH(【入力】吸収量・排出量算定シート!$G123,幹材積成長量!$AK$7:$AM$7,0)),INDEX(幹材積成長量!$AH$7:$AJ$14,8,MATCH(【入力】吸収量・排出量算定シート!$G123,幹材積成長量!$AH$7:$AJ$7,0)))),0)</f>
        <v>0</v>
      </c>
      <c r="DR123" s="187">
        <f>IFERROR(IF($F123="地位Ⅰ",INDEX(幹材積成長量!$AE$7:$AG$14,8,MATCH(【入力】吸収量・排出量算定シート!$G123,幹材積成長量!$AE$7:$AG$7,0)),IF($F123="地位Ⅲ",INDEX(幹材積成長量!$AK$7:$AM$14,8,MATCH(【入力】吸収量・排出量算定シート!$G123,幹材積成長量!$AK$7:$AM$7,0)),INDEX(幹材積成長量!$AH$7:$AJ$14,8,MATCH(【入力】吸収量・排出量算定シート!$G123,幹材積成長量!$AH$7:$AJ$7,0)))),0)</f>
        <v>0</v>
      </c>
      <c r="DS123" s="187">
        <f>IFERROR(IF($F123="地位Ⅰ",INDEX(幹材積成長量!$AE$7:$AG$14,8,MATCH(【入力】吸収量・排出量算定シート!$G123,幹材積成長量!$AE$7:$AG$7,0)),IF($F123="地位Ⅲ",INDEX(幹材積成長量!$AK$7:$AM$14,8,MATCH(【入力】吸収量・排出量算定シート!$G123,幹材積成長量!$AK$7:$AM$7,0)),INDEX(幹材積成長量!$AH$7:$AJ$14,8,MATCH(【入力】吸収量・排出量算定シート!$G123,幹材積成長量!$AH$7:$AJ$7,0)))),0)</f>
        <v>0</v>
      </c>
      <c r="DT123" s="187">
        <f>IFERROR(IF($F123="地位Ⅰ",INDEX(幹材積成長量!$AE$7:$AG$14,8,MATCH(【入力】吸収量・排出量算定シート!$G123,幹材積成長量!$AE$7:$AG$7,0)),IF($F123="地位Ⅲ",INDEX(幹材積成長量!$AK$7:$AM$14,8,MATCH(【入力】吸収量・排出量算定シート!$G123,幹材積成長量!$AK$7:$AM$7,0)),INDEX(幹材積成長量!$AH$7:$AJ$14,8,MATCH(【入力】吸収量・排出量算定シート!$G123,幹材積成長量!$AH$7:$AJ$7,0)))),0)</f>
        <v>0</v>
      </c>
      <c r="DU123" s="187">
        <f>IFERROR(IF($F123="地位Ⅰ",INDEX(幹材積成長量!$AE$7:$AG$14,8,MATCH(【入力】吸収量・排出量算定シート!$G123,幹材積成長量!$AE$7:$AG$7,0)),IF($F123="地位Ⅲ",INDEX(幹材積成長量!$AK$7:$AM$14,8,MATCH(【入力】吸収量・排出量算定シート!$G123,幹材積成長量!$AK$7:$AM$7,0)),INDEX(幹材積成長量!$AH$7:$AJ$14,8,MATCH(【入力】吸収量・排出量算定シート!$G123,幹材積成長量!$AH$7:$AJ$7,0)))),0)</f>
        <v>0</v>
      </c>
      <c r="DV123" s="187">
        <f>IFERROR(IF($F123="地位Ⅰ",INDEX(幹材積成長量!$AE$7:$AG$14,8,MATCH(【入力】吸収量・排出量算定シート!$G123,幹材積成長量!$AE$7:$AG$7,0)),IF($F123="地位Ⅲ",INDEX(幹材積成長量!$AK$7:$AM$14,8,MATCH(【入力】吸収量・排出量算定シート!$G123,幹材積成長量!$AK$7:$AM$7,0)),INDEX(幹材積成長量!$AH$7:$AJ$14,8,MATCH(【入力】吸収量・排出量算定シート!$G123,幹材積成長量!$AH$7:$AJ$7,0)))),0)</f>
        <v>0</v>
      </c>
      <c r="DW123" s="187">
        <f>IFERROR(IF($F123="地位Ⅰ",INDEX(幹材積成長量!$AE$7:$AG$14,8,MATCH(【入力】吸収量・排出量算定シート!$G123,幹材積成長量!$AE$7:$AG$7,0)),IF($F123="地位Ⅲ",INDEX(幹材積成長量!$AK$7:$AM$14,8,MATCH(【入力】吸収量・排出量算定シート!$G123,幹材積成長量!$AK$7:$AM$7,0)),INDEX(幹材積成長量!$AH$7:$AJ$14,8,MATCH(【入力】吸収量・排出量算定シート!$G123,幹材積成長量!$AH$7:$AJ$7,0)))),0)</f>
        <v>0</v>
      </c>
      <c r="DX123" s="187">
        <f>IFERROR(IF($F123="地位Ⅰ",INDEX(幹材積成長量!$AE$7:$AG$14,8,MATCH(【入力】吸収量・排出量算定シート!$G123,幹材積成長量!$AE$7:$AG$7,0)),IF($F123="地位Ⅲ",INDEX(幹材積成長量!$AK$7:$AM$14,8,MATCH(【入力】吸収量・排出量算定シート!$G123,幹材積成長量!$AK$7:$AM$7,0)),INDEX(幹材積成長量!$AH$7:$AJ$14,8,MATCH(【入力】吸収量・排出量算定シート!$G123,幹材積成長量!$AH$7:$AJ$7,0)))),0)</f>
        <v>0</v>
      </c>
      <c r="DY123" s="187">
        <f>IFERROR(IF($F123="地位Ⅰ",INDEX(幹材積成長量!$AE$7:$AG$14,8,MATCH(【入力】吸収量・排出量算定シート!$G123,幹材積成長量!$AE$7:$AG$7,0)),IF($F123="地位Ⅲ",INDEX(幹材積成長量!$AK$7:$AM$14,8,MATCH(【入力】吸収量・排出量算定シート!$G123,幹材積成長量!$AK$7:$AM$7,0)),INDEX(幹材積成長量!$AH$7:$AJ$14,8,MATCH(【入力】吸収量・排出量算定シート!$G123,幹材積成長量!$AH$7:$AJ$7,0)))),0)</f>
        <v>0</v>
      </c>
      <c r="DZ123" s="187">
        <f>IFERROR(IF($F123="地位Ⅰ",INDEX(幹材積成長量!$AE$7:$AG$14,8,MATCH(【入力】吸収量・排出量算定シート!$G123,幹材積成長量!$AE$7:$AG$7,0)),IF($F123="地位Ⅲ",INDEX(幹材積成長量!$AK$7:$AM$14,8,MATCH(【入力】吸収量・排出量算定シート!$G123,幹材積成長量!$AK$7:$AM$7,0)),INDEX(幹材積成長量!$AH$7:$AJ$14,8,MATCH(【入力】吸収量・排出量算定シート!$G123,幹材積成長量!$AH$7:$AJ$7,0)))),0)</f>
        <v>0</v>
      </c>
      <c r="EA123" s="187">
        <f>IFERROR(IF($F123="地位Ⅰ",INDEX(幹材積成長量!$AE$7:$AG$14,8,MATCH(【入力】吸収量・排出量算定シート!$G123,幹材積成長量!$AE$7:$AG$7,0)),IF($F123="地位Ⅲ",INDEX(幹材積成長量!$AK$7:$AM$14,8,MATCH(【入力】吸収量・排出量算定シート!$G123,幹材積成長量!$AK$7:$AM$7,0)),INDEX(幹材積成長量!$AH$7:$AJ$14,8,MATCH(【入力】吸収量・排出量算定シート!$G123,幹材積成長量!$AH$7:$AJ$7,0)))),0)</f>
        <v>0</v>
      </c>
      <c r="EB123" s="187">
        <f>IFERROR(IF($F123="地位Ⅰ",INDEX(幹材積成長量!$AE$7:$AG$14,8,MATCH(【入力】吸収量・排出量算定シート!$G123,幹材積成長量!$AE$7:$AG$7,0)),IF($F123="地位Ⅲ",INDEX(幹材積成長量!$AK$7:$AM$14,8,MATCH(【入力】吸収量・排出量算定シート!$G123,幹材積成長量!$AK$7:$AM$7,0)),INDEX(幹材積成長量!$AH$7:$AJ$14,8,MATCH(【入力】吸収量・排出量算定シート!$G123,幹材積成長量!$AH$7:$AJ$7,0)))),0)</f>
        <v>0</v>
      </c>
      <c r="EC123" s="187">
        <f>IFERROR(IF($F123="地位Ⅰ",INDEX(幹材積成長量!$AE$7:$AG$14,8,MATCH(【入力】吸収量・排出量算定シート!$G123,幹材積成長量!$AE$7:$AG$7,0)),IF($F123="地位Ⅲ",INDEX(幹材積成長量!$AK$7:$AM$14,8,MATCH(【入力】吸収量・排出量算定シート!$G123,幹材積成長量!$AK$7:$AM$7,0)),INDEX(幹材積成長量!$AH$7:$AJ$14,8,MATCH(【入力】吸収量・排出量算定シート!$G123,幹材積成長量!$AH$7:$AJ$7,0)))),0)</f>
        <v>0</v>
      </c>
      <c r="ED123" s="186">
        <f t="shared" si="301"/>
        <v>0</v>
      </c>
      <c r="EE123" s="186">
        <f t="shared" si="302"/>
        <v>0</v>
      </c>
      <c r="EF123" s="186">
        <f t="shared" si="303"/>
        <v>0</v>
      </c>
      <c r="EG123" s="186">
        <f t="shared" si="304"/>
        <v>0</v>
      </c>
      <c r="EH123" s="186">
        <f t="shared" si="305"/>
        <v>0</v>
      </c>
      <c r="EI123" s="186">
        <f t="shared" si="306"/>
        <v>0</v>
      </c>
      <c r="EJ123" s="186">
        <f t="shared" si="307"/>
        <v>0</v>
      </c>
      <c r="EK123" s="186">
        <f t="shared" si="308"/>
        <v>0</v>
      </c>
      <c r="EL123" s="186">
        <f t="shared" si="309"/>
        <v>0</v>
      </c>
      <c r="EM123" s="186">
        <f t="shared" si="310"/>
        <v>0</v>
      </c>
      <c r="EN123" s="186">
        <f t="shared" si="311"/>
        <v>0</v>
      </c>
      <c r="EO123" s="186">
        <f t="shared" si="312"/>
        <v>0</v>
      </c>
      <c r="EP123" s="186">
        <f t="shared" si="313"/>
        <v>0</v>
      </c>
      <c r="EQ123" s="186">
        <f t="shared" si="314"/>
        <v>0</v>
      </c>
      <c r="ER123" s="186">
        <f t="shared" si="315"/>
        <v>0</v>
      </c>
      <c r="ES123" s="186">
        <f t="shared" si="316"/>
        <v>0</v>
      </c>
      <c r="ET123" s="186">
        <f t="shared" si="317"/>
        <v>0</v>
      </c>
    </row>
    <row r="124" spans="2:150" x14ac:dyDescent="0.3">
      <c r="B124" s="3"/>
      <c r="C124" s="3"/>
      <c r="D124" s="3"/>
      <c r="E124" s="3"/>
      <c r="G124" s="217"/>
      <c r="J124" s="3"/>
      <c r="M124" s="187">
        <f>IFERROR(IF($F124="地位Ⅰ",INDEX(幹材積成長量!$S$7:$U$148,MATCH(【入力】吸収量・排出量算定シート!$H124+(M$17-$M$17),幹材積成長量!$S$7:$S$148,0),MATCH($G124,幹材積成長量!$S$7:$U$7,0)),IF($F124="地位Ⅲ",INDEX(幹材積成長量!$Y$7:$AA$148,MATCH(【入力】吸収量・排出量算定シート!$H124+(M$17-$M$17),幹材積成長量!$Y$7:$Y$148,0),MATCH($G124,幹材積成長量!$Y$7:$AA$7,0)),INDEX(幹材積成長量!$V$7:$X$148,MATCH(【入力】吸収量・排出量算定シート!$H124+(M$17-$M$17),幹材積成長量!$V$7:$V$148,0),MATCH($G124,幹材積成長量!$V$7:$X$7,0)))),0)</f>
        <v>0</v>
      </c>
      <c r="N124" s="187">
        <f>IFERROR(IF($F124="地位Ⅰ",INDEX(幹材積成長量!$S$7:$U$148,MATCH(【入力】吸収量・排出量算定シート!$H124+(N$17-$M$17),幹材積成長量!$S$7:$S$148,0),MATCH($G124,幹材積成長量!$S$7:$U$7,0)),IF($F124="地位Ⅲ",INDEX(幹材積成長量!$Y$7:$AA$148,MATCH(【入力】吸収量・排出量算定シート!$H124+(N$17-$M$17),幹材積成長量!$Y$7:$Y$148,0),MATCH($G124,幹材積成長量!$Y$7:$AA$7,0)),INDEX(幹材積成長量!$V$7:$X$148,MATCH(【入力】吸収量・排出量算定シート!$H124+(N$17-$M$17),幹材積成長量!$V$7:$V$148,0),MATCH($G124,幹材積成長量!$V$7:$X$7,0)))),0)</f>
        <v>0</v>
      </c>
      <c r="O124" s="187">
        <f>IFERROR(IF($F124="地位Ⅰ",INDEX(幹材積成長量!$S$7:$U$148,MATCH(【入力】吸収量・排出量算定シート!$H124+(O$17-$M$17),幹材積成長量!$S$7:$S$148,0),MATCH($G124,幹材積成長量!$S$7:$U$7,0)),IF($F124="地位Ⅲ",INDEX(幹材積成長量!$Y$7:$AA$148,MATCH(【入力】吸収量・排出量算定シート!$H124+(O$17-$M$17),幹材積成長量!$Y$7:$Y$148,0),MATCH($G124,幹材積成長量!$Y$7:$AA$7,0)),INDEX(幹材積成長量!$V$7:$X$148,MATCH(【入力】吸収量・排出量算定シート!$H124+(O$17-$M$17),幹材積成長量!$V$7:$V$148,0),MATCH($G124,幹材積成長量!$V$7:$X$7,0)))),0)</f>
        <v>0</v>
      </c>
      <c r="P124" s="187">
        <f>IFERROR(IF($F124="地位Ⅰ",INDEX(幹材積成長量!$S$7:$U$148,MATCH(【入力】吸収量・排出量算定シート!$H124+(P$17-$M$17),幹材積成長量!$S$7:$S$148,0),MATCH($G124,幹材積成長量!$S$7:$U$7,0)),IF($F124="地位Ⅲ",INDEX(幹材積成長量!$Y$7:$AA$148,MATCH(【入力】吸収量・排出量算定シート!$H124+(P$17-$M$17),幹材積成長量!$Y$7:$Y$148,0),MATCH($G124,幹材積成長量!$Y$7:$AA$7,0)),INDEX(幹材積成長量!$V$7:$X$148,MATCH(【入力】吸収量・排出量算定シート!$H124+(P$17-$M$17),幹材積成長量!$V$7:$V$148,0),MATCH($G124,幹材積成長量!$V$7:$X$7,0)))),0)</f>
        <v>0</v>
      </c>
      <c r="Q124" s="187">
        <f>IFERROR(IF($F124="地位Ⅰ",INDEX(幹材積成長量!$S$7:$U$148,MATCH(【入力】吸収量・排出量算定シート!$H124+(Q$17-$M$17),幹材積成長量!$S$7:$S$148,0),MATCH($G124,幹材積成長量!$S$7:$U$7,0)),IF($F124="地位Ⅲ",INDEX(幹材積成長量!$Y$7:$AA$148,MATCH(【入力】吸収量・排出量算定シート!$H124+(Q$17-$M$17),幹材積成長量!$Y$7:$Y$148,0),MATCH($G124,幹材積成長量!$Y$7:$AA$7,0)),INDEX(幹材積成長量!$V$7:$X$148,MATCH(【入力】吸収量・排出量算定シート!$H124+(Q$17-$M$17),幹材積成長量!$V$7:$V$148,0),MATCH($G124,幹材積成長量!$V$7:$X$7,0)))),0)</f>
        <v>0</v>
      </c>
      <c r="R124" s="187">
        <f>IFERROR(IF($F124="地位Ⅰ",INDEX(幹材積成長量!$S$7:$U$148,MATCH(【入力】吸収量・排出量算定シート!$H124+(R$17-$M$17),幹材積成長量!$S$7:$S$148,0),MATCH($G124,幹材積成長量!$S$7:$U$7,0)),IF($F124="地位Ⅲ",INDEX(幹材積成長量!$Y$7:$AA$148,MATCH(【入力】吸収量・排出量算定シート!$H124+(R$17-$M$17),幹材積成長量!$Y$7:$Y$148,0),MATCH($G124,幹材積成長量!$Y$7:$AA$7,0)),INDEX(幹材積成長量!$V$7:$X$148,MATCH(【入力】吸収量・排出量算定シート!$H124+(R$17-$M$17),幹材積成長量!$V$7:$V$148,0),MATCH($G124,幹材積成長量!$V$7:$X$7,0)))),0)</f>
        <v>0</v>
      </c>
      <c r="S124" s="187">
        <f>IFERROR(IF($F124="地位Ⅰ",INDEX(幹材積成長量!$S$7:$U$148,MATCH(【入力】吸収量・排出量算定シート!$H124+(S$17-$M$17),幹材積成長量!$S$7:$S$148,0),MATCH($G124,幹材積成長量!$S$7:$U$7,0)),IF($F124="地位Ⅲ",INDEX(幹材積成長量!$Y$7:$AA$148,MATCH(【入力】吸収量・排出量算定シート!$H124+(S$17-$M$17),幹材積成長量!$Y$7:$Y$148,0),MATCH($G124,幹材積成長量!$Y$7:$AA$7,0)),INDEX(幹材積成長量!$V$7:$X$148,MATCH(【入力】吸収量・排出量算定シート!$H124+(S$17-$M$17),幹材積成長量!$V$7:$V$148,0),MATCH($G124,幹材積成長量!$V$7:$X$7,0)))),0)</f>
        <v>0</v>
      </c>
      <c r="T124" s="187">
        <f>IFERROR(IF($F124="地位Ⅰ",INDEX(幹材積成長量!$S$7:$U$148,MATCH(【入力】吸収量・排出量算定シート!$H124+(T$17-$M$17),幹材積成長量!$S$7:$S$148,0),MATCH($G124,幹材積成長量!$S$7:$U$7,0)),IF($F124="地位Ⅲ",INDEX(幹材積成長量!$Y$7:$AA$148,MATCH(【入力】吸収量・排出量算定シート!$H124+(T$17-$M$17),幹材積成長量!$Y$7:$Y$148,0),MATCH($G124,幹材積成長量!$Y$7:$AA$7,0)),INDEX(幹材積成長量!$V$7:$X$148,MATCH(【入力】吸収量・排出量算定シート!$H124+(T$17-$M$17),幹材積成長量!$V$7:$V$148,0),MATCH($G124,幹材積成長量!$V$7:$X$7,0)))),0)</f>
        <v>0</v>
      </c>
      <c r="U124" s="187">
        <f>IFERROR(IF($F124="地位Ⅰ",INDEX(幹材積成長量!$S$7:$U$148,MATCH(【入力】吸収量・排出量算定シート!$H124+(U$17-$M$17),幹材積成長量!$S$7:$S$148,0),MATCH($G124,幹材積成長量!$S$7:$U$7,0)),IF($F124="地位Ⅲ",INDEX(幹材積成長量!$Y$7:$AA$148,MATCH(【入力】吸収量・排出量算定シート!$H124+(U$17-$M$17),幹材積成長量!$Y$7:$Y$148,0),MATCH($G124,幹材積成長量!$Y$7:$AA$7,0)),INDEX(幹材積成長量!$V$7:$X$148,MATCH(【入力】吸収量・排出量算定シート!$H124+(U$17-$M$17),幹材積成長量!$V$7:$V$148,0),MATCH($G124,幹材積成長量!$V$7:$X$7,0)))),0)</f>
        <v>0</v>
      </c>
      <c r="V124" s="187">
        <f>IFERROR(IF($F124="地位Ⅰ",INDEX(幹材積成長量!$S$7:$U$148,MATCH(【入力】吸収量・排出量算定シート!$H124+(V$17-$M$17),幹材積成長量!$S$7:$S$148,0),MATCH($G124,幹材積成長量!$S$7:$U$7,0)),IF($F124="地位Ⅲ",INDEX(幹材積成長量!$Y$7:$AA$148,MATCH(【入力】吸収量・排出量算定シート!$H124+(V$17-$M$17),幹材積成長量!$Y$7:$Y$148,0),MATCH($G124,幹材積成長量!$Y$7:$AA$7,0)),INDEX(幹材積成長量!$V$7:$X$148,MATCH(【入力】吸収量・排出量算定シート!$H124+(V$17-$M$17),幹材積成長量!$V$7:$V$148,0),MATCH($G124,幹材積成長量!$V$7:$X$7,0)))),0)</f>
        <v>0</v>
      </c>
      <c r="W124" s="187">
        <f>IFERROR(IF($F124="地位Ⅰ",INDEX(幹材積成長量!$S$7:$U$148,MATCH(【入力】吸収量・排出量算定シート!$H124+(W$17-$M$17),幹材積成長量!$S$7:$S$148,0),MATCH($G124,幹材積成長量!$S$7:$U$7,0)),IF($F124="地位Ⅲ",INDEX(幹材積成長量!$Y$7:$AA$148,MATCH(【入力】吸収量・排出量算定シート!$H124+(W$17-$M$17),幹材積成長量!$Y$7:$Y$148,0),MATCH($G124,幹材積成長量!$Y$7:$AA$7,0)),INDEX(幹材積成長量!$V$7:$X$148,MATCH(【入力】吸収量・排出量算定シート!$H124+(W$17-$M$17),幹材積成長量!$V$7:$V$148,0),MATCH($G124,幹材積成長量!$V$7:$X$7,0)))),0)</f>
        <v>0</v>
      </c>
      <c r="X124" s="187">
        <f>IFERROR(IF($F124="地位Ⅰ",INDEX(幹材積成長量!$S$7:$U$148,MATCH(【入力】吸収量・排出量算定シート!$H124+(X$17-$M$17),幹材積成長量!$S$7:$S$148,0),MATCH($G124,幹材積成長量!$S$7:$U$7,0)),IF($F124="地位Ⅲ",INDEX(幹材積成長量!$Y$7:$AA$148,MATCH(【入力】吸収量・排出量算定シート!$H124+(X$17-$M$17),幹材積成長量!$Y$7:$Y$148,0),MATCH($G124,幹材積成長量!$Y$7:$AA$7,0)),INDEX(幹材積成長量!$V$7:$X$148,MATCH(【入力】吸収量・排出量算定シート!$H124+(X$17-$M$17),幹材積成長量!$V$7:$V$148,0),MATCH($G124,幹材積成長量!$V$7:$X$7,0)))),0)</f>
        <v>0</v>
      </c>
      <c r="Y124" s="187">
        <f>IFERROR(IF($F124="地位Ⅰ",INDEX(幹材積成長量!$S$7:$U$148,MATCH(【入力】吸収量・排出量算定シート!$H124+(Y$17-$M$17),幹材積成長量!$S$7:$S$148,0),MATCH($G124,幹材積成長量!$S$7:$U$7,0)),IF($F124="地位Ⅲ",INDEX(幹材積成長量!$Y$7:$AA$148,MATCH(【入力】吸収量・排出量算定シート!$H124+(Y$17-$M$17),幹材積成長量!$Y$7:$Y$148,0),MATCH($G124,幹材積成長量!$Y$7:$AA$7,0)),INDEX(幹材積成長量!$V$7:$X$148,MATCH(【入力】吸収量・排出量算定シート!$H124+(Y$17-$M$17),幹材積成長量!$V$7:$V$148,0),MATCH($G124,幹材積成長量!$V$7:$X$7,0)))),0)</f>
        <v>0</v>
      </c>
      <c r="Z124" s="187">
        <f>IFERROR(IF($F124="地位Ⅰ",INDEX(幹材積成長量!$S$7:$U$148,MATCH(【入力】吸収量・排出量算定シート!$H124+(Z$17-$M$17),幹材積成長量!$S$7:$S$148,0),MATCH($G124,幹材積成長量!$S$7:$U$7,0)),IF($F124="地位Ⅲ",INDEX(幹材積成長量!$Y$7:$AA$148,MATCH(【入力】吸収量・排出量算定シート!$H124+(Z$17-$M$17),幹材積成長量!$Y$7:$Y$148,0),MATCH($G124,幹材積成長量!$Y$7:$AA$7,0)),INDEX(幹材積成長量!$V$7:$X$148,MATCH(【入力】吸収量・排出量算定シート!$H124+(Z$17-$M$17),幹材積成長量!$V$7:$V$148,0),MATCH($G124,幹材積成長量!$V$7:$X$7,0)))),0)</f>
        <v>0</v>
      </c>
      <c r="AA124" s="187">
        <f>IFERROR(IF($F124="地位Ⅰ",INDEX(幹材積成長量!$S$7:$U$148,MATCH(【入力】吸収量・排出量算定シート!$H124+(AA$17-$M$17),幹材積成長量!$S$7:$S$148,0),MATCH($G124,幹材積成長量!$S$7:$U$7,0)),IF($F124="地位Ⅲ",INDEX(幹材積成長量!$Y$7:$AA$148,MATCH(【入力】吸収量・排出量算定シート!$H124+(AA$17-$M$17),幹材積成長量!$Y$7:$Y$148,0),MATCH($G124,幹材積成長量!$Y$7:$AA$7,0)),INDEX(幹材積成長量!$V$7:$X$148,MATCH(【入力】吸収量・排出量算定シート!$H124+(AA$17-$M$17),幹材積成長量!$V$7:$V$148,0),MATCH($G124,幹材積成長量!$V$7:$X$7,0)))),0)</f>
        <v>0</v>
      </c>
      <c r="AB124" s="187">
        <f>IFERROR(IF($F124="地位Ⅰ",INDEX(幹材積成長量!$S$7:$U$148,MATCH(【入力】吸収量・排出量算定シート!$H124+(AB$17-$M$17),幹材積成長量!$S$7:$S$148,0),MATCH($G124,幹材積成長量!$S$7:$U$7,0)),IF($F124="地位Ⅲ",INDEX(幹材積成長量!$Y$7:$AA$148,MATCH(【入力】吸収量・排出量算定シート!$H124+(AB$17-$M$17),幹材積成長量!$Y$7:$Y$148,0),MATCH($G124,幹材積成長量!$Y$7:$AA$7,0)),INDEX(幹材積成長量!$V$7:$X$148,MATCH(【入力】吸収量・排出量算定シート!$H124+(AB$17-$M$17),幹材積成長量!$V$7:$V$148,0),MATCH($G124,幹材積成長量!$V$7:$X$7,0)))),0)</f>
        <v>0</v>
      </c>
      <c r="AC124" s="187">
        <f>IFERROR(IF($F124="地位Ⅰ",INDEX(幹材積成長量!$S$7:$U$148,MATCH(【入力】吸収量・排出量算定シート!$H124+(AC$17-$M$17),幹材積成長量!$S$7:$S$148,0),MATCH($G124,幹材積成長量!$S$7:$U$7,0)),IF($F124="地位Ⅲ",INDEX(幹材積成長量!$Y$7:$AA$148,MATCH(【入力】吸収量・排出量算定シート!$H124+(AC$17-$M$17),幹材積成長量!$Y$7:$Y$148,0),MATCH($G124,幹材積成長量!$Y$7:$AA$7,0)),INDEX(幹材積成長量!$V$7:$X$148,MATCH(【入力】吸収量・排出量算定シート!$H124+(AC$17-$M$17),幹材積成長量!$V$7:$V$148,0),MATCH($G124,幹材積成長量!$V$7:$X$7,0)))),0)</f>
        <v>0</v>
      </c>
      <c r="AD124" s="2">
        <f>IFERROR(INDEX('BEF（拡大係数）'!$A$4:$AO$154,MATCH(【入力】吸収量・排出量算定シート!$H124,'BEF（拡大係数）'!$A$4:$A$154,0),MATCH($G124,'BEF（拡大係数）'!$A$4:$AO$4,0)),0)</f>
        <v>0</v>
      </c>
      <c r="AE124" s="2">
        <f>IFERROR(INDEX('BEF（拡大係数）'!$A$4:$AO$154,MATCH(【入力】吸収量・排出量算定シート!$H124,'BEF（拡大係数）'!$A$4:$A$154,0),MATCH($G124,'BEF（拡大係数）'!$A$4:$AO$4,0)),0)</f>
        <v>0</v>
      </c>
      <c r="AF124" s="2">
        <f>IFERROR(INDEX('BEF（拡大係数）'!$A$4:$AO$154,MATCH(【入力】吸収量・排出量算定シート!$H124,'BEF（拡大係数）'!$A$4:$A$154,0),MATCH($G124,'BEF（拡大係数）'!$A$4:$AO$4,0)),0)</f>
        <v>0</v>
      </c>
      <c r="AG124" s="2">
        <f>IFERROR(INDEX('BEF（拡大係数）'!$A$4:$AO$154,MATCH(【入力】吸収量・排出量算定シート!$H124,'BEF（拡大係数）'!$A$4:$A$154,0),MATCH($G124,'BEF（拡大係数）'!$A$4:$AO$4,0)),0)</f>
        <v>0</v>
      </c>
      <c r="AH124" s="2">
        <f>IFERROR(INDEX('BEF（拡大係数）'!$A$4:$AO$154,MATCH(【入力】吸収量・排出量算定シート!$H124,'BEF（拡大係数）'!$A$4:$A$154,0),MATCH($G124,'BEF（拡大係数）'!$A$4:$AO$4,0)),0)</f>
        <v>0</v>
      </c>
      <c r="AI124" s="2">
        <f>IFERROR(INDEX('BEF（拡大係数）'!$A$4:$AO$154,MATCH(【入力】吸収量・排出量算定シート!$H124,'BEF（拡大係数）'!$A$4:$A$154,0),MATCH($G124,'BEF（拡大係数）'!$A$4:$AO$4,0)),0)</f>
        <v>0</v>
      </c>
      <c r="AJ124" s="2">
        <f>IFERROR(INDEX('BEF（拡大係数）'!$A$4:$AO$154,MATCH(【入力】吸収量・排出量算定シート!$H124,'BEF（拡大係数）'!$A$4:$A$154,0),MATCH($G124,'BEF（拡大係数）'!$A$4:$AO$4,0)),0)</f>
        <v>0</v>
      </c>
      <c r="AK124" s="2">
        <f>IFERROR(INDEX('BEF（拡大係数）'!$A$4:$AO$154,MATCH(【入力】吸収量・排出量算定シート!$H124,'BEF（拡大係数）'!$A$4:$A$154,0),MATCH($G124,'BEF（拡大係数）'!$A$4:$AO$4,0)),0)</f>
        <v>0</v>
      </c>
      <c r="AL124" s="2">
        <f>IFERROR(INDEX('BEF（拡大係数）'!$A$4:$AO$154,MATCH(【入力】吸収量・排出量算定シート!$H124,'BEF（拡大係数）'!$A$4:$A$154,0),MATCH($G124,'BEF（拡大係数）'!$A$4:$AO$4,0)),0)</f>
        <v>0</v>
      </c>
      <c r="AM124" s="2">
        <f>IFERROR(INDEX('BEF（拡大係数）'!$A$4:$AO$154,MATCH(【入力】吸収量・排出量算定シート!$H124,'BEF（拡大係数）'!$A$4:$A$154,0),MATCH($G124,'BEF（拡大係数）'!$A$4:$AO$4,0)),0)</f>
        <v>0</v>
      </c>
      <c r="AN124" s="2">
        <f>IFERROR(INDEX('BEF（拡大係数）'!$A$4:$AO$154,MATCH(【入力】吸収量・排出量算定シート!$H124,'BEF（拡大係数）'!$A$4:$A$154,0),MATCH($G124,'BEF（拡大係数）'!$A$4:$AO$4,0)),0)</f>
        <v>0</v>
      </c>
      <c r="AO124" s="2">
        <f>IFERROR(INDEX('BEF（拡大係数）'!$A$4:$AO$154,MATCH(【入力】吸収量・排出量算定シート!$H124,'BEF（拡大係数）'!$A$4:$A$154,0),MATCH($G124,'BEF（拡大係数）'!$A$4:$AO$4,0)),0)</f>
        <v>0</v>
      </c>
      <c r="AP124" s="2">
        <f>IFERROR(INDEX('BEF（拡大係数）'!$A$4:$AO$154,MATCH(【入力】吸収量・排出量算定シート!$H124,'BEF（拡大係数）'!$A$4:$A$154,0),MATCH($G124,'BEF（拡大係数）'!$A$4:$AO$4,0)),0)</f>
        <v>0</v>
      </c>
      <c r="AQ124" s="2">
        <f>IFERROR(INDEX('BEF（拡大係数）'!$A$4:$AO$154,MATCH(【入力】吸収量・排出量算定シート!$H124,'BEF（拡大係数）'!$A$4:$A$154,0),MATCH($G124,'BEF（拡大係数）'!$A$4:$AO$4,0)),0)</f>
        <v>0</v>
      </c>
      <c r="AR124" s="2">
        <f>IFERROR(INDEX('BEF（拡大係数）'!$A$4:$AO$154,MATCH(【入力】吸収量・排出量算定シート!$H124,'BEF（拡大係数）'!$A$4:$A$154,0),MATCH($G124,'BEF（拡大係数）'!$A$4:$AO$4,0)),0)</f>
        <v>0</v>
      </c>
      <c r="AS124" s="2">
        <f>IFERROR(INDEX('BEF（拡大係数）'!$A$4:$AO$154,MATCH(【入力】吸収量・排出量算定シート!$H124,'BEF（拡大係数）'!$A$4:$A$154,0),MATCH($G124,'BEF（拡大係数）'!$A$4:$AO$4,0)),0)</f>
        <v>0</v>
      </c>
      <c r="AT124" s="2">
        <f>IFERROR(INDEX('BEF（拡大係数）'!$A$4:$AO$154,MATCH(【入力】吸収量・排出量算定シート!$H124,'BEF（拡大係数）'!$A$4:$A$154,0),MATCH($G124,'BEF（拡大係数）'!$A$4:$AO$4,0)),0)</f>
        <v>0</v>
      </c>
      <c r="AU124" s="2">
        <f>IFERROR(VLOOKUP($G124,パラメータ_オリジナル!$B$6:$G$45,4,FALSE),0)</f>
        <v>0</v>
      </c>
      <c r="AV124" s="2">
        <f>IFERROR(VLOOKUP($G124,パラメータ_オリジナル!$B$6:$G$45,5,FALSE),0)</f>
        <v>0</v>
      </c>
      <c r="AW124" s="2">
        <f>IFERROR(VLOOKUP($G124,パラメータ_オリジナル!$B$6:$G$45,6,FALSE),0)</f>
        <v>0</v>
      </c>
      <c r="AX124" s="125">
        <f t="shared" si="250"/>
        <v>0</v>
      </c>
      <c r="AY124" s="125">
        <f t="shared" si="251"/>
        <v>0</v>
      </c>
      <c r="AZ124" s="125">
        <f t="shared" si="252"/>
        <v>0</v>
      </c>
      <c r="BA124" s="125">
        <f t="shared" si="253"/>
        <v>0</v>
      </c>
      <c r="BB124" s="125">
        <f t="shared" si="254"/>
        <v>0</v>
      </c>
      <c r="BC124" s="125">
        <f t="shared" si="255"/>
        <v>0</v>
      </c>
      <c r="BD124" s="125">
        <f t="shared" si="256"/>
        <v>0</v>
      </c>
      <c r="BE124" s="125">
        <f t="shared" si="257"/>
        <v>0</v>
      </c>
      <c r="BF124" s="125">
        <f t="shared" si="258"/>
        <v>0</v>
      </c>
      <c r="BG124" s="125">
        <f t="shared" si="259"/>
        <v>0</v>
      </c>
      <c r="BH124" s="125">
        <f t="shared" si="260"/>
        <v>0</v>
      </c>
      <c r="BI124" s="125">
        <f t="shared" si="261"/>
        <v>0</v>
      </c>
      <c r="BJ124" s="125">
        <f t="shared" si="262"/>
        <v>0</v>
      </c>
      <c r="BK124" s="125">
        <f t="shared" si="263"/>
        <v>0</v>
      </c>
      <c r="BL124" s="125">
        <f t="shared" si="264"/>
        <v>0</v>
      </c>
      <c r="BM124" s="125">
        <f t="shared" si="265"/>
        <v>0</v>
      </c>
      <c r="BN124" s="125">
        <f t="shared" si="266"/>
        <v>0</v>
      </c>
      <c r="BO124" s="125">
        <f t="shared" si="267"/>
        <v>0</v>
      </c>
      <c r="BP124" s="125">
        <f t="shared" si="268"/>
        <v>0</v>
      </c>
      <c r="BQ124" s="125">
        <f t="shared" si="269"/>
        <v>0</v>
      </c>
      <c r="BR124" s="125">
        <f t="shared" si="270"/>
        <v>0</v>
      </c>
      <c r="BS124" s="125">
        <f t="shared" si="271"/>
        <v>0</v>
      </c>
      <c r="BT124" s="125">
        <f t="shared" si="272"/>
        <v>0</v>
      </c>
      <c r="BU124" s="125">
        <f t="shared" si="273"/>
        <v>0</v>
      </c>
      <c r="BV124" s="125">
        <f t="shared" si="274"/>
        <v>0</v>
      </c>
      <c r="BW124" s="125">
        <f t="shared" si="275"/>
        <v>0</v>
      </c>
      <c r="BX124" s="125">
        <f t="shared" si="276"/>
        <v>0</v>
      </c>
      <c r="BY124" s="125">
        <f t="shared" si="277"/>
        <v>0</v>
      </c>
      <c r="BZ124" s="125">
        <f t="shared" si="278"/>
        <v>0</v>
      </c>
      <c r="CA124" s="125">
        <f t="shared" si="279"/>
        <v>0</v>
      </c>
      <c r="CB124" s="125">
        <f t="shared" si="280"/>
        <v>0</v>
      </c>
      <c r="CC124" s="125">
        <f t="shared" si="281"/>
        <v>0</v>
      </c>
      <c r="CD124" s="125">
        <f t="shared" si="282"/>
        <v>0</v>
      </c>
      <c r="CE124" s="125">
        <f t="shared" si="283"/>
        <v>0</v>
      </c>
      <c r="CF124" s="2">
        <f>IFERROR(IF($F124="地位Ⅰ",INDEX(幹材積成長量!$I$7:$K$148,MATCH((【入力】吸収量・排出量算定シート!$H124+(【入力】吸収量・排出量算定シート!CF$17-【入力】吸収量・排出量算定シート!$CF$17)),幹材積成長量!$I$7:$I$148,0),MATCH(【入力】吸収量・排出量算定シート!$G124,幹材積成長量!$I$7:$K$7,0)),IF($F124="地位Ⅲ",INDEX(幹材積成長量!$O$7:$Q$148,MATCH((【入力】吸収量・排出量算定シート!$H124+(【入力】吸収量・排出量算定シート!CF$17-【入力】吸収量・排出量算定シート!$CF$17)),幹材積成長量!$O$7:$O$148,0),MATCH(【入力】吸収量・排出量算定シート!$G124,幹材積成長量!$O$7:$Q$7,0)),INDEX(幹材積成長量!$L$7:$N$148,MATCH((【入力】吸収量・排出量算定シート!$H124+(【入力】吸収量・排出量算定シート!CF$17-【入力】吸収量・排出量算定シート!$CF$17)),幹材積成長量!$L$7:$L$148,0),MATCH(【入力】吸収量・排出量算定シート!$G124,幹材積成長量!$L$7:$N$7,0)))),0)</f>
        <v>0</v>
      </c>
      <c r="CG124" s="2">
        <f>IFERROR(IF($F124="地位Ⅰ",INDEX(幹材積成長量!$I$7:$K$148,MATCH((【入力】吸収量・排出量算定シート!$H124+(【入力】吸収量・排出量算定シート!CG$17-【入力】吸収量・排出量算定シート!$CF$17)),幹材積成長量!$I$7:$I$148,0),MATCH(【入力】吸収量・排出量算定シート!$G124,幹材積成長量!$I$7:$K$7,0)),IF($F124="地位Ⅲ",INDEX(幹材積成長量!$O$7:$Q$148,MATCH((【入力】吸収量・排出量算定シート!$H124+(【入力】吸収量・排出量算定シート!CG$17-【入力】吸収量・排出量算定シート!$CF$17)),幹材積成長量!$O$7:$O$148,0),MATCH(【入力】吸収量・排出量算定シート!$G124,幹材積成長量!$O$7:$Q$7,0)),INDEX(幹材積成長量!$L$7:$N$148,MATCH((【入力】吸収量・排出量算定シート!$H124+(【入力】吸収量・排出量算定シート!CG$17-【入力】吸収量・排出量算定シート!$CF$17)),幹材積成長量!$L$7:$L$148,0),MATCH(【入力】吸収量・排出量算定シート!$G124,幹材積成長量!$L$7:$N$7,0)))),0)</f>
        <v>0</v>
      </c>
      <c r="CH124" s="2">
        <f>IFERROR(IF($F124="地位Ⅰ",INDEX(幹材積成長量!$I$7:$K$148,MATCH((【入力】吸収量・排出量算定シート!$H124+(【入力】吸収量・排出量算定シート!CH$17-【入力】吸収量・排出量算定シート!$CF$17)),幹材積成長量!$I$7:$I$148,0),MATCH(【入力】吸収量・排出量算定シート!$G124,幹材積成長量!$I$7:$K$7,0)),IF($F124="地位Ⅲ",INDEX(幹材積成長量!$O$7:$Q$148,MATCH((【入力】吸収量・排出量算定シート!$H124+(【入力】吸収量・排出量算定シート!CH$17-【入力】吸収量・排出量算定シート!$CF$17)),幹材積成長量!$O$7:$O$148,0),MATCH(【入力】吸収量・排出量算定シート!$G124,幹材積成長量!$O$7:$Q$7,0)),INDEX(幹材積成長量!$L$7:$N$148,MATCH((【入力】吸収量・排出量算定シート!$H124+(【入力】吸収量・排出量算定シート!CH$17-【入力】吸収量・排出量算定シート!$CF$17)),幹材積成長量!$L$7:$L$148,0),MATCH(【入力】吸収量・排出量算定シート!$G124,幹材積成長量!$L$7:$N$7,0)))),0)</f>
        <v>0</v>
      </c>
      <c r="CI124" s="2">
        <f>IFERROR(IF($F124="地位Ⅰ",INDEX(幹材積成長量!$I$7:$K$148,MATCH((【入力】吸収量・排出量算定シート!$H124+(【入力】吸収量・排出量算定シート!CI$17-【入力】吸収量・排出量算定シート!$CF$17)),幹材積成長量!$I$7:$I$148,0),MATCH(【入力】吸収量・排出量算定シート!$G124,幹材積成長量!$I$7:$K$7,0)),IF($F124="地位Ⅲ",INDEX(幹材積成長量!$O$7:$Q$148,MATCH((【入力】吸収量・排出量算定シート!$H124+(【入力】吸収量・排出量算定シート!CI$17-【入力】吸収量・排出量算定シート!$CF$17)),幹材積成長量!$O$7:$O$148,0),MATCH(【入力】吸収量・排出量算定シート!$G124,幹材積成長量!$O$7:$Q$7,0)),INDEX(幹材積成長量!$L$7:$N$148,MATCH((【入力】吸収量・排出量算定シート!$H124+(【入力】吸収量・排出量算定シート!CI$17-【入力】吸収量・排出量算定シート!$CF$17)),幹材積成長量!$L$7:$L$148,0),MATCH(【入力】吸収量・排出量算定シート!$G124,幹材積成長量!$L$7:$N$7,0)))),0)</f>
        <v>0</v>
      </c>
      <c r="CJ124" s="2">
        <f>IFERROR(IF($F124="地位Ⅰ",INDEX(幹材積成長量!$I$7:$K$148,MATCH((【入力】吸収量・排出量算定シート!$H124+(【入力】吸収量・排出量算定シート!CJ$17-【入力】吸収量・排出量算定シート!$CF$17)),幹材積成長量!$I$7:$I$148,0),MATCH(【入力】吸収量・排出量算定シート!$G124,幹材積成長量!$I$7:$K$7,0)),IF($F124="地位Ⅲ",INDEX(幹材積成長量!$O$7:$Q$148,MATCH((【入力】吸収量・排出量算定シート!$H124+(【入力】吸収量・排出量算定シート!CJ$17-【入力】吸収量・排出量算定シート!$CF$17)),幹材積成長量!$O$7:$O$148,0),MATCH(【入力】吸収量・排出量算定シート!$G124,幹材積成長量!$O$7:$Q$7,0)),INDEX(幹材積成長量!$L$7:$N$148,MATCH((【入力】吸収量・排出量算定シート!$H124+(【入力】吸収量・排出量算定シート!CJ$17-【入力】吸収量・排出量算定シート!$CF$17)),幹材積成長量!$L$7:$L$148,0),MATCH(【入力】吸収量・排出量算定シート!$G124,幹材積成長量!$L$7:$N$7,0)))),0)</f>
        <v>0</v>
      </c>
      <c r="CK124" s="2">
        <f>IFERROR(IF($F124="地位Ⅰ",INDEX(幹材積成長量!$I$7:$K$148,MATCH((【入力】吸収量・排出量算定シート!$H124+(【入力】吸収量・排出量算定シート!CK$17-【入力】吸収量・排出量算定シート!$CF$17)),幹材積成長量!$I$7:$I$148,0),MATCH(【入力】吸収量・排出量算定シート!$G124,幹材積成長量!$I$7:$K$7,0)),IF($F124="地位Ⅲ",INDEX(幹材積成長量!$O$7:$Q$148,MATCH((【入力】吸収量・排出量算定シート!$H124+(【入力】吸収量・排出量算定シート!CK$17-【入力】吸収量・排出量算定シート!$CF$17)),幹材積成長量!$O$7:$O$148,0),MATCH(【入力】吸収量・排出量算定シート!$G124,幹材積成長量!$O$7:$Q$7,0)),INDEX(幹材積成長量!$L$7:$N$148,MATCH((【入力】吸収量・排出量算定シート!$H124+(【入力】吸収量・排出量算定シート!CK$17-【入力】吸収量・排出量算定シート!$CF$17)),幹材積成長量!$L$7:$L$148,0),MATCH(【入力】吸収量・排出量算定シート!$G124,幹材積成長量!$L$7:$N$7,0)))),0)</f>
        <v>0</v>
      </c>
      <c r="CL124" s="2">
        <f>IFERROR(IF($F124="地位Ⅰ",INDEX(幹材積成長量!$I$7:$K$148,MATCH((【入力】吸収量・排出量算定シート!$H124+(【入力】吸収量・排出量算定シート!CL$17-【入力】吸収量・排出量算定シート!$CF$17)),幹材積成長量!$I$7:$I$148,0),MATCH(【入力】吸収量・排出量算定シート!$G124,幹材積成長量!$I$7:$K$7,0)),IF($F124="地位Ⅲ",INDEX(幹材積成長量!$O$7:$Q$148,MATCH((【入力】吸収量・排出量算定シート!$H124+(【入力】吸収量・排出量算定シート!CL$17-【入力】吸収量・排出量算定シート!$CF$17)),幹材積成長量!$O$7:$O$148,0),MATCH(【入力】吸収量・排出量算定シート!$G124,幹材積成長量!$O$7:$Q$7,0)),INDEX(幹材積成長量!$L$7:$N$148,MATCH((【入力】吸収量・排出量算定シート!$H124+(【入力】吸収量・排出量算定シート!CL$17-【入力】吸収量・排出量算定シート!$CF$17)),幹材積成長量!$L$7:$L$148,0),MATCH(【入力】吸収量・排出量算定シート!$G124,幹材積成長量!$L$7:$N$7,0)))),0)</f>
        <v>0</v>
      </c>
      <c r="CM124" s="2">
        <f>IFERROR(IF($F124="地位Ⅰ",INDEX(幹材積成長量!$I$7:$K$148,MATCH((【入力】吸収量・排出量算定シート!$H124+(【入力】吸収量・排出量算定シート!CM$17-【入力】吸収量・排出量算定シート!$CF$17)),幹材積成長量!$I$7:$I$148,0),MATCH(【入力】吸収量・排出量算定シート!$G124,幹材積成長量!$I$7:$K$7,0)),IF($F124="地位Ⅲ",INDEX(幹材積成長量!$O$7:$Q$148,MATCH((【入力】吸収量・排出量算定シート!$H124+(【入力】吸収量・排出量算定シート!CM$17-【入力】吸収量・排出量算定シート!$CF$17)),幹材積成長量!$O$7:$O$148,0),MATCH(【入力】吸収量・排出量算定シート!$G124,幹材積成長量!$O$7:$Q$7,0)),INDEX(幹材積成長量!$L$7:$N$148,MATCH((【入力】吸収量・排出量算定シート!$H124+(【入力】吸収量・排出量算定シート!CM$17-【入力】吸収量・排出量算定シート!$CF$17)),幹材積成長量!$L$7:$L$148,0),MATCH(【入力】吸収量・排出量算定シート!$G124,幹材積成長量!$L$7:$N$7,0)))),0)</f>
        <v>0</v>
      </c>
      <c r="CN124" s="2">
        <f>IFERROR(IF($F124="地位Ⅰ",INDEX(幹材積成長量!$I$7:$K$148,MATCH((【入力】吸収量・排出量算定シート!$H124+(【入力】吸収量・排出量算定シート!CN$17-【入力】吸収量・排出量算定シート!$CF$17)),幹材積成長量!$I$7:$I$148,0),MATCH(【入力】吸収量・排出量算定シート!$G124,幹材積成長量!$I$7:$K$7,0)),IF($F124="地位Ⅲ",INDEX(幹材積成長量!$O$7:$Q$148,MATCH((【入力】吸収量・排出量算定シート!$H124+(【入力】吸収量・排出量算定シート!CN$17-【入力】吸収量・排出量算定シート!$CF$17)),幹材積成長量!$O$7:$O$148,0),MATCH(【入力】吸収量・排出量算定シート!$G124,幹材積成長量!$O$7:$Q$7,0)),INDEX(幹材積成長量!$L$7:$N$148,MATCH((【入力】吸収量・排出量算定シート!$H124+(【入力】吸収量・排出量算定シート!CN$17-【入力】吸収量・排出量算定シート!$CF$17)),幹材積成長量!$L$7:$L$148,0),MATCH(【入力】吸収量・排出量算定シート!$G124,幹材積成長量!$L$7:$N$7,0)))),0)</f>
        <v>0</v>
      </c>
      <c r="CO124" s="2">
        <f>IFERROR(IF($F124="地位Ⅰ",INDEX(幹材積成長量!$I$7:$K$148,MATCH((【入力】吸収量・排出量算定シート!$H124+(【入力】吸収量・排出量算定シート!CO$17-【入力】吸収量・排出量算定シート!$CF$17)),幹材積成長量!$I$7:$I$148,0),MATCH(【入力】吸収量・排出量算定シート!$G124,幹材積成長量!$I$7:$K$7,0)),IF($F124="地位Ⅲ",INDEX(幹材積成長量!$O$7:$Q$148,MATCH((【入力】吸収量・排出量算定シート!$H124+(【入力】吸収量・排出量算定シート!CO$17-【入力】吸収量・排出量算定シート!$CF$17)),幹材積成長量!$O$7:$O$148,0),MATCH(【入力】吸収量・排出量算定シート!$G124,幹材積成長量!$O$7:$Q$7,0)),INDEX(幹材積成長量!$L$7:$N$148,MATCH((【入力】吸収量・排出量算定シート!$H124+(【入力】吸収量・排出量算定シート!CO$17-【入力】吸収量・排出量算定シート!$CF$17)),幹材積成長量!$L$7:$L$148,0),MATCH(【入力】吸収量・排出量算定シート!$G124,幹材積成長量!$L$7:$N$7,0)))),0)</f>
        <v>0</v>
      </c>
      <c r="CP124" s="2">
        <f>IFERROR(IF($F124="地位Ⅰ",INDEX(幹材積成長量!$I$7:$K$148,MATCH((【入力】吸収量・排出量算定シート!$H124+(【入力】吸収量・排出量算定シート!CP$17-【入力】吸収量・排出量算定シート!$CF$17)),幹材積成長量!$I$7:$I$148,0),MATCH(【入力】吸収量・排出量算定シート!$G124,幹材積成長量!$I$7:$K$7,0)),IF($F124="地位Ⅲ",INDEX(幹材積成長量!$O$7:$Q$148,MATCH((【入力】吸収量・排出量算定シート!$H124+(【入力】吸収量・排出量算定シート!CP$17-【入力】吸収量・排出量算定シート!$CF$17)),幹材積成長量!$O$7:$O$148,0),MATCH(【入力】吸収量・排出量算定シート!$G124,幹材積成長量!$O$7:$Q$7,0)),INDEX(幹材積成長量!$L$7:$N$148,MATCH((【入力】吸収量・排出量算定シート!$H124+(【入力】吸収量・排出量算定シート!CP$17-【入力】吸収量・排出量算定シート!$CF$17)),幹材積成長量!$L$7:$L$148,0),MATCH(【入力】吸収量・排出量算定シート!$G124,幹材積成長量!$L$7:$N$7,0)))),0)</f>
        <v>0</v>
      </c>
      <c r="CQ124" s="2">
        <f>IFERROR(IF($F124="地位Ⅰ",INDEX(幹材積成長量!$I$7:$K$148,MATCH((【入力】吸収量・排出量算定シート!$H124+(【入力】吸収量・排出量算定シート!CQ$17-【入力】吸収量・排出量算定シート!$CF$17)),幹材積成長量!$I$7:$I$148,0),MATCH(【入力】吸収量・排出量算定シート!$G124,幹材積成長量!$I$7:$K$7,0)),IF($F124="地位Ⅲ",INDEX(幹材積成長量!$O$7:$Q$148,MATCH((【入力】吸収量・排出量算定シート!$H124+(【入力】吸収量・排出量算定シート!CQ$17-【入力】吸収量・排出量算定シート!$CF$17)),幹材積成長量!$O$7:$O$148,0),MATCH(【入力】吸収量・排出量算定シート!$G124,幹材積成長量!$O$7:$Q$7,0)),INDEX(幹材積成長量!$L$7:$N$148,MATCH((【入力】吸収量・排出量算定シート!$H124+(【入力】吸収量・排出量算定シート!CQ$17-【入力】吸収量・排出量算定シート!$CF$17)),幹材積成長量!$L$7:$L$148,0),MATCH(【入力】吸収量・排出量算定シート!$G124,幹材積成長量!$L$7:$N$7,0)))),0)</f>
        <v>0</v>
      </c>
      <c r="CR124" s="2">
        <f>IFERROR(IF($F124="地位Ⅰ",INDEX(幹材積成長量!$I$7:$K$148,MATCH((【入力】吸収量・排出量算定シート!$H124+(【入力】吸収量・排出量算定シート!CR$17-【入力】吸収量・排出量算定シート!$CF$17)),幹材積成長量!$I$7:$I$148,0),MATCH(【入力】吸収量・排出量算定シート!$G124,幹材積成長量!$I$7:$K$7,0)),IF($F124="地位Ⅲ",INDEX(幹材積成長量!$O$7:$Q$148,MATCH((【入力】吸収量・排出量算定シート!$H124+(【入力】吸収量・排出量算定シート!CR$17-【入力】吸収量・排出量算定シート!$CF$17)),幹材積成長量!$O$7:$O$148,0),MATCH(【入力】吸収量・排出量算定シート!$G124,幹材積成長量!$O$7:$Q$7,0)),INDEX(幹材積成長量!$L$7:$N$148,MATCH((【入力】吸収量・排出量算定シート!$H124+(【入力】吸収量・排出量算定シート!CR$17-【入力】吸収量・排出量算定シート!$CF$17)),幹材積成長量!$L$7:$L$148,0),MATCH(【入力】吸収量・排出量算定シート!$G124,幹材積成長量!$L$7:$N$7,0)))),0)</f>
        <v>0</v>
      </c>
      <c r="CS124" s="2">
        <f>IFERROR(IF($F124="地位Ⅰ",INDEX(幹材積成長量!$I$7:$K$148,MATCH((【入力】吸収量・排出量算定シート!$H124+(【入力】吸収量・排出量算定シート!CS$17-【入力】吸収量・排出量算定シート!$CF$17)),幹材積成長量!$I$7:$I$148,0),MATCH(【入力】吸収量・排出量算定シート!$G124,幹材積成長量!$I$7:$K$7,0)),IF($F124="地位Ⅲ",INDEX(幹材積成長量!$O$7:$Q$148,MATCH((【入力】吸収量・排出量算定シート!$H124+(【入力】吸収量・排出量算定シート!CS$17-【入力】吸収量・排出量算定シート!$CF$17)),幹材積成長量!$O$7:$O$148,0),MATCH(【入力】吸収量・排出量算定シート!$G124,幹材積成長量!$O$7:$Q$7,0)),INDEX(幹材積成長量!$L$7:$N$148,MATCH((【入力】吸収量・排出量算定シート!$H124+(【入力】吸収量・排出量算定シート!CS$17-【入力】吸収量・排出量算定シート!$CF$17)),幹材積成長量!$L$7:$L$148,0),MATCH(【入力】吸収量・排出量算定シート!$G124,幹材積成長量!$L$7:$N$7,0)))),0)</f>
        <v>0</v>
      </c>
      <c r="CT124" s="2">
        <f>IFERROR(IF($F124="地位Ⅰ",INDEX(幹材積成長量!$I$7:$K$148,MATCH((【入力】吸収量・排出量算定シート!$H124+(【入力】吸収量・排出量算定シート!CT$17-【入力】吸収量・排出量算定シート!$CF$17)),幹材積成長量!$I$7:$I$148,0),MATCH(【入力】吸収量・排出量算定シート!$G124,幹材積成長量!$I$7:$K$7,0)),IF($F124="地位Ⅲ",INDEX(幹材積成長量!$O$7:$Q$148,MATCH((【入力】吸収量・排出量算定シート!$H124+(【入力】吸収量・排出量算定シート!CT$17-【入力】吸収量・排出量算定シート!$CF$17)),幹材積成長量!$O$7:$O$148,0),MATCH(【入力】吸収量・排出量算定シート!$G124,幹材積成長量!$O$7:$Q$7,0)),INDEX(幹材積成長量!$L$7:$N$148,MATCH((【入力】吸収量・排出量算定シート!$H124+(【入力】吸収量・排出量算定シート!CT$17-【入力】吸収量・排出量算定シート!$CF$17)),幹材積成長量!$L$7:$L$148,0),MATCH(【入力】吸収量・排出量算定シート!$G124,幹材積成長量!$L$7:$N$7,0)))),0)</f>
        <v>0</v>
      </c>
      <c r="CU124" s="2">
        <f>IFERROR(IF($F124="地位Ⅰ",INDEX(幹材積成長量!$I$7:$K$148,MATCH((【入力】吸収量・排出量算定シート!$H124+(【入力】吸収量・排出量算定シート!CU$17-【入力】吸収量・排出量算定シート!$CF$17)),幹材積成長量!$I$7:$I$148,0),MATCH(【入力】吸収量・排出量算定シート!$G124,幹材積成長量!$I$7:$K$7,0)),IF($F124="地位Ⅲ",INDEX(幹材積成長量!$O$7:$Q$148,MATCH((【入力】吸収量・排出量算定シート!$H124+(【入力】吸収量・排出量算定シート!CU$17-【入力】吸収量・排出量算定シート!$CF$17)),幹材積成長量!$O$7:$O$148,0),MATCH(【入力】吸収量・排出量算定シート!$G124,幹材積成長量!$O$7:$Q$7,0)),INDEX(幹材積成長量!$L$7:$N$148,MATCH((【入力】吸収量・排出量算定シート!$H124+(【入力】吸収量・排出量算定シート!CU$17-【入力】吸収量・排出量算定シート!$CF$17)),幹材積成長量!$L$7:$L$148,0),MATCH(【入力】吸収量・排出量算定シート!$G124,幹材積成長量!$L$7:$N$7,0)))),0)</f>
        <v>0</v>
      </c>
      <c r="CV124" s="2">
        <f>IFERROR(IF($F124="地位Ⅰ",INDEX(幹材積成長量!$I$7:$K$148,MATCH((【入力】吸収量・排出量算定シート!$H124+(【入力】吸収量・排出量算定シート!CV$17-【入力】吸収量・排出量算定シート!$CF$17)),幹材積成長量!$I$7:$I$148,0),MATCH(【入力】吸収量・排出量算定シート!$G124,幹材積成長量!$I$7:$K$7,0)),IF($F124="地位Ⅲ",INDEX(幹材積成長量!$O$7:$Q$148,MATCH((【入力】吸収量・排出量算定シート!$H124+(【入力】吸収量・排出量算定シート!CV$17-【入力】吸収量・排出量算定シート!$CF$17)),幹材積成長量!$O$7:$O$148,0),MATCH(【入力】吸収量・排出量算定シート!$G124,幹材積成長量!$O$7:$Q$7,0)),INDEX(幹材積成長量!$L$7:$N$148,MATCH((【入力】吸収量・排出量算定シート!$H124+(【入力】吸収量・排出量算定シート!CV$17-【入力】吸収量・排出量算定シート!$CF$17)),幹材積成長量!$L$7:$L$148,0),MATCH(【入力】吸収量・排出量算定シート!$G124,幹材積成長量!$L$7:$N$7,0)))),0)</f>
        <v>0</v>
      </c>
      <c r="CW124" s="2">
        <f t="shared" si="284"/>
        <v>0</v>
      </c>
      <c r="CX124" s="2">
        <f t="shared" si="285"/>
        <v>0</v>
      </c>
      <c r="CY124" s="2">
        <f t="shared" si="286"/>
        <v>0</v>
      </c>
      <c r="CZ124" s="2">
        <f t="shared" si="287"/>
        <v>0</v>
      </c>
      <c r="DA124" s="2">
        <f t="shared" si="288"/>
        <v>0</v>
      </c>
      <c r="DB124" s="2">
        <f t="shared" si="289"/>
        <v>0</v>
      </c>
      <c r="DC124" s="2">
        <f t="shared" si="290"/>
        <v>0</v>
      </c>
      <c r="DD124" s="2">
        <f t="shared" si="291"/>
        <v>0</v>
      </c>
      <c r="DE124" s="2">
        <f t="shared" si="292"/>
        <v>0</v>
      </c>
      <c r="DF124" s="2">
        <f t="shared" si="293"/>
        <v>0</v>
      </c>
      <c r="DG124" s="2">
        <f t="shared" si="294"/>
        <v>0</v>
      </c>
      <c r="DH124" s="2">
        <f t="shared" si="295"/>
        <v>0</v>
      </c>
      <c r="DI124" s="2">
        <f t="shared" si="296"/>
        <v>0</v>
      </c>
      <c r="DJ124" s="2">
        <f t="shared" si="297"/>
        <v>0</v>
      </c>
      <c r="DK124" s="2">
        <f t="shared" si="298"/>
        <v>0</v>
      </c>
      <c r="DL124" s="2">
        <f t="shared" si="299"/>
        <v>0</v>
      </c>
      <c r="DM124" s="2">
        <f t="shared" si="300"/>
        <v>0</v>
      </c>
      <c r="DN124" s="187">
        <f>IFERROR(IF($F124="地位Ⅰ",INDEX(幹材積成長量!$AE$7:$AG$14,8,MATCH(【入力】吸収量・排出量算定シート!$G124,幹材積成長量!$AE$7:$AG$7,0)),IF($F124="地位Ⅲ",INDEX(幹材積成長量!$AK$7:$AM$14,8,MATCH(【入力】吸収量・排出量算定シート!$G124,幹材積成長量!$AK$7:$AM$7,0)),INDEX(幹材積成長量!$AH$7:$AJ$14,8,MATCH(【入力】吸収量・排出量算定シート!$G124,幹材積成長量!$AH$7:$AJ$7,0)))),0)</f>
        <v>0</v>
      </c>
      <c r="DO124" s="187">
        <f>IFERROR(IF($F124="地位Ⅰ",INDEX(幹材積成長量!$AE$7:$AG$14,8,MATCH(【入力】吸収量・排出量算定シート!$G124,幹材積成長量!$AE$7:$AG$7,0)),IF($F124="地位Ⅲ",INDEX(幹材積成長量!$AK$7:$AM$14,8,MATCH(【入力】吸収量・排出量算定シート!$G124,幹材積成長量!$AK$7:$AM$7,0)),INDEX(幹材積成長量!$AH$7:$AJ$14,8,MATCH(【入力】吸収量・排出量算定シート!$G124,幹材積成長量!$AH$7:$AJ$7,0)))),0)</f>
        <v>0</v>
      </c>
      <c r="DP124" s="187">
        <f>IFERROR(IF($F124="地位Ⅰ",INDEX(幹材積成長量!$AE$7:$AG$14,8,MATCH(【入力】吸収量・排出量算定シート!$G124,幹材積成長量!$AE$7:$AG$7,0)),IF($F124="地位Ⅲ",INDEX(幹材積成長量!$AK$7:$AM$14,8,MATCH(【入力】吸収量・排出量算定シート!$G124,幹材積成長量!$AK$7:$AM$7,0)),INDEX(幹材積成長量!$AH$7:$AJ$14,8,MATCH(【入力】吸収量・排出量算定シート!$G124,幹材積成長量!$AH$7:$AJ$7,0)))),0)</f>
        <v>0</v>
      </c>
      <c r="DQ124" s="187">
        <f>IFERROR(IF($F124="地位Ⅰ",INDEX(幹材積成長量!$AE$7:$AG$14,8,MATCH(【入力】吸収量・排出量算定シート!$G124,幹材積成長量!$AE$7:$AG$7,0)),IF($F124="地位Ⅲ",INDEX(幹材積成長量!$AK$7:$AM$14,8,MATCH(【入力】吸収量・排出量算定シート!$G124,幹材積成長量!$AK$7:$AM$7,0)),INDEX(幹材積成長量!$AH$7:$AJ$14,8,MATCH(【入力】吸収量・排出量算定シート!$G124,幹材積成長量!$AH$7:$AJ$7,0)))),0)</f>
        <v>0</v>
      </c>
      <c r="DR124" s="187">
        <f>IFERROR(IF($F124="地位Ⅰ",INDEX(幹材積成長量!$AE$7:$AG$14,8,MATCH(【入力】吸収量・排出量算定シート!$G124,幹材積成長量!$AE$7:$AG$7,0)),IF($F124="地位Ⅲ",INDEX(幹材積成長量!$AK$7:$AM$14,8,MATCH(【入力】吸収量・排出量算定シート!$G124,幹材積成長量!$AK$7:$AM$7,0)),INDEX(幹材積成長量!$AH$7:$AJ$14,8,MATCH(【入力】吸収量・排出量算定シート!$G124,幹材積成長量!$AH$7:$AJ$7,0)))),0)</f>
        <v>0</v>
      </c>
      <c r="DS124" s="187">
        <f>IFERROR(IF($F124="地位Ⅰ",INDEX(幹材積成長量!$AE$7:$AG$14,8,MATCH(【入力】吸収量・排出量算定シート!$G124,幹材積成長量!$AE$7:$AG$7,0)),IF($F124="地位Ⅲ",INDEX(幹材積成長量!$AK$7:$AM$14,8,MATCH(【入力】吸収量・排出量算定シート!$G124,幹材積成長量!$AK$7:$AM$7,0)),INDEX(幹材積成長量!$AH$7:$AJ$14,8,MATCH(【入力】吸収量・排出量算定シート!$G124,幹材積成長量!$AH$7:$AJ$7,0)))),0)</f>
        <v>0</v>
      </c>
      <c r="DT124" s="187">
        <f>IFERROR(IF($F124="地位Ⅰ",INDEX(幹材積成長量!$AE$7:$AG$14,8,MATCH(【入力】吸収量・排出量算定シート!$G124,幹材積成長量!$AE$7:$AG$7,0)),IF($F124="地位Ⅲ",INDEX(幹材積成長量!$AK$7:$AM$14,8,MATCH(【入力】吸収量・排出量算定シート!$G124,幹材積成長量!$AK$7:$AM$7,0)),INDEX(幹材積成長量!$AH$7:$AJ$14,8,MATCH(【入力】吸収量・排出量算定シート!$G124,幹材積成長量!$AH$7:$AJ$7,0)))),0)</f>
        <v>0</v>
      </c>
      <c r="DU124" s="187">
        <f>IFERROR(IF($F124="地位Ⅰ",INDEX(幹材積成長量!$AE$7:$AG$14,8,MATCH(【入力】吸収量・排出量算定シート!$G124,幹材積成長量!$AE$7:$AG$7,0)),IF($F124="地位Ⅲ",INDEX(幹材積成長量!$AK$7:$AM$14,8,MATCH(【入力】吸収量・排出量算定シート!$G124,幹材積成長量!$AK$7:$AM$7,0)),INDEX(幹材積成長量!$AH$7:$AJ$14,8,MATCH(【入力】吸収量・排出量算定シート!$G124,幹材積成長量!$AH$7:$AJ$7,0)))),0)</f>
        <v>0</v>
      </c>
      <c r="DV124" s="187">
        <f>IFERROR(IF($F124="地位Ⅰ",INDEX(幹材積成長量!$AE$7:$AG$14,8,MATCH(【入力】吸収量・排出量算定シート!$G124,幹材積成長量!$AE$7:$AG$7,0)),IF($F124="地位Ⅲ",INDEX(幹材積成長量!$AK$7:$AM$14,8,MATCH(【入力】吸収量・排出量算定シート!$G124,幹材積成長量!$AK$7:$AM$7,0)),INDEX(幹材積成長量!$AH$7:$AJ$14,8,MATCH(【入力】吸収量・排出量算定シート!$G124,幹材積成長量!$AH$7:$AJ$7,0)))),0)</f>
        <v>0</v>
      </c>
      <c r="DW124" s="187">
        <f>IFERROR(IF($F124="地位Ⅰ",INDEX(幹材積成長量!$AE$7:$AG$14,8,MATCH(【入力】吸収量・排出量算定シート!$G124,幹材積成長量!$AE$7:$AG$7,0)),IF($F124="地位Ⅲ",INDEX(幹材積成長量!$AK$7:$AM$14,8,MATCH(【入力】吸収量・排出量算定シート!$G124,幹材積成長量!$AK$7:$AM$7,0)),INDEX(幹材積成長量!$AH$7:$AJ$14,8,MATCH(【入力】吸収量・排出量算定シート!$G124,幹材積成長量!$AH$7:$AJ$7,0)))),0)</f>
        <v>0</v>
      </c>
      <c r="DX124" s="187">
        <f>IFERROR(IF($F124="地位Ⅰ",INDEX(幹材積成長量!$AE$7:$AG$14,8,MATCH(【入力】吸収量・排出量算定シート!$G124,幹材積成長量!$AE$7:$AG$7,0)),IF($F124="地位Ⅲ",INDEX(幹材積成長量!$AK$7:$AM$14,8,MATCH(【入力】吸収量・排出量算定シート!$G124,幹材積成長量!$AK$7:$AM$7,0)),INDEX(幹材積成長量!$AH$7:$AJ$14,8,MATCH(【入力】吸収量・排出量算定シート!$G124,幹材積成長量!$AH$7:$AJ$7,0)))),0)</f>
        <v>0</v>
      </c>
      <c r="DY124" s="187">
        <f>IFERROR(IF($F124="地位Ⅰ",INDEX(幹材積成長量!$AE$7:$AG$14,8,MATCH(【入力】吸収量・排出量算定シート!$G124,幹材積成長量!$AE$7:$AG$7,0)),IF($F124="地位Ⅲ",INDEX(幹材積成長量!$AK$7:$AM$14,8,MATCH(【入力】吸収量・排出量算定シート!$G124,幹材積成長量!$AK$7:$AM$7,0)),INDEX(幹材積成長量!$AH$7:$AJ$14,8,MATCH(【入力】吸収量・排出量算定シート!$G124,幹材積成長量!$AH$7:$AJ$7,0)))),0)</f>
        <v>0</v>
      </c>
      <c r="DZ124" s="187">
        <f>IFERROR(IF($F124="地位Ⅰ",INDEX(幹材積成長量!$AE$7:$AG$14,8,MATCH(【入力】吸収量・排出量算定シート!$G124,幹材積成長量!$AE$7:$AG$7,0)),IF($F124="地位Ⅲ",INDEX(幹材積成長量!$AK$7:$AM$14,8,MATCH(【入力】吸収量・排出量算定シート!$G124,幹材積成長量!$AK$7:$AM$7,0)),INDEX(幹材積成長量!$AH$7:$AJ$14,8,MATCH(【入力】吸収量・排出量算定シート!$G124,幹材積成長量!$AH$7:$AJ$7,0)))),0)</f>
        <v>0</v>
      </c>
      <c r="EA124" s="187">
        <f>IFERROR(IF($F124="地位Ⅰ",INDEX(幹材積成長量!$AE$7:$AG$14,8,MATCH(【入力】吸収量・排出量算定シート!$G124,幹材積成長量!$AE$7:$AG$7,0)),IF($F124="地位Ⅲ",INDEX(幹材積成長量!$AK$7:$AM$14,8,MATCH(【入力】吸収量・排出量算定シート!$G124,幹材積成長量!$AK$7:$AM$7,0)),INDEX(幹材積成長量!$AH$7:$AJ$14,8,MATCH(【入力】吸収量・排出量算定シート!$G124,幹材積成長量!$AH$7:$AJ$7,0)))),0)</f>
        <v>0</v>
      </c>
      <c r="EB124" s="187">
        <f>IFERROR(IF($F124="地位Ⅰ",INDEX(幹材積成長量!$AE$7:$AG$14,8,MATCH(【入力】吸収量・排出量算定シート!$G124,幹材積成長量!$AE$7:$AG$7,0)),IF($F124="地位Ⅲ",INDEX(幹材積成長量!$AK$7:$AM$14,8,MATCH(【入力】吸収量・排出量算定シート!$G124,幹材積成長量!$AK$7:$AM$7,0)),INDEX(幹材積成長量!$AH$7:$AJ$14,8,MATCH(【入力】吸収量・排出量算定シート!$G124,幹材積成長量!$AH$7:$AJ$7,0)))),0)</f>
        <v>0</v>
      </c>
      <c r="EC124" s="187">
        <f>IFERROR(IF($F124="地位Ⅰ",INDEX(幹材積成長量!$AE$7:$AG$14,8,MATCH(【入力】吸収量・排出量算定シート!$G124,幹材積成長量!$AE$7:$AG$7,0)),IF($F124="地位Ⅲ",INDEX(幹材積成長量!$AK$7:$AM$14,8,MATCH(【入力】吸収量・排出量算定シート!$G124,幹材積成長量!$AK$7:$AM$7,0)),INDEX(幹材積成長量!$AH$7:$AJ$14,8,MATCH(【入力】吸収量・排出量算定シート!$G124,幹材積成長量!$AH$7:$AJ$7,0)))),0)</f>
        <v>0</v>
      </c>
      <c r="ED124" s="186">
        <f t="shared" si="301"/>
        <v>0</v>
      </c>
      <c r="EE124" s="186">
        <f t="shared" si="302"/>
        <v>0</v>
      </c>
      <c r="EF124" s="186">
        <f t="shared" si="303"/>
        <v>0</v>
      </c>
      <c r="EG124" s="186">
        <f t="shared" si="304"/>
        <v>0</v>
      </c>
      <c r="EH124" s="186">
        <f t="shared" si="305"/>
        <v>0</v>
      </c>
      <c r="EI124" s="186">
        <f t="shared" si="306"/>
        <v>0</v>
      </c>
      <c r="EJ124" s="186">
        <f t="shared" si="307"/>
        <v>0</v>
      </c>
      <c r="EK124" s="186">
        <f t="shared" si="308"/>
        <v>0</v>
      </c>
      <c r="EL124" s="186">
        <f t="shared" si="309"/>
        <v>0</v>
      </c>
      <c r="EM124" s="186">
        <f t="shared" si="310"/>
        <v>0</v>
      </c>
      <c r="EN124" s="186">
        <f t="shared" si="311"/>
        <v>0</v>
      </c>
      <c r="EO124" s="186">
        <f t="shared" si="312"/>
        <v>0</v>
      </c>
      <c r="EP124" s="186">
        <f t="shared" si="313"/>
        <v>0</v>
      </c>
      <c r="EQ124" s="186">
        <f t="shared" si="314"/>
        <v>0</v>
      </c>
      <c r="ER124" s="186">
        <f t="shared" si="315"/>
        <v>0</v>
      </c>
      <c r="ES124" s="186">
        <f t="shared" si="316"/>
        <v>0</v>
      </c>
      <c r="ET124" s="186">
        <f t="shared" si="317"/>
        <v>0</v>
      </c>
    </row>
    <row r="125" spans="2:150" x14ac:dyDescent="0.3">
      <c r="B125" s="3"/>
      <c r="C125" s="3"/>
      <c r="D125" s="3"/>
      <c r="E125" s="3"/>
      <c r="G125" s="217"/>
      <c r="J125" s="3"/>
      <c r="M125" s="187">
        <f>IFERROR(IF($F125="地位Ⅰ",INDEX(幹材積成長量!$S$7:$U$148,MATCH(【入力】吸収量・排出量算定シート!$H125+(M$17-$M$17),幹材積成長量!$S$7:$S$148,0),MATCH($G125,幹材積成長量!$S$7:$U$7,0)),IF($F125="地位Ⅲ",INDEX(幹材積成長量!$Y$7:$AA$148,MATCH(【入力】吸収量・排出量算定シート!$H125+(M$17-$M$17),幹材積成長量!$Y$7:$Y$148,0),MATCH($G125,幹材積成長量!$Y$7:$AA$7,0)),INDEX(幹材積成長量!$V$7:$X$148,MATCH(【入力】吸収量・排出量算定シート!$H125+(M$17-$M$17),幹材積成長量!$V$7:$V$148,0),MATCH($G125,幹材積成長量!$V$7:$X$7,0)))),0)</f>
        <v>0</v>
      </c>
      <c r="N125" s="187">
        <f>IFERROR(IF($F125="地位Ⅰ",INDEX(幹材積成長量!$S$7:$U$148,MATCH(【入力】吸収量・排出量算定シート!$H125+(N$17-$M$17),幹材積成長量!$S$7:$S$148,0),MATCH($G125,幹材積成長量!$S$7:$U$7,0)),IF($F125="地位Ⅲ",INDEX(幹材積成長量!$Y$7:$AA$148,MATCH(【入力】吸収量・排出量算定シート!$H125+(N$17-$M$17),幹材積成長量!$Y$7:$Y$148,0),MATCH($G125,幹材積成長量!$Y$7:$AA$7,0)),INDEX(幹材積成長量!$V$7:$X$148,MATCH(【入力】吸収量・排出量算定シート!$H125+(N$17-$M$17),幹材積成長量!$V$7:$V$148,0),MATCH($G125,幹材積成長量!$V$7:$X$7,0)))),0)</f>
        <v>0</v>
      </c>
      <c r="O125" s="187">
        <f>IFERROR(IF($F125="地位Ⅰ",INDEX(幹材積成長量!$S$7:$U$148,MATCH(【入力】吸収量・排出量算定シート!$H125+(O$17-$M$17),幹材積成長量!$S$7:$S$148,0),MATCH($G125,幹材積成長量!$S$7:$U$7,0)),IF($F125="地位Ⅲ",INDEX(幹材積成長量!$Y$7:$AA$148,MATCH(【入力】吸収量・排出量算定シート!$H125+(O$17-$M$17),幹材積成長量!$Y$7:$Y$148,0),MATCH($G125,幹材積成長量!$Y$7:$AA$7,0)),INDEX(幹材積成長量!$V$7:$X$148,MATCH(【入力】吸収量・排出量算定シート!$H125+(O$17-$M$17),幹材積成長量!$V$7:$V$148,0),MATCH($G125,幹材積成長量!$V$7:$X$7,0)))),0)</f>
        <v>0</v>
      </c>
      <c r="P125" s="187">
        <f>IFERROR(IF($F125="地位Ⅰ",INDEX(幹材積成長量!$S$7:$U$148,MATCH(【入力】吸収量・排出量算定シート!$H125+(P$17-$M$17),幹材積成長量!$S$7:$S$148,0),MATCH($G125,幹材積成長量!$S$7:$U$7,0)),IF($F125="地位Ⅲ",INDEX(幹材積成長量!$Y$7:$AA$148,MATCH(【入力】吸収量・排出量算定シート!$H125+(P$17-$M$17),幹材積成長量!$Y$7:$Y$148,0),MATCH($G125,幹材積成長量!$Y$7:$AA$7,0)),INDEX(幹材積成長量!$V$7:$X$148,MATCH(【入力】吸収量・排出量算定シート!$H125+(P$17-$M$17),幹材積成長量!$V$7:$V$148,0),MATCH($G125,幹材積成長量!$V$7:$X$7,0)))),0)</f>
        <v>0</v>
      </c>
      <c r="Q125" s="187">
        <f>IFERROR(IF($F125="地位Ⅰ",INDEX(幹材積成長量!$S$7:$U$148,MATCH(【入力】吸収量・排出量算定シート!$H125+(Q$17-$M$17),幹材積成長量!$S$7:$S$148,0),MATCH($G125,幹材積成長量!$S$7:$U$7,0)),IF($F125="地位Ⅲ",INDEX(幹材積成長量!$Y$7:$AA$148,MATCH(【入力】吸収量・排出量算定シート!$H125+(Q$17-$M$17),幹材積成長量!$Y$7:$Y$148,0),MATCH($G125,幹材積成長量!$Y$7:$AA$7,0)),INDEX(幹材積成長量!$V$7:$X$148,MATCH(【入力】吸収量・排出量算定シート!$H125+(Q$17-$M$17),幹材積成長量!$V$7:$V$148,0),MATCH($G125,幹材積成長量!$V$7:$X$7,0)))),0)</f>
        <v>0</v>
      </c>
      <c r="R125" s="187">
        <f>IFERROR(IF($F125="地位Ⅰ",INDEX(幹材積成長量!$S$7:$U$148,MATCH(【入力】吸収量・排出量算定シート!$H125+(R$17-$M$17),幹材積成長量!$S$7:$S$148,0),MATCH($G125,幹材積成長量!$S$7:$U$7,0)),IF($F125="地位Ⅲ",INDEX(幹材積成長量!$Y$7:$AA$148,MATCH(【入力】吸収量・排出量算定シート!$H125+(R$17-$M$17),幹材積成長量!$Y$7:$Y$148,0),MATCH($G125,幹材積成長量!$Y$7:$AA$7,0)),INDEX(幹材積成長量!$V$7:$X$148,MATCH(【入力】吸収量・排出量算定シート!$H125+(R$17-$M$17),幹材積成長量!$V$7:$V$148,0),MATCH($G125,幹材積成長量!$V$7:$X$7,0)))),0)</f>
        <v>0</v>
      </c>
      <c r="S125" s="187">
        <f>IFERROR(IF($F125="地位Ⅰ",INDEX(幹材積成長量!$S$7:$U$148,MATCH(【入力】吸収量・排出量算定シート!$H125+(S$17-$M$17),幹材積成長量!$S$7:$S$148,0),MATCH($G125,幹材積成長量!$S$7:$U$7,0)),IF($F125="地位Ⅲ",INDEX(幹材積成長量!$Y$7:$AA$148,MATCH(【入力】吸収量・排出量算定シート!$H125+(S$17-$M$17),幹材積成長量!$Y$7:$Y$148,0),MATCH($G125,幹材積成長量!$Y$7:$AA$7,0)),INDEX(幹材積成長量!$V$7:$X$148,MATCH(【入力】吸収量・排出量算定シート!$H125+(S$17-$M$17),幹材積成長量!$V$7:$V$148,0),MATCH($G125,幹材積成長量!$V$7:$X$7,0)))),0)</f>
        <v>0</v>
      </c>
      <c r="T125" s="187">
        <f>IFERROR(IF($F125="地位Ⅰ",INDEX(幹材積成長量!$S$7:$U$148,MATCH(【入力】吸収量・排出量算定シート!$H125+(T$17-$M$17),幹材積成長量!$S$7:$S$148,0),MATCH($G125,幹材積成長量!$S$7:$U$7,0)),IF($F125="地位Ⅲ",INDEX(幹材積成長量!$Y$7:$AA$148,MATCH(【入力】吸収量・排出量算定シート!$H125+(T$17-$M$17),幹材積成長量!$Y$7:$Y$148,0),MATCH($G125,幹材積成長量!$Y$7:$AA$7,0)),INDEX(幹材積成長量!$V$7:$X$148,MATCH(【入力】吸収量・排出量算定シート!$H125+(T$17-$M$17),幹材積成長量!$V$7:$V$148,0),MATCH($G125,幹材積成長量!$V$7:$X$7,0)))),0)</f>
        <v>0</v>
      </c>
      <c r="U125" s="187">
        <f>IFERROR(IF($F125="地位Ⅰ",INDEX(幹材積成長量!$S$7:$U$148,MATCH(【入力】吸収量・排出量算定シート!$H125+(U$17-$M$17),幹材積成長量!$S$7:$S$148,0),MATCH($G125,幹材積成長量!$S$7:$U$7,0)),IF($F125="地位Ⅲ",INDEX(幹材積成長量!$Y$7:$AA$148,MATCH(【入力】吸収量・排出量算定シート!$H125+(U$17-$M$17),幹材積成長量!$Y$7:$Y$148,0),MATCH($G125,幹材積成長量!$Y$7:$AA$7,0)),INDEX(幹材積成長量!$V$7:$X$148,MATCH(【入力】吸収量・排出量算定シート!$H125+(U$17-$M$17),幹材積成長量!$V$7:$V$148,0),MATCH($G125,幹材積成長量!$V$7:$X$7,0)))),0)</f>
        <v>0</v>
      </c>
      <c r="V125" s="187">
        <f>IFERROR(IF($F125="地位Ⅰ",INDEX(幹材積成長量!$S$7:$U$148,MATCH(【入力】吸収量・排出量算定シート!$H125+(V$17-$M$17),幹材積成長量!$S$7:$S$148,0),MATCH($G125,幹材積成長量!$S$7:$U$7,0)),IF($F125="地位Ⅲ",INDEX(幹材積成長量!$Y$7:$AA$148,MATCH(【入力】吸収量・排出量算定シート!$H125+(V$17-$M$17),幹材積成長量!$Y$7:$Y$148,0),MATCH($G125,幹材積成長量!$Y$7:$AA$7,0)),INDEX(幹材積成長量!$V$7:$X$148,MATCH(【入力】吸収量・排出量算定シート!$H125+(V$17-$M$17),幹材積成長量!$V$7:$V$148,0),MATCH($G125,幹材積成長量!$V$7:$X$7,0)))),0)</f>
        <v>0</v>
      </c>
      <c r="W125" s="187">
        <f>IFERROR(IF($F125="地位Ⅰ",INDEX(幹材積成長量!$S$7:$U$148,MATCH(【入力】吸収量・排出量算定シート!$H125+(W$17-$M$17),幹材積成長量!$S$7:$S$148,0),MATCH($G125,幹材積成長量!$S$7:$U$7,0)),IF($F125="地位Ⅲ",INDEX(幹材積成長量!$Y$7:$AA$148,MATCH(【入力】吸収量・排出量算定シート!$H125+(W$17-$M$17),幹材積成長量!$Y$7:$Y$148,0),MATCH($G125,幹材積成長量!$Y$7:$AA$7,0)),INDEX(幹材積成長量!$V$7:$X$148,MATCH(【入力】吸収量・排出量算定シート!$H125+(W$17-$M$17),幹材積成長量!$V$7:$V$148,0),MATCH($G125,幹材積成長量!$V$7:$X$7,0)))),0)</f>
        <v>0</v>
      </c>
      <c r="X125" s="187">
        <f>IFERROR(IF($F125="地位Ⅰ",INDEX(幹材積成長量!$S$7:$U$148,MATCH(【入力】吸収量・排出量算定シート!$H125+(X$17-$M$17),幹材積成長量!$S$7:$S$148,0),MATCH($G125,幹材積成長量!$S$7:$U$7,0)),IF($F125="地位Ⅲ",INDEX(幹材積成長量!$Y$7:$AA$148,MATCH(【入力】吸収量・排出量算定シート!$H125+(X$17-$M$17),幹材積成長量!$Y$7:$Y$148,0),MATCH($G125,幹材積成長量!$Y$7:$AA$7,0)),INDEX(幹材積成長量!$V$7:$X$148,MATCH(【入力】吸収量・排出量算定シート!$H125+(X$17-$M$17),幹材積成長量!$V$7:$V$148,0),MATCH($G125,幹材積成長量!$V$7:$X$7,0)))),0)</f>
        <v>0</v>
      </c>
      <c r="Y125" s="187">
        <f>IFERROR(IF($F125="地位Ⅰ",INDEX(幹材積成長量!$S$7:$U$148,MATCH(【入力】吸収量・排出量算定シート!$H125+(Y$17-$M$17),幹材積成長量!$S$7:$S$148,0),MATCH($G125,幹材積成長量!$S$7:$U$7,0)),IF($F125="地位Ⅲ",INDEX(幹材積成長量!$Y$7:$AA$148,MATCH(【入力】吸収量・排出量算定シート!$H125+(Y$17-$M$17),幹材積成長量!$Y$7:$Y$148,0),MATCH($G125,幹材積成長量!$Y$7:$AA$7,0)),INDEX(幹材積成長量!$V$7:$X$148,MATCH(【入力】吸収量・排出量算定シート!$H125+(Y$17-$M$17),幹材積成長量!$V$7:$V$148,0),MATCH($G125,幹材積成長量!$V$7:$X$7,0)))),0)</f>
        <v>0</v>
      </c>
      <c r="Z125" s="187">
        <f>IFERROR(IF($F125="地位Ⅰ",INDEX(幹材積成長量!$S$7:$U$148,MATCH(【入力】吸収量・排出量算定シート!$H125+(Z$17-$M$17),幹材積成長量!$S$7:$S$148,0),MATCH($G125,幹材積成長量!$S$7:$U$7,0)),IF($F125="地位Ⅲ",INDEX(幹材積成長量!$Y$7:$AA$148,MATCH(【入力】吸収量・排出量算定シート!$H125+(Z$17-$M$17),幹材積成長量!$Y$7:$Y$148,0),MATCH($G125,幹材積成長量!$Y$7:$AA$7,0)),INDEX(幹材積成長量!$V$7:$X$148,MATCH(【入力】吸収量・排出量算定シート!$H125+(Z$17-$M$17),幹材積成長量!$V$7:$V$148,0),MATCH($G125,幹材積成長量!$V$7:$X$7,0)))),0)</f>
        <v>0</v>
      </c>
      <c r="AA125" s="187">
        <f>IFERROR(IF($F125="地位Ⅰ",INDEX(幹材積成長量!$S$7:$U$148,MATCH(【入力】吸収量・排出量算定シート!$H125+(AA$17-$M$17),幹材積成長量!$S$7:$S$148,0),MATCH($G125,幹材積成長量!$S$7:$U$7,0)),IF($F125="地位Ⅲ",INDEX(幹材積成長量!$Y$7:$AA$148,MATCH(【入力】吸収量・排出量算定シート!$H125+(AA$17-$M$17),幹材積成長量!$Y$7:$Y$148,0),MATCH($G125,幹材積成長量!$Y$7:$AA$7,0)),INDEX(幹材積成長量!$V$7:$X$148,MATCH(【入力】吸収量・排出量算定シート!$H125+(AA$17-$M$17),幹材積成長量!$V$7:$V$148,0),MATCH($G125,幹材積成長量!$V$7:$X$7,0)))),0)</f>
        <v>0</v>
      </c>
      <c r="AB125" s="187">
        <f>IFERROR(IF($F125="地位Ⅰ",INDEX(幹材積成長量!$S$7:$U$148,MATCH(【入力】吸収量・排出量算定シート!$H125+(AB$17-$M$17),幹材積成長量!$S$7:$S$148,0),MATCH($G125,幹材積成長量!$S$7:$U$7,0)),IF($F125="地位Ⅲ",INDEX(幹材積成長量!$Y$7:$AA$148,MATCH(【入力】吸収量・排出量算定シート!$H125+(AB$17-$M$17),幹材積成長量!$Y$7:$Y$148,0),MATCH($G125,幹材積成長量!$Y$7:$AA$7,0)),INDEX(幹材積成長量!$V$7:$X$148,MATCH(【入力】吸収量・排出量算定シート!$H125+(AB$17-$M$17),幹材積成長量!$V$7:$V$148,0),MATCH($G125,幹材積成長量!$V$7:$X$7,0)))),0)</f>
        <v>0</v>
      </c>
      <c r="AC125" s="187">
        <f>IFERROR(IF($F125="地位Ⅰ",INDEX(幹材積成長量!$S$7:$U$148,MATCH(【入力】吸収量・排出量算定シート!$H125+(AC$17-$M$17),幹材積成長量!$S$7:$S$148,0),MATCH($G125,幹材積成長量!$S$7:$U$7,0)),IF($F125="地位Ⅲ",INDEX(幹材積成長量!$Y$7:$AA$148,MATCH(【入力】吸収量・排出量算定シート!$H125+(AC$17-$M$17),幹材積成長量!$Y$7:$Y$148,0),MATCH($G125,幹材積成長量!$Y$7:$AA$7,0)),INDEX(幹材積成長量!$V$7:$X$148,MATCH(【入力】吸収量・排出量算定シート!$H125+(AC$17-$M$17),幹材積成長量!$V$7:$V$148,0),MATCH($G125,幹材積成長量!$V$7:$X$7,0)))),0)</f>
        <v>0</v>
      </c>
      <c r="AD125" s="2">
        <f>IFERROR(INDEX('BEF（拡大係数）'!$A$4:$AO$154,MATCH(【入力】吸収量・排出量算定シート!$H125,'BEF（拡大係数）'!$A$4:$A$154,0),MATCH($G125,'BEF（拡大係数）'!$A$4:$AO$4,0)),0)</f>
        <v>0</v>
      </c>
      <c r="AE125" s="2">
        <f>IFERROR(INDEX('BEF（拡大係数）'!$A$4:$AO$154,MATCH(【入力】吸収量・排出量算定シート!$H125,'BEF（拡大係数）'!$A$4:$A$154,0),MATCH($G125,'BEF（拡大係数）'!$A$4:$AO$4,0)),0)</f>
        <v>0</v>
      </c>
      <c r="AF125" s="2">
        <f>IFERROR(INDEX('BEF（拡大係数）'!$A$4:$AO$154,MATCH(【入力】吸収量・排出量算定シート!$H125,'BEF（拡大係数）'!$A$4:$A$154,0),MATCH($G125,'BEF（拡大係数）'!$A$4:$AO$4,0)),0)</f>
        <v>0</v>
      </c>
      <c r="AG125" s="2">
        <f>IFERROR(INDEX('BEF（拡大係数）'!$A$4:$AO$154,MATCH(【入力】吸収量・排出量算定シート!$H125,'BEF（拡大係数）'!$A$4:$A$154,0),MATCH($G125,'BEF（拡大係数）'!$A$4:$AO$4,0)),0)</f>
        <v>0</v>
      </c>
      <c r="AH125" s="2">
        <f>IFERROR(INDEX('BEF（拡大係数）'!$A$4:$AO$154,MATCH(【入力】吸収量・排出量算定シート!$H125,'BEF（拡大係数）'!$A$4:$A$154,0),MATCH($G125,'BEF（拡大係数）'!$A$4:$AO$4,0)),0)</f>
        <v>0</v>
      </c>
      <c r="AI125" s="2">
        <f>IFERROR(INDEX('BEF（拡大係数）'!$A$4:$AO$154,MATCH(【入力】吸収量・排出量算定シート!$H125,'BEF（拡大係数）'!$A$4:$A$154,0),MATCH($G125,'BEF（拡大係数）'!$A$4:$AO$4,0)),0)</f>
        <v>0</v>
      </c>
      <c r="AJ125" s="2">
        <f>IFERROR(INDEX('BEF（拡大係数）'!$A$4:$AO$154,MATCH(【入力】吸収量・排出量算定シート!$H125,'BEF（拡大係数）'!$A$4:$A$154,0),MATCH($G125,'BEF（拡大係数）'!$A$4:$AO$4,0)),0)</f>
        <v>0</v>
      </c>
      <c r="AK125" s="2">
        <f>IFERROR(INDEX('BEF（拡大係数）'!$A$4:$AO$154,MATCH(【入力】吸収量・排出量算定シート!$H125,'BEF（拡大係数）'!$A$4:$A$154,0),MATCH($G125,'BEF（拡大係数）'!$A$4:$AO$4,0)),0)</f>
        <v>0</v>
      </c>
      <c r="AL125" s="2">
        <f>IFERROR(INDEX('BEF（拡大係数）'!$A$4:$AO$154,MATCH(【入力】吸収量・排出量算定シート!$H125,'BEF（拡大係数）'!$A$4:$A$154,0),MATCH($G125,'BEF（拡大係数）'!$A$4:$AO$4,0)),0)</f>
        <v>0</v>
      </c>
      <c r="AM125" s="2">
        <f>IFERROR(INDEX('BEF（拡大係数）'!$A$4:$AO$154,MATCH(【入力】吸収量・排出量算定シート!$H125,'BEF（拡大係数）'!$A$4:$A$154,0),MATCH($G125,'BEF（拡大係数）'!$A$4:$AO$4,0)),0)</f>
        <v>0</v>
      </c>
      <c r="AN125" s="2">
        <f>IFERROR(INDEX('BEF（拡大係数）'!$A$4:$AO$154,MATCH(【入力】吸収量・排出量算定シート!$H125,'BEF（拡大係数）'!$A$4:$A$154,0),MATCH($G125,'BEF（拡大係数）'!$A$4:$AO$4,0)),0)</f>
        <v>0</v>
      </c>
      <c r="AO125" s="2">
        <f>IFERROR(INDEX('BEF（拡大係数）'!$A$4:$AO$154,MATCH(【入力】吸収量・排出量算定シート!$H125,'BEF（拡大係数）'!$A$4:$A$154,0),MATCH($G125,'BEF（拡大係数）'!$A$4:$AO$4,0)),0)</f>
        <v>0</v>
      </c>
      <c r="AP125" s="2">
        <f>IFERROR(INDEX('BEF（拡大係数）'!$A$4:$AO$154,MATCH(【入力】吸収量・排出量算定シート!$H125,'BEF（拡大係数）'!$A$4:$A$154,0),MATCH($G125,'BEF（拡大係数）'!$A$4:$AO$4,0)),0)</f>
        <v>0</v>
      </c>
      <c r="AQ125" s="2">
        <f>IFERROR(INDEX('BEF（拡大係数）'!$A$4:$AO$154,MATCH(【入力】吸収量・排出量算定シート!$H125,'BEF（拡大係数）'!$A$4:$A$154,0),MATCH($G125,'BEF（拡大係数）'!$A$4:$AO$4,0)),0)</f>
        <v>0</v>
      </c>
      <c r="AR125" s="2">
        <f>IFERROR(INDEX('BEF（拡大係数）'!$A$4:$AO$154,MATCH(【入力】吸収量・排出量算定シート!$H125,'BEF（拡大係数）'!$A$4:$A$154,0),MATCH($G125,'BEF（拡大係数）'!$A$4:$AO$4,0)),0)</f>
        <v>0</v>
      </c>
      <c r="AS125" s="2">
        <f>IFERROR(INDEX('BEF（拡大係数）'!$A$4:$AO$154,MATCH(【入力】吸収量・排出量算定シート!$H125,'BEF（拡大係数）'!$A$4:$A$154,0),MATCH($G125,'BEF（拡大係数）'!$A$4:$AO$4,0)),0)</f>
        <v>0</v>
      </c>
      <c r="AT125" s="2">
        <f>IFERROR(INDEX('BEF（拡大係数）'!$A$4:$AO$154,MATCH(【入力】吸収量・排出量算定シート!$H125,'BEF（拡大係数）'!$A$4:$A$154,0),MATCH($G125,'BEF（拡大係数）'!$A$4:$AO$4,0)),0)</f>
        <v>0</v>
      </c>
      <c r="AU125" s="2">
        <f>IFERROR(VLOOKUP($G125,パラメータ_オリジナル!$B$6:$G$45,4,FALSE),0)</f>
        <v>0</v>
      </c>
      <c r="AV125" s="2">
        <f>IFERROR(VLOOKUP($G125,パラメータ_オリジナル!$B$6:$G$45,5,FALSE),0)</f>
        <v>0</v>
      </c>
      <c r="AW125" s="2">
        <f>IFERROR(VLOOKUP($G125,パラメータ_オリジナル!$B$6:$G$45,6,FALSE),0)</f>
        <v>0</v>
      </c>
      <c r="AX125" s="125">
        <f t="shared" si="250"/>
        <v>0</v>
      </c>
      <c r="AY125" s="125">
        <f t="shared" si="251"/>
        <v>0</v>
      </c>
      <c r="AZ125" s="125">
        <f t="shared" si="252"/>
        <v>0</v>
      </c>
      <c r="BA125" s="125">
        <f t="shared" si="253"/>
        <v>0</v>
      </c>
      <c r="BB125" s="125">
        <f t="shared" si="254"/>
        <v>0</v>
      </c>
      <c r="BC125" s="125">
        <f t="shared" si="255"/>
        <v>0</v>
      </c>
      <c r="BD125" s="125">
        <f t="shared" si="256"/>
        <v>0</v>
      </c>
      <c r="BE125" s="125">
        <f t="shared" si="257"/>
        <v>0</v>
      </c>
      <c r="BF125" s="125">
        <f t="shared" si="258"/>
        <v>0</v>
      </c>
      <c r="BG125" s="125">
        <f t="shared" si="259"/>
        <v>0</v>
      </c>
      <c r="BH125" s="125">
        <f t="shared" si="260"/>
        <v>0</v>
      </c>
      <c r="BI125" s="125">
        <f t="shared" si="261"/>
        <v>0</v>
      </c>
      <c r="BJ125" s="125">
        <f t="shared" si="262"/>
        <v>0</v>
      </c>
      <c r="BK125" s="125">
        <f t="shared" si="263"/>
        <v>0</v>
      </c>
      <c r="BL125" s="125">
        <f t="shared" si="264"/>
        <v>0</v>
      </c>
      <c r="BM125" s="125">
        <f t="shared" si="265"/>
        <v>0</v>
      </c>
      <c r="BN125" s="125">
        <f t="shared" si="266"/>
        <v>0</v>
      </c>
      <c r="BO125" s="125">
        <f t="shared" si="267"/>
        <v>0</v>
      </c>
      <c r="BP125" s="125">
        <f t="shared" si="268"/>
        <v>0</v>
      </c>
      <c r="BQ125" s="125">
        <f t="shared" si="269"/>
        <v>0</v>
      </c>
      <c r="BR125" s="125">
        <f t="shared" si="270"/>
        <v>0</v>
      </c>
      <c r="BS125" s="125">
        <f t="shared" si="271"/>
        <v>0</v>
      </c>
      <c r="BT125" s="125">
        <f t="shared" si="272"/>
        <v>0</v>
      </c>
      <c r="BU125" s="125">
        <f t="shared" si="273"/>
        <v>0</v>
      </c>
      <c r="BV125" s="125">
        <f t="shared" si="274"/>
        <v>0</v>
      </c>
      <c r="BW125" s="125">
        <f t="shared" si="275"/>
        <v>0</v>
      </c>
      <c r="BX125" s="125">
        <f t="shared" si="276"/>
        <v>0</v>
      </c>
      <c r="BY125" s="125">
        <f t="shared" si="277"/>
        <v>0</v>
      </c>
      <c r="BZ125" s="125">
        <f t="shared" si="278"/>
        <v>0</v>
      </c>
      <c r="CA125" s="125">
        <f t="shared" si="279"/>
        <v>0</v>
      </c>
      <c r="CB125" s="125">
        <f t="shared" si="280"/>
        <v>0</v>
      </c>
      <c r="CC125" s="125">
        <f t="shared" si="281"/>
        <v>0</v>
      </c>
      <c r="CD125" s="125">
        <f t="shared" si="282"/>
        <v>0</v>
      </c>
      <c r="CE125" s="125">
        <f t="shared" si="283"/>
        <v>0</v>
      </c>
      <c r="CF125" s="2">
        <f>IFERROR(IF($F125="地位Ⅰ",INDEX(幹材積成長量!$I$7:$K$148,MATCH((【入力】吸収量・排出量算定シート!$H125+(【入力】吸収量・排出量算定シート!CF$17-【入力】吸収量・排出量算定シート!$CF$17)),幹材積成長量!$I$7:$I$148,0),MATCH(【入力】吸収量・排出量算定シート!$G125,幹材積成長量!$I$7:$K$7,0)),IF($F125="地位Ⅲ",INDEX(幹材積成長量!$O$7:$Q$148,MATCH((【入力】吸収量・排出量算定シート!$H125+(【入力】吸収量・排出量算定シート!CF$17-【入力】吸収量・排出量算定シート!$CF$17)),幹材積成長量!$O$7:$O$148,0),MATCH(【入力】吸収量・排出量算定シート!$G125,幹材積成長量!$O$7:$Q$7,0)),INDEX(幹材積成長量!$L$7:$N$148,MATCH((【入力】吸収量・排出量算定シート!$H125+(【入力】吸収量・排出量算定シート!CF$17-【入力】吸収量・排出量算定シート!$CF$17)),幹材積成長量!$L$7:$L$148,0),MATCH(【入力】吸収量・排出量算定シート!$G125,幹材積成長量!$L$7:$N$7,0)))),0)</f>
        <v>0</v>
      </c>
      <c r="CG125" s="2">
        <f>IFERROR(IF($F125="地位Ⅰ",INDEX(幹材積成長量!$I$7:$K$148,MATCH((【入力】吸収量・排出量算定シート!$H125+(【入力】吸収量・排出量算定シート!CG$17-【入力】吸収量・排出量算定シート!$CF$17)),幹材積成長量!$I$7:$I$148,0),MATCH(【入力】吸収量・排出量算定シート!$G125,幹材積成長量!$I$7:$K$7,0)),IF($F125="地位Ⅲ",INDEX(幹材積成長量!$O$7:$Q$148,MATCH((【入力】吸収量・排出量算定シート!$H125+(【入力】吸収量・排出量算定シート!CG$17-【入力】吸収量・排出量算定シート!$CF$17)),幹材積成長量!$O$7:$O$148,0),MATCH(【入力】吸収量・排出量算定シート!$G125,幹材積成長量!$O$7:$Q$7,0)),INDEX(幹材積成長量!$L$7:$N$148,MATCH((【入力】吸収量・排出量算定シート!$H125+(【入力】吸収量・排出量算定シート!CG$17-【入力】吸収量・排出量算定シート!$CF$17)),幹材積成長量!$L$7:$L$148,0),MATCH(【入力】吸収量・排出量算定シート!$G125,幹材積成長量!$L$7:$N$7,0)))),0)</f>
        <v>0</v>
      </c>
      <c r="CH125" s="2">
        <f>IFERROR(IF($F125="地位Ⅰ",INDEX(幹材積成長量!$I$7:$K$148,MATCH((【入力】吸収量・排出量算定シート!$H125+(【入力】吸収量・排出量算定シート!CH$17-【入力】吸収量・排出量算定シート!$CF$17)),幹材積成長量!$I$7:$I$148,0),MATCH(【入力】吸収量・排出量算定シート!$G125,幹材積成長量!$I$7:$K$7,0)),IF($F125="地位Ⅲ",INDEX(幹材積成長量!$O$7:$Q$148,MATCH((【入力】吸収量・排出量算定シート!$H125+(【入力】吸収量・排出量算定シート!CH$17-【入力】吸収量・排出量算定シート!$CF$17)),幹材積成長量!$O$7:$O$148,0),MATCH(【入力】吸収量・排出量算定シート!$G125,幹材積成長量!$O$7:$Q$7,0)),INDEX(幹材積成長量!$L$7:$N$148,MATCH((【入力】吸収量・排出量算定シート!$H125+(【入力】吸収量・排出量算定シート!CH$17-【入力】吸収量・排出量算定シート!$CF$17)),幹材積成長量!$L$7:$L$148,0),MATCH(【入力】吸収量・排出量算定シート!$G125,幹材積成長量!$L$7:$N$7,0)))),0)</f>
        <v>0</v>
      </c>
      <c r="CI125" s="2">
        <f>IFERROR(IF($F125="地位Ⅰ",INDEX(幹材積成長量!$I$7:$K$148,MATCH((【入力】吸収量・排出量算定シート!$H125+(【入力】吸収量・排出量算定シート!CI$17-【入力】吸収量・排出量算定シート!$CF$17)),幹材積成長量!$I$7:$I$148,0),MATCH(【入力】吸収量・排出量算定シート!$G125,幹材積成長量!$I$7:$K$7,0)),IF($F125="地位Ⅲ",INDEX(幹材積成長量!$O$7:$Q$148,MATCH((【入力】吸収量・排出量算定シート!$H125+(【入力】吸収量・排出量算定シート!CI$17-【入力】吸収量・排出量算定シート!$CF$17)),幹材積成長量!$O$7:$O$148,0),MATCH(【入力】吸収量・排出量算定シート!$G125,幹材積成長量!$O$7:$Q$7,0)),INDEX(幹材積成長量!$L$7:$N$148,MATCH((【入力】吸収量・排出量算定シート!$H125+(【入力】吸収量・排出量算定シート!CI$17-【入力】吸収量・排出量算定シート!$CF$17)),幹材積成長量!$L$7:$L$148,0),MATCH(【入力】吸収量・排出量算定シート!$G125,幹材積成長量!$L$7:$N$7,0)))),0)</f>
        <v>0</v>
      </c>
      <c r="CJ125" s="2">
        <f>IFERROR(IF($F125="地位Ⅰ",INDEX(幹材積成長量!$I$7:$K$148,MATCH((【入力】吸収量・排出量算定シート!$H125+(【入力】吸収量・排出量算定シート!CJ$17-【入力】吸収量・排出量算定シート!$CF$17)),幹材積成長量!$I$7:$I$148,0),MATCH(【入力】吸収量・排出量算定シート!$G125,幹材積成長量!$I$7:$K$7,0)),IF($F125="地位Ⅲ",INDEX(幹材積成長量!$O$7:$Q$148,MATCH((【入力】吸収量・排出量算定シート!$H125+(【入力】吸収量・排出量算定シート!CJ$17-【入力】吸収量・排出量算定シート!$CF$17)),幹材積成長量!$O$7:$O$148,0),MATCH(【入力】吸収量・排出量算定シート!$G125,幹材積成長量!$O$7:$Q$7,0)),INDEX(幹材積成長量!$L$7:$N$148,MATCH((【入力】吸収量・排出量算定シート!$H125+(【入力】吸収量・排出量算定シート!CJ$17-【入力】吸収量・排出量算定シート!$CF$17)),幹材積成長量!$L$7:$L$148,0),MATCH(【入力】吸収量・排出量算定シート!$G125,幹材積成長量!$L$7:$N$7,0)))),0)</f>
        <v>0</v>
      </c>
      <c r="CK125" s="2">
        <f>IFERROR(IF($F125="地位Ⅰ",INDEX(幹材積成長量!$I$7:$K$148,MATCH((【入力】吸収量・排出量算定シート!$H125+(【入力】吸収量・排出量算定シート!CK$17-【入力】吸収量・排出量算定シート!$CF$17)),幹材積成長量!$I$7:$I$148,0),MATCH(【入力】吸収量・排出量算定シート!$G125,幹材積成長量!$I$7:$K$7,0)),IF($F125="地位Ⅲ",INDEX(幹材積成長量!$O$7:$Q$148,MATCH((【入力】吸収量・排出量算定シート!$H125+(【入力】吸収量・排出量算定シート!CK$17-【入力】吸収量・排出量算定シート!$CF$17)),幹材積成長量!$O$7:$O$148,0),MATCH(【入力】吸収量・排出量算定シート!$G125,幹材積成長量!$O$7:$Q$7,0)),INDEX(幹材積成長量!$L$7:$N$148,MATCH((【入力】吸収量・排出量算定シート!$H125+(【入力】吸収量・排出量算定シート!CK$17-【入力】吸収量・排出量算定シート!$CF$17)),幹材積成長量!$L$7:$L$148,0),MATCH(【入力】吸収量・排出量算定シート!$G125,幹材積成長量!$L$7:$N$7,0)))),0)</f>
        <v>0</v>
      </c>
      <c r="CL125" s="2">
        <f>IFERROR(IF($F125="地位Ⅰ",INDEX(幹材積成長量!$I$7:$K$148,MATCH((【入力】吸収量・排出量算定シート!$H125+(【入力】吸収量・排出量算定シート!CL$17-【入力】吸収量・排出量算定シート!$CF$17)),幹材積成長量!$I$7:$I$148,0),MATCH(【入力】吸収量・排出量算定シート!$G125,幹材積成長量!$I$7:$K$7,0)),IF($F125="地位Ⅲ",INDEX(幹材積成長量!$O$7:$Q$148,MATCH((【入力】吸収量・排出量算定シート!$H125+(【入力】吸収量・排出量算定シート!CL$17-【入力】吸収量・排出量算定シート!$CF$17)),幹材積成長量!$O$7:$O$148,0),MATCH(【入力】吸収量・排出量算定シート!$G125,幹材積成長量!$O$7:$Q$7,0)),INDEX(幹材積成長量!$L$7:$N$148,MATCH((【入力】吸収量・排出量算定シート!$H125+(【入力】吸収量・排出量算定シート!CL$17-【入力】吸収量・排出量算定シート!$CF$17)),幹材積成長量!$L$7:$L$148,0),MATCH(【入力】吸収量・排出量算定シート!$G125,幹材積成長量!$L$7:$N$7,0)))),0)</f>
        <v>0</v>
      </c>
      <c r="CM125" s="2">
        <f>IFERROR(IF($F125="地位Ⅰ",INDEX(幹材積成長量!$I$7:$K$148,MATCH((【入力】吸収量・排出量算定シート!$H125+(【入力】吸収量・排出量算定シート!CM$17-【入力】吸収量・排出量算定シート!$CF$17)),幹材積成長量!$I$7:$I$148,0),MATCH(【入力】吸収量・排出量算定シート!$G125,幹材積成長量!$I$7:$K$7,0)),IF($F125="地位Ⅲ",INDEX(幹材積成長量!$O$7:$Q$148,MATCH((【入力】吸収量・排出量算定シート!$H125+(【入力】吸収量・排出量算定シート!CM$17-【入力】吸収量・排出量算定シート!$CF$17)),幹材積成長量!$O$7:$O$148,0),MATCH(【入力】吸収量・排出量算定シート!$G125,幹材積成長量!$O$7:$Q$7,0)),INDEX(幹材積成長量!$L$7:$N$148,MATCH((【入力】吸収量・排出量算定シート!$H125+(【入力】吸収量・排出量算定シート!CM$17-【入力】吸収量・排出量算定シート!$CF$17)),幹材積成長量!$L$7:$L$148,0),MATCH(【入力】吸収量・排出量算定シート!$G125,幹材積成長量!$L$7:$N$7,0)))),0)</f>
        <v>0</v>
      </c>
      <c r="CN125" s="2">
        <f>IFERROR(IF($F125="地位Ⅰ",INDEX(幹材積成長量!$I$7:$K$148,MATCH((【入力】吸収量・排出量算定シート!$H125+(【入力】吸収量・排出量算定シート!CN$17-【入力】吸収量・排出量算定シート!$CF$17)),幹材積成長量!$I$7:$I$148,0),MATCH(【入力】吸収量・排出量算定シート!$G125,幹材積成長量!$I$7:$K$7,0)),IF($F125="地位Ⅲ",INDEX(幹材積成長量!$O$7:$Q$148,MATCH((【入力】吸収量・排出量算定シート!$H125+(【入力】吸収量・排出量算定シート!CN$17-【入力】吸収量・排出量算定シート!$CF$17)),幹材積成長量!$O$7:$O$148,0),MATCH(【入力】吸収量・排出量算定シート!$G125,幹材積成長量!$O$7:$Q$7,0)),INDEX(幹材積成長量!$L$7:$N$148,MATCH((【入力】吸収量・排出量算定シート!$H125+(【入力】吸収量・排出量算定シート!CN$17-【入力】吸収量・排出量算定シート!$CF$17)),幹材積成長量!$L$7:$L$148,0),MATCH(【入力】吸収量・排出量算定シート!$G125,幹材積成長量!$L$7:$N$7,0)))),0)</f>
        <v>0</v>
      </c>
      <c r="CO125" s="2">
        <f>IFERROR(IF($F125="地位Ⅰ",INDEX(幹材積成長量!$I$7:$K$148,MATCH((【入力】吸収量・排出量算定シート!$H125+(【入力】吸収量・排出量算定シート!CO$17-【入力】吸収量・排出量算定シート!$CF$17)),幹材積成長量!$I$7:$I$148,0),MATCH(【入力】吸収量・排出量算定シート!$G125,幹材積成長量!$I$7:$K$7,0)),IF($F125="地位Ⅲ",INDEX(幹材積成長量!$O$7:$Q$148,MATCH((【入力】吸収量・排出量算定シート!$H125+(【入力】吸収量・排出量算定シート!CO$17-【入力】吸収量・排出量算定シート!$CF$17)),幹材積成長量!$O$7:$O$148,0),MATCH(【入力】吸収量・排出量算定シート!$G125,幹材積成長量!$O$7:$Q$7,0)),INDEX(幹材積成長量!$L$7:$N$148,MATCH((【入力】吸収量・排出量算定シート!$H125+(【入力】吸収量・排出量算定シート!CO$17-【入力】吸収量・排出量算定シート!$CF$17)),幹材積成長量!$L$7:$L$148,0),MATCH(【入力】吸収量・排出量算定シート!$G125,幹材積成長量!$L$7:$N$7,0)))),0)</f>
        <v>0</v>
      </c>
      <c r="CP125" s="2">
        <f>IFERROR(IF($F125="地位Ⅰ",INDEX(幹材積成長量!$I$7:$K$148,MATCH((【入力】吸収量・排出量算定シート!$H125+(【入力】吸収量・排出量算定シート!CP$17-【入力】吸収量・排出量算定シート!$CF$17)),幹材積成長量!$I$7:$I$148,0),MATCH(【入力】吸収量・排出量算定シート!$G125,幹材積成長量!$I$7:$K$7,0)),IF($F125="地位Ⅲ",INDEX(幹材積成長量!$O$7:$Q$148,MATCH((【入力】吸収量・排出量算定シート!$H125+(【入力】吸収量・排出量算定シート!CP$17-【入力】吸収量・排出量算定シート!$CF$17)),幹材積成長量!$O$7:$O$148,0),MATCH(【入力】吸収量・排出量算定シート!$G125,幹材積成長量!$O$7:$Q$7,0)),INDEX(幹材積成長量!$L$7:$N$148,MATCH((【入力】吸収量・排出量算定シート!$H125+(【入力】吸収量・排出量算定シート!CP$17-【入力】吸収量・排出量算定シート!$CF$17)),幹材積成長量!$L$7:$L$148,0),MATCH(【入力】吸収量・排出量算定シート!$G125,幹材積成長量!$L$7:$N$7,0)))),0)</f>
        <v>0</v>
      </c>
      <c r="CQ125" s="2">
        <f>IFERROR(IF($F125="地位Ⅰ",INDEX(幹材積成長量!$I$7:$K$148,MATCH((【入力】吸収量・排出量算定シート!$H125+(【入力】吸収量・排出量算定シート!CQ$17-【入力】吸収量・排出量算定シート!$CF$17)),幹材積成長量!$I$7:$I$148,0),MATCH(【入力】吸収量・排出量算定シート!$G125,幹材積成長量!$I$7:$K$7,0)),IF($F125="地位Ⅲ",INDEX(幹材積成長量!$O$7:$Q$148,MATCH((【入力】吸収量・排出量算定シート!$H125+(【入力】吸収量・排出量算定シート!CQ$17-【入力】吸収量・排出量算定シート!$CF$17)),幹材積成長量!$O$7:$O$148,0),MATCH(【入力】吸収量・排出量算定シート!$G125,幹材積成長量!$O$7:$Q$7,0)),INDEX(幹材積成長量!$L$7:$N$148,MATCH((【入力】吸収量・排出量算定シート!$H125+(【入力】吸収量・排出量算定シート!CQ$17-【入力】吸収量・排出量算定シート!$CF$17)),幹材積成長量!$L$7:$L$148,0),MATCH(【入力】吸収量・排出量算定シート!$G125,幹材積成長量!$L$7:$N$7,0)))),0)</f>
        <v>0</v>
      </c>
      <c r="CR125" s="2">
        <f>IFERROR(IF($F125="地位Ⅰ",INDEX(幹材積成長量!$I$7:$K$148,MATCH((【入力】吸収量・排出量算定シート!$H125+(【入力】吸収量・排出量算定シート!CR$17-【入力】吸収量・排出量算定シート!$CF$17)),幹材積成長量!$I$7:$I$148,0),MATCH(【入力】吸収量・排出量算定シート!$G125,幹材積成長量!$I$7:$K$7,0)),IF($F125="地位Ⅲ",INDEX(幹材積成長量!$O$7:$Q$148,MATCH((【入力】吸収量・排出量算定シート!$H125+(【入力】吸収量・排出量算定シート!CR$17-【入力】吸収量・排出量算定シート!$CF$17)),幹材積成長量!$O$7:$O$148,0),MATCH(【入力】吸収量・排出量算定シート!$G125,幹材積成長量!$O$7:$Q$7,0)),INDEX(幹材積成長量!$L$7:$N$148,MATCH((【入力】吸収量・排出量算定シート!$H125+(【入力】吸収量・排出量算定シート!CR$17-【入力】吸収量・排出量算定シート!$CF$17)),幹材積成長量!$L$7:$L$148,0),MATCH(【入力】吸収量・排出量算定シート!$G125,幹材積成長量!$L$7:$N$7,0)))),0)</f>
        <v>0</v>
      </c>
      <c r="CS125" s="2">
        <f>IFERROR(IF($F125="地位Ⅰ",INDEX(幹材積成長量!$I$7:$K$148,MATCH((【入力】吸収量・排出量算定シート!$H125+(【入力】吸収量・排出量算定シート!CS$17-【入力】吸収量・排出量算定シート!$CF$17)),幹材積成長量!$I$7:$I$148,0),MATCH(【入力】吸収量・排出量算定シート!$G125,幹材積成長量!$I$7:$K$7,0)),IF($F125="地位Ⅲ",INDEX(幹材積成長量!$O$7:$Q$148,MATCH((【入力】吸収量・排出量算定シート!$H125+(【入力】吸収量・排出量算定シート!CS$17-【入力】吸収量・排出量算定シート!$CF$17)),幹材積成長量!$O$7:$O$148,0),MATCH(【入力】吸収量・排出量算定シート!$G125,幹材積成長量!$O$7:$Q$7,0)),INDEX(幹材積成長量!$L$7:$N$148,MATCH((【入力】吸収量・排出量算定シート!$H125+(【入力】吸収量・排出量算定シート!CS$17-【入力】吸収量・排出量算定シート!$CF$17)),幹材積成長量!$L$7:$L$148,0),MATCH(【入力】吸収量・排出量算定シート!$G125,幹材積成長量!$L$7:$N$7,0)))),0)</f>
        <v>0</v>
      </c>
      <c r="CT125" s="2">
        <f>IFERROR(IF($F125="地位Ⅰ",INDEX(幹材積成長量!$I$7:$K$148,MATCH((【入力】吸収量・排出量算定シート!$H125+(【入力】吸収量・排出量算定シート!CT$17-【入力】吸収量・排出量算定シート!$CF$17)),幹材積成長量!$I$7:$I$148,0),MATCH(【入力】吸収量・排出量算定シート!$G125,幹材積成長量!$I$7:$K$7,0)),IF($F125="地位Ⅲ",INDEX(幹材積成長量!$O$7:$Q$148,MATCH((【入力】吸収量・排出量算定シート!$H125+(【入力】吸収量・排出量算定シート!CT$17-【入力】吸収量・排出量算定シート!$CF$17)),幹材積成長量!$O$7:$O$148,0),MATCH(【入力】吸収量・排出量算定シート!$G125,幹材積成長量!$O$7:$Q$7,0)),INDEX(幹材積成長量!$L$7:$N$148,MATCH((【入力】吸収量・排出量算定シート!$H125+(【入力】吸収量・排出量算定シート!CT$17-【入力】吸収量・排出量算定シート!$CF$17)),幹材積成長量!$L$7:$L$148,0),MATCH(【入力】吸収量・排出量算定シート!$G125,幹材積成長量!$L$7:$N$7,0)))),0)</f>
        <v>0</v>
      </c>
      <c r="CU125" s="2">
        <f>IFERROR(IF($F125="地位Ⅰ",INDEX(幹材積成長量!$I$7:$K$148,MATCH((【入力】吸収量・排出量算定シート!$H125+(【入力】吸収量・排出量算定シート!CU$17-【入力】吸収量・排出量算定シート!$CF$17)),幹材積成長量!$I$7:$I$148,0),MATCH(【入力】吸収量・排出量算定シート!$G125,幹材積成長量!$I$7:$K$7,0)),IF($F125="地位Ⅲ",INDEX(幹材積成長量!$O$7:$Q$148,MATCH((【入力】吸収量・排出量算定シート!$H125+(【入力】吸収量・排出量算定シート!CU$17-【入力】吸収量・排出量算定シート!$CF$17)),幹材積成長量!$O$7:$O$148,0),MATCH(【入力】吸収量・排出量算定シート!$G125,幹材積成長量!$O$7:$Q$7,0)),INDEX(幹材積成長量!$L$7:$N$148,MATCH((【入力】吸収量・排出量算定シート!$H125+(【入力】吸収量・排出量算定シート!CU$17-【入力】吸収量・排出量算定シート!$CF$17)),幹材積成長量!$L$7:$L$148,0),MATCH(【入力】吸収量・排出量算定シート!$G125,幹材積成長量!$L$7:$N$7,0)))),0)</f>
        <v>0</v>
      </c>
      <c r="CV125" s="2">
        <f>IFERROR(IF($F125="地位Ⅰ",INDEX(幹材積成長量!$I$7:$K$148,MATCH((【入力】吸収量・排出量算定シート!$H125+(【入力】吸収量・排出量算定シート!CV$17-【入力】吸収量・排出量算定シート!$CF$17)),幹材積成長量!$I$7:$I$148,0),MATCH(【入力】吸収量・排出量算定シート!$G125,幹材積成長量!$I$7:$K$7,0)),IF($F125="地位Ⅲ",INDEX(幹材積成長量!$O$7:$Q$148,MATCH((【入力】吸収量・排出量算定シート!$H125+(【入力】吸収量・排出量算定シート!CV$17-【入力】吸収量・排出量算定シート!$CF$17)),幹材積成長量!$O$7:$O$148,0),MATCH(【入力】吸収量・排出量算定シート!$G125,幹材積成長量!$O$7:$Q$7,0)),INDEX(幹材積成長量!$L$7:$N$148,MATCH((【入力】吸収量・排出量算定シート!$H125+(【入力】吸収量・排出量算定シート!CV$17-【入力】吸収量・排出量算定シート!$CF$17)),幹材積成長量!$L$7:$L$148,0),MATCH(【入力】吸収量・排出量算定シート!$G125,幹材積成長量!$L$7:$N$7,0)))),0)</f>
        <v>0</v>
      </c>
      <c r="CW125" s="2">
        <f t="shared" si="284"/>
        <v>0</v>
      </c>
      <c r="CX125" s="2">
        <f t="shared" si="285"/>
        <v>0</v>
      </c>
      <c r="CY125" s="2">
        <f t="shared" si="286"/>
        <v>0</v>
      </c>
      <c r="CZ125" s="2">
        <f t="shared" si="287"/>
        <v>0</v>
      </c>
      <c r="DA125" s="2">
        <f t="shared" si="288"/>
        <v>0</v>
      </c>
      <c r="DB125" s="2">
        <f t="shared" si="289"/>
        <v>0</v>
      </c>
      <c r="DC125" s="2">
        <f t="shared" si="290"/>
        <v>0</v>
      </c>
      <c r="DD125" s="2">
        <f t="shared" si="291"/>
        <v>0</v>
      </c>
      <c r="DE125" s="2">
        <f t="shared" si="292"/>
        <v>0</v>
      </c>
      <c r="DF125" s="2">
        <f t="shared" si="293"/>
        <v>0</v>
      </c>
      <c r="DG125" s="2">
        <f t="shared" si="294"/>
        <v>0</v>
      </c>
      <c r="DH125" s="2">
        <f t="shared" si="295"/>
        <v>0</v>
      </c>
      <c r="DI125" s="2">
        <f t="shared" si="296"/>
        <v>0</v>
      </c>
      <c r="DJ125" s="2">
        <f t="shared" si="297"/>
        <v>0</v>
      </c>
      <c r="DK125" s="2">
        <f t="shared" si="298"/>
        <v>0</v>
      </c>
      <c r="DL125" s="2">
        <f t="shared" si="299"/>
        <v>0</v>
      </c>
      <c r="DM125" s="2">
        <f t="shared" si="300"/>
        <v>0</v>
      </c>
      <c r="DN125" s="187">
        <f>IFERROR(IF($F125="地位Ⅰ",INDEX(幹材積成長量!$AE$7:$AG$14,8,MATCH(【入力】吸収量・排出量算定シート!$G125,幹材積成長量!$AE$7:$AG$7,0)),IF($F125="地位Ⅲ",INDEX(幹材積成長量!$AK$7:$AM$14,8,MATCH(【入力】吸収量・排出量算定シート!$G125,幹材積成長量!$AK$7:$AM$7,0)),INDEX(幹材積成長量!$AH$7:$AJ$14,8,MATCH(【入力】吸収量・排出量算定シート!$G125,幹材積成長量!$AH$7:$AJ$7,0)))),0)</f>
        <v>0</v>
      </c>
      <c r="DO125" s="187">
        <f>IFERROR(IF($F125="地位Ⅰ",INDEX(幹材積成長量!$AE$7:$AG$14,8,MATCH(【入力】吸収量・排出量算定シート!$G125,幹材積成長量!$AE$7:$AG$7,0)),IF($F125="地位Ⅲ",INDEX(幹材積成長量!$AK$7:$AM$14,8,MATCH(【入力】吸収量・排出量算定シート!$G125,幹材積成長量!$AK$7:$AM$7,0)),INDEX(幹材積成長量!$AH$7:$AJ$14,8,MATCH(【入力】吸収量・排出量算定シート!$G125,幹材積成長量!$AH$7:$AJ$7,0)))),0)</f>
        <v>0</v>
      </c>
      <c r="DP125" s="187">
        <f>IFERROR(IF($F125="地位Ⅰ",INDEX(幹材積成長量!$AE$7:$AG$14,8,MATCH(【入力】吸収量・排出量算定シート!$G125,幹材積成長量!$AE$7:$AG$7,0)),IF($F125="地位Ⅲ",INDEX(幹材積成長量!$AK$7:$AM$14,8,MATCH(【入力】吸収量・排出量算定シート!$G125,幹材積成長量!$AK$7:$AM$7,0)),INDEX(幹材積成長量!$AH$7:$AJ$14,8,MATCH(【入力】吸収量・排出量算定シート!$G125,幹材積成長量!$AH$7:$AJ$7,0)))),0)</f>
        <v>0</v>
      </c>
      <c r="DQ125" s="187">
        <f>IFERROR(IF($F125="地位Ⅰ",INDEX(幹材積成長量!$AE$7:$AG$14,8,MATCH(【入力】吸収量・排出量算定シート!$G125,幹材積成長量!$AE$7:$AG$7,0)),IF($F125="地位Ⅲ",INDEX(幹材積成長量!$AK$7:$AM$14,8,MATCH(【入力】吸収量・排出量算定シート!$G125,幹材積成長量!$AK$7:$AM$7,0)),INDEX(幹材積成長量!$AH$7:$AJ$14,8,MATCH(【入力】吸収量・排出量算定シート!$G125,幹材積成長量!$AH$7:$AJ$7,0)))),0)</f>
        <v>0</v>
      </c>
      <c r="DR125" s="187">
        <f>IFERROR(IF($F125="地位Ⅰ",INDEX(幹材積成長量!$AE$7:$AG$14,8,MATCH(【入力】吸収量・排出量算定シート!$G125,幹材積成長量!$AE$7:$AG$7,0)),IF($F125="地位Ⅲ",INDEX(幹材積成長量!$AK$7:$AM$14,8,MATCH(【入力】吸収量・排出量算定シート!$G125,幹材積成長量!$AK$7:$AM$7,0)),INDEX(幹材積成長量!$AH$7:$AJ$14,8,MATCH(【入力】吸収量・排出量算定シート!$G125,幹材積成長量!$AH$7:$AJ$7,0)))),0)</f>
        <v>0</v>
      </c>
      <c r="DS125" s="187">
        <f>IFERROR(IF($F125="地位Ⅰ",INDEX(幹材積成長量!$AE$7:$AG$14,8,MATCH(【入力】吸収量・排出量算定シート!$G125,幹材積成長量!$AE$7:$AG$7,0)),IF($F125="地位Ⅲ",INDEX(幹材積成長量!$AK$7:$AM$14,8,MATCH(【入力】吸収量・排出量算定シート!$G125,幹材積成長量!$AK$7:$AM$7,0)),INDEX(幹材積成長量!$AH$7:$AJ$14,8,MATCH(【入力】吸収量・排出量算定シート!$G125,幹材積成長量!$AH$7:$AJ$7,0)))),0)</f>
        <v>0</v>
      </c>
      <c r="DT125" s="187">
        <f>IFERROR(IF($F125="地位Ⅰ",INDEX(幹材積成長量!$AE$7:$AG$14,8,MATCH(【入力】吸収量・排出量算定シート!$G125,幹材積成長量!$AE$7:$AG$7,0)),IF($F125="地位Ⅲ",INDEX(幹材積成長量!$AK$7:$AM$14,8,MATCH(【入力】吸収量・排出量算定シート!$G125,幹材積成長量!$AK$7:$AM$7,0)),INDEX(幹材積成長量!$AH$7:$AJ$14,8,MATCH(【入力】吸収量・排出量算定シート!$G125,幹材積成長量!$AH$7:$AJ$7,0)))),0)</f>
        <v>0</v>
      </c>
      <c r="DU125" s="187">
        <f>IFERROR(IF($F125="地位Ⅰ",INDEX(幹材積成長量!$AE$7:$AG$14,8,MATCH(【入力】吸収量・排出量算定シート!$G125,幹材積成長量!$AE$7:$AG$7,0)),IF($F125="地位Ⅲ",INDEX(幹材積成長量!$AK$7:$AM$14,8,MATCH(【入力】吸収量・排出量算定シート!$G125,幹材積成長量!$AK$7:$AM$7,0)),INDEX(幹材積成長量!$AH$7:$AJ$14,8,MATCH(【入力】吸収量・排出量算定シート!$G125,幹材積成長量!$AH$7:$AJ$7,0)))),0)</f>
        <v>0</v>
      </c>
      <c r="DV125" s="187">
        <f>IFERROR(IF($F125="地位Ⅰ",INDEX(幹材積成長量!$AE$7:$AG$14,8,MATCH(【入力】吸収量・排出量算定シート!$G125,幹材積成長量!$AE$7:$AG$7,0)),IF($F125="地位Ⅲ",INDEX(幹材積成長量!$AK$7:$AM$14,8,MATCH(【入力】吸収量・排出量算定シート!$G125,幹材積成長量!$AK$7:$AM$7,0)),INDEX(幹材積成長量!$AH$7:$AJ$14,8,MATCH(【入力】吸収量・排出量算定シート!$G125,幹材積成長量!$AH$7:$AJ$7,0)))),0)</f>
        <v>0</v>
      </c>
      <c r="DW125" s="187">
        <f>IFERROR(IF($F125="地位Ⅰ",INDEX(幹材積成長量!$AE$7:$AG$14,8,MATCH(【入力】吸収量・排出量算定シート!$G125,幹材積成長量!$AE$7:$AG$7,0)),IF($F125="地位Ⅲ",INDEX(幹材積成長量!$AK$7:$AM$14,8,MATCH(【入力】吸収量・排出量算定シート!$G125,幹材積成長量!$AK$7:$AM$7,0)),INDEX(幹材積成長量!$AH$7:$AJ$14,8,MATCH(【入力】吸収量・排出量算定シート!$G125,幹材積成長量!$AH$7:$AJ$7,0)))),0)</f>
        <v>0</v>
      </c>
      <c r="DX125" s="187">
        <f>IFERROR(IF($F125="地位Ⅰ",INDEX(幹材積成長量!$AE$7:$AG$14,8,MATCH(【入力】吸収量・排出量算定シート!$G125,幹材積成長量!$AE$7:$AG$7,0)),IF($F125="地位Ⅲ",INDEX(幹材積成長量!$AK$7:$AM$14,8,MATCH(【入力】吸収量・排出量算定シート!$G125,幹材積成長量!$AK$7:$AM$7,0)),INDEX(幹材積成長量!$AH$7:$AJ$14,8,MATCH(【入力】吸収量・排出量算定シート!$G125,幹材積成長量!$AH$7:$AJ$7,0)))),0)</f>
        <v>0</v>
      </c>
      <c r="DY125" s="187">
        <f>IFERROR(IF($F125="地位Ⅰ",INDEX(幹材積成長量!$AE$7:$AG$14,8,MATCH(【入力】吸収量・排出量算定シート!$G125,幹材積成長量!$AE$7:$AG$7,0)),IF($F125="地位Ⅲ",INDEX(幹材積成長量!$AK$7:$AM$14,8,MATCH(【入力】吸収量・排出量算定シート!$G125,幹材積成長量!$AK$7:$AM$7,0)),INDEX(幹材積成長量!$AH$7:$AJ$14,8,MATCH(【入力】吸収量・排出量算定シート!$G125,幹材積成長量!$AH$7:$AJ$7,0)))),0)</f>
        <v>0</v>
      </c>
      <c r="DZ125" s="187">
        <f>IFERROR(IF($F125="地位Ⅰ",INDEX(幹材積成長量!$AE$7:$AG$14,8,MATCH(【入力】吸収量・排出量算定シート!$G125,幹材積成長量!$AE$7:$AG$7,0)),IF($F125="地位Ⅲ",INDEX(幹材積成長量!$AK$7:$AM$14,8,MATCH(【入力】吸収量・排出量算定シート!$G125,幹材積成長量!$AK$7:$AM$7,0)),INDEX(幹材積成長量!$AH$7:$AJ$14,8,MATCH(【入力】吸収量・排出量算定シート!$G125,幹材積成長量!$AH$7:$AJ$7,0)))),0)</f>
        <v>0</v>
      </c>
      <c r="EA125" s="187">
        <f>IFERROR(IF($F125="地位Ⅰ",INDEX(幹材積成長量!$AE$7:$AG$14,8,MATCH(【入力】吸収量・排出量算定シート!$G125,幹材積成長量!$AE$7:$AG$7,0)),IF($F125="地位Ⅲ",INDEX(幹材積成長量!$AK$7:$AM$14,8,MATCH(【入力】吸収量・排出量算定シート!$G125,幹材積成長量!$AK$7:$AM$7,0)),INDEX(幹材積成長量!$AH$7:$AJ$14,8,MATCH(【入力】吸収量・排出量算定シート!$G125,幹材積成長量!$AH$7:$AJ$7,0)))),0)</f>
        <v>0</v>
      </c>
      <c r="EB125" s="187">
        <f>IFERROR(IF($F125="地位Ⅰ",INDEX(幹材積成長量!$AE$7:$AG$14,8,MATCH(【入力】吸収量・排出量算定シート!$G125,幹材積成長量!$AE$7:$AG$7,0)),IF($F125="地位Ⅲ",INDEX(幹材積成長量!$AK$7:$AM$14,8,MATCH(【入力】吸収量・排出量算定シート!$G125,幹材積成長量!$AK$7:$AM$7,0)),INDEX(幹材積成長量!$AH$7:$AJ$14,8,MATCH(【入力】吸収量・排出量算定シート!$G125,幹材積成長量!$AH$7:$AJ$7,0)))),0)</f>
        <v>0</v>
      </c>
      <c r="EC125" s="187">
        <f>IFERROR(IF($F125="地位Ⅰ",INDEX(幹材積成長量!$AE$7:$AG$14,8,MATCH(【入力】吸収量・排出量算定シート!$G125,幹材積成長量!$AE$7:$AG$7,0)),IF($F125="地位Ⅲ",INDEX(幹材積成長量!$AK$7:$AM$14,8,MATCH(【入力】吸収量・排出量算定シート!$G125,幹材積成長量!$AK$7:$AM$7,0)),INDEX(幹材積成長量!$AH$7:$AJ$14,8,MATCH(【入力】吸収量・排出量算定シート!$G125,幹材積成長量!$AH$7:$AJ$7,0)))),0)</f>
        <v>0</v>
      </c>
      <c r="ED125" s="186">
        <f t="shared" si="301"/>
        <v>0</v>
      </c>
      <c r="EE125" s="186">
        <f t="shared" si="302"/>
        <v>0</v>
      </c>
      <c r="EF125" s="186">
        <f t="shared" si="303"/>
        <v>0</v>
      </c>
      <c r="EG125" s="186">
        <f t="shared" si="304"/>
        <v>0</v>
      </c>
      <c r="EH125" s="186">
        <f t="shared" si="305"/>
        <v>0</v>
      </c>
      <c r="EI125" s="186">
        <f t="shared" si="306"/>
        <v>0</v>
      </c>
      <c r="EJ125" s="186">
        <f t="shared" si="307"/>
        <v>0</v>
      </c>
      <c r="EK125" s="186">
        <f t="shared" si="308"/>
        <v>0</v>
      </c>
      <c r="EL125" s="186">
        <f t="shared" si="309"/>
        <v>0</v>
      </c>
      <c r="EM125" s="186">
        <f t="shared" si="310"/>
        <v>0</v>
      </c>
      <c r="EN125" s="186">
        <f t="shared" si="311"/>
        <v>0</v>
      </c>
      <c r="EO125" s="186">
        <f t="shared" si="312"/>
        <v>0</v>
      </c>
      <c r="EP125" s="186">
        <f t="shared" si="313"/>
        <v>0</v>
      </c>
      <c r="EQ125" s="186">
        <f t="shared" si="314"/>
        <v>0</v>
      </c>
      <c r="ER125" s="186">
        <f t="shared" si="315"/>
        <v>0</v>
      </c>
      <c r="ES125" s="186">
        <f t="shared" si="316"/>
        <v>0</v>
      </c>
      <c r="ET125" s="186">
        <f t="shared" si="317"/>
        <v>0</v>
      </c>
    </row>
    <row r="126" spans="2:150" x14ac:dyDescent="0.3">
      <c r="B126" s="3"/>
      <c r="C126" s="3"/>
      <c r="D126" s="3"/>
      <c r="E126" s="3"/>
      <c r="G126" s="217"/>
      <c r="J126" s="3"/>
      <c r="M126" s="187">
        <f>IFERROR(IF($F126="地位Ⅰ",INDEX(幹材積成長量!$S$7:$U$148,MATCH(【入力】吸収量・排出量算定シート!$H126+(M$17-$M$17),幹材積成長量!$S$7:$S$148,0),MATCH($G126,幹材積成長量!$S$7:$U$7,0)),IF($F126="地位Ⅲ",INDEX(幹材積成長量!$Y$7:$AA$148,MATCH(【入力】吸収量・排出量算定シート!$H126+(M$17-$M$17),幹材積成長量!$Y$7:$Y$148,0),MATCH($G126,幹材積成長量!$Y$7:$AA$7,0)),INDEX(幹材積成長量!$V$7:$X$148,MATCH(【入力】吸収量・排出量算定シート!$H126+(M$17-$M$17),幹材積成長量!$V$7:$V$148,0),MATCH($G126,幹材積成長量!$V$7:$X$7,0)))),0)</f>
        <v>0</v>
      </c>
      <c r="N126" s="187">
        <f>IFERROR(IF($F126="地位Ⅰ",INDEX(幹材積成長量!$S$7:$U$148,MATCH(【入力】吸収量・排出量算定シート!$H126+(N$17-$M$17),幹材積成長量!$S$7:$S$148,0),MATCH($G126,幹材積成長量!$S$7:$U$7,0)),IF($F126="地位Ⅲ",INDEX(幹材積成長量!$Y$7:$AA$148,MATCH(【入力】吸収量・排出量算定シート!$H126+(N$17-$M$17),幹材積成長量!$Y$7:$Y$148,0),MATCH($G126,幹材積成長量!$Y$7:$AA$7,0)),INDEX(幹材積成長量!$V$7:$X$148,MATCH(【入力】吸収量・排出量算定シート!$H126+(N$17-$M$17),幹材積成長量!$V$7:$V$148,0),MATCH($G126,幹材積成長量!$V$7:$X$7,0)))),0)</f>
        <v>0</v>
      </c>
      <c r="O126" s="187">
        <f>IFERROR(IF($F126="地位Ⅰ",INDEX(幹材積成長量!$S$7:$U$148,MATCH(【入力】吸収量・排出量算定シート!$H126+(O$17-$M$17),幹材積成長量!$S$7:$S$148,0),MATCH($G126,幹材積成長量!$S$7:$U$7,0)),IF($F126="地位Ⅲ",INDEX(幹材積成長量!$Y$7:$AA$148,MATCH(【入力】吸収量・排出量算定シート!$H126+(O$17-$M$17),幹材積成長量!$Y$7:$Y$148,0),MATCH($G126,幹材積成長量!$Y$7:$AA$7,0)),INDEX(幹材積成長量!$V$7:$X$148,MATCH(【入力】吸収量・排出量算定シート!$H126+(O$17-$M$17),幹材積成長量!$V$7:$V$148,0),MATCH($G126,幹材積成長量!$V$7:$X$7,0)))),0)</f>
        <v>0</v>
      </c>
      <c r="P126" s="187">
        <f>IFERROR(IF($F126="地位Ⅰ",INDEX(幹材積成長量!$S$7:$U$148,MATCH(【入力】吸収量・排出量算定シート!$H126+(P$17-$M$17),幹材積成長量!$S$7:$S$148,0),MATCH($G126,幹材積成長量!$S$7:$U$7,0)),IF($F126="地位Ⅲ",INDEX(幹材積成長量!$Y$7:$AA$148,MATCH(【入力】吸収量・排出量算定シート!$H126+(P$17-$M$17),幹材積成長量!$Y$7:$Y$148,0),MATCH($G126,幹材積成長量!$Y$7:$AA$7,0)),INDEX(幹材積成長量!$V$7:$X$148,MATCH(【入力】吸収量・排出量算定シート!$H126+(P$17-$M$17),幹材積成長量!$V$7:$V$148,0),MATCH($G126,幹材積成長量!$V$7:$X$7,0)))),0)</f>
        <v>0</v>
      </c>
      <c r="Q126" s="187">
        <f>IFERROR(IF($F126="地位Ⅰ",INDEX(幹材積成長量!$S$7:$U$148,MATCH(【入力】吸収量・排出量算定シート!$H126+(Q$17-$M$17),幹材積成長量!$S$7:$S$148,0),MATCH($G126,幹材積成長量!$S$7:$U$7,0)),IF($F126="地位Ⅲ",INDEX(幹材積成長量!$Y$7:$AA$148,MATCH(【入力】吸収量・排出量算定シート!$H126+(Q$17-$M$17),幹材積成長量!$Y$7:$Y$148,0),MATCH($G126,幹材積成長量!$Y$7:$AA$7,0)),INDEX(幹材積成長量!$V$7:$X$148,MATCH(【入力】吸収量・排出量算定シート!$H126+(Q$17-$M$17),幹材積成長量!$V$7:$V$148,0),MATCH($G126,幹材積成長量!$V$7:$X$7,0)))),0)</f>
        <v>0</v>
      </c>
      <c r="R126" s="187">
        <f>IFERROR(IF($F126="地位Ⅰ",INDEX(幹材積成長量!$S$7:$U$148,MATCH(【入力】吸収量・排出量算定シート!$H126+(R$17-$M$17),幹材積成長量!$S$7:$S$148,0),MATCH($G126,幹材積成長量!$S$7:$U$7,0)),IF($F126="地位Ⅲ",INDEX(幹材積成長量!$Y$7:$AA$148,MATCH(【入力】吸収量・排出量算定シート!$H126+(R$17-$M$17),幹材積成長量!$Y$7:$Y$148,0),MATCH($G126,幹材積成長量!$Y$7:$AA$7,0)),INDEX(幹材積成長量!$V$7:$X$148,MATCH(【入力】吸収量・排出量算定シート!$H126+(R$17-$M$17),幹材積成長量!$V$7:$V$148,0),MATCH($G126,幹材積成長量!$V$7:$X$7,0)))),0)</f>
        <v>0</v>
      </c>
      <c r="S126" s="187">
        <f>IFERROR(IF($F126="地位Ⅰ",INDEX(幹材積成長量!$S$7:$U$148,MATCH(【入力】吸収量・排出量算定シート!$H126+(S$17-$M$17),幹材積成長量!$S$7:$S$148,0),MATCH($G126,幹材積成長量!$S$7:$U$7,0)),IF($F126="地位Ⅲ",INDEX(幹材積成長量!$Y$7:$AA$148,MATCH(【入力】吸収量・排出量算定シート!$H126+(S$17-$M$17),幹材積成長量!$Y$7:$Y$148,0),MATCH($G126,幹材積成長量!$Y$7:$AA$7,0)),INDEX(幹材積成長量!$V$7:$X$148,MATCH(【入力】吸収量・排出量算定シート!$H126+(S$17-$M$17),幹材積成長量!$V$7:$V$148,0),MATCH($G126,幹材積成長量!$V$7:$X$7,0)))),0)</f>
        <v>0</v>
      </c>
      <c r="T126" s="187">
        <f>IFERROR(IF($F126="地位Ⅰ",INDEX(幹材積成長量!$S$7:$U$148,MATCH(【入力】吸収量・排出量算定シート!$H126+(T$17-$M$17),幹材積成長量!$S$7:$S$148,0),MATCH($G126,幹材積成長量!$S$7:$U$7,0)),IF($F126="地位Ⅲ",INDEX(幹材積成長量!$Y$7:$AA$148,MATCH(【入力】吸収量・排出量算定シート!$H126+(T$17-$M$17),幹材積成長量!$Y$7:$Y$148,0),MATCH($G126,幹材積成長量!$Y$7:$AA$7,0)),INDEX(幹材積成長量!$V$7:$X$148,MATCH(【入力】吸収量・排出量算定シート!$H126+(T$17-$M$17),幹材積成長量!$V$7:$V$148,0),MATCH($G126,幹材積成長量!$V$7:$X$7,0)))),0)</f>
        <v>0</v>
      </c>
      <c r="U126" s="187">
        <f>IFERROR(IF($F126="地位Ⅰ",INDEX(幹材積成長量!$S$7:$U$148,MATCH(【入力】吸収量・排出量算定シート!$H126+(U$17-$M$17),幹材積成長量!$S$7:$S$148,0),MATCH($G126,幹材積成長量!$S$7:$U$7,0)),IF($F126="地位Ⅲ",INDEX(幹材積成長量!$Y$7:$AA$148,MATCH(【入力】吸収量・排出量算定シート!$H126+(U$17-$M$17),幹材積成長量!$Y$7:$Y$148,0),MATCH($G126,幹材積成長量!$Y$7:$AA$7,0)),INDEX(幹材積成長量!$V$7:$X$148,MATCH(【入力】吸収量・排出量算定シート!$H126+(U$17-$M$17),幹材積成長量!$V$7:$V$148,0),MATCH($G126,幹材積成長量!$V$7:$X$7,0)))),0)</f>
        <v>0</v>
      </c>
      <c r="V126" s="187">
        <f>IFERROR(IF($F126="地位Ⅰ",INDEX(幹材積成長量!$S$7:$U$148,MATCH(【入力】吸収量・排出量算定シート!$H126+(V$17-$M$17),幹材積成長量!$S$7:$S$148,0),MATCH($G126,幹材積成長量!$S$7:$U$7,0)),IF($F126="地位Ⅲ",INDEX(幹材積成長量!$Y$7:$AA$148,MATCH(【入力】吸収量・排出量算定シート!$H126+(V$17-$M$17),幹材積成長量!$Y$7:$Y$148,0),MATCH($G126,幹材積成長量!$Y$7:$AA$7,0)),INDEX(幹材積成長量!$V$7:$X$148,MATCH(【入力】吸収量・排出量算定シート!$H126+(V$17-$M$17),幹材積成長量!$V$7:$V$148,0),MATCH($G126,幹材積成長量!$V$7:$X$7,0)))),0)</f>
        <v>0</v>
      </c>
      <c r="W126" s="187">
        <f>IFERROR(IF($F126="地位Ⅰ",INDEX(幹材積成長量!$S$7:$U$148,MATCH(【入力】吸収量・排出量算定シート!$H126+(W$17-$M$17),幹材積成長量!$S$7:$S$148,0),MATCH($G126,幹材積成長量!$S$7:$U$7,0)),IF($F126="地位Ⅲ",INDEX(幹材積成長量!$Y$7:$AA$148,MATCH(【入力】吸収量・排出量算定シート!$H126+(W$17-$M$17),幹材積成長量!$Y$7:$Y$148,0),MATCH($G126,幹材積成長量!$Y$7:$AA$7,0)),INDEX(幹材積成長量!$V$7:$X$148,MATCH(【入力】吸収量・排出量算定シート!$H126+(W$17-$M$17),幹材積成長量!$V$7:$V$148,0),MATCH($G126,幹材積成長量!$V$7:$X$7,0)))),0)</f>
        <v>0</v>
      </c>
      <c r="X126" s="187">
        <f>IFERROR(IF($F126="地位Ⅰ",INDEX(幹材積成長量!$S$7:$U$148,MATCH(【入力】吸収量・排出量算定シート!$H126+(X$17-$M$17),幹材積成長量!$S$7:$S$148,0),MATCH($G126,幹材積成長量!$S$7:$U$7,0)),IF($F126="地位Ⅲ",INDEX(幹材積成長量!$Y$7:$AA$148,MATCH(【入力】吸収量・排出量算定シート!$H126+(X$17-$M$17),幹材積成長量!$Y$7:$Y$148,0),MATCH($G126,幹材積成長量!$Y$7:$AA$7,0)),INDEX(幹材積成長量!$V$7:$X$148,MATCH(【入力】吸収量・排出量算定シート!$H126+(X$17-$M$17),幹材積成長量!$V$7:$V$148,0),MATCH($G126,幹材積成長量!$V$7:$X$7,0)))),0)</f>
        <v>0</v>
      </c>
      <c r="Y126" s="187">
        <f>IFERROR(IF($F126="地位Ⅰ",INDEX(幹材積成長量!$S$7:$U$148,MATCH(【入力】吸収量・排出量算定シート!$H126+(Y$17-$M$17),幹材積成長量!$S$7:$S$148,0),MATCH($G126,幹材積成長量!$S$7:$U$7,0)),IF($F126="地位Ⅲ",INDEX(幹材積成長量!$Y$7:$AA$148,MATCH(【入力】吸収量・排出量算定シート!$H126+(Y$17-$M$17),幹材積成長量!$Y$7:$Y$148,0),MATCH($G126,幹材積成長量!$Y$7:$AA$7,0)),INDEX(幹材積成長量!$V$7:$X$148,MATCH(【入力】吸収量・排出量算定シート!$H126+(Y$17-$M$17),幹材積成長量!$V$7:$V$148,0),MATCH($G126,幹材積成長量!$V$7:$X$7,0)))),0)</f>
        <v>0</v>
      </c>
      <c r="Z126" s="187">
        <f>IFERROR(IF($F126="地位Ⅰ",INDEX(幹材積成長量!$S$7:$U$148,MATCH(【入力】吸収量・排出量算定シート!$H126+(Z$17-$M$17),幹材積成長量!$S$7:$S$148,0),MATCH($G126,幹材積成長量!$S$7:$U$7,0)),IF($F126="地位Ⅲ",INDEX(幹材積成長量!$Y$7:$AA$148,MATCH(【入力】吸収量・排出量算定シート!$H126+(Z$17-$M$17),幹材積成長量!$Y$7:$Y$148,0),MATCH($G126,幹材積成長量!$Y$7:$AA$7,0)),INDEX(幹材積成長量!$V$7:$X$148,MATCH(【入力】吸収量・排出量算定シート!$H126+(Z$17-$M$17),幹材積成長量!$V$7:$V$148,0),MATCH($G126,幹材積成長量!$V$7:$X$7,0)))),0)</f>
        <v>0</v>
      </c>
      <c r="AA126" s="187">
        <f>IFERROR(IF($F126="地位Ⅰ",INDEX(幹材積成長量!$S$7:$U$148,MATCH(【入力】吸収量・排出量算定シート!$H126+(AA$17-$M$17),幹材積成長量!$S$7:$S$148,0),MATCH($G126,幹材積成長量!$S$7:$U$7,0)),IF($F126="地位Ⅲ",INDEX(幹材積成長量!$Y$7:$AA$148,MATCH(【入力】吸収量・排出量算定シート!$H126+(AA$17-$M$17),幹材積成長量!$Y$7:$Y$148,0),MATCH($G126,幹材積成長量!$Y$7:$AA$7,0)),INDEX(幹材積成長量!$V$7:$X$148,MATCH(【入力】吸収量・排出量算定シート!$H126+(AA$17-$M$17),幹材積成長量!$V$7:$V$148,0),MATCH($G126,幹材積成長量!$V$7:$X$7,0)))),0)</f>
        <v>0</v>
      </c>
      <c r="AB126" s="187">
        <f>IFERROR(IF($F126="地位Ⅰ",INDEX(幹材積成長量!$S$7:$U$148,MATCH(【入力】吸収量・排出量算定シート!$H126+(AB$17-$M$17),幹材積成長量!$S$7:$S$148,0),MATCH($G126,幹材積成長量!$S$7:$U$7,0)),IF($F126="地位Ⅲ",INDEX(幹材積成長量!$Y$7:$AA$148,MATCH(【入力】吸収量・排出量算定シート!$H126+(AB$17-$M$17),幹材積成長量!$Y$7:$Y$148,0),MATCH($G126,幹材積成長量!$Y$7:$AA$7,0)),INDEX(幹材積成長量!$V$7:$X$148,MATCH(【入力】吸収量・排出量算定シート!$H126+(AB$17-$M$17),幹材積成長量!$V$7:$V$148,0),MATCH($G126,幹材積成長量!$V$7:$X$7,0)))),0)</f>
        <v>0</v>
      </c>
      <c r="AC126" s="187">
        <f>IFERROR(IF($F126="地位Ⅰ",INDEX(幹材積成長量!$S$7:$U$148,MATCH(【入力】吸収量・排出量算定シート!$H126+(AC$17-$M$17),幹材積成長量!$S$7:$S$148,0),MATCH($G126,幹材積成長量!$S$7:$U$7,0)),IF($F126="地位Ⅲ",INDEX(幹材積成長量!$Y$7:$AA$148,MATCH(【入力】吸収量・排出量算定シート!$H126+(AC$17-$M$17),幹材積成長量!$Y$7:$Y$148,0),MATCH($G126,幹材積成長量!$Y$7:$AA$7,0)),INDEX(幹材積成長量!$V$7:$X$148,MATCH(【入力】吸収量・排出量算定シート!$H126+(AC$17-$M$17),幹材積成長量!$V$7:$V$148,0),MATCH($G126,幹材積成長量!$V$7:$X$7,0)))),0)</f>
        <v>0</v>
      </c>
      <c r="AD126" s="2">
        <f>IFERROR(INDEX('BEF（拡大係数）'!$A$4:$AO$154,MATCH(【入力】吸収量・排出量算定シート!$H126,'BEF（拡大係数）'!$A$4:$A$154,0),MATCH($G126,'BEF（拡大係数）'!$A$4:$AO$4,0)),0)</f>
        <v>0</v>
      </c>
      <c r="AE126" s="2">
        <f>IFERROR(INDEX('BEF（拡大係数）'!$A$4:$AO$154,MATCH(【入力】吸収量・排出量算定シート!$H126,'BEF（拡大係数）'!$A$4:$A$154,0),MATCH($G126,'BEF（拡大係数）'!$A$4:$AO$4,0)),0)</f>
        <v>0</v>
      </c>
      <c r="AF126" s="2">
        <f>IFERROR(INDEX('BEF（拡大係数）'!$A$4:$AO$154,MATCH(【入力】吸収量・排出量算定シート!$H126,'BEF（拡大係数）'!$A$4:$A$154,0),MATCH($G126,'BEF（拡大係数）'!$A$4:$AO$4,0)),0)</f>
        <v>0</v>
      </c>
      <c r="AG126" s="2">
        <f>IFERROR(INDEX('BEF（拡大係数）'!$A$4:$AO$154,MATCH(【入力】吸収量・排出量算定シート!$H126,'BEF（拡大係数）'!$A$4:$A$154,0),MATCH($G126,'BEF（拡大係数）'!$A$4:$AO$4,0)),0)</f>
        <v>0</v>
      </c>
      <c r="AH126" s="2">
        <f>IFERROR(INDEX('BEF（拡大係数）'!$A$4:$AO$154,MATCH(【入力】吸収量・排出量算定シート!$H126,'BEF（拡大係数）'!$A$4:$A$154,0),MATCH($G126,'BEF（拡大係数）'!$A$4:$AO$4,0)),0)</f>
        <v>0</v>
      </c>
      <c r="AI126" s="2">
        <f>IFERROR(INDEX('BEF（拡大係数）'!$A$4:$AO$154,MATCH(【入力】吸収量・排出量算定シート!$H126,'BEF（拡大係数）'!$A$4:$A$154,0),MATCH($G126,'BEF（拡大係数）'!$A$4:$AO$4,0)),0)</f>
        <v>0</v>
      </c>
      <c r="AJ126" s="2">
        <f>IFERROR(INDEX('BEF（拡大係数）'!$A$4:$AO$154,MATCH(【入力】吸収量・排出量算定シート!$H126,'BEF（拡大係数）'!$A$4:$A$154,0),MATCH($G126,'BEF（拡大係数）'!$A$4:$AO$4,0)),0)</f>
        <v>0</v>
      </c>
      <c r="AK126" s="2">
        <f>IFERROR(INDEX('BEF（拡大係数）'!$A$4:$AO$154,MATCH(【入力】吸収量・排出量算定シート!$H126,'BEF（拡大係数）'!$A$4:$A$154,0),MATCH($G126,'BEF（拡大係数）'!$A$4:$AO$4,0)),0)</f>
        <v>0</v>
      </c>
      <c r="AL126" s="2">
        <f>IFERROR(INDEX('BEF（拡大係数）'!$A$4:$AO$154,MATCH(【入力】吸収量・排出量算定シート!$H126,'BEF（拡大係数）'!$A$4:$A$154,0),MATCH($G126,'BEF（拡大係数）'!$A$4:$AO$4,0)),0)</f>
        <v>0</v>
      </c>
      <c r="AM126" s="2">
        <f>IFERROR(INDEX('BEF（拡大係数）'!$A$4:$AO$154,MATCH(【入力】吸収量・排出量算定シート!$H126,'BEF（拡大係数）'!$A$4:$A$154,0),MATCH($G126,'BEF（拡大係数）'!$A$4:$AO$4,0)),0)</f>
        <v>0</v>
      </c>
      <c r="AN126" s="2">
        <f>IFERROR(INDEX('BEF（拡大係数）'!$A$4:$AO$154,MATCH(【入力】吸収量・排出量算定シート!$H126,'BEF（拡大係数）'!$A$4:$A$154,0),MATCH($G126,'BEF（拡大係数）'!$A$4:$AO$4,0)),0)</f>
        <v>0</v>
      </c>
      <c r="AO126" s="2">
        <f>IFERROR(INDEX('BEF（拡大係数）'!$A$4:$AO$154,MATCH(【入力】吸収量・排出量算定シート!$H126,'BEF（拡大係数）'!$A$4:$A$154,0),MATCH($G126,'BEF（拡大係数）'!$A$4:$AO$4,0)),0)</f>
        <v>0</v>
      </c>
      <c r="AP126" s="2">
        <f>IFERROR(INDEX('BEF（拡大係数）'!$A$4:$AO$154,MATCH(【入力】吸収量・排出量算定シート!$H126,'BEF（拡大係数）'!$A$4:$A$154,0),MATCH($G126,'BEF（拡大係数）'!$A$4:$AO$4,0)),0)</f>
        <v>0</v>
      </c>
      <c r="AQ126" s="2">
        <f>IFERROR(INDEX('BEF（拡大係数）'!$A$4:$AO$154,MATCH(【入力】吸収量・排出量算定シート!$H126,'BEF（拡大係数）'!$A$4:$A$154,0),MATCH($G126,'BEF（拡大係数）'!$A$4:$AO$4,0)),0)</f>
        <v>0</v>
      </c>
      <c r="AR126" s="2">
        <f>IFERROR(INDEX('BEF（拡大係数）'!$A$4:$AO$154,MATCH(【入力】吸収量・排出量算定シート!$H126,'BEF（拡大係数）'!$A$4:$A$154,0),MATCH($G126,'BEF（拡大係数）'!$A$4:$AO$4,0)),0)</f>
        <v>0</v>
      </c>
      <c r="AS126" s="2">
        <f>IFERROR(INDEX('BEF（拡大係数）'!$A$4:$AO$154,MATCH(【入力】吸収量・排出量算定シート!$H126,'BEF（拡大係数）'!$A$4:$A$154,0),MATCH($G126,'BEF（拡大係数）'!$A$4:$AO$4,0)),0)</f>
        <v>0</v>
      </c>
      <c r="AT126" s="2">
        <f>IFERROR(INDEX('BEF（拡大係数）'!$A$4:$AO$154,MATCH(【入力】吸収量・排出量算定シート!$H126,'BEF（拡大係数）'!$A$4:$A$154,0),MATCH($G126,'BEF（拡大係数）'!$A$4:$AO$4,0)),0)</f>
        <v>0</v>
      </c>
      <c r="AU126" s="2">
        <f>IFERROR(VLOOKUP($G126,パラメータ_オリジナル!$B$6:$G$45,4,FALSE),0)</f>
        <v>0</v>
      </c>
      <c r="AV126" s="2">
        <f>IFERROR(VLOOKUP($G126,パラメータ_オリジナル!$B$6:$G$45,5,FALSE),0)</f>
        <v>0</v>
      </c>
      <c r="AW126" s="2">
        <f>IFERROR(VLOOKUP($G126,パラメータ_オリジナル!$B$6:$G$45,6,FALSE),0)</f>
        <v>0</v>
      </c>
      <c r="AX126" s="125">
        <f t="shared" si="250"/>
        <v>0</v>
      </c>
      <c r="AY126" s="125">
        <f t="shared" si="251"/>
        <v>0</v>
      </c>
      <c r="AZ126" s="125">
        <f t="shared" si="252"/>
        <v>0</v>
      </c>
      <c r="BA126" s="125">
        <f t="shared" si="253"/>
        <v>0</v>
      </c>
      <c r="BB126" s="125">
        <f t="shared" si="254"/>
        <v>0</v>
      </c>
      <c r="BC126" s="125">
        <f t="shared" si="255"/>
        <v>0</v>
      </c>
      <c r="BD126" s="125">
        <f t="shared" si="256"/>
        <v>0</v>
      </c>
      <c r="BE126" s="125">
        <f t="shared" si="257"/>
        <v>0</v>
      </c>
      <c r="BF126" s="125">
        <f t="shared" si="258"/>
        <v>0</v>
      </c>
      <c r="BG126" s="125">
        <f t="shared" si="259"/>
        <v>0</v>
      </c>
      <c r="BH126" s="125">
        <f t="shared" si="260"/>
        <v>0</v>
      </c>
      <c r="BI126" s="125">
        <f t="shared" si="261"/>
        <v>0</v>
      </c>
      <c r="BJ126" s="125">
        <f t="shared" si="262"/>
        <v>0</v>
      </c>
      <c r="BK126" s="125">
        <f t="shared" si="263"/>
        <v>0</v>
      </c>
      <c r="BL126" s="125">
        <f t="shared" si="264"/>
        <v>0</v>
      </c>
      <c r="BM126" s="125">
        <f t="shared" si="265"/>
        <v>0</v>
      </c>
      <c r="BN126" s="125">
        <f t="shared" si="266"/>
        <v>0</v>
      </c>
      <c r="BO126" s="125">
        <f t="shared" si="267"/>
        <v>0</v>
      </c>
      <c r="BP126" s="125">
        <f t="shared" si="268"/>
        <v>0</v>
      </c>
      <c r="BQ126" s="125">
        <f t="shared" si="269"/>
        <v>0</v>
      </c>
      <c r="BR126" s="125">
        <f t="shared" si="270"/>
        <v>0</v>
      </c>
      <c r="BS126" s="125">
        <f t="shared" si="271"/>
        <v>0</v>
      </c>
      <c r="BT126" s="125">
        <f t="shared" si="272"/>
        <v>0</v>
      </c>
      <c r="BU126" s="125">
        <f t="shared" si="273"/>
        <v>0</v>
      </c>
      <c r="BV126" s="125">
        <f t="shared" si="274"/>
        <v>0</v>
      </c>
      <c r="BW126" s="125">
        <f t="shared" si="275"/>
        <v>0</v>
      </c>
      <c r="BX126" s="125">
        <f t="shared" si="276"/>
        <v>0</v>
      </c>
      <c r="BY126" s="125">
        <f t="shared" si="277"/>
        <v>0</v>
      </c>
      <c r="BZ126" s="125">
        <f t="shared" si="278"/>
        <v>0</v>
      </c>
      <c r="CA126" s="125">
        <f t="shared" si="279"/>
        <v>0</v>
      </c>
      <c r="CB126" s="125">
        <f t="shared" si="280"/>
        <v>0</v>
      </c>
      <c r="CC126" s="125">
        <f t="shared" si="281"/>
        <v>0</v>
      </c>
      <c r="CD126" s="125">
        <f t="shared" si="282"/>
        <v>0</v>
      </c>
      <c r="CE126" s="125">
        <f t="shared" si="283"/>
        <v>0</v>
      </c>
      <c r="CF126" s="2">
        <f>IFERROR(IF($F126="地位Ⅰ",INDEX(幹材積成長量!$I$7:$K$148,MATCH((【入力】吸収量・排出量算定シート!$H126+(【入力】吸収量・排出量算定シート!CF$17-【入力】吸収量・排出量算定シート!$CF$17)),幹材積成長量!$I$7:$I$148,0),MATCH(【入力】吸収量・排出量算定シート!$G126,幹材積成長量!$I$7:$K$7,0)),IF($F126="地位Ⅲ",INDEX(幹材積成長量!$O$7:$Q$148,MATCH((【入力】吸収量・排出量算定シート!$H126+(【入力】吸収量・排出量算定シート!CF$17-【入力】吸収量・排出量算定シート!$CF$17)),幹材積成長量!$O$7:$O$148,0),MATCH(【入力】吸収量・排出量算定シート!$G126,幹材積成長量!$O$7:$Q$7,0)),INDEX(幹材積成長量!$L$7:$N$148,MATCH((【入力】吸収量・排出量算定シート!$H126+(【入力】吸収量・排出量算定シート!CF$17-【入力】吸収量・排出量算定シート!$CF$17)),幹材積成長量!$L$7:$L$148,0),MATCH(【入力】吸収量・排出量算定シート!$G126,幹材積成長量!$L$7:$N$7,0)))),0)</f>
        <v>0</v>
      </c>
      <c r="CG126" s="2">
        <f>IFERROR(IF($F126="地位Ⅰ",INDEX(幹材積成長量!$I$7:$K$148,MATCH((【入力】吸収量・排出量算定シート!$H126+(【入力】吸収量・排出量算定シート!CG$17-【入力】吸収量・排出量算定シート!$CF$17)),幹材積成長量!$I$7:$I$148,0),MATCH(【入力】吸収量・排出量算定シート!$G126,幹材積成長量!$I$7:$K$7,0)),IF($F126="地位Ⅲ",INDEX(幹材積成長量!$O$7:$Q$148,MATCH((【入力】吸収量・排出量算定シート!$H126+(【入力】吸収量・排出量算定シート!CG$17-【入力】吸収量・排出量算定シート!$CF$17)),幹材積成長量!$O$7:$O$148,0),MATCH(【入力】吸収量・排出量算定シート!$G126,幹材積成長量!$O$7:$Q$7,0)),INDEX(幹材積成長量!$L$7:$N$148,MATCH((【入力】吸収量・排出量算定シート!$H126+(【入力】吸収量・排出量算定シート!CG$17-【入力】吸収量・排出量算定シート!$CF$17)),幹材積成長量!$L$7:$L$148,0),MATCH(【入力】吸収量・排出量算定シート!$G126,幹材積成長量!$L$7:$N$7,0)))),0)</f>
        <v>0</v>
      </c>
      <c r="CH126" s="2">
        <f>IFERROR(IF($F126="地位Ⅰ",INDEX(幹材積成長量!$I$7:$K$148,MATCH((【入力】吸収量・排出量算定シート!$H126+(【入力】吸収量・排出量算定シート!CH$17-【入力】吸収量・排出量算定シート!$CF$17)),幹材積成長量!$I$7:$I$148,0),MATCH(【入力】吸収量・排出量算定シート!$G126,幹材積成長量!$I$7:$K$7,0)),IF($F126="地位Ⅲ",INDEX(幹材積成長量!$O$7:$Q$148,MATCH((【入力】吸収量・排出量算定シート!$H126+(【入力】吸収量・排出量算定シート!CH$17-【入力】吸収量・排出量算定シート!$CF$17)),幹材積成長量!$O$7:$O$148,0),MATCH(【入力】吸収量・排出量算定シート!$G126,幹材積成長量!$O$7:$Q$7,0)),INDEX(幹材積成長量!$L$7:$N$148,MATCH((【入力】吸収量・排出量算定シート!$H126+(【入力】吸収量・排出量算定シート!CH$17-【入力】吸収量・排出量算定シート!$CF$17)),幹材積成長量!$L$7:$L$148,0),MATCH(【入力】吸収量・排出量算定シート!$G126,幹材積成長量!$L$7:$N$7,0)))),0)</f>
        <v>0</v>
      </c>
      <c r="CI126" s="2">
        <f>IFERROR(IF($F126="地位Ⅰ",INDEX(幹材積成長量!$I$7:$K$148,MATCH((【入力】吸収量・排出量算定シート!$H126+(【入力】吸収量・排出量算定シート!CI$17-【入力】吸収量・排出量算定シート!$CF$17)),幹材積成長量!$I$7:$I$148,0),MATCH(【入力】吸収量・排出量算定シート!$G126,幹材積成長量!$I$7:$K$7,0)),IF($F126="地位Ⅲ",INDEX(幹材積成長量!$O$7:$Q$148,MATCH((【入力】吸収量・排出量算定シート!$H126+(【入力】吸収量・排出量算定シート!CI$17-【入力】吸収量・排出量算定シート!$CF$17)),幹材積成長量!$O$7:$O$148,0),MATCH(【入力】吸収量・排出量算定シート!$G126,幹材積成長量!$O$7:$Q$7,0)),INDEX(幹材積成長量!$L$7:$N$148,MATCH((【入力】吸収量・排出量算定シート!$H126+(【入力】吸収量・排出量算定シート!CI$17-【入力】吸収量・排出量算定シート!$CF$17)),幹材積成長量!$L$7:$L$148,0),MATCH(【入力】吸収量・排出量算定シート!$G126,幹材積成長量!$L$7:$N$7,0)))),0)</f>
        <v>0</v>
      </c>
      <c r="CJ126" s="2">
        <f>IFERROR(IF($F126="地位Ⅰ",INDEX(幹材積成長量!$I$7:$K$148,MATCH((【入力】吸収量・排出量算定シート!$H126+(【入力】吸収量・排出量算定シート!CJ$17-【入力】吸収量・排出量算定シート!$CF$17)),幹材積成長量!$I$7:$I$148,0),MATCH(【入力】吸収量・排出量算定シート!$G126,幹材積成長量!$I$7:$K$7,0)),IF($F126="地位Ⅲ",INDEX(幹材積成長量!$O$7:$Q$148,MATCH((【入力】吸収量・排出量算定シート!$H126+(【入力】吸収量・排出量算定シート!CJ$17-【入力】吸収量・排出量算定シート!$CF$17)),幹材積成長量!$O$7:$O$148,0),MATCH(【入力】吸収量・排出量算定シート!$G126,幹材積成長量!$O$7:$Q$7,0)),INDEX(幹材積成長量!$L$7:$N$148,MATCH((【入力】吸収量・排出量算定シート!$H126+(【入力】吸収量・排出量算定シート!CJ$17-【入力】吸収量・排出量算定シート!$CF$17)),幹材積成長量!$L$7:$L$148,0),MATCH(【入力】吸収量・排出量算定シート!$G126,幹材積成長量!$L$7:$N$7,0)))),0)</f>
        <v>0</v>
      </c>
      <c r="CK126" s="2">
        <f>IFERROR(IF($F126="地位Ⅰ",INDEX(幹材積成長量!$I$7:$K$148,MATCH((【入力】吸収量・排出量算定シート!$H126+(【入力】吸収量・排出量算定シート!CK$17-【入力】吸収量・排出量算定シート!$CF$17)),幹材積成長量!$I$7:$I$148,0),MATCH(【入力】吸収量・排出量算定シート!$G126,幹材積成長量!$I$7:$K$7,0)),IF($F126="地位Ⅲ",INDEX(幹材積成長量!$O$7:$Q$148,MATCH((【入力】吸収量・排出量算定シート!$H126+(【入力】吸収量・排出量算定シート!CK$17-【入力】吸収量・排出量算定シート!$CF$17)),幹材積成長量!$O$7:$O$148,0),MATCH(【入力】吸収量・排出量算定シート!$G126,幹材積成長量!$O$7:$Q$7,0)),INDEX(幹材積成長量!$L$7:$N$148,MATCH((【入力】吸収量・排出量算定シート!$H126+(【入力】吸収量・排出量算定シート!CK$17-【入力】吸収量・排出量算定シート!$CF$17)),幹材積成長量!$L$7:$L$148,0),MATCH(【入力】吸収量・排出量算定シート!$G126,幹材積成長量!$L$7:$N$7,0)))),0)</f>
        <v>0</v>
      </c>
      <c r="CL126" s="2">
        <f>IFERROR(IF($F126="地位Ⅰ",INDEX(幹材積成長量!$I$7:$K$148,MATCH((【入力】吸収量・排出量算定シート!$H126+(【入力】吸収量・排出量算定シート!CL$17-【入力】吸収量・排出量算定シート!$CF$17)),幹材積成長量!$I$7:$I$148,0),MATCH(【入力】吸収量・排出量算定シート!$G126,幹材積成長量!$I$7:$K$7,0)),IF($F126="地位Ⅲ",INDEX(幹材積成長量!$O$7:$Q$148,MATCH((【入力】吸収量・排出量算定シート!$H126+(【入力】吸収量・排出量算定シート!CL$17-【入力】吸収量・排出量算定シート!$CF$17)),幹材積成長量!$O$7:$O$148,0),MATCH(【入力】吸収量・排出量算定シート!$G126,幹材積成長量!$O$7:$Q$7,0)),INDEX(幹材積成長量!$L$7:$N$148,MATCH((【入力】吸収量・排出量算定シート!$H126+(【入力】吸収量・排出量算定シート!CL$17-【入力】吸収量・排出量算定シート!$CF$17)),幹材積成長量!$L$7:$L$148,0),MATCH(【入力】吸収量・排出量算定シート!$G126,幹材積成長量!$L$7:$N$7,0)))),0)</f>
        <v>0</v>
      </c>
      <c r="CM126" s="2">
        <f>IFERROR(IF($F126="地位Ⅰ",INDEX(幹材積成長量!$I$7:$K$148,MATCH((【入力】吸収量・排出量算定シート!$H126+(【入力】吸収量・排出量算定シート!CM$17-【入力】吸収量・排出量算定シート!$CF$17)),幹材積成長量!$I$7:$I$148,0),MATCH(【入力】吸収量・排出量算定シート!$G126,幹材積成長量!$I$7:$K$7,0)),IF($F126="地位Ⅲ",INDEX(幹材積成長量!$O$7:$Q$148,MATCH((【入力】吸収量・排出量算定シート!$H126+(【入力】吸収量・排出量算定シート!CM$17-【入力】吸収量・排出量算定シート!$CF$17)),幹材積成長量!$O$7:$O$148,0),MATCH(【入力】吸収量・排出量算定シート!$G126,幹材積成長量!$O$7:$Q$7,0)),INDEX(幹材積成長量!$L$7:$N$148,MATCH((【入力】吸収量・排出量算定シート!$H126+(【入力】吸収量・排出量算定シート!CM$17-【入力】吸収量・排出量算定シート!$CF$17)),幹材積成長量!$L$7:$L$148,0),MATCH(【入力】吸収量・排出量算定シート!$G126,幹材積成長量!$L$7:$N$7,0)))),0)</f>
        <v>0</v>
      </c>
      <c r="CN126" s="2">
        <f>IFERROR(IF($F126="地位Ⅰ",INDEX(幹材積成長量!$I$7:$K$148,MATCH((【入力】吸収量・排出量算定シート!$H126+(【入力】吸収量・排出量算定シート!CN$17-【入力】吸収量・排出量算定シート!$CF$17)),幹材積成長量!$I$7:$I$148,0),MATCH(【入力】吸収量・排出量算定シート!$G126,幹材積成長量!$I$7:$K$7,0)),IF($F126="地位Ⅲ",INDEX(幹材積成長量!$O$7:$Q$148,MATCH((【入力】吸収量・排出量算定シート!$H126+(【入力】吸収量・排出量算定シート!CN$17-【入力】吸収量・排出量算定シート!$CF$17)),幹材積成長量!$O$7:$O$148,0),MATCH(【入力】吸収量・排出量算定シート!$G126,幹材積成長量!$O$7:$Q$7,0)),INDEX(幹材積成長量!$L$7:$N$148,MATCH((【入力】吸収量・排出量算定シート!$H126+(【入力】吸収量・排出量算定シート!CN$17-【入力】吸収量・排出量算定シート!$CF$17)),幹材積成長量!$L$7:$L$148,0),MATCH(【入力】吸収量・排出量算定シート!$G126,幹材積成長量!$L$7:$N$7,0)))),0)</f>
        <v>0</v>
      </c>
      <c r="CO126" s="2">
        <f>IFERROR(IF($F126="地位Ⅰ",INDEX(幹材積成長量!$I$7:$K$148,MATCH((【入力】吸収量・排出量算定シート!$H126+(【入力】吸収量・排出量算定シート!CO$17-【入力】吸収量・排出量算定シート!$CF$17)),幹材積成長量!$I$7:$I$148,0),MATCH(【入力】吸収量・排出量算定シート!$G126,幹材積成長量!$I$7:$K$7,0)),IF($F126="地位Ⅲ",INDEX(幹材積成長量!$O$7:$Q$148,MATCH((【入力】吸収量・排出量算定シート!$H126+(【入力】吸収量・排出量算定シート!CO$17-【入力】吸収量・排出量算定シート!$CF$17)),幹材積成長量!$O$7:$O$148,0),MATCH(【入力】吸収量・排出量算定シート!$G126,幹材積成長量!$O$7:$Q$7,0)),INDEX(幹材積成長量!$L$7:$N$148,MATCH((【入力】吸収量・排出量算定シート!$H126+(【入力】吸収量・排出量算定シート!CO$17-【入力】吸収量・排出量算定シート!$CF$17)),幹材積成長量!$L$7:$L$148,0),MATCH(【入力】吸収量・排出量算定シート!$G126,幹材積成長量!$L$7:$N$7,0)))),0)</f>
        <v>0</v>
      </c>
      <c r="CP126" s="2">
        <f>IFERROR(IF($F126="地位Ⅰ",INDEX(幹材積成長量!$I$7:$K$148,MATCH((【入力】吸収量・排出量算定シート!$H126+(【入力】吸収量・排出量算定シート!CP$17-【入力】吸収量・排出量算定シート!$CF$17)),幹材積成長量!$I$7:$I$148,0),MATCH(【入力】吸収量・排出量算定シート!$G126,幹材積成長量!$I$7:$K$7,0)),IF($F126="地位Ⅲ",INDEX(幹材積成長量!$O$7:$Q$148,MATCH((【入力】吸収量・排出量算定シート!$H126+(【入力】吸収量・排出量算定シート!CP$17-【入力】吸収量・排出量算定シート!$CF$17)),幹材積成長量!$O$7:$O$148,0),MATCH(【入力】吸収量・排出量算定シート!$G126,幹材積成長量!$O$7:$Q$7,0)),INDEX(幹材積成長量!$L$7:$N$148,MATCH((【入力】吸収量・排出量算定シート!$H126+(【入力】吸収量・排出量算定シート!CP$17-【入力】吸収量・排出量算定シート!$CF$17)),幹材積成長量!$L$7:$L$148,0),MATCH(【入力】吸収量・排出量算定シート!$G126,幹材積成長量!$L$7:$N$7,0)))),0)</f>
        <v>0</v>
      </c>
      <c r="CQ126" s="2">
        <f>IFERROR(IF($F126="地位Ⅰ",INDEX(幹材積成長量!$I$7:$K$148,MATCH((【入力】吸収量・排出量算定シート!$H126+(【入力】吸収量・排出量算定シート!CQ$17-【入力】吸収量・排出量算定シート!$CF$17)),幹材積成長量!$I$7:$I$148,0),MATCH(【入力】吸収量・排出量算定シート!$G126,幹材積成長量!$I$7:$K$7,0)),IF($F126="地位Ⅲ",INDEX(幹材積成長量!$O$7:$Q$148,MATCH((【入力】吸収量・排出量算定シート!$H126+(【入力】吸収量・排出量算定シート!CQ$17-【入力】吸収量・排出量算定シート!$CF$17)),幹材積成長量!$O$7:$O$148,0),MATCH(【入力】吸収量・排出量算定シート!$G126,幹材積成長量!$O$7:$Q$7,0)),INDEX(幹材積成長量!$L$7:$N$148,MATCH((【入力】吸収量・排出量算定シート!$H126+(【入力】吸収量・排出量算定シート!CQ$17-【入力】吸収量・排出量算定シート!$CF$17)),幹材積成長量!$L$7:$L$148,0),MATCH(【入力】吸収量・排出量算定シート!$G126,幹材積成長量!$L$7:$N$7,0)))),0)</f>
        <v>0</v>
      </c>
      <c r="CR126" s="2">
        <f>IFERROR(IF($F126="地位Ⅰ",INDEX(幹材積成長量!$I$7:$K$148,MATCH((【入力】吸収量・排出量算定シート!$H126+(【入力】吸収量・排出量算定シート!CR$17-【入力】吸収量・排出量算定シート!$CF$17)),幹材積成長量!$I$7:$I$148,0),MATCH(【入力】吸収量・排出量算定シート!$G126,幹材積成長量!$I$7:$K$7,0)),IF($F126="地位Ⅲ",INDEX(幹材積成長量!$O$7:$Q$148,MATCH((【入力】吸収量・排出量算定シート!$H126+(【入力】吸収量・排出量算定シート!CR$17-【入力】吸収量・排出量算定シート!$CF$17)),幹材積成長量!$O$7:$O$148,0),MATCH(【入力】吸収量・排出量算定シート!$G126,幹材積成長量!$O$7:$Q$7,0)),INDEX(幹材積成長量!$L$7:$N$148,MATCH((【入力】吸収量・排出量算定シート!$H126+(【入力】吸収量・排出量算定シート!CR$17-【入力】吸収量・排出量算定シート!$CF$17)),幹材積成長量!$L$7:$L$148,0),MATCH(【入力】吸収量・排出量算定シート!$G126,幹材積成長量!$L$7:$N$7,0)))),0)</f>
        <v>0</v>
      </c>
      <c r="CS126" s="2">
        <f>IFERROR(IF($F126="地位Ⅰ",INDEX(幹材積成長量!$I$7:$K$148,MATCH((【入力】吸収量・排出量算定シート!$H126+(【入力】吸収量・排出量算定シート!CS$17-【入力】吸収量・排出量算定シート!$CF$17)),幹材積成長量!$I$7:$I$148,0),MATCH(【入力】吸収量・排出量算定シート!$G126,幹材積成長量!$I$7:$K$7,0)),IF($F126="地位Ⅲ",INDEX(幹材積成長量!$O$7:$Q$148,MATCH((【入力】吸収量・排出量算定シート!$H126+(【入力】吸収量・排出量算定シート!CS$17-【入力】吸収量・排出量算定シート!$CF$17)),幹材積成長量!$O$7:$O$148,0),MATCH(【入力】吸収量・排出量算定シート!$G126,幹材積成長量!$O$7:$Q$7,0)),INDEX(幹材積成長量!$L$7:$N$148,MATCH((【入力】吸収量・排出量算定シート!$H126+(【入力】吸収量・排出量算定シート!CS$17-【入力】吸収量・排出量算定シート!$CF$17)),幹材積成長量!$L$7:$L$148,0),MATCH(【入力】吸収量・排出量算定シート!$G126,幹材積成長量!$L$7:$N$7,0)))),0)</f>
        <v>0</v>
      </c>
      <c r="CT126" s="2">
        <f>IFERROR(IF($F126="地位Ⅰ",INDEX(幹材積成長量!$I$7:$K$148,MATCH((【入力】吸収量・排出量算定シート!$H126+(【入力】吸収量・排出量算定シート!CT$17-【入力】吸収量・排出量算定シート!$CF$17)),幹材積成長量!$I$7:$I$148,0),MATCH(【入力】吸収量・排出量算定シート!$G126,幹材積成長量!$I$7:$K$7,0)),IF($F126="地位Ⅲ",INDEX(幹材積成長量!$O$7:$Q$148,MATCH((【入力】吸収量・排出量算定シート!$H126+(【入力】吸収量・排出量算定シート!CT$17-【入力】吸収量・排出量算定シート!$CF$17)),幹材積成長量!$O$7:$O$148,0),MATCH(【入力】吸収量・排出量算定シート!$G126,幹材積成長量!$O$7:$Q$7,0)),INDEX(幹材積成長量!$L$7:$N$148,MATCH((【入力】吸収量・排出量算定シート!$H126+(【入力】吸収量・排出量算定シート!CT$17-【入力】吸収量・排出量算定シート!$CF$17)),幹材積成長量!$L$7:$L$148,0),MATCH(【入力】吸収量・排出量算定シート!$G126,幹材積成長量!$L$7:$N$7,0)))),0)</f>
        <v>0</v>
      </c>
      <c r="CU126" s="2">
        <f>IFERROR(IF($F126="地位Ⅰ",INDEX(幹材積成長量!$I$7:$K$148,MATCH((【入力】吸収量・排出量算定シート!$H126+(【入力】吸収量・排出量算定シート!CU$17-【入力】吸収量・排出量算定シート!$CF$17)),幹材積成長量!$I$7:$I$148,0),MATCH(【入力】吸収量・排出量算定シート!$G126,幹材積成長量!$I$7:$K$7,0)),IF($F126="地位Ⅲ",INDEX(幹材積成長量!$O$7:$Q$148,MATCH((【入力】吸収量・排出量算定シート!$H126+(【入力】吸収量・排出量算定シート!CU$17-【入力】吸収量・排出量算定シート!$CF$17)),幹材積成長量!$O$7:$O$148,0),MATCH(【入力】吸収量・排出量算定シート!$G126,幹材積成長量!$O$7:$Q$7,0)),INDEX(幹材積成長量!$L$7:$N$148,MATCH((【入力】吸収量・排出量算定シート!$H126+(【入力】吸収量・排出量算定シート!CU$17-【入力】吸収量・排出量算定シート!$CF$17)),幹材積成長量!$L$7:$L$148,0),MATCH(【入力】吸収量・排出量算定シート!$G126,幹材積成長量!$L$7:$N$7,0)))),0)</f>
        <v>0</v>
      </c>
      <c r="CV126" s="2">
        <f>IFERROR(IF($F126="地位Ⅰ",INDEX(幹材積成長量!$I$7:$K$148,MATCH((【入力】吸収量・排出量算定シート!$H126+(【入力】吸収量・排出量算定シート!CV$17-【入力】吸収量・排出量算定シート!$CF$17)),幹材積成長量!$I$7:$I$148,0),MATCH(【入力】吸収量・排出量算定シート!$G126,幹材積成長量!$I$7:$K$7,0)),IF($F126="地位Ⅲ",INDEX(幹材積成長量!$O$7:$Q$148,MATCH((【入力】吸収量・排出量算定シート!$H126+(【入力】吸収量・排出量算定シート!CV$17-【入力】吸収量・排出量算定シート!$CF$17)),幹材積成長量!$O$7:$O$148,0),MATCH(【入力】吸収量・排出量算定シート!$G126,幹材積成長量!$O$7:$Q$7,0)),INDEX(幹材積成長量!$L$7:$N$148,MATCH((【入力】吸収量・排出量算定シート!$H126+(【入力】吸収量・排出量算定シート!CV$17-【入力】吸収量・排出量算定シート!$CF$17)),幹材積成長量!$L$7:$L$148,0),MATCH(【入力】吸収量・排出量算定シート!$G126,幹材積成長量!$L$7:$N$7,0)))),0)</f>
        <v>0</v>
      </c>
      <c r="CW126" s="2">
        <f t="shared" si="284"/>
        <v>0</v>
      </c>
      <c r="CX126" s="2">
        <f t="shared" si="285"/>
        <v>0</v>
      </c>
      <c r="CY126" s="2">
        <f t="shared" si="286"/>
        <v>0</v>
      </c>
      <c r="CZ126" s="2">
        <f t="shared" si="287"/>
        <v>0</v>
      </c>
      <c r="DA126" s="2">
        <f t="shared" si="288"/>
        <v>0</v>
      </c>
      <c r="DB126" s="2">
        <f t="shared" si="289"/>
        <v>0</v>
      </c>
      <c r="DC126" s="2">
        <f t="shared" si="290"/>
        <v>0</v>
      </c>
      <c r="DD126" s="2">
        <f t="shared" si="291"/>
        <v>0</v>
      </c>
      <c r="DE126" s="2">
        <f t="shared" si="292"/>
        <v>0</v>
      </c>
      <c r="DF126" s="2">
        <f t="shared" si="293"/>
        <v>0</v>
      </c>
      <c r="DG126" s="2">
        <f t="shared" si="294"/>
        <v>0</v>
      </c>
      <c r="DH126" s="2">
        <f t="shared" si="295"/>
        <v>0</v>
      </c>
      <c r="DI126" s="2">
        <f t="shared" si="296"/>
        <v>0</v>
      </c>
      <c r="DJ126" s="2">
        <f t="shared" si="297"/>
        <v>0</v>
      </c>
      <c r="DK126" s="2">
        <f t="shared" si="298"/>
        <v>0</v>
      </c>
      <c r="DL126" s="2">
        <f t="shared" si="299"/>
        <v>0</v>
      </c>
      <c r="DM126" s="2">
        <f t="shared" si="300"/>
        <v>0</v>
      </c>
      <c r="DN126" s="187">
        <f>IFERROR(IF($F126="地位Ⅰ",INDEX(幹材積成長量!$AE$7:$AG$14,8,MATCH(【入力】吸収量・排出量算定シート!$G126,幹材積成長量!$AE$7:$AG$7,0)),IF($F126="地位Ⅲ",INDEX(幹材積成長量!$AK$7:$AM$14,8,MATCH(【入力】吸収量・排出量算定シート!$G126,幹材積成長量!$AK$7:$AM$7,0)),INDEX(幹材積成長量!$AH$7:$AJ$14,8,MATCH(【入力】吸収量・排出量算定シート!$G126,幹材積成長量!$AH$7:$AJ$7,0)))),0)</f>
        <v>0</v>
      </c>
      <c r="DO126" s="187">
        <f>IFERROR(IF($F126="地位Ⅰ",INDEX(幹材積成長量!$AE$7:$AG$14,8,MATCH(【入力】吸収量・排出量算定シート!$G126,幹材積成長量!$AE$7:$AG$7,0)),IF($F126="地位Ⅲ",INDEX(幹材積成長量!$AK$7:$AM$14,8,MATCH(【入力】吸収量・排出量算定シート!$G126,幹材積成長量!$AK$7:$AM$7,0)),INDEX(幹材積成長量!$AH$7:$AJ$14,8,MATCH(【入力】吸収量・排出量算定シート!$G126,幹材積成長量!$AH$7:$AJ$7,0)))),0)</f>
        <v>0</v>
      </c>
      <c r="DP126" s="187">
        <f>IFERROR(IF($F126="地位Ⅰ",INDEX(幹材積成長量!$AE$7:$AG$14,8,MATCH(【入力】吸収量・排出量算定シート!$G126,幹材積成長量!$AE$7:$AG$7,0)),IF($F126="地位Ⅲ",INDEX(幹材積成長量!$AK$7:$AM$14,8,MATCH(【入力】吸収量・排出量算定シート!$G126,幹材積成長量!$AK$7:$AM$7,0)),INDEX(幹材積成長量!$AH$7:$AJ$14,8,MATCH(【入力】吸収量・排出量算定シート!$G126,幹材積成長量!$AH$7:$AJ$7,0)))),0)</f>
        <v>0</v>
      </c>
      <c r="DQ126" s="187">
        <f>IFERROR(IF($F126="地位Ⅰ",INDEX(幹材積成長量!$AE$7:$AG$14,8,MATCH(【入力】吸収量・排出量算定シート!$G126,幹材積成長量!$AE$7:$AG$7,0)),IF($F126="地位Ⅲ",INDEX(幹材積成長量!$AK$7:$AM$14,8,MATCH(【入力】吸収量・排出量算定シート!$G126,幹材積成長量!$AK$7:$AM$7,0)),INDEX(幹材積成長量!$AH$7:$AJ$14,8,MATCH(【入力】吸収量・排出量算定シート!$G126,幹材積成長量!$AH$7:$AJ$7,0)))),0)</f>
        <v>0</v>
      </c>
      <c r="DR126" s="187">
        <f>IFERROR(IF($F126="地位Ⅰ",INDEX(幹材積成長量!$AE$7:$AG$14,8,MATCH(【入力】吸収量・排出量算定シート!$G126,幹材積成長量!$AE$7:$AG$7,0)),IF($F126="地位Ⅲ",INDEX(幹材積成長量!$AK$7:$AM$14,8,MATCH(【入力】吸収量・排出量算定シート!$G126,幹材積成長量!$AK$7:$AM$7,0)),INDEX(幹材積成長量!$AH$7:$AJ$14,8,MATCH(【入力】吸収量・排出量算定シート!$G126,幹材積成長量!$AH$7:$AJ$7,0)))),0)</f>
        <v>0</v>
      </c>
      <c r="DS126" s="187">
        <f>IFERROR(IF($F126="地位Ⅰ",INDEX(幹材積成長量!$AE$7:$AG$14,8,MATCH(【入力】吸収量・排出量算定シート!$G126,幹材積成長量!$AE$7:$AG$7,0)),IF($F126="地位Ⅲ",INDEX(幹材積成長量!$AK$7:$AM$14,8,MATCH(【入力】吸収量・排出量算定シート!$G126,幹材積成長量!$AK$7:$AM$7,0)),INDEX(幹材積成長量!$AH$7:$AJ$14,8,MATCH(【入力】吸収量・排出量算定シート!$G126,幹材積成長量!$AH$7:$AJ$7,0)))),0)</f>
        <v>0</v>
      </c>
      <c r="DT126" s="187">
        <f>IFERROR(IF($F126="地位Ⅰ",INDEX(幹材積成長量!$AE$7:$AG$14,8,MATCH(【入力】吸収量・排出量算定シート!$G126,幹材積成長量!$AE$7:$AG$7,0)),IF($F126="地位Ⅲ",INDEX(幹材積成長量!$AK$7:$AM$14,8,MATCH(【入力】吸収量・排出量算定シート!$G126,幹材積成長量!$AK$7:$AM$7,0)),INDEX(幹材積成長量!$AH$7:$AJ$14,8,MATCH(【入力】吸収量・排出量算定シート!$G126,幹材積成長量!$AH$7:$AJ$7,0)))),0)</f>
        <v>0</v>
      </c>
      <c r="DU126" s="187">
        <f>IFERROR(IF($F126="地位Ⅰ",INDEX(幹材積成長量!$AE$7:$AG$14,8,MATCH(【入力】吸収量・排出量算定シート!$G126,幹材積成長量!$AE$7:$AG$7,0)),IF($F126="地位Ⅲ",INDEX(幹材積成長量!$AK$7:$AM$14,8,MATCH(【入力】吸収量・排出量算定シート!$G126,幹材積成長量!$AK$7:$AM$7,0)),INDEX(幹材積成長量!$AH$7:$AJ$14,8,MATCH(【入力】吸収量・排出量算定シート!$G126,幹材積成長量!$AH$7:$AJ$7,0)))),0)</f>
        <v>0</v>
      </c>
      <c r="DV126" s="187">
        <f>IFERROR(IF($F126="地位Ⅰ",INDEX(幹材積成長量!$AE$7:$AG$14,8,MATCH(【入力】吸収量・排出量算定シート!$G126,幹材積成長量!$AE$7:$AG$7,0)),IF($F126="地位Ⅲ",INDEX(幹材積成長量!$AK$7:$AM$14,8,MATCH(【入力】吸収量・排出量算定シート!$G126,幹材積成長量!$AK$7:$AM$7,0)),INDEX(幹材積成長量!$AH$7:$AJ$14,8,MATCH(【入力】吸収量・排出量算定シート!$G126,幹材積成長量!$AH$7:$AJ$7,0)))),0)</f>
        <v>0</v>
      </c>
      <c r="DW126" s="187">
        <f>IFERROR(IF($F126="地位Ⅰ",INDEX(幹材積成長量!$AE$7:$AG$14,8,MATCH(【入力】吸収量・排出量算定シート!$G126,幹材積成長量!$AE$7:$AG$7,0)),IF($F126="地位Ⅲ",INDEX(幹材積成長量!$AK$7:$AM$14,8,MATCH(【入力】吸収量・排出量算定シート!$G126,幹材積成長量!$AK$7:$AM$7,0)),INDEX(幹材積成長量!$AH$7:$AJ$14,8,MATCH(【入力】吸収量・排出量算定シート!$G126,幹材積成長量!$AH$7:$AJ$7,0)))),0)</f>
        <v>0</v>
      </c>
      <c r="DX126" s="187">
        <f>IFERROR(IF($F126="地位Ⅰ",INDEX(幹材積成長量!$AE$7:$AG$14,8,MATCH(【入力】吸収量・排出量算定シート!$G126,幹材積成長量!$AE$7:$AG$7,0)),IF($F126="地位Ⅲ",INDEX(幹材積成長量!$AK$7:$AM$14,8,MATCH(【入力】吸収量・排出量算定シート!$G126,幹材積成長量!$AK$7:$AM$7,0)),INDEX(幹材積成長量!$AH$7:$AJ$14,8,MATCH(【入力】吸収量・排出量算定シート!$G126,幹材積成長量!$AH$7:$AJ$7,0)))),0)</f>
        <v>0</v>
      </c>
      <c r="DY126" s="187">
        <f>IFERROR(IF($F126="地位Ⅰ",INDEX(幹材積成長量!$AE$7:$AG$14,8,MATCH(【入力】吸収量・排出量算定シート!$G126,幹材積成長量!$AE$7:$AG$7,0)),IF($F126="地位Ⅲ",INDEX(幹材積成長量!$AK$7:$AM$14,8,MATCH(【入力】吸収量・排出量算定シート!$G126,幹材積成長量!$AK$7:$AM$7,0)),INDEX(幹材積成長量!$AH$7:$AJ$14,8,MATCH(【入力】吸収量・排出量算定シート!$G126,幹材積成長量!$AH$7:$AJ$7,0)))),0)</f>
        <v>0</v>
      </c>
      <c r="DZ126" s="187">
        <f>IFERROR(IF($F126="地位Ⅰ",INDEX(幹材積成長量!$AE$7:$AG$14,8,MATCH(【入力】吸収量・排出量算定シート!$G126,幹材積成長量!$AE$7:$AG$7,0)),IF($F126="地位Ⅲ",INDEX(幹材積成長量!$AK$7:$AM$14,8,MATCH(【入力】吸収量・排出量算定シート!$G126,幹材積成長量!$AK$7:$AM$7,0)),INDEX(幹材積成長量!$AH$7:$AJ$14,8,MATCH(【入力】吸収量・排出量算定シート!$G126,幹材積成長量!$AH$7:$AJ$7,0)))),0)</f>
        <v>0</v>
      </c>
      <c r="EA126" s="187">
        <f>IFERROR(IF($F126="地位Ⅰ",INDEX(幹材積成長量!$AE$7:$AG$14,8,MATCH(【入力】吸収量・排出量算定シート!$G126,幹材積成長量!$AE$7:$AG$7,0)),IF($F126="地位Ⅲ",INDEX(幹材積成長量!$AK$7:$AM$14,8,MATCH(【入力】吸収量・排出量算定シート!$G126,幹材積成長量!$AK$7:$AM$7,0)),INDEX(幹材積成長量!$AH$7:$AJ$14,8,MATCH(【入力】吸収量・排出量算定シート!$G126,幹材積成長量!$AH$7:$AJ$7,0)))),0)</f>
        <v>0</v>
      </c>
      <c r="EB126" s="187">
        <f>IFERROR(IF($F126="地位Ⅰ",INDEX(幹材積成長量!$AE$7:$AG$14,8,MATCH(【入力】吸収量・排出量算定シート!$G126,幹材積成長量!$AE$7:$AG$7,0)),IF($F126="地位Ⅲ",INDEX(幹材積成長量!$AK$7:$AM$14,8,MATCH(【入力】吸収量・排出量算定シート!$G126,幹材積成長量!$AK$7:$AM$7,0)),INDEX(幹材積成長量!$AH$7:$AJ$14,8,MATCH(【入力】吸収量・排出量算定シート!$G126,幹材積成長量!$AH$7:$AJ$7,0)))),0)</f>
        <v>0</v>
      </c>
      <c r="EC126" s="187">
        <f>IFERROR(IF($F126="地位Ⅰ",INDEX(幹材積成長量!$AE$7:$AG$14,8,MATCH(【入力】吸収量・排出量算定シート!$G126,幹材積成長量!$AE$7:$AG$7,0)),IF($F126="地位Ⅲ",INDEX(幹材積成長量!$AK$7:$AM$14,8,MATCH(【入力】吸収量・排出量算定シート!$G126,幹材積成長量!$AK$7:$AM$7,0)),INDEX(幹材積成長量!$AH$7:$AJ$14,8,MATCH(【入力】吸収量・排出量算定シート!$G126,幹材積成長量!$AH$7:$AJ$7,0)))),0)</f>
        <v>0</v>
      </c>
      <c r="ED126" s="186">
        <f t="shared" si="301"/>
        <v>0</v>
      </c>
      <c r="EE126" s="186">
        <f t="shared" si="302"/>
        <v>0</v>
      </c>
      <c r="EF126" s="186">
        <f t="shared" si="303"/>
        <v>0</v>
      </c>
      <c r="EG126" s="186">
        <f t="shared" si="304"/>
        <v>0</v>
      </c>
      <c r="EH126" s="186">
        <f t="shared" si="305"/>
        <v>0</v>
      </c>
      <c r="EI126" s="186">
        <f t="shared" si="306"/>
        <v>0</v>
      </c>
      <c r="EJ126" s="186">
        <f t="shared" si="307"/>
        <v>0</v>
      </c>
      <c r="EK126" s="186">
        <f t="shared" si="308"/>
        <v>0</v>
      </c>
      <c r="EL126" s="186">
        <f t="shared" si="309"/>
        <v>0</v>
      </c>
      <c r="EM126" s="186">
        <f t="shared" si="310"/>
        <v>0</v>
      </c>
      <c r="EN126" s="186">
        <f t="shared" si="311"/>
        <v>0</v>
      </c>
      <c r="EO126" s="186">
        <f t="shared" si="312"/>
        <v>0</v>
      </c>
      <c r="EP126" s="186">
        <f t="shared" si="313"/>
        <v>0</v>
      </c>
      <c r="EQ126" s="186">
        <f t="shared" si="314"/>
        <v>0</v>
      </c>
      <c r="ER126" s="186">
        <f t="shared" si="315"/>
        <v>0</v>
      </c>
      <c r="ES126" s="186">
        <f t="shared" si="316"/>
        <v>0</v>
      </c>
      <c r="ET126" s="186">
        <f t="shared" si="317"/>
        <v>0</v>
      </c>
    </row>
    <row r="127" spans="2:150" x14ac:dyDescent="0.3">
      <c r="B127" s="3"/>
      <c r="C127" s="3"/>
      <c r="D127" s="3"/>
      <c r="E127" s="3"/>
      <c r="G127" s="217"/>
      <c r="J127" s="3"/>
      <c r="M127" s="187">
        <f>IFERROR(IF($F127="地位Ⅰ",INDEX(幹材積成長量!$S$7:$U$148,MATCH(【入力】吸収量・排出量算定シート!$H127+(M$17-$M$17),幹材積成長量!$S$7:$S$148,0),MATCH($G127,幹材積成長量!$S$7:$U$7,0)),IF($F127="地位Ⅲ",INDEX(幹材積成長量!$Y$7:$AA$148,MATCH(【入力】吸収量・排出量算定シート!$H127+(M$17-$M$17),幹材積成長量!$Y$7:$Y$148,0),MATCH($G127,幹材積成長量!$Y$7:$AA$7,0)),INDEX(幹材積成長量!$V$7:$X$148,MATCH(【入力】吸収量・排出量算定シート!$H127+(M$17-$M$17),幹材積成長量!$V$7:$V$148,0),MATCH($G127,幹材積成長量!$V$7:$X$7,0)))),0)</f>
        <v>0</v>
      </c>
      <c r="N127" s="187">
        <f>IFERROR(IF($F127="地位Ⅰ",INDEX(幹材積成長量!$S$7:$U$148,MATCH(【入力】吸収量・排出量算定シート!$H127+(N$17-$M$17),幹材積成長量!$S$7:$S$148,0),MATCH($G127,幹材積成長量!$S$7:$U$7,0)),IF($F127="地位Ⅲ",INDEX(幹材積成長量!$Y$7:$AA$148,MATCH(【入力】吸収量・排出量算定シート!$H127+(N$17-$M$17),幹材積成長量!$Y$7:$Y$148,0),MATCH($G127,幹材積成長量!$Y$7:$AA$7,0)),INDEX(幹材積成長量!$V$7:$X$148,MATCH(【入力】吸収量・排出量算定シート!$H127+(N$17-$M$17),幹材積成長量!$V$7:$V$148,0),MATCH($G127,幹材積成長量!$V$7:$X$7,0)))),0)</f>
        <v>0</v>
      </c>
      <c r="O127" s="187">
        <f>IFERROR(IF($F127="地位Ⅰ",INDEX(幹材積成長量!$S$7:$U$148,MATCH(【入力】吸収量・排出量算定シート!$H127+(O$17-$M$17),幹材積成長量!$S$7:$S$148,0),MATCH($G127,幹材積成長量!$S$7:$U$7,0)),IF($F127="地位Ⅲ",INDEX(幹材積成長量!$Y$7:$AA$148,MATCH(【入力】吸収量・排出量算定シート!$H127+(O$17-$M$17),幹材積成長量!$Y$7:$Y$148,0),MATCH($G127,幹材積成長量!$Y$7:$AA$7,0)),INDEX(幹材積成長量!$V$7:$X$148,MATCH(【入力】吸収量・排出量算定シート!$H127+(O$17-$M$17),幹材積成長量!$V$7:$V$148,0),MATCH($G127,幹材積成長量!$V$7:$X$7,0)))),0)</f>
        <v>0</v>
      </c>
      <c r="P127" s="187">
        <f>IFERROR(IF($F127="地位Ⅰ",INDEX(幹材積成長量!$S$7:$U$148,MATCH(【入力】吸収量・排出量算定シート!$H127+(P$17-$M$17),幹材積成長量!$S$7:$S$148,0),MATCH($G127,幹材積成長量!$S$7:$U$7,0)),IF($F127="地位Ⅲ",INDEX(幹材積成長量!$Y$7:$AA$148,MATCH(【入力】吸収量・排出量算定シート!$H127+(P$17-$M$17),幹材積成長量!$Y$7:$Y$148,0),MATCH($G127,幹材積成長量!$Y$7:$AA$7,0)),INDEX(幹材積成長量!$V$7:$X$148,MATCH(【入力】吸収量・排出量算定シート!$H127+(P$17-$M$17),幹材積成長量!$V$7:$V$148,0),MATCH($G127,幹材積成長量!$V$7:$X$7,0)))),0)</f>
        <v>0</v>
      </c>
      <c r="Q127" s="187">
        <f>IFERROR(IF($F127="地位Ⅰ",INDEX(幹材積成長量!$S$7:$U$148,MATCH(【入力】吸収量・排出量算定シート!$H127+(Q$17-$M$17),幹材積成長量!$S$7:$S$148,0),MATCH($G127,幹材積成長量!$S$7:$U$7,0)),IF($F127="地位Ⅲ",INDEX(幹材積成長量!$Y$7:$AA$148,MATCH(【入力】吸収量・排出量算定シート!$H127+(Q$17-$M$17),幹材積成長量!$Y$7:$Y$148,0),MATCH($G127,幹材積成長量!$Y$7:$AA$7,0)),INDEX(幹材積成長量!$V$7:$X$148,MATCH(【入力】吸収量・排出量算定シート!$H127+(Q$17-$M$17),幹材積成長量!$V$7:$V$148,0),MATCH($G127,幹材積成長量!$V$7:$X$7,0)))),0)</f>
        <v>0</v>
      </c>
      <c r="R127" s="187">
        <f>IFERROR(IF($F127="地位Ⅰ",INDEX(幹材積成長量!$S$7:$U$148,MATCH(【入力】吸収量・排出量算定シート!$H127+(R$17-$M$17),幹材積成長量!$S$7:$S$148,0),MATCH($G127,幹材積成長量!$S$7:$U$7,0)),IF($F127="地位Ⅲ",INDEX(幹材積成長量!$Y$7:$AA$148,MATCH(【入力】吸収量・排出量算定シート!$H127+(R$17-$M$17),幹材積成長量!$Y$7:$Y$148,0),MATCH($G127,幹材積成長量!$Y$7:$AA$7,0)),INDEX(幹材積成長量!$V$7:$X$148,MATCH(【入力】吸収量・排出量算定シート!$H127+(R$17-$M$17),幹材積成長量!$V$7:$V$148,0),MATCH($G127,幹材積成長量!$V$7:$X$7,0)))),0)</f>
        <v>0</v>
      </c>
      <c r="S127" s="187">
        <f>IFERROR(IF($F127="地位Ⅰ",INDEX(幹材積成長量!$S$7:$U$148,MATCH(【入力】吸収量・排出量算定シート!$H127+(S$17-$M$17),幹材積成長量!$S$7:$S$148,0),MATCH($G127,幹材積成長量!$S$7:$U$7,0)),IF($F127="地位Ⅲ",INDEX(幹材積成長量!$Y$7:$AA$148,MATCH(【入力】吸収量・排出量算定シート!$H127+(S$17-$M$17),幹材積成長量!$Y$7:$Y$148,0),MATCH($G127,幹材積成長量!$Y$7:$AA$7,0)),INDEX(幹材積成長量!$V$7:$X$148,MATCH(【入力】吸収量・排出量算定シート!$H127+(S$17-$M$17),幹材積成長量!$V$7:$V$148,0),MATCH($G127,幹材積成長量!$V$7:$X$7,0)))),0)</f>
        <v>0</v>
      </c>
      <c r="T127" s="187">
        <f>IFERROR(IF($F127="地位Ⅰ",INDEX(幹材積成長量!$S$7:$U$148,MATCH(【入力】吸収量・排出量算定シート!$H127+(T$17-$M$17),幹材積成長量!$S$7:$S$148,0),MATCH($G127,幹材積成長量!$S$7:$U$7,0)),IF($F127="地位Ⅲ",INDEX(幹材積成長量!$Y$7:$AA$148,MATCH(【入力】吸収量・排出量算定シート!$H127+(T$17-$M$17),幹材積成長量!$Y$7:$Y$148,0),MATCH($G127,幹材積成長量!$Y$7:$AA$7,0)),INDEX(幹材積成長量!$V$7:$X$148,MATCH(【入力】吸収量・排出量算定シート!$H127+(T$17-$M$17),幹材積成長量!$V$7:$V$148,0),MATCH($G127,幹材積成長量!$V$7:$X$7,0)))),0)</f>
        <v>0</v>
      </c>
      <c r="U127" s="187">
        <f>IFERROR(IF($F127="地位Ⅰ",INDEX(幹材積成長量!$S$7:$U$148,MATCH(【入力】吸収量・排出量算定シート!$H127+(U$17-$M$17),幹材積成長量!$S$7:$S$148,0),MATCH($G127,幹材積成長量!$S$7:$U$7,0)),IF($F127="地位Ⅲ",INDEX(幹材積成長量!$Y$7:$AA$148,MATCH(【入力】吸収量・排出量算定シート!$H127+(U$17-$M$17),幹材積成長量!$Y$7:$Y$148,0),MATCH($G127,幹材積成長量!$Y$7:$AA$7,0)),INDEX(幹材積成長量!$V$7:$X$148,MATCH(【入力】吸収量・排出量算定シート!$H127+(U$17-$M$17),幹材積成長量!$V$7:$V$148,0),MATCH($G127,幹材積成長量!$V$7:$X$7,0)))),0)</f>
        <v>0</v>
      </c>
      <c r="V127" s="187">
        <f>IFERROR(IF($F127="地位Ⅰ",INDEX(幹材積成長量!$S$7:$U$148,MATCH(【入力】吸収量・排出量算定シート!$H127+(V$17-$M$17),幹材積成長量!$S$7:$S$148,0),MATCH($G127,幹材積成長量!$S$7:$U$7,0)),IF($F127="地位Ⅲ",INDEX(幹材積成長量!$Y$7:$AA$148,MATCH(【入力】吸収量・排出量算定シート!$H127+(V$17-$M$17),幹材積成長量!$Y$7:$Y$148,0),MATCH($G127,幹材積成長量!$Y$7:$AA$7,0)),INDEX(幹材積成長量!$V$7:$X$148,MATCH(【入力】吸収量・排出量算定シート!$H127+(V$17-$M$17),幹材積成長量!$V$7:$V$148,0),MATCH($G127,幹材積成長量!$V$7:$X$7,0)))),0)</f>
        <v>0</v>
      </c>
      <c r="W127" s="187">
        <f>IFERROR(IF($F127="地位Ⅰ",INDEX(幹材積成長量!$S$7:$U$148,MATCH(【入力】吸収量・排出量算定シート!$H127+(W$17-$M$17),幹材積成長量!$S$7:$S$148,0),MATCH($G127,幹材積成長量!$S$7:$U$7,0)),IF($F127="地位Ⅲ",INDEX(幹材積成長量!$Y$7:$AA$148,MATCH(【入力】吸収量・排出量算定シート!$H127+(W$17-$M$17),幹材積成長量!$Y$7:$Y$148,0),MATCH($G127,幹材積成長量!$Y$7:$AA$7,0)),INDEX(幹材積成長量!$V$7:$X$148,MATCH(【入力】吸収量・排出量算定シート!$H127+(W$17-$M$17),幹材積成長量!$V$7:$V$148,0),MATCH($G127,幹材積成長量!$V$7:$X$7,0)))),0)</f>
        <v>0</v>
      </c>
      <c r="X127" s="187">
        <f>IFERROR(IF($F127="地位Ⅰ",INDEX(幹材積成長量!$S$7:$U$148,MATCH(【入力】吸収量・排出量算定シート!$H127+(X$17-$M$17),幹材積成長量!$S$7:$S$148,0),MATCH($G127,幹材積成長量!$S$7:$U$7,0)),IF($F127="地位Ⅲ",INDEX(幹材積成長量!$Y$7:$AA$148,MATCH(【入力】吸収量・排出量算定シート!$H127+(X$17-$M$17),幹材積成長量!$Y$7:$Y$148,0),MATCH($G127,幹材積成長量!$Y$7:$AA$7,0)),INDEX(幹材積成長量!$V$7:$X$148,MATCH(【入力】吸収量・排出量算定シート!$H127+(X$17-$M$17),幹材積成長量!$V$7:$V$148,0),MATCH($G127,幹材積成長量!$V$7:$X$7,0)))),0)</f>
        <v>0</v>
      </c>
      <c r="Y127" s="187">
        <f>IFERROR(IF($F127="地位Ⅰ",INDEX(幹材積成長量!$S$7:$U$148,MATCH(【入力】吸収量・排出量算定シート!$H127+(Y$17-$M$17),幹材積成長量!$S$7:$S$148,0),MATCH($G127,幹材積成長量!$S$7:$U$7,0)),IF($F127="地位Ⅲ",INDEX(幹材積成長量!$Y$7:$AA$148,MATCH(【入力】吸収量・排出量算定シート!$H127+(Y$17-$M$17),幹材積成長量!$Y$7:$Y$148,0),MATCH($G127,幹材積成長量!$Y$7:$AA$7,0)),INDEX(幹材積成長量!$V$7:$X$148,MATCH(【入力】吸収量・排出量算定シート!$H127+(Y$17-$M$17),幹材積成長量!$V$7:$V$148,0),MATCH($G127,幹材積成長量!$V$7:$X$7,0)))),0)</f>
        <v>0</v>
      </c>
      <c r="Z127" s="187">
        <f>IFERROR(IF($F127="地位Ⅰ",INDEX(幹材積成長量!$S$7:$U$148,MATCH(【入力】吸収量・排出量算定シート!$H127+(Z$17-$M$17),幹材積成長量!$S$7:$S$148,0),MATCH($G127,幹材積成長量!$S$7:$U$7,0)),IF($F127="地位Ⅲ",INDEX(幹材積成長量!$Y$7:$AA$148,MATCH(【入力】吸収量・排出量算定シート!$H127+(Z$17-$M$17),幹材積成長量!$Y$7:$Y$148,0),MATCH($G127,幹材積成長量!$Y$7:$AA$7,0)),INDEX(幹材積成長量!$V$7:$X$148,MATCH(【入力】吸収量・排出量算定シート!$H127+(Z$17-$M$17),幹材積成長量!$V$7:$V$148,0),MATCH($G127,幹材積成長量!$V$7:$X$7,0)))),0)</f>
        <v>0</v>
      </c>
      <c r="AA127" s="187">
        <f>IFERROR(IF($F127="地位Ⅰ",INDEX(幹材積成長量!$S$7:$U$148,MATCH(【入力】吸収量・排出量算定シート!$H127+(AA$17-$M$17),幹材積成長量!$S$7:$S$148,0),MATCH($G127,幹材積成長量!$S$7:$U$7,0)),IF($F127="地位Ⅲ",INDEX(幹材積成長量!$Y$7:$AA$148,MATCH(【入力】吸収量・排出量算定シート!$H127+(AA$17-$M$17),幹材積成長量!$Y$7:$Y$148,0),MATCH($G127,幹材積成長量!$Y$7:$AA$7,0)),INDEX(幹材積成長量!$V$7:$X$148,MATCH(【入力】吸収量・排出量算定シート!$H127+(AA$17-$M$17),幹材積成長量!$V$7:$V$148,0),MATCH($G127,幹材積成長量!$V$7:$X$7,0)))),0)</f>
        <v>0</v>
      </c>
      <c r="AB127" s="187">
        <f>IFERROR(IF($F127="地位Ⅰ",INDEX(幹材積成長量!$S$7:$U$148,MATCH(【入力】吸収量・排出量算定シート!$H127+(AB$17-$M$17),幹材積成長量!$S$7:$S$148,0),MATCH($G127,幹材積成長量!$S$7:$U$7,0)),IF($F127="地位Ⅲ",INDEX(幹材積成長量!$Y$7:$AA$148,MATCH(【入力】吸収量・排出量算定シート!$H127+(AB$17-$M$17),幹材積成長量!$Y$7:$Y$148,0),MATCH($G127,幹材積成長量!$Y$7:$AA$7,0)),INDEX(幹材積成長量!$V$7:$X$148,MATCH(【入力】吸収量・排出量算定シート!$H127+(AB$17-$M$17),幹材積成長量!$V$7:$V$148,0),MATCH($G127,幹材積成長量!$V$7:$X$7,0)))),0)</f>
        <v>0</v>
      </c>
      <c r="AC127" s="187">
        <f>IFERROR(IF($F127="地位Ⅰ",INDEX(幹材積成長量!$S$7:$U$148,MATCH(【入力】吸収量・排出量算定シート!$H127+(AC$17-$M$17),幹材積成長量!$S$7:$S$148,0),MATCH($G127,幹材積成長量!$S$7:$U$7,0)),IF($F127="地位Ⅲ",INDEX(幹材積成長量!$Y$7:$AA$148,MATCH(【入力】吸収量・排出量算定シート!$H127+(AC$17-$M$17),幹材積成長量!$Y$7:$Y$148,0),MATCH($G127,幹材積成長量!$Y$7:$AA$7,0)),INDEX(幹材積成長量!$V$7:$X$148,MATCH(【入力】吸収量・排出量算定シート!$H127+(AC$17-$M$17),幹材積成長量!$V$7:$V$148,0),MATCH($G127,幹材積成長量!$V$7:$X$7,0)))),0)</f>
        <v>0</v>
      </c>
      <c r="AD127" s="2">
        <f>IFERROR(INDEX('BEF（拡大係数）'!$A$4:$AO$154,MATCH(【入力】吸収量・排出量算定シート!$H127,'BEF（拡大係数）'!$A$4:$A$154,0),MATCH($G127,'BEF（拡大係数）'!$A$4:$AO$4,0)),0)</f>
        <v>0</v>
      </c>
      <c r="AE127" s="2">
        <f>IFERROR(INDEX('BEF（拡大係数）'!$A$4:$AO$154,MATCH(【入力】吸収量・排出量算定シート!$H127,'BEF（拡大係数）'!$A$4:$A$154,0),MATCH($G127,'BEF（拡大係数）'!$A$4:$AO$4,0)),0)</f>
        <v>0</v>
      </c>
      <c r="AF127" s="2">
        <f>IFERROR(INDEX('BEF（拡大係数）'!$A$4:$AO$154,MATCH(【入力】吸収量・排出量算定シート!$H127,'BEF（拡大係数）'!$A$4:$A$154,0),MATCH($G127,'BEF（拡大係数）'!$A$4:$AO$4,0)),0)</f>
        <v>0</v>
      </c>
      <c r="AG127" s="2">
        <f>IFERROR(INDEX('BEF（拡大係数）'!$A$4:$AO$154,MATCH(【入力】吸収量・排出量算定シート!$H127,'BEF（拡大係数）'!$A$4:$A$154,0),MATCH($G127,'BEF（拡大係数）'!$A$4:$AO$4,0)),0)</f>
        <v>0</v>
      </c>
      <c r="AH127" s="2">
        <f>IFERROR(INDEX('BEF（拡大係数）'!$A$4:$AO$154,MATCH(【入力】吸収量・排出量算定シート!$H127,'BEF（拡大係数）'!$A$4:$A$154,0),MATCH($G127,'BEF（拡大係数）'!$A$4:$AO$4,0)),0)</f>
        <v>0</v>
      </c>
      <c r="AI127" s="2">
        <f>IFERROR(INDEX('BEF（拡大係数）'!$A$4:$AO$154,MATCH(【入力】吸収量・排出量算定シート!$H127,'BEF（拡大係数）'!$A$4:$A$154,0),MATCH($G127,'BEF（拡大係数）'!$A$4:$AO$4,0)),0)</f>
        <v>0</v>
      </c>
      <c r="AJ127" s="2">
        <f>IFERROR(INDEX('BEF（拡大係数）'!$A$4:$AO$154,MATCH(【入力】吸収量・排出量算定シート!$H127,'BEF（拡大係数）'!$A$4:$A$154,0),MATCH($G127,'BEF（拡大係数）'!$A$4:$AO$4,0)),0)</f>
        <v>0</v>
      </c>
      <c r="AK127" s="2">
        <f>IFERROR(INDEX('BEF（拡大係数）'!$A$4:$AO$154,MATCH(【入力】吸収量・排出量算定シート!$H127,'BEF（拡大係数）'!$A$4:$A$154,0),MATCH($G127,'BEF（拡大係数）'!$A$4:$AO$4,0)),0)</f>
        <v>0</v>
      </c>
      <c r="AL127" s="2">
        <f>IFERROR(INDEX('BEF（拡大係数）'!$A$4:$AO$154,MATCH(【入力】吸収量・排出量算定シート!$H127,'BEF（拡大係数）'!$A$4:$A$154,0),MATCH($G127,'BEF（拡大係数）'!$A$4:$AO$4,0)),0)</f>
        <v>0</v>
      </c>
      <c r="AM127" s="2">
        <f>IFERROR(INDEX('BEF（拡大係数）'!$A$4:$AO$154,MATCH(【入力】吸収量・排出量算定シート!$H127,'BEF（拡大係数）'!$A$4:$A$154,0),MATCH($G127,'BEF（拡大係数）'!$A$4:$AO$4,0)),0)</f>
        <v>0</v>
      </c>
      <c r="AN127" s="2">
        <f>IFERROR(INDEX('BEF（拡大係数）'!$A$4:$AO$154,MATCH(【入力】吸収量・排出量算定シート!$H127,'BEF（拡大係数）'!$A$4:$A$154,0),MATCH($G127,'BEF（拡大係数）'!$A$4:$AO$4,0)),0)</f>
        <v>0</v>
      </c>
      <c r="AO127" s="2">
        <f>IFERROR(INDEX('BEF（拡大係数）'!$A$4:$AO$154,MATCH(【入力】吸収量・排出量算定シート!$H127,'BEF（拡大係数）'!$A$4:$A$154,0),MATCH($G127,'BEF（拡大係数）'!$A$4:$AO$4,0)),0)</f>
        <v>0</v>
      </c>
      <c r="AP127" s="2">
        <f>IFERROR(INDEX('BEF（拡大係数）'!$A$4:$AO$154,MATCH(【入力】吸収量・排出量算定シート!$H127,'BEF（拡大係数）'!$A$4:$A$154,0),MATCH($G127,'BEF（拡大係数）'!$A$4:$AO$4,0)),0)</f>
        <v>0</v>
      </c>
      <c r="AQ127" s="2">
        <f>IFERROR(INDEX('BEF（拡大係数）'!$A$4:$AO$154,MATCH(【入力】吸収量・排出量算定シート!$H127,'BEF（拡大係数）'!$A$4:$A$154,0),MATCH($G127,'BEF（拡大係数）'!$A$4:$AO$4,0)),0)</f>
        <v>0</v>
      </c>
      <c r="AR127" s="2">
        <f>IFERROR(INDEX('BEF（拡大係数）'!$A$4:$AO$154,MATCH(【入力】吸収量・排出量算定シート!$H127,'BEF（拡大係数）'!$A$4:$A$154,0),MATCH($G127,'BEF（拡大係数）'!$A$4:$AO$4,0)),0)</f>
        <v>0</v>
      </c>
      <c r="AS127" s="2">
        <f>IFERROR(INDEX('BEF（拡大係数）'!$A$4:$AO$154,MATCH(【入力】吸収量・排出量算定シート!$H127,'BEF（拡大係数）'!$A$4:$A$154,0),MATCH($G127,'BEF（拡大係数）'!$A$4:$AO$4,0)),0)</f>
        <v>0</v>
      </c>
      <c r="AT127" s="2">
        <f>IFERROR(INDEX('BEF（拡大係数）'!$A$4:$AO$154,MATCH(【入力】吸収量・排出量算定シート!$H127,'BEF（拡大係数）'!$A$4:$A$154,0),MATCH($G127,'BEF（拡大係数）'!$A$4:$AO$4,0)),0)</f>
        <v>0</v>
      </c>
      <c r="AU127" s="2">
        <f>IFERROR(VLOOKUP($G127,パラメータ_オリジナル!$B$6:$G$45,4,FALSE),0)</f>
        <v>0</v>
      </c>
      <c r="AV127" s="2">
        <f>IFERROR(VLOOKUP($G127,パラメータ_オリジナル!$B$6:$G$45,5,FALSE),0)</f>
        <v>0</v>
      </c>
      <c r="AW127" s="2">
        <f>IFERROR(VLOOKUP($G127,パラメータ_オリジナル!$B$6:$G$45,6,FALSE),0)</f>
        <v>0</v>
      </c>
      <c r="AX127" s="125">
        <f t="shared" si="250"/>
        <v>0</v>
      </c>
      <c r="AY127" s="125">
        <f t="shared" si="251"/>
        <v>0</v>
      </c>
      <c r="AZ127" s="125">
        <f t="shared" si="252"/>
        <v>0</v>
      </c>
      <c r="BA127" s="125">
        <f t="shared" si="253"/>
        <v>0</v>
      </c>
      <c r="BB127" s="125">
        <f t="shared" si="254"/>
        <v>0</v>
      </c>
      <c r="BC127" s="125">
        <f t="shared" si="255"/>
        <v>0</v>
      </c>
      <c r="BD127" s="125">
        <f t="shared" si="256"/>
        <v>0</v>
      </c>
      <c r="BE127" s="125">
        <f t="shared" si="257"/>
        <v>0</v>
      </c>
      <c r="BF127" s="125">
        <f t="shared" si="258"/>
        <v>0</v>
      </c>
      <c r="BG127" s="125">
        <f t="shared" si="259"/>
        <v>0</v>
      </c>
      <c r="BH127" s="125">
        <f t="shared" si="260"/>
        <v>0</v>
      </c>
      <c r="BI127" s="125">
        <f t="shared" si="261"/>
        <v>0</v>
      </c>
      <c r="BJ127" s="125">
        <f t="shared" si="262"/>
        <v>0</v>
      </c>
      <c r="BK127" s="125">
        <f t="shared" si="263"/>
        <v>0</v>
      </c>
      <c r="BL127" s="125">
        <f t="shared" si="264"/>
        <v>0</v>
      </c>
      <c r="BM127" s="125">
        <f t="shared" si="265"/>
        <v>0</v>
      </c>
      <c r="BN127" s="125">
        <f t="shared" si="266"/>
        <v>0</v>
      </c>
      <c r="BO127" s="125">
        <f t="shared" si="267"/>
        <v>0</v>
      </c>
      <c r="BP127" s="125">
        <f t="shared" si="268"/>
        <v>0</v>
      </c>
      <c r="BQ127" s="125">
        <f t="shared" si="269"/>
        <v>0</v>
      </c>
      <c r="BR127" s="125">
        <f t="shared" si="270"/>
        <v>0</v>
      </c>
      <c r="BS127" s="125">
        <f t="shared" si="271"/>
        <v>0</v>
      </c>
      <c r="BT127" s="125">
        <f t="shared" si="272"/>
        <v>0</v>
      </c>
      <c r="BU127" s="125">
        <f t="shared" si="273"/>
        <v>0</v>
      </c>
      <c r="BV127" s="125">
        <f t="shared" si="274"/>
        <v>0</v>
      </c>
      <c r="BW127" s="125">
        <f t="shared" si="275"/>
        <v>0</v>
      </c>
      <c r="BX127" s="125">
        <f t="shared" si="276"/>
        <v>0</v>
      </c>
      <c r="BY127" s="125">
        <f t="shared" si="277"/>
        <v>0</v>
      </c>
      <c r="BZ127" s="125">
        <f t="shared" si="278"/>
        <v>0</v>
      </c>
      <c r="CA127" s="125">
        <f t="shared" si="279"/>
        <v>0</v>
      </c>
      <c r="CB127" s="125">
        <f t="shared" si="280"/>
        <v>0</v>
      </c>
      <c r="CC127" s="125">
        <f t="shared" si="281"/>
        <v>0</v>
      </c>
      <c r="CD127" s="125">
        <f t="shared" si="282"/>
        <v>0</v>
      </c>
      <c r="CE127" s="125">
        <f t="shared" si="283"/>
        <v>0</v>
      </c>
      <c r="CF127" s="2">
        <f>IFERROR(IF($F127="地位Ⅰ",INDEX(幹材積成長量!$I$7:$K$148,MATCH((【入力】吸収量・排出量算定シート!$H127+(【入力】吸収量・排出量算定シート!CF$17-【入力】吸収量・排出量算定シート!$CF$17)),幹材積成長量!$I$7:$I$148,0),MATCH(【入力】吸収量・排出量算定シート!$G127,幹材積成長量!$I$7:$K$7,0)),IF($F127="地位Ⅲ",INDEX(幹材積成長量!$O$7:$Q$148,MATCH((【入力】吸収量・排出量算定シート!$H127+(【入力】吸収量・排出量算定シート!CF$17-【入力】吸収量・排出量算定シート!$CF$17)),幹材積成長量!$O$7:$O$148,0),MATCH(【入力】吸収量・排出量算定シート!$G127,幹材積成長量!$O$7:$Q$7,0)),INDEX(幹材積成長量!$L$7:$N$148,MATCH((【入力】吸収量・排出量算定シート!$H127+(【入力】吸収量・排出量算定シート!CF$17-【入力】吸収量・排出量算定シート!$CF$17)),幹材積成長量!$L$7:$L$148,0),MATCH(【入力】吸収量・排出量算定シート!$G127,幹材積成長量!$L$7:$N$7,0)))),0)</f>
        <v>0</v>
      </c>
      <c r="CG127" s="2">
        <f>IFERROR(IF($F127="地位Ⅰ",INDEX(幹材積成長量!$I$7:$K$148,MATCH((【入力】吸収量・排出量算定シート!$H127+(【入力】吸収量・排出量算定シート!CG$17-【入力】吸収量・排出量算定シート!$CF$17)),幹材積成長量!$I$7:$I$148,0),MATCH(【入力】吸収量・排出量算定シート!$G127,幹材積成長量!$I$7:$K$7,0)),IF($F127="地位Ⅲ",INDEX(幹材積成長量!$O$7:$Q$148,MATCH((【入力】吸収量・排出量算定シート!$H127+(【入力】吸収量・排出量算定シート!CG$17-【入力】吸収量・排出量算定シート!$CF$17)),幹材積成長量!$O$7:$O$148,0),MATCH(【入力】吸収量・排出量算定シート!$G127,幹材積成長量!$O$7:$Q$7,0)),INDEX(幹材積成長量!$L$7:$N$148,MATCH((【入力】吸収量・排出量算定シート!$H127+(【入力】吸収量・排出量算定シート!CG$17-【入力】吸収量・排出量算定シート!$CF$17)),幹材積成長量!$L$7:$L$148,0),MATCH(【入力】吸収量・排出量算定シート!$G127,幹材積成長量!$L$7:$N$7,0)))),0)</f>
        <v>0</v>
      </c>
      <c r="CH127" s="2">
        <f>IFERROR(IF($F127="地位Ⅰ",INDEX(幹材積成長量!$I$7:$K$148,MATCH((【入力】吸収量・排出量算定シート!$H127+(【入力】吸収量・排出量算定シート!CH$17-【入力】吸収量・排出量算定シート!$CF$17)),幹材積成長量!$I$7:$I$148,0),MATCH(【入力】吸収量・排出量算定シート!$G127,幹材積成長量!$I$7:$K$7,0)),IF($F127="地位Ⅲ",INDEX(幹材積成長量!$O$7:$Q$148,MATCH((【入力】吸収量・排出量算定シート!$H127+(【入力】吸収量・排出量算定シート!CH$17-【入力】吸収量・排出量算定シート!$CF$17)),幹材積成長量!$O$7:$O$148,0),MATCH(【入力】吸収量・排出量算定シート!$G127,幹材積成長量!$O$7:$Q$7,0)),INDEX(幹材積成長量!$L$7:$N$148,MATCH((【入力】吸収量・排出量算定シート!$H127+(【入力】吸収量・排出量算定シート!CH$17-【入力】吸収量・排出量算定シート!$CF$17)),幹材積成長量!$L$7:$L$148,0),MATCH(【入力】吸収量・排出量算定シート!$G127,幹材積成長量!$L$7:$N$7,0)))),0)</f>
        <v>0</v>
      </c>
      <c r="CI127" s="2">
        <f>IFERROR(IF($F127="地位Ⅰ",INDEX(幹材積成長量!$I$7:$K$148,MATCH((【入力】吸収量・排出量算定シート!$H127+(【入力】吸収量・排出量算定シート!CI$17-【入力】吸収量・排出量算定シート!$CF$17)),幹材積成長量!$I$7:$I$148,0),MATCH(【入力】吸収量・排出量算定シート!$G127,幹材積成長量!$I$7:$K$7,0)),IF($F127="地位Ⅲ",INDEX(幹材積成長量!$O$7:$Q$148,MATCH((【入力】吸収量・排出量算定シート!$H127+(【入力】吸収量・排出量算定シート!CI$17-【入力】吸収量・排出量算定シート!$CF$17)),幹材積成長量!$O$7:$O$148,0),MATCH(【入力】吸収量・排出量算定シート!$G127,幹材積成長量!$O$7:$Q$7,0)),INDEX(幹材積成長量!$L$7:$N$148,MATCH((【入力】吸収量・排出量算定シート!$H127+(【入力】吸収量・排出量算定シート!CI$17-【入力】吸収量・排出量算定シート!$CF$17)),幹材積成長量!$L$7:$L$148,0),MATCH(【入力】吸収量・排出量算定シート!$G127,幹材積成長量!$L$7:$N$7,0)))),0)</f>
        <v>0</v>
      </c>
      <c r="CJ127" s="2">
        <f>IFERROR(IF($F127="地位Ⅰ",INDEX(幹材積成長量!$I$7:$K$148,MATCH((【入力】吸収量・排出量算定シート!$H127+(【入力】吸収量・排出量算定シート!CJ$17-【入力】吸収量・排出量算定シート!$CF$17)),幹材積成長量!$I$7:$I$148,0),MATCH(【入力】吸収量・排出量算定シート!$G127,幹材積成長量!$I$7:$K$7,0)),IF($F127="地位Ⅲ",INDEX(幹材積成長量!$O$7:$Q$148,MATCH((【入力】吸収量・排出量算定シート!$H127+(【入力】吸収量・排出量算定シート!CJ$17-【入力】吸収量・排出量算定シート!$CF$17)),幹材積成長量!$O$7:$O$148,0),MATCH(【入力】吸収量・排出量算定シート!$G127,幹材積成長量!$O$7:$Q$7,0)),INDEX(幹材積成長量!$L$7:$N$148,MATCH((【入力】吸収量・排出量算定シート!$H127+(【入力】吸収量・排出量算定シート!CJ$17-【入力】吸収量・排出量算定シート!$CF$17)),幹材積成長量!$L$7:$L$148,0),MATCH(【入力】吸収量・排出量算定シート!$G127,幹材積成長量!$L$7:$N$7,0)))),0)</f>
        <v>0</v>
      </c>
      <c r="CK127" s="2">
        <f>IFERROR(IF($F127="地位Ⅰ",INDEX(幹材積成長量!$I$7:$K$148,MATCH((【入力】吸収量・排出量算定シート!$H127+(【入力】吸収量・排出量算定シート!CK$17-【入力】吸収量・排出量算定シート!$CF$17)),幹材積成長量!$I$7:$I$148,0),MATCH(【入力】吸収量・排出量算定シート!$G127,幹材積成長量!$I$7:$K$7,0)),IF($F127="地位Ⅲ",INDEX(幹材積成長量!$O$7:$Q$148,MATCH((【入力】吸収量・排出量算定シート!$H127+(【入力】吸収量・排出量算定シート!CK$17-【入力】吸収量・排出量算定シート!$CF$17)),幹材積成長量!$O$7:$O$148,0),MATCH(【入力】吸収量・排出量算定シート!$G127,幹材積成長量!$O$7:$Q$7,0)),INDEX(幹材積成長量!$L$7:$N$148,MATCH((【入力】吸収量・排出量算定シート!$H127+(【入力】吸収量・排出量算定シート!CK$17-【入力】吸収量・排出量算定シート!$CF$17)),幹材積成長量!$L$7:$L$148,0),MATCH(【入力】吸収量・排出量算定シート!$G127,幹材積成長量!$L$7:$N$7,0)))),0)</f>
        <v>0</v>
      </c>
      <c r="CL127" s="2">
        <f>IFERROR(IF($F127="地位Ⅰ",INDEX(幹材積成長量!$I$7:$K$148,MATCH((【入力】吸収量・排出量算定シート!$H127+(【入力】吸収量・排出量算定シート!CL$17-【入力】吸収量・排出量算定シート!$CF$17)),幹材積成長量!$I$7:$I$148,0),MATCH(【入力】吸収量・排出量算定シート!$G127,幹材積成長量!$I$7:$K$7,0)),IF($F127="地位Ⅲ",INDEX(幹材積成長量!$O$7:$Q$148,MATCH((【入力】吸収量・排出量算定シート!$H127+(【入力】吸収量・排出量算定シート!CL$17-【入力】吸収量・排出量算定シート!$CF$17)),幹材積成長量!$O$7:$O$148,0),MATCH(【入力】吸収量・排出量算定シート!$G127,幹材積成長量!$O$7:$Q$7,0)),INDEX(幹材積成長量!$L$7:$N$148,MATCH((【入力】吸収量・排出量算定シート!$H127+(【入力】吸収量・排出量算定シート!CL$17-【入力】吸収量・排出量算定シート!$CF$17)),幹材積成長量!$L$7:$L$148,0),MATCH(【入力】吸収量・排出量算定シート!$G127,幹材積成長量!$L$7:$N$7,0)))),0)</f>
        <v>0</v>
      </c>
      <c r="CM127" s="2">
        <f>IFERROR(IF($F127="地位Ⅰ",INDEX(幹材積成長量!$I$7:$K$148,MATCH((【入力】吸収量・排出量算定シート!$H127+(【入力】吸収量・排出量算定シート!CM$17-【入力】吸収量・排出量算定シート!$CF$17)),幹材積成長量!$I$7:$I$148,0),MATCH(【入力】吸収量・排出量算定シート!$G127,幹材積成長量!$I$7:$K$7,0)),IF($F127="地位Ⅲ",INDEX(幹材積成長量!$O$7:$Q$148,MATCH((【入力】吸収量・排出量算定シート!$H127+(【入力】吸収量・排出量算定シート!CM$17-【入力】吸収量・排出量算定シート!$CF$17)),幹材積成長量!$O$7:$O$148,0),MATCH(【入力】吸収量・排出量算定シート!$G127,幹材積成長量!$O$7:$Q$7,0)),INDEX(幹材積成長量!$L$7:$N$148,MATCH((【入力】吸収量・排出量算定シート!$H127+(【入力】吸収量・排出量算定シート!CM$17-【入力】吸収量・排出量算定シート!$CF$17)),幹材積成長量!$L$7:$L$148,0),MATCH(【入力】吸収量・排出量算定シート!$G127,幹材積成長量!$L$7:$N$7,0)))),0)</f>
        <v>0</v>
      </c>
      <c r="CN127" s="2">
        <f>IFERROR(IF($F127="地位Ⅰ",INDEX(幹材積成長量!$I$7:$K$148,MATCH((【入力】吸収量・排出量算定シート!$H127+(【入力】吸収量・排出量算定シート!CN$17-【入力】吸収量・排出量算定シート!$CF$17)),幹材積成長量!$I$7:$I$148,0),MATCH(【入力】吸収量・排出量算定シート!$G127,幹材積成長量!$I$7:$K$7,0)),IF($F127="地位Ⅲ",INDEX(幹材積成長量!$O$7:$Q$148,MATCH((【入力】吸収量・排出量算定シート!$H127+(【入力】吸収量・排出量算定シート!CN$17-【入力】吸収量・排出量算定シート!$CF$17)),幹材積成長量!$O$7:$O$148,0),MATCH(【入力】吸収量・排出量算定シート!$G127,幹材積成長量!$O$7:$Q$7,0)),INDEX(幹材積成長量!$L$7:$N$148,MATCH((【入力】吸収量・排出量算定シート!$H127+(【入力】吸収量・排出量算定シート!CN$17-【入力】吸収量・排出量算定シート!$CF$17)),幹材積成長量!$L$7:$L$148,0),MATCH(【入力】吸収量・排出量算定シート!$G127,幹材積成長量!$L$7:$N$7,0)))),0)</f>
        <v>0</v>
      </c>
      <c r="CO127" s="2">
        <f>IFERROR(IF($F127="地位Ⅰ",INDEX(幹材積成長量!$I$7:$K$148,MATCH((【入力】吸収量・排出量算定シート!$H127+(【入力】吸収量・排出量算定シート!CO$17-【入力】吸収量・排出量算定シート!$CF$17)),幹材積成長量!$I$7:$I$148,0),MATCH(【入力】吸収量・排出量算定シート!$G127,幹材積成長量!$I$7:$K$7,0)),IF($F127="地位Ⅲ",INDEX(幹材積成長量!$O$7:$Q$148,MATCH((【入力】吸収量・排出量算定シート!$H127+(【入力】吸収量・排出量算定シート!CO$17-【入力】吸収量・排出量算定シート!$CF$17)),幹材積成長量!$O$7:$O$148,0),MATCH(【入力】吸収量・排出量算定シート!$G127,幹材積成長量!$O$7:$Q$7,0)),INDEX(幹材積成長量!$L$7:$N$148,MATCH((【入力】吸収量・排出量算定シート!$H127+(【入力】吸収量・排出量算定シート!CO$17-【入力】吸収量・排出量算定シート!$CF$17)),幹材積成長量!$L$7:$L$148,0),MATCH(【入力】吸収量・排出量算定シート!$G127,幹材積成長量!$L$7:$N$7,0)))),0)</f>
        <v>0</v>
      </c>
      <c r="CP127" s="2">
        <f>IFERROR(IF($F127="地位Ⅰ",INDEX(幹材積成長量!$I$7:$K$148,MATCH((【入力】吸収量・排出量算定シート!$H127+(【入力】吸収量・排出量算定シート!CP$17-【入力】吸収量・排出量算定シート!$CF$17)),幹材積成長量!$I$7:$I$148,0),MATCH(【入力】吸収量・排出量算定シート!$G127,幹材積成長量!$I$7:$K$7,0)),IF($F127="地位Ⅲ",INDEX(幹材積成長量!$O$7:$Q$148,MATCH((【入力】吸収量・排出量算定シート!$H127+(【入力】吸収量・排出量算定シート!CP$17-【入力】吸収量・排出量算定シート!$CF$17)),幹材積成長量!$O$7:$O$148,0),MATCH(【入力】吸収量・排出量算定シート!$G127,幹材積成長量!$O$7:$Q$7,0)),INDEX(幹材積成長量!$L$7:$N$148,MATCH((【入力】吸収量・排出量算定シート!$H127+(【入力】吸収量・排出量算定シート!CP$17-【入力】吸収量・排出量算定シート!$CF$17)),幹材積成長量!$L$7:$L$148,0),MATCH(【入力】吸収量・排出量算定シート!$G127,幹材積成長量!$L$7:$N$7,0)))),0)</f>
        <v>0</v>
      </c>
      <c r="CQ127" s="2">
        <f>IFERROR(IF($F127="地位Ⅰ",INDEX(幹材積成長量!$I$7:$K$148,MATCH((【入力】吸収量・排出量算定シート!$H127+(【入力】吸収量・排出量算定シート!CQ$17-【入力】吸収量・排出量算定シート!$CF$17)),幹材積成長量!$I$7:$I$148,0),MATCH(【入力】吸収量・排出量算定シート!$G127,幹材積成長量!$I$7:$K$7,0)),IF($F127="地位Ⅲ",INDEX(幹材積成長量!$O$7:$Q$148,MATCH((【入力】吸収量・排出量算定シート!$H127+(【入力】吸収量・排出量算定シート!CQ$17-【入力】吸収量・排出量算定シート!$CF$17)),幹材積成長量!$O$7:$O$148,0),MATCH(【入力】吸収量・排出量算定シート!$G127,幹材積成長量!$O$7:$Q$7,0)),INDEX(幹材積成長量!$L$7:$N$148,MATCH((【入力】吸収量・排出量算定シート!$H127+(【入力】吸収量・排出量算定シート!CQ$17-【入力】吸収量・排出量算定シート!$CF$17)),幹材積成長量!$L$7:$L$148,0),MATCH(【入力】吸収量・排出量算定シート!$G127,幹材積成長量!$L$7:$N$7,0)))),0)</f>
        <v>0</v>
      </c>
      <c r="CR127" s="2">
        <f>IFERROR(IF($F127="地位Ⅰ",INDEX(幹材積成長量!$I$7:$K$148,MATCH((【入力】吸収量・排出量算定シート!$H127+(【入力】吸収量・排出量算定シート!CR$17-【入力】吸収量・排出量算定シート!$CF$17)),幹材積成長量!$I$7:$I$148,0),MATCH(【入力】吸収量・排出量算定シート!$G127,幹材積成長量!$I$7:$K$7,0)),IF($F127="地位Ⅲ",INDEX(幹材積成長量!$O$7:$Q$148,MATCH((【入力】吸収量・排出量算定シート!$H127+(【入力】吸収量・排出量算定シート!CR$17-【入力】吸収量・排出量算定シート!$CF$17)),幹材積成長量!$O$7:$O$148,0),MATCH(【入力】吸収量・排出量算定シート!$G127,幹材積成長量!$O$7:$Q$7,0)),INDEX(幹材積成長量!$L$7:$N$148,MATCH((【入力】吸収量・排出量算定シート!$H127+(【入力】吸収量・排出量算定シート!CR$17-【入力】吸収量・排出量算定シート!$CF$17)),幹材積成長量!$L$7:$L$148,0),MATCH(【入力】吸収量・排出量算定シート!$G127,幹材積成長量!$L$7:$N$7,0)))),0)</f>
        <v>0</v>
      </c>
      <c r="CS127" s="2">
        <f>IFERROR(IF($F127="地位Ⅰ",INDEX(幹材積成長量!$I$7:$K$148,MATCH((【入力】吸収量・排出量算定シート!$H127+(【入力】吸収量・排出量算定シート!CS$17-【入力】吸収量・排出量算定シート!$CF$17)),幹材積成長量!$I$7:$I$148,0),MATCH(【入力】吸収量・排出量算定シート!$G127,幹材積成長量!$I$7:$K$7,0)),IF($F127="地位Ⅲ",INDEX(幹材積成長量!$O$7:$Q$148,MATCH((【入力】吸収量・排出量算定シート!$H127+(【入力】吸収量・排出量算定シート!CS$17-【入力】吸収量・排出量算定シート!$CF$17)),幹材積成長量!$O$7:$O$148,0),MATCH(【入力】吸収量・排出量算定シート!$G127,幹材積成長量!$O$7:$Q$7,0)),INDEX(幹材積成長量!$L$7:$N$148,MATCH((【入力】吸収量・排出量算定シート!$H127+(【入力】吸収量・排出量算定シート!CS$17-【入力】吸収量・排出量算定シート!$CF$17)),幹材積成長量!$L$7:$L$148,0),MATCH(【入力】吸収量・排出量算定シート!$G127,幹材積成長量!$L$7:$N$7,0)))),0)</f>
        <v>0</v>
      </c>
      <c r="CT127" s="2">
        <f>IFERROR(IF($F127="地位Ⅰ",INDEX(幹材積成長量!$I$7:$K$148,MATCH((【入力】吸収量・排出量算定シート!$H127+(【入力】吸収量・排出量算定シート!CT$17-【入力】吸収量・排出量算定シート!$CF$17)),幹材積成長量!$I$7:$I$148,0),MATCH(【入力】吸収量・排出量算定シート!$G127,幹材積成長量!$I$7:$K$7,0)),IF($F127="地位Ⅲ",INDEX(幹材積成長量!$O$7:$Q$148,MATCH((【入力】吸収量・排出量算定シート!$H127+(【入力】吸収量・排出量算定シート!CT$17-【入力】吸収量・排出量算定シート!$CF$17)),幹材積成長量!$O$7:$O$148,0),MATCH(【入力】吸収量・排出量算定シート!$G127,幹材積成長量!$O$7:$Q$7,0)),INDEX(幹材積成長量!$L$7:$N$148,MATCH((【入力】吸収量・排出量算定シート!$H127+(【入力】吸収量・排出量算定シート!CT$17-【入力】吸収量・排出量算定シート!$CF$17)),幹材積成長量!$L$7:$L$148,0),MATCH(【入力】吸収量・排出量算定シート!$G127,幹材積成長量!$L$7:$N$7,0)))),0)</f>
        <v>0</v>
      </c>
      <c r="CU127" s="2">
        <f>IFERROR(IF($F127="地位Ⅰ",INDEX(幹材積成長量!$I$7:$K$148,MATCH((【入力】吸収量・排出量算定シート!$H127+(【入力】吸収量・排出量算定シート!CU$17-【入力】吸収量・排出量算定シート!$CF$17)),幹材積成長量!$I$7:$I$148,0),MATCH(【入力】吸収量・排出量算定シート!$G127,幹材積成長量!$I$7:$K$7,0)),IF($F127="地位Ⅲ",INDEX(幹材積成長量!$O$7:$Q$148,MATCH((【入力】吸収量・排出量算定シート!$H127+(【入力】吸収量・排出量算定シート!CU$17-【入力】吸収量・排出量算定シート!$CF$17)),幹材積成長量!$O$7:$O$148,0),MATCH(【入力】吸収量・排出量算定シート!$G127,幹材積成長量!$O$7:$Q$7,0)),INDEX(幹材積成長量!$L$7:$N$148,MATCH((【入力】吸収量・排出量算定シート!$H127+(【入力】吸収量・排出量算定シート!CU$17-【入力】吸収量・排出量算定シート!$CF$17)),幹材積成長量!$L$7:$L$148,0),MATCH(【入力】吸収量・排出量算定シート!$G127,幹材積成長量!$L$7:$N$7,0)))),0)</f>
        <v>0</v>
      </c>
      <c r="CV127" s="2">
        <f>IFERROR(IF($F127="地位Ⅰ",INDEX(幹材積成長量!$I$7:$K$148,MATCH((【入力】吸収量・排出量算定シート!$H127+(【入力】吸収量・排出量算定シート!CV$17-【入力】吸収量・排出量算定シート!$CF$17)),幹材積成長量!$I$7:$I$148,0),MATCH(【入力】吸収量・排出量算定シート!$G127,幹材積成長量!$I$7:$K$7,0)),IF($F127="地位Ⅲ",INDEX(幹材積成長量!$O$7:$Q$148,MATCH((【入力】吸収量・排出量算定シート!$H127+(【入力】吸収量・排出量算定シート!CV$17-【入力】吸収量・排出量算定シート!$CF$17)),幹材積成長量!$O$7:$O$148,0),MATCH(【入力】吸収量・排出量算定シート!$G127,幹材積成長量!$O$7:$Q$7,0)),INDEX(幹材積成長量!$L$7:$N$148,MATCH((【入力】吸収量・排出量算定シート!$H127+(【入力】吸収量・排出量算定シート!CV$17-【入力】吸収量・排出量算定シート!$CF$17)),幹材積成長量!$L$7:$L$148,0),MATCH(【入力】吸収量・排出量算定シート!$G127,幹材積成長量!$L$7:$N$7,0)))),0)</f>
        <v>0</v>
      </c>
      <c r="CW127" s="2">
        <f t="shared" si="284"/>
        <v>0</v>
      </c>
      <c r="CX127" s="2">
        <f t="shared" si="285"/>
        <v>0</v>
      </c>
      <c r="CY127" s="2">
        <f t="shared" si="286"/>
        <v>0</v>
      </c>
      <c r="CZ127" s="2">
        <f t="shared" si="287"/>
        <v>0</v>
      </c>
      <c r="DA127" s="2">
        <f t="shared" si="288"/>
        <v>0</v>
      </c>
      <c r="DB127" s="2">
        <f t="shared" si="289"/>
        <v>0</v>
      </c>
      <c r="DC127" s="2">
        <f t="shared" si="290"/>
        <v>0</v>
      </c>
      <c r="DD127" s="2">
        <f t="shared" si="291"/>
        <v>0</v>
      </c>
      <c r="DE127" s="2">
        <f t="shared" si="292"/>
        <v>0</v>
      </c>
      <c r="DF127" s="2">
        <f t="shared" si="293"/>
        <v>0</v>
      </c>
      <c r="DG127" s="2">
        <f t="shared" si="294"/>
        <v>0</v>
      </c>
      <c r="DH127" s="2">
        <f t="shared" si="295"/>
        <v>0</v>
      </c>
      <c r="DI127" s="2">
        <f t="shared" si="296"/>
        <v>0</v>
      </c>
      <c r="DJ127" s="2">
        <f t="shared" si="297"/>
        <v>0</v>
      </c>
      <c r="DK127" s="2">
        <f t="shared" si="298"/>
        <v>0</v>
      </c>
      <c r="DL127" s="2">
        <f t="shared" si="299"/>
        <v>0</v>
      </c>
      <c r="DM127" s="2">
        <f t="shared" si="300"/>
        <v>0</v>
      </c>
      <c r="DN127" s="187">
        <f>IFERROR(IF($F127="地位Ⅰ",INDEX(幹材積成長量!$AE$7:$AG$14,8,MATCH(【入力】吸収量・排出量算定シート!$G127,幹材積成長量!$AE$7:$AG$7,0)),IF($F127="地位Ⅲ",INDEX(幹材積成長量!$AK$7:$AM$14,8,MATCH(【入力】吸収量・排出量算定シート!$G127,幹材積成長量!$AK$7:$AM$7,0)),INDEX(幹材積成長量!$AH$7:$AJ$14,8,MATCH(【入力】吸収量・排出量算定シート!$G127,幹材積成長量!$AH$7:$AJ$7,0)))),0)</f>
        <v>0</v>
      </c>
      <c r="DO127" s="187">
        <f>IFERROR(IF($F127="地位Ⅰ",INDEX(幹材積成長量!$AE$7:$AG$14,8,MATCH(【入力】吸収量・排出量算定シート!$G127,幹材積成長量!$AE$7:$AG$7,0)),IF($F127="地位Ⅲ",INDEX(幹材積成長量!$AK$7:$AM$14,8,MATCH(【入力】吸収量・排出量算定シート!$G127,幹材積成長量!$AK$7:$AM$7,0)),INDEX(幹材積成長量!$AH$7:$AJ$14,8,MATCH(【入力】吸収量・排出量算定シート!$G127,幹材積成長量!$AH$7:$AJ$7,0)))),0)</f>
        <v>0</v>
      </c>
      <c r="DP127" s="187">
        <f>IFERROR(IF($F127="地位Ⅰ",INDEX(幹材積成長量!$AE$7:$AG$14,8,MATCH(【入力】吸収量・排出量算定シート!$G127,幹材積成長量!$AE$7:$AG$7,0)),IF($F127="地位Ⅲ",INDEX(幹材積成長量!$AK$7:$AM$14,8,MATCH(【入力】吸収量・排出量算定シート!$G127,幹材積成長量!$AK$7:$AM$7,0)),INDEX(幹材積成長量!$AH$7:$AJ$14,8,MATCH(【入力】吸収量・排出量算定シート!$G127,幹材積成長量!$AH$7:$AJ$7,0)))),0)</f>
        <v>0</v>
      </c>
      <c r="DQ127" s="187">
        <f>IFERROR(IF($F127="地位Ⅰ",INDEX(幹材積成長量!$AE$7:$AG$14,8,MATCH(【入力】吸収量・排出量算定シート!$G127,幹材積成長量!$AE$7:$AG$7,0)),IF($F127="地位Ⅲ",INDEX(幹材積成長量!$AK$7:$AM$14,8,MATCH(【入力】吸収量・排出量算定シート!$G127,幹材積成長量!$AK$7:$AM$7,0)),INDEX(幹材積成長量!$AH$7:$AJ$14,8,MATCH(【入力】吸収量・排出量算定シート!$G127,幹材積成長量!$AH$7:$AJ$7,0)))),0)</f>
        <v>0</v>
      </c>
      <c r="DR127" s="187">
        <f>IFERROR(IF($F127="地位Ⅰ",INDEX(幹材積成長量!$AE$7:$AG$14,8,MATCH(【入力】吸収量・排出量算定シート!$G127,幹材積成長量!$AE$7:$AG$7,0)),IF($F127="地位Ⅲ",INDEX(幹材積成長量!$AK$7:$AM$14,8,MATCH(【入力】吸収量・排出量算定シート!$G127,幹材積成長量!$AK$7:$AM$7,0)),INDEX(幹材積成長量!$AH$7:$AJ$14,8,MATCH(【入力】吸収量・排出量算定シート!$G127,幹材積成長量!$AH$7:$AJ$7,0)))),0)</f>
        <v>0</v>
      </c>
      <c r="DS127" s="187">
        <f>IFERROR(IF($F127="地位Ⅰ",INDEX(幹材積成長量!$AE$7:$AG$14,8,MATCH(【入力】吸収量・排出量算定シート!$G127,幹材積成長量!$AE$7:$AG$7,0)),IF($F127="地位Ⅲ",INDEX(幹材積成長量!$AK$7:$AM$14,8,MATCH(【入力】吸収量・排出量算定シート!$G127,幹材積成長量!$AK$7:$AM$7,0)),INDEX(幹材積成長量!$AH$7:$AJ$14,8,MATCH(【入力】吸収量・排出量算定シート!$G127,幹材積成長量!$AH$7:$AJ$7,0)))),0)</f>
        <v>0</v>
      </c>
      <c r="DT127" s="187">
        <f>IFERROR(IF($F127="地位Ⅰ",INDEX(幹材積成長量!$AE$7:$AG$14,8,MATCH(【入力】吸収量・排出量算定シート!$G127,幹材積成長量!$AE$7:$AG$7,0)),IF($F127="地位Ⅲ",INDEX(幹材積成長量!$AK$7:$AM$14,8,MATCH(【入力】吸収量・排出量算定シート!$G127,幹材積成長量!$AK$7:$AM$7,0)),INDEX(幹材積成長量!$AH$7:$AJ$14,8,MATCH(【入力】吸収量・排出量算定シート!$G127,幹材積成長量!$AH$7:$AJ$7,0)))),0)</f>
        <v>0</v>
      </c>
      <c r="DU127" s="187">
        <f>IFERROR(IF($F127="地位Ⅰ",INDEX(幹材積成長量!$AE$7:$AG$14,8,MATCH(【入力】吸収量・排出量算定シート!$G127,幹材積成長量!$AE$7:$AG$7,0)),IF($F127="地位Ⅲ",INDEX(幹材積成長量!$AK$7:$AM$14,8,MATCH(【入力】吸収量・排出量算定シート!$G127,幹材積成長量!$AK$7:$AM$7,0)),INDEX(幹材積成長量!$AH$7:$AJ$14,8,MATCH(【入力】吸収量・排出量算定シート!$G127,幹材積成長量!$AH$7:$AJ$7,0)))),0)</f>
        <v>0</v>
      </c>
      <c r="DV127" s="187">
        <f>IFERROR(IF($F127="地位Ⅰ",INDEX(幹材積成長量!$AE$7:$AG$14,8,MATCH(【入力】吸収量・排出量算定シート!$G127,幹材積成長量!$AE$7:$AG$7,0)),IF($F127="地位Ⅲ",INDEX(幹材積成長量!$AK$7:$AM$14,8,MATCH(【入力】吸収量・排出量算定シート!$G127,幹材積成長量!$AK$7:$AM$7,0)),INDEX(幹材積成長量!$AH$7:$AJ$14,8,MATCH(【入力】吸収量・排出量算定シート!$G127,幹材積成長量!$AH$7:$AJ$7,0)))),0)</f>
        <v>0</v>
      </c>
      <c r="DW127" s="187">
        <f>IFERROR(IF($F127="地位Ⅰ",INDEX(幹材積成長量!$AE$7:$AG$14,8,MATCH(【入力】吸収量・排出量算定シート!$G127,幹材積成長量!$AE$7:$AG$7,0)),IF($F127="地位Ⅲ",INDEX(幹材積成長量!$AK$7:$AM$14,8,MATCH(【入力】吸収量・排出量算定シート!$G127,幹材積成長量!$AK$7:$AM$7,0)),INDEX(幹材積成長量!$AH$7:$AJ$14,8,MATCH(【入力】吸収量・排出量算定シート!$G127,幹材積成長量!$AH$7:$AJ$7,0)))),0)</f>
        <v>0</v>
      </c>
      <c r="DX127" s="187">
        <f>IFERROR(IF($F127="地位Ⅰ",INDEX(幹材積成長量!$AE$7:$AG$14,8,MATCH(【入力】吸収量・排出量算定シート!$G127,幹材積成長量!$AE$7:$AG$7,0)),IF($F127="地位Ⅲ",INDEX(幹材積成長量!$AK$7:$AM$14,8,MATCH(【入力】吸収量・排出量算定シート!$G127,幹材積成長量!$AK$7:$AM$7,0)),INDEX(幹材積成長量!$AH$7:$AJ$14,8,MATCH(【入力】吸収量・排出量算定シート!$G127,幹材積成長量!$AH$7:$AJ$7,0)))),0)</f>
        <v>0</v>
      </c>
      <c r="DY127" s="187">
        <f>IFERROR(IF($F127="地位Ⅰ",INDEX(幹材積成長量!$AE$7:$AG$14,8,MATCH(【入力】吸収量・排出量算定シート!$G127,幹材積成長量!$AE$7:$AG$7,0)),IF($F127="地位Ⅲ",INDEX(幹材積成長量!$AK$7:$AM$14,8,MATCH(【入力】吸収量・排出量算定シート!$G127,幹材積成長量!$AK$7:$AM$7,0)),INDEX(幹材積成長量!$AH$7:$AJ$14,8,MATCH(【入力】吸収量・排出量算定シート!$G127,幹材積成長量!$AH$7:$AJ$7,0)))),0)</f>
        <v>0</v>
      </c>
      <c r="DZ127" s="187">
        <f>IFERROR(IF($F127="地位Ⅰ",INDEX(幹材積成長量!$AE$7:$AG$14,8,MATCH(【入力】吸収量・排出量算定シート!$G127,幹材積成長量!$AE$7:$AG$7,0)),IF($F127="地位Ⅲ",INDEX(幹材積成長量!$AK$7:$AM$14,8,MATCH(【入力】吸収量・排出量算定シート!$G127,幹材積成長量!$AK$7:$AM$7,0)),INDEX(幹材積成長量!$AH$7:$AJ$14,8,MATCH(【入力】吸収量・排出量算定シート!$G127,幹材積成長量!$AH$7:$AJ$7,0)))),0)</f>
        <v>0</v>
      </c>
      <c r="EA127" s="187">
        <f>IFERROR(IF($F127="地位Ⅰ",INDEX(幹材積成長量!$AE$7:$AG$14,8,MATCH(【入力】吸収量・排出量算定シート!$G127,幹材積成長量!$AE$7:$AG$7,0)),IF($F127="地位Ⅲ",INDEX(幹材積成長量!$AK$7:$AM$14,8,MATCH(【入力】吸収量・排出量算定シート!$G127,幹材積成長量!$AK$7:$AM$7,0)),INDEX(幹材積成長量!$AH$7:$AJ$14,8,MATCH(【入力】吸収量・排出量算定シート!$G127,幹材積成長量!$AH$7:$AJ$7,0)))),0)</f>
        <v>0</v>
      </c>
      <c r="EB127" s="187">
        <f>IFERROR(IF($F127="地位Ⅰ",INDEX(幹材積成長量!$AE$7:$AG$14,8,MATCH(【入力】吸収量・排出量算定シート!$G127,幹材積成長量!$AE$7:$AG$7,0)),IF($F127="地位Ⅲ",INDEX(幹材積成長量!$AK$7:$AM$14,8,MATCH(【入力】吸収量・排出量算定シート!$G127,幹材積成長量!$AK$7:$AM$7,0)),INDEX(幹材積成長量!$AH$7:$AJ$14,8,MATCH(【入力】吸収量・排出量算定シート!$G127,幹材積成長量!$AH$7:$AJ$7,0)))),0)</f>
        <v>0</v>
      </c>
      <c r="EC127" s="187">
        <f>IFERROR(IF($F127="地位Ⅰ",INDEX(幹材積成長量!$AE$7:$AG$14,8,MATCH(【入力】吸収量・排出量算定シート!$G127,幹材積成長量!$AE$7:$AG$7,0)),IF($F127="地位Ⅲ",INDEX(幹材積成長量!$AK$7:$AM$14,8,MATCH(【入力】吸収量・排出量算定シート!$G127,幹材積成長量!$AK$7:$AM$7,0)),INDEX(幹材積成長量!$AH$7:$AJ$14,8,MATCH(【入力】吸収量・排出量算定シート!$G127,幹材積成長量!$AH$7:$AJ$7,0)))),0)</f>
        <v>0</v>
      </c>
      <c r="ED127" s="186">
        <f t="shared" si="301"/>
        <v>0</v>
      </c>
      <c r="EE127" s="186">
        <f t="shared" si="302"/>
        <v>0</v>
      </c>
      <c r="EF127" s="186">
        <f t="shared" si="303"/>
        <v>0</v>
      </c>
      <c r="EG127" s="186">
        <f t="shared" si="304"/>
        <v>0</v>
      </c>
      <c r="EH127" s="186">
        <f t="shared" si="305"/>
        <v>0</v>
      </c>
      <c r="EI127" s="186">
        <f t="shared" si="306"/>
        <v>0</v>
      </c>
      <c r="EJ127" s="186">
        <f t="shared" si="307"/>
        <v>0</v>
      </c>
      <c r="EK127" s="186">
        <f t="shared" si="308"/>
        <v>0</v>
      </c>
      <c r="EL127" s="186">
        <f t="shared" si="309"/>
        <v>0</v>
      </c>
      <c r="EM127" s="186">
        <f t="shared" si="310"/>
        <v>0</v>
      </c>
      <c r="EN127" s="186">
        <f t="shared" si="311"/>
        <v>0</v>
      </c>
      <c r="EO127" s="186">
        <f t="shared" si="312"/>
        <v>0</v>
      </c>
      <c r="EP127" s="186">
        <f t="shared" si="313"/>
        <v>0</v>
      </c>
      <c r="EQ127" s="186">
        <f t="shared" si="314"/>
        <v>0</v>
      </c>
      <c r="ER127" s="186">
        <f t="shared" si="315"/>
        <v>0</v>
      </c>
      <c r="ES127" s="186">
        <f t="shared" si="316"/>
        <v>0</v>
      </c>
      <c r="ET127" s="186">
        <f t="shared" si="317"/>
        <v>0</v>
      </c>
    </row>
    <row r="128" spans="2:150" x14ac:dyDescent="0.3">
      <c r="B128" s="3"/>
      <c r="C128" s="3"/>
      <c r="D128" s="3"/>
      <c r="E128" s="3"/>
      <c r="G128" s="217"/>
      <c r="J128" s="3"/>
      <c r="M128" s="187">
        <f>IFERROR(IF($F128="地位Ⅰ",INDEX(幹材積成長量!$S$7:$U$148,MATCH(【入力】吸収量・排出量算定シート!$H128+(M$17-$M$17),幹材積成長量!$S$7:$S$148,0),MATCH($G128,幹材積成長量!$S$7:$U$7,0)),IF($F128="地位Ⅲ",INDEX(幹材積成長量!$Y$7:$AA$148,MATCH(【入力】吸収量・排出量算定シート!$H128+(M$17-$M$17),幹材積成長量!$Y$7:$Y$148,0),MATCH($G128,幹材積成長量!$Y$7:$AA$7,0)),INDEX(幹材積成長量!$V$7:$X$148,MATCH(【入力】吸収量・排出量算定シート!$H128+(M$17-$M$17),幹材積成長量!$V$7:$V$148,0),MATCH($G128,幹材積成長量!$V$7:$X$7,0)))),0)</f>
        <v>0</v>
      </c>
      <c r="N128" s="187">
        <f>IFERROR(IF($F128="地位Ⅰ",INDEX(幹材積成長量!$S$7:$U$148,MATCH(【入力】吸収量・排出量算定シート!$H128+(N$17-$M$17),幹材積成長量!$S$7:$S$148,0),MATCH($G128,幹材積成長量!$S$7:$U$7,0)),IF($F128="地位Ⅲ",INDEX(幹材積成長量!$Y$7:$AA$148,MATCH(【入力】吸収量・排出量算定シート!$H128+(N$17-$M$17),幹材積成長量!$Y$7:$Y$148,0),MATCH($G128,幹材積成長量!$Y$7:$AA$7,0)),INDEX(幹材積成長量!$V$7:$X$148,MATCH(【入力】吸収量・排出量算定シート!$H128+(N$17-$M$17),幹材積成長量!$V$7:$V$148,0),MATCH($G128,幹材積成長量!$V$7:$X$7,0)))),0)</f>
        <v>0</v>
      </c>
      <c r="O128" s="187">
        <f>IFERROR(IF($F128="地位Ⅰ",INDEX(幹材積成長量!$S$7:$U$148,MATCH(【入力】吸収量・排出量算定シート!$H128+(O$17-$M$17),幹材積成長量!$S$7:$S$148,0),MATCH($G128,幹材積成長量!$S$7:$U$7,0)),IF($F128="地位Ⅲ",INDEX(幹材積成長量!$Y$7:$AA$148,MATCH(【入力】吸収量・排出量算定シート!$H128+(O$17-$M$17),幹材積成長量!$Y$7:$Y$148,0),MATCH($G128,幹材積成長量!$Y$7:$AA$7,0)),INDEX(幹材積成長量!$V$7:$X$148,MATCH(【入力】吸収量・排出量算定シート!$H128+(O$17-$M$17),幹材積成長量!$V$7:$V$148,0),MATCH($G128,幹材積成長量!$V$7:$X$7,0)))),0)</f>
        <v>0</v>
      </c>
      <c r="P128" s="187">
        <f>IFERROR(IF($F128="地位Ⅰ",INDEX(幹材積成長量!$S$7:$U$148,MATCH(【入力】吸収量・排出量算定シート!$H128+(P$17-$M$17),幹材積成長量!$S$7:$S$148,0),MATCH($G128,幹材積成長量!$S$7:$U$7,0)),IF($F128="地位Ⅲ",INDEX(幹材積成長量!$Y$7:$AA$148,MATCH(【入力】吸収量・排出量算定シート!$H128+(P$17-$M$17),幹材積成長量!$Y$7:$Y$148,0),MATCH($G128,幹材積成長量!$Y$7:$AA$7,0)),INDEX(幹材積成長量!$V$7:$X$148,MATCH(【入力】吸収量・排出量算定シート!$H128+(P$17-$M$17),幹材積成長量!$V$7:$V$148,0),MATCH($G128,幹材積成長量!$V$7:$X$7,0)))),0)</f>
        <v>0</v>
      </c>
      <c r="Q128" s="187">
        <f>IFERROR(IF($F128="地位Ⅰ",INDEX(幹材積成長量!$S$7:$U$148,MATCH(【入力】吸収量・排出量算定シート!$H128+(Q$17-$M$17),幹材積成長量!$S$7:$S$148,0),MATCH($G128,幹材積成長量!$S$7:$U$7,0)),IF($F128="地位Ⅲ",INDEX(幹材積成長量!$Y$7:$AA$148,MATCH(【入力】吸収量・排出量算定シート!$H128+(Q$17-$M$17),幹材積成長量!$Y$7:$Y$148,0),MATCH($G128,幹材積成長量!$Y$7:$AA$7,0)),INDEX(幹材積成長量!$V$7:$X$148,MATCH(【入力】吸収量・排出量算定シート!$H128+(Q$17-$M$17),幹材積成長量!$V$7:$V$148,0),MATCH($G128,幹材積成長量!$V$7:$X$7,0)))),0)</f>
        <v>0</v>
      </c>
      <c r="R128" s="187">
        <f>IFERROR(IF($F128="地位Ⅰ",INDEX(幹材積成長量!$S$7:$U$148,MATCH(【入力】吸収量・排出量算定シート!$H128+(R$17-$M$17),幹材積成長量!$S$7:$S$148,0),MATCH($G128,幹材積成長量!$S$7:$U$7,0)),IF($F128="地位Ⅲ",INDEX(幹材積成長量!$Y$7:$AA$148,MATCH(【入力】吸収量・排出量算定シート!$H128+(R$17-$M$17),幹材積成長量!$Y$7:$Y$148,0),MATCH($G128,幹材積成長量!$Y$7:$AA$7,0)),INDEX(幹材積成長量!$V$7:$X$148,MATCH(【入力】吸収量・排出量算定シート!$H128+(R$17-$M$17),幹材積成長量!$V$7:$V$148,0),MATCH($G128,幹材積成長量!$V$7:$X$7,0)))),0)</f>
        <v>0</v>
      </c>
      <c r="S128" s="187">
        <f>IFERROR(IF($F128="地位Ⅰ",INDEX(幹材積成長量!$S$7:$U$148,MATCH(【入力】吸収量・排出量算定シート!$H128+(S$17-$M$17),幹材積成長量!$S$7:$S$148,0),MATCH($G128,幹材積成長量!$S$7:$U$7,0)),IF($F128="地位Ⅲ",INDEX(幹材積成長量!$Y$7:$AA$148,MATCH(【入力】吸収量・排出量算定シート!$H128+(S$17-$M$17),幹材積成長量!$Y$7:$Y$148,0),MATCH($G128,幹材積成長量!$Y$7:$AA$7,0)),INDEX(幹材積成長量!$V$7:$X$148,MATCH(【入力】吸収量・排出量算定シート!$H128+(S$17-$M$17),幹材積成長量!$V$7:$V$148,0),MATCH($G128,幹材積成長量!$V$7:$X$7,0)))),0)</f>
        <v>0</v>
      </c>
      <c r="T128" s="187">
        <f>IFERROR(IF($F128="地位Ⅰ",INDEX(幹材積成長量!$S$7:$U$148,MATCH(【入力】吸収量・排出量算定シート!$H128+(T$17-$M$17),幹材積成長量!$S$7:$S$148,0),MATCH($G128,幹材積成長量!$S$7:$U$7,0)),IF($F128="地位Ⅲ",INDEX(幹材積成長量!$Y$7:$AA$148,MATCH(【入力】吸収量・排出量算定シート!$H128+(T$17-$M$17),幹材積成長量!$Y$7:$Y$148,0),MATCH($G128,幹材積成長量!$Y$7:$AA$7,0)),INDEX(幹材積成長量!$V$7:$X$148,MATCH(【入力】吸収量・排出量算定シート!$H128+(T$17-$M$17),幹材積成長量!$V$7:$V$148,0),MATCH($G128,幹材積成長量!$V$7:$X$7,0)))),0)</f>
        <v>0</v>
      </c>
      <c r="U128" s="187">
        <f>IFERROR(IF($F128="地位Ⅰ",INDEX(幹材積成長量!$S$7:$U$148,MATCH(【入力】吸収量・排出量算定シート!$H128+(U$17-$M$17),幹材積成長量!$S$7:$S$148,0),MATCH($G128,幹材積成長量!$S$7:$U$7,0)),IF($F128="地位Ⅲ",INDEX(幹材積成長量!$Y$7:$AA$148,MATCH(【入力】吸収量・排出量算定シート!$H128+(U$17-$M$17),幹材積成長量!$Y$7:$Y$148,0),MATCH($G128,幹材積成長量!$Y$7:$AA$7,0)),INDEX(幹材積成長量!$V$7:$X$148,MATCH(【入力】吸収量・排出量算定シート!$H128+(U$17-$M$17),幹材積成長量!$V$7:$V$148,0),MATCH($G128,幹材積成長量!$V$7:$X$7,0)))),0)</f>
        <v>0</v>
      </c>
      <c r="V128" s="187">
        <f>IFERROR(IF($F128="地位Ⅰ",INDEX(幹材積成長量!$S$7:$U$148,MATCH(【入力】吸収量・排出量算定シート!$H128+(V$17-$M$17),幹材積成長量!$S$7:$S$148,0),MATCH($G128,幹材積成長量!$S$7:$U$7,0)),IF($F128="地位Ⅲ",INDEX(幹材積成長量!$Y$7:$AA$148,MATCH(【入力】吸収量・排出量算定シート!$H128+(V$17-$M$17),幹材積成長量!$Y$7:$Y$148,0),MATCH($G128,幹材積成長量!$Y$7:$AA$7,0)),INDEX(幹材積成長量!$V$7:$X$148,MATCH(【入力】吸収量・排出量算定シート!$H128+(V$17-$M$17),幹材積成長量!$V$7:$V$148,0),MATCH($G128,幹材積成長量!$V$7:$X$7,0)))),0)</f>
        <v>0</v>
      </c>
      <c r="W128" s="187">
        <f>IFERROR(IF($F128="地位Ⅰ",INDEX(幹材積成長量!$S$7:$U$148,MATCH(【入力】吸収量・排出量算定シート!$H128+(W$17-$M$17),幹材積成長量!$S$7:$S$148,0),MATCH($G128,幹材積成長量!$S$7:$U$7,0)),IF($F128="地位Ⅲ",INDEX(幹材積成長量!$Y$7:$AA$148,MATCH(【入力】吸収量・排出量算定シート!$H128+(W$17-$M$17),幹材積成長量!$Y$7:$Y$148,0),MATCH($G128,幹材積成長量!$Y$7:$AA$7,0)),INDEX(幹材積成長量!$V$7:$X$148,MATCH(【入力】吸収量・排出量算定シート!$H128+(W$17-$M$17),幹材積成長量!$V$7:$V$148,0),MATCH($G128,幹材積成長量!$V$7:$X$7,0)))),0)</f>
        <v>0</v>
      </c>
      <c r="X128" s="187">
        <f>IFERROR(IF($F128="地位Ⅰ",INDEX(幹材積成長量!$S$7:$U$148,MATCH(【入力】吸収量・排出量算定シート!$H128+(X$17-$M$17),幹材積成長量!$S$7:$S$148,0),MATCH($G128,幹材積成長量!$S$7:$U$7,0)),IF($F128="地位Ⅲ",INDEX(幹材積成長量!$Y$7:$AA$148,MATCH(【入力】吸収量・排出量算定シート!$H128+(X$17-$M$17),幹材積成長量!$Y$7:$Y$148,0),MATCH($G128,幹材積成長量!$Y$7:$AA$7,0)),INDEX(幹材積成長量!$V$7:$X$148,MATCH(【入力】吸収量・排出量算定シート!$H128+(X$17-$M$17),幹材積成長量!$V$7:$V$148,0),MATCH($G128,幹材積成長量!$V$7:$X$7,0)))),0)</f>
        <v>0</v>
      </c>
      <c r="Y128" s="187">
        <f>IFERROR(IF($F128="地位Ⅰ",INDEX(幹材積成長量!$S$7:$U$148,MATCH(【入力】吸収量・排出量算定シート!$H128+(Y$17-$M$17),幹材積成長量!$S$7:$S$148,0),MATCH($G128,幹材積成長量!$S$7:$U$7,0)),IF($F128="地位Ⅲ",INDEX(幹材積成長量!$Y$7:$AA$148,MATCH(【入力】吸収量・排出量算定シート!$H128+(Y$17-$M$17),幹材積成長量!$Y$7:$Y$148,0),MATCH($G128,幹材積成長量!$Y$7:$AA$7,0)),INDEX(幹材積成長量!$V$7:$X$148,MATCH(【入力】吸収量・排出量算定シート!$H128+(Y$17-$M$17),幹材積成長量!$V$7:$V$148,0),MATCH($G128,幹材積成長量!$V$7:$X$7,0)))),0)</f>
        <v>0</v>
      </c>
      <c r="Z128" s="187">
        <f>IFERROR(IF($F128="地位Ⅰ",INDEX(幹材積成長量!$S$7:$U$148,MATCH(【入力】吸収量・排出量算定シート!$H128+(Z$17-$M$17),幹材積成長量!$S$7:$S$148,0),MATCH($G128,幹材積成長量!$S$7:$U$7,0)),IF($F128="地位Ⅲ",INDEX(幹材積成長量!$Y$7:$AA$148,MATCH(【入力】吸収量・排出量算定シート!$H128+(Z$17-$M$17),幹材積成長量!$Y$7:$Y$148,0),MATCH($G128,幹材積成長量!$Y$7:$AA$7,0)),INDEX(幹材積成長量!$V$7:$X$148,MATCH(【入力】吸収量・排出量算定シート!$H128+(Z$17-$M$17),幹材積成長量!$V$7:$V$148,0),MATCH($G128,幹材積成長量!$V$7:$X$7,0)))),0)</f>
        <v>0</v>
      </c>
      <c r="AA128" s="187">
        <f>IFERROR(IF($F128="地位Ⅰ",INDEX(幹材積成長量!$S$7:$U$148,MATCH(【入力】吸収量・排出量算定シート!$H128+(AA$17-$M$17),幹材積成長量!$S$7:$S$148,0),MATCH($G128,幹材積成長量!$S$7:$U$7,0)),IF($F128="地位Ⅲ",INDEX(幹材積成長量!$Y$7:$AA$148,MATCH(【入力】吸収量・排出量算定シート!$H128+(AA$17-$M$17),幹材積成長量!$Y$7:$Y$148,0),MATCH($G128,幹材積成長量!$Y$7:$AA$7,0)),INDEX(幹材積成長量!$V$7:$X$148,MATCH(【入力】吸収量・排出量算定シート!$H128+(AA$17-$M$17),幹材積成長量!$V$7:$V$148,0),MATCH($G128,幹材積成長量!$V$7:$X$7,0)))),0)</f>
        <v>0</v>
      </c>
      <c r="AB128" s="187">
        <f>IFERROR(IF($F128="地位Ⅰ",INDEX(幹材積成長量!$S$7:$U$148,MATCH(【入力】吸収量・排出量算定シート!$H128+(AB$17-$M$17),幹材積成長量!$S$7:$S$148,0),MATCH($G128,幹材積成長量!$S$7:$U$7,0)),IF($F128="地位Ⅲ",INDEX(幹材積成長量!$Y$7:$AA$148,MATCH(【入力】吸収量・排出量算定シート!$H128+(AB$17-$M$17),幹材積成長量!$Y$7:$Y$148,0),MATCH($G128,幹材積成長量!$Y$7:$AA$7,0)),INDEX(幹材積成長量!$V$7:$X$148,MATCH(【入力】吸収量・排出量算定シート!$H128+(AB$17-$M$17),幹材積成長量!$V$7:$V$148,0),MATCH($G128,幹材積成長量!$V$7:$X$7,0)))),0)</f>
        <v>0</v>
      </c>
      <c r="AC128" s="187">
        <f>IFERROR(IF($F128="地位Ⅰ",INDEX(幹材積成長量!$S$7:$U$148,MATCH(【入力】吸収量・排出量算定シート!$H128+(AC$17-$M$17),幹材積成長量!$S$7:$S$148,0),MATCH($G128,幹材積成長量!$S$7:$U$7,0)),IF($F128="地位Ⅲ",INDEX(幹材積成長量!$Y$7:$AA$148,MATCH(【入力】吸収量・排出量算定シート!$H128+(AC$17-$M$17),幹材積成長量!$Y$7:$Y$148,0),MATCH($G128,幹材積成長量!$Y$7:$AA$7,0)),INDEX(幹材積成長量!$V$7:$X$148,MATCH(【入力】吸収量・排出量算定シート!$H128+(AC$17-$M$17),幹材積成長量!$V$7:$V$148,0),MATCH($G128,幹材積成長量!$V$7:$X$7,0)))),0)</f>
        <v>0</v>
      </c>
      <c r="AD128" s="2">
        <f>IFERROR(INDEX('BEF（拡大係数）'!$A$4:$AO$154,MATCH(【入力】吸収量・排出量算定シート!$H128,'BEF（拡大係数）'!$A$4:$A$154,0),MATCH($G128,'BEF（拡大係数）'!$A$4:$AO$4,0)),0)</f>
        <v>0</v>
      </c>
      <c r="AE128" s="2">
        <f>IFERROR(INDEX('BEF（拡大係数）'!$A$4:$AO$154,MATCH(【入力】吸収量・排出量算定シート!$H128,'BEF（拡大係数）'!$A$4:$A$154,0),MATCH($G128,'BEF（拡大係数）'!$A$4:$AO$4,0)),0)</f>
        <v>0</v>
      </c>
      <c r="AF128" s="2">
        <f>IFERROR(INDEX('BEF（拡大係数）'!$A$4:$AO$154,MATCH(【入力】吸収量・排出量算定シート!$H128,'BEF（拡大係数）'!$A$4:$A$154,0),MATCH($G128,'BEF（拡大係数）'!$A$4:$AO$4,0)),0)</f>
        <v>0</v>
      </c>
      <c r="AG128" s="2">
        <f>IFERROR(INDEX('BEF（拡大係数）'!$A$4:$AO$154,MATCH(【入力】吸収量・排出量算定シート!$H128,'BEF（拡大係数）'!$A$4:$A$154,0),MATCH($G128,'BEF（拡大係数）'!$A$4:$AO$4,0)),0)</f>
        <v>0</v>
      </c>
      <c r="AH128" s="2">
        <f>IFERROR(INDEX('BEF（拡大係数）'!$A$4:$AO$154,MATCH(【入力】吸収量・排出量算定シート!$H128,'BEF（拡大係数）'!$A$4:$A$154,0),MATCH($G128,'BEF（拡大係数）'!$A$4:$AO$4,0)),0)</f>
        <v>0</v>
      </c>
      <c r="AI128" s="2">
        <f>IFERROR(INDEX('BEF（拡大係数）'!$A$4:$AO$154,MATCH(【入力】吸収量・排出量算定シート!$H128,'BEF（拡大係数）'!$A$4:$A$154,0),MATCH($G128,'BEF（拡大係数）'!$A$4:$AO$4,0)),0)</f>
        <v>0</v>
      </c>
      <c r="AJ128" s="2">
        <f>IFERROR(INDEX('BEF（拡大係数）'!$A$4:$AO$154,MATCH(【入力】吸収量・排出量算定シート!$H128,'BEF（拡大係数）'!$A$4:$A$154,0),MATCH($G128,'BEF（拡大係数）'!$A$4:$AO$4,0)),0)</f>
        <v>0</v>
      </c>
      <c r="AK128" s="2">
        <f>IFERROR(INDEX('BEF（拡大係数）'!$A$4:$AO$154,MATCH(【入力】吸収量・排出量算定シート!$H128,'BEF（拡大係数）'!$A$4:$A$154,0),MATCH($G128,'BEF（拡大係数）'!$A$4:$AO$4,0)),0)</f>
        <v>0</v>
      </c>
      <c r="AL128" s="2">
        <f>IFERROR(INDEX('BEF（拡大係数）'!$A$4:$AO$154,MATCH(【入力】吸収量・排出量算定シート!$H128,'BEF（拡大係数）'!$A$4:$A$154,0),MATCH($G128,'BEF（拡大係数）'!$A$4:$AO$4,0)),0)</f>
        <v>0</v>
      </c>
      <c r="AM128" s="2">
        <f>IFERROR(INDEX('BEF（拡大係数）'!$A$4:$AO$154,MATCH(【入力】吸収量・排出量算定シート!$H128,'BEF（拡大係数）'!$A$4:$A$154,0),MATCH($G128,'BEF（拡大係数）'!$A$4:$AO$4,0)),0)</f>
        <v>0</v>
      </c>
      <c r="AN128" s="2">
        <f>IFERROR(INDEX('BEF（拡大係数）'!$A$4:$AO$154,MATCH(【入力】吸収量・排出量算定シート!$H128,'BEF（拡大係数）'!$A$4:$A$154,0),MATCH($G128,'BEF（拡大係数）'!$A$4:$AO$4,0)),0)</f>
        <v>0</v>
      </c>
      <c r="AO128" s="2">
        <f>IFERROR(INDEX('BEF（拡大係数）'!$A$4:$AO$154,MATCH(【入力】吸収量・排出量算定シート!$H128,'BEF（拡大係数）'!$A$4:$A$154,0),MATCH($G128,'BEF（拡大係数）'!$A$4:$AO$4,0)),0)</f>
        <v>0</v>
      </c>
      <c r="AP128" s="2">
        <f>IFERROR(INDEX('BEF（拡大係数）'!$A$4:$AO$154,MATCH(【入力】吸収量・排出量算定シート!$H128,'BEF（拡大係数）'!$A$4:$A$154,0),MATCH($G128,'BEF（拡大係数）'!$A$4:$AO$4,0)),0)</f>
        <v>0</v>
      </c>
      <c r="AQ128" s="2">
        <f>IFERROR(INDEX('BEF（拡大係数）'!$A$4:$AO$154,MATCH(【入力】吸収量・排出量算定シート!$H128,'BEF（拡大係数）'!$A$4:$A$154,0),MATCH($G128,'BEF（拡大係数）'!$A$4:$AO$4,0)),0)</f>
        <v>0</v>
      </c>
      <c r="AR128" s="2">
        <f>IFERROR(INDEX('BEF（拡大係数）'!$A$4:$AO$154,MATCH(【入力】吸収量・排出量算定シート!$H128,'BEF（拡大係数）'!$A$4:$A$154,0),MATCH($G128,'BEF（拡大係数）'!$A$4:$AO$4,0)),0)</f>
        <v>0</v>
      </c>
      <c r="AS128" s="2">
        <f>IFERROR(INDEX('BEF（拡大係数）'!$A$4:$AO$154,MATCH(【入力】吸収量・排出量算定シート!$H128,'BEF（拡大係数）'!$A$4:$A$154,0),MATCH($G128,'BEF（拡大係数）'!$A$4:$AO$4,0)),0)</f>
        <v>0</v>
      </c>
      <c r="AT128" s="2">
        <f>IFERROR(INDEX('BEF（拡大係数）'!$A$4:$AO$154,MATCH(【入力】吸収量・排出量算定シート!$H128,'BEF（拡大係数）'!$A$4:$A$154,0),MATCH($G128,'BEF（拡大係数）'!$A$4:$AO$4,0)),0)</f>
        <v>0</v>
      </c>
      <c r="AU128" s="2">
        <f>IFERROR(VLOOKUP($G128,パラメータ_オリジナル!$B$6:$G$45,4,FALSE),0)</f>
        <v>0</v>
      </c>
      <c r="AV128" s="2">
        <f>IFERROR(VLOOKUP($G128,パラメータ_オリジナル!$B$6:$G$45,5,FALSE),0)</f>
        <v>0</v>
      </c>
      <c r="AW128" s="2">
        <f>IFERROR(VLOOKUP($G128,パラメータ_オリジナル!$B$6:$G$45,6,FALSE),0)</f>
        <v>0</v>
      </c>
      <c r="AX128" s="125">
        <f t="shared" si="250"/>
        <v>0</v>
      </c>
      <c r="AY128" s="125">
        <f t="shared" si="251"/>
        <v>0</v>
      </c>
      <c r="AZ128" s="125">
        <f t="shared" si="252"/>
        <v>0</v>
      </c>
      <c r="BA128" s="125">
        <f t="shared" si="253"/>
        <v>0</v>
      </c>
      <c r="BB128" s="125">
        <f t="shared" si="254"/>
        <v>0</v>
      </c>
      <c r="BC128" s="125">
        <f t="shared" si="255"/>
        <v>0</v>
      </c>
      <c r="BD128" s="125">
        <f t="shared" si="256"/>
        <v>0</v>
      </c>
      <c r="BE128" s="125">
        <f t="shared" si="257"/>
        <v>0</v>
      </c>
      <c r="BF128" s="125">
        <f t="shared" si="258"/>
        <v>0</v>
      </c>
      <c r="BG128" s="125">
        <f t="shared" si="259"/>
        <v>0</v>
      </c>
      <c r="BH128" s="125">
        <f t="shared" si="260"/>
        <v>0</v>
      </c>
      <c r="BI128" s="125">
        <f t="shared" si="261"/>
        <v>0</v>
      </c>
      <c r="BJ128" s="125">
        <f t="shared" si="262"/>
        <v>0</v>
      </c>
      <c r="BK128" s="125">
        <f t="shared" si="263"/>
        <v>0</v>
      </c>
      <c r="BL128" s="125">
        <f t="shared" si="264"/>
        <v>0</v>
      </c>
      <c r="BM128" s="125">
        <f t="shared" si="265"/>
        <v>0</v>
      </c>
      <c r="BN128" s="125">
        <f t="shared" si="266"/>
        <v>0</v>
      </c>
      <c r="BO128" s="125">
        <f t="shared" si="267"/>
        <v>0</v>
      </c>
      <c r="BP128" s="125">
        <f t="shared" si="268"/>
        <v>0</v>
      </c>
      <c r="BQ128" s="125">
        <f t="shared" si="269"/>
        <v>0</v>
      </c>
      <c r="BR128" s="125">
        <f t="shared" si="270"/>
        <v>0</v>
      </c>
      <c r="BS128" s="125">
        <f t="shared" si="271"/>
        <v>0</v>
      </c>
      <c r="BT128" s="125">
        <f t="shared" si="272"/>
        <v>0</v>
      </c>
      <c r="BU128" s="125">
        <f t="shared" si="273"/>
        <v>0</v>
      </c>
      <c r="BV128" s="125">
        <f t="shared" si="274"/>
        <v>0</v>
      </c>
      <c r="BW128" s="125">
        <f t="shared" si="275"/>
        <v>0</v>
      </c>
      <c r="BX128" s="125">
        <f t="shared" si="276"/>
        <v>0</v>
      </c>
      <c r="BY128" s="125">
        <f t="shared" si="277"/>
        <v>0</v>
      </c>
      <c r="BZ128" s="125">
        <f t="shared" si="278"/>
        <v>0</v>
      </c>
      <c r="CA128" s="125">
        <f t="shared" si="279"/>
        <v>0</v>
      </c>
      <c r="CB128" s="125">
        <f t="shared" si="280"/>
        <v>0</v>
      </c>
      <c r="CC128" s="125">
        <f t="shared" si="281"/>
        <v>0</v>
      </c>
      <c r="CD128" s="125">
        <f t="shared" si="282"/>
        <v>0</v>
      </c>
      <c r="CE128" s="125">
        <f t="shared" si="283"/>
        <v>0</v>
      </c>
      <c r="CF128" s="2">
        <f>IFERROR(IF($F128="地位Ⅰ",INDEX(幹材積成長量!$I$7:$K$148,MATCH((【入力】吸収量・排出量算定シート!$H128+(【入力】吸収量・排出量算定シート!CF$17-【入力】吸収量・排出量算定シート!$CF$17)),幹材積成長量!$I$7:$I$148,0),MATCH(【入力】吸収量・排出量算定シート!$G128,幹材積成長量!$I$7:$K$7,0)),IF($F128="地位Ⅲ",INDEX(幹材積成長量!$O$7:$Q$148,MATCH((【入力】吸収量・排出量算定シート!$H128+(【入力】吸収量・排出量算定シート!CF$17-【入力】吸収量・排出量算定シート!$CF$17)),幹材積成長量!$O$7:$O$148,0),MATCH(【入力】吸収量・排出量算定シート!$G128,幹材積成長量!$O$7:$Q$7,0)),INDEX(幹材積成長量!$L$7:$N$148,MATCH((【入力】吸収量・排出量算定シート!$H128+(【入力】吸収量・排出量算定シート!CF$17-【入力】吸収量・排出量算定シート!$CF$17)),幹材積成長量!$L$7:$L$148,0),MATCH(【入力】吸収量・排出量算定シート!$G128,幹材積成長量!$L$7:$N$7,0)))),0)</f>
        <v>0</v>
      </c>
      <c r="CG128" s="2">
        <f>IFERROR(IF($F128="地位Ⅰ",INDEX(幹材積成長量!$I$7:$K$148,MATCH((【入力】吸収量・排出量算定シート!$H128+(【入力】吸収量・排出量算定シート!CG$17-【入力】吸収量・排出量算定シート!$CF$17)),幹材積成長量!$I$7:$I$148,0),MATCH(【入力】吸収量・排出量算定シート!$G128,幹材積成長量!$I$7:$K$7,0)),IF($F128="地位Ⅲ",INDEX(幹材積成長量!$O$7:$Q$148,MATCH((【入力】吸収量・排出量算定シート!$H128+(【入力】吸収量・排出量算定シート!CG$17-【入力】吸収量・排出量算定シート!$CF$17)),幹材積成長量!$O$7:$O$148,0),MATCH(【入力】吸収量・排出量算定シート!$G128,幹材積成長量!$O$7:$Q$7,0)),INDEX(幹材積成長量!$L$7:$N$148,MATCH((【入力】吸収量・排出量算定シート!$H128+(【入力】吸収量・排出量算定シート!CG$17-【入力】吸収量・排出量算定シート!$CF$17)),幹材積成長量!$L$7:$L$148,0),MATCH(【入力】吸収量・排出量算定シート!$G128,幹材積成長量!$L$7:$N$7,0)))),0)</f>
        <v>0</v>
      </c>
      <c r="CH128" s="2">
        <f>IFERROR(IF($F128="地位Ⅰ",INDEX(幹材積成長量!$I$7:$K$148,MATCH((【入力】吸収量・排出量算定シート!$H128+(【入力】吸収量・排出量算定シート!CH$17-【入力】吸収量・排出量算定シート!$CF$17)),幹材積成長量!$I$7:$I$148,0),MATCH(【入力】吸収量・排出量算定シート!$G128,幹材積成長量!$I$7:$K$7,0)),IF($F128="地位Ⅲ",INDEX(幹材積成長量!$O$7:$Q$148,MATCH((【入力】吸収量・排出量算定シート!$H128+(【入力】吸収量・排出量算定シート!CH$17-【入力】吸収量・排出量算定シート!$CF$17)),幹材積成長量!$O$7:$O$148,0),MATCH(【入力】吸収量・排出量算定シート!$G128,幹材積成長量!$O$7:$Q$7,0)),INDEX(幹材積成長量!$L$7:$N$148,MATCH((【入力】吸収量・排出量算定シート!$H128+(【入力】吸収量・排出量算定シート!CH$17-【入力】吸収量・排出量算定シート!$CF$17)),幹材積成長量!$L$7:$L$148,0),MATCH(【入力】吸収量・排出量算定シート!$G128,幹材積成長量!$L$7:$N$7,0)))),0)</f>
        <v>0</v>
      </c>
      <c r="CI128" s="2">
        <f>IFERROR(IF($F128="地位Ⅰ",INDEX(幹材積成長量!$I$7:$K$148,MATCH((【入力】吸収量・排出量算定シート!$H128+(【入力】吸収量・排出量算定シート!CI$17-【入力】吸収量・排出量算定シート!$CF$17)),幹材積成長量!$I$7:$I$148,0),MATCH(【入力】吸収量・排出量算定シート!$G128,幹材積成長量!$I$7:$K$7,0)),IF($F128="地位Ⅲ",INDEX(幹材積成長量!$O$7:$Q$148,MATCH((【入力】吸収量・排出量算定シート!$H128+(【入力】吸収量・排出量算定シート!CI$17-【入力】吸収量・排出量算定シート!$CF$17)),幹材積成長量!$O$7:$O$148,0),MATCH(【入力】吸収量・排出量算定シート!$G128,幹材積成長量!$O$7:$Q$7,0)),INDEX(幹材積成長量!$L$7:$N$148,MATCH((【入力】吸収量・排出量算定シート!$H128+(【入力】吸収量・排出量算定シート!CI$17-【入力】吸収量・排出量算定シート!$CF$17)),幹材積成長量!$L$7:$L$148,0),MATCH(【入力】吸収量・排出量算定シート!$G128,幹材積成長量!$L$7:$N$7,0)))),0)</f>
        <v>0</v>
      </c>
      <c r="CJ128" s="2">
        <f>IFERROR(IF($F128="地位Ⅰ",INDEX(幹材積成長量!$I$7:$K$148,MATCH((【入力】吸収量・排出量算定シート!$H128+(【入力】吸収量・排出量算定シート!CJ$17-【入力】吸収量・排出量算定シート!$CF$17)),幹材積成長量!$I$7:$I$148,0),MATCH(【入力】吸収量・排出量算定シート!$G128,幹材積成長量!$I$7:$K$7,0)),IF($F128="地位Ⅲ",INDEX(幹材積成長量!$O$7:$Q$148,MATCH((【入力】吸収量・排出量算定シート!$H128+(【入力】吸収量・排出量算定シート!CJ$17-【入力】吸収量・排出量算定シート!$CF$17)),幹材積成長量!$O$7:$O$148,0),MATCH(【入力】吸収量・排出量算定シート!$G128,幹材積成長量!$O$7:$Q$7,0)),INDEX(幹材積成長量!$L$7:$N$148,MATCH((【入力】吸収量・排出量算定シート!$H128+(【入力】吸収量・排出量算定シート!CJ$17-【入力】吸収量・排出量算定シート!$CF$17)),幹材積成長量!$L$7:$L$148,0),MATCH(【入力】吸収量・排出量算定シート!$G128,幹材積成長量!$L$7:$N$7,0)))),0)</f>
        <v>0</v>
      </c>
      <c r="CK128" s="2">
        <f>IFERROR(IF($F128="地位Ⅰ",INDEX(幹材積成長量!$I$7:$K$148,MATCH((【入力】吸収量・排出量算定シート!$H128+(【入力】吸収量・排出量算定シート!CK$17-【入力】吸収量・排出量算定シート!$CF$17)),幹材積成長量!$I$7:$I$148,0),MATCH(【入力】吸収量・排出量算定シート!$G128,幹材積成長量!$I$7:$K$7,0)),IF($F128="地位Ⅲ",INDEX(幹材積成長量!$O$7:$Q$148,MATCH((【入力】吸収量・排出量算定シート!$H128+(【入力】吸収量・排出量算定シート!CK$17-【入力】吸収量・排出量算定シート!$CF$17)),幹材積成長量!$O$7:$O$148,0),MATCH(【入力】吸収量・排出量算定シート!$G128,幹材積成長量!$O$7:$Q$7,0)),INDEX(幹材積成長量!$L$7:$N$148,MATCH((【入力】吸収量・排出量算定シート!$H128+(【入力】吸収量・排出量算定シート!CK$17-【入力】吸収量・排出量算定シート!$CF$17)),幹材積成長量!$L$7:$L$148,0),MATCH(【入力】吸収量・排出量算定シート!$G128,幹材積成長量!$L$7:$N$7,0)))),0)</f>
        <v>0</v>
      </c>
      <c r="CL128" s="2">
        <f>IFERROR(IF($F128="地位Ⅰ",INDEX(幹材積成長量!$I$7:$K$148,MATCH((【入力】吸収量・排出量算定シート!$H128+(【入力】吸収量・排出量算定シート!CL$17-【入力】吸収量・排出量算定シート!$CF$17)),幹材積成長量!$I$7:$I$148,0),MATCH(【入力】吸収量・排出量算定シート!$G128,幹材積成長量!$I$7:$K$7,0)),IF($F128="地位Ⅲ",INDEX(幹材積成長量!$O$7:$Q$148,MATCH((【入力】吸収量・排出量算定シート!$H128+(【入力】吸収量・排出量算定シート!CL$17-【入力】吸収量・排出量算定シート!$CF$17)),幹材積成長量!$O$7:$O$148,0),MATCH(【入力】吸収量・排出量算定シート!$G128,幹材積成長量!$O$7:$Q$7,0)),INDEX(幹材積成長量!$L$7:$N$148,MATCH((【入力】吸収量・排出量算定シート!$H128+(【入力】吸収量・排出量算定シート!CL$17-【入力】吸収量・排出量算定シート!$CF$17)),幹材積成長量!$L$7:$L$148,0),MATCH(【入力】吸収量・排出量算定シート!$G128,幹材積成長量!$L$7:$N$7,0)))),0)</f>
        <v>0</v>
      </c>
      <c r="CM128" s="2">
        <f>IFERROR(IF($F128="地位Ⅰ",INDEX(幹材積成長量!$I$7:$K$148,MATCH((【入力】吸収量・排出量算定シート!$H128+(【入力】吸収量・排出量算定シート!CM$17-【入力】吸収量・排出量算定シート!$CF$17)),幹材積成長量!$I$7:$I$148,0),MATCH(【入力】吸収量・排出量算定シート!$G128,幹材積成長量!$I$7:$K$7,0)),IF($F128="地位Ⅲ",INDEX(幹材積成長量!$O$7:$Q$148,MATCH((【入力】吸収量・排出量算定シート!$H128+(【入力】吸収量・排出量算定シート!CM$17-【入力】吸収量・排出量算定シート!$CF$17)),幹材積成長量!$O$7:$O$148,0),MATCH(【入力】吸収量・排出量算定シート!$G128,幹材積成長量!$O$7:$Q$7,0)),INDEX(幹材積成長量!$L$7:$N$148,MATCH((【入力】吸収量・排出量算定シート!$H128+(【入力】吸収量・排出量算定シート!CM$17-【入力】吸収量・排出量算定シート!$CF$17)),幹材積成長量!$L$7:$L$148,0),MATCH(【入力】吸収量・排出量算定シート!$G128,幹材積成長量!$L$7:$N$7,0)))),0)</f>
        <v>0</v>
      </c>
      <c r="CN128" s="2">
        <f>IFERROR(IF($F128="地位Ⅰ",INDEX(幹材積成長量!$I$7:$K$148,MATCH((【入力】吸収量・排出量算定シート!$H128+(【入力】吸収量・排出量算定シート!CN$17-【入力】吸収量・排出量算定シート!$CF$17)),幹材積成長量!$I$7:$I$148,0),MATCH(【入力】吸収量・排出量算定シート!$G128,幹材積成長量!$I$7:$K$7,0)),IF($F128="地位Ⅲ",INDEX(幹材積成長量!$O$7:$Q$148,MATCH((【入力】吸収量・排出量算定シート!$H128+(【入力】吸収量・排出量算定シート!CN$17-【入力】吸収量・排出量算定シート!$CF$17)),幹材積成長量!$O$7:$O$148,0),MATCH(【入力】吸収量・排出量算定シート!$G128,幹材積成長量!$O$7:$Q$7,0)),INDEX(幹材積成長量!$L$7:$N$148,MATCH((【入力】吸収量・排出量算定シート!$H128+(【入力】吸収量・排出量算定シート!CN$17-【入力】吸収量・排出量算定シート!$CF$17)),幹材積成長量!$L$7:$L$148,0),MATCH(【入力】吸収量・排出量算定シート!$G128,幹材積成長量!$L$7:$N$7,0)))),0)</f>
        <v>0</v>
      </c>
      <c r="CO128" s="2">
        <f>IFERROR(IF($F128="地位Ⅰ",INDEX(幹材積成長量!$I$7:$K$148,MATCH((【入力】吸収量・排出量算定シート!$H128+(【入力】吸収量・排出量算定シート!CO$17-【入力】吸収量・排出量算定シート!$CF$17)),幹材積成長量!$I$7:$I$148,0),MATCH(【入力】吸収量・排出量算定シート!$G128,幹材積成長量!$I$7:$K$7,0)),IF($F128="地位Ⅲ",INDEX(幹材積成長量!$O$7:$Q$148,MATCH((【入力】吸収量・排出量算定シート!$H128+(【入力】吸収量・排出量算定シート!CO$17-【入力】吸収量・排出量算定シート!$CF$17)),幹材積成長量!$O$7:$O$148,0),MATCH(【入力】吸収量・排出量算定シート!$G128,幹材積成長量!$O$7:$Q$7,0)),INDEX(幹材積成長量!$L$7:$N$148,MATCH((【入力】吸収量・排出量算定シート!$H128+(【入力】吸収量・排出量算定シート!CO$17-【入力】吸収量・排出量算定シート!$CF$17)),幹材積成長量!$L$7:$L$148,0),MATCH(【入力】吸収量・排出量算定シート!$G128,幹材積成長量!$L$7:$N$7,0)))),0)</f>
        <v>0</v>
      </c>
      <c r="CP128" s="2">
        <f>IFERROR(IF($F128="地位Ⅰ",INDEX(幹材積成長量!$I$7:$K$148,MATCH((【入力】吸収量・排出量算定シート!$H128+(【入力】吸収量・排出量算定シート!CP$17-【入力】吸収量・排出量算定シート!$CF$17)),幹材積成長量!$I$7:$I$148,0),MATCH(【入力】吸収量・排出量算定シート!$G128,幹材積成長量!$I$7:$K$7,0)),IF($F128="地位Ⅲ",INDEX(幹材積成長量!$O$7:$Q$148,MATCH((【入力】吸収量・排出量算定シート!$H128+(【入力】吸収量・排出量算定シート!CP$17-【入力】吸収量・排出量算定シート!$CF$17)),幹材積成長量!$O$7:$O$148,0),MATCH(【入力】吸収量・排出量算定シート!$G128,幹材積成長量!$O$7:$Q$7,0)),INDEX(幹材積成長量!$L$7:$N$148,MATCH((【入力】吸収量・排出量算定シート!$H128+(【入力】吸収量・排出量算定シート!CP$17-【入力】吸収量・排出量算定シート!$CF$17)),幹材積成長量!$L$7:$L$148,0),MATCH(【入力】吸収量・排出量算定シート!$G128,幹材積成長量!$L$7:$N$7,0)))),0)</f>
        <v>0</v>
      </c>
      <c r="CQ128" s="2">
        <f>IFERROR(IF($F128="地位Ⅰ",INDEX(幹材積成長量!$I$7:$K$148,MATCH((【入力】吸収量・排出量算定シート!$H128+(【入力】吸収量・排出量算定シート!CQ$17-【入力】吸収量・排出量算定シート!$CF$17)),幹材積成長量!$I$7:$I$148,0),MATCH(【入力】吸収量・排出量算定シート!$G128,幹材積成長量!$I$7:$K$7,0)),IF($F128="地位Ⅲ",INDEX(幹材積成長量!$O$7:$Q$148,MATCH((【入力】吸収量・排出量算定シート!$H128+(【入力】吸収量・排出量算定シート!CQ$17-【入力】吸収量・排出量算定シート!$CF$17)),幹材積成長量!$O$7:$O$148,0),MATCH(【入力】吸収量・排出量算定シート!$G128,幹材積成長量!$O$7:$Q$7,0)),INDEX(幹材積成長量!$L$7:$N$148,MATCH((【入力】吸収量・排出量算定シート!$H128+(【入力】吸収量・排出量算定シート!CQ$17-【入力】吸収量・排出量算定シート!$CF$17)),幹材積成長量!$L$7:$L$148,0),MATCH(【入力】吸収量・排出量算定シート!$G128,幹材積成長量!$L$7:$N$7,0)))),0)</f>
        <v>0</v>
      </c>
      <c r="CR128" s="2">
        <f>IFERROR(IF($F128="地位Ⅰ",INDEX(幹材積成長量!$I$7:$K$148,MATCH((【入力】吸収量・排出量算定シート!$H128+(【入力】吸収量・排出量算定シート!CR$17-【入力】吸収量・排出量算定シート!$CF$17)),幹材積成長量!$I$7:$I$148,0),MATCH(【入力】吸収量・排出量算定シート!$G128,幹材積成長量!$I$7:$K$7,0)),IF($F128="地位Ⅲ",INDEX(幹材積成長量!$O$7:$Q$148,MATCH((【入力】吸収量・排出量算定シート!$H128+(【入力】吸収量・排出量算定シート!CR$17-【入力】吸収量・排出量算定シート!$CF$17)),幹材積成長量!$O$7:$O$148,0),MATCH(【入力】吸収量・排出量算定シート!$G128,幹材積成長量!$O$7:$Q$7,0)),INDEX(幹材積成長量!$L$7:$N$148,MATCH((【入力】吸収量・排出量算定シート!$H128+(【入力】吸収量・排出量算定シート!CR$17-【入力】吸収量・排出量算定シート!$CF$17)),幹材積成長量!$L$7:$L$148,0),MATCH(【入力】吸収量・排出量算定シート!$G128,幹材積成長量!$L$7:$N$7,0)))),0)</f>
        <v>0</v>
      </c>
      <c r="CS128" s="2">
        <f>IFERROR(IF($F128="地位Ⅰ",INDEX(幹材積成長量!$I$7:$K$148,MATCH((【入力】吸収量・排出量算定シート!$H128+(【入力】吸収量・排出量算定シート!CS$17-【入力】吸収量・排出量算定シート!$CF$17)),幹材積成長量!$I$7:$I$148,0),MATCH(【入力】吸収量・排出量算定シート!$G128,幹材積成長量!$I$7:$K$7,0)),IF($F128="地位Ⅲ",INDEX(幹材積成長量!$O$7:$Q$148,MATCH((【入力】吸収量・排出量算定シート!$H128+(【入力】吸収量・排出量算定シート!CS$17-【入力】吸収量・排出量算定シート!$CF$17)),幹材積成長量!$O$7:$O$148,0),MATCH(【入力】吸収量・排出量算定シート!$G128,幹材積成長量!$O$7:$Q$7,0)),INDEX(幹材積成長量!$L$7:$N$148,MATCH((【入力】吸収量・排出量算定シート!$H128+(【入力】吸収量・排出量算定シート!CS$17-【入力】吸収量・排出量算定シート!$CF$17)),幹材積成長量!$L$7:$L$148,0),MATCH(【入力】吸収量・排出量算定シート!$G128,幹材積成長量!$L$7:$N$7,0)))),0)</f>
        <v>0</v>
      </c>
      <c r="CT128" s="2">
        <f>IFERROR(IF($F128="地位Ⅰ",INDEX(幹材積成長量!$I$7:$K$148,MATCH((【入力】吸収量・排出量算定シート!$H128+(【入力】吸収量・排出量算定シート!CT$17-【入力】吸収量・排出量算定シート!$CF$17)),幹材積成長量!$I$7:$I$148,0),MATCH(【入力】吸収量・排出量算定シート!$G128,幹材積成長量!$I$7:$K$7,0)),IF($F128="地位Ⅲ",INDEX(幹材積成長量!$O$7:$Q$148,MATCH((【入力】吸収量・排出量算定シート!$H128+(【入力】吸収量・排出量算定シート!CT$17-【入力】吸収量・排出量算定シート!$CF$17)),幹材積成長量!$O$7:$O$148,0),MATCH(【入力】吸収量・排出量算定シート!$G128,幹材積成長量!$O$7:$Q$7,0)),INDEX(幹材積成長量!$L$7:$N$148,MATCH((【入力】吸収量・排出量算定シート!$H128+(【入力】吸収量・排出量算定シート!CT$17-【入力】吸収量・排出量算定シート!$CF$17)),幹材積成長量!$L$7:$L$148,0),MATCH(【入力】吸収量・排出量算定シート!$G128,幹材積成長量!$L$7:$N$7,0)))),0)</f>
        <v>0</v>
      </c>
      <c r="CU128" s="2">
        <f>IFERROR(IF($F128="地位Ⅰ",INDEX(幹材積成長量!$I$7:$K$148,MATCH((【入力】吸収量・排出量算定シート!$H128+(【入力】吸収量・排出量算定シート!CU$17-【入力】吸収量・排出量算定シート!$CF$17)),幹材積成長量!$I$7:$I$148,0),MATCH(【入力】吸収量・排出量算定シート!$G128,幹材積成長量!$I$7:$K$7,0)),IF($F128="地位Ⅲ",INDEX(幹材積成長量!$O$7:$Q$148,MATCH((【入力】吸収量・排出量算定シート!$H128+(【入力】吸収量・排出量算定シート!CU$17-【入力】吸収量・排出量算定シート!$CF$17)),幹材積成長量!$O$7:$O$148,0),MATCH(【入力】吸収量・排出量算定シート!$G128,幹材積成長量!$O$7:$Q$7,0)),INDEX(幹材積成長量!$L$7:$N$148,MATCH((【入力】吸収量・排出量算定シート!$H128+(【入力】吸収量・排出量算定シート!CU$17-【入力】吸収量・排出量算定シート!$CF$17)),幹材積成長量!$L$7:$L$148,0),MATCH(【入力】吸収量・排出量算定シート!$G128,幹材積成長量!$L$7:$N$7,0)))),0)</f>
        <v>0</v>
      </c>
      <c r="CV128" s="2">
        <f>IFERROR(IF($F128="地位Ⅰ",INDEX(幹材積成長量!$I$7:$K$148,MATCH((【入力】吸収量・排出量算定シート!$H128+(【入力】吸収量・排出量算定シート!CV$17-【入力】吸収量・排出量算定シート!$CF$17)),幹材積成長量!$I$7:$I$148,0),MATCH(【入力】吸収量・排出量算定シート!$G128,幹材積成長量!$I$7:$K$7,0)),IF($F128="地位Ⅲ",INDEX(幹材積成長量!$O$7:$Q$148,MATCH((【入力】吸収量・排出量算定シート!$H128+(【入力】吸収量・排出量算定シート!CV$17-【入力】吸収量・排出量算定シート!$CF$17)),幹材積成長量!$O$7:$O$148,0),MATCH(【入力】吸収量・排出量算定シート!$G128,幹材積成長量!$O$7:$Q$7,0)),INDEX(幹材積成長量!$L$7:$N$148,MATCH((【入力】吸収量・排出量算定シート!$H128+(【入力】吸収量・排出量算定シート!CV$17-【入力】吸収量・排出量算定シート!$CF$17)),幹材積成長量!$L$7:$L$148,0),MATCH(【入力】吸収量・排出量算定シート!$G128,幹材積成長量!$L$7:$N$7,0)))),0)</f>
        <v>0</v>
      </c>
      <c r="CW128" s="2">
        <f t="shared" si="284"/>
        <v>0</v>
      </c>
      <c r="CX128" s="2">
        <f t="shared" si="285"/>
        <v>0</v>
      </c>
      <c r="CY128" s="2">
        <f t="shared" si="286"/>
        <v>0</v>
      </c>
      <c r="CZ128" s="2">
        <f t="shared" si="287"/>
        <v>0</v>
      </c>
      <c r="DA128" s="2">
        <f t="shared" si="288"/>
        <v>0</v>
      </c>
      <c r="DB128" s="2">
        <f t="shared" si="289"/>
        <v>0</v>
      </c>
      <c r="DC128" s="2">
        <f t="shared" si="290"/>
        <v>0</v>
      </c>
      <c r="DD128" s="2">
        <f t="shared" si="291"/>
        <v>0</v>
      </c>
      <c r="DE128" s="2">
        <f t="shared" si="292"/>
        <v>0</v>
      </c>
      <c r="DF128" s="2">
        <f t="shared" si="293"/>
        <v>0</v>
      </c>
      <c r="DG128" s="2">
        <f t="shared" si="294"/>
        <v>0</v>
      </c>
      <c r="DH128" s="2">
        <f t="shared" si="295"/>
        <v>0</v>
      </c>
      <c r="DI128" s="2">
        <f t="shared" si="296"/>
        <v>0</v>
      </c>
      <c r="DJ128" s="2">
        <f t="shared" si="297"/>
        <v>0</v>
      </c>
      <c r="DK128" s="2">
        <f t="shared" si="298"/>
        <v>0</v>
      </c>
      <c r="DL128" s="2">
        <f t="shared" si="299"/>
        <v>0</v>
      </c>
      <c r="DM128" s="2">
        <f t="shared" si="300"/>
        <v>0</v>
      </c>
      <c r="DN128" s="187">
        <f>IFERROR(IF($F128="地位Ⅰ",INDEX(幹材積成長量!$AE$7:$AG$14,8,MATCH(【入力】吸収量・排出量算定シート!$G128,幹材積成長量!$AE$7:$AG$7,0)),IF($F128="地位Ⅲ",INDEX(幹材積成長量!$AK$7:$AM$14,8,MATCH(【入力】吸収量・排出量算定シート!$G128,幹材積成長量!$AK$7:$AM$7,0)),INDEX(幹材積成長量!$AH$7:$AJ$14,8,MATCH(【入力】吸収量・排出量算定シート!$G128,幹材積成長量!$AH$7:$AJ$7,0)))),0)</f>
        <v>0</v>
      </c>
      <c r="DO128" s="187">
        <f>IFERROR(IF($F128="地位Ⅰ",INDEX(幹材積成長量!$AE$7:$AG$14,8,MATCH(【入力】吸収量・排出量算定シート!$G128,幹材積成長量!$AE$7:$AG$7,0)),IF($F128="地位Ⅲ",INDEX(幹材積成長量!$AK$7:$AM$14,8,MATCH(【入力】吸収量・排出量算定シート!$G128,幹材積成長量!$AK$7:$AM$7,0)),INDEX(幹材積成長量!$AH$7:$AJ$14,8,MATCH(【入力】吸収量・排出量算定シート!$G128,幹材積成長量!$AH$7:$AJ$7,0)))),0)</f>
        <v>0</v>
      </c>
      <c r="DP128" s="187">
        <f>IFERROR(IF($F128="地位Ⅰ",INDEX(幹材積成長量!$AE$7:$AG$14,8,MATCH(【入力】吸収量・排出量算定シート!$G128,幹材積成長量!$AE$7:$AG$7,0)),IF($F128="地位Ⅲ",INDEX(幹材積成長量!$AK$7:$AM$14,8,MATCH(【入力】吸収量・排出量算定シート!$G128,幹材積成長量!$AK$7:$AM$7,0)),INDEX(幹材積成長量!$AH$7:$AJ$14,8,MATCH(【入力】吸収量・排出量算定シート!$G128,幹材積成長量!$AH$7:$AJ$7,0)))),0)</f>
        <v>0</v>
      </c>
      <c r="DQ128" s="187">
        <f>IFERROR(IF($F128="地位Ⅰ",INDEX(幹材積成長量!$AE$7:$AG$14,8,MATCH(【入力】吸収量・排出量算定シート!$G128,幹材積成長量!$AE$7:$AG$7,0)),IF($F128="地位Ⅲ",INDEX(幹材積成長量!$AK$7:$AM$14,8,MATCH(【入力】吸収量・排出量算定シート!$G128,幹材積成長量!$AK$7:$AM$7,0)),INDEX(幹材積成長量!$AH$7:$AJ$14,8,MATCH(【入力】吸収量・排出量算定シート!$G128,幹材積成長量!$AH$7:$AJ$7,0)))),0)</f>
        <v>0</v>
      </c>
      <c r="DR128" s="187">
        <f>IFERROR(IF($F128="地位Ⅰ",INDEX(幹材積成長量!$AE$7:$AG$14,8,MATCH(【入力】吸収量・排出量算定シート!$G128,幹材積成長量!$AE$7:$AG$7,0)),IF($F128="地位Ⅲ",INDEX(幹材積成長量!$AK$7:$AM$14,8,MATCH(【入力】吸収量・排出量算定シート!$G128,幹材積成長量!$AK$7:$AM$7,0)),INDEX(幹材積成長量!$AH$7:$AJ$14,8,MATCH(【入力】吸収量・排出量算定シート!$G128,幹材積成長量!$AH$7:$AJ$7,0)))),0)</f>
        <v>0</v>
      </c>
      <c r="DS128" s="187">
        <f>IFERROR(IF($F128="地位Ⅰ",INDEX(幹材積成長量!$AE$7:$AG$14,8,MATCH(【入力】吸収量・排出量算定シート!$G128,幹材積成長量!$AE$7:$AG$7,0)),IF($F128="地位Ⅲ",INDEX(幹材積成長量!$AK$7:$AM$14,8,MATCH(【入力】吸収量・排出量算定シート!$G128,幹材積成長量!$AK$7:$AM$7,0)),INDEX(幹材積成長量!$AH$7:$AJ$14,8,MATCH(【入力】吸収量・排出量算定シート!$G128,幹材積成長量!$AH$7:$AJ$7,0)))),0)</f>
        <v>0</v>
      </c>
      <c r="DT128" s="187">
        <f>IFERROR(IF($F128="地位Ⅰ",INDEX(幹材積成長量!$AE$7:$AG$14,8,MATCH(【入力】吸収量・排出量算定シート!$G128,幹材積成長量!$AE$7:$AG$7,0)),IF($F128="地位Ⅲ",INDEX(幹材積成長量!$AK$7:$AM$14,8,MATCH(【入力】吸収量・排出量算定シート!$G128,幹材積成長量!$AK$7:$AM$7,0)),INDEX(幹材積成長量!$AH$7:$AJ$14,8,MATCH(【入力】吸収量・排出量算定シート!$G128,幹材積成長量!$AH$7:$AJ$7,0)))),0)</f>
        <v>0</v>
      </c>
      <c r="DU128" s="187">
        <f>IFERROR(IF($F128="地位Ⅰ",INDEX(幹材積成長量!$AE$7:$AG$14,8,MATCH(【入力】吸収量・排出量算定シート!$G128,幹材積成長量!$AE$7:$AG$7,0)),IF($F128="地位Ⅲ",INDEX(幹材積成長量!$AK$7:$AM$14,8,MATCH(【入力】吸収量・排出量算定シート!$G128,幹材積成長量!$AK$7:$AM$7,0)),INDEX(幹材積成長量!$AH$7:$AJ$14,8,MATCH(【入力】吸収量・排出量算定シート!$G128,幹材積成長量!$AH$7:$AJ$7,0)))),0)</f>
        <v>0</v>
      </c>
      <c r="DV128" s="187">
        <f>IFERROR(IF($F128="地位Ⅰ",INDEX(幹材積成長量!$AE$7:$AG$14,8,MATCH(【入力】吸収量・排出量算定シート!$G128,幹材積成長量!$AE$7:$AG$7,0)),IF($F128="地位Ⅲ",INDEX(幹材積成長量!$AK$7:$AM$14,8,MATCH(【入力】吸収量・排出量算定シート!$G128,幹材積成長量!$AK$7:$AM$7,0)),INDEX(幹材積成長量!$AH$7:$AJ$14,8,MATCH(【入力】吸収量・排出量算定シート!$G128,幹材積成長量!$AH$7:$AJ$7,0)))),0)</f>
        <v>0</v>
      </c>
      <c r="DW128" s="187">
        <f>IFERROR(IF($F128="地位Ⅰ",INDEX(幹材積成長量!$AE$7:$AG$14,8,MATCH(【入力】吸収量・排出量算定シート!$G128,幹材積成長量!$AE$7:$AG$7,0)),IF($F128="地位Ⅲ",INDEX(幹材積成長量!$AK$7:$AM$14,8,MATCH(【入力】吸収量・排出量算定シート!$G128,幹材積成長量!$AK$7:$AM$7,0)),INDEX(幹材積成長量!$AH$7:$AJ$14,8,MATCH(【入力】吸収量・排出量算定シート!$G128,幹材積成長量!$AH$7:$AJ$7,0)))),0)</f>
        <v>0</v>
      </c>
      <c r="DX128" s="187">
        <f>IFERROR(IF($F128="地位Ⅰ",INDEX(幹材積成長量!$AE$7:$AG$14,8,MATCH(【入力】吸収量・排出量算定シート!$G128,幹材積成長量!$AE$7:$AG$7,0)),IF($F128="地位Ⅲ",INDEX(幹材積成長量!$AK$7:$AM$14,8,MATCH(【入力】吸収量・排出量算定シート!$G128,幹材積成長量!$AK$7:$AM$7,0)),INDEX(幹材積成長量!$AH$7:$AJ$14,8,MATCH(【入力】吸収量・排出量算定シート!$G128,幹材積成長量!$AH$7:$AJ$7,0)))),0)</f>
        <v>0</v>
      </c>
      <c r="DY128" s="187">
        <f>IFERROR(IF($F128="地位Ⅰ",INDEX(幹材積成長量!$AE$7:$AG$14,8,MATCH(【入力】吸収量・排出量算定シート!$G128,幹材積成長量!$AE$7:$AG$7,0)),IF($F128="地位Ⅲ",INDEX(幹材積成長量!$AK$7:$AM$14,8,MATCH(【入力】吸収量・排出量算定シート!$G128,幹材積成長量!$AK$7:$AM$7,0)),INDEX(幹材積成長量!$AH$7:$AJ$14,8,MATCH(【入力】吸収量・排出量算定シート!$G128,幹材積成長量!$AH$7:$AJ$7,0)))),0)</f>
        <v>0</v>
      </c>
      <c r="DZ128" s="187">
        <f>IFERROR(IF($F128="地位Ⅰ",INDEX(幹材積成長量!$AE$7:$AG$14,8,MATCH(【入力】吸収量・排出量算定シート!$G128,幹材積成長量!$AE$7:$AG$7,0)),IF($F128="地位Ⅲ",INDEX(幹材積成長量!$AK$7:$AM$14,8,MATCH(【入力】吸収量・排出量算定シート!$G128,幹材積成長量!$AK$7:$AM$7,0)),INDEX(幹材積成長量!$AH$7:$AJ$14,8,MATCH(【入力】吸収量・排出量算定シート!$G128,幹材積成長量!$AH$7:$AJ$7,0)))),0)</f>
        <v>0</v>
      </c>
      <c r="EA128" s="187">
        <f>IFERROR(IF($F128="地位Ⅰ",INDEX(幹材積成長量!$AE$7:$AG$14,8,MATCH(【入力】吸収量・排出量算定シート!$G128,幹材積成長量!$AE$7:$AG$7,0)),IF($F128="地位Ⅲ",INDEX(幹材積成長量!$AK$7:$AM$14,8,MATCH(【入力】吸収量・排出量算定シート!$G128,幹材積成長量!$AK$7:$AM$7,0)),INDEX(幹材積成長量!$AH$7:$AJ$14,8,MATCH(【入力】吸収量・排出量算定シート!$G128,幹材積成長量!$AH$7:$AJ$7,0)))),0)</f>
        <v>0</v>
      </c>
      <c r="EB128" s="187">
        <f>IFERROR(IF($F128="地位Ⅰ",INDEX(幹材積成長量!$AE$7:$AG$14,8,MATCH(【入力】吸収量・排出量算定シート!$G128,幹材積成長量!$AE$7:$AG$7,0)),IF($F128="地位Ⅲ",INDEX(幹材積成長量!$AK$7:$AM$14,8,MATCH(【入力】吸収量・排出量算定シート!$G128,幹材積成長量!$AK$7:$AM$7,0)),INDEX(幹材積成長量!$AH$7:$AJ$14,8,MATCH(【入力】吸収量・排出量算定シート!$G128,幹材積成長量!$AH$7:$AJ$7,0)))),0)</f>
        <v>0</v>
      </c>
      <c r="EC128" s="187">
        <f>IFERROR(IF($F128="地位Ⅰ",INDEX(幹材積成長量!$AE$7:$AG$14,8,MATCH(【入力】吸収量・排出量算定シート!$G128,幹材積成長量!$AE$7:$AG$7,0)),IF($F128="地位Ⅲ",INDEX(幹材積成長量!$AK$7:$AM$14,8,MATCH(【入力】吸収量・排出量算定シート!$G128,幹材積成長量!$AK$7:$AM$7,0)),INDEX(幹材積成長量!$AH$7:$AJ$14,8,MATCH(【入力】吸収量・排出量算定シート!$G128,幹材積成長量!$AH$7:$AJ$7,0)))),0)</f>
        <v>0</v>
      </c>
      <c r="ED128" s="186">
        <f t="shared" si="301"/>
        <v>0</v>
      </c>
      <c r="EE128" s="186">
        <f t="shared" si="302"/>
        <v>0</v>
      </c>
      <c r="EF128" s="186">
        <f t="shared" si="303"/>
        <v>0</v>
      </c>
      <c r="EG128" s="186">
        <f t="shared" si="304"/>
        <v>0</v>
      </c>
      <c r="EH128" s="186">
        <f t="shared" si="305"/>
        <v>0</v>
      </c>
      <c r="EI128" s="186">
        <f t="shared" si="306"/>
        <v>0</v>
      </c>
      <c r="EJ128" s="186">
        <f t="shared" si="307"/>
        <v>0</v>
      </c>
      <c r="EK128" s="186">
        <f t="shared" si="308"/>
        <v>0</v>
      </c>
      <c r="EL128" s="186">
        <f t="shared" si="309"/>
        <v>0</v>
      </c>
      <c r="EM128" s="186">
        <f t="shared" si="310"/>
        <v>0</v>
      </c>
      <c r="EN128" s="186">
        <f t="shared" si="311"/>
        <v>0</v>
      </c>
      <c r="EO128" s="186">
        <f t="shared" si="312"/>
        <v>0</v>
      </c>
      <c r="EP128" s="186">
        <f t="shared" si="313"/>
        <v>0</v>
      </c>
      <c r="EQ128" s="186">
        <f t="shared" si="314"/>
        <v>0</v>
      </c>
      <c r="ER128" s="186">
        <f t="shared" si="315"/>
        <v>0</v>
      </c>
      <c r="ES128" s="186">
        <f t="shared" si="316"/>
        <v>0</v>
      </c>
      <c r="ET128" s="186">
        <f t="shared" si="317"/>
        <v>0</v>
      </c>
    </row>
    <row r="129" spans="2:150" x14ac:dyDescent="0.3">
      <c r="B129" s="3"/>
      <c r="C129" s="3"/>
      <c r="D129" s="3"/>
      <c r="E129" s="3"/>
      <c r="G129" s="217"/>
      <c r="J129" s="3"/>
      <c r="M129" s="187">
        <f>IFERROR(IF($F129="地位Ⅰ",INDEX(幹材積成長量!$S$7:$U$148,MATCH(【入力】吸収量・排出量算定シート!$H129+(M$17-$M$17),幹材積成長量!$S$7:$S$148,0),MATCH($G129,幹材積成長量!$S$7:$U$7,0)),IF($F129="地位Ⅲ",INDEX(幹材積成長量!$Y$7:$AA$148,MATCH(【入力】吸収量・排出量算定シート!$H129+(M$17-$M$17),幹材積成長量!$Y$7:$Y$148,0),MATCH($G129,幹材積成長量!$Y$7:$AA$7,0)),INDEX(幹材積成長量!$V$7:$X$148,MATCH(【入力】吸収量・排出量算定シート!$H129+(M$17-$M$17),幹材積成長量!$V$7:$V$148,0),MATCH($G129,幹材積成長量!$V$7:$X$7,0)))),0)</f>
        <v>0</v>
      </c>
      <c r="N129" s="187">
        <f>IFERROR(IF($F129="地位Ⅰ",INDEX(幹材積成長量!$S$7:$U$148,MATCH(【入力】吸収量・排出量算定シート!$H129+(N$17-$M$17),幹材積成長量!$S$7:$S$148,0),MATCH($G129,幹材積成長量!$S$7:$U$7,0)),IF($F129="地位Ⅲ",INDEX(幹材積成長量!$Y$7:$AA$148,MATCH(【入力】吸収量・排出量算定シート!$H129+(N$17-$M$17),幹材積成長量!$Y$7:$Y$148,0),MATCH($G129,幹材積成長量!$Y$7:$AA$7,0)),INDEX(幹材積成長量!$V$7:$X$148,MATCH(【入力】吸収量・排出量算定シート!$H129+(N$17-$M$17),幹材積成長量!$V$7:$V$148,0),MATCH($G129,幹材積成長量!$V$7:$X$7,0)))),0)</f>
        <v>0</v>
      </c>
      <c r="O129" s="187">
        <f>IFERROR(IF($F129="地位Ⅰ",INDEX(幹材積成長量!$S$7:$U$148,MATCH(【入力】吸収量・排出量算定シート!$H129+(O$17-$M$17),幹材積成長量!$S$7:$S$148,0),MATCH($G129,幹材積成長量!$S$7:$U$7,0)),IF($F129="地位Ⅲ",INDEX(幹材積成長量!$Y$7:$AA$148,MATCH(【入力】吸収量・排出量算定シート!$H129+(O$17-$M$17),幹材積成長量!$Y$7:$Y$148,0),MATCH($G129,幹材積成長量!$Y$7:$AA$7,0)),INDEX(幹材積成長量!$V$7:$X$148,MATCH(【入力】吸収量・排出量算定シート!$H129+(O$17-$M$17),幹材積成長量!$V$7:$V$148,0),MATCH($G129,幹材積成長量!$V$7:$X$7,0)))),0)</f>
        <v>0</v>
      </c>
      <c r="P129" s="187">
        <f>IFERROR(IF($F129="地位Ⅰ",INDEX(幹材積成長量!$S$7:$U$148,MATCH(【入力】吸収量・排出量算定シート!$H129+(P$17-$M$17),幹材積成長量!$S$7:$S$148,0),MATCH($G129,幹材積成長量!$S$7:$U$7,0)),IF($F129="地位Ⅲ",INDEX(幹材積成長量!$Y$7:$AA$148,MATCH(【入力】吸収量・排出量算定シート!$H129+(P$17-$M$17),幹材積成長量!$Y$7:$Y$148,0),MATCH($G129,幹材積成長量!$Y$7:$AA$7,0)),INDEX(幹材積成長量!$V$7:$X$148,MATCH(【入力】吸収量・排出量算定シート!$H129+(P$17-$M$17),幹材積成長量!$V$7:$V$148,0),MATCH($G129,幹材積成長量!$V$7:$X$7,0)))),0)</f>
        <v>0</v>
      </c>
      <c r="Q129" s="187">
        <f>IFERROR(IF($F129="地位Ⅰ",INDEX(幹材積成長量!$S$7:$U$148,MATCH(【入力】吸収量・排出量算定シート!$H129+(Q$17-$M$17),幹材積成長量!$S$7:$S$148,0),MATCH($G129,幹材積成長量!$S$7:$U$7,0)),IF($F129="地位Ⅲ",INDEX(幹材積成長量!$Y$7:$AA$148,MATCH(【入力】吸収量・排出量算定シート!$H129+(Q$17-$M$17),幹材積成長量!$Y$7:$Y$148,0),MATCH($G129,幹材積成長量!$Y$7:$AA$7,0)),INDEX(幹材積成長量!$V$7:$X$148,MATCH(【入力】吸収量・排出量算定シート!$H129+(Q$17-$M$17),幹材積成長量!$V$7:$V$148,0),MATCH($G129,幹材積成長量!$V$7:$X$7,0)))),0)</f>
        <v>0</v>
      </c>
      <c r="R129" s="187">
        <f>IFERROR(IF($F129="地位Ⅰ",INDEX(幹材積成長量!$S$7:$U$148,MATCH(【入力】吸収量・排出量算定シート!$H129+(R$17-$M$17),幹材積成長量!$S$7:$S$148,0),MATCH($G129,幹材積成長量!$S$7:$U$7,0)),IF($F129="地位Ⅲ",INDEX(幹材積成長量!$Y$7:$AA$148,MATCH(【入力】吸収量・排出量算定シート!$H129+(R$17-$M$17),幹材積成長量!$Y$7:$Y$148,0),MATCH($G129,幹材積成長量!$Y$7:$AA$7,0)),INDEX(幹材積成長量!$V$7:$X$148,MATCH(【入力】吸収量・排出量算定シート!$H129+(R$17-$M$17),幹材積成長量!$V$7:$V$148,0),MATCH($G129,幹材積成長量!$V$7:$X$7,0)))),0)</f>
        <v>0</v>
      </c>
      <c r="S129" s="187">
        <f>IFERROR(IF($F129="地位Ⅰ",INDEX(幹材積成長量!$S$7:$U$148,MATCH(【入力】吸収量・排出量算定シート!$H129+(S$17-$M$17),幹材積成長量!$S$7:$S$148,0),MATCH($G129,幹材積成長量!$S$7:$U$7,0)),IF($F129="地位Ⅲ",INDEX(幹材積成長量!$Y$7:$AA$148,MATCH(【入力】吸収量・排出量算定シート!$H129+(S$17-$M$17),幹材積成長量!$Y$7:$Y$148,0),MATCH($G129,幹材積成長量!$Y$7:$AA$7,0)),INDEX(幹材積成長量!$V$7:$X$148,MATCH(【入力】吸収量・排出量算定シート!$H129+(S$17-$M$17),幹材積成長量!$V$7:$V$148,0),MATCH($G129,幹材積成長量!$V$7:$X$7,0)))),0)</f>
        <v>0</v>
      </c>
      <c r="T129" s="187">
        <f>IFERROR(IF($F129="地位Ⅰ",INDEX(幹材積成長量!$S$7:$U$148,MATCH(【入力】吸収量・排出量算定シート!$H129+(T$17-$M$17),幹材積成長量!$S$7:$S$148,0),MATCH($G129,幹材積成長量!$S$7:$U$7,0)),IF($F129="地位Ⅲ",INDEX(幹材積成長量!$Y$7:$AA$148,MATCH(【入力】吸収量・排出量算定シート!$H129+(T$17-$M$17),幹材積成長量!$Y$7:$Y$148,0),MATCH($G129,幹材積成長量!$Y$7:$AA$7,0)),INDEX(幹材積成長量!$V$7:$X$148,MATCH(【入力】吸収量・排出量算定シート!$H129+(T$17-$M$17),幹材積成長量!$V$7:$V$148,0),MATCH($G129,幹材積成長量!$V$7:$X$7,0)))),0)</f>
        <v>0</v>
      </c>
      <c r="U129" s="187">
        <f>IFERROR(IF($F129="地位Ⅰ",INDEX(幹材積成長量!$S$7:$U$148,MATCH(【入力】吸収量・排出量算定シート!$H129+(U$17-$M$17),幹材積成長量!$S$7:$S$148,0),MATCH($G129,幹材積成長量!$S$7:$U$7,0)),IF($F129="地位Ⅲ",INDEX(幹材積成長量!$Y$7:$AA$148,MATCH(【入力】吸収量・排出量算定シート!$H129+(U$17-$M$17),幹材積成長量!$Y$7:$Y$148,0),MATCH($G129,幹材積成長量!$Y$7:$AA$7,0)),INDEX(幹材積成長量!$V$7:$X$148,MATCH(【入力】吸収量・排出量算定シート!$H129+(U$17-$M$17),幹材積成長量!$V$7:$V$148,0),MATCH($G129,幹材積成長量!$V$7:$X$7,0)))),0)</f>
        <v>0</v>
      </c>
      <c r="V129" s="187">
        <f>IFERROR(IF($F129="地位Ⅰ",INDEX(幹材積成長量!$S$7:$U$148,MATCH(【入力】吸収量・排出量算定シート!$H129+(V$17-$M$17),幹材積成長量!$S$7:$S$148,0),MATCH($G129,幹材積成長量!$S$7:$U$7,0)),IF($F129="地位Ⅲ",INDEX(幹材積成長量!$Y$7:$AA$148,MATCH(【入力】吸収量・排出量算定シート!$H129+(V$17-$M$17),幹材積成長量!$Y$7:$Y$148,0),MATCH($G129,幹材積成長量!$Y$7:$AA$7,0)),INDEX(幹材積成長量!$V$7:$X$148,MATCH(【入力】吸収量・排出量算定シート!$H129+(V$17-$M$17),幹材積成長量!$V$7:$V$148,0),MATCH($G129,幹材積成長量!$V$7:$X$7,0)))),0)</f>
        <v>0</v>
      </c>
      <c r="W129" s="187">
        <f>IFERROR(IF($F129="地位Ⅰ",INDEX(幹材積成長量!$S$7:$U$148,MATCH(【入力】吸収量・排出量算定シート!$H129+(W$17-$M$17),幹材積成長量!$S$7:$S$148,0),MATCH($G129,幹材積成長量!$S$7:$U$7,0)),IF($F129="地位Ⅲ",INDEX(幹材積成長量!$Y$7:$AA$148,MATCH(【入力】吸収量・排出量算定シート!$H129+(W$17-$M$17),幹材積成長量!$Y$7:$Y$148,0),MATCH($G129,幹材積成長量!$Y$7:$AA$7,0)),INDEX(幹材積成長量!$V$7:$X$148,MATCH(【入力】吸収量・排出量算定シート!$H129+(W$17-$M$17),幹材積成長量!$V$7:$V$148,0),MATCH($G129,幹材積成長量!$V$7:$X$7,0)))),0)</f>
        <v>0</v>
      </c>
      <c r="X129" s="187">
        <f>IFERROR(IF($F129="地位Ⅰ",INDEX(幹材積成長量!$S$7:$U$148,MATCH(【入力】吸収量・排出量算定シート!$H129+(X$17-$M$17),幹材積成長量!$S$7:$S$148,0),MATCH($G129,幹材積成長量!$S$7:$U$7,0)),IF($F129="地位Ⅲ",INDEX(幹材積成長量!$Y$7:$AA$148,MATCH(【入力】吸収量・排出量算定シート!$H129+(X$17-$M$17),幹材積成長量!$Y$7:$Y$148,0),MATCH($G129,幹材積成長量!$Y$7:$AA$7,0)),INDEX(幹材積成長量!$V$7:$X$148,MATCH(【入力】吸収量・排出量算定シート!$H129+(X$17-$M$17),幹材積成長量!$V$7:$V$148,0),MATCH($G129,幹材積成長量!$V$7:$X$7,0)))),0)</f>
        <v>0</v>
      </c>
      <c r="Y129" s="187">
        <f>IFERROR(IF($F129="地位Ⅰ",INDEX(幹材積成長量!$S$7:$U$148,MATCH(【入力】吸収量・排出量算定シート!$H129+(Y$17-$M$17),幹材積成長量!$S$7:$S$148,0),MATCH($G129,幹材積成長量!$S$7:$U$7,0)),IF($F129="地位Ⅲ",INDEX(幹材積成長量!$Y$7:$AA$148,MATCH(【入力】吸収量・排出量算定シート!$H129+(Y$17-$M$17),幹材積成長量!$Y$7:$Y$148,0),MATCH($G129,幹材積成長量!$Y$7:$AA$7,0)),INDEX(幹材積成長量!$V$7:$X$148,MATCH(【入力】吸収量・排出量算定シート!$H129+(Y$17-$M$17),幹材積成長量!$V$7:$V$148,0),MATCH($G129,幹材積成長量!$V$7:$X$7,0)))),0)</f>
        <v>0</v>
      </c>
      <c r="Z129" s="187">
        <f>IFERROR(IF($F129="地位Ⅰ",INDEX(幹材積成長量!$S$7:$U$148,MATCH(【入力】吸収量・排出量算定シート!$H129+(Z$17-$M$17),幹材積成長量!$S$7:$S$148,0),MATCH($G129,幹材積成長量!$S$7:$U$7,0)),IF($F129="地位Ⅲ",INDEX(幹材積成長量!$Y$7:$AA$148,MATCH(【入力】吸収量・排出量算定シート!$H129+(Z$17-$M$17),幹材積成長量!$Y$7:$Y$148,0),MATCH($G129,幹材積成長量!$Y$7:$AA$7,0)),INDEX(幹材積成長量!$V$7:$X$148,MATCH(【入力】吸収量・排出量算定シート!$H129+(Z$17-$M$17),幹材積成長量!$V$7:$V$148,0),MATCH($G129,幹材積成長量!$V$7:$X$7,0)))),0)</f>
        <v>0</v>
      </c>
      <c r="AA129" s="187">
        <f>IFERROR(IF($F129="地位Ⅰ",INDEX(幹材積成長量!$S$7:$U$148,MATCH(【入力】吸収量・排出量算定シート!$H129+(AA$17-$M$17),幹材積成長量!$S$7:$S$148,0),MATCH($G129,幹材積成長量!$S$7:$U$7,0)),IF($F129="地位Ⅲ",INDEX(幹材積成長量!$Y$7:$AA$148,MATCH(【入力】吸収量・排出量算定シート!$H129+(AA$17-$M$17),幹材積成長量!$Y$7:$Y$148,0),MATCH($G129,幹材積成長量!$Y$7:$AA$7,0)),INDEX(幹材積成長量!$V$7:$X$148,MATCH(【入力】吸収量・排出量算定シート!$H129+(AA$17-$M$17),幹材積成長量!$V$7:$V$148,0),MATCH($G129,幹材積成長量!$V$7:$X$7,0)))),0)</f>
        <v>0</v>
      </c>
      <c r="AB129" s="187">
        <f>IFERROR(IF($F129="地位Ⅰ",INDEX(幹材積成長量!$S$7:$U$148,MATCH(【入力】吸収量・排出量算定シート!$H129+(AB$17-$M$17),幹材積成長量!$S$7:$S$148,0),MATCH($G129,幹材積成長量!$S$7:$U$7,0)),IF($F129="地位Ⅲ",INDEX(幹材積成長量!$Y$7:$AA$148,MATCH(【入力】吸収量・排出量算定シート!$H129+(AB$17-$M$17),幹材積成長量!$Y$7:$Y$148,0),MATCH($G129,幹材積成長量!$Y$7:$AA$7,0)),INDEX(幹材積成長量!$V$7:$X$148,MATCH(【入力】吸収量・排出量算定シート!$H129+(AB$17-$M$17),幹材積成長量!$V$7:$V$148,0),MATCH($G129,幹材積成長量!$V$7:$X$7,0)))),0)</f>
        <v>0</v>
      </c>
      <c r="AC129" s="187">
        <f>IFERROR(IF($F129="地位Ⅰ",INDEX(幹材積成長量!$S$7:$U$148,MATCH(【入力】吸収量・排出量算定シート!$H129+(AC$17-$M$17),幹材積成長量!$S$7:$S$148,0),MATCH($G129,幹材積成長量!$S$7:$U$7,0)),IF($F129="地位Ⅲ",INDEX(幹材積成長量!$Y$7:$AA$148,MATCH(【入力】吸収量・排出量算定シート!$H129+(AC$17-$M$17),幹材積成長量!$Y$7:$Y$148,0),MATCH($G129,幹材積成長量!$Y$7:$AA$7,0)),INDEX(幹材積成長量!$V$7:$X$148,MATCH(【入力】吸収量・排出量算定シート!$H129+(AC$17-$M$17),幹材積成長量!$V$7:$V$148,0),MATCH($G129,幹材積成長量!$V$7:$X$7,0)))),0)</f>
        <v>0</v>
      </c>
      <c r="AD129" s="2">
        <f>IFERROR(INDEX('BEF（拡大係数）'!$A$4:$AO$154,MATCH(【入力】吸収量・排出量算定シート!$H129,'BEF（拡大係数）'!$A$4:$A$154,0),MATCH($G129,'BEF（拡大係数）'!$A$4:$AO$4,0)),0)</f>
        <v>0</v>
      </c>
      <c r="AE129" s="2">
        <f>IFERROR(INDEX('BEF（拡大係数）'!$A$4:$AO$154,MATCH(【入力】吸収量・排出量算定シート!$H129,'BEF（拡大係数）'!$A$4:$A$154,0),MATCH($G129,'BEF（拡大係数）'!$A$4:$AO$4,0)),0)</f>
        <v>0</v>
      </c>
      <c r="AF129" s="2">
        <f>IFERROR(INDEX('BEF（拡大係数）'!$A$4:$AO$154,MATCH(【入力】吸収量・排出量算定シート!$H129,'BEF（拡大係数）'!$A$4:$A$154,0),MATCH($G129,'BEF（拡大係数）'!$A$4:$AO$4,0)),0)</f>
        <v>0</v>
      </c>
      <c r="AG129" s="2">
        <f>IFERROR(INDEX('BEF（拡大係数）'!$A$4:$AO$154,MATCH(【入力】吸収量・排出量算定シート!$H129,'BEF（拡大係数）'!$A$4:$A$154,0),MATCH($G129,'BEF（拡大係数）'!$A$4:$AO$4,0)),0)</f>
        <v>0</v>
      </c>
      <c r="AH129" s="2">
        <f>IFERROR(INDEX('BEF（拡大係数）'!$A$4:$AO$154,MATCH(【入力】吸収量・排出量算定シート!$H129,'BEF（拡大係数）'!$A$4:$A$154,0),MATCH($G129,'BEF（拡大係数）'!$A$4:$AO$4,0)),0)</f>
        <v>0</v>
      </c>
      <c r="AI129" s="2">
        <f>IFERROR(INDEX('BEF（拡大係数）'!$A$4:$AO$154,MATCH(【入力】吸収量・排出量算定シート!$H129,'BEF（拡大係数）'!$A$4:$A$154,0),MATCH($G129,'BEF（拡大係数）'!$A$4:$AO$4,0)),0)</f>
        <v>0</v>
      </c>
      <c r="AJ129" s="2">
        <f>IFERROR(INDEX('BEF（拡大係数）'!$A$4:$AO$154,MATCH(【入力】吸収量・排出量算定シート!$H129,'BEF（拡大係数）'!$A$4:$A$154,0),MATCH($G129,'BEF（拡大係数）'!$A$4:$AO$4,0)),0)</f>
        <v>0</v>
      </c>
      <c r="AK129" s="2">
        <f>IFERROR(INDEX('BEF（拡大係数）'!$A$4:$AO$154,MATCH(【入力】吸収量・排出量算定シート!$H129,'BEF（拡大係数）'!$A$4:$A$154,0),MATCH($G129,'BEF（拡大係数）'!$A$4:$AO$4,0)),0)</f>
        <v>0</v>
      </c>
      <c r="AL129" s="2">
        <f>IFERROR(INDEX('BEF（拡大係数）'!$A$4:$AO$154,MATCH(【入力】吸収量・排出量算定シート!$H129,'BEF（拡大係数）'!$A$4:$A$154,0),MATCH($G129,'BEF（拡大係数）'!$A$4:$AO$4,0)),0)</f>
        <v>0</v>
      </c>
      <c r="AM129" s="2">
        <f>IFERROR(INDEX('BEF（拡大係数）'!$A$4:$AO$154,MATCH(【入力】吸収量・排出量算定シート!$H129,'BEF（拡大係数）'!$A$4:$A$154,0),MATCH($G129,'BEF（拡大係数）'!$A$4:$AO$4,0)),0)</f>
        <v>0</v>
      </c>
      <c r="AN129" s="2">
        <f>IFERROR(INDEX('BEF（拡大係数）'!$A$4:$AO$154,MATCH(【入力】吸収量・排出量算定シート!$H129,'BEF（拡大係数）'!$A$4:$A$154,0),MATCH($G129,'BEF（拡大係数）'!$A$4:$AO$4,0)),0)</f>
        <v>0</v>
      </c>
      <c r="AO129" s="2">
        <f>IFERROR(INDEX('BEF（拡大係数）'!$A$4:$AO$154,MATCH(【入力】吸収量・排出量算定シート!$H129,'BEF（拡大係数）'!$A$4:$A$154,0),MATCH($G129,'BEF（拡大係数）'!$A$4:$AO$4,0)),0)</f>
        <v>0</v>
      </c>
      <c r="AP129" s="2">
        <f>IFERROR(INDEX('BEF（拡大係数）'!$A$4:$AO$154,MATCH(【入力】吸収量・排出量算定シート!$H129,'BEF（拡大係数）'!$A$4:$A$154,0),MATCH($G129,'BEF（拡大係数）'!$A$4:$AO$4,0)),0)</f>
        <v>0</v>
      </c>
      <c r="AQ129" s="2">
        <f>IFERROR(INDEX('BEF（拡大係数）'!$A$4:$AO$154,MATCH(【入力】吸収量・排出量算定シート!$H129,'BEF（拡大係数）'!$A$4:$A$154,0),MATCH($G129,'BEF（拡大係数）'!$A$4:$AO$4,0)),0)</f>
        <v>0</v>
      </c>
      <c r="AR129" s="2">
        <f>IFERROR(INDEX('BEF（拡大係数）'!$A$4:$AO$154,MATCH(【入力】吸収量・排出量算定シート!$H129,'BEF（拡大係数）'!$A$4:$A$154,0),MATCH($G129,'BEF（拡大係数）'!$A$4:$AO$4,0)),0)</f>
        <v>0</v>
      </c>
      <c r="AS129" s="2">
        <f>IFERROR(INDEX('BEF（拡大係数）'!$A$4:$AO$154,MATCH(【入力】吸収量・排出量算定シート!$H129,'BEF（拡大係数）'!$A$4:$A$154,0),MATCH($G129,'BEF（拡大係数）'!$A$4:$AO$4,0)),0)</f>
        <v>0</v>
      </c>
      <c r="AT129" s="2">
        <f>IFERROR(INDEX('BEF（拡大係数）'!$A$4:$AO$154,MATCH(【入力】吸収量・排出量算定シート!$H129,'BEF（拡大係数）'!$A$4:$A$154,0),MATCH($G129,'BEF（拡大係数）'!$A$4:$AO$4,0)),0)</f>
        <v>0</v>
      </c>
      <c r="AU129" s="2">
        <f>IFERROR(VLOOKUP($G129,パラメータ_オリジナル!$B$6:$G$45,4,FALSE),0)</f>
        <v>0</v>
      </c>
      <c r="AV129" s="2">
        <f>IFERROR(VLOOKUP($G129,パラメータ_オリジナル!$B$6:$G$45,5,FALSE),0)</f>
        <v>0</v>
      </c>
      <c r="AW129" s="2">
        <f>IFERROR(VLOOKUP($G129,パラメータ_オリジナル!$B$6:$G$45,6,FALSE),0)</f>
        <v>0</v>
      </c>
      <c r="AX129" s="125">
        <f t="shared" si="250"/>
        <v>0</v>
      </c>
      <c r="AY129" s="125">
        <f t="shared" si="251"/>
        <v>0</v>
      </c>
      <c r="AZ129" s="125">
        <f t="shared" si="252"/>
        <v>0</v>
      </c>
      <c r="BA129" s="125">
        <f t="shared" si="253"/>
        <v>0</v>
      </c>
      <c r="BB129" s="125">
        <f t="shared" si="254"/>
        <v>0</v>
      </c>
      <c r="BC129" s="125">
        <f t="shared" si="255"/>
        <v>0</v>
      </c>
      <c r="BD129" s="125">
        <f t="shared" si="256"/>
        <v>0</v>
      </c>
      <c r="BE129" s="125">
        <f t="shared" si="257"/>
        <v>0</v>
      </c>
      <c r="BF129" s="125">
        <f t="shared" si="258"/>
        <v>0</v>
      </c>
      <c r="BG129" s="125">
        <f t="shared" si="259"/>
        <v>0</v>
      </c>
      <c r="BH129" s="125">
        <f t="shared" si="260"/>
        <v>0</v>
      </c>
      <c r="BI129" s="125">
        <f t="shared" si="261"/>
        <v>0</v>
      </c>
      <c r="BJ129" s="125">
        <f t="shared" si="262"/>
        <v>0</v>
      </c>
      <c r="BK129" s="125">
        <f t="shared" si="263"/>
        <v>0</v>
      </c>
      <c r="BL129" s="125">
        <f t="shared" si="264"/>
        <v>0</v>
      </c>
      <c r="BM129" s="125">
        <f t="shared" si="265"/>
        <v>0</v>
      </c>
      <c r="BN129" s="125">
        <f t="shared" si="266"/>
        <v>0</v>
      </c>
      <c r="BO129" s="125">
        <f t="shared" si="267"/>
        <v>0</v>
      </c>
      <c r="BP129" s="125">
        <f t="shared" si="268"/>
        <v>0</v>
      </c>
      <c r="BQ129" s="125">
        <f t="shared" si="269"/>
        <v>0</v>
      </c>
      <c r="BR129" s="125">
        <f t="shared" si="270"/>
        <v>0</v>
      </c>
      <c r="BS129" s="125">
        <f t="shared" si="271"/>
        <v>0</v>
      </c>
      <c r="BT129" s="125">
        <f t="shared" si="272"/>
        <v>0</v>
      </c>
      <c r="BU129" s="125">
        <f t="shared" si="273"/>
        <v>0</v>
      </c>
      <c r="BV129" s="125">
        <f t="shared" si="274"/>
        <v>0</v>
      </c>
      <c r="BW129" s="125">
        <f t="shared" si="275"/>
        <v>0</v>
      </c>
      <c r="BX129" s="125">
        <f t="shared" si="276"/>
        <v>0</v>
      </c>
      <c r="BY129" s="125">
        <f t="shared" si="277"/>
        <v>0</v>
      </c>
      <c r="BZ129" s="125">
        <f t="shared" si="278"/>
        <v>0</v>
      </c>
      <c r="CA129" s="125">
        <f t="shared" si="279"/>
        <v>0</v>
      </c>
      <c r="CB129" s="125">
        <f t="shared" si="280"/>
        <v>0</v>
      </c>
      <c r="CC129" s="125">
        <f t="shared" si="281"/>
        <v>0</v>
      </c>
      <c r="CD129" s="125">
        <f t="shared" si="282"/>
        <v>0</v>
      </c>
      <c r="CE129" s="125">
        <f t="shared" si="283"/>
        <v>0</v>
      </c>
      <c r="CF129" s="2">
        <f>IFERROR(IF($F129="地位Ⅰ",INDEX(幹材積成長量!$I$7:$K$148,MATCH((【入力】吸収量・排出量算定シート!$H129+(【入力】吸収量・排出量算定シート!CF$17-【入力】吸収量・排出量算定シート!$CF$17)),幹材積成長量!$I$7:$I$148,0),MATCH(【入力】吸収量・排出量算定シート!$G129,幹材積成長量!$I$7:$K$7,0)),IF($F129="地位Ⅲ",INDEX(幹材積成長量!$O$7:$Q$148,MATCH((【入力】吸収量・排出量算定シート!$H129+(【入力】吸収量・排出量算定シート!CF$17-【入力】吸収量・排出量算定シート!$CF$17)),幹材積成長量!$O$7:$O$148,0),MATCH(【入力】吸収量・排出量算定シート!$G129,幹材積成長量!$O$7:$Q$7,0)),INDEX(幹材積成長量!$L$7:$N$148,MATCH((【入力】吸収量・排出量算定シート!$H129+(【入力】吸収量・排出量算定シート!CF$17-【入力】吸収量・排出量算定シート!$CF$17)),幹材積成長量!$L$7:$L$148,0),MATCH(【入力】吸収量・排出量算定シート!$G129,幹材積成長量!$L$7:$N$7,0)))),0)</f>
        <v>0</v>
      </c>
      <c r="CG129" s="2">
        <f>IFERROR(IF($F129="地位Ⅰ",INDEX(幹材積成長量!$I$7:$K$148,MATCH((【入力】吸収量・排出量算定シート!$H129+(【入力】吸収量・排出量算定シート!CG$17-【入力】吸収量・排出量算定シート!$CF$17)),幹材積成長量!$I$7:$I$148,0),MATCH(【入力】吸収量・排出量算定シート!$G129,幹材積成長量!$I$7:$K$7,0)),IF($F129="地位Ⅲ",INDEX(幹材積成長量!$O$7:$Q$148,MATCH((【入力】吸収量・排出量算定シート!$H129+(【入力】吸収量・排出量算定シート!CG$17-【入力】吸収量・排出量算定シート!$CF$17)),幹材積成長量!$O$7:$O$148,0),MATCH(【入力】吸収量・排出量算定シート!$G129,幹材積成長量!$O$7:$Q$7,0)),INDEX(幹材積成長量!$L$7:$N$148,MATCH((【入力】吸収量・排出量算定シート!$H129+(【入力】吸収量・排出量算定シート!CG$17-【入力】吸収量・排出量算定シート!$CF$17)),幹材積成長量!$L$7:$L$148,0),MATCH(【入力】吸収量・排出量算定シート!$G129,幹材積成長量!$L$7:$N$7,0)))),0)</f>
        <v>0</v>
      </c>
      <c r="CH129" s="2">
        <f>IFERROR(IF($F129="地位Ⅰ",INDEX(幹材積成長量!$I$7:$K$148,MATCH((【入力】吸収量・排出量算定シート!$H129+(【入力】吸収量・排出量算定シート!CH$17-【入力】吸収量・排出量算定シート!$CF$17)),幹材積成長量!$I$7:$I$148,0),MATCH(【入力】吸収量・排出量算定シート!$G129,幹材積成長量!$I$7:$K$7,0)),IF($F129="地位Ⅲ",INDEX(幹材積成長量!$O$7:$Q$148,MATCH((【入力】吸収量・排出量算定シート!$H129+(【入力】吸収量・排出量算定シート!CH$17-【入力】吸収量・排出量算定シート!$CF$17)),幹材積成長量!$O$7:$O$148,0),MATCH(【入力】吸収量・排出量算定シート!$G129,幹材積成長量!$O$7:$Q$7,0)),INDEX(幹材積成長量!$L$7:$N$148,MATCH((【入力】吸収量・排出量算定シート!$H129+(【入力】吸収量・排出量算定シート!CH$17-【入力】吸収量・排出量算定シート!$CF$17)),幹材積成長量!$L$7:$L$148,0),MATCH(【入力】吸収量・排出量算定シート!$G129,幹材積成長量!$L$7:$N$7,0)))),0)</f>
        <v>0</v>
      </c>
      <c r="CI129" s="2">
        <f>IFERROR(IF($F129="地位Ⅰ",INDEX(幹材積成長量!$I$7:$K$148,MATCH((【入力】吸収量・排出量算定シート!$H129+(【入力】吸収量・排出量算定シート!CI$17-【入力】吸収量・排出量算定シート!$CF$17)),幹材積成長量!$I$7:$I$148,0),MATCH(【入力】吸収量・排出量算定シート!$G129,幹材積成長量!$I$7:$K$7,0)),IF($F129="地位Ⅲ",INDEX(幹材積成長量!$O$7:$Q$148,MATCH((【入力】吸収量・排出量算定シート!$H129+(【入力】吸収量・排出量算定シート!CI$17-【入力】吸収量・排出量算定シート!$CF$17)),幹材積成長量!$O$7:$O$148,0),MATCH(【入力】吸収量・排出量算定シート!$G129,幹材積成長量!$O$7:$Q$7,0)),INDEX(幹材積成長量!$L$7:$N$148,MATCH((【入力】吸収量・排出量算定シート!$H129+(【入力】吸収量・排出量算定シート!CI$17-【入力】吸収量・排出量算定シート!$CF$17)),幹材積成長量!$L$7:$L$148,0),MATCH(【入力】吸収量・排出量算定シート!$G129,幹材積成長量!$L$7:$N$7,0)))),0)</f>
        <v>0</v>
      </c>
      <c r="CJ129" s="2">
        <f>IFERROR(IF($F129="地位Ⅰ",INDEX(幹材積成長量!$I$7:$K$148,MATCH((【入力】吸収量・排出量算定シート!$H129+(【入力】吸収量・排出量算定シート!CJ$17-【入力】吸収量・排出量算定シート!$CF$17)),幹材積成長量!$I$7:$I$148,0),MATCH(【入力】吸収量・排出量算定シート!$G129,幹材積成長量!$I$7:$K$7,0)),IF($F129="地位Ⅲ",INDEX(幹材積成長量!$O$7:$Q$148,MATCH((【入力】吸収量・排出量算定シート!$H129+(【入力】吸収量・排出量算定シート!CJ$17-【入力】吸収量・排出量算定シート!$CF$17)),幹材積成長量!$O$7:$O$148,0),MATCH(【入力】吸収量・排出量算定シート!$G129,幹材積成長量!$O$7:$Q$7,0)),INDEX(幹材積成長量!$L$7:$N$148,MATCH((【入力】吸収量・排出量算定シート!$H129+(【入力】吸収量・排出量算定シート!CJ$17-【入力】吸収量・排出量算定シート!$CF$17)),幹材積成長量!$L$7:$L$148,0),MATCH(【入力】吸収量・排出量算定シート!$G129,幹材積成長量!$L$7:$N$7,0)))),0)</f>
        <v>0</v>
      </c>
      <c r="CK129" s="2">
        <f>IFERROR(IF($F129="地位Ⅰ",INDEX(幹材積成長量!$I$7:$K$148,MATCH((【入力】吸収量・排出量算定シート!$H129+(【入力】吸収量・排出量算定シート!CK$17-【入力】吸収量・排出量算定シート!$CF$17)),幹材積成長量!$I$7:$I$148,0),MATCH(【入力】吸収量・排出量算定シート!$G129,幹材積成長量!$I$7:$K$7,0)),IF($F129="地位Ⅲ",INDEX(幹材積成長量!$O$7:$Q$148,MATCH((【入力】吸収量・排出量算定シート!$H129+(【入力】吸収量・排出量算定シート!CK$17-【入力】吸収量・排出量算定シート!$CF$17)),幹材積成長量!$O$7:$O$148,0),MATCH(【入力】吸収量・排出量算定シート!$G129,幹材積成長量!$O$7:$Q$7,0)),INDEX(幹材積成長量!$L$7:$N$148,MATCH((【入力】吸収量・排出量算定シート!$H129+(【入力】吸収量・排出量算定シート!CK$17-【入力】吸収量・排出量算定シート!$CF$17)),幹材積成長量!$L$7:$L$148,0),MATCH(【入力】吸収量・排出量算定シート!$G129,幹材積成長量!$L$7:$N$7,0)))),0)</f>
        <v>0</v>
      </c>
      <c r="CL129" s="2">
        <f>IFERROR(IF($F129="地位Ⅰ",INDEX(幹材積成長量!$I$7:$K$148,MATCH((【入力】吸収量・排出量算定シート!$H129+(【入力】吸収量・排出量算定シート!CL$17-【入力】吸収量・排出量算定シート!$CF$17)),幹材積成長量!$I$7:$I$148,0),MATCH(【入力】吸収量・排出量算定シート!$G129,幹材積成長量!$I$7:$K$7,0)),IF($F129="地位Ⅲ",INDEX(幹材積成長量!$O$7:$Q$148,MATCH((【入力】吸収量・排出量算定シート!$H129+(【入力】吸収量・排出量算定シート!CL$17-【入力】吸収量・排出量算定シート!$CF$17)),幹材積成長量!$O$7:$O$148,0),MATCH(【入力】吸収量・排出量算定シート!$G129,幹材積成長量!$O$7:$Q$7,0)),INDEX(幹材積成長量!$L$7:$N$148,MATCH((【入力】吸収量・排出量算定シート!$H129+(【入力】吸収量・排出量算定シート!CL$17-【入力】吸収量・排出量算定シート!$CF$17)),幹材積成長量!$L$7:$L$148,0),MATCH(【入力】吸収量・排出量算定シート!$G129,幹材積成長量!$L$7:$N$7,0)))),0)</f>
        <v>0</v>
      </c>
      <c r="CM129" s="2">
        <f>IFERROR(IF($F129="地位Ⅰ",INDEX(幹材積成長量!$I$7:$K$148,MATCH((【入力】吸収量・排出量算定シート!$H129+(【入力】吸収量・排出量算定シート!CM$17-【入力】吸収量・排出量算定シート!$CF$17)),幹材積成長量!$I$7:$I$148,0),MATCH(【入力】吸収量・排出量算定シート!$G129,幹材積成長量!$I$7:$K$7,0)),IF($F129="地位Ⅲ",INDEX(幹材積成長量!$O$7:$Q$148,MATCH((【入力】吸収量・排出量算定シート!$H129+(【入力】吸収量・排出量算定シート!CM$17-【入力】吸収量・排出量算定シート!$CF$17)),幹材積成長量!$O$7:$O$148,0),MATCH(【入力】吸収量・排出量算定シート!$G129,幹材積成長量!$O$7:$Q$7,0)),INDEX(幹材積成長量!$L$7:$N$148,MATCH((【入力】吸収量・排出量算定シート!$H129+(【入力】吸収量・排出量算定シート!CM$17-【入力】吸収量・排出量算定シート!$CF$17)),幹材積成長量!$L$7:$L$148,0),MATCH(【入力】吸収量・排出量算定シート!$G129,幹材積成長量!$L$7:$N$7,0)))),0)</f>
        <v>0</v>
      </c>
      <c r="CN129" s="2">
        <f>IFERROR(IF($F129="地位Ⅰ",INDEX(幹材積成長量!$I$7:$K$148,MATCH((【入力】吸収量・排出量算定シート!$H129+(【入力】吸収量・排出量算定シート!CN$17-【入力】吸収量・排出量算定シート!$CF$17)),幹材積成長量!$I$7:$I$148,0),MATCH(【入力】吸収量・排出量算定シート!$G129,幹材積成長量!$I$7:$K$7,0)),IF($F129="地位Ⅲ",INDEX(幹材積成長量!$O$7:$Q$148,MATCH((【入力】吸収量・排出量算定シート!$H129+(【入力】吸収量・排出量算定シート!CN$17-【入力】吸収量・排出量算定シート!$CF$17)),幹材積成長量!$O$7:$O$148,0),MATCH(【入力】吸収量・排出量算定シート!$G129,幹材積成長量!$O$7:$Q$7,0)),INDEX(幹材積成長量!$L$7:$N$148,MATCH((【入力】吸収量・排出量算定シート!$H129+(【入力】吸収量・排出量算定シート!CN$17-【入力】吸収量・排出量算定シート!$CF$17)),幹材積成長量!$L$7:$L$148,0),MATCH(【入力】吸収量・排出量算定シート!$G129,幹材積成長量!$L$7:$N$7,0)))),0)</f>
        <v>0</v>
      </c>
      <c r="CO129" s="2">
        <f>IFERROR(IF($F129="地位Ⅰ",INDEX(幹材積成長量!$I$7:$K$148,MATCH((【入力】吸収量・排出量算定シート!$H129+(【入力】吸収量・排出量算定シート!CO$17-【入力】吸収量・排出量算定シート!$CF$17)),幹材積成長量!$I$7:$I$148,0),MATCH(【入力】吸収量・排出量算定シート!$G129,幹材積成長量!$I$7:$K$7,0)),IF($F129="地位Ⅲ",INDEX(幹材積成長量!$O$7:$Q$148,MATCH((【入力】吸収量・排出量算定シート!$H129+(【入力】吸収量・排出量算定シート!CO$17-【入力】吸収量・排出量算定シート!$CF$17)),幹材積成長量!$O$7:$O$148,0),MATCH(【入力】吸収量・排出量算定シート!$G129,幹材積成長量!$O$7:$Q$7,0)),INDEX(幹材積成長量!$L$7:$N$148,MATCH((【入力】吸収量・排出量算定シート!$H129+(【入力】吸収量・排出量算定シート!CO$17-【入力】吸収量・排出量算定シート!$CF$17)),幹材積成長量!$L$7:$L$148,0),MATCH(【入力】吸収量・排出量算定シート!$G129,幹材積成長量!$L$7:$N$7,0)))),0)</f>
        <v>0</v>
      </c>
      <c r="CP129" s="2">
        <f>IFERROR(IF($F129="地位Ⅰ",INDEX(幹材積成長量!$I$7:$K$148,MATCH((【入力】吸収量・排出量算定シート!$H129+(【入力】吸収量・排出量算定シート!CP$17-【入力】吸収量・排出量算定シート!$CF$17)),幹材積成長量!$I$7:$I$148,0),MATCH(【入力】吸収量・排出量算定シート!$G129,幹材積成長量!$I$7:$K$7,0)),IF($F129="地位Ⅲ",INDEX(幹材積成長量!$O$7:$Q$148,MATCH((【入力】吸収量・排出量算定シート!$H129+(【入力】吸収量・排出量算定シート!CP$17-【入力】吸収量・排出量算定シート!$CF$17)),幹材積成長量!$O$7:$O$148,0),MATCH(【入力】吸収量・排出量算定シート!$G129,幹材積成長量!$O$7:$Q$7,0)),INDEX(幹材積成長量!$L$7:$N$148,MATCH((【入力】吸収量・排出量算定シート!$H129+(【入力】吸収量・排出量算定シート!CP$17-【入力】吸収量・排出量算定シート!$CF$17)),幹材積成長量!$L$7:$L$148,0),MATCH(【入力】吸収量・排出量算定シート!$G129,幹材積成長量!$L$7:$N$7,0)))),0)</f>
        <v>0</v>
      </c>
      <c r="CQ129" s="2">
        <f>IFERROR(IF($F129="地位Ⅰ",INDEX(幹材積成長量!$I$7:$K$148,MATCH((【入力】吸収量・排出量算定シート!$H129+(【入力】吸収量・排出量算定シート!CQ$17-【入力】吸収量・排出量算定シート!$CF$17)),幹材積成長量!$I$7:$I$148,0),MATCH(【入力】吸収量・排出量算定シート!$G129,幹材積成長量!$I$7:$K$7,0)),IF($F129="地位Ⅲ",INDEX(幹材積成長量!$O$7:$Q$148,MATCH((【入力】吸収量・排出量算定シート!$H129+(【入力】吸収量・排出量算定シート!CQ$17-【入力】吸収量・排出量算定シート!$CF$17)),幹材積成長量!$O$7:$O$148,0),MATCH(【入力】吸収量・排出量算定シート!$G129,幹材積成長量!$O$7:$Q$7,0)),INDEX(幹材積成長量!$L$7:$N$148,MATCH((【入力】吸収量・排出量算定シート!$H129+(【入力】吸収量・排出量算定シート!CQ$17-【入力】吸収量・排出量算定シート!$CF$17)),幹材積成長量!$L$7:$L$148,0),MATCH(【入力】吸収量・排出量算定シート!$G129,幹材積成長量!$L$7:$N$7,0)))),0)</f>
        <v>0</v>
      </c>
      <c r="CR129" s="2">
        <f>IFERROR(IF($F129="地位Ⅰ",INDEX(幹材積成長量!$I$7:$K$148,MATCH((【入力】吸収量・排出量算定シート!$H129+(【入力】吸収量・排出量算定シート!CR$17-【入力】吸収量・排出量算定シート!$CF$17)),幹材積成長量!$I$7:$I$148,0),MATCH(【入力】吸収量・排出量算定シート!$G129,幹材積成長量!$I$7:$K$7,0)),IF($F129="地位Ⅲ",INDEX(幹材積成長量!$O$7:$Q$148,MATCH((【入力】吸収量・排出量算定シート!$H129+(【入力】吸収量・排出量算定シート!CR$17-【入力】吸収量・排出量算定シート!$CF$17)),幹材積成長量!$O$7:$O$148,0),MATCH(【入力】吸収量・排出量算定シート!$G129,幹材積成長量!$O$7:$Q$7,0)),INDEX(幹材積成長量!$L$7:$N$148,MATCH((【入力】吸収量・排出量算定シート!$H129+(【入力】吸収量・排出量算定シート!CR$17-【入力】吸収量・排出量算定シート!$CF$17)),幹材積成長量!$L$7:$L$148,0),MATCH(【入力】吸収量・排出量算定シート!$G129,幹材積成長量!$L$7:$N$7,0)))),0)</f>
        <v>0</v>
      </c>
      <c r="CS129" s="2">
        <f>IFERROR(IF($F129="地位Ⅰ",INDEX(幹材積成長量!$I$7:$K$148,MATCH((【入力】吸収量・排出量算定シート!$H129+(【入力】吸収量・排出量算定シート!CS$17-【入力】吸収量・排出量算定シート!$CF$17)),幹材積成長量!$I$7:$I$148,0),MATCH(【入力】吸収量・排出量算定シート!$G129,幹材積成長量!$I$7:$K$7,0)),IF($F129="地位Ⅲ",INDEX(幹材積成長量!$O$7:$Q$148,MATCH((【入力】吸収量・排出量算定シート!$H129+(【入力】吸収量・排出量算定シート!CS$17-【入力】吸収量・排出量算定シート!$CF$17)),幹材積成長量!$O$7:$O$148,0),MATCH(【入力】吸収量・排出量算定シート!$G129,幹材積成長量!$O$7:$Q$7,0)),INDEX(幹材積成長量!$L$7:$N$148,MATCH((【入力】吸収量・排出量算定シート!$H129+(【入力】吸収量・排出量算定シート!CS$17-【入力】吸収量・排出量算定シート!$CF$17)),幹材積成長量!$L$7:$L$148,0),MATCH(【入力】吸収量・排出量算定シート!$G129,幹材積成長量!$L$7:$N$7,0)))),0)</f>
        <v>0</v>
      </c>
      <c r="CT129" s="2">
        <f>IFERROR(IF($F129="地位Ⅰ",INDEX(幹材積成長量!$I$7:$K$148,MATCH((【入力】吸収量・排出量算定シート!$H129+(【入力】吸収量・排出量算定シート!CT$17-【入力】吸収量・排出量算定シート!$CF$17)),幹材積成長量!$I$7:$I$148,0),MATCH(【入力】吸収量・排出量算定シート!$G129,幹材積成長量!$I$7:$K$7,0)),IF($F129="地位Ⅲ",INDEX(幹材積成長量!$O$7:$Q$148,MATCH((【入力】吸収量・排出量算定シート!$H129+(【入力】吸収量・排出量算定シート!CT$17-【入力】吸収量・排出量算定シート!$CF$17)),幹材積成長量!$O$7:$O$148,0),MATCH(【入力】吸収量・排出量算定シート!$G129,幹材積成長量!$O$7:$Q$7,0)),INDEX(幹材積成長量!$L$7:$N$148,MATCH((【入力】吸収量・排出量算定シート!$H129+(【入力】吸収量・排出量算定シート!CT$17-【入力】吸収量・排出量算定シート!$CF$17)),幹材積成長量!$L$7:$L$148,0),MATCH(【入力】吸収量・排出量算定シート!$G129,幹材積成長量!$L$7:$N$7,0)))),0)</f>
        <v>0</v>
      </c>
      <c r="CU129" s="2">
        <f>IFERROR(IF($F129="地位Ⅰ",INDEX(幹材積成長量!$I$7:$K$148,MATCH((【入力】吸収量・排出量算定シート!$H129+(【入力】吸収量・排出量算定シート!CU$17-【入力】吸収量・排出量算定シート!$CF$17)),幹材積成長量!$I$7:$I$148,0),MATCH(【入力】吸収量・排出量算定シート!$G129,幹材積成長量!$I$7:$K$7,0)),IF($F129="地位Ⅲ",INDEX(幹材積成長量!$O$7:$Q$148,MATCH((【入力】吸収量・排出量算定シート!$H129+(【入力】吸収量・排出量算定シート!CU$17-【入力】吸収量・排出量算定シート!$CF$17)),幹材積成長量!$O$7:$O$148,0),MATCH(【入力】吸収量・排出量算定シート!$G129,幹材積成長量!$O$7:$Q$7,0)),INDEX(幹材積成長量!$L$7:$N$148,MATCH((【入力】吸収量・排出量算定シート!$H129+(【入力】吸収量・排出量算定シート!CU$17-【入力】吸収量・排出量算定シート!$CF$17)),幹材積成長量!$L$7:$L$148,0),MATCH(【入力】吸収量・排出量算定シート!$G129,幹材積成長量!$L$7:$N$7,0)))),0)</f>
        <v>0</v>
      </c>
      <c r="CV129" s="2">
        <f>IFERROR(IF($F129="地位Ⅰ",INDEX(幹材積成長量!$I$7:$K$148,MATCH((【入力】吸収量・排出量算定シート!$H129+(【入力】吸収量・排出量算定シート!CV$17-【入力】吸収量・排出量算定シート!$CF$17)),幹材積成長量!$I$7:$I$148,0),MATCH(【入力】吸収量・排出量算定シート!$G129,幹材積成長量!$I$7:$K$7,0)),IF($F129="地位Ⅲ",INDEX(幹材積成長量!$O$7:$Q$148,MATCH((【入力】吸収量・排出量算定シート!$H129+(【入力】吸収量・排出量算定シート!CV$17-【入力】吸収量・排出量算定シート!$CF$17)),幹材積成長量!$O$7:$O$148,0),MATCH(【入力】吸収量・排出量算定シート!$G129,幹材積成長量!$O$7:$Q$7,0)),INDEX(幹材積成長量!$L$7:$N$148,MATCH((【入力】吸収量・排出量算定シート!$H129+(【入力】吸収量・排出量算定シート!CV$17-【入力】吸収量・排出量算定シート!$CF$17)),幹材積成長量!$L$7:$L$148,0),MATCH(【入力】吸収量・排出量算定シート!$G129,幹材積成長量!$L$7:$N$7,0)))),0)</f>
        <v>0</v>
      </c>
      <c r="CW129" s="2">
        <f t="shared" si="284"/>
        <v>0</v>
      </c>
      <c r="CX129" s="2">
        <f t="shared" si="285"/>
        <v>0</v>
      </c>
      <c r="CY129" s="2">
        <f t="shared" si="286"/>
        <v>0</v>
      </c>
      <c r="CZ129" s="2">
        <f t="shared" si="287"/>
        <v>0</v>
      </c>
      <c r="DA129" s="2">
        <f t="shared" si="288"/>
        <v>0</v>
      </c>
      <c r="DB129" s="2">
        <f t="shared" si="289"/>
        <v>0</v>
      </c>
      <c r="DC129" s="2">
        <f t="shared" si="290"/>
        <v>0</v>
      </c>
      <c r="DD129" s="2">
        <f t="shared" si="291"/>
        <v>0</v>
      </c>
      <c r="DE129" s="2">
        <f t="shared" si="292"/>
        <v>0</v>
      </c>
      <c r="DF129" s="2">
        <f t="shared" si="293"/>
        <v>0</v>
      </c>
      <c r="DG129" s="2">
        <f t="shared" si="294"/>
        <v>0</v>
      </c>
      <c r="DH129" s="2">
        <f t="shared" si="295"/>
        <v>0</v>
      </c>
      <c r="DI129" s="2">
        <f t="shared" si="296"/>
        <v>0</v>
      </c>
      <c r="DJ129" s="2">
        <f t="shared" si="297"/>
        <v>0</v>
      </c>
      <c r="DK129" s="2">
        <f t="shared" si="298"/>
        <v>0</v>
      </c>
      <c r="DL129" s="2">
        <f t="shared" si="299"/>
        <v>0</v>
      </c>
      <c r="DM129" s="2">
        <f t="shared" si="300"/>
        <v>0</v>
      </c>
      <c r="DN129" s="187">
        <f>IFERROR(IF($F129="地位Ⅰ",INDEX(幹材積成長量!$AE$7:$AG$14,8,MATCH(【入力】吸収量・排出量算定シート!$G129,幹材積成長量!$AE$7:$AG$7,0)),IF($F129="地位Ⅲ",INDEX(幹材積成長量!$AK$7:$AM$14,8,MATCH(【入力】吸収量・排出量算定シート!$G129,幹材積成長量!$AK$7:$AM$7,0)),INDEX(幹材積成長量!$AH$7:$AJ$14,8,MATCH(【入力】吸収量・排出量算定シート!$G129,幹材積成長量!$AH$7:$AJ$7,0)))),0)</f>
        <v>0</v>
      </c>
      <c r="DO129" s="187">
        <f>IFERROR(IF($F129="地位Ⅰ",INDEX(幹材積成長量!$AE$7:$AG$14,8,MATCH(【入力】吸収量・排出量算定シート!$G129,幹材積成長量!$AE$7:$AG$7,0)),IF($F129="地位Ⅲ",INDEX(幹材積成長量!$AK$7:$AM$14,8,MATCH(【入力】吸収量・排出量算定シート!$G129,幹材積成長量!$AK$7:$AM$7,0)),INDEX(幹材積成長量!$AH$7:$AJ$14,8,MATCH(【入力】吸収量・排出量算定シート!$G129,幹材積成長量!$AH$7:$AJ$7,0)))),0)</f>
        <v>0</v>
      </c>
      <c r="DP129" s="187">
        <f>IFERROR(IF($F129="地位Ⅰ",INDEX(幹材積成長量!$AE$7:$AG$14,8,MATCH(【入力】吸収量・排出量算定シート!$G129,幹材積成長量!$AE$7:$AG$7,0)),IF($F129="地位Ⅲ",INDEX(幹材積成長量!$AK$7:$AM$14,8,MATCH(【入力】吸収量・排出量算定シート!$G129,幹材積成長量!$AK$7:$AM$7,0)),INDEX(幹材積成長量!$AH$7:$AJ$14,8,MATCH(【入力】吸収量・排出量算定シート!$G129,幹材積成長量!$AH$7:$AJ$7,0)))),0)</f>
        <v>0</v>
      </c>
      <c r="DQ129" s="187">
        <f>IFERROR(IF($F129="地位Ⅰ",INDEX(幹材積成長量!$AE$7:$AG$14,8,MATCH(【入力】吸収量・排出量算定シート!$G129,幹材積成長量!$AE$7:$AG$7,0)),IF($F129="地位Ⅲ",INDEX(幹材積成長量!$AK$7:$AM$14,8,MATCH(【入力】吸収量・排出量算定シート!$G129,幹材積成長量!$AK$7:$AM$7,0)),INDEX(幹材積成長量!$AH$7:$AJ$14,8,MATCH(【入力】吸収量・排出量算定シート!$G129,幹材積成長量!$AH$7:$AJ$7,0)))),0)</f>
        <v>0</v>
      </c>
      <c r="DR129" s="187">
        <f>IFERROR(IF($F129="地位Ⅰ",INDEX(幹材積成長量!$AE$7:$AG$14,8,MATCH(【入力】吸収量・排出量算定シート!$G129,幹材積成長量!$AE$7:$AG$7,0)),IF($F129="地位Ⅲ",INDEX(幹材積成長量!$AK$7:$AM$14,8,MATCH(【入力】吸収量・排出量算定シート!$G129,幹材積成長量!$AK$7:$AM$7,0)),INDEX(幹材積成長量!$AH$7:$AJ$14,8,MATCH(【入力】吸収量・排出量算定シート!$G129,幹材積成長量!$AH$7:$AJ$7,0)))),0)</f>
        <v>0</v>
      </c>
      <c r="DS129" s="187">
        <f>IFERROR(IF($F129="地位Ⅰ",INDEX(幹材積成長量!$AE$7:$AG$14,8,MATCH(【入力】吸収量・排出量算定シート!$G129,幹材積成長量!$AE$7:$AG$7,0)),IF($F129="地位Ⅲ",INDEX(幹材積成長量!$AK$7:$AM$14,8,MATCH(【入力】吸収量・排出量算定シート!$G129,幹材積成長量!$AK$7:$AM$7,0)),INDEX(幹材積成長量!$AH$7:$AJ$14,8,MATCH(【入力】吸収量・排出量算定シート!$G129,幹材積成長量!$AH$7:$AJ$7,0)))),0)</f>
        <v>0</v>
      </c>
      <c r="DT129" s="187">
        <f>IFERROR(IF($F129="地位Ⅰ",INDEX(幹材積成長量!$AE$7:$AG$14,8,MATCH(【入力】吸収量・排出量算定シート!$G129,幹材積成長量!$AE$7:$AG$7,0)),IF($F129="地位Ⅲ",INDEX(幹材積成長量!$AK$7:$AM$14,8,MATCH(【入力】吸収量・排出量算定シート!$G129,幹材積成長量!$AK$7:$AM$7,0)),INDEX(幹材積成長量!$AH$7:$AJ$14,8,MATCH(【入力】吸収量・排出量算定シート!$G129,幹材積成長量!$AH$7:$AJ$7,0)))),0)</f>
        <v>0</v>
      </c>
      <c r="DU129" s="187">
        <f>IFERROR(IF($F129="地位Ⅰ",INDEX(幹材積成長量!$AE$7:$AG$14,8,MATCH(【入力】吸収量・排出量算定シート!$G129,幹材積成長量!$AE$7:$AG$7,0)),IF($F129="地位Ⅲ",INDEX(幹材積成長量!$AK$7:$AM$14,8,MATCH(【入力】吸収量・排出量算定シート!$G129,幹材積成長量!$AK$7:$AM$7,0)),INDEX(幹材積成長量!$AH$7:$AJ$14,8,MATCH(【入力】吸収量・排出量算定シート!$G129,幹材積成長量!$AH$7:$AJ$7,0)))),0)</f>
        <v>0</v>
      </c>
      <c r="DV129" s="187">
        <f>IFERROR(IF($F129="地位Ⅰ",INDEX(幹材積成長量!$AE$7:$AG$14,8,MATCH(【入力】吸収量・排出量算定シート!$G129,幹材積成長量!$AE$7:$AG$7,0)),IF($F129="地位Ⅲ",INDEX(幹材積成長量!$AK$7:$AM$14,8,MATCH(【入力】吸収量・排出量算定シート!$G129,幹材積成長量!$AK$7:$AM$7,0)),INDEX(幹材積成長量!$AH$7:$AJ$14,8,MATCH(【入力】吸収量・排出量算定シート!$G129,幹材積成長量!$AH$7:$AJ$7,0)))),0)</f>
        <v>0</v>
      </c>
      <c r="DW129" s="187">
        <f>IFERROR(IF($F129="地位Ⅰ",INDEX(幹材積成長量!$AE$7:$AG$14,8,MATCH(【入力】吸収量・排出量算定シート!$G129,幹材積成長量!$AE$7:$AG$7,0)),IF($F129="地位Ⅲ",INDEX(幹材積成長量!$AK$7:$AM$14,8,MATCH(【入力】吸収量・排出量算定シート!$G129,幹材積成長量!$AK$7:$AM$7,0)),INDEX(幹材積成長量!$AH$7:$AJ$14,8,MATCH(【入力】吸収量・排出量算定シート!$G129,幹材積成長量!$AH$7:$AJ$7,0)))),0)</f>
        <v>0</v>
      </c>
      <c r="DX129" s="187">
        <f>IFERROR(IF($F129="地位Ⅰ",INDEX(幹材積成長量!$AE$7:$AG$14,8,MATCH(【入力】吸収量・排出量算定シート!$G129,幹材積成長量!$AE$7:$AG$7,0)),IF($F129="地位Ⅲ",INDEX(幹材積成長量!$AK$7:$AM$14,8,MATCH(【入力】吸収量・排出量算定シート!$G129,幹材積成長量!$AK$7:$AM$7,0)),INDEX(幹材積成長量!$AH$7:$AJ$14,8,MATCH(【入力】吸収量・排出量算定シート!$G129,幹材積成長量!$AH$7:$AJ$7,0)))),0)</f>
        <v>0</v>
      </c>
      <c r="DY129" s="187">
        <f>IFERROR(IF($F129="地位Ⅰ",INDEX(幹材積成長量!$AE$7:$AG$14,8,MATCH(【入力】吸収量・排出量算定シート!$G129,幹材積成長量!$AE$7:$AG$7,0)),IF($F129="地位Ⅲ",INDEX(幹材積成長量!$AK$7:$AM$14,8,MATCH(【入力】吸収量・排出量算定シート!$G129,幹材積成長量!$AK$7:$AM$7,0)),INDEX(幹材積成長量!$AH$7:$AJ$14,8,MATCH(【入力】吸収量・排出量算定シート!$G129,幹材積成長量!$AH$7:$AJ$7,0)))),0)</f>
        <v>0</v>
      </c>
      <c r="DZ129" s="187">
        <f>IFERROR(IF($F129="地位Ⅰ",INDEX(幹材積成長量!$AE$7:$AG$14,8,MATCH(【入力】吸収量・排出量算定シート!$G129,幹材積成長量!$AE$7:$AG$7,0)),IF($F129="地位Ⅲ",INDEX(幹材積成長量!$AK$7:$AM$14,8,MATCH(【入力】吸収量・排出量算定シート!$G129,幹材積成長量!$AK$7:$AM$7,0)),INDEX(幹材積成長量!$AH$7:$AJ$14,8,MATCH(【入力】吸収量・排出量算定シート!$G129,幹材積成長量!$AH$7:$AJ$7,0)))),0)</f>
        <v>0</v>
      </c>
      <c r="EA129" s="187">
        <f>IFERROR(IF($F129="地位Ⅰ",INDEX(幹材積成長量!$AE$7:$AG$14,8,MATCH(【入力】吸収量・排出量算定シート!$G129,幹材積成長量!$AE$7:$AG$7,0)),IF($F129="地位Ⅲ",INDEX(幹材積成長量!$AK$7:$AM$14,8,MATCH(【入力】吸収量・排出量算定シート!$G129,幹材積成長量!$AK$7:$AM$7,0)),INDEX(幹材積成長量!$AH$7:$AJ$14,8,MATCH(【入力】吸収量・排出量算定シート!$G129,幹材積成長量!$AH$7:$AJ$7,0)))),0)</f>
        <v>0</v>
      </c>
      <c r="EB129" s="187">
        <f>IFERROR(IF($F129="地位Ⅰ",INDEX(幹材積成長量!$AE$7:$AG$14,8,MATCH(【入力】吸収量・排出量算定シート!$G129,幹材積成長量!$AE$7:$AG$7,0)),IF($F129="地位Ⅲ",INDEX(幹材積成長量!$AK$7:$AM$14,8,MATCH(【入力】吸収量・排出量算定シート!$G129,幹材積成長量!$AK$7:$AM$7,0)),INDEX(幹材積成長量!$AH$7:$AJ$14,8,MATCH(【入力】吸収量・排出量算定シート!$G129,幹材積成長量!$AH$7:$AJ$7,0)))),0)</f>
        <v>0</v>
      </c>
      <c r="EC129" s="187">
        <f>IFERROR(IF($F129="地位Ⅰ",INDEX(幹材積成長量!$AE$7:$AG$14,8,MATCH(【入力】吸収量・排出量算定シート!$G129,幹材積成長量!$AE$7:$AG$7,0)),IF($F129="地位Ⅲ",INDEX(幹材積成長量!$AK$7:$AM$14,8,MATCH(【入力】吸収量・排出量算定シート!$G129,幹材積成長量!$AK$7:$AM$7,0)),INDEX(幹材積成長量!$AH$7:$AJ$14,8,MATCH(【入力】吸収量・排出量算定シート!$G129,幹材積成長量!$AH$7:$AJ$7,0)))),0)</f>
        <v>0</v>
      </c>
      <c r="ED129" s="186">
        <f t="shared" si="301"/>
        <v>0</v>
      </c>
      <c r="EE129" s="186">
        <f t="shared" si="302"/>
        <v>0</v>
      </c>
      <c r="EF129" s="186">
        <f t="shared" si="303"/>
        <v>0</v>
      </c>
      <c r="EG129" s="186">
        <f t="shared" si="304"/>
        <v>0</v>
      </c>
      <c r="EH129" s="186">
        <f t="shared" si="305"/>
        <v>0</v>
      </c>
      <c r="EI129" s="186">
        <f t="shared" si="306"/>
        <v>0</v>
      </c>
      <c r="EJ129" s="186">
        <f t="shared" si="307"/>
        <v>0</v>
      </c>
      <c r="EK129" s="186">
        <f t="shared" si="308"/>
        <v>0</v>
      </c>
      <c r="EL129" s="186">
        <f t="shared" si="309"/>
        <v>0</v>
      </c>
      <c r="EM129" s="186">
        <f t="shared" si="310"/>
        <v>0</v>
      </c>
      <c r="EN129" s="186">
        <f t="shared" si="311"/>
        <v>0</v>
      </c>
      <c r="EO129" s="186">
        <f t="shared" si="312"/>
        <v>0</v>
      </c>
      <c r="EP129" s="186">
        <f t="shared" si="313"/>
        <v>0</v>
      </c>
      <c r="EQ129" s="186">
        <f t="shared" si="314"/>
        <v>0</v>
      </c>
      <c r="ER129" s="186">
        <f t="shared" si="315"/>
        <v>0</v>
      </c>
      <c r="ES129" s="186">
        <f t="shared" si="316"/>
        <v>0</v>
      </c>
      <c r="ET129" s="186">
        <f t="shared" si="317"/>
        <v>0</v>
      </c>
    </row>
    <row r="130" spans="2:150" x14ac:dyDescent="0.3">
      <c r="B130" s="3"/>
      <c r="C130" s="3"/>
      <c r="D130" s="3"/>
      <c r="E130" s="3"/>
      <c r="G130" s="217"/>
      <c r="J130" s="3"/>
      <c r="M130" s="187">
        <f>IFERROR(IF($F130="地位Ⅰ",INDEX(幹材積成長量!$S$7:$U$148,MATCH(【入力】吸収量・排出量算定シート!$H130+(M$17-$M$17),幹材積成長量!$S$7:$S$148,0),MATCH($G130,幹材積成長量!$S$7:$U$7,0)),IF($F130="地位Ⅲ",INDEX(幹材積成長量!$Y$7:$AA$148,MATCH(【入力】吸収量・排出量算定シート!$H130+(M$17-$M$17),幹材積成長量!$Y$7:$Y$148,0),MATCH($G130,幹材積成長量!$Y$7:$AA$7,0)),INDEX(幹材積成長量!$V$7:$X$148,MATCH(【入力】吸収量・排出量算定シート!$H130+(M$17-$M$17),幹材積成長量!$V$7:$V$148,0),MATCH($G130,幹材積成長量!$V$7:$X$7,0)))),0)</f>
        <v>0</v>
      </c>
      <c r="N130" s="187">
        <f>IFERROR(IF($F130="地位Ⅰ",INDEX(幹材積成長量!$S$7:$U$148,MATCH(【入力】吸収量・排出量算定シート!$H130+(N$17-$M$17),幹材積成長量!$S$7:$S$148,0),MATCH($G130,幹材積成長量!$S$7:$U$7,0)),IF($F130="地位Ⅲ",INDEX(幹材積成長量!$Y$7:$AA$148,MATCH(【入力】吸収量・排出量算定シート!$H130+(N$17-$M$17),幹材積成長量!$Y$7:$Y$148,0),MATCH($G130,幹材積成長量!$Y$7:$AA$7,0)),INDEX(幹材積成長量!$V$7:$X$148,MATCH(【入力】吸収量・排出量算定シート!$H130+(N$17-$M$17),幹材積成長量!$V$7:$V$148,0),MATCH($G130,幹材積成長量!$V$7:$X$7,0)))),0)</f>
        <v>0</v>
      </c>
      <c r="O130" s="187">
        <f>IFERROR(IF($F130="地位Ⅰ",INDEX(幹材積成長量!$S$7:$U$148,MATCH(【入力】吸収量・排出量算定シート!$H130+(O$17-$M$17),幹材積成長量!$S$7:$S$148,0),MATCH($G130,幹材積成長量!$S$7:$U$7,0)),IF($F130="地位Ⅲ",INDEX(幹材積成長量!$Y$7:$AA$148,MATCH(【入力】吸収量・排出量算定シート!$H130+(O$17-$M$17),幹材積成長量!$Y$7:$Y$148,0),MATCH($G130,幹材積成長量!$Y$7:$AA$7,0)),INDEX(幹材積成長量!$V$7:$X$148,MATCH(【入力】吸収量・排出量算定シート!$H130+(O$17-$M$17),幹材積成長量!$V$7:$V$148,0),MATCH($G130,幹材積成長量!$V$7:$X$7,0)))),0)</f>
        <v>0</v>
      </c>
      <c r="P130" s="187">
        <f>IFERROR(IF($F130="地位Ⅰ",INDEX(幹材積成長量!$S$7:$U$148,MATCH(【入力】吸収量・排出量算定シート!$H130+(P$17-$M$17),幹材積成長量!$S$7:$S$148,0),MATCH($G130,幹材積成長量!$S$7:$U$7,0)),IF($F130="地位Ⅲ",INDEX(幹材積成長量!$Y$7:$AA$148,MATCH(【入力】吸収量・排出量算定シート!$H130+(P$17-$M$17),幹材積成長量!$Y$7:$Y$148,0),MATCH($G130,幹材積成長量!$Y$7:$AA$7,0)),INDEX(幹材積成長量!$V$7:$X$148,MATCH(【入力】吸収量・排出量算定シート!$H130+(P$17-$M$17),幹材積成長量!$V$7:$V$148,0),MATCH($G130,幹材積成長量!$V$7:$X$7,0)))),0)</f>
        <v>0</v>
      </c>
      <c r="Q130" s="187">
        <f>IFERROR(IF($F130="地位Ⅰ",INDEX(幹材積成長量!$S$7:$U$148,MATCH(【入力】吸収量・排出量算定シート!$H130+(Q$17-$M$17),幹材積成長量!$S$7:$S$148,0),MATCH($G130,幹材積成長量!$S$7:$U$7,0)),IF($F130="地位Ⅲ",INDEX(幹材積成長量!$Y$7:$AA$148,MATCH(【入力】吸収量・排出量算定シート!$H130+(Q$17-$M$17),幹材積成長量!$Y$7:$Y$148,0),MATCH($G130,幹材積成長量!$Y$7:$AA$7,0)),INDEX(幹材積成長量!$V$7:$X$148,MATCH(【入力】吸収量・排出量算定シート!$H130+(Q$17-$M$17),幹材積成長量!$V$7:$V$148,0),MATCH($G130,幹材積成長量!$V$7:$X$7,0)))),0)</f>
        <v>0</v>
      </c>
      <c r="R130" s="187">
        <f>IFERROR(IF($F130="地位Ⅰ",INDEX(幹材積成長量!$S$7:$U$148,MATCH(【入力】吸収量・排出量算定シート!$H130+(R$17-$M$17),幹材積成長量!$S$7:$S$148,0),MATCH($G130,幹材積成長量!$S$7:$U$7,0)),IF($F130="地位Ⅲ",INDEX(幹材積成長量!$Y$7:$AA$148,MATCH(【入力】吸収量・排出量算定シート!$H130+(R$17-$M$17),幹材積成長量!$Y$7:$Y$148,0),MATCH($G130,幹材積成長量!$Y$7:$AA$7,0)),INDEX(幹材積成長量!$V$7:$X$148,MATCH(【入力】吸収量・排出量算定シート!$H130+(R$17-$M$17),幹材積成長量!$V$7:$V$148,0),MATCH($G130,幹材積成長量!$V$7:$X$7,0)))),0)</f>
        <v>0</v>
      </c>
      <c r="S130" s="187">
        <f>IFERROR(IF($F130="地位Ⅰ",INDEX(幹材積成長量!$S$7:$U$148,MATCH(【入力】吸収量・排出量算定シート!$H130+(S$17-$M$17),幹材積成長量!$S$7:$S$148,0),MATCH($G130,幹材積成長量!$S$7:$U$7,0)),IF($F130="地位Ⅲ",INDEX(幹材積成長量!$Y$7:$AA$148,MATCH(【入力】吸収量・排出量算定シート!$H130+(S$17-$M$17),幹材積成長量!$Y$7:$Y$148,0),MATCH($G130,幹材積成長量!$Y$7:$AA$7,0)),INDEX(幹材積成長量!$V$7:$X$148,MATCH(【入力】吸収量・排出量算定シート!$H130+(S$17-$M$17),幹材積成長量!$V$7:$V$148,0),MATCH($G130,幹材積成長量!$V$7:$X$7,0)))),0)</f>
        <v>0</v>
      </c>
      <c r="T130" s="187">
        <f>IFERROR(IF($F130="地位Ⅰ",INDEX(幹材積成長量!$S$7:$U$148,MATCH(【入力】吸収量・排出量算定シート!$H130+(T$17-$M$17),幹材積成長量!$S$7:$S$148,0),MATCH($G130,幹材積成長量!$S$7:$U$7,0)),IF($F130="地位Ⅲ",INDEX(幹材積成長量!$Y$7:$AA$148,MATCH(【入力】吸収量・排出量算定シート!$H130+(T$17-$M$17),幹材積成長量!$Y$7:$Y$148,0),MATCH($G130,幹材積成長量!$Y$7:$AA$7,0)),INDEX(幹材積成長量!$V$7:$X$148,MATCH(【入力】吸収量・排出量算定シート!$H130+(T$17-$M$17),幹材積成長量!$V$7:$V$148,0),MATCH($G130,幹材積成長量!$V$7:$X$7,0)))),0)</f>
        <v>0</v>
      </c>
      <c r="U130" s="187">
        <f>IFERROR(IF($F130="地位Ⅰ",INDEX(幹材積成長量!$S$7:$U$148,MATCH(【入力】吸収量・排出量算定シート!$H130+(U$17-$M$17),幹材積成長量!$S$7:$S$148,0),MATCH($G130,幹材積成長量!$S$7:$U$7,0)),IF($F130="地位Ⅲ",INDEX(幹材積成長量!$Y$7:$AA$148,MATCH(【入力】吸収量・排出量算定シート!$H130+(U$17-$M$17),幹材積成長量!$Y$7:$Y$148,0),MATCH($G130,幹材積成長量!$Y$7:$AA$7,0)),INDEX(幹材積成長量!$V$7:$X$148,MATCH(【入力】吸収量・排出量算定シート!$H130+(U$17-$M$17),幹材積成長量!$V$7:$V$148,0),MATCH($G130,幹材積成長量!$V$7:$X$7,0)))),0)</f>
        <v>0</v>
      </c>
      <c r="V130" s="187">
        <f>IFERROR(IF($F130="地位Ⅰ",INDEX(幹材積成長量!$S$7:$U$148,MATCH(【入力】吸収量・排出量算定シート!$H130+(V$17-$M$17),幹材積成長量!$S$7:$S$148,0),MATCH($G130,幹材積成長量!$S$7:$U$7,0)),IF($F130="地位Ⅲ",INDEX(幹材積成長量!$Y$7:$AA$148,MATCH(【入力】吸収量・排出量算定シート!$H130+(V$17-$M$17),幹材積成長量!$Y$7:$Y$148,0),MATCH($G130,幹材積成長量!$Y$7:$AA$7,0)),INDEX(幹材積成長量!$V$7:$X$148,MATCH(【入力】吸収量・排出量算定シート!$H130+(V$17-$M$17),幹材積成長量!$V$7:$V$148,0),MATCH($G130,幹材積成長量!$V$7:$X$7,0)))),0)</f>
        <v>0</v>
      </c>
      <c r="W130" s="187">
        <f>IFERROR(IF($F130="地位Ⅰ",INDEX(幹材積成長量!$S$7:$U$148,MATCH(【入力】吸収量・排出量算定シート!$H130+(W$17-$M$17),幹材積成長量!$S$7:$S$148,0),MATCH($G130,幹材積成長量!$S$7:$U$7,0)),IF($F130="地位Ⅲ",INDEX(幹材積成長量!$Y$7:$AA$148,MATCH(【入力】吸収量・排出量算定シート!$H130+(W$17-$M$17),幹材積成長量!$Y$7:$Y$148,0),MATCH($G130,幹材積成長量!$Y$7:$AA$7,0)),INDEX(幹材積成長量!$V$7:$X$148,MATCH(【入力】吸収量・排出量算定シート!$H130+(W$17-$M$17),幹材積成長量!$V$7:$V$148,0),MATCH($G130,幹材積成長量!$V$7:$X$7,0)))),0)</f>
        <v>0</v>
      </c>
      <c r="X130" s="187">
        <f>IFERROR(IF($F130="地位Ⅰ",INDEX(幹材積成長量!$S$7:$U$148,MATCH(【入力】吸収量・排出量算定シート!$H130+(X$17-$M$17),幹材積成長量!$S$7:$S$148,0),MATCH($G130,幹材積成長量!$S$7:$U$7,0)),IF($F130="地位Ⅲ",INDEX(幹材積成長量!$Y$7:$AA$148,MATCH(【入力】吸収量・排出量算定シート!$H130+(X$17-$M$17),幹材積成長量!$Y$7:$Y$148,0),MATCH($G130,幹材積成長量!$Y$7:$AA$7,0)),INDEX(幹材積成長量!$V$7:$X$148,MATCH(【入力】吸収量・排出量算定シート!$H130+(X$17-$M$17),幹材積成長量!$V$7:$V$148,0),MATCH($G130,幹材積成長量!$V$7:$X$7,0)))),0)</f>
        <v>0</v>
      </c>
      <c r="Y130" s="187">
        <f>IFERROR(IF($F130="地位Ⅰ",INDEX(幹材積成長量!$S$7:$U$148,MATCH(【入力】吸収量・排出量算定シート!$H130+(Y$17-$M$17),幹材積成長量!$S$7:$S$148,0),MATCH($G130,幹材積成長量!$S$7:$U$7,0)),IF($F130="地位Ⅲ",INDEX(幹材積成長量!$Y$7:$AA$148,MATCH(【入力】吸収量・排出量算定シート!$H130+(Y$17-$M$17),幹材積成長量!$Y$7:$Y$148,0),MATCH($G130,幹材積成長量!$Y$7:$AA$7,0)),INDEX(幹材積成長量!$V$7:$X$148,MATCH(【入力】吸収量・排出量算定シート!$H130+(Y$17-$M$17),幹材積成長量!$V$7:$V$148,0),MATCH($G130,幹材積成長量!$V$7:$X$7,0)))),0)</f>
        <v>0</v>
      </c>
      <c r="Z130" s="187">
        <f>IFERROR(IF($F130="地位Ⅰ",INDEX(幹材積成長量!$S$7:$U$148,MATCH(【入力】吸収量・排出量算定シート!$H130+(Z$17-$M$17),幹材積成長量!$S$7:$S$148,0),MATCH($G130,幹材積成長量!$S$7:$U$7,0)),IF($F130="地位Ⅲ",INDEX(幹材積成長量!$Y$7:$AA$148,MATCH(【入力】吸収量・排出量算定シート!$H130+(Z$17-$M$17),幹材積成長量!$Y$7:$Y$148,0),MATCH($G130,幹材積成長量!$Y$7:$AA$7,0)),INDEX(幹材積成長量!$V$7:$X$148,MATCH(【入力】吸収量・排出量算定シート!$H130+(Z$17-$M$17),幹材積成長量!$V$7:$V$148,0),MATCH($G130,幹材積成長量!$V$7:$X$7,0)))),0)</f>
        <v>0</v>
      </c>
      <c r="AA130" s="187">
        <f>IFERROR(IF($F130="地位Ⅰ",INDEX(幹材積成長量!$S$7:$U$148,MATCH(【入力】吸収量・排出量算定シート!$H130+(AA$17-$M$17),幹材積成長量!$S$7:$S$148,0),MATCH($G130,幹材積成長量!$S$7:$U$7,0)),IF($F130="地位Ⅲ",INDEX(幹材積成長量!$Y$7:$AA$148,MATCH(【入力】吸収量・排出量算定シート!$H130+(AA$17-$M$17),幹材積成長量!$Y$7:$Y$148,0),MATCH($G130,幹材積成長量!$Y$7:$AA$7,0)),INDEX(幹材積成長量!$V$7:$X$148,MATCH(【入力】吸収量・排出量算定シート!$H130+(AA$17-$M$17),幹材積成長量!$V$7:$V$148,0),MATCH($G130,幹材積成長量!$V$7:$X$7,0)))),0)</f>
        <v>0</v>
      </c>
      <c r="AB130" s="187">
        <f>IFERROR(IF($F130="地位Ⅰ",INDEX(幹材積成長量!$S$7:$U$148,MATCH(【入力】吸収量・排出量算定シート!$H130+(AB$17-$M$17),幹材積成長量!$S$7:$S$148,0),MATCH($G130,幹材積成長量!$S$7:$U$7,0)),IF($F130="地位Ⅲ",INDEX(幹材積成長量!$Y$7:$AA$148,MATCH(【入力】吸収量・排出量算定シート!$H130+(AB$17-$M$17),幹材積成長量!$Y$7:$Y$148,0),MATCH($G130,幹材積成長量!$Y$7:$AA$7,0)),INDEX(幹材積成長量!$V$7:$X$148,MATCH(【入力】吸収量・排出量算定シート!$H130+(AB$17-$M$17),幹材積成長量!$V$7:$V$148,0),MATCH($G130,幹材積成長量!$V$7:$X$7,0)))),0)</f>
        <v>0</v>
      </c>
      <c r="AC130" s="187">
        <f>IFERROR(IF($F130="地位Ⅰ",INDEX(幹材積成長量!$S$7:$U$148,MATCH(【入力】吸収量・排出量算定シート!$H130+(AC$17-$M$17),幹材積成長量!$S$7:$S$148,0),MATCH($G130,幹材積成長量!$S$7:$U$7,0)),IF($F130="地位Ⅲ",INDEX(幹材積成長量!$Y$7:$AA$148,MATCH(【入力】吸収量・排出量算定シート!$H130+(AC$17-$M$17),幹材積成長量!$Y$7:$Y$148,0),MATCH($G130,幹材積成長量!$Y$7:$AA$7,0)),INDEX(幹材積成長量!$V$7:$X$148,MATCH(【入力】吸収量・排出量算定シート!$H130+(AC$17-$M$17),幹材積成長量!$V$7:$V$148,0),MATCH($G130,幹材積成長量!$V$7:$X$7,0)))),0)</f>
        <v>0</v>
      </c>
      <c r="AD130" s="2">
        <f>IFERROR(INDEX('BEF（拡大係数）'!$A$4:$AO$154,MATCH(【入力】吸収量・排出量算定シート!$H130,'BEF（拡大係数）'!$A$4:$A$154,0),MATCH($G130,'BEF（拡大係数）'!$A$4:$AO$4,0)),0)</f>
        <v>0</v>
      </c>
      <c r="AE130" s="2">
        <f>IFERROR(INDEX('BEF（拡大係数）'!$A$4:$AO$154,MATCH(【入力】吸収量・排出量算定シート!$H130,'BEF（拡大係数）'!$A$4:$A$154,0),MATCH($G130,'BEF（拡大係数）'!$A$4:$AO$4,0)),0)</f>
        <v>0</v>
      </c>
      <c r="AF130" s="2">
        <f>IFERROR(INDEX('BEF（拡大係数）'!$A$4:$AO$154,MATCH(【入力】吸収量・排出量算定シート!$H130,'BEF（拡大係数）'!$A$4:$A$154,0),MATCH($G130,'BEF（拡大係数）'!$A$4:$AO$4,0)),0)</f>
        <v>0</v>
      </c>
      <c r="AG130" s="2">
        <f>IFERROR(INDEX('BEF（拡大係数）'!$A$4:$AO$154,MATCH(【入力】吸収量・排出量算定シート!$H130,'BEF（拡大係数）'!$A$4:$A$154,0),MATCH($G130,'BEF（拡大係数）'!$A$4:$AO$4,0)),0)</f>
        <v>0</v>
      </c>
      <c r="AH130" s="2">
        <f>IFERROR(INDEX('BEF（拡大係数）'!$A$4:$AO$154,MATCH(【入力】吸収量・排出量算定シート!$H130,'BEF（拡大係数）'!$A$4:$A$154,0),MATCH($G130,'BEF（拡大係数）'!$A$4:$AO$4,0)),0)</f>
        <v>0</v>
      </c>
      <c r="AI130" s="2">
        <f>IFERROR(INDEX('BEF（拡大係数）'!$A$4:$AO$154,MATCH(【入力】吸収量・排出量算定シート!$H130,'BEF（拡大係数）'!$A$4:$A$154,0),MATCH($G130,'BEF（拡大係数）'!$A$4:$AO$4,0)),0)</f>
        <v>0</v>
      </c>
      <c r="AJ130" s="2">
        <f>IFERROR(INDEX('BEF（拡大係数）'!$A$4:$AO$154,MATCH(【入力】吸収量・排出量算定シート!$H130,'BEF（拡大係数）'!$A$4:$A$154,0),MATCH($G130,'BEF（拡大係数）'!$A$4:$AO$4,0)),0)</f>
        <v>0</v>
      </c>
      <c r="AK130" s="2">
        <f>IFERROR(INDEX('BEF（拡大係数）'!$A$4:$AO$154,MATCH(【入力】吸収量・排出量算定シート!$H130,'BEF（拡大係数）'!$A$4:$A$154,0),MATCH($G130,'BEF（拡大係数）'!$A$4:$AO$4,0)),0)</f>
        <v>0</v>
      </c>
      <c r="AL130" s="2">
        <f>IFERROR(INDEX('BEF（拡大係数）'!$A$4:$AO$154,MATCH(【入力】吸収量・排出量算定シート!$H130,'BEF（拡大係数）'!$A$4:$A$154,0),MATCH($G130,'BEF（拡大係数）'!$A$4:$AO$4,0)),0)</f>
        <v>0</v>
      </c>
      <c r="AM130" s="2">
        <f>IFERROR(INDEX('BEF（拡大係数）'!$A$4:$AO$154,MATCH(【入力】吸収量・排出量算定シート!$H130,'BEF（拡大係数）'!$A$4:$A$154,0),MATCH($G130,'BEF（拡大係数）'!$A$4:$AO$4,0)),0)</f>
        <v>0</v>
      </c>
      <c r="AN130" s="2">
        <f>IFERROR(INDEX('BEF（拡大係数）'!$A$4:$AO$154,MATCH(【入力】吸収量・排出量算定シート!$H130,'BEF（拡大係数）'!$A$4:$A$154,0),MATCH($G130,'BEF（拡大係数）'!$A$4:$AO$4,0)),0)</f>
        <v>0</v>
      </c>
      <c r="AO130" s="2">
        <f>IFERROR(INDEX('BEF（拡大係数）'!$A$4:$AO$154,MATCH(【入力】吸収量・排出量算定シート!$H130,'BEF（拡大係数）'!$A$4:$A$154,0),MATCH($G130,'BEF（拡大係数）'!$A$4:$AO$4,0)),0)</f>
        <v>0</v>
      </c>
      <c r="AP130" s="2">
        <f>IFERROR(INDEX('BEF（拡大係数）'!$A$4:$AO$154,MATCH(【入力】吸収量・排出量算定シート!$H130,'BEF（拡大係数）'!$A$4:$A$154,0),MATCH($G130,'BEF（拡大係数）'!$A$4:$AO$4,0)),0)</f>
        <v>0</v>
      </c>
      <c r="AQ130" s="2">
        <f>IFERROR(INDEX('BEF（拡大係数）'!$A$4:$AO$154,MATCH(【入力】吸収量・排出量算定シート!$H130,'BEF（拡大係数）'!$A$4:$A$154,0),MATCH($G130,'BEF（拡大係数）'!$A$4:$AO$4,0)),0)</f>
        <v>0</v>
      </c>
      <c r="AR130" s="2">
        <f>IFERROR(INDEX('BEF（拡大係数）'!$A$4:$AO$154,MATCH(【入力】吸収量・排出量算定シート!$H130,'BEF（拡大係数）'!$A$4:$A$154,0),MATCH($G130,'BEF（拡大係数）'!$A$4:$AO$4,0)),0)</f>
        <v>0</v>
      </c>
      <c r="AS130" s="2">
        <f>IFERROR(INDEX('BEF（拡大係数）'!$A$4:$AO$154,MATCH(【入力】吸収量・排出量算定シート!$H130,'BEF（拡大係数）'!$A$4:$A$154,0),MATCH($G130,'BEF（拡大係数）'!$A$4:$AO$4,0)),0)</f>
        <v>0</v>
      </c>
      <c r="AT130" s="2">
        <f>IFERROR(INDEX('BEF（拡大係数）'!$A$4:$AO$154,MATCH(【入力】吸収量・排出量算定シート!$H130,'BEF（拡大係数）'!$A$4:$A$154,0),MATCH($G130,'BEF（拡大係数）'!$A$4:$AO$4,0)),0)</f>
        <v>0</v>
      </c>
      <c r="AU130" s="2">
        <f>IFERROR(VLOOKUP($G130,パラメータ_オリジナル!$B$6:$G$45,4,FALSE),0)</f>
        <v>0</v>
      </c>
      <c r="AV130" s="2">
        <f>IFERROR(VLOOKUP($G130,パラメータ_オリジナル!$B$6:$G$45,5,FALSE),0)</f>
        <v>0</v>
      </c>
      <c r="AW130" s="2">
        <f>IFERROR(VLOOKUP($G130,パラメータ_オリジナル!$B$6:$G$45,6,FALSE),0)</f>
        <v>0</v>
      </c>
      <c r="AX130" s="125">
        <f t="shared" si="250"/>
        <v>0</v>
      </c>
      <c r="AY130" s="125">
        <f t="shared" si="251"/>
        <v>0</v>
      </c>
      <c r="AZ130" s="125">
        <f t="shared" si="252"/>
        <v>0</v>
      </c>
      <c r="BA130" s="125">
        <f t="shared" si="253"/>
        <v>0</v>
      </c>
      <c r="BB130" s="125">
        <f t="shared" si="254"/>
        <v>0</v>
      </c>
      <c r="BC130" s="125">
        <f t="shared" si="255"/>
        <v>0</v>
      </c>
      <c r="BD130" s="125">
        <f t="shared" si="256"/>
        <v>0</v>
      </c>
      <c r="BE130" s="125">
        <f t="shared" si="257"/>
        <v>0</v>
      </c>
      <c r="BF130" s="125">
        <f t="shared" si="258"/>
        <v>0</v>
      </c>
      <c r="BG130" s="125">
        <f t="shared" si="259"/>
        <v>0</v>
      </c>
      <c r="BH130" s="125">
        <f t="shared" si="260"/>
        <v>0</v>
      </c>
      <c r="BI130" s="125">
        <f t="shared" si="261"/>
        <v>0</v>
      </c>
      <c r="BJ130" s="125">
        <f t="shared" si="262"/>
        <v>0</v>
      </c>
      <c r="BK130" s="125">
        <f t="shared" si="263"/>
        <v>0</v>
      </c>
      <c r="BL130" s="125">
        <f t="shared" si="264"/>
        <v>0</v>
      </c>
      <c r="BM130" s="125">
        <f t="shared" si="265"/>
        <v>0</v>
      </c>
      <c r="BN130" s="125">
        <f t="shared" si="266"/>
        <v>0</v>
      </c>
      <c r="BO130" s="125">
        <f t="shared" si="267"/>
        <v>0</v>
      </c>
      <c r="BP130" s="125">
        <f t="shared" si="268"/>
        <v>0</v>
      </c>
      <c r="BQ130" s="125">
        <f t="shared" si="269"/>
        <v>0</v>
      </c>
      <c r="BR130" s="125">
        <f t="shared" si="270"/>
        <v>0</v>
      </c>
      <c r="BS130" s="125">
        <f t="shared" si="271"/>
        <v>0</v>
      </c>
      <c r="BT130" s="125">
        <f t="shared" si="272"/>
        <v>0</v>
      </c>
      <c r="BU130" s="125">
        <f t="shared" si="273"/>
        <v>0</v>
      </c>
      <c r="BV130" s="125">
        <f t="shared" si="274"/>
        <v>0</v>
      </c>
      <c r="BW130" s="125">
        <f t="shared" si="275"/>
        <v>0</v>
      </c>
      <c r="BX130" s="125">
        <f t="shared" si="276"/>
        <v>0</v>
      </c>
      <c r="BY130" s="125">
        <f t="shared" si="277"/>
        <v>0</v>
      </c>
      <c r="BZ130" s="125">
        <f t="shared" si="278"/>
        <v>0</v>
      </c>
      <c r="CA130" s="125">
        <f t="shared" si="279"/>
        <v>0</v>
      </c>
      <c r="CB130" s="125">
        <f t="shared" si="280"/>
        <v>0</v>
      </c>
      <c r="CC130" s="125">
        <f t="shared" si="281"/>
        <v>0</v>
      </c>
      <c r="CD130" s="125">
        <f t="shared" si="282"/>
        <v>0</v>
      </c>
      <c r="CE130" s="125">
        <f t="shared" si="283"/>
        <v>0</v>
      </c>
      <c r="CF130" s="2">
        <f>IFERROR(IF($F130="地位Ⅰ",INDEX(幹材積成長量!$I$7:$K$148,MATCH((【入力】吸収量・排出量算定シート!$H130+(【入力】吸収量・排出量算定シート!CF$17-【入力】吸収量・排出量算定シート!$CF$17)),幹材積成長量!$I$7:$I$148,0),MATCH(【入力】吸収量・排出量算定シート!$G130,幹材積成長量!$I$7:$K$7,0)),IF($F130="地位Ⅲ",INDEX(幹材積成長量!$O$7:$Q$148,MATCH((【入力】吸収量・排出量算定シート!$H130+(【入力】吸収量・排出量算定シート!CF$17-【入力】吸収量・排出量算定シート!$CF$17)),幹材積成長量!$O$7:$O$148,0),MATCH(【入力】吸収量・排出量算定シート!$G130,幹材積成長量!$O$7:$Q$7,0)),INDEX(幹材積成長量!$L$7:$N$148,MATCH((【入力】吸収量・排出量算定シート!$H130+(【入力】吸収量・排出量算定シート!CF$17-【入力】吸収量・排出量算定シート!$CF$17)),幹材積成長量!$L$7:$L$148,0),MATCH(【入力】吸収量・排出量算定シート!$G130,幹材積成長量!$L$7:$N$7,0)))),0)</f>
        <v>0</v>
      </c>
      <c r="CG130" s="2">
        <f>IFERROR(IF($F130="地位Ⅰ",INDEX(幹材積成長量!$I$7:$K$148,MATCH((【入力】吸収量・排出量算定シート!$H130+(【入力】吸収量・排出量算定シート!CG$17-【入力】吸収量・排出量算定シート!$CF$17)),幹材積成長量!$I$7:$I$148,0),MATCH(【入力】吸収量・排出量算定シート!$G130,幹材積成長量!$I$7:$K$7,0)),IF($F130="地位Ⅲ",INDEX(幹材積成長量!$O$7:$Q$148,MATCH((【入力】吸収量・排出量算定シート!$H130+(【入力】吸収量・排出量算定シート!CG$17-【入力】吸収量・排出量算定シート!$CF$17)),幹材積成長量!$O$7:$O$148,0),MATCH(【入力】吸収量・排出量算定シート!$G130,幹材積成長量!$O$7:$Q$7,0)),INDEX(幹材積成長量!$L$7:$N$148,MATCH((【入力】吸収量・排出量算定シート!$H130+(【入力】吸収量・排出量算定シート!CG$17-【入力】吸収量・排出量算定シート!$CF$17)),幹材積成長量!$L$7:$L$148,0),MATCH(【入力】吸収量・排出量算定シート!$G130,幹材積成長量!$L$7:$N$7,0)))),0)</f>
        <v>0</v>
      </c>
      <c r="CH130" s="2">
        <f>IFERROR(IF($F130="地位Ⅰ",INDEX(幹材積成長量!$I$7:$K$148,MATCH((【入力】吸収量・排出量算定シート!$H130+(【入力】吸収量・排出量算定シート!CH$17-【入力】吸収量・排出量算定シート!$CF$17)),幹材積成長量!$I$7:$I$148,0),MATCH(【入力】吸収量・排出量算定シート!$G130,幹材積成長量!$I$7:$K$7,0)),IF($F130="地位Ⅲ",INDEX(幹材積成長量!$O$7:$Q$148,MATCH((【入力】吸収量・排出量算定シート!$H130+(【入力】吸収量・排出量算定シート!CH$17-【入力】吸収量・排出量算定シート!$CF$17)),幹材積成長量!$O$7:$O$148,0),MATCH(【入力】吸収量・排出量算定シート!$G130,幹材積成長量!$O$7:$Q$7,0)),INDEX(幹材積成長量!$L$7:$N$148,MATCH((【入力】吸収量・排出量算定シート!$H130+(【入力】吸収量・排出量算定シート!CH$17-【入力】吸収量・排出量算定シート!$CF$17)),幹材積成長量!$L$7:$L$148,0),MATCH(【入力】吸収量・排出量算定シート!$G130,幹材積成長量!$L$7:$N$7,0)))),0)</f>
        <v>0</v>
      </c>
      <c r="CI130" s="2">
        <f>IFERROR(IF($F130="地位Ⅰ",INDEX(幹材積成長量!$I$7:$K$148,MATCH((【入力】吸収量・排出量算定シート!$H130+(【入力】吸収量・排出量算定シート!CI$17-【入力】吸収量・排出量算定シート!$CF$17)),幹材積成長量!$I$7:$I$148,0),MATCH(【入力】吸収量・排出量算定シート!$G130,幹材積成長量!$I$7:$K$7,0)),IF($F130="地位Ⅲ",INDEX(幹材積成長量!$O$7:$Q$148,MATCH((【入力】吸収量・排出量算定シート!$H130+(【入力】吸収量・排出量算定シート!CI$17-【入力】吸収量・排出量算定シート!$CF$17)),幹材積成長量!$O$7:$O$148,0),MATCH(【入力】吸収量・排出量算定シート!$G130,幹材積成長量!$O$7:$Q$7,0)),INDEX(幹材積成長量!$L$7:$N$148,MATCH((【入力】吸収量・排出量算定シート!$H130+(【入力】吸収量・排出量算定シート!CI$17-【入力】吸収量・排出量算定シート!$CF$17)),幹材積成長量!$L$7:$L$148,0),MATCH(【入力】吸収量・排出量算定シート!$G130,幹材積成長量!$L$7:$N$7,0)))),0)</f>
        <v>0</v>
      </c>
      <c r="CJ130" s="2">
        <f>IFERROR(IF($F130="地位Ⅰ",INDEX(幹材積成長量!$I$7:$K$148,MATCH((【入力】吸収量・排出量算定シート!$H130+(【入力】吸収量・排出量算定シート!CJ$17-【入力】吸収量・排出量算定シート!$CF$17)),幹材積成長量!$I$7:$I$148,0),MATCH(【入力】吸収量・排出量算定シート!$G130,幹材積成長量!$I$7:$K$7,0)),IF($F130="地位Ⅲ",INDEX(幹材積成長量!$O$7:$Q$148,MATCH((【入力】吸収量・排出量算定シート!$H130+(【入力】吸収量・排出量算定シート!CJ$17-【入力】吸収量・排出量算定シート!$CF$17)),幹材積成長量!$O$7:$O$148,0),MATCH(【入力】吸収量・排出量算定シート!$G130,幹材積成長量!$O$7:$Q$7,0)),INDEX(幹材積成長量!$L$7:$N$148,MATCH((【入力】吸収量・排出量算定シート!$H130+(【入力】吸収量・排出量算定シート!CJ$17-【入力】吸収量・排出量算定シート!$CF$17)),幹材積成長量!$L$7:$L$148,0),MATCH(【入力】吸収量・排出量算定シート!$G130,幹材積成長量!$L$7:$N$7,0)))),0)</f>
        <v>0</v>
      </c>
      <c r="CK130" s="2">
        <f>IFERROR(IF($F130="地位Ⅰ",INDEX(幹材積成長量!$I$7:$K$148,MATCH((【入力】吸収量・排出量算定シート!$H130+(【入力】吸収量・排出量算定シート!CK$17-【入力】吸収量・排出量算定シート!$CF$17)),幹材積成長量!$I$7:$I$148,0),MATCH(【入力】吸収量・排出量算定シート!$G130,幹材積成長量!$I$7:$K$7,0)),IF($F130="地位Ⅲ",INDEX(幹材積成長量!$O$7:$Q$148,MATCH((【入力】吸収量・排出量算定シート!$H130+(【入力】吸収量・排出量算定シート!CK$17-【入力】吸収量・排出量算定シート!$CF$17)),幹材積成長量!$O$7:$O$148,0),MATCH(【入力】吸収量・排出量算定シート!$G130,幹材積成長量!$O$7:$Q$7,0)),INDEX(幹材積成長量!$L$7:$N$148,MATCH((【入力】吸収量・排出量算定シート!$H130+(【入力】吸収量・排出量算定シート!CK$17-【入力】吸収量・排出量算定シート!$CF$17)),幹材積成長量!$L$7:$L$148,0),MATCH(【入力】吸収量・排出量算定シート!$G130,幹材積成長量!$L$7:$N$7,0)))),0)</f>
        <v>0</v>
      </c>
      <c r="CL130" s="2">
        <f>IFERROR(IF($F130="地位Ⅰ",INDEX(幹材積成長量!$I$7:$K$148,MATCH((【入力】吸収量・排出量算定シート!$H130+(【入力】吸収量・排出量算定シート!CL$17-【入力】吸収量・排出量算定シート!$CF$17)),幹材積成長量!$I$7:$I$148,0),MATCH(【入力】吸収量・排出量算定シート!$G130,幹材積成長量!$I$7:$K$7,0)),IF($F130="地位Ⅲ",INDEX(幹材積成長量!$O$7:$Q$148,MATCH((【入力】吸収量・排出量算定シート!$H130+(【入力】吸収量・排出量算定シート!CL$17-【入力】吸収量・排出量算定シート!$CF$17)),幹材積成長量!$O$7:$O$148,0),MATCH(【入力】吸収量・排出量算定シート!$G130,幹材積成長量!$O$7:$Q$7,0)),INDEX(幹材積成長量!$L$7:$N$148,MATCH((【入力】吸収量・排出量算定シート!$H130+(【入力】吸収量・排出量算定シート!CL$17-【入力】吸収量・排出量算定シート!$CF$17)),幹材積成長量!$L$7:$L$148,0),MATCH(【入力】吸収量・排出量算定シート!$G130,幹材積成長量!$L$7:$N$7,0)))),0)</f>
        <v>0</v>
      </c>
      <c r="CM130" s="2">
        <f>IFERROR(IF($F130="地位Ⅰ",INDEX(幹材積成長量!$I$7:$K$148,MATCH((【入力】吸収量・排出量算定シート!$H130+(【入力】吸収量・排出量算定シート!CM$17-【入力】吸収量・排出量算定シート!$CF$17)),幹材積成長量!$I$7:$I$148,0),MATCH(【入力】吸収量・排出量算定シート!$G130,幹材積成長量!$I$7:$K$7,0)),IF($F130="地位Ⅲ",INDEX(幹材積成長量!$O$7:$Q$148,MATCH((【入力】吸収量・排出量算定シート!$H130+(【入力】吸収量・排出量算定シート!CM$17-【入力】吸収量・排出量算定シート!$CF$17)),幹材積成長量!$O$7:$O$148,0),MATCH(【入力】吸収量・排出量算定シート!$G130,幹材積成長量!$O$7:$Q$7,0)),INDEX(幹材積成長量!$L$7:$N$148,MATCH((【入力】吸収量・排出量算定シート!$H130+(【入力】吸収量・排出量算定シート!CM$17-【入力】吸収量・排出量算定シート!$CF$17)),幹材積成長量!$L$7:$L$148,0),MATCH(【入力】吸収量・排出量算定シート!$G130,幹材積成長量!$L$7:$N$7,0)))),0)</f>
        <v>0</v>
      </c>
      <c r="CN130" s="2">
        <f>IFERROR(IF($F130="地位Ⅰ",INDEX(幹材積成長量!$I$7:$K$148,MATCH((【入力】吸収量・排出量算定シート!$H130+(【入力】吸収量・排出量算定シート!CN$17-【入力】吸収量・排出量算定シート!$CF$17)),幹材積成長量!$I$7:$I$148,0),MATCH(【入力】吸収量・排出量算定シート!$G130,幹材積成長量!$I$7:$K$7,0)),IF($F130="地位Ⅲ",INDEX(幹材積成長量!$O$7:$Q$148,MATCH((【入力】吸収量・排出量算定シート!$H130+(【入力】吸収量・排出量算定シート!CN$17-【入力】吸収量・排出量算定シート!$CF$17)),幹材積成長量!$O$7:$O$148,0),MATCH(【入力】吸収量・排出量算定シート!$G130,幹材積成長量!$O$7:$Q$7,0)),INDEX(幹材積成長量!$L$7:$N$148,MATCH((【入力】吸収量・排出量算定シート!$H130+(【入力】吸収量・排出量算定シート!CN$17-【入力】吸収量・排出量算定シート!$CF$17)),幹材積成長量!$L$7:$L$148,0),MATCH(【入力】吸収量・排出量算定シート!$G130,幹材積成長量!$L$7:$N$7,0)))),0)</f>
        <v>0</v>
      </c>
      <c r="CO130" s="2">
        <f>IFERROR(IF($F130="地位Ⅰ",INDEX(幹材積成長量!$I$7:$K$148,MATCH((【入力】吸収量・排出量算定シート!$H130+(【入力】吸収量・排出量算定シート!CO$17-【入力】吸収量・排出量算定シート!$CF$17)),幹材積成長量!$I$7:$I$148,0),MATCH(【入力】吸収量・排出量算定シート!$G130,幹材積成長量!$I$7:$K$7,0)),IF($F130="地位Ⅲ",INDEX(幹材積成長量!$O$7:$Q$148,MATCH((【入力】吸収量・排出量算定シート!$H130+(【入力】吸収量・排出量算定シート!CO$17-【入力】吸収量・排出量算定シート!$CF$17)),幹材積成長量!$O$7:$O$148,0),MATCH(【入力】吸収量・排出量算定シート!$G130,幹材積成長量!$O$7:$Q$7,0)),INDEX(幹材積成長量!$L$7:$N$148,MATCH((【入力】吸収量・排出量算定シート!$H130+(【入力】吸収量・排出量算定シート!CO$17-【入力】吸収量・排出量算定シート!$CF$17)),幹材積成長量!$L$7:$L$148,0),MATCH(【入力】吸収量・排出量算定シート!$G130,幹材積成長量!$L$7:$N$7,0)))),0)</f>
        <v>0</v>
      </c>
      <c r="CP130" s="2">
        <f>IFERROR(IF($F130="地位Ⅰ",INDEX(幹材積成長量!$I$7:$K$148,MATCH((【入力】吸収量・排出量算定シート!$H130+(【入力】吸収量・排出量算定シート!CP$17-【入力】吸収量・排出量算定シート!$CF$17)),幹材積成長量!$I$7:$I$148,0),MATCH(【入力】吸収量・排出量算定シート!$G130,幹材積成長量!$I$7:$K$7,0)),IF($F130="地位Ⅲ",INDEX(幹材積成長量!$O$7:$Q$148,MATCH((【入力】吸収量・排出量算定シート!$H130+(【入力】吸収量・排出量算定シート!CP$17-【入力】吸収量・排出量算定シート!$CF$17)),幹材積成長量!$O$7:$O$148,0),MATCH(【入力】吸収量・排出量算定シート!$G130,幹材積成長量!$O$7:$Q$7,0)),INDEX(幹材積成長量!$L$7:$N$148,MATCH((【入力】吸収量・排出量算定シート!$H130+(【入力】吸収量・排出量算定シート!CP$17-【入力】吸収量・排出量算定シート!$CF$17)),幹材積成長量!$L$7:$L$148,0),MATCH(【入力】吸収量・排出量算定シート!$G130,幹材積成長量!$L$7:$N$7,0)))),0)</f>
        <v>0</v>
      </c>
      <c r="CQ130" s="2">
        <f>IFERROR(IF($F130="地位Ⅰ",INDEX(幹材積成長量!$I$7:$K$148,MATCH((【入力】吸収量・排出量算定シート!$H130+(【入力】吸収量・排出量算定シート!CQ$17-【入力】吸収量・排出量算定シート!$CF$17)),幹材積成長量!$I$7:$I$148,0),MATCH(【入力】吸収量・排出量算定シート!$G130,幹材積成長量!$I$7:$K$7,0)),IF($F130="地位Ⅲ",INDEX(幹材積成長量!$O$7:$Q$148,MATCH((【入力】吸収量・排出量算定シート!$H130+(【入力】吸収量・排出量算定シート!CQ$17-【入力】吸収量・排出量算定シート!$CF$17)),幹材積成長量!$O$7:$O$148,0),MATCH(【入力】吸収量・排出量算定シート!$G130,幹材積成長量!$O$7:$Q$7,0)),INDEX(幹材積成長量!$L$7:$N$148,MATCH((【入力】吸収量・排出量算定シート!$H130+(【入力】吸収量・排出量算定シート!CQ$17-【入力】吸収量・排出量算定シート!$CF$17)),幹材積成長量!$L$7:$L$148,0),MATCH(【入力】吸収量・排出量算定シート!$G130,幹材積成長量!$L$7:$N$7,0)))),0)</f>
        <v>0</v>
      </c>
      <c r="CR130" s="2">
        <f>IFERROR(IF($F130="地位Ⅰ",INDEX(幹材積成長量!$I$7:$K$148,MATCH((【入力】吸収量・排出量算定シート!$H130+(【入力】吸収量・排出量算定シート!CR$17-【入力】吸収量・排出量算定シート!$CF$17)),幹材積成長量!$I$7:$I$148,0),MATCH(【入力】吸収量・排出量算定シート!$G130,幹材積成長量!$I$7:$K$7,0)),IF($F130="地位Ⅲ",INDEX(幹材積成長量!$O$7:$Q$148,MATCH((【入力】吸収量・排出量算定シート!$H130+(【入力】吸収量・排出量算定シート!CR$17-【入力】吸収量・排出量算定シート!$CF$17)),幹材積成長量!$O$7:$O$148,0),MATCH(【入力】吸収量・排出量算定シート!$G130,幹材積成長量!$O$7:$Q$7,0)),INDEX(幹材積成長量!$L$7:$N$148,MATCH((【入力】吸収量・排出量算定シート!$H130+(【入力】吸収量・排出量算定シート!CR$17-【入力】吸収量・排出量算定シート!$CF$17)),幹材積成長量!$L$7:$L$148,0),MATCH(【入力】吸収量・排出量算定シート!$G130,幹材積成長量!$L$7:$N$7,0)))),0)</f>
        <v>0</v>
      </c>
      <c r="CS130" s="2">
        <f>IFERROR(IF($F130="地位Ⅰ",INDEX(幹材積成長量!$I$7:$K$148,MATCH((【入力】吸収量・排出量算定シート!$H130+(【入力】吸収量・排出量算定シート!CS$17-【入力】吸収量・排出量算定シート!$CF$17)),幹材積成長量!$I$7:$I$148,0),MATCH(【入力】吸収量・排出量算定シート!$G130,幹材積成長量!$I$7:$K$7,0)),IF($F130="地位Ⅲ",INDEX(幹材積成長量!$O$7:$Q$148,MATCH((【入力】吸収量・排出量算定シート!$H130+(【入力】吸収量・排出量算定シート!CS$17-【入力】吸収量・排出量算定シート!$CF$17)),幹材積成長量!$O$7:$O$148,0),MATCH(【入力】吸収量・排出量算定シート!$G130,幹材積成長量!$O$7:$Q$7,0)),INDEX(幹材積成長量!$L$7:$N$148,MATCH((【入力】吸収量・排出量算定シート!$H130+(【入力】吸収量・排出量算定シート!CS$17-【入力】吸収量・排出量算定シート!$CF$17)),幹材積成長量!$L$7:$L$148,0),MATCH(【入力】吸収量・排出量算定シート!$G130,幹材積成長量!$L$7:$N$7,0)))),0)</f>
        <v>0</v>
      </c>
      <c r="CT130" s="2">
        <f>IFERROR(IF($F130="地位Ⅰ",INDEX(幹材積成長量!$I$7:$K$148,MATCH((【入力】吸収量・排出量算定シート!$H130+(【入力】吸収量・排出量算定シート!CT$17-【入力】吸収量・排出量算定シート!$CF$17)),幹材積成長量!$I$7:$I$148,0),MATCH(【入力】吸収量・排出量算定シート!$G130,幹材積成長量!$I$7:$K$7,0)),IF($F130="地位Ⅲ",INDEX(幹材積成長量!$O$7:$Q$148,MATCH((【入力】吸収量・排出量算定シート!$H130+(【入力】吸収量・排出量算定シート!CT$17-【入力】吸収量・排出量算定シート!$CF$17)),幹材積成長量!$O$7:$O$148,0),MATCH(【入力】吸収量・排出量算定シート!$G130,幹材積成長量!$O$7:$Q$7,0)),INDEX(幹材積成長量!$L$7:$N$148,MATCH((【入力】吸収量・排出量算定シート!$H130+(【入力】吸収量・排出量算定シート!CT$17-【入力】吸収量・排出量算定シート!$CF$17)),幹材積成長量!$L$7:$L$148,0),MATCH(【入力】吸収量・排出量算定シート!$G130,幹材積成長量!$L$7:$N$7,0)))),0)</f>
        <v>0</v>
      </c>
      <c r="CU130" s="2">
        <f>IFERROR(IF($F130="地位Ⅰ",INDEX(幹材積成長量!$I$7:$K$148,MATCH((【入力】吸収量・排出量算定シート!$H130+(【入力】吸収量・排出量算定シート!CU$17-【入力】吸収量・排出量算定シート!$CF$17)),幹材積成長量!$I$7:$I$148,0),MATCH(【入力】吸収量・排出量算定シート!$G130,幹材積成長量!$I$7:$K$7,0)),IF($F130="地位Ⅲ",INDEX(幹材積成長量!$O$7:$Q$148,MATCH((【入力】吸収量・排出量算定シート!$H130+(【入力】吸収量・排出量算定シート!CU$17-【入力】吸収量・排出量算定シート!$CF$17)),幹材積成長量!$O$7:$O$148,0),MATCH(【入力】吸収量・排出量算定シート!$G130,幹材積成長量!$O$7:$Q$7,0)),INDEX(幹材積成長量!$L$7:$N$148,MATCH((【入力】吸収量・排出量算定シート!$H130+(【入力】吸収量・排出量算定シート!CU$17-【入力】吸収量・排出量算定シート!$CF$17)),幹材積成長量!$L$7:$L$148,0),MATCH(【入力】吸収量・排出量算定シート!$G130,幹材積成長量!$L$7:$N$7,0)))),0)</f>
        <v>0</v>
      </c>
      <c r="CV130" s="2">
        <f>IFERROR(IF($F130="地位Ⅰ",INDEX(幹材積成長量!$I$7:$K$148,MATCH((【入力】吸収量・排出量算定シート!$H130+(【入力】吸収量・排出量算定シート!CV$17-【入力】吸収量・排出量算定シート!$CF$17)),幹材積成長量!$I$7:$I$148,0),MATCH(【入力】吸収量・排出量算定シート!$G130,幹材積成長量!$I$7:$K$7,0)),IF($F130="地位Ⅲ",INDEX(幹材積成長量!$O$7:$Q$148,MATCH((【入力】吸収量・排出量算定シート!$H130+(【入力】吸収量・排出量算定シート!CV$17-【入力】吸収量・排出量算定シート!$CF$17)),幹材積成長量!$O$7:$O$148,0),MATCH(【入力】吸収量・排出量算定シート!$G130,幹材積成長量!$O$7:$Q$7,0)),INDEX(幹材積成長量!$L$7:$N$148,MATCH((【入力】吸収量・排出量算定シート!$H130+(【入力】吸収量・排出量算定シート!CV$17-【入力】吸収量・排出量算定シート!$CF$17)),幹材積成長量!$L$7:$L$148,0),MATCH(【入力】吸収量・排出量算定シート!$G130,幹材積成長量!$L$7:$N$7,0)))),0)</f>
        <v>0</v>
      </c>
      <c r="CW130" s="2">
        <f t="shared" si="284"/>
        <v>0</v>
      </c>
      <c r="CX130" s="2">
        <f t="shared" si="285"/>
        <v>0</v>
      </c>
      <c r="CY130" s="2">
        <f t="shared" si="286"/>
        <v>0</v>
      </c>
      <c r="CZ130" s="2">
        <f t="shared" si="287"/>
        <v>0</v>
      </c>
      <c r="DA130" s="2">
        <f t="shared" si="288"/>
        <v>0</v>
      </c>
      <c r="DB130" s="2">
        <f t="shared" si="289"/>
        <v>0</v>
      </c>
      <c r="DC130" s="2">
        <f t="shared" si="290"/>
        <v>0</v>
      </c>
      <c r="DD130" s="2">
        <f t="shared" si="291"/>
        <v>0</v>
      </c>
      <c r="DE130" s="2">
        <f t="shared" si="292"/>
        <v>0</v>
      </c>
      <c r="DF130" s="2">
        <f t="shared" si="293"/>
        <v>0</v>
      </c>
      <c r="DG130" s="2">
        <f t="shared" si="294"/>
        <v>0</v>
      </c>
      <c r="DH130" s="2">
        <f t="shared" si="295"/>
        <v>0</v>
      </c>
      <c r="DI130" s="2">
        <f t="shared" si="296"/>
        <v>0</v>
      </c>
      <c r="DJ130" s="2">
        <f t="shared" si="297"/>
        <v>0</v>
      </c>
      <c r="DK130" s="2">
        <f t="shared" si="298"/>
        <v>0</v>
      </c>
      <c r="DL130" s="2">
        <f t="shared" si="299"/>
        <v>0</v>
      </c>
      <c r="DM130" s="2">
        <f t="shared" si="300"/>
        <v>0</v>
      </c>
      <c r="DN130" s="187">
        <f>IFERROR(IF($F130="地位Ⅰ",INDEX(幹材積成長量!$AE$7:$AG$14,8,MATCH(【入力】吸収量・排出量算定シート!$G130,幹材積成長量!$AE$7:$AG$7,0)),IF($F130="地位Ⅲ",INDEX(幹材積成長量!$AK$7:$AM$14,8,MATCH(【入力】吸収量・排出量算定シート!$G130,幹材積成長量!$AK$7:$AM$7,0)),INDEX(幹材積成長量!$AH$7:$AJ$14,8,MATCH(【入力】吸収量・排出量算定シート!$G130,幹材積成長量!$AH$7:$AJ$7,0)))),0)</f>
        <v>0</v>
      </c>
      <c r="DO130" s="187">
        <f>IFERROR(IF($F130="地位Ⅰ",INDEX(幹材積成長量!$AE$7:$AG$14,8,MATCH(【入力】吸収量・排出量算定シート!$G130,幹材積成長量!$AE$7:$AG$7,0)),IF($F130="地位Ⅲ",INDEX(幹材積成長量!$AK$7:$AM$14,8,MATCH(【入力】吸収量・排出量算定シート!$G130,幹材積成長量!$AK$7:$AM$7,0)),INDEX(幹材積成長量!$AH$7:$AJ$14,8,MATCH(【入力】吸収量・排出量算定シート!$G130,幹材積成長量!$AH$7:$AJ$7,0)))),0)</f>
        <v>0</v>
      </c>
      <c r="DP130" s="187">
        <f>IFERROR(IF($F130="地位Ⅰ",INDEX(幹材積成長量!$AE$7:$AG$14,8,MATCH(【入力】吸収量・排出量算定シート!$G130,幹材積成長量!$AE$7:$AG$7,0)),IF($F130="地位Ⅲ",INDEX(幹材積成長量!$AK$7:$AM$14,8,MATCH(【入力】吸収量・排出量算定シート!$G130,幹材積成長量!$AK$7:$AM$7,0)),INDEX(幹材積成長量!$AH$7:$AJ$14,8,MATCH(【入力】吸収量・排出量算定シート!$G130,幹材積成長量!$AH$7:$AJ$7,0)))),0)</f>
        <v>0</v>
      </c>
      <c r="DQ130" s="187">
        <f>IFERROR(IF($F130="地位Ⅰ",INDEX(幹材積成長量!$AE$7:$AG$14,8,MATCH(【入力】吸収量・排出量算定シート!$G130,幹材積成長量!$AE$7:$AG$7,0)),IF($F130="地位Ⅲ",INDEX(幹材積成長量!$AK$7:$AM$14,8,MATCH(【入力】吸収量・排出量算定シート!$G130,幹材積成長量!$AK$7:$AM$7,0)),INDEX(幹材積成長量!$AH$7:$AJ$14,8,MATCH(【入力】吸収量・排出量算定シート!$G130,幹材積成長量!$AH$7:$AJ$7,0)))),0)</f>
        <v>0</v>
      </c>
      <c r="DR130" s="187">
        <f>IFERROR(IF($F130="地位Ⅰ",INDEX(幹材積成長量!$AE$7:$AG$14,8,MATCH(【入力】吸収量・排出量算定シート!$G130,幹材積成長量!$AE$7:$AG$7,0)),IF($F130="地位Ⅲ",INDEX(幹材積成長量!$AK$7:$AM$14,8,MATCH(【入力】吸収量・排出量算定シート!$G130,幹材積成長量!$AK$7:$AM$7,0)),INDEX(幹材積成長量!$AH$7:$AJ$14,8,MATCH(【入力】吸収量・排出量算定シート!$G130,幹材積成長量!$AH$7:$AJ$7,0)))),0)</f>
        <v>0</v>
      </c>
      <c r="DS130" s="187">
        <f>IFERROR(IF($F130="地位Ⅰ",INDEX(幹材積成長量!$AE$7:$AG$14,8,MATCH(【入力】吸収量・排出量算定シート!$G130,幹材積成長量!$AE$7:$AG$7,0)),IF($F130="地位Ⅲ",INDEX(幹材積成長量!$AK$7:$AM$14,8,MATCH(【入力】吸収量・排出量算定シート!$G130,幹材積成長量!$AK$7:$AM$7,0)),INDEX(幹材積成長量!$AH$7:$AJ$14,8,MATCH(【入力】吸収量・排出量算定シート!$G130,幹材積成長量!$AH$7:$AJ$7,0)))),0)</f>
        <v>0</v>
      </c>
      <c r="DT130" s="187">
        <f>IFERROR(IF($F130="地位Ⅰ",INDEX(幹材積成長量!$AE$7:$AG$14,8,MATCH(【入力】吸収量・排出量算定シート!$G130,幹材積成長量!$AE$7:$AG$7,0)),IF($F130="地位Ⅲ",INDEX(幹材積成長量!$AK$7:$AM$14,8,MATCH(【入力】吸収量・排出量算定シート!$G130,幹材積成長量!$AK$7:$AM$7,0)),INDEX(幹材積成長量!$AH$7:$AJ$14,8,MATCH(【入力】吸収量・排出量算定シート!$G130,幹材積成長量!$AH$7:$AJ$7,0)))),0)</f>
        <v>0</v>
      </c>
      <c r="DU130" s="187">
        <f>IFERROR(IF($F130="地位Ⅰ",INDEX(幹材積成長量!$AE$7:$AG$14,8,MATCH(【入力】吸収量・排出量算定シート!$G130,幹材積成長量!$AE$7:$AG$7,0)),IF($F130="地位Ⅲ",INDEX(幹材積成長量!$AK$7:$AM$14,8,MATCH(【入力】吸収量・排出量算定シート!$G130,幹材積成長量!$AK$7:$AM$7,0)),INDEX(幹材積成長量!$AH$7:$AJ$14,8,MATCH(【入力】吸収量・排出量算定シート!$G130,幹材積成長量!$AH$7:$AJ$7,0)))),0)</f>
        <v>0</v>
      </c>
      <c r="DV130" s="187">
        <f>IFERROR(IF($F130="地位Ⅰ",INDEX(幹材積成長量!$AE$7:$AG$14,8,MATCH(【入力】吸収量・排出量算定シート!$G130,幹材積成長量!$AE$7:$AG$7,0)),IF($F130="地位Ⅲ",INDEX(幹材積成長量!$AK$7:$AM$14,8,MATCH(【入力】吸収量・排出量算定シート!$G130,幹材積成長量!$AK$7:$AM$7,0)),INDEX(幹材積成長量!$AH$7:$AJ$14,8,MATCH(【入力】吸収量・排出量算定シート!$G130,幹材積成長量!$AH$7:$AJ$7,0)))),0)</f>
        <v>0</v>
      </c>
      <c r="DW130" s="187">
        <f>IFERROR(IF($F130="地位Ⅰ",INDEX(幹材積成長量!$AE$7:$AG$14,8,MATCH(【入力】吸収量・排出量算定シート!$G130,幹材積成長量!$AE$7:$AG$7,0)),IF($F130="地位Ⅲ",INDEX(幹材積成長量!$AK$7:$AM$14,8,MATCH(【入力】吸収量・排出量算定シート!$G130,幹材積成長量!$AK$7:$AM$7,0)),INDEX(幹材積成長量!$AH$7:$AJ$14,8,MATCH(【入力】吸収量・排出量算定シート!$G130,幹材積成長量!$AH$7:$AJ$7,0)))),0)</f>
        <v>0</v>
      </c>
      <c r="DX130" s="187">
        <f>IFERROR(IF($F130="地位Ⅰ",INDEX(幹材積成長量!$AE$7:$AG$14,8,MATCH(【入力】吸収量・排出量算定シート!$G130,幹材積成長量!$AE$7:$AG$7,0)),IF($F130="地位Ⅲ",INDEX(幹材積成長量!$AK$7:$AM$14,8,MATCH(【入力】吸収量・排出量算定シート!$G130,幹材積成長量!$AK$7:$AM$7,0)),INDEX(幹材積成長量!$AH$7:$AJ$14,8,MATCH(【入力】吸収量・排出量算定シート!$G130,幹材積成長量!$AH$7:$AJ$7,0)))),0)</f>
        <v>0</v>
      </c>
      <c r="DY130" s="187">
        <f>IFERROR(IF($F130="地位Ⅰ",INDEX(幹材積成長量!$AE$7:$AG$14,8,MATCH(【入力】吸収量・排出量算定シート!$G130,幹材積成長量!$AE$7:$AG$7,0)),IF($F130="地位Ⅲ",INDEX(幹材積成長量!$AK$7:$AM$14,8,MATCH(【入力】吸収量・排出量算定シート!$G130,幹材積成長量!$AK$7:$AM$7,0)),INDEX(幹材積成長量!$AH$7:$AJ$14,8,MATCH(【入力】吸収量・排出量算定シート!$G130,幹材積成長量!$AH$7:$AJ$7,0)))),0)</f>
        <v>0</v>
      </c>
      <c r="DZ130" s="187">
        <f>IFERROR(IF($F130="地位Ⅰ",INDEX(幹材積成長量!$AE$7:$AG$14,8,MATCH(【入力】吸収量・排出量算定シート!$G130,幹材積成長量!$AE$7:$AG$7,0)),IF($F130="地位Ⅲ",INDEX(幹材積成長量!$AK$7:$AM$14,8,MATCH(【入力】吸収量・排出量算定シート!$G130,幹材積成長量!$AK$7:$AM$7,0)),INDEX(幹材積成長量!$AH$7:$AJ$14,8,MATCH(【入力】吸収量・排出量算定シート!$G130,幹材積成長量!$AH$7:$AJ$7,0)))),0)</f>
        <v>0</v>
      </c>
      <c r="EA130" s="187">
        <f>IFERROR(IF($F130="地位Ⅰ",INDEX(幹材積成長量!$AE$7:$AG$14,8,MATCH(【入力】吸収量・排出量算定シート!$G130,幹材積成長量!$AE$7:$AG$7,0)),IF($F130="地位Ⅲ",INDEX(幹材積成長量!$AK$7:$AM$14,8,MATCH(【入力】吸収量・排出量算定シート!$G130,幹材積成長量!$AK$7:$AM$7,0)),INDEX(幹材積成長量!$AH$7:$AJ$14,8,MATCH(【入力】吸収量・排出量算定シート!$G130,幹材積成長量!$AH$7:$AJ$7,0)))),0)</f>
        <v>0</v>
      </c>
      <c r="EB130" s="187">
        <f>IFERROR(IF($F130="地位Ⅰ",INDEX(幹材積成長量!$AE$7:$AG$14,8,MATCH(【入力】吸収量・排出量算定シート!$G130,幹材積成長量!$AE$7:$AG$7,0)),IF($F130="地位Ⅲ",INDEX(幹材積成長量!$AK$7:$AM$14,8,MATCH(【入力】吸収量・排出量算定シート!$G130,幹材積成長量!$AK$7:$AM$7,0)),INDEX(幹材積成長量!$AH$7:$AJ$14,8,MATCH(【入力】吸収量・排出量算定シート!$G130,幹材積成長量!$AH$7:$AJ$7,0)))),0)</f>
        <v>0</v>
      </c>
      <c r="EC130" s="187">
        <f>IFERROR(IF($F130="地位Ⅰ",INDEX(幹材積成長量!$AE$7:$AG$14,8,MATCH(【入力】吸収量・排出量算定シート!$G130,幹材積成長量!$AE$7:$AG$7,0)),IF($F130="地位Ⅲ",INDEX(幹材積成長量!$AK$7:$AM$14,8,MATCH(【入力】吸収量・排出量算定シート!$G130,幹材積成長量!$AK$7:$AM$7,0)),INDEX(幹材積成長量!$AH$7:$AJ$14,8,MATCH(【入力】吸収量・排出量算定シート!$G130,幹材積成長量!$AH$7:$AJ$7,0)))),0)</f>
        <v>0</v>
      </c>
      <c r="ED130" s="186">
        <f t="shared" si="301"/>
        <v>0</v>
      </c>
      <c r="EE130" s="186">
        <f t="shared" si="302"/>
        <v>0</v>
      </c>
      <c r="EF130" s="186">
        <f t="shared" si="303"/>
        <v>0</v>
      </c>
      <c r="EG130" s="186">
        <f t="shared" si="304"/>
        <v>0</v>
      </c>
      <c r="EH130" s="186">
        <f t="shared" si="305"/>
        <v>0</v>
      </c>
      <c r="EI130" s="186">
        <f t="shared" si="306"/>
        <v>0</v>
      </c>
      <c r="EJ130" s="186">
        <f t="shared" si="307"/>
        <v>0</v>
      </c>
      <c r="EK130" s="186">
        <f t="shared" si="308"/>
        <v>0</v>
      </c>
      <c r="EL130" s="186">
        <f t="shared" si="309"/>
        <v>0</v>
      </c>
      <c r="EM130" s="186">
        <f t="shared" si="310"/>
        <v>0</v>
      </c>
      <c r="EN130" s="186">
        <f t="shared" si="311"/>
        <v>0</v>
      </c>
      <c r="EO130" s="186">
        <f t="shared" si="312"/>
        <v>0</v>
      </c>
      <c r="EP130" s="186">
        <f t="shared" si="313"/>
        <v>0</v>
      </c>
      <c r="EQ130" s="186">
        <f t="shared" si="314"/>
        <v>0</v>
      </c>
      <c r="ER130" s="186">
        <f t="shared" si="315"/>
        <v>0</v>
      </c>
      <c r="ES130" s="186">
        <f t="shared" si="316"/>
        <v>0</v>
      </c>
      <c r="ET130" s="186">
        <f t="shared" si="317"/>
        <v>0</v>
      </c>
    </row>
    <row r="131" spans="2:150" x14ac:dyDescent="0.3">
      <c r="B131" s="3"/>
      <c r="C131" s="3"/>
      <c r="D131" s="3"/>
      <c r="E131" s="3"/>
      <c r="G131" s="217"/>
      <c r="J131" s="3"/>
      <c r="M131" s="187">
        <f>IFERROR(IF($F131="地位Ⅰ",INDEX(幹材積成長量!$S$7:$U$148,MATCH(【入力】吸収量・排出量算定シート!$H131+(M$17-$M$17),幹材積成長量!$S$7:$S$148,0),MATCH($G131,幹材積成長量!$S$7:$U$7,0)),IF($F131="地位Ⅲ",INDEX(幹材積成長量!$Y$7:$AA$148,MATCH(【入力】吸収量・排出量算定シート!$H131+(M$17-$M$17),幹材積成長量!$Y$7:$Y$148,0),MATCH($G131,幹材積成長量!$Y$7:$AA$7,0)),INDEX(幹材積成長量!$V$7:$X$148,MATCH(【入力】吸収量・排出量算定シート!$H131+(M$17-$M$17),幹材積成長量!$V$7:$V$148,0),MATCH($G131,幹材積成長量!$V$7:$X$7,0)))),0)</f>
        <v>0</v>
      </c>
      <c r="N131" s="187">
        <f>IFERROR(IF($F131="地位Ⅰ",INDEX(幹材積成長量!$S$7:$U$148,MATCH(【入力】吸収量・排出量算定シート!$H131+(N$17-$M$17),幹材積成長量!$S$7:$S$148,0),MATCH($G131,幹材積成長量!$S$7:$U$7,0)),IF($F131="地位Ⅲ",INDEX(幹材積成長量!$Y$7:$AA$148,MATCH(【入力】吸収量・排出量算定シート!$H131+(N$17-$M$17),幹材積成長量!$Y$7:$Y$148,0),MATCH($G131,幹材積成長量!$Y$7:$AA$7,0)),INDEX(幹材積成長量!$V$7:$X$148,MATCH(【入力】吸収量・排出量算定シート!$H131+(N$17-$M$17),幹材積成長量!$V$7:$V$148,0),MATCH($G131,幹材積成長量!$V$7:$X$7,0)))),0)</f>
        <v>0</v>
      </c>
      <c r="O131" s="187">
        <f>IFERROR(IF($F131="地位Ⅰ",INDEX(幹材積成長量!$S$7:$U$148,MATCH(【入力】吸収量・排出量算定シート!$H131+(O$17-$M$17),幹材積成長量!$S$7:$S$148,0),MATCH($G131,幹材積成長量!$S$7:$U$7,0)),IF($F131="地位Ⅲ",INDEX(幹材積成長量!$Y$7:$AA$148,MATCH(【入力】吸収量・排出量算定シート!$H131+(O$17-$M$17),幹材積成長量!$Y$7:$Y$148,0),MATCH($G131,幹材積成長量!$Y$7:$AA$7,0)),INDEX(幹材積成長量!$V$7:$X$148,MATCH(【入力】吸収量・排出量算定シート!$H131+(O$17-$M$17),幹材積成長量!$V$7:$V$148,0),MATCH($G131,幹材積成長量!$V$7:$X$7,0)))),0)</f>
        <v>0</v>
      </c>
      <c r="P131" s="187">
        <f>IFERROR(IF($F131="地位Ⅰ",INDEX(幹材積成長量!$S$7:$U$148,MATCH(【入力】吸収量・排出量算定シート!$H131+(P$17-$M$17),幹材積成長量!$S$7:$S$148,0),MATCH($G131,幹材積成長量!$S$7:$U$7,0)),IF($F131="地位Ⅲ",INDEX(幹材積成長量!$Y$7:$AA$148,MATCH(【入力】吸収量・排出量算定シート!$H131+(P$17-$M$17),幹材積成長量!$Y$7:$Y$148,0),MATCH($G131,幹材積成長量!$Y$7:$AA$7,0)),INDEX(幹材積成長量!$V$7:$X$148,MATCH(【入力】吸収量・排出量算定シート!$H131+(P$17-$M$17),幹材積成長量!$V$7:$V$148,0),MATCH($G131,幹材積成長量!$V$7:$X$7,0)))),0)</f>
        <v>0</v>
      </c>
      <c r="Q131" s="187">
        <f>IFERROR(IF($F131="地位Ⅰ",INDEX(幹材積成長量!$S$7:$U$148,MATCH(【入力】吸収量・排出量算定シート!$H131+(Q$17-$M$17),幹材積成長量!$S$7:$S$148,0),MATCH($G131,幹材積成長量!$S$7:$U$7,0)),IF($F131="地位Ⅲ",INDEX(幹材積成長量!$Y$7:$AA$148,MATCH(【入力】吸収量・排出量算定シート!$H131+(Q$17-$M$17),幹材積成長量!$Y$7:$Y$148,0),MATCH($G131,幹材積成長量!$Y$7:$AA$7,0)),INDEX(幹材積成長量!$V$7:$X$148,MATCH(【入力】吸収量・排出量算定シート!$H131+(Q$17-$M$17),幹材積成長量!$V$7:$V$148,0),MATCH($G131,幹材積成長量!$V$7:$X$7,0)))),0)</f>
        <v>0</v>
      </c>
      <c r="R131" s="187">
        <f>IFERROR(IF($F131="地位Ⅰ",INDEX(幹材積成長量!$S$7:$U$148,MATCH(【入力】吸収量・排出量算定シート!$H131+(R$17-$M$17),幹材積成長量!$S$7:$S$148,0),MATCH($G131,幹材積成長量!$S$7:$U$7,0)),IF($F131="地位Ⅲ",INDEX(幹材積成長量!$Y$7:$AA$148,MATCH(【入力】吸収量・排出量算定シート!$H131+(R$17-$M$17),幹材積成長量!$Y$7:$Y$148,0),MATCH($G131,幹材積成長量!$Y$7:$AA$7,0)),INDEX(幹材積成長量!$V$7:$X$148,MATCH(【入力】吸収量・排出量算定シート!$H131+(R$17-$M$17),幹材積成長量!$V$7:$V$148,0),MATCH($G131,幹材積成長量!$V$7:$X$7,0)))),0)</f>
        <v>0</v>
      </c>
      <c r="S131" s="187">
        <f>IFERROR(IF($F131="地位Ⅰ",INDEX(幹材積成長量!$S$7:$U$148,MATCH(【入力】吸収量・排出量算定シート!$H131+(S$17-$M$17),幹材積成長量!$S$7:$S$148,0),MATCH($G131,幹材積成長量!$S$7:$U$7,0)),IF($F131="地位Ⅲ",INDEX(幹材積成長量!$Y$7:$AA$148,MATCH(【入力】吸収量・排出量算定シート!$H131+(S$17-$M$17),幹材積成長量!$Y$7:$Y$148,0),MATCH($G131,幹材積成長量!$Y$7:$AA$7,0)),INDEX(幹材積成長量!$V$7:$X$148,MATCH(【入力】吸収量・排出量算定シート!$H131+(S$17-$M$17),幹材積成長量!$V$7:$V$148,0),MATCH($G131,幹材積成長量!$V$7:$X$7,0)))),0)</f>
        <v>0</v>
      </c>
      <c r="T131" s="187">
        <f>IFERROR(IF($F131="地位Ⅰ",INDEX(幹材積成長量!$S$7:$U$148,MATCH(【入力】吸収量・排出量算定シート!$H131+(T$17-$M$17),幹材積成長量!$S$7:$S$148,0),MATCH($G131,幹材積成長量!$S$7:$U$7,0)),IF($F131="地位Ⅲ",INDEX(幹材積成長量!$Y$7:$AA$148,MATCH(【入力】吸収量・排出量算定シート!$H131+(T$17-$M$17),幹材積成長量!$Y$7:$Y$148,0),MATCH($G131,幹材積成長量!$Y$7:$AA$7,0)),INDEX(幹材積成長量!$V$7:$X$148,MATCH(【入力】吸収量・排出量算定シート!$H131+(T$17-$M$17),幹材積成長量!$V$7:$V$148,0),MATCH($G131,幹材積成長量!$V$7:$X$7,0)))),0)</f>
        <v>0</v>
      </c>
      <c r="U131" s="187">
        <f>IFERROR(IF($F131="地位Ⅰ",INDEX(幹材積成長量!$S$7:$U$148,MATCH(【入力】吸収量・排出量算定シート!$H131+(U$17-$M$17),幹材積成長量!$S$7:$S$148,0),MATCH($G131,幹材積成長量!$S$7:$U$7,0)),IF($F131="地位Ⅲ",INDEX(幹材積成長量!$Y$7:$AA$148,MATCH(【入力】吸収量・排出量算定シート!$H131+(U$17-$M$17),幹材積成長量!$Y$7:$Y$148,0),MATCH($G131,幹材積成長量!$Y$7:$AA$7,0)),INDEX(幹材積成長量!$V$7:$X$148,MATCH(【入力】吸収量・排出量算定シート!$H131+(U$17-$M$17),幹材積成長量!$V$7:$V$148,0),MATCH($G131,幹材積成長量!$V$7:$X$7,0)))),0)</f>
        <v>0</v>
      </c>
      <c r="V131" s="187">
        <f>IFERROR(IF($F131="地位Ⅰ",INDEX(幹材積成長量!$S$7:$U$148,MATCH(【入力】吸収量・排出量算定シート!$H131+(V$17-$M$17),幹材積成長量!$S$7:$S$148,0),MATCH($G131,幹材積成長量!$S$7:$U$7,0)),IF($F131="地位Ⅲ",INDEX(幹材積成長量!$Y$7:$AA$148,MATCH(【入力】吸収量・排出量算定シート!$H131+(V$17-$M$17),幹材積成長量!$Y$7:$Y$148,0),MATCH($G131,幹材積成長量!$Y$7:$AA$7,0)),INDEX(幹材積成長量!$V$7:$X$148,MATCH(【入力】吸収量・排出量算定シート!$H131+(V$17-$M$17),幹材積成長量!$V$7:$V$148,0),MATCH($G131,幹材積成長量!$V$7:$X$7,0)))),0)</f>
        <v>0</v>
      </c>
      <c r="W131" s="187">
        <f>IFERROR(IF($F131="地位Ⅰ",INDEX(幹材積成長量!$S$7:$U$148,MATCH(【入力】吸収量・排出量算定シート!$H131+(W$17-$M$17),幹材積成長量!$S$7:$S$148,0),MATCH($G131,幹材積成長量!$S$7:$U$7,0)),IF($F131="地位Ⅲ",INDEX(幹材積成長量!$Y$7:$AA$148,MATCH(【入力】吸収量・排出量算定シート!$H131+(W$17-$M$17),幹材積成長量!$Y$7:$Y$148,0),MATCH($G131,幹材積成長量!$Y$7:$AA$7,0)),INDEX(幹材積成長量!$V$7:$X$148,MATCH(【入力】吸収量・排出量算定シート!$H131+(W$17-$M$17),幹材積成長量!$V$7:$V$148,0),MATCH($G131,幹材積成長量!$V$7:$X$7,0)))),0)</f>
        <v>0</v>
      </c>
      <c r="X131" s="187">
        <f>IFERROR(IF($F131="地位Ⅰ",INDEX(幹材積成長量!$S$7:$U$148,MATCH(【入力】吸収量・排出量算定シート!$H131+(X$17-$M$17),幹材積成長量!$S$7:$S$148,0),MATCH($G131,幹材積成長量!$S$7:$U$7,0)),IF($F131="地位Ⅲ",INDEX(幹材積成長量!$Y$7:$AA$148,MATCH(【入力】吸収量・排出量算定シート!$H131+(X$17-$M$17),幹材積成長量!$Y$7:$Y$148,0),MATCH($G131,幹材積成長量!$Y$7:$AA$7,0)),INDEX(幹材積成長量!$V$7:$X$148,MATCH(【入力】吸収量・排出量算定シート!$H131+(X$17-$M$17),幹材積成長量!$V$7:$V$148,0),MATCH($G131,幹材積成長量!$V$7:$X$7,0)))),0)</f>
        <v>0</v>
      </c>
      <c r="Y131" s="187">
        <f>IFERROR(IF($F131="地位Ⅰ",INDEX(幹材積成長量!$S$7:$U$148,MATCH(【入力】吸収量・排出量算定シート!$H131+(Y$17-$M$17),幹材積成長量!$S$7:$S$148,0),MATCH($G131,幹材積成長量!$S$7:$U$7,0)),IF($F131="地位Ⅲ",INDEX(幹材積成長量!$Y$7:$AA$148,MATCH(【入力】吸収量・排出量算定シート!$H131+(Y$17-$M$17),幹材積成長量!$Y$7:$Y$148,0),MATCH($G131,幹材積成長量!$Y$7:$AA$7,0)),INDEX(幹材積成長量!$V$7:$X$148,MATCH(【入力】吸収量・排出量算定シート!$H131+(Y$17-$M$17),幹材積成長量!$V$7:$V$148,0),MATCH($G131,幹材積成長量!$V$7:$X$7,0)))),0)</f>
        <v>0</v>
      </c>
      <c r="Z131" s="187">
        <f>IFERROR(IF($F131="地位Ⅰ",INDEX(幹材積成長量!$S$7:$U$148,MATCH(【入力】吸収量・排出量算定シート!$H131+(Z$17-$M$17),幹材積成長量!$S$7:$S$148,0),MATCH($G131,幹材積成長量!$S$7:$U$7,0)),IF($F131="地位Ⅲ",INDEX(幹材積成長量!$Y$7:$AA$148,MATCH(【入力】吸収量・排出量算定シート!$H131+(Z$17-$M$17),幹材積成長量!$Y$7:$Y$148,0),MATCH($G131,幹材積成長量!$Y$7:$AA$7,0)),INDEX(幹材積成長量!$V$7:$X$148,MATCH(【入力】吸収量・排出量算定シート!$H131+(Z$17-$M$17),幹材積成長量!$V$7:$V$148,0),MATCH($G131,幹材積成長量!$V$7:$X$7,0)))),0)</f>
        <v>0</v>
      </c>
      <c r="AA131" s="187">
        <f>IFERROR(IF($F131="地位Ⅰ",INDEX(幹材積成長量!$S$7:$U$148,MATCH(【入力】吸収量・排出量算定シート!$H131+(AA$17-$M$17),幹材積成長量!$S$7:$S$148,0),MATCH($G131,幹材積成長量!$S$7:$U$7,0)),IF($F131="地位Ⅲ",INDEX(幹材積成長量!$Y$7:$AA$148,MATCH(【入力】吸収量・排出量算定シート!$H131+(AA$17-$M$17),幹材積成長量!$Y$7:$Y$148,0),MATCH($G131,幹材積成長量!$Y$7:$AA$7,0)),INDEX(幹材積成長量!$V$7:$X$148,MATCH(【入力】吸収量・排出量算定シート!$H131+(AA$17-$M$17),幹材積成長量!$V$7:$V$148,0),MATCH($G131,幹材積成長量!$V$7:$X$7,0)))),0)</f>
        <v>0</v>
      </c>
      <c r="AB131" s="187">
        <f>IFERROR(IF($F131="地位Ⅰ",INDEX(幹材積成長量!$S$7:$U$148,MATCH(【入力】吸収量・排出量算定シート!$H131+(AB$17-$M$17),幹材積成長量!$S$7:$S$148,0),MATCH($G131,幹材積成長量!$S$7:$U$7,0)),IF($F131="地位Ⅲ",INDEX(幹材積成長量!$Y$7:$AA$148,MATCH(【入力】吸収量・排出量算定シート!$H131+(AB$17-$M$17),幹材積成長量!$Y$7:$Y$148,0),MATCH($G131,幹材積成長量!$Y$7:$AA$7,0)),INDEX(幹材積成長量!$V$7:$X$148,MATCH(【入力】吸収量・排出量算定シート!$H131+(AB$17-$M$17),幹材積成長量!$V$7:$V$148,0),MATCH($G131,幹材積成長量!$V$7:$X$7,0)))),0)</f>
        <v>0</v>
      </c>
      <c r="AC131" s="187">
        <f>IFERROR(IF($F131="地位Ⅰ",INDEX(幹材積成長量!$S$7:$U$148,MATCH(【入力】吸収量・排出量算定シート!$H131+(AC$17-$M$17),幹材積成長量!$S$7:$S$148,0),MATCH($G131,幹材積成長量!$S$7:$U$7,0)),IF($F131="地位Ⅲ",INDEX(幹材積成長量!$Y$7:$AA$148,MATCH(【入力】吸収量・排出量算定シート!$H131+(AC$17-$M$17),幹材積成長量!$Y$7:$Y$148,0),MATCH($G131,幹材積成長量!$Y$7:$AA$7,0)),INDEX(幹材積成長量!$V$7:$X$148,MATCH(【入力】吸収量・排出量算定シート!$H131+(AC$17-$M$17),幹材積成長量!$V$7:$V$148,0),MATCH($G131,幹材積成長量!$V$7:$X$7,0)))),0)</f>
        <v>0</v>
      </c>
      <c r="AD131" s="2">
        <f>IFERROR(INDEX('BEF（拡大係数）'!$A$4:$AO$154,MATCH(【入力】吸収量・排出量算定シート!$H131,'BEF（拡大係数）'!$A$4:$A$154,0),MATCH($G131,'BEF（拡大係数）'!$A$4:$AO$4,0)),0)</f>
        <v>0</v>
      </c>
      <c r="AE131" s="2">
        <f>IFERROR(INDEX('BEF（拡大係数）'!$A$4:$AO$154,MATCH(【入力】吸収量・排出量算定シート!$H131,'BEF（拡大係数）'!$A$4:$A$154,0),MATCH($G131,'BEF（拡大係数）'!$A$4:$AO$4,0)),0)</f>
        <v>0</v>
      </c>
      <c r="AF131" s="2">
        <f>IFERROR(INDEX('BEF（拡大係数）'!$A$4:$AO$154,MATCH(【入力】吸収量・排出量算定シート!$H131,'BEF（拡大係数）'!$A$4:$A$154,0),MATCH($G131,'BEF（拡大係数）'!$A$4:$AO$4,0)),0)</f>
        <v>0</v>
      </c>
      <c r="AG131" s="2">
        <f>IFERROR(INDEX('BEF（拡大係数）'!$A$4:$AO$154,MATCH(【入力】吸収量・排出量算定シート!$H131,'BEF（拡大係数）'!$A$4:$A$154,0),MATCH($G131,'BEF（拡大係数）'!$A$4:$AO$4,0)),0)</f>
        <v>0</v>
      </c>
      <c r="AH131" s="2">
        <f>IFERROR(INDEX('BEF（拡大係数）'!$A$4:$AO$154,MATCH(【入力】吸収量・排出量算定シート!$H131,'BEF（拡大係数）'!$A$4:$A$154,0),MATCH($G131,'BEF（拡大係数）'!$A$4:$AO$4,0)),0)</f>
        <v>0</v>
      </c>
      <c r="AI131" s="2">
        <f>IFERROR(INDEX('BEF（拡大係数）'!$A$4:$AO$154,MATCH(【入力】吸収量・排出量算定シート!$H131,'BEF（拡大係数）'!$A$4:$A$154,0),MATCH($G131,'BEF（拡大係数）'!$A$4:$AO$4,0)),0)</f>
        <v>0</v>
      </c>
      <c r="AJ131" s="2">
        <f>IFERROR(INDEX('BEF（拡大係数）'!$A$4:$AO$154,MATCH(【入力】吸収量・排出量算定シート!$H131,'BEF（拡大係数）'!$A$4:$A$154,0),MATCH($G131,'BEF（拡大係数）'!$A$4:$AO$4,0)),0)</f>
        <v>0</v>
      </c>
      <c r="AK131" s="2">
        <f>IFERROR(INDEX('BEF（拡大係数）'!$A$4:$AO$154,MATCH(【入力】吸収量・排出量算定シート!$H131,'BEF（拡大係数）'!$A$4:$A$154,0),MATCH($G131,'BEF（拡大係数）'!$A$4:$AO$4,0)),0)</f>
        <v>0</v>
      </c>
      <c r="AL131" s="2">
        <f>IFERROR(INDEX('BEF（拡大係数）'!$A$4:$AO$154,MATCH(【入力】吸収量・排出量算定シート!$H131,'BEF（拡大係数）'!$A$4:$A$154,0),MATCH($G131,'BEF（拡大係数）'!$A$4:$AO$4,0)),0)</f>
        <v>0</v>
      </c>
      <c r="AM131" s="2">
        <f>IFERROR(INDEX('BEF（拡大係数）'!$A$4:$AO$154,MATCH(【入力】吸収量・排出量算定シート!$H131,'BEF（拡大係数）'!$A$4:$A$154,0),MATCH($G131,'BEF（拡大係数）'!$A$4:$AO$4,0)),0)</f>
        <v>0</v>
      </c>
      <c r="AN131" s="2">
        <f>IFERROR(INDEX('BEF（拡大係数）'!$A$4:$AO$154,MATCH(【入力】吸収量・排出量算定シート!$H131,'BEF（拡大係数）'!$A$4:$A$154,0),MATCH($G131,'BEF（拡大係数）'!$A$4:$AO$4,0)),0)</f>
        <v>0</v>
      </c>
      <c r="AO131" s="2">
        <f>IFERROR(INDEX('BEF（拡大係数）'!$A$4:$AO$154,MATCH(【入力】吸収量・排出量算定シート!$H131,'BEF（拡大係数）'!$A$4:$A$154,0),MATCH($G131,'BEF（拡大係数）'!$A$4:$AO$4,0)),0)</f>
        <v>0</v>
      </c>
      <c r="AP131" s="2">
        <f>IFERROR(INDEX('BEF（拡大係数）'!$A$4:$AO$154,MATCH(【入力】吸収量・排出量算定シート!$H131,'BEF（拡大係数）'!$A$4:$A$154,0),MATCH($G131,'BEF（拡大係数）'!$A$4:$AO$4,0)),0)</f>
        <v>0</v>
      </c>
      <c r="AQ131" s="2">
        <f>IFERROR(INDEX('BEF（拡大係数）'!$A$4:$AO$154,MATCH(【入力】吸収量・排出量算定シート!$H131,'BEF（拡大係数）'!$A$4:$A$154,0),MATCH($G131,'BEF（拡大係数）'!$A$4:$AO$4,0)),0)</f>
        <v>0</v>
      </c>
      <c r="AR131" s="2">
        <f>IFERROR(INDEX('BEF（拡大係数）'!$A$4:$AO$154,MATCH(【入力】吸収量・排出量算定シート!$H131,'BEF（拡大係数）'!$A$4:$A$154,0),MATCH($G131,'BEF（拡大係数）'!$A$4:$AO$4,0)),0)</f>
        <v>0</v>
      </c>
      <c r="AS131" s="2">
        <f>IFERROR(INDEX('BEF（拡大係数）'!$A$4:$AO$154,MATCH(【入力】吸収量・排出量算定シート!$H131,'BEF（拡大係数）'!$A$4:$A$154,0),MATCH($G131,'BEF（拡大係数）'!$A$4:$AO$4,0)),0)</f>
        <v>0</v>
      </c>
      <c r="AT131" s="2">
        <f>IFERROR(INDEX('BEF（拡大係数）'!$A$4:$AO$154,MATCH(【入力】吸収量・排出量算定シート!$H131,'BEF（拡大係数）'!$A$4:$A$154,0),MATCH($G131,'BEF（拡大係数）'!$A$4:$AO$4,0)),0)</f>
        <v>0</v>
      </c>
      <c r="AU131" s="2">
        <f>IFERROR(VLOOKUP($G131,パラメータ_オリジナル!$B$6:$G$45,4,FALSE),0)</f>
        <v>0</v>
      </c>
      <c r="AV131" s="2">
        <f>IFERROR(VLOOKUP($G131,パラメータ_オリジナル!$B$6:$G$45,5,FALSE),0)</f>
        <v>0</v>
      </c>
      <c r="AW131" s="2">
        <f>IFERROR(VLOOKUP($G131,パラメータ_オリジナル!$B$6:$G$45,6,FALSE),0)</f>
        <v>0</v>
      </c>
      <c r="AX131" s="125">
        <f t="shared" si="250"/>
        <v>0</v>
      </c>
      <c r="AY131" s="125">
        <f t="shared" si="251"/>
        <v>0</v>
      </c>
      <c r="AZ131" s="125">
        <f t="shared" si="252"/>
        <v>0</v>
      </c>
      <c r="BA131" s="125">
        <f t="shared" si="253"/>
        <v>0</v>
      </c>
      <c r="BB131" s="125">
        <f t="shared" si="254"/>
        <v>0</v>
      </c>
      <c r="BC131" s="125">
        <f t="shared" si="255"/>
        <v>0</v>
      </c>
      <c r="BD131" s="125">
        <f t="shared" si="256"/>
        <v>0</v>
      </c>
      <c r="BE131" s="125">
        <f t="shared" si="257"/>
        <v>0</v>
      </c>
      <c r="BF131" s="125">
        <f t="shared" si="258"/>
        <v>0</v>
      </c>
      <c r="BG131" s="125">
        <f t="shared" si="259"/>
        <v>0</v>
      </c>
      <c r="BH131" s="125">
        <f t="shared" si="260"/>
        <v>0</v>
      </c>
      <c r="BI131" s="125">
        <f t="shared" si="261"/>
        <v>0</v>
      </c>
      <c r="BJ131" s="125">
        <f t="shared" si="262"/>
        <v>0</v>
      </c>
      <c r="BK131" s="125">
        <f t="shared" si="263"/>
        <v>0</v>
      </c>
      <c r="BL131" s="125">
        <f t="shared" si="264"/>
        <v>0</v>
      </c>
      <c r="BM131" s="125">
        <f t="shared" si="265"/>
        <v>0</v>
      </c>
      <c r="BN131" s="125">
        <f t="shared" si="266"/>
        <v>0</v>
      </c>
      <c r="BO131" s="125">
        <f t="shared" si="267"/>
        <v>0</v>
      </c>
      <c r="BP131" s="125">
        <f t="shared" si="268"/>
        <v>0</v>
      </c>
      <c r="BQ131" s="125">
        <f t="shared" si="269"/>
        <v>0</v>
      </c>
      <c r="BR131" s="125">
        <f t="shared" si="270"/>
        <v>0</v>
      </c>
      <c r="BS131" s="125">
        <f t="shared" si="271"/>
        <v>0</v>
      </c>
      <c r="BT131" s="125">
        <f t="shared" si="272"/>
        <v>0</v>
      </c>
      <c r="BU131" s="125">
        <f t="shared" si="273"/>
        <v>0</v>
      </c>
      <c r="BV131" s="125">
        <f t="shared" si="274"/>
        <v>0</v>
      </c>
      <c r="BW131" s="125">
        <f t="shared" si="275"/>
        <v>0</v>
      </c>
      <c r="BX131" s="125">
        <f t="shared" si="276"/>
        <v>0</v>
      </c>
      <c r="BY131" s="125">
        <f t="shared" si="277"/>
        <v>0</v>
      </c>
      <c r="BZ131" s="125">
        <f t="shared" si="278"/>
        <v>0</v>
      </c>
      <c r="CA131" s="125">
        <f t="shared" si="279"/>
        <v>0</v>
      </c>
      <c r="CB131" s="125">
        <f t="shared" si="280"/>
        <v>0</v>
      </c>
      <c r="CC131" s="125">
        <f t="shared" si="281"/>
        <v>0</v>
      </c>
      <c r="CD131" s="125">
        <f t="shared" si="282"/>
        <v>0</v>
      </c>
      <c r="CE131" s="125">
        <f t="shared" si="283"/>
        <v>0</v>
      </c>
      <c r="CF131" s="2">
        <f>IFERROR(IF($F131="地位Ⅰ",INDEX(幹材積成長量!$I$7:$K$148,MATCH((【入力】吸収量・排出量算定シート!$H131+(【入力】吸収量・排出量算定シート!CF$17-【入力】吸収量・排出量算定シート!$CF$17)),幹材積成長量!$I$7:$I$148,0),MATCH(【入力】吸収量・排出量算定シート!$G131,幹材積成長量!$I$7:$K$7,0)),IF($F131="地位Ⅲ",INDEX(幹材積成長量!$O$7:$Q$148,MATCH((【入力】吸収量・排出量算定シート!$H131+(【入力】吸収量・排出量算定シート!CF$17-【入力】吸収量・排出量算定シート!$CF$17)),幹材積成長量!$O$7:$O$148,0),MATCH(【入力】吸収量・排出量算定シート!$G131,幹材積成長量!$O$7:$Q$7,0)),INDEX(幹材積成長量!$L$7:$N$148,MATCH((【入力】吸収量・排出量算定シート!$H131+(【入力】吸収量・排出量算定シート!CF$17-【入力】吸収量・排出量算定シート!$CF$17)),幹材積成長量!$L$7:$L$148,0),MATCH(【入力】吸収量・排出量算定シート!$G131,幹材積成長量!$L$7:$N$7,0)))),0)</f>
        <v>0</v>
      </c>
      <c r="CG131" s="2">
        <f>IFERROR(IF($F131="地位Ⅰ",INDEX(幹材積成長量!$I$7:$K$148,MATCH((【入力】吸収量・排出量算定シート!$H131+(【入力】吸収量・排出量算定シート!CG$17-【入力】吸収量・排出量算定シート!$CF$17)),幹材積成長量!$I$7:$I$148,0),MATCH(【入力】吸収量・排出量算定シート!$G131,幹材積成長量!$I$7:$K$7,0)),IF($F131="地位Ⅲ",INDEX(幹材積成長量!$O$7:$Q$148,MATCH((【入力】吸収量・排出量算定シート!$H131+(【入力】吸収量・排出量算定シート!CG$17-【入力】吸収量・排出量算定シート!$CF$17)),幹材積成長量!$O$7:$O$148,0),MATCH(【入力】吸収量・排出量算定シート!$G131,幹材積成長量!$O$7:$Q$7,0)),INDEX(幹材積成長量!$L$7:$N$148,MATCH((【入力】吸収量・排出量算定シート!$H131+(【入力】吸収量・排出量算定シート!CG$17-【入力】吸収量・排出量算定シート!$CF$17)),幹材積成長量!$L$7:$L$148,0),MATCH(【入力】吸収量・排出量算定シート!$G131,幹材積成長量!$L$7:$N$7,0)))),0)</f>
        <v>0</v>
      </c>
      <c r="CH131" s="2">
        <f>IFERROR(IF($F131="地位Ⅰ",INDEX(幹材積成長量!$I$7:$K$148,MATCH((【入力】吸収量・排出量算定シート!$H131+(【入力】吸収量・排出量算定シート!CH$17-【入力】吸収量・排出量算定シート!$CF$17)),幹材積成長量!$I$7:$I$148,0),MATCH(【入力】吸収量・排出量算定シート!$G131,幹材積成長量!$I$7:$K$7,0)),IF($F131="地位Ⅲ",INDEX(幹材積成長量!$O$7:$Q$148,MATCH((【入力】吸収量・排出量算定シート!$H131+(【入力】吸収量・排出量算定シート!CH$17-【入力】吸収量・排出量算定シート!$CF$17)),幹材積成長量!$O$7:$O$148,0),MATCH(【入力】吸収量・排出量算定シート!$G131,幹材積成長量!$O$7:$Q$7,0)),INDEX(幹材積成長量!$L$7:$N$148,MATCH((【入力】吸収量・排出量算定シート!$H131+(【入力】吸収量・排出量算定シート!CH$17-【入力】吸収量・排出量算定シート!$CF$17)),幹材積成長量!$L$7:$L$148,0),MATCH(【入力】吸収量・排出量算定シート!$G131,幹材積成長量!$L$7:$N$7,0)))),0)</f>
        <v>0</v>
      </c>
      <c r="CI131" s="2">
        <f>IFERROR(IF($F131="地位Ⅰ",INDEX(幹材積成長量!$I$7:$K$148,MATCH((【入力】吸収量・排出量算定シート!$H131+(【入力】吸収量・排出量算定シート!CI$17-【入力】吸収量・排出量算定シート!$CF$17)),幹材積成長量!$I$7:$I$148,0),MATCH(【入力】吸収量・排出量算定シート!$G131,幹材積成長量!$I$7:$K$7,0)),IF($F131="地位Ⅲ",INDEX(幹材積成長量!$O$7:$Q$148,MATCH((【入力】吸収量・排出量算定シート!$H131+(【入力】吸収量・排出量算定シート!CI$17-【入力】吸収量・排出量算定シート!$CF$17)),幹材積成長量!$O$7:$O$148,0),MATCH(【入力】吸収量・排出量算定シート!$G131,幹材積成長量!$O$7:$Q$7,0)),INDEX(幹材積成長量!$L$7:$N$148,MATCH((【入力】吸収量・排出量算定シート!$H131+(【入力】吸収量・排出量算定シート!CI$17-【入力】吸収量・排出量算定シート!$CF$17)),幹材積成長量!$L$7:$L$148,0),MATCH(【入力】吸収量・排出量算定シート!$G131,幹材積成長量!$L$7:$N$7,0)))),0)</f>
        <v>0</v>
      </c>
      <c r="CJ131" s="2">
        <f>IFERROR(IF($F131="地位Ⅰ",INDEX(幹材積成長量!$I$7:$K$148,MATCH((【入力】吸収量・排出量算定シート!$H131+(【入力】吸収量・排出量算定シート!CJ$17-【入力】吸収量・排出量算定シート!$CF$17)),幹材積成長量!$I$7:$I$148,0),MATCH(【入力】吸収量・排出量算定シート!$G131,幹材積成長量!$I$7:$K$7,0)),IF($F131="地位Ⅲ",INDEX(幹材積成長量!$O$7:$Q$148,MATCH((【入力】吸収量・排出量算定シート!$H131+(【入力】吸収量・排出量算定シート!CJ$17-【入力】吸収量・排出量算定シート!$CF$17)),幹材積成長量!$O$7:$O$148,0),MATCH(【入力】吸収量・排出量算定シート!$G131,幹材積成長量!$O$7:$Q$7,0)),INDEX(幹材積成長量!$L$7:$N$148,MATCH((【入力】吸収量・排出量算定シート!$H131+(【入力】吸収量・排出量算定シート!CJ$17-【入力】吸収量・排出量算定シート!$CF$17)),幹材積成長量!$L$7:$L$148,0),MATCH(【入力】吸収量・排出量算定シート!$G131,幹材積成長量!$L$7:$N$7,0)))),0)</f>
        <v>0</v>
      </c>
      <c r="CK131" s="2">
        <f>IFERROR(IF($F131="地位Ⅰ",INDEX(幹材積成長量!$I$7:$K$148,MATCH((【入力】吸収量・排出量算定シート!$H131+(【入力】吸収量・排出量算定シート!CK$17-【入力】吸収量・排出量算定シート!$CF$17)),幹材積成長量!$I$7:$I$148,0),MATCH(【入力】吸収量・排出量算定シート!$G131,幹材積成長量!$I$7:$K$7,0)),IF($F131="地位Ⅲ",INDEX(幹材積成長量!$O$7:$Q$148,MATCH((【入力】吸収量・排出量算定シート!$H131+(【入力】吸収量・排出量算定シート!CK$17-【入力】吸収量・排出量算定シート!$CF$17)),幹材積成長量!$O$7:$O$148,0),MATCH(【入力】吸収量・排出量算定シート!$G131,幹材積成長量!$O$7:$Q$7,0)),INDEX(幹材積成長量!$L$7:$N$148,MATCH((【入力】吸収量・排出量算定シート!$H131+(【入力】吸収量・排出量算定シート!CK$17-【入力】吸収量・排出量算定シート!$CF$17)),幹材積成長量!$L$7:$L$148,0),MATCH(【入力】吸収量・排出量算定シート!$G131,幹材積成長量!$L$7:$N$7,0)))),0)</f>
        <v>0</v>
      </c>
      <c r="CL131" s="2">
        <f>IFERROR(IF($F131="地位Ⅰ",INDEX(幹材積成長量!$I$7:$K$148,MATCH((【入力】吸収量・排出量算定シート!$H131+(【入力】吸収量・排出量算定シート!CL$17-【入力】吸収量・排出量算定シート!$CF$17)),幹材積成長量!$I$7:$I$148,0),MATCH(【入力】吸収量・排出量算定シート!$G131,幹材積成長量!$I$7:$K$7,0)),IF($F131="地位Ⅲ",INDEX(幹材積成長量!$O$7:$Q$148,MATCH((【入力】吸収量・排出量算定シート!$H131+(【入力】吸収量・排出量算定シート!CL$17-【入力】吸収量・排出量算定シート!$CF$17)),幹材積成長量!$O$7:$O$148,0),MATCH(【入力】吸収量・排出量算定シート!$G131,幹材積成長量!$O$7:$Q$7,0)),INDEX(幹材積成長量!$L$7:$N$148,MATCH((【入力】吸収量・排出量算定シート!$H131+(【入力】吸収量・排出量算定シート!CL$17-【入力】吸収量・排出量算定シート!$CF$17)),幹材積成長量!$L$7:$L$148,0),MATCH(【入力】吸収量・排出量算定シート!$G131,幹材積成長量!$L$7:$N$7,0)))),0)</f>
        <v>0</v>
      </c>
      <c r="CM131" s="2">
        <f>IFERROR(IF($F131="地位Ⅰ",INDEX(幹材積成長量!$I$7:$K$148,MATCH((【入力】吸収量・排出量算定シート!$H131+(【入力】吸収量・排出量算定シート!CM$17-【入力】吸収量・排出量算定シート!$CF$17)),幹材積成長量!$I$7:$I$148,0),MATCH(【入力】吸収量・排出量算定シート!$G131,幹材積成長量!$I$7:$K$7,0)),IF($F131="地位Ⅲ",INDEX(幹材積成長量!$O$7:$Q$148,MATCH((【入力】吸収量・排出量算定シート!$H131+(【入力】吸収量・排出量算定シート!CM$17-【入力】吸収量・排出量算定シート!$CF$17)),幹材積成長量!$O$7:$O$148,0),MATCH(【入力】吸収量・排出量算定シート!$G131,幹材積成長量!$O$7:$Q$7,0)),INDEX(幹材積成長量!$L$7:$N$148,MATCH((【入力】吸収量・排出量算定シート!$H131+(【入力】吸収量・排出量算定シート!CM$17-【入力】吸収量・排出量算定シート!$CF$17)),幹材積成長量!$L$7:$L$148,0),MATCH(【入力】吸収量・排出量算定シート!$G131,幹材積成長量!$L$7:$N$7,0)))),0)</f>
        <v>0</v>
      </c>
      <c r="CN131" s="2">
        <f>IFERROR(IF($F131="地位Ⅰ",INDEX(幹材積成長量!$I$7:$K$148,MATCH((【入力】吸収量・排出量算定シート!$H131+(【入力】吸収量・排出量算定シート!CN$17-【入力】吸収量・排出量算定シート!$CF$17)),幹材積成長量!$I$7:$I$148,0),MATCH(【入力】吸収量・排出量算定シート!$G131,幹材積成長量!$I$7:$K$7,0)),IF($F131="地位Ⅲ",INDEX(幹材積成長量!$O$7:$Q$148,MATCH((【入力】吸収量・排出量算定シート!$H131+(【入力】吸収量・排出量算定シート!CN$17-【入力】吸収量・排出量算定シート!$CF$17)),幹材積成長量!$O$7:$O$148,0),MATCH(【入力】吸収量・排出量算定シート!$G131,幹材積成長量!$O$7:$Q$7,0)),INDEX(幹材積成長量!$L$7:$N$148,MATCH((【入力】吸収量・排出量算定シート!$H131+(【入力】吸収量・排出量算定シート!CN$17-【入力】吸収量・排出量算定シート!$CF$17)),幹材積成長量!$L$7:$L$148,0),MATCH(【入力】吸収量・排出量算定シート!$G131,幹材積成長量!$L$7:$N$7,0)))),0)</f>
        <v>0</v>
      </c>
      <c r="CO131" s="2">
        <f>IFERROR(IF($F131="地位Ⅰ",INDEX(幹材積成長量!$I$7:$K$148,MATCH((【入力】吸収量・排出量算定シート!$H131+(【入力】吸収量・排出量算定シート!CO$17-【入力】吸収量・排出量算定シート!$CF$17)),幹材積成長量!$I$7:$I$148,0),MATCH(【入力】吸収量・排出量算定シート!$G131,幹材積成長量!$I$7:$K$7,0)),IF($F131="地位Ⅲ",INDEX(幹材積成長量!$O$7:$Q$148,MATCH((【入力】吸収量・排出量算定シート!$H131+(【入力】吸収量・排出量算定シート!CO$17-【入力】吸収量・排出量算定シート!$CF$17)),幹材積成長量!$O$7:$O$148,0),MATCH(【入力】吸収量・排出量算定シート!$G131,幹材積成長量!$O$7:$Q$7,0)),INDEX(幹材積成長量!$L$7:$N$148,MATCH((【入力】吸収量・排出量算定シート!$H131+(【入力】吸収量・排出量算定シート!CO$17-【入力】吸収量・排出量算定シート!$CF$17)),幹材積成長量!$L$7:$L$148,0),MATCH(【入力】吸収量・排出量算定シート!$G131,幹材積成長量!$L$7:$N$7,0)))),0)</f>
        <v>0</v>
      </c>
      <c r="CP131" s="2">
        <f>IFERROR(IF($F131="地位Ⅰ",INDEX(幹材積成長量!$I$7:$K$148,MATCH((【入力】吸収量・排出量算定シート!$H131+(【入力】吸収量・排出量算定シート!CP$17-【入力】吸収量・排出量算定シート!$CF$17)),幹材積成長量!$I$7:$I$148,0),MATCH(【入力】吸収量・排出量算定シート!$G131,幹材積成長量!$I$7:$K$7,0)),IF($F131="地位Ⅲ",INDEX(幹材積成長量!$O$7:$Q$148,MATCH((【入力】吸収量・排出量算定シート!$H131+(【入力】吸収量・排出量算定シート!CP$17-【入力】吸収量・排出量算定シート!$CF$17)),幹材積成長量!$O$7:$O$148,0),MATCH(【入力】吸収量・排出量算定シート!$G131,幹材積成長量!$O$7:$Q$7,0)),INDEX(幹材積成長量!$L$7:$N$148,MATCH((【入力】吸収量・排出量算定シート!$H131+(【入力】吸収量・排出量算定シート!CP$17-【入力】吸収量・排出量算定シート!$CF$17)),幹材積成長量!$L$7:$L$148,0),MATCH(【入力】吸収量・排出量算定シート!$G131,幹材積成長量!$L$7:$N$7,0)))),0)</f>
        <v>0</v>
      </c>
      <c r="CQ131" s="2">
        <f>IFERROR(IF($F131="地位Ⅰ",INDEX(幹材積成長量!$I$7:$K$148,MATCH((【入力】吸収量・排出量算定シート!$H131+(【入力】吸収量・排出量算定シート!CQ$17-【入力】吸収量・排出量算定シート!$CF$17)),幹材積成長量!$I$7:$I$148,0),MATCH(【入力】吸収量・排出量算定シート!$G131,幹材積成長量!$I$7:$K$7,0)),IF($F131="地位Ⅲ",INDEX(幹材積成長量!$O$7:$Q$148,MATCH((【入力】吸収量・排出量算定シート!$H131+(【入力】吸収量・排出量算定シート!CQ$17-【入力】吸収量・排出量算定シート!$CF$17)),幹材積成長量!$O$7:$O$148,0),MATCH(【入力】吸収量・排出量算定シート!$G131,幹材積成長量!$O$7:$Q$7,0)),INDEX(幹材積成長量!$L$7:$N$148,MATCH((【入力】吸収量・排出量算定シート!$H131+(【入力】吸収量・排出量算定シート!CQ$17-【入力】吸収量・排出量算定シート!$CF$17)),幹材積成長量!$L$7:$L$148,0),MATCH(【入力】吸収量・排出量算定シート!$G131,幹材積成長量!$L$7:$N$7,0)))),0)</f>
        <v>0</v>
      </c>
      <c r="CR131" s="2">
        <f>IFERROR(IF($F131="地位Ⅰ",INDEX(幹材積成長量!$I$7:$K$148,MATCH((【入力】吸収量・排出量算定シート!$H131+(【入力】吸収量・排出量算定シート!CR$17-【入力】吸収量・排出量算定シート!$CF$17)),幹材積成長量!$I$7:$I$148,0),MATCH(【入力】吸収量・排出量算定シート!$G131,幹材積成長量!$I$7:$K$7,0)),IF($F131="地位Ⅲ",INDEX(幹材積成長量!$O$7:$Q$148,MATCH((【入力】吸収量・排出量算定シート!$H131+(【入力】吸収量・排出量算定シート!CR$17-【入力】吸収量・排出量算定シート!$CF$17)),幹材積成長量!$O$7:$O$148,0),MATCH(【入力】吸収量・排出量算定シート!$G131,幹材積成長量!$O$7:$Q$7,0)),INDEX(幹材積成長量!$L$7:$N$148,MATCH((【入力】吸収量・排出量算定シート!$H131+(【入力】吸収量・排出量算定シート!CR$17-【入力】吸収量・排出量算定シート!$CF$17)),幹材積成長量!$L$7:$L$148,0),MATCH(【入力】吸収量・排出量算定シート!$G131,幹材積成長量!$L$7:$N$7,0)))),0)</f>
        <v>0</v>
      </c>
      <c r="CS131" s="2">
        <f>IFERROR(IF($F131="地位Ⅰ",INDEX(幹材積成長量!$I$7:$K$148,MATCH((【入力】吸収量・排出量算定シート!$H131+(【入力】吸収量・排出量算定シート!CS$17-【入力】吸収量・排出量算定シート!$CF$17)),幹材積成長量!$I$7:$I$148,0),MATCH(【入力】吸収量・排出量算定シート!$G131,幹材積成長量!$I$7:$K$7,0)),IF($F131="地位Ⅲ",INDEX(幹材積成長量!$O$7:$Q$148,MATCH((【入力】吸収量・排出量算定シート!$H131+(【入力】吸収量・排出量算定シート!CS$17-【入力】吸収量・排出量算定シート!$CF$17)),幹材積成長量!$O$7:$O$148,0),MATCH(【入力】吸収量・排出量算定シート!$G131,幹材積成長量!$O$7:$Q$7,0)),INDEX(幹材積成長量!$L$7:$N$148,MATCH((【入力】吸収量・排出量算定シート!$H131+(【入力】吸収量・排出量算定シート!CS$17-【入力】吸収量・排出量算定シート!$CF$17)),幹材積成長量!$L$7:$L$148,0),MATCH(【入力】吸収量・排出量算定シート!$G131,幹材積成長量!$L$7:$N$7,0)))),0)</f>
        <v>0</v>
      </c>
      <c r="CT131" s="2">
        <f>IFERROR(IF($F131="地位Ⅰ",INDEX(幹材積成長量!$I$7:$K$148,MATCH((【入力】吸収量・排出量算定シート!$H131+(【入力】吸収量・排出量算定シート!CT$17-【入力】吸収量・排出量算定シート!$CF$17)),幹材積成長量!$I$7:$I$148,0),MATCH(【入力】吸収量・排出量算定シート!$G131,幹材積成長量!$I$7:$K$7,0)),IF($F131="地位Ⅲ",INDEX(幹材積成長量!$O$7:$Q$148,MATCH((【入力】吸収量・排出量算定シート!$H131+(【入力】吸収量・排出量算定シート!CT$17-【入力】吸収量・排出量算定シート!$CF$17)),幹材積成長量!$O$7:$O$148,0),MATCH(【入力】吸収量・排出量算定シート!$G131,幹材積成長量!$O$7:$Q$7,0)),INDEX(幹材積成長量!$L$7:$N$148,MATCH((【入力】吸収量・排出量算定シート!$H131+(【入力】吸収量・排出量算定シート!CT$17-【入力】吸収量・排出量算定シート!$CF$17)),幹材積成長量!$L$7:$L$148,0),MATCH(【入力】吸収量・排出量算定シート!$G131,幹材積成長量!$L$7:$N$7,0)))),0)</f>
        <v>0</v>
      </c>
      <c r="CU131" s="2">
        <f>IFERROR(IF($F131="地位Ⅰ",INDEX(幹材積成長量!$I$7:$K$148,MATCH((【入力】吸収量・排出量算定シート!$H131+(【入力】吸収量・排出量算定シート!CU$17-【入力】吸収量・排出量算定シート!$CF$17)),幹材積成長量!$I$7:$I$148,0),MATCH(【入力】吸収量・排出量算定シート!$G131,幹材積成長量!$I$7:$K$7,0)),IF($F131="地位Ⅲ",INDEX(幹材積成長量!$O$7:$Q$148,MATCH((【入力】吸収量・排出量算定シート!$H131+(【入力】吸収量・排出量算定シート!CU$17-【入力】吸収量・排出量算定シート!$CF$17)),幹材積成長量!$O$7:$O$148,0),MATCH(【入力】吸収量・排出量算定シート!$G131,幹材積成長量!$O$7:$Q$7,0)),INDEX(幹材積成長量!$L$7:$N$148,MATCH((【入力】吸収量・排出量算定シート!$H131+(【入力】吸収量・排出量算定シート!CU$17-【入力】吸収量・排出量算定シート!$CF$17)),幹材積成長量!$L$7:$L$148,0),MATCH(【入力】吸収量・排出量算定シート!$G131,幹材積成長量!$L$7:$N$7,0)))),0)</f>
        <v>0</v>
      </c>
      <c r="CV131" s="2">
        <f>IFERROR(IF($F131="地位Ⅰ",INDEX(幹材積成長量!$I$7:$K$148,MATCH((【入力】吸収量・排出量算定シート!$H131+(【入力】吸収量・排出量算定シート!CV$17-【入力】吸収量・排出量算定シート!$CF$17)),幹材積成長量!$I$7:$I$148,0),MATCH(【入力】吸収量・排出量算定シート!$G131,幹材積成長量!$I$7:$K$7,0)),IF($F131="地位Ⅲ",INDEX(幹材積成長量!$O$7:$Q$148,MATCH((【入力】吸収量・排出量算定シート!$H131+(【入力】吸収量・排出量算定シート!CV$17-【入力】吸収量・排出量算定シート!$CF$17)),幹材積成長量!$O$7:$O$148,0),MATCH(【入力】吸収量・排出量算定シート!$G131,幹材積成長量!$O$7:$Q$7,0)),INDEX(幹材積成長量!$L$7:$N$148,MATCH((【入力】吸収量・排出量算定シート!$H131+(【入力】吸収量・排出量算定シート!CV$17-【入力】吸収量・排出量算定シート!$CF$17)),幹材積成長量!$L$7:$L$148,0),MATCH(【入力】吸収量・排出量算定シート!$G131,幹材積成長量!$L$7:$N$7,0)))),0)</f>
        <v>0</v>
      </c>
      <c r="CW131" s="2">
        <f t="shared" si="284"/>
        <v>0</v>
      </c>
      <c r="CX131" s="2">
        <f t="shared" si="285"/>
        <v>0</v>
      </c>
      <c r="CY131" s="2">
        <f t="shared" si="286"/>
        <v>0</v>
      </c>
      <c r="CZ131" s="2">
        <f t="shared" si="287"/>
        <v>0</v>
      </c>
      <c r="DA131" s="2">
        <f t="shared" si="288"/>
        <v>0</v>
      </c>
      <c r="DB131" s="2">
        <f t="shared" si="289"/>
        <v>0</v>
      </c>
      <c r="DC131" s="2">
        <f t="shared" si="290"/>
        <v>0</v>
      </c>
      <c r="DD131" s="2">
        <f t="shared" si="291"/>
        <v>0</v>
      </c>
      <c r="DE131" s="2">
        <f t="shared" si="292"/>
        <v>0</v>
      </c>
      <c r="DF131" s="2">
        <f t="shared" si="293"/>
        <v>0</v>
      </c>
      <c r="DG131" s="2">
        <f t="shared" si="294"/>
        <v>0</v>
      </c>
      <c r="DH131" s="2">
        <f t="shared" si="295"/>
        <v>0</v>
      </c>
      <c r="DI131" s="2">
        <f t="shared" si="296"/>
        <v>0</v>
      </c>
      <c r="DJ131" s="2">
        <f t="shared" si="297"/>
        <v>0</v>
      </c>
      <c r="DK131" s="2">
        <f t="shared" si="298"/>
        <v>0</v>
      </c>
      <c r="DL131" s="2">
        <f t="shared" si="299"/>
        <v>0</v>
      </c>
      <c r="DM131" s="2">
        <f t="shared" si="300"/>
        <v>0</v>
      </c>
      <c r="DN131" s="187">
        <f>IFERROR(IF($F131="地位Ⅰ",INDEX(幹材積成長量!$AE$7:$AG$14,8,MATCH(【入力】吸収量・排出量算定シート!$G131,幹材積成長量!$AE$7:$AG$7,0)),IF($F131="地位Ⅲ",INDEX(幹材積成長量!$AK$7:$AM$14,8,MATCH(【入力】吸収量・排出量算定シート!$G131,幹材積成長量!$AK$7:$AM$7,0)),INDEX(幹材積成長量!$AH$7:$AJ$14,8,MATCH(【入力】吸収量・排出量算定シート!$G131,幹材積成長量!$AH$7:$AJ$7,0)))),0)</f>
        <v>0</v>
      </c>
      <c r="DO131" s="187">
        <f>IFERROR(IF($F131="地位Ⅰ",INDEX(幹材積成長量!$AE$7:$AG$14,8,MATCH(【入力】吸収量・排出量算定シート!$G131,幹材積成長量!$AE$7:$AG$7,0)),IF($F131="地位Ⅲ",INDEX(幹材積成長量!$AK$7:$AM$14,8,MATCH(【入力】吸収量・排出量算定シート!$G131,幹材積成長量!$AK$7:$AM$7,0)),INDEX(幹材積成長量!$AH$7:$AJ$14,8,MATCH(【入力】吸収量・排出量算定シート!$G131,幹材積成長量!$AH$7:$AJ$7,0)))),0)</f>
        <v>0</v>
      </c>
      <c r="DP131" s="187">
        <f>IFERROR(IF($F131="地位Ⅰ",INDEX(幹材積成長量!$AE$7:$AG$14,8,MATCH(【入力】吸収量・排出量算定シート!$G131,幹材積成長量!$AE$7:$AG$7,0)),IF($F131="地位Ⅲ",INDEX(幹材積成長量!$AK$7:$AM$14,8,MATCH(【入力】吸収量・排出量算定シート!$G131,幹材積成長量!$AK$7:$AM$7,0)),INDEX(幹材積成長量!$AH$7:$AJ$14,8,MATCH(【入力】吸収量・排出量算定シート!$G131,幹材積成長量!$AH$7:$AJ$7,0)))),0)</f>
        <v>0</v>
      </c>
      <c r="DQ131" s="187">
        <f>IFERROR(IF($F131="地位Ⅰ",INDEX(幹材積成長量!$AE$7:$AG$14,8,MATCH(【入力】吸収量・排出量算定シート!$G131,幹材積成長量!$AE$7:$AG$7,0)),IF($F131="地位Ⅲ",INDEX(幹材積成長量!$AK$7:$AM$14,8,MATCH(【入力】吸収量・排出量算定シート!$G131,幹材積成長量!$AK$7:$AM$7,0)),INDEX(幹材積成長量!$AH$7:$AJ$14,8,MATCH(【入力】吸収量・排出量算定シート!$G131,幹材積成長量!$AH$7:$AJ$7,0)))),0)</f>
        <v>0</v>
      </c>
      <c r="DR131" s="187">
        <f>IFERROR(IF($F131="地位Ⅰ",INDEX(幹材積成長量!$AE$7:$AG$14,8,MATCH(【入力】吸収量・排出量算定シート!$G131,幹材積成長量!$AE$7:$AG$7,0)),IF($F131="地位Ⅲ",INDEX(幹材積成長量!$AK$7:$AM$14,8,MATCH(【入力】吸収量・排出量算定シート!$G131,幹材積成長量!$AK$7:$AM$7,0)),INDEX(幹材積成長量!$AH$7:$AJ$14,8,MATCH(【入力】吸収量・排出量算定シート!$G131,幹材積成長量!$AH$7:$AJ$7,0)))),0)</f>
        <v>0</v>
      </c>
      <c r="DS131" s="187">
        <f>IFERROR(IF($F131="地位Ⅰ",INDEX(幹材積成長量!$AE$7:$AG$14,8,MATCH(【入力】吸収量・排出量算定シート!$G131,幹材積成長量!$AE$7:$AG$7,0)),IF($F131="地位Ⅲ",INDEX(幹材積成長量!$AK$7:$AM$14,8,MATCH(【入力】吸収量・排出量算定シート!$G131,幹材積成長量!$AK$7:$AM$7,0)),INDEX(幹材積成長量!$AH$7:$AJ$14,8,MATCH(【入力】吸収量・排出量算定シート!$G131,幹材積成長量!$AH$7:$AJ$7,0)))),0)</f>
        <v>0</v>
      </c>
      <c r="DT131" s="187">
        <f>IFERROR(IF($F131="地位Ⅰ",INDEX(幹材積成長量!$AE$7:$AG$14,8,MATCH(【入力】吸収量・排出量算定シート!$G131,幹材積成長量!$AE$7:$AG$7,0)),IF($F131="地位Ⅲ",INDEX(幹材積成長量!$AK$7:$AM$14,8,MATCH(【入力】吸収量・排出量算定シート!$G131,幹材積成長量!$AK$7:$AM$7,0)),INDEX(幹材積成長量!$AH$7:$AJ$14,8,MATCH(【入力】吸収量・排出量算定シート!$G131,幹材積成長量!$AH$7:$AJ$7,0)))),0)</f>
        <v>0</v>
      </c>
      <c r="DU131" s="187">
        <f>IFERROR(IF($F131="地位Ⅰ",INDEX(幹材積成長量!$AE$7:$AG$14,8,MATCH(【入力】吸収量・排出量算定シート!$G131,幹材積成長量!$AE$7:$AG$7,0)),IF($F131="地位Ⅲ",INDEX(幹材積成長量!$AK$7:$AM$14,8,MATCH(【入力】吸収量・排出量算定シート!$G131,幹材積成長量!$AK$7:$AM$7,0)),INDEX(幹材積成長量!$AH$7:$AJ$14,8,MATCH(【入力】吸収量・排出量算定シート!$G131,幹材積成長量!$AH$7:$AJ$7,0)))),0)</f>
        <v>0</v>
      </c>
      <c r="DV131" s="187">
        <f>IFERROR(IF($F131="地位Ⅰ",INDEX(幹材積成長量!$AE$7:$AG$14,8,MATCH(【入力】吸収量・排出量算定シート!$G131,幹材積成長量!$AE$7:$AG$7,0)),IF($F131="地位Ⅲ",INDEX(幹材積成長量!$AK$7:$AM$14,8,MATCH(【入力】吸収量・排出量算定シート!$G131,幹材積成長量!$AK$7:$AM$7,0)),INDEX(幹材積成長量!$AH$7:$AJ$14,8,MATCH(【入力】吸収量・排出量算定シート!$G131,幹材積成長量!$AH$7:$AJ$7,0)))),0)</f>
        <v>0</v>
      </c>
      <c r="DW131" s="187">
        <f>IFERROR(IF($F131="地位Ⅰ",INDEX(幹材積成長量!$AE$7:$AG$14,8,MATCH(【入力】吸収量・排出量算定シート!$G131,幹材積成長量!$AE$7:$AG$7,0)),IF($F131="地位Ⅲ",INDEX(幹材積成長量!$AK$7:$AM$14,8,MATCH(【入力】吸収量・排出量算定シート!$G131,幹材積成長量!$AK$7:$AM$7,0)),INDEX(幹材積成長量!$AH$7:$AJ$14,8,MATCH(【入力】吸収量・排出量算定シート!$G131,幹材積成長量!$AH$7:$AJ$7,0)))),0)</f>
        <v>0</v>
      </c>
      <c r="DX131" s="187">
        <f>IFERROR(IF($F131="地位Ⅰ",INDEX(幹材積成長量!$AE$7:$AG$14,8,MATCH(【入力】吸収量・排出量算定シート!$G131,幹材積成長量!$AE$7:$AG$7,0)),IF($F131="地位Ⅲ",INDEX(幹材積成長量!$AK$7:$AM$14,8,MATCH(【入力】吸収量・排出量算定シート!$G131,幹材積成長量!$AK$7:$AM$7,0)),INDEX(幹材積成長量!$AH$7:$AJ$14,8,MATCH(【入力】吸収量・排出量算定シート!$G131,幹材積成長量!$AH$7:$AJ$7,0)))),0)</f>
        <v>0</v>
      </c>
      <c r="DY131" s="187">
        <f>IFERROR(IF($F131="地位Ⅰ",INDEX(幹材積成長量!$AE$7:$AG$14,8,MATCH(【入力】吸収量・排出量算定シート!$G131,幹材積成長量!$AE$7:$AG$7,0)),IF($F131="地位Ⅲ",INDEX(幹材積成長量!$AK$7:$AM$14,8,MATCH(【入力】吸収量・排出量算定シート!$G131,幹材積成長量!$AK$7:$AM$7,0)),INDEX(幹材積成長量!$AH$7:$AJ$14,8,MATCH(【入力】吸収量・排出量算定シート!$G131,幹材積成長量!$AH$7:$AJ$7,0)))),0)</f>
        <v>0</v>
      </c>
      <c r="DZ131" s="187">
        <f>IFERROR(IF($F131="地位Ⅰ",INDEX(幹材積成長量!$AE$7:$AG$14,8,MATCH(【入力】吸収量・排出量算定シート!$G131,幹材積成長量!$AE$7:$AG$7,0)),IF($F131="地位Ⅲ",INDEX(幹材積成長量!$AK$7:$AM$14,8,MATCH(【入力】吸収量・排出量算定シート!$G131,幹材積成長量!$AK$7:$AM$7,0)),INDEX(幹材積成長量!$AH$7:$AJ$14,8,MATCH(【入力】吸収量・排出量算定シート!$G131,幹材積成長量!$AH$7:$AJ$7,0)))),0)</f>
        <v>0</v>
      </c>
      <c r="EA131" s="187">
        <f>IFERROR(IF($F131="地位Ⅰ",INDEX(幹材積成長量!$AE$7:$AG$14,8,MATCH(【入力】吸収量・排出量算定シート!$G131,幹材積成長量!$AE$7:$AG$7,0)),IF($F131="地位Ⅲ",INDEX(幹材積成長量!$AK$7:$AM$14,8,MATCH(【入力】吸収量・排出量算定シート!$G131,幹材積成長量!$AK$7:$AM$7,0)),INDEX(幹材積成長量!$AH$7:$AJ$14,8,MATCH(【入力】吸収量・排出量算定シート!$G131,幹材積成長量!$AH$7:$AJ$7,0)))),0)</f>
        <v>0</v>
      </c>
      <c r="EB131" s="187">
        <f>IFERROR(IF($F131="地位Ⅰ",INDEX(幹材積成長量!$AE$7:$AG$14,8,MATCH(【入力】吸収量・排出量算定シート!$G131,幹材積成長量!$AE$7:$AG$7,0)),IF($F131="地位Ⅲ",INDEX(幹材積成長量!$AK$7:$AM$14,8,MATCH(【入力】吸収量・排出量算定シート!$G131,幹材積成長量!$AK$7:$AM$7,0)),INDEX(幹材積成長量!$AH$7:$AJ$14,8,MATCH(【入力】吸収量・排出量算定シート!$G131,幹材積成長量!$AH$7:$AJ$7,0)))),0)</f>
        <v>0</v>
      </c>
      <c r="EC131" s="187">
        <f>IFERROR(IF($F131="地位Ⅰ",INDEX(幹材積成長量!$AE$7:$AG$14,8,MATCH(【入力】吸収量・排出量算定シート!$G131,幹材積成長量!$AE$7:$AG$7,0)),IF($F131="地位Ⅲ",INDEX(幹材積成長量!$AK$7:$AM$14,8,MATCH(【入力】吸収量・排出量算定シート!$G131,幹材積成長量!$AK$7:$AM$7,0)),INDEX(幹材積成長量!$AH$7:$AJ$14,8,MATCH(【入力】吸収量・排出量算定シート!$G131,幹材積成長量!$AH$7:$AJ$7,0)))),0)</f>
        <v>0</v>
      </c>
      <c r="ED131" s="186">
        <f t="shared" si="301"/>
        <v>0</v>
      </c>
      <c r="EE131" s="186">
        <f t="shared" si="302"/>
        <v>0</v>
      </c>
      <c r="EF131" s="186">
        <f t="shared" si="303"/>
        <v>0</v>
      </c>
      <c r="EG131" s="186">
        <f t="shared" si="304"/>
        <v>0</v>
      </c>
      <c r="EH131" s="186">
        <f t="shared" si="305"/>
        <v>0</v>
      </c>
      <c r="EI131" s="186">
        <f t="shared" si="306"/>
        <v>0</v>
      </c>
      <c r="EJ131" s="186">
        <f t="shared" si="307"/>
        <v>0</v>
      </c>
      <c r="EK131" s="186">
        <f t="shared" si="308"/>
        <v>0</v>
      </c>
      <c r="EL131" s="186">
        <f t="shared" si="309"/>
        <v>0</v>
      </c>
      <c r="EM131" s="186">
        <f t="shared" si="310"/>
        <v>0</v>
      </c>
      <c r="EN131" s="186">
        <f t="shared" si="311"/>
        <v>0</v>
      </c>
      <c r="EO131" s="186">
        <f t="shared" si="312"/>
        <v>0</v>
      </c>
      <c r="EP131" s="186">
        <f t="shared" si="313"/>
        <v>0</v>
      </c>
      <c r="EQ131" s="186">
        <f t="shared" si="314"/>
        <v>0</v>
      </c>
      <c r="ER131" s="186">
        <f t="shared" si="315"/>
        <v>0</v>
      </c>
      <c r="ES131" s="186">
        <f t="shared" si="316"/>
        <v>0</v>
      </c>
      <c r="ET131" s="186">
        <f t="shared" si="317"/>
        <v>0</v>
      </c>
    </row>
    <row r="132" spans="2:150" x14ac:dyDescent="0.3">
      <c r="B132" s="3"/>
      <c r="C132" s="3"/>
      <c r="D132" s="3"/>
      <c r="E132" s="3"/>
      <c r="G132" s="217"/>
      <c r="J132" s="3"/>
      <c r="M132" s="187">
        <f>IFERROR(IF($F132="地位Ⅰ",INDEX(幹材積成長量!$S$7:$U$148,MATCH(【入力】吸収量・排出量算定シート!$H132+(M$17-$M$17),幹材積成長量!$S$7:$S$148,0),MATCH($G132,幹材積成長量!$S$7:$U$7,0)),IF($F132="地位Ⅲ",INDEX(幹材積成長量!$Y$7:$AA$148,MATCH(【入力】吸収量・排出量算定シート!$H132+(M$17-$M$17),幹材積成長量!$Y$7:$Y$148,0),MATCH($G132,幹材積成長量!$Y$7:$AA$7,0)),INDEX(幹材積成長量!$V$7:$X$148,MATCH(【入力】吸収量・排出量算定シート!$H132+(M$17-$M$17),幹材積成長量!$V$7:$V$148,0),MATCH($G132,幹材積成長量!$V$7:$X$7,0)))),0)</f>
        <v>0</v>
      </c>
      <c r="N132" s="187">
        <f>IFERROR(IF($F132="地位Ⅰ",INDEX(幹材積成長量!$S$7:$U$148,MATCH(【入力】吸収量・排出量算定シート!$H132+(N$17-$M$17),幹材積成長量!$S$7:$S$148,0),MATCH($G132,幹材積成長量!$S$7:$U$7,0)),IF($F132="地位Ⅲ",INDEX(幹材積成長量!$Y$7:$AA$148,MATCH(【入力】吸収量・排出量算定シート!$H132+(N$17-$M$17),幹材積成長量!$Y$7:$Y$148,0),MATCH($G132,幹材積成長量!$Y$7:$AA$7,0)),INDEX(幹材積成長量!$V$7:$X$148,MATCH(【入力】吸収量・排出量算定シート!$H132+(N$17-$M$17),幹材積成長量!$V$7:$V$148,0),MATCH($G132,幹材積成長量!$V$7:$X$7,0)))),0)</f>
        <v>0</v>
      </c>
      <c r="O132" s="187">
        <f>IFERROR(IF($F132="地位Ⅰ",INDEX(幹材積成長量!$S$7:$U$148,MATCH(【入力】吸収量・排出量算定シート!$H132+(O$17-$M$17),幹材積成長量!$S$7:$S$148,0),MATCH($G132,幹材積成長量!$S$7:$U$7,0)),IF($F132="地位Ⅲ",INDEX(幹材積成長量!$Y$7:$AA$148,MATCH(【入力】吸収量・排出量算定シート!$H132+(O$17-$M$17),幹材積成長量!$Y$7:$Y$148,0),MATCH($G132,幹材積成長量!$Y$7:$AA$7,0)),INDEX(幹材積成長量!$V$7:$X$148,MATCH(【入力】吸収量・排出量算定シート!$H132+(O$17-$M$17),幹材積成長量!$V$7:$V$148,0),MATCH($G132,幹材積成長量!$V$7:$X$7,0)))),0)</f>
        <v>0</v>
      </c>
      <c r="P132" s="187">
        <f>IFERROR(IF($F132="地位Ⅰ",INDEX(幹材積成長量!$S$7:$U$148,MATCH(【入力】吸収量・排出量算定シート!$H132+(P$17-$M$17),幹材積成長量!$S$7:$S$148,0),MATCH($G132,幹材積成長量!$S$7:$U$7,0)),IF($F132="地位Ⅲ",INDEX(幹材積成長量!$Y$7:$AA$148,MATCH(【入力】吸収量・排出量算定シート!$H132+(P$17-$M$17),幹材積成長量!$Y$7:$Y$148,0),MATCH($G132,幹材積成長量!$Y$7:$AA$7,0)),INDEX(幹材積成長量!$V$7:$X$148,MATCH(【入力】吸収量・排出量算定シート!$H132+(P$17-$M$17),幹材積成長量!$V$7:$V$148,0),MATCH($G132,幹材積成長量!$V$7:$X$7,0)))),0)</f>
        <v>0</v>
      </c>
      <c r="Q132" s="187">
        <f>IFERROR(IF($F132="地位Ⅰ",INDEX(幹材積成長量!$S$7:$U$148,MATCH(【入力】吸収量・排出量算定シート!$H132+(Q$17-$M$17),幹材積成長量!$S$7:$S$148,0),MATCH($G132,幹材積成長量!$S$7:$U$7,0)),IF($F132="地位Ⅲ",INDEX(幹材積成長量!$Y$7:$AA$148,MATCH(【入力】吸収量・排出量算定シート!$H132+(Q$17-$M$17),幹材積成長量!$Y$7:$Y$148,0),MATCH($G132,幹材積成長量!$Y$7:$AA$7,0)),INDEX(幹材積成長量!$V$7:$X$148,MATCH(【入力】吸収量・排出量算定シート!$H132+(Q$17-$M$17),幹材積成長量!$V$7:$V$148,0),MATCH($G132,幹材積成長量!$V$7:$X$7,0)))),0)</f>
        <v>0</v>
      </c>
      <c r="R132" s="187">
        <f>IFERROR(IF($F132="地位Ⅰ",INDEX(幹材積成長量!$S$7:$U$148,MATCH(【入力】吸収量・排出量算定シート!$H132+(R$17-$M$17),幹材積成長量!$S$7:$S$148,0),MATCH($G132,幹材積成長量!$S$7:$U$7,0)),IF($F132="地位Ⅲ",INDEX(幹材積成長量!$Y$7:$AA$148,MATCH(【入力】吸収量・排出量算定シート!$H132+(R$17-$M$17),幹材積成長量!$Y$7:$Y$148,0),MATCH($G132,幹材積成長量!$Y$7:$AA$7,0)),INDEX(幹材積成長量!$V$7:$X$148,MATCH(【入力】吸収量・排出量算定シート!$H132+(R$17-$M$17),幹材積成長量!$V$7:$V$148,0),MATCH($G132,幹材積成長量!$V$7:$X$7,0)))),0)</f>
        <v>0</v>
      </c>
      <c r="S132" s="187">
        <f>IFERROR(IF($F132="地位Ⅰ",INDEX(幹材積成長量!$S$7:$U$148,MATCH(【入力】吸収量・排出量算定シート!$H132+(S$17-$M$17),幹材積成長量!$S$7:$S$148,0),MATCH($G132,幹材積成長量!$S$7:$U$7,0)),IF($F132="地位Ⅲ",INDEX(幹材積成長量!$Y$7:$AA$148,MATCH(【入力】吸収量・排出量算定シート!$H132+(S$17-$M$17),幹材積成長量!$Y$7:$Y$148,0),MATCH($G132,幹材積成長量!$Y$7:$AA$7,0)),INDEX(幹材積成長量!$V$7:$X$148,MATCH(【入力】吸収量・排出量算定シート!$H132+(S$17-$M$17),幹材積成長量!$V$7:$V$148,0),MATCH($G132,幹材積成長量!$V$7:$X$7,0)))),0)</f>
        <v>0</v>
      </c>
      <c r="T132" s="187">
        <f>IFERROR(IF($F132="地位Ⅰ",INDEX(幹材積成長量!$S$7:$U$148,MATCH(【入力】吸収量・排出量算定シート!$H132+(T$17-$M$17),幹材積成長量!$S$7:$S$148,0),MATCH($G132,幹材積成長量!$S$7:$U$7,0)),IF($F132="地位Ⅲ",INDEX(幹材積成長量!$Y$7:$AA$148,MATCH(【入力】吸収量・排出量算定シート!$H132+(T$17-$M$17),幹材積成長量!$Y$7:$Y$148,0),MATCH($G132,幹材積成長量!$Y$7:$AA$7,0)),INDEX(幹材積成長量!$V$7:$X$148,MATCH(【入力】吸収量・排出量算定シート!$H132+(T$17-$M$17),幹材積成長量!$V$7:$V$148,0),MATCH($G132,幹材積成長量!$V$7:$X$7,0)))),0)</f>
        <v>0</v>
      </c>
      <c r="U132" s="187">
        <f>IFERROR(IF($F132="地位Ⅰ",INDEX(幹材積成長量!$S$7:$U$148,MATCH(【入力】吸収量・排出量算定シート!$H132+(U$17-$M$17),幹材積成長量!$S$7:$S$148,0),MATCH($G132,幹材積成長量!$S$7:$U$7,0)),IF($F132="地位Ⅲ",INDEX(幹材積成長量!$Y$7:$AA$148,MATCH(【入力】吸収量・排出量算定シート!$H132+(U$17-$M$17),幹材積成長量!$Y$7:$Y$148,0),MATCH($G132,幹材積成長量!$Y$7:$AA$7,0)),INDEX(幹材積成長量!$V$7:$X$148,MATCH(【入力】吸収量・排出量算定シート!$H132+(U$17-$M$17),幹材積成長量!$V$7:$V$148,0),MATCH($G132,幹材積成長量!$V$7:$X$7,0)))),0)</f>
        <v>0</v>
      </c>
      <c r="V132" s="187">
        <f>IFERROR(IF($F132="地位Ⅰ",INDEX(幹材積成長量!$S$7:$U$148,MATCH(【入力】吸収量・排出量算定シート!$H132+(V$17-$M$17),幹材積成長量!$S$7:$S$148,0),MATCH($G132,幹材積成長量!$S$7:$U$7,0)),IF($F132="地位Ⅲ",INDEX(幹材積成長量!$Y$7:$AA$148,MATCH(【入力】吸収量・排出量算定シート!$H132+(V$17-$M$17),幹材積成長量!$Y$7:$Y$148,0),MATCH($G132,幹材積成長量!$Y$7:$AA$7,0)),INDEX(幹材積成長量!$V$7:$X$148,MATCH(【入力】吸収量・排出量算定シート!$H132+(V$17-$M$17),幹材積成長量!$V$7:$V$148,0),MATCH($G132,幹材積成長量!$V$7:$X$7,0)))),0)</f>
        <v>0</v>
      </c>
      <c r="W132" s="187">
        <f>IFERROR(IF($F132="地位Ⅰ",INDEX(幹材積成長量!$S$7:$U$148,MATCH(【入力】吸収量・排出量算定シート!$H132+(W$17-$M$17),幹材積成長量!$S$7:$S$148,0),MATCH($G132,幹材積成長量!$S$7:$U$7,0)),IF($F132="地位Ⅲ",INDEX(幹材積成長量!$Y$7:$AA$148,MATCH(【入力】吸収量・排出量算定シート!$H132+(W$17-$M$17),幹材積成長量!$Y$7:$Y$148,0),MATCH($G132,幹材積成長量!$Y$7:$AA$7,0)),INDEX(幹材積成長量!$V$7:$X$148,MATCH(【入力】吸収量・排出量算定シート!$H132+(W$17-$M$17),幹材積成長量!$V$7:$V$148,0),MATCH($G132,幹材積成長量!$V$7:$X$7,0)))),0)</f>
        <v>0</v>
      </c>
      <c r="X132" s="187">
        <f>IFERROR(IF($F132="地位Ⅰ",INDEX(幹材積成長量!$S$7:$U$148,MATCH(【入力】吸収量・排出量算定シート!$H132+(X$17-$M$17),幹材積成長量!$S$7:$S$148,0),MATCH($G132,幹材積成長量!$S$7:$U$7,0)),IF($F132="地位Ⅲ",INDEX(幹材積成長量!$Y$7:$AA$148,MATCH(【入力】吸収量・排出量算定シート!$H132+(X$17-$M$17),幹材積成長量!$Y$7:$Y$148,0),MATCH($G132,幹材積成長量!$Y$7:$AA$7,0)),INDEX(幹材積成長量!$V$7:$X$148,MATCH(【入力】吸収量・排出量算定シート!$H132+(X$17-$M$17),幹材積成長量!$V$7:$V$148,0),MATCH($G132,幹材積成長量!$V$7:$X$7,0)))),0)</f>
        <v>0</v>
      </c>
      <c r="Y132" s="187">
        <f>IFERROR(IF($F132="地位Ⅰ",INDEX(幹材積成長量!$S$7:$U$148,MATCH(【入力】吸収量・排出量算定シート!$H132+(Y$17-$M$17),幹材積成長量!$S$7:$S$148,0),MATCH($G132,幹材積成長量!$S$7:$U$7,0)),IF($F132="地位Ⅲ",INDEX(幹材積成長量!$Y$7:$AA$148,MATCH(【入力】吸収量・排出量算定シート!$H132+(Y$17-$M$17),幹材積成長量!$Y$7:$Y$148,0),MATCH($G132,幹材積成長量!$Y$7:$AA$7,0)),INDEX(幹材積成長量!$V$7:$X$148,MATCH(【入力】吸収量・排出量算定シート!$H132+(Y$17-$M$17),幹材積成長量!$V$7:$V$148,0),MATCH($G132,幹材積成長量!$V$7:$X$7,0)))),0)</f>
        <v>0</v>
      </c>
      <c r="Z132" s="187">
        <f>IFERROR(IF($F132="地位Ⅰ",INDEX(幹材積成長量!$S$7:$U$148,MATCH(【入力】吸収量・排出量算定シート!$H132+(Z$17-$M$17),幹材積成長量!$S$7:$S$148,0),MATCH($G132,幹材積成長量!$S$7:$U$7,0)),IF($F132="地位Ⅲ",INDEX(幹材積成長量!$Y$7:$AA$148,MATCH(【入力】吸収量・排出量算定シート!$H132+(Z$17-$M$17),幹材積成長量!$Y$7:$Y$148,0),MATCH($G132,幹材積成長量!$Y$7:$AA$7,0)),INDEX(幹材積成長量!$V$7:$X$148,MATCH(【入力】吸収量・排出量算定シート!$H132+(Z$17-$M$17),幹材積成長量!$V$7:$V$148,0),MATCH($G132,幹材積成長量!$V$7:$X$7,0)))),0)</f>
        <v>0</v>
      </c>
      <c r="AA132" s="187">
        <f>IFERROR(IF($F132="地位Ⅰ",INDEX(幹材積成長量!$S$7:$U$148,MATCH(【入力】吸収量・排出量算定シート!$H132+(AA$17-$M$17),幹材積成長量!$S$7:$S$148,0),MATCH($G132,幹材積成長量!$S$7:$U$7,0)),IF($F132="地位Ⅲ",INDEX(幹材積成長量!$Y$7:$AA$148,MATCH(【入力】吸収量・排出量算定シート!$H132+(AA$17-$M$17),幹材積成長量!$Y$7:$Y$148,0),MATCH($G132,幹材積成長量!$Y$7:$AA$7,0)),INDEX(幹材積成長量!$V$7:$X$148,MATCH(【入力】吸収量・排出量算定シート!$H132+(AA$17-$M$17),幹材積成長量!$V$7:$V$148,0),MATCH($G132,幹材積成長量!$V$7:$X$7,0)))),0)</f>
        <v>0</v>
      </c>
      <c r="AB132" s="187">
        <f>IFERROR(IF($F132="地位Ⅰ",INDEX(幹材積成長量!$S$7:$U$148,MATCH(【入力】吸収量・排出量算定シート!$H132+(AB$17-$M$17),幹材積成長量!$S$7:$S$148,0),MATCH($G132,幹材積成長量!$S$7:$U$7,0)),IF($F132="地位Ⅲ",INDEX(幹材積成長量!$Y$7:$AA$148,MATCH(【入力】吸収量・排出量算定シート!$H132+(AB$17-$M$17),幹材積成長量!$Y$7:$Y$148,0),MATCH($G132,幹材積成長量!$Y$7:$AA$7,0)),INDEX(幹材積成長量!$V$7:$X$148,MATCH(【入力】吸収量・排出量算定シート!$H132+(AB$17-$M$17),幹材積成長量!$V$7:$V$148,0),MATCH($G132,幹材積成長量!$V$7:$X$7,0)))),0)</f>
        <v>0</v>
      </c>
      <c r="AC132" s="187">
        <f>IFERROR(IF($F132="地位Ⅰ",INDEX(幹材積成長量!$S$7:$U$148,MATCH(【入力】吸収量・排出量算定シート!$H132+(AC$17-$M$17),幹材積成長量!$S$7:$S$148,0),MATCH($G132,幹材積成長量!$S$7:$U$7,0)),IF($F132="地位Ⅲ",INDEX(幹材積成長量!$Y$7:$AA$148,MATCH(【入力】吸収量・排出量算定シート!$H132+(AC$17-$M$17),幹材積成長量!$Y$7:$Y$148,0),MATCH($G132,幹材積成長量!$Y$7:$AA$7,0)),INDEX(幹材積成長量!$V$7:$X$148,MATCH(【入力】吸収量・排出量算定シート!$H132+(AC$17-$M$17),幹材積成長量!$V$7:$V$148,0),MATCH($G132,幹材積成長量!$V$7:$X$7,0)))),0)</f>
        <v>0</v>
      </c>
      <c r="AD132" s="2">
        <f>IFERROR(INDEX('BEF（拡大係数）'!$A$4:$AO$154,MATCH(【入力】吸収量・排出量算定シート!$H132,'BEF（拡大係数）'!$A$4:$A$154,0),MATCH($G132,'BEF（拡大係数）'!$A$4:$AO$4,0)),0)</f>
        <v>0</v>
      </c>
      <c r="AE132" s="2">
        <f>IFERROR(INDEX('BEF（拡大係数）'!$A$4:$AO$154,MATCH(【入力】吸収量・排出量算定シート!$H132,'BEF（拡大係数）'!$A$4:$A$154,0),MATCH($G132,'BEF（拡大係数）'!$A$4:$AO$4,0)),0)</f>
        <v>0</v>
      </c>
      <c r="AF132" s="2">
        <f>IFERROR(INDEX('BEF（拡大係数）'!$A$4:$AO$154,MATCH(【入力】吸収量・排出量算定シート!$H132,'BEF（拡大係数）'!$A$4:$A$154,0),MATCH($G132,'BEF（拡大係数）'!$A$4:$AO$4,0)),0)</f>
        <v>0</v>
      </c>
      <c r="AG132" s="2">
        <f>IFERROR(INDEX('BEF（拡大係数）'!$A$4:$AO$154,MATCH(【入力】吸収量・排出量算定シート!$H132,'BEF（拡大係数）'!$A$4:$A$154,0),MATCH($G132,'BEF（拡大係数）'!$A$4:$AO$4,0)),0)</f>
        <v>0</v>
      </c>
      <c r="AH132" s="2">
        <f>IFERROR(INDEX('BEF（拡大係数）'!$A$4:$AO$154,MATCH(【入力】吸収量・排出量算定シート!$H132,'BEF（拡大係数）'!$A$4:$A$154,0),MATCH($G132,'BEF（拡大係数）'!$A$4:$AO$4,0)),0)</f>
        <v>0</v>
      </c>
      <c r="AI132" s="2">
        <f>IFERROR(INDEX('BEF（拡大係数）'!$A$4:$AO$154,MATCH(【入力】吸収量・排出量算定シート!$H132,'BEF（拡大係数）'!$A$4:$A$154,0),MATCH($G132,'BEF（拡大係数）'!$A$4:$AO$4,0)),0)</f>
        <v>0</v>
      </c>
      <c r="AJ132" s="2">
        <f>IFERROR(INDEX('BEF（拡大係数）'!$A$4:$AO$154,MATCH(【入力】吸収量・排出量算定シート!$H132,'BEF（拡大係数）'!$A$4:$A$154,0),MATCH($G132,'BEF（拡大係数）'!$A$4:$AO$4,0)),0)</f>
        <v>0</v>
      </c>
      <c r="AK132" s="2">
        <f>IFERROR(INDEX('BEF（拡大係数）'!$A$4:$AO$154,MATCH(【入力】吸収量・排出量算定シート!$H132,'BEF（拡大係数）'!$A$4:$A$154,0),MATCH($G132,'BEF（拡大係数）'!$A$4:$AO$4,0)),0)</f>
        <v>0</v>
      </c>
      <c r="AL132" s="2">
        <f>IFERROR(INDEX('BEF（拡大係数）'!$A$4:$AO$154,MATCH(【入力】吸収量・排出量算定シート!$H132,'BEF（拡大係数）'!$A$4:$A$154,0),MATCH($G132,'BEF（拡大係数）'!$A$4:$AO$4,0)),0)</f>
        <v>0</v>
      </c>
      <c r="AM132" s="2">
        <f>IFERROR(INDEX('BEF（拡大係数）'!$A$4:$AO$154,MATCH(【入力】吸収量・排出量算定シート!$H132,'BEF（拡大係数）'!$A$4:$A$154,0),MATCH($G132,'BEF（拡大係数）'!$A$4:$AO$4,0)),0)</f>
        <v>0</v>
      </c>
      <c r="AN132" s="2">
        <f>IFERROR(INDEX('BEF（拡大係数）'!$A$4:$AO$154,MATCH(【入力】吸収量・排出量算定シート!$H132,'BEF（拡大係数）'!$A$4:$A$154,0),MATCH($G132,'BEF（拡大係数）'!$A$4:$AO$4,0)),0)</f>
        <v>0</v>
      </c>
      <c r="AO132" s="2">
        <f>IFERROR(INDEX('BEF（拡大係数）'!$A$4:$AO$154,MATCH(【入力】吸収量・排出量算定シート!$H132,'BEF（拡大係数）'!$A$4:$A$154,0),MATCH($G132,'BEF（拡大係数）'!$A$4:$AO$4,0)),0)</f>
        <v>0</v>
      </c>
      <c r="AP132" s="2">
        <f>IFERROR(INDEX('BEF（拡大係数）'!$A$4:$AO$154,MATCH(【入力】吸収量・排出量算定シート!$H132,'BEF（拡大係数）'!$A$4:$A$154,0),MATCH($G132,'BEF（拡大係数）'!$A$4:$AO$4,0)),0)</f>
        <v>0</v>
      </c>
      <c r="AQ132" s="2">
        <f>IFERROR(INDEX('BEF（拡大係数）'!$A$4:$AO$154,MATCH(【入力】吸収量・排出量算定シート!$H132,'BEF（拡大係数）'!$A$4:$A$154,0),MATCH($G132,'BEF（拡大係数）'!$A$4:$AO$4,0)),0)</f>
        <v>0</v>
      </c>
      <c r="AR132" s="2">
        <f>IFERROR(INDEX('BEF（拡大係数）'!$A$4:$AO$154,MATCH(【入力】吸収量・排出量算定シート!$H132,'BEF（拡大係数）'!$A$4:$A$154,0),MATCH($G132,'BEF（拡大係数）'!$A$4:$AO$4,0)),0)</f>
        <v>0</v>
      </c>
      <c r="AS132" s="2">
        <f>IFERROR(INDEX('BEF（拡大係数）'!$A$4:$AO$154,MATCH(【入力】吸収量・排出量算定シート!$H132,'BEF（拡大係数）'!$A$4:$A$154,0),MATCH($G132,'BEF（拡大係数）'!$A$4:$AO$4,0)),0)</f>
        <v>0</v>
      </c>
      <c r="AT132" s="2">
        <f>IFERROR(INDEX('BEF（拡大係数）'!$A$4:$AO$154,MATCH(【入力】吸収量・排出量算定シート!$H132,'BEF（拡大係数）'!$A$4:$A$154,0),MATCH($G132,'BEF（拡大係数）'!$A$4:$AO$4,0)),0)</f>
        <v>0</v>
      </c>
      <c r="AU132" s="2">
        <f>IFERROR(VLOOKUP($G132,パラメータ_オリジナル!$B$6:$G$45,4,FALSE),0)</f>
        <v>0</v>
      </c>
      <c r="AV132" s="2">
        <f>IFERROR(VLOOKUP($G132,パラメータ_オリジナル!$B$6:$G$45,5,FALSE),0)</f>
        <v>0</v>
      </c>
      <c r="AW132" s="2">
        <f>IFERROR(VLOOKUP($G132,パラメータ_オリジナル!$B$6:$G$45,6,FALSE),0)</f>
        <v>0</v>
      </c>
      <c r="AX132" s="125">
        <f t="shared" si="250"/>
        <v>0</v>
      </c>
      <c r="AY132" s="125">
        <f t="shared" si="251"/>
        <v>0</v>
      </c>
      <c r="AZ132" s="125">
        <f t="shared" si="252"/>
        <v>0</v>
      </c>
      <c r="BA132" s="125">
        <f t="shared" si="253"/>
        <v>0</v>
      </c>
      <c r="BB132" s="125">
        <f t="shared" si="254"/>
        <v>0</v>
      </c>
      <c r="BC132" s="125">
        <f t="shared" si="255"/>
        <v>0</v>
      </c>
      <c r="BD132" s="125">
        <f t="shared" si="256"/>
        <v>0</v>
      </c>
      <c r="BE132" s="125">
        <f t="shared" si="257"/>
        <v>0</v>
      </c>
      <c r="BF132" s="125">
        <f t="shared" si="258"/>
        <v>0</v>
      </c>
      <c r="BG132" s="125">
        <f t="shared" si="259"/>
        <v>0</v>
      </c>
      <c r="BH132" s="125">
        <f t="shared" si="260"/>
        <v>0</v>
      </c>
      <c r="BI132" s="125">
        <f t="shared" si="261"/>
        <v>0</v>
      </c>
      <c r="BJ132" s="125">
        <f t="shared" si="262"/>
        <v>0</v>
      </c>
      <c r="BK132" s="125">
        <f t="shared" si="263"/>
        <v>0</v>
      </c>
      <c r="BL132" s="125">
        <f t="shared" si="264"/>
        <v>0</v>
      </c>
      <c r="BM132" s="125">
        <f t="shared" si="265"/>
        <v>0</v>
      </c>
      <c r="BN132" s="125">
        <f t="shared" si="266"/>
        <v>0</v>
      </c>
      <c r="BO132" s="125">
        <f t="shared" si="267"/>
        <v>0</v>
      </c>
      <c r="BP132" s="125">
        <f t="shared" si="268"/>
        <v>0</v>
      </c>
      <c r="BQ132" s="125">
        <f t="shared" si="269"/>
        <v>0</v>
      </c>
      <c r="BR132" s="125">
        <f t="shared" si="270"/>
        <v>0</v>
      </c>
      <c r="BS132" s="125">
        <f t="shared" si="271"/>
        <v>0</v>
      </c>
      <c r="BT132" s="125">
        <f t="shared" si="272"/>
        <v>0</v>
      </c>
      <c r="BU132" s="125">
        <f t="shared" si="273"/>
        <v>0</v>
      </c>
      <c r="BV132" s="125">
        <f t="shared" si="274"/>
        <v>0</v>
      </c>
      <c r="BW132" s="125">
        <f t="shared" si="275"/>
        <v>0</v>
      </c>
      <c r="BX132" s="125">
        <f t="shared" si="276"/>
        <v>0</v>
      </c>
      <c r="BY132" s="125">
        <f t="shared" si="277"/>
        <v>0</v>
      </c>
      <c r="BZ132" s="125">
        <f t="shared" si="278"/>
        <v>0</v>
      </c>
      <c r="CA132" s="125">
        <f t="shared" si="279"/>
        <v>0</v>
      </c>
      <c r="CB132" s="125">
        <f t="shared" si="280"/>
        <v>0</v>
      </c>
      <c r="CC132" s="125">
        <f t="shared" si="281"/>
        <v>0</v>
      </c>
      <c r="CD132" s="125">
        <f t="shared" si="282"/>
        <v>0</v>
      </c>
      <c r="CE132" s="125">
        <f t="shared" si="283"/>
        <v>0</v>
      </c>
      <c r="CF132" s="2">
        <f>IFERROR(IF($F132="地位Ⅰ",INDEX(幹材積成長量!$I$7:$K$148,MATCH((【入力】吸収量・排出量算定シート!$H132+(【入力】吸収量・排出量算定シート!CF$17-【入力】吸収量・排出量算定シート!$CF$17)),幹材積成長量!$I$7:$I$148,0),MATCH(【入力】吸収量・排出量算定シート!$G132,幹材積成長量!$I$7:$K$7,0)),IF($F132="地位Ⅲ",INDEX(幹材積成長量!$O$7:$Q$148,MATCH((【入力】吸収量・排出量算定シート!$H132+(【入力】吸収量・排出量算定シート!CF$17-【入力】吸収量・排出量算定シート!$CF$17)),幹材積成長量!$O$7:$O$148,0),MATCH(【入力】吸収量・排出量算定シート!$G132,幹材積成長量!$O$7:$Q$7,0)),INDEX(幹材積成長量!$L$7:$N$148,MATCH((【入力】吸収量・排出量算定シート!$H132+(【入力】吸収量・排出量算定シート!CF$17-【入力】吸収量・排出量算定シート!$CF$17)),幹材積成長量!$L$7:$L$148,0),MATCH(【入力】吸収量・排出量算定シート!$G132,幹材積成長量!$L$7:$N$7,0)))),0)</f>
        <v>0</v>
      </c>
      <c r="CG132" s="2">
        <f>IFERROR(IF($F132="地位Ⅰ",INDEX(幹材積成長量!$I$7:$K$148,MATCH((【入力】吸収量・排出量算定シート!$H132+(【入力】吸収量・排出量算定シート!CG$17-【入力】吸収量・排出量算定シート!$CF$17)),幹材積成長量!$I$7:$I$148,0),MATCH(【入力】吸収量・排出量算定シート!$G132,幹材積成長量!$I$7:$K$7,0)),IF($F132="地位Ⅲ",INDEX(幹材積成長量!$O$7:$Q$148,MATCH((【入力】吸収量・排出量算定シート!$H132+(【入力】吸収量・排出量算定シート!CG$17-【入力】吸収量・排出量算定シート!$CF$17)),幹材積成長量!$O$7:$O$148,0),MATCH(【入力】吸収量・排出量算定シート!$G132,幹材積成長量!$O$7:$Q$7,0)),INDEX(幹材積成長量!$L$7:$N$148,MATCH((【入力】吸収量・排出量算定シート!$H132+(【入力】吸収量・排出量算定シート!CG$17-【入力】吸収量・排出量算定シート!$CF$17)),幹材積成長量!$L$7:$L$148,0),MATCH(【入力】吸収量・排出量算定シート!$G132,幹材積成長量!$L$7:$N$7,0)))),0)</f>
        <v>0</v>
      </c>
      <c r="CH132" s="2">
        <f>IFERROR(IF($F132="地位Ⅰ",INDEX(幹材積成長量!$I$7:$K$148,MATCH((【入力】吸収量・排出量算定シート!$H132+(【入力】吸収量・排出量算定シート!CH$17-【入力】吸収量・排出量算定シート!$CF$17)),幹材積成長量!$I$7:$I$148,0),MATCH(【入力】吸収量・排出量算定シート!$G132,幹材積成長量!$I$7:$K$7,0)),IF($F132="地位Ⅲ",INDEX(幹材積成長量!$O$7:$Q$148,MATCH((【入力】吸収量・排出量算定シート!$H132+(【入力】吸収量・排出量算定シート!CH$17-【入力】吸収量・排出量算定シート!$CF$17)),幹材積成長量!$O$7:$O$148,0),MATCH(【入力】吸収量・排出量算定シート!$G132,幹材積成長量!$O$7:$Q$7,0)),INDEX(幹材積成長量!$L$7:$N$148,MATCH((【入力】吸収量・排出量算定シート!$H132+(【入力】吸収量・排出量算定シート!CH$17-【入力】吸収量・排出量算定シート!$CF$17)),幹材積成長量!$L$7:$L$148,0),MATCH(【入力】吸収量・排出量算定シート!$G132,幹材積成長量!$L$7:$N$7,0)))),0)</f>
        <v>0</v>
      </c>
      <c r="CI132" s="2">
        <f>IFERROR(IF($F132="地位Ⅰ",INDEX(幹材積成長量!$I$7:$K$148,MATCH((【入力】吸収量・排出量算定シート!$H132+(【入力】吸収量・排出量算定シート!CI$17-【入力】吸収量・排出量算定シート!$CF$17)),幹材積成長量!$I$7:$I$148,0),MATCH(【入力】吸収量・排出量算定シート!$G132,幹材積成長量!$I$7:$K$7,0)),IF($F132="地位Ⅲ",INDEX(幹材積成長量!$O$7:$Q$148,MATCH((【入力】吸収量・排出量算定シート!$H132+(【入力】吸収量・排出量算定シート!CI$17-【入力】吸収量・排出量算定シート!$CF$17)),幹材積成長量!$O$7:$O$148,0),MATCH(【入力】吸収量・排出量算定シート!$G132,幹材積成長量!$O$7:$Q$7,0)),INDEX(幹材積成長量!$L$7:$N$148,MATCH((【入力】吸収量・排出量算定シート!$H132+(【入力】吸収量・排出量算定シート!CI$17-【入力】吸収量・排出量算定シート!$CF$17)),幹材積成長量!$L$7:$L$148,0),MATCH(【入力】吸収量・排出量算定シート!$G132,幹材積成長量!$L$7:$N$7,0)))),0)</f>
        <v>0</v>
      </c>
      <c r="CJ132" s="2">
        <f>IFERROR(IF($F132="地位Ⅰ",INDEX(幹材積成長量!$I$7:$K$148,MATCH((【入力】吸収量・排出量算定シート!$H132+(【入力】吸収量・排出量算定シート!CJ$17-【入力】吸収量・排出量算定シート!$CF$17)),幹材積成長量!$I$7:$I$148,0),MATCH(【入力】吸収量・排出量算定シート!$G132,幹材積成長量!$I$7:$K$7,0)),IF($F132="地位Ⅲ",INDEX(幹材積成長量!$O$7:$Q$148,MATCH((【入力】吸収量・排出量算定シート!$H132+(【入力】吸収量・排出量算定シート!CJ$17-【入力】吸収量・排出量算定シート!$CF$17)),幹材積成長量!$O$7:$O$148,0),MATCH(【入力】吸収量・排出量算定シート!$G132,幹材積成長量!$O$7:$Q$7,0)),INDEX(幹材積成長量!$L$7:$N$148,MATCH((【入力】吸収量・排出量算定シート!$H132+(【入力】吸収量・排出量算定シート!CJ$17-【入力】吸収量・排出量算定シート!$CF$17)),幹材積成長量!$L$7:$L$148,0),MATCH(【入力】吸収量・排出量算定シート!$G132,幹材積成長量!$L$7:$N$7,0)))),0)</f>
        <v>0</v>
      </c>
      <c r="CK132" s="2">
        <f>IFERROR(IF($F132="地位Ⅰ",INDEX(幹材積成長量!$I$7:$K$148,MATCH((【入力】吸収量・排出量算定シート!$H132+(【入力】吸収量・排出量算定シート!CK$17-【入力】吸収量・排出量算定シート!$CF$17)),幹材積成長量!$I$7:$I$148,0),MATCH(【入力】吸収量・排出量算定シート!$G132,幹材積成長量!$I$7:$K$7,0)),IF($F132="地位Ⅲ",INDEX(幹材積成長量!$O$7:$Q$148,MATCH((【入力】吸収量・排出量算定シート!$H132+(【入力】吸収量・排出量算定シート!CK$17-【入力】吸収量・排出量算定シート!$CF$17)),幹材積成長量!$O$7:$O$148,0),MATCH(【入力】吸収量・排出量算定シート!$G132,幹材積成長量!$O$7:$Q$7,0)),INDEX(幹材積成長量!$L$7:$N$148,MATCH((【入力】吸収量・排出量算定シート!$H132+(【入力】吸収量・排出量算定シート!CK$17-【入力】吸収量・排出量算定シート!$CF$17)),幹材積成長量!$L$7:$L$148,0),MATCH(【入力】吸収量・排出量算定シート!$G132,幹材積成長量!$L$7:$N$7,0)))),0)</f>
        <v>0</v>
      </c>
      <c r="CL132" s="2">
        <f>IFERROR(IF($F132="地位Ⅰ",INDEX(幹材積成長量!$I$7:$K$148,MATCH((【入力】吸収量・排出量算定シート!$H132+(【入力】吸収量・排出量算定シート!CL$17-【入力】吸収量・排出量算定シート!$CF$17)),幹材積成長量!$I$7:$I$148,0),MATCH(【入力】吸収量・排出量算定シート!$G132,幹材積成長量!$I$7:$K$7,0)),IF($F132="地位Ⅲ",INDEX(幹材積成長量!$O$7:$Q$148,MATCH((【入力】吸収量・排出量算定シート!$H132+(【入力】吸収量・排出量算定シート!CL$17-【入力】吸収量・排出量算定シート!$CF$17)),幹材積成長量!$O$7:$O$148,0),MATCH(【入力】吸収量・排出量算定シート!$G132,幹材積成長量!$O$7:$Q$7,0)),INDEX(幹材積成長量!$L$7:$N$148,MATCH((【入力】吸収量・排出量算定シート!$H132+(【入力】吸収量・排出量算定シート!CL$17-【入力】吸収量・排出量算定シート!$CF$17)),幹材積成長量!$L$7:$L$148,0),MATCH(【入力】吸収量・排出量算定シート!$G132,幹材積成長量!$L$7:$N$7,0)))),0)</f>
        <v>0</v>
      </c>
      <c r="CM132" s="2">
        <f>IFERROR(IF($F132="地位Ⅰ",INDEX(幹材積成長量!$I$7:$K$148,MATCH((【入力】吸収量・排出量算定シート!$H132+(【入力】吸収量・排出量算定シート!CM$17-【入力】吸収量・排出量算定シート!$CF$17)),幹材積成長量!$I$7:$I$148,0),MATCH(【入力】吸収量・排出量算定シート!$G132,幹材積成長量!$I$7:$K$7,0)),IF($F132="地位Ⅲ",INDEX(幹材積成長量!$O$7:$Q$148,MATCH((【入力】吸収量・排出量算定シート!$H132+(【入力】吸収量・排出量算定シート!CM$17-【入力】吸収量・排出量算定シート!$CF$17)),幹材積成長量!$O$7:$O$148,0),MATCH(【入力】吸収量・排出量算定シート!$G132,幹材積成長量!$O$7:$Q$7,0)),INDEX(幹材積成長量!$L$7:$N$148,MATCH((【入力】吸収量・排出量算定シート!$H132+(【入力】吸収量・排出量算定シート!CM$17-【入力】吸収量・排出量算定シート!$CF$17)),幹材積成長量!$L$7:$L$148,0),MATCH(【入力】吸収量・排出量算定シート!$G132,幹材積成長量!$L$7:$N$7,0)))),0)</f>
        <v>0</v>
      </c>
      <c r="CN132" s="2">
        <f>IFERROR(IF($F132="地位Ⅰ",INDEX(幹材積成長量!$I$7:$K$148,MATCH((【入力】吸収量・排出量算定シート!$H132+(【入力】吸収量・排出量算定シート!CN$17-【入力】吸収量・排出量算定シート!$CF$17)),幹材積成長量!$I$7:$I$148,0),MATCH(【入力】吸収量・排出量算定シート!$G132,幹材積成長量!$I$7:$K$7,0)),IF($F132="地位Ⅲ",INDEX(幹材積成長量!$O$7:$Q$148,MATCH((【入力】吸収量・排出量算定シート!$H132+(【入力】吸収量・排出量算定シート!CN$17-【入力】吸収量・排出量算定シート!$CF$17)),幹材積成長量!$O$7:$O$148,0),MATCH(【入力】吸収量・排出量算定シート!$G132,幹材積成長量!$O$7:$Q$7,0)),INDEX(幹材積成長量!$L$7:$N$148,MATCH((【入力】吸収量・排出量算定シート!$H132+(【入力】吸収量・排出量算定シート!CN$17-【入力】吸収量・排出量算定シート!$CF$17)),幹材積成長量!$L$7:$L$148,0),MATCH(【入力】吸収量・排出量算定シート!$G132,幹材積成長量!$L$7:$N$7,0)))),0)</f>
        <v>0</v>
      </c>
      <c r="CO132" s="2">
        <f>IFERROR(IF($F132="地位Ⅰ",INDEX(幹材積成長量!$I$7:$K$148,MATCH((【入力】吸収量・排出量算定シート!$H132+(【入力】吸収量・排出量算定シート!CO$17-【入力】吸収量・排出量算定シート!$CF$17)),幹材積成長量!$I$7:$I$148,0),MATCH(【入力】吸収量・排出量算定シート!$G132,幹材積成長量!$I$7:$K$7,0)),IF($F132="地位Ⅲ",INDEX(幹材積成長量!$O$7:$Q$148,MATCH((【入力】吸収量・排出量算定シート!$H132+(【入力】吸収量・排出量算定シート!CO$17-【入力】吸収量・排出量算定シート!$CF$17)),幹材積成長量!$O$7:$O$148,0),MATCH(【入力】吸収量・排出量算定シート!$G132,幹材積成長量!$O$7:$Q$7,0)),INDEX(幹材積成長量!$L$7:$N$148,MATCH((【入力】吸収量・排出量算定シート!$H132+(【入力】吸収量・排出量算定シート!CO$17-【入力】吸収量・排出量算定シート!$CF$17)),幹材積成長量!$L$7:$L$148,0),MATCH(【入力】吸収量・排出量算定シート!$G132,幹材積成長量!$L$7:$N$7,0)))),0)</f>
        <v>0</v>
      </c>
      <c r="CP132" s="2">
        <f>IFERROR(IF($F132="地位Ⅰ",INDEX(幹材積成長量!$I$7:$K$148,MATCH((【入力】吸収量・排出量算定シート!$H132+(【入力】吸収量・排出量算定シート!CP$17-【入力】吸収量・排出量算定シート!$CF$17)),幹材積成長量!$I$7:$I$148,0),MATCH(【入力】吸収量・排出量算定シート!$G132,幹材積成長量!$I$7:$K$7,0)),IF($F132="地位Ⅲ",INDEX(幹材積成長量!$O$7:$Q$148,MATCH((【入力】吸収量・排出量算定シート!$H132+(【入力】吸収量・排出量算定シート!CP$17-【入力】吸収量・排出量算定シート!$CF$17)),幹材積成長量!$O$7:$O$148,0),MATCH(【入力】吸収量・排出量算定シート!$G132,幹材積成長量!$O$7:$Q$7,0)),INDEX(幹材積成長量!$L$7:$N$148,MATCH((【入力】吸収量・排出量算定シート!$H132+(【入力】吸収量・排出量算定シート!CP$17-【入力】吸収量・排出量算定シート!$CF$17)),幹材積成長量!$L$7:$L$148,0),MATCH(【入力】吸収量・排出量算定シート!$G132,幹材積成長量!$L$7:$N$7,0)))),0)</f>
        <v>0</v>
      </c>
      <c r="CQ132" s="2">
        <f>IFERROR(IF($F132="地位Ⅰ",INDEX(幹材積成長量!$I$7:$K$148,MATCH((【入力】吸収量・排出量算定シート!$H132+(【入力】吸収量・排出量算定シート!CQ$17-【入力】吸収量・排出量算定シート!$CF$17)),幹材積成長量!$I$7:$I$148,0),MATCH(【入力】吸収量・排出量算定シート!$G132,幹材積成長量!$I$7:$K$7,0)),IF($F132="地位Ⅲ",INDEX(幹材積成長量!$O$7:$Q$148,MATCH((【入力】吸収量・排出量算定シート!$H132+(【入力】吸収量・排出量算定シート!CQ$17-【入力】吸収量・排出量算定シート!$CF$17)),幹材積成長量!$O$7:$O$148,0),MATCH(【入力】吸収量・排出量算定シート!$G132,幹材積成長量!$O$7:$Q$7,0)),INDEX(幹材積成長量!$L$7:$N$148,MATCH((【入力】吸収量・排出量算定シート!$H132+(【入力】吸収量・排出量算定シート!CQ$17-【入力】吸収量・排出量算定シート!$CF$17)),幹材積成長量!$L$7:$L$148,0),MATCH(【入力】吸収量・排出量算定シート!$G132,幹材積成長量!$L$7:$N$7,0)))),0)</f>
        <v>0</v>
      </c>
      <c r="CR132" s="2">
        <f>IFERROR(IF($F132="地位Ⅰ",INDEX(幹材積成長量!$I$7:$K$148,MATCH((【入力】吸収量・排出量算定シート!$H132+(【入力】吸収量・排出量算定シート!CR$17-【入力】吸収量・排出量算定シート!$CF$17)),幹材積成長量!$I$7:$I$148,0),MATCH(【入力】吸収量・排出量算定シート!$G132,幹材積成長量!$I$7:$K$7,0)),IF($F132="地位Ⅲ",INDEX(幹材積成長量!$O$7:$Q$148,MATCH((【入力】吸収量・排出量算定シート!$H132+(【入力】吸収量・排出量算定シート!CR$17-【入力】吸収量・排出量算定シート!$CF$17)),幹材積成長量!$O$7:$O$148,0),MATCH(【入力】吸収量・排出量算定シート!$G132,幹材積成長量!$O$7:$Q$7,0)),INDEX(幹材積成長量!$L$7:$N$148,MATCH((【入力】吸収量・排出量算定シート!$H132+(【入力】吸収量・排出量算定シート!CR$17-【入力】吸収量・排出量算定シート!$CF$17)),幹材積成長量!$L$7:$L$148,0),MATCH(【入力】吸収量・排出量算定シート!$G132,幹材積成長量!$L$7:$N$7,0)))),0)</f>
        <v>0</v>
      </c>
      <c r="CS132" s="2">
        <f>IFERROR(IF($F132="地位Ⅰ",INDEX(幹材積成長量!$I$7:$K$148,MATCH((【入力】吸収量・排出量算定シート!$H132+(【入力】吸収量・排出量算定シート!CS$17-【入力】吸収量・排出量算定シート!$CF$17)),幹材積成長量!$I$7:$I$148,0),MATCH(【入力】吸収量・排出量算定シート!$G132,幹材積成長量!$I$7:$K$7,0)),IF($F132="地位Ⅲ",INDEX(幹材積成長量!$O$7:$Q$148,MATCH((【入力】吸収量・排出量算定シート!$H132+(【入力】吸収量・排出量算定シート!CS$17-【入力】吸収量・排出量算定シート!$CF$17)),幹材積成長量!$O$7:$O$148,0),MATCH(【入力】吸収量・排出量算定シート!$G132,幹材積成長量!$O$7:$Q$7,0)),INDEX(幹材積成長量!$L$7:$N$148,MATCH((【入力】吸収量・排出量算定シート!$H132+(【入力】吸収量・排出量算定シート!CS$17-【入力】吸収量・排出量算定シート!$CF$17)),幹材積成長量!$L$7:$L$148,0),MATCH(【入力】吸収量・排出量算定シート!$G132,幹材積成長量!$L$7:$N$7,0)))),0)</f>
        <v>0</v>
      </c>
      <c r="CT132" s="2">
        <f>IFERROR(IF($F132="地位Ⅰ",INDEX(幹材積成長量!$I$7:$K$148,MATCH((【入力】吸収量・排出量算定シート!$H132+(【入力】吸収量・排出量算定シート!CT$17-【入力】吸収量・排出量算定シート!$CF$17)),幹材積成長量!$I$7:$I$148,0),MATCH(【入力】吸収量・排出量算定シート!$G132,幹材積成長量!$I$7:$K$7,0)),IF($F132="地位Ⅲ",INDEX(幹材積成長量!$O$7:$Q$148,MATCH((【入力】吸収量・排出量算定シート!$H132+(【入力】吸収量・排出量算定シート!CT$17-【入力】吸収量・排出量算定シート!$CF$17)),幹材積成長量!$O$7:$O$148,0),MATCH(【入力】吸収量・排出量算定シート!$G132,幹材積成長量!$O$7:$Q$7,0)),INDEX(幹材積成長量!$L$7:$N$148,MATCH((【入力】吸収量・排出量算定シート!$H132+(【入力】吸収量・排出量算定シート!CT$17-【入力】吸収量・排出量算定シート!$CF$17)),幹材積成長量!$L$7:$L$148,0),MATCH(【入力】吸収量・排出量算定シート!$G132,幹材積成長量!$L$7:$N$7,0)))),0)</f>
        <v>0</v>
      </c>
      <c r="CU132" s="2">
        <f>IFERROR(IF($F132="地位Ⅰ",INDEX(幹材積成長量!$I$7:$K$148,MATCH((【入力】吸収量・排出量算定シート!$H132+(【入力】吸収量・排出量算定シート!CU$17-【入力】吸収量・排出量算定シート!$CF$17)),幹材積成長量!$I$7:$I$148,0),MATCH(【入力】吸収量・排出量算定シート!$G132,幹材積成長量!$I$7:$K$7,0)),IF($F132="地位Ⅲ",INDEX(幹材積成長量!$O$7:$Q$148,MATCH((【入力】吸収量・排出量算定シート!$H132+(【入力】吸収量・排出量算定シート!CU$17-【入力】吸収量・排出量算定シート!$CF$17)),幹材積成長量!$O$7:$O$148,0),MATCH(【入力】吸収量・排出量算定シート!$G132,幹材積成長量!$O$7:$Q$7,0)),INDEX(幹材積成長量!$L$7:$N$148,MATCH((【入力】吸収量・排出量算定シート!$H132+(【入力】吸収量・排出量算定シート!CU$17-【入力】吸収量・排出量算定シート!$CF$17)),幹材積成長量!$L$7:$L$148,0),MATCH(【入力】吸収量・排出量算定シート!$G132,幹材積成長量!$L$7:$N$7,0)))),0)</f>
        <v>0</v>
      </c>
      <c r="CV132" s="2">
        <f>IFERROR(IF($F132="地位Ⅰ",INDEX(幹材積成長量!$I$7:$K$148,MATCH((【入力】吸収量・排出量算定シート!$H132+(【入力】吸収量・排出量算定シート!CV$17-【入力】吸収量・排出量算定シート!$CF$17)),幹材積成長量!$I$7:$I$148,0),MATCH(【入力】吸収量・排出量算定シート!$G132,幹材積成長量!$I$7:$K$7,0)),IF($F132="地位Ⅲ",INDEX(幹材積成長量!$O$7:$Q$148,MATCH((【入力】吸収量・排出量算定シート!$H132+(【入力】吸収量・排出量算定シート!CV$17-【入力】吸収量・排出量算定シート!$CF$17)),幹材積成長量!$O$7:$O$148,0),MATCH(【入力】吸収量・排出量算定シート!$G132,幹材積成長量!$O$7:$Q$7,0)),INDEX(幹材積成長量!$L$7:$N$148,MATCH((【入力】吸収量・排出量算定シート!$H132+(【入力】吸収量・排出量算定シート!CV$17-【入力】吸収量・排出量算定シート!$CF$17)),幹材積成長量!$L$7:$L$148,0),MATCH(【入力】吸収量・排出量算定シート!$G132,幹材積成長量!$L$7:$N$7,0)))),0)</f>
        <v>0</v>
      </c>
      <c r="CW132" s="2">
        <f t="shared" si="284"/>
        <v>0</v>
      </c>
      <c r="CX132" s="2">
        <f t="shared" si="285"/>
        <v>0</v>
      </c>
      <c r="CY132" s="2">
        <f t="shared" si="286"/>
        <v>0</v>
      </c>
      <c r="CZ132" s="2">
        <f t="shared" si="287"/>
        <v>0</v>
      </c>
      <c r="DA132" s="2">
        <f t="shared" si="288"/>
        <v>0</v>
      </c>
      <c r="DB132" s="2">
        <f t="shared" si="289"/>
        <v>0</v>
      </c>
      <c r="DC132" s="2">
        <f t="shared" si="290"/>
        <v>0</v>
      </c>
      <c r="DD132" s="2">
        <f t="shared" si="291"/>
        <v>0</v>
      </c>
      <c r="DE132" s="2">
        <f t="shared" si="292"/>
        <v>0</v>
      </c>
      <c r="DF132" s="2">
        <f t="shared" si="293"/>
        <v>0</v>
      </c>
      <c r="DG132" s="2">
        <f t="shared" si="294"/>
        <v>0</v>
      </c>
      <c r="DH132" s="2">
        <f t="shared" si="295"/>
        <v>0</v>
      </c>
      <c r="DI132" s="2">
        <f t="shared" si="296"/>
        <v>0</v>
      </c>
      <c r="DJ132" s="2">
        <f t="shared" si="297"/>
        <v>0</v>
      </c>
      <c r="DK132" s="2">
        <f t="shared" si="298"/>
        <v>0</v>
      </c>
      <c r="DL132" s="2">
        <f t="shared" si="299"/>
        <v>0</v>
      </c>
      <c r="DM132" s="2">
        <f t="shared" si="300"/>
        <v>0</v>
      </c>
      <c r="DN132" s="187">
        <f>IFERROR(IF($F132="地位Ⅰ",INDEX(幹材積成長量!$AE$7:$AG$14,8,MATCH(【入力】吸収量・排出量算定シート!$G132,幹材積成長量!$AE$7:$AG$7,0)),IF($F132="地位Ⅲ",INDEX(幹材積成長量!$AK$7:$AM$14,8,MATCH(【入力】吸収量・排出量算定シート!$G132,幹材積成長量!$AK$7:$AM$7,0)),INDEX(幹材積成長量!$AH$7:$AJ$14,8,MATCH(【入力】吸収量・排出量算定シート!$G132,幹材積成長量!$AH$7:$AJ$7,0)))),0)</f>
        <v>0</v>
      </c>
      <c r="DO132" s="187">
        <f>IFERROR(IF($F132="地位Ⅰ",INDEX(幹材積成長量!$AE$7:$AG$14,8,MATCH(【入力】吸収量・排出量算定シート!$G132,幹材積成長量!$AE$7:$AG$7,0)),IF($F132="地位Ⅲ",INDEX(幹材積成長量!$AK$7:$AM$14,8,MATCH(【入力】吸収量・排出量算定シート!$G132,幹材積成長量!$AK$7:$AM$7,0)),INDEX(幹材積成長量!$AH$7:$AJ$14,8,MATCH(【入力】吸収量・排出量算定シート!$G132,幹材積成長量!$AH$7:$AJ$7,0)))),0)</f>
        <v>0</v>
      </c>
      <c r="DP132" s="187">
        <f>IFERROR(IF($F132="地位Ⅰ",INDEX(幹材積成長量!$AE$7:$AG$14,8,MATCH(【入力】吸収量・排出量算定シート!$G132,幹材積成長量!$AE$7:$AG$7,0)),IF($F132="地位Ⅲ",INDEX(幹材積成長量!$AK$7:$AM$14,8,MATCH(【入力】吸収量・排出量算定シート!$G132,幹材積成長量!$AK$7:$AM$7,0)),INDEX(幹材積成長量!$AH$7:$AJ$14,8,MATCH(【入力】吸収量・排出量算定シート!$G132,幹材積成長量!$AH$7:$AJ$7,0)))),0)</f>
        <v>0</v>
      </c>
      <c r="DQ132" s="187">
        <f>IFERROR(IF($F132="地位Ⅰ",INDEX(幹材積成長量!$AE$7:$AG$14,8,MATCH(【入力】吸収量・排出量算定シート!$G132,幹材積成長量!$AE$7:$AG$7,0)),IF($F132="地位Ⅲ",INDEX(幹材積成長量!$AK$7:$AM$14,8,MATCH(【入力】吸収量・排出量算定シート!$G132,幹材積成長量!$AK$7:$AM$7,0)),INDEX(幹材積成長量!$AH$7:$AJ$14,8,MATCH(【入力】吸収量・排出量算定シート!$G132,幹材積成長量!$AH$7:$AJ$7,0)))),0)</f>
        <v>0</v>
      </c>
      <c r="DR132" s="187">
        <f>IFERROR(IF($F132="地位Ⅰ",INDEX(幹材積成長量!$AE$7:$AG$14,8,MATCH(【入力】吸収量・排出量算定シート!$G132,幹材積成長量!$AE$7:$AG$7,0)),IF($F132="地位Ⅲ",INDEX(幹材積成長量!$AK$7:$AM$14,8,MATCH(【入力】吸収量・排出量算定シート!$G132,幹材積成長量!$AK$7:$AM$7,0)),INDEX(幹材積成長量!$AH$7:$AJ$14,8,MATCH(【入力】吸収量・排出量算定シート!$G132,幹材積成長量!$AH$7:$AJ$7,0)))),0)</f>
        <v>0</v>
      </c>
      <c r="DS132" s="187">
        <f>IFERROR(IF($F132="地位Ⅰ",INDEX(幹材積成長量!$AE$7:$AG$14,8,MATCH(【入力】吸収量・排出量算定シート!$G132,幹材積成長量!$AE$7:$AG$7,0)),IF($F132="地位Ⅲ",INDEX(幹材積成長量!$AK$7:$AM$14,8,MATCH(【入力】吸収量・排出量算定シート!$G132,幹材積成長量!$AK$7:$AM$7,0)),INDEX(幹材積成長量!$AH$7:$AJ$14,8,MATCH(【入力】吸収量・排出量算定シート!$G132,幹材積成長量!$AH$7:$AJ$7,0)))),0)</f>
        <v>0</v>
      </c>
      <c r="DT132" s="187">
        <f>IFERROR(IF($F132="地位Ⅰ",INDEX(幹材積成長量!$AE$7:$AG$14,8,MATCH(【入力】吸収量・排出量算定シート!$G132,幹材積成長量!$AE$7:$AG$7,0)),IF($F132="地位Ⅲ",INDEX(幹材積成長量!$AK$7:$AM$14,8,MATCH(【入力】吸収量・排出量算定シート!$G132,幹材積成長量!$AK$7:$AM$7,0)),INDEX(幹材積成長量!$AH$7:$AJ$14,8,MATCH(【入力】吸収量・排出量算定シート!$G132,幹材積成長量!$AH$7:$AJ$7,0)))),0)</f>
        <v>0</v>
      </c>
      <c r="DU132" s="187">
        <f>IFERROR(IF($F132="地位Ⅰ",INDEX(幹材積成長量!$AE$7:$AG$14,8,MATCH(【入力】吸収量・排出量算定シート!$G132,幹材積成長量!$AE$7:$AG$7,0)),IF($F132="地位Ⅲ",INDEX(幹材積成長量!$AK$7:$AM$14,8,MATCH(【入力】吸収量・排出量算定シート!$G132,幹材積成長量!$AK$7:$AM$7,0)),INDEX(幹材積成長量!$AH$7:$AJ$14,8,MATCH(【入力】吸収量・排出量算定シート!$G132,幹材積成長量!$AH$7:$AJ$7,0)))),0)</f>
        <v>0</v>
      </c>
      <c r="DV132" s="187">
        <f>IFERROR(IF($F132="地位Ⅰ",INDEX(幹材積成長量!$AE$7:$AG$14,8,MATCH(【入力】吸収量・排出量算定シート!$G132,幹材積成長量!$AE$7:$AG$7,0)),IF($F132="地位Ⅲ",INDEX(幹材積成長量!$AK$7:$AM$14,8,MATCH(【入力】吸収量・排出量算定シート!$G132,幹材積成長量!$AK$7:$AM$7,0)),INDEX(幹材積成長量!$AH$7:$AJ$14,8,MATCH(【入力】吸収量・排出量算定シート!$G132,幹材積成長量!$AH$7:$AJ$7,0)))),0)</f>
        <v>0</v>
      </c>
      <c r="DW132" s="187">
        <f>IFERROR(IF($F132="地位Ⅰ",INDEX(幹材積成長量!$AE$7:$AG$14,8,MATCH(【入力】吸収量・排出量算定シート!$G132,幹材積成長量!$AE$7:$AG$7,0)),IF($F132="地位Ⅲ",INDEX(幹材積成長量!$AK$7:$AM$14,8,MATCH(【入力】吸収量・排出量算定シート!$G132,幹材積成長量!$AK$7:$AM$7,0)),INDEX(幹材積成長量!$AH$7:$AJ$14,8,MATCH(【入力】吸収量・排出量算定シート!$G132,幹材積成長量!$AH$7:$AJ$7,0)))),0)</f>
        <v>0</v>
      </c>
      <c r="DX132" s="187">
        <f>IFERROR(IF($F132="地位Ⅰ",INDEX(幹材積成長量!$AE$7:$AG$14,8,MATCH(【入力】吸収量・排出量算定シート!$G132,幹材積成長量!$AE$7:$AG$7,0)),IF($F132="地位Ⅲ",INDEX(幹材積成長量!$AK$7:$AM$14,8,MATCH(【入力】吸収量・排出量算定シート!$G132,幹材積成長量!$AK$7:$AM$7,0)),INDEX(幹材積成長量!$AH$7:$AJ$14,8,MATCH(【入力】吸収量・排出量算定シート!$G132,幹材積成長量!$AH$7:$AJ$7,0)))),0)</f>
        <v>0</v>
      </c>
      <c r="DY132" s="187">
        <f>IFERROR(IF($F132="地位Ⅰ",INDEX(幹材積成長量!$AE$7:$AG$14,8,MATCH(【入力】吸収量・排出量算定シート!$G132,幹材積成長量!$AE$7:$AG$7,0)),IF($F132="地位Ⅲ",INDEX(幹材積成長量!$AK$7:$AM$14,8,MATCH(【入力】吸収量・排出量算定シート!$G132,幹材積成長量!$AK$7:$AM$7,0)),INDEX(幹材積成長量!$AH$7:$AJ$14,8,MATCH(【入力】吸収量・排出量算定シート!$G132,幹材積成長量!$AH$7:$AJ$7,0)))),0)</f>
        <v>0</v>
      </c>
      <c r="DZ132" s="187">
        <f>IFERROR(IF($F132="地位Ⅰ",INDEX(幹材積成長量!$AE$7:$AG$14,8,MATCH(【入力】吸収量・排出量算定シート!$G132,幹材積成長量!$AE$7:$AG$7,0)),IF($F132="地位Ⅲ",INDEX(幹材積成長量!$AK$7:$AM$14,8,MATCH(【入力】吸収量・排出量算定シート!$G132,幹材積成長量!$AK$7:$AM$7,0)),INDEX(幹材積成長量!$AH$7:$AJ$14,8,MATCH(【入力】吸収量・排出量算定シート!$G132,幹材積成長量!$AH$7:$AJ$7,0)))),0)</f>
        <v>0</v>
      </c>
      <c r="EA132" s="187">
        <f>IFERROR(IF($F132="地位Ⅰ",INDEX(幹材積成長量!$AE$7:$AG$14,8,MATCH(【入力】吸収量・排出量算定シート!$G132,幹材積成長量!$AE$7:$AG$7,0)),IF($F132="地位Ⅲ",INDEX(幹材積成長量!$AK$7:$AM$14,8,MATCH(【入力】吸収量・排出量算定シート!$G132,幹材積成長量!$AK$7:$AM$7,0)),INDEX(幹材積成長量!$AH$7:$AJ$14,8,MATCH(【入力】吸収量・排出量算定シート!$G132,幹材積成長量!$AH$7:$AJ$7,0)))),0)</f>
        <v>0</v>
      </c>
      <c r="EB132" s="187">
        <f>IFERROR(IF($F132="地位Ⅰ",INDEX(幹材積成長量!$AE$7:$AG$14,8,MATCH(【入力】吸収量・排出量算定シート!$G132,幹材積成長量!$AE$7:$AG$7,0)),IF($F132="地位Ⅲ",INDEX(幹材積成長量!$AK$7:$AM$14,8,MATCH(【入力】吸収量・排出量算定シート!$G132,幹材積成長量!$AK$7:$AM$7,0)),INDEX(幹材積成長量!$AH$7:$AJ$14,8,MATCH(【入力】吸収量・排出量算定シート!$G132,幹材積成長量!$AH$7:$AJ$7,0)))),0)</f>
        <v>0</v>
      </c>
      <c r="EC132" s="187">
        <f>IFERROR(IF($F132="地位Ⅰ",INDEX(幹材積成長量!$AE$7:$AG$14,8,MATCH(【入力】吸収量・排出量算定シート!$G132,幹材積成長量!$AE$7:$AG$7,0)),IF($F132="地位Ⅲ",INDEX(幹材積成長量!$AK$7:$AM$14,8,MATCH(【入力】吸収量・排出量算定シート!$G132,幹材積成長量!$AK$7:$AM$7,0)),INDEX(幹材積成長量!$AH$7:$AJ$14,8,MATCH(【入力】吸収量・排出量算定シート!$G132,幹材積成長量!$AH$7:$AJ$7,0)))),0)</f>
        <v>0</v>
      </c>
      <c r="ED132" s="186">
        <f t="shared" si="301"/>
        <v>0</v>
      </c>
      <c r="EE132" s="186">
        <f t="shared" si="302"/>
        <v>0</v>
      </c>
      <c r="EF132" s="186">
        <f t="shared" si="303"/>
        <v>0</v>
      </c>
      <c r="EG132" s="186">
        <f t="shared" si="304"/>
        <v>0</v>
      </c>
      <c r="EH132" s="186">
        <f t="shared" si="305"/>
        <v>0</v>
      </c>
      <c r="EI132" s="186">
        <f t="shared" si="306"/>
        <v>0</v>
      </c>
      <c r="EJ132" s="186">
        <f t="shared" si="307"/>
        <v>0</v>
      </c>
      <c r="EK132" s="186">
        <f t="shared" si="308"/>
        <v>0</v>
      </c>
      <c r="EL132" s="186">
        <f t="shared" si="309"/>
        <v>0</v>
      </c>
      <c r="EM132" s="186">
        <f t="shared" si="310"/>
        <v>0</v>
      </c>
      <c r="EN132" s="186">
        <f t="shared" si="311"/>
        <v>0</v>
      </c>
      <c r="EO132" s="186">
        <f t="shared" si="312"/>
        <v>0</v>
      </c>
      <c r="EP132" s="186">
        <f t="shared" si="313"/>
        <v>0</v>
      </c>
      <c r="EQ132" s="186">
        <f t="shared" si="314"/>
        <v>0</v>
      </c>
      <c r="ER132" s="186">
        <f t="shared" si="315"/>
        <v>0</v>
      </c>
      <c r="ES132" s="186">
        <f t="shared" si="316"/>
        <v>0</v>
      </c>
      <c r="ET132" s="186">
        <f t="shared" si="317"/>
        <v>0</v>
      </c>
    </row>
    <row r="133" spans="2:150" x14ac:dyDescent="0.3">
      <c r="B133" s="3"/>
      <c r="C133" s="3"/>
      <c r="D133" s="3"/>
      <c r="E133" s="3"/>
      <c r="G133" s="217"/>
      <c r="J133" s="3"/>
      <c r="M133" s="187">
        <f>IFERROR(IF($F133="地位Ⅰ",INDEX(幹材積成長量!$S$7:$U$148,MATCH(【入力】吸収量・排出量算定シート!$H133+(M$17-$M$17),幹材積成長量!$S$7:$S$148,0),MATCH($G133,幹材積成長量!$S$7:$U$7,0)),IF($F133="地位Ⅲ",INDEX(幹材積成長量!$Y$7:$AA$148,MATCH(【入力】吸収量・排出量算定シート!$H133+(M$17-$M$17),幹材積成長量!$Y$7:$Y$148,0),MATCH($G133,幹材積成長量!$Y$7:$AA$7,0)),INDEX(幹材積成長量!$V$7:$X$148,MATCH(【入力】吸収量・排出量算定シート!$H133+(M$17-$M$17),幹材積成長量!$V$7:$V$148,0),MATCH($G133,幹材積成長量!$V$7:$X$7,0)))),0)</f>
        <v>0</v>
      </c>
      <c r="N133" s="187">
        <f>IFERROR(IF($F133="地位Ⅰ",INDEX(幹材積成長量!$S$7:$U$148,MATCH(【入力】吸収量・排出量算定シート!$H133+(N$17-$M$17),幹材積成長量!$S$7:$S$148,0),MATCH($G133,幹材積成長量!$S$7:$U$7,0)),IF($F133="地位Ⅲ",INDEX(幹材積成長量!$Y$7:$AA$148,MATCH(【入力】吸収量・排出量算定シート!$H133+(N$17-$M$17),幹材積成長量!$Y$7:$Y$148,0),MATCH($G133,幹材積成長量!$Y$7:$AA$7,0)),INDEX(幹材積成長量!$V$7:$X$148,MATCH(【入力】吸収量・排出量算定シート!$H133+(N$17-$M$17),幹材積成長量!$V$7:$V$148,0),MATCH($G133,幹材積成長量!$V$7:$X$7,0)))),0)</f>
        <v>0</v>
      </c>
      <c r="O133" s="187">
        <f>IFERROR(IF($F133="地位Ⅰ",INDEX(幹材積成長量!$S$7:$U$148,MATCH(【入力】吸収量・排出量算定シート!$H133+(O$17-$M$17),幹材積成長量!$S$7:$S$148,0),MATCH($G133,幹材積成長量!$S$7:$U$7,0)),IF($F133="地位Ⅲ",INDEX(幹材積成長量!$Y$7:$AA$148,MATCH(【入力】吸収量・排出量算定シート!$H133+(O$17-$M$17),幹材積成長量!$Y$7:$Y$148,0),MATCH($G133,幹材積成長量!$Y$7:$AA$7,0)),INDEX(幹材積成長量!$V$7:$X$148,MATCH(【入力】吸収量・排出量算定シート!$H133+(O$17-$M$17),幹材積成長量!$V$7:$V$148,0),MATCH($G133,幹材積成長量!$V$7:$X$7,0)))),0)</f>
        <v>0</v>
      </c>
      <c r="P133" s="187">
        <f>IFERROR(IF($F133="地位Ⅰ",INDEX(幹材積成長量!$S$7:$U$148,MATCH(【入力】吸収量・排出量算定シート!$H133+(P$17-$M$17),幹材積成長量!$S$7:$S$148,0),MATCH($G133,幹材積成長量!$S$7:$U$7,0)),IF($F133="地位Ⅲ",INDEX(幹材積成長量!$Y$7:$AA$148,MATCH(【入力】吸収量・排出量算定シート!$H133+(P$17-$M$17),幹材積成長量!$Y$7:$Y$148,0),MATCH($G133,幹材積成長量!$Y$7:$AA$7,0)),INDEX(幹材積成長量!$V$7:$X$148,MATCH(【入力】吸収量・排出量算定シート!$H133+(P$17-$M$17),幹材積成長量!$V$7:$V$148,0),MATCH($G133,幹材積成長量!$V$7:$X$7,0)))),0)</f>
        <v>0</v>
      </c>
      <c r="Q133" s="187">
        <f>IFERROR(IF($F133="地位Ⅰ",INDEX(幹材積成長量!$S$7:$U$148,MATCH(【入力】吸収量・排出量算定シート!$H133+(Q$17-$M$17),幹材積成長量!$S$7:$S$148,0),MATCH($G133,幹材積成長量!$S$7:$U$7,0)),IF($F133="地位Ⅲ",INDEX(幹材積成長量!$Y$7:$AA$148,MATCH(【入力】吸収量・排出量算定シート!$H133+(Q$17-$M$17),幹材積成長量!$Y$7:$Y$148,0),MATCH($G133,幹材積成長量!$Y$7:$AA$7,0)),INDEX(幹材積成長量!$V$7:$X$148,MATCH(【入力】吸収量・排出量算定シート!$H133+(Q$17-$M$17),幹材積成長量!$V$7:$V$148,0),MATCH($G133,幹材積成長量!$V$7:$X$7,0)))),0)</f>
        <v>0</v>
      </c>
      <c r="R133" s="187">
        <f>IFERROR(IF($F133="地位Ⅰ",INDEX(幹材積成長量!$S$7:$U$148,MATCH(【入力】吸収量・排出量算定シート!$H133+(R$17-$M$17),幹材積成長量!$S$7:$S$148,0),MATCH($G133,幹材積成長量!$S$7:$U$7,0)),IF($F133="地位Ⅲ",INDEX(幹材積成長量!$Y$7:$AA$148,MATCH(【入力】吸収量・排出量算定シート!$H133+(R$17-$M$17),幹材積成長量!$Y$7:$Y$148,0),MATCH($G133,幹材積成長量!$Y$7:$AA$7,0)),INDEX(幹材積成長量!$V$7:$X$148,MATCH(【入力】吸収量・排出量算定シート!$H133+(R$17-$M$17),幹材積成長量!$V$7:$V$148,0),MATCH($G133,幹材積成長量!$V$7:$X$7,0)))),0)</f>
        <v>0</v>
      </c>
      <c r="S133" s="187">
        <f>IFERROR(IF($F133="地位Ⅰ",INDEX(幹材積成長量!$S$7:$U$148,MATCH(【入力】吸収量・排出量算定シート!$H133+(S$17-$M$17),幹材積成長量!$S$7:$S$148,0),MATCH($G133,幹材積成長量!$S$7:$U$7,0)),IF($F133="地位Ⅲ",INDEX(幹材積成長量!$Y$7:$AA$148,MATCH(【入力】吸収量・排出量算定シート!$H133+(S$17-$M$17),幹材積成長量!$Y$7:$Y$148,0),MATCH($G133,幹材積成長量!$Y$7:$AA$7,0)),INDEX(幹材積成長量!$V$7:$X$148,MATCH(【入力】吸収量・排出量算定シート!$H133+(S$17-$M$17),幹材積成長量!$V$7:$V$148,0),MATCH($G133,幹材積成長量!$V$7:$X$7,0)))),0)</f>
        <v>0</v>
      </c>
      <c r="T133" s="187">
        <f>IFERROR(IF($F133="地位Ⅰ",INDEX(幹材積成長量!$S$7:$U$148,MATCH(【入力】吸収量・排出量算定シート!$H133+(T$17-$M$17),幹材積成長量!$S$7:$S$148,0),MATCH($G133,幹材積成長量!$S$7:$U$7,0)),IF($F133="地位Ⅲ",INDEX(幹材積成長量!$Y$7:$AA$148,MATCH(【入力】吸収量・排出量算定シート!$H133+(T$17-$M$17),幹材積成長量!$Y$7:$Y$148,0),MATCH($G133,幹材積成長量!$Y$7:$AA$7,0)),INDEX(幹材積成長量!$V$7:$X$148,MATCH(【入力】吸収量・排出量算定シート!$H133+(T$17-$M$17),幹材積成長量!$V$7:$V$148,0),MATCH($G133,幹材積成長量!$V$7:$X$7,0)))),0)</f>
        <v>0</v>
      </c>
      <c r="U133" s="187">
        <f>IFERROR(IF($F133="地位Ⅰ",INDEX(幹材積成長量!$S$7:$U$148,MATCH(【入力】吸収量・排出量算定シート!$H133+(U$17-$M$17),幹材積成長量!$S$7:$S$148,0),MATCH($G133,幹材積成長量!$S$7:$U$7,0)),IF($F133="地位Ⅲ",INDEX(幹材積成長量!$Y$7:$AA$148,MATCH(【入力】吸収量・排出量算定シート!$H133+(U$17-$M$17),幹材積成長量!$Y$7:$Y$148,0),MATCH($G133,幹材積成長量!$Y$7:$AA$7,0)),INDEX(幹材積成長量!$V$7:$X$148,MATCH(【入力】吸収量・排出量算定シート!$H133+(U$17-$M$17),幹材積成長量!$V$7:$V$148,0),MATCH($G133,幹材積成長量!$V$7:$X$7,0)))),0)</f>
        <v>0</v>
      </c>
      <c r="V133" s="187">
        <f>IFERROR(IF($F133="地位Ⅰ",INDEX(幹材積成長量!$S$7:$U$148,MATCH(【入力】吸収量・排出量算定シート!$H133+(V$17-$M$17),幹材積成長量!$S$7:$S$148,0),MATCH($G133,幹材積成長量!$S$7:$U$7,0)),IF($F133="地位Ⅲ",INDEX(幹材積成長量!$Y$7:$AA$148,MATCH(【入力】吸収量・排出量算定シート!$H133+(V$17-$M$17),幹材積成長量!$Y$7:$Y$148,0),MATCH($G133,幹材積成長量!$Y$7:$AA$7,0)),INDEX(幹材積成長量!$V$7:$X$148,MATCH(【入力】吸収量・排出量算定シート!$H133+(V$17-$M$17),幹材積成長量!$V$7:$V$148,0),MATCH($G133,幹材積成長量!$V$7:$X$7,0)))),0)</f>
        <v>0</v>
      </c>
      <c r="W133" s="187">
        <f>IFERROR(IF($F133="地位Ⅰ",INDEX(幹材積成長量!$S$7:$U$148,MATCH(【入力】吸収量・排出量算定シート!$H133+(W$17-$M$17),幹材積成長量!$S$7:$S$148,0),MATCH($G133,幹材積成長量!$S$7:$U$7,0)),IF($F133="地位Ⅲ",INDEX(幹材積成長量!$Y$7:$AA$148,MATCH(【入力】吸収量・排出量算定シート!$H133+(W$17-$M$17),幹材積成長量!$Y$7:$Y$148,0),MATCH($G133,幹材積成長量!$Y$7:$AA$7,0)),INDEX(幹材積成長量!$V$7:$X$148,MATCH(【入力】吸収量・排出量算定シート!$H133+(W$17-$M$17),幹材積成長量!$V$7:$V$148,0),MATCH($G133,幹材積成長量!$V$7:$X$7,0)))),0)</f>
        <v>0</v>
      </c>
      <c r="X133" s="187">
        <f>IFERROR(IF($F133="地位Ⅰ",INDEX(幹材積成長量!$S$7:$U$148,MATCH(【入力】吸収量・排出量算定シート!$H133+(X$17-$M$17),幹材積成長量!$S$7:$S$148,0),MATCH($G133,幹材積成長量!$S$7:$U$7,0)),IF($F133="地位Ⅲ",INDEX(幹材積成長量!$Y$7:$AA$148,MATCH(【入力】吸収量・排出量算定シート!$H133+(X$17-$M$17),幹材積成長量!$Y$7:$Y$148,0),MATCH($G133,幹材積成長量!$Y$7:$AA$7,0)),INDEX(幹材積成長量!$V$7:$X$148,MATCH(【入力】吸収量・排出量算定シート!$H133+(X$17-$M$17),幹材積成長量!$V$7:$V$148,0),MATCH($G133,幹材積成長量!$V$7:$X$7,0)))),0)</f>
        <v>0</v>
      </c>
      <c r="Y133" s="187">
        <f>IFERROR(IF($F133="地位Ⅰ",INDEX(幹材積成長量!$S$7:$U$148,MATCH(【入力】吸収量・排出量算定シート!$H133+(Y$17-$M$17),幹材積成長量!$S$7:$S$148,0),MATCH($G133,幹材積成長量!$S$7:$U$7,0)),IF($F133="地位Ⅲ",INDEX(幹材積成長量!$Y$7:$AA$148,MATCH(【入力】吸収量・排出量算定シート!$H133+(Y$17-$M$17),幹材積成長量!$Y$7:$Y$148,0),MATCH($G133,幹材積成長量!$Y$7:$AA$7,0)),INDEX(幹材積成長量!$V$7:$X$148,MATCH(【入力】吸収量・排出量算定シート!$H133+(Y$17-$M$17),幹材積成長量!$V$7:$V$148,0),MATCH($G133,幹材積成長量!$V$7:$X$7,0)))),0)</f>
        <v>0</v>
      </c>
      <c r="Z133" s="187">
        <f>IFERROR(IF($F133="地位Ⅰ",INDEX(幹材積成長量!$S$7:$U$148,MATCH(【入力】吸収量・排出量算定シート!$H133+(Z$17-$M$17),幹材積成長量!$S$7:$S$148,0),MATCH($G133,幹材積成長量!$S$7:$U$7,0)),IF($F133="地位Ⅲ",INDEX(幹材積成長量!$Y$7:$AA$148,MATCH(【入力】吸収量・排出量算定シート!$H133+(Z$17-$M$17),幹材積成長量!$Y$7:$Y$148,0),MATCH($G133,幹材積成長量!$Y$7:$AA$7,0)),INDEX(幹材積成長量!$V$7:$X$148,MATCH(【入力】吸収量・排出量算定シート!$H133+(Z$17-$M$17),幹材積成長量!$V$7:$V$148,0),MATCH($G133,幹材積成長量!$V$7:$X$7,0)))),0)</f>
        <v>0</v>
      </c>
      <c r="AA133" s="187">
        <f>IFERROR(IF($F133="地位Ⅰ",INDEX(幹材積成長量!$S$7:$U$148,MATCH(【入力】吸収量・排出量算定シート!$H133+(AA$17-$M$17),幹材積成長量!$S$7:$S$148,0),MATCH($G133,幹材積成長量!$S$7:$U$7,0)),IF($F133="地位Ⅲ",INDEX(幹材積成長量!$Y$7:$AA$148,MATCH(【入力】吸収量・排出量算定シート!$H133+(AA$17-$M$17),幹材積成長量!$Y$7:$Y$148,0),MATCH($G133,幹材積成長量!$Y$7:$AA$7,0)),INDEX(幹材積成長量!$V$7:$X$148,MATCH(【入力】吸収量・排出量算定シート!$H133+(AA$17-$M$17),幹材積成長量!$V$7:$V$148,0),MATCH($G133,幹材積成長量!$V$7:$X$7,0)))),0)</f>
        <v>0</v>
      </c>
      <c r="AB133" s="187">
        <f>IFERROR(IF($F133="地位Ⅰ",INDEX(幹材積成長量!$S$7:$U$148,MATCH(【入力】吸収量・排出量算定シート!$H133+(AB$17-$M$17),幹材積成長量!$S$7:$S$148,0),MATCH($G133,幹材積成長量!$S$7:$U$7,0)),IF($F133="地位Ⅲ",INDEX(幹材積成長量!$Y$7:$AA$148,MATCH(【入力】吸収量・排出量算定シート!$H133+(AB$17-$M$17),幹材積成長量!$Y$7:$Y$148,0),MATCH($G133,幹材積成長量!$Y$7:$AA$7,0)),INDEX(幹材積成長量!$V$7:$X$148,MATCH(【入力】吸収量・排出量算定シート!$H133+(AB$17-$M$17),幹材積成長量!$V$7:$V$148,0),MATCH($G133,幹材積成長量!$V$7:$X$7,0)))),0)</f>
        <v>0</v>
      </c>
      <c r="AC133" s="187">
        <f>IFERROR(IF($F133="地位Ⅰ",INDEX(幹材積成長量!$S$7:$U$148,MATCH(【入力】吸収量・排出量算定シート!$H133+(AC$17-$M$17),幹材積成長量!$S$7:$S$148,0),MATCH($G133,幹材積成長量!$S$7:$U$7,0)),IF($F133="地位Ⅲ",INDEX(幹材積成長量!$Y$7:$AA$148,MATCH(【入力】吸収量・排出量算定シート!$H133+(AC$17-$M$17),幹材積成長量!$Y$7:$Y$148,0),MATCH($G133,幹材積成長量!$Y$7:$AA$7,0)),INDEX(幹材積成長量!$V$7:$X$148,MATCH(【入力】吸収量・排出量算定シート!$H133+(AC$17-$M$17),幹材積成長量!$V$7:$V$148,0),MATCH($G133,幹材積成長量!$V$7:$X$7,0)))),0)</f>
        <v>0</v>
      </c>
      <c r="AD133" s="2">
        <f>IFERROR(INDEX('BEF（拡大係数）'!$A$4:$AO$154,MATCH(【入力】吸収量・排出量算定シート!$H133,'BEF（拡大係数）'!$A$4:$A$154,0),MATCH($G133,'BEF（拡大係数）'!$A$4:$AO$4,0)),0)</f>
        <v>0</v>
      </c>
      <c r="AE133" s="2">
        <f>IFERROR(INDEX('BEF（拡大係数）'!$A$4:$AO$154,MATCH(【入力】吸収量・排出量算定シート!$H133,'BEF（拡大係数）'!$A$4:$A$154,0),MATCH($G133,'BEF（拡大係数）'!$A$4:$AO$4,0)),0)</f>
        <v>0</v>
      </c>
      <c r="AF133" s="2">
        <f>IFERROR(INDEX('BEF（拡大係数）'!$A$4:$AO$154,MATCH(【入力】吸収量・排出量算定シート!$H133,'BEF（拡大係数）'!$A$4:$A$154,0),MATCH($G133,'BEF（拡大係数）'!$A$4:$AO$4,0)),0)</f>
        <v>0</v>
      </c>
      <c r="AG133" s="2">
        <f>IFERROR(INDEX('BEF（拡大係数）'!$A$4:$AO$154,MATCH(【入力】吸収量・排出量算定シート!$H133,'BEF（拡大係数）'!$A$4:$A$154,0),MATCH($G133,'BEF（拡大係数）'!$A$4:$AO$4,0)),0)</f>
        <v>0</v>
      </c>
      <c r="AH133" s="2">
        <f>IFERROR(INDEX('BEF（拡大係数）'!$A$4:$AO$154,MATCH(【入力】吸収量・排出量算定シート!$H133,'BEF（拡大係数）'!$A$4:$A$154,0),MATCH($G133,'BEF（拡大係数）'!$A$4:$AO$4,0)),0)</f>
        <v>0</v>
      </c>
      <c r="AI133" s="2">
        <f>IFERROR(INDEX('BEF（拡大係数）'!$A$4:$AO$154,MATCH(【入力】吸収量・排出量算定シート!$H133,'BEF（拡大係数）'!$A$4:$A$154,0),MATCH($G133,'BEF（拡大係数）'!$A$4:$AO$4,0)),0)</f>
        <v>0</v>
      </c>
      <c r="AJ133" s="2">
        <f>IFERROR(INDEX('BEF（拡大係数）'!$A$4:$AO$154,MATCH(【入力】吸収量・排出量算定シート!$H133,'BEF（拡大係数）'!$A$4:$A$154,0),MATCH($G133,'BEF（拡大係数）'!$A$4:$AO$4,0)),0)</f>
        <v>0</v>
      </c>
      <c r="AK133" s="2">
        <f>IFERROR(INDEX('BEF（拡大係数）'!$A$4:$AO$154,MATCH(【入力】吸収量・排出量算定シート!$H133,'BEF（拡大係数）'!$A$4:$A$154,0),MATCH($G133,'BEF（拡大係数）'!$A$4:$AO$4,0)),0)</f>
        <v>0</v>
      </c>
      <c r="AL133" s="2">
        <f>IFERROR(INDEX('BEF（拡大係数）'!$A$4:$AO$154,MATCH(【入力】吸収量・排出量算定シート!$H133,'BEF（拡大係数）'!$A$4:$A$154,0),MATCH($G133,'BEF（拡大係数）'!$A$4:$AO$4,0)),0)</f>
        <v>0</v>
      </c>
      <c r="AM133" s="2">
        <f>IFERROR(INDEX('BEF（拡大係数）'!$A$4:$AO$154,MATCH(【入力】吸収量・排出量算定シート!$H133,'BEF（拡大係数）'!$A$4:$A$154,0),MATCH($G133,'BEF（拡大係数）'!$A$4:$AO$4,0)),0)</f>
        <v>0</v>
      </c>
      <c r="AN133" s="2">
        <f>IFERROR(INDEX('BEF（拡大係数）'!$A$4:$AO$154,MATCH(【入力】吸収量・排出量算定シート!$H133,'BEF（拡大係数）'!$A$4:$A$154,0),MATCH($G133,'BEF（拡大係数）'!$A$4:$AO$4,0)),0)</f>
        <v>0</v>
      </c>
      <c r="AO133" s="2">
        <f>IFERROR(INDEX('BEF（拡大係数）'!$A$4:$AO$154,MATCH(【入力】吸収量・排出量算定シート!$H133,'BEF（拡大係数）'!$A$4:$A$154,0),MATCH($G133,'BEF（拡大係数）'!$A$4:$AO$4,0)),0)</f>
        <v>0</v>
      </c>
      <c r="AP133" s="2">
        <f>IFERROR(INDEX('BEF（拡大係数）'!$A$4:$AO$154,MATCH(【入力】吸収量・排出量算定シート!$H133,'BEF（拡大係数）'!$A$4:$A$154,0),MATCH($G133,'BEF（拡大係数）'!$A$4:$AO$4,0)),0)</f>
        <v>0</v>
      </c>
      <c r="AQ133" s="2">
        <f>IFERROR(INDEX('BEF（拡大係数）'!$A$4:$AO$154,MATCH(【入力】吸収量・排出量算定シート!$H133,'BEF（拡大係数）'!$A$4:$A$154,0),MATCH($G133,'BEF（拡大係数）'!$A$4:$AO$4,0)),0)</f>
        <v>0</v>
      </c>
      <c r="AR133" s="2">
        <f>IFERROR(INDEX('BEF（拡大係数）'!$A$4:$AO$154,MATCH(【入力】吸収量・排出量算定シート!$H133,'BEF（拡大係数）'!$A$4:$A$154,0),MATCH($G133,'BEF（拡大係数）'!$A$4:$AO$4,0)),0)</f>
        <v>0</v>
      </c>
      <c r="AS133" s="2">
        <f>IFERROR(INDEX('BEF（拡大係数）'!$A$4:$AO$154,MATCH(【入力】吸収量・排出量算定シート!$H133,'BEF（拡大係数）'!$A$4:$A$154,0),MATCH($G133,'BEF（拡大係数）'!$A$4:$AO$4,0)),0)</f>
        <v>0</v>
      </c>
      <c r="AT133" s="2">
        <f>IFERROR(INDEX('BEF（拡大係数）'!$A$4:$AO$154,MATCH(【入力】吸収量・排出量算定シート!$H133,'BEF（拡大係数）'!$A$4:$A$154,0),MATCH($G133,'BEF（拡大係数）'!$A$4:$AO$4,0)),0)</f>
        <v>0</v>
      </c>
      <c r="AU133" s="2">
        <f>IFERROR(VLOOKUP($G133,パラメータ_オリジナル!$B$6:$G$45,4,FALSE),0)</f>
        <v>0</v>
      </c>
      <c r="AV133" s="2">
        <f>IFERROR(VLOOKUP($G133,パラメータ_オリジナル!$B$6:$G$45,5,FALSE),0)</f>
        <v>0</v>
      </c>
      <c r="AW133" s="2">
        <f>IFERROR(VLOOKUP($G133,パラメータ_オリジナル!$B$6:$G$45,6,FALSE),0)</f>
        <v>0</v>
      </c>
      <c r="AX133" s="125">
        <f t="shared" si="250"/>
        <v>0</v>
      </c>
      <c r="AY133" s="125">
        <f t="shared" si="251"/>
        <v>0</v>
      </c>
      <c r="AZ133" s="125">
        <f t="shared" si="252"/>
        <v>0</v>
      </c>
      <c r="BA133" s="125">
        <f t="shared" si="253"/>
        <v>0</v>
      </c>
      <c r="BB133" s="125">
        <f t="shared" si="254"/>
        <v>0</v>
      </c>
      <c r="BC133" s="125">
        <f t="shared" si="255"/>
        <v>0</v>
      </c>
      <c r="BD133" s="125">
        <f t="shared" si="256"/>
        <v>0</v>
      </c>
      <c r="BE133" s="125">
        <f t="shared" si="257"/>
        <v>0</v>
      </c>
      <c r="BF133" s="125">
        <f t="shared" si="258"/>
        <v>0</v>
      </c>
      <c r="BG133" s="125">
        <f t="shared" si="259"/>
        <v>0</v>
      </c>
      <c r="BH133" s="125">
        <f t="shared" si="260"/>
        <v>0</v>
      </c>
      <c r="BI133" s="125">
        <f t="shared" si="261"/>
        <v>0</v>
      </c>
      <c r="BJ133" s="125">
        <f t="shared" si="262"/>
        <v>0</v>
      </c>
      <c r="BK133" s="125">
        <f t="shared" si="263"/>
        <v>0</v>
      </c>
      <c r="BL133" s="125">
        <f t="shared" si="264"/>
        <v>0</v>
      </c>
      <c r="BM133" s="125">
        <f t="shared" si="265"/>
        <v>0</v>
      </c>
      <c r="BN133" s="125">
        <f t="shared" si="266"/>
        <v>0</v>
      </c>
      <c r="BO133" s="125">
        <f t="shared" si="267"/>
        <v>0</v>
      </c>
      <c r="BP133" s="125">
        <f t="shared" si="268"/>
        <v>0</v>
      </c>
      <c r="BQ133" s="125">
        <f t="shared" si="269"/>
        <v>0</v>
      </c>
      <c r="BR133" s="125">
        <f t="shared" si="270"/>
        <v>0</v>
      </c>
      <c r="BS133" s="125">
        <f t="shared" si="271"/>
        <v>0</v>
      </c>
      <c r="BT133" s="125">
        <f t="shared" si="272"/>
        <v>0</v>
      </c>
      <c r="BU133" s="125">
        <f t="shared" si="273"/>
        <v>0</v>
      </c>
      <c r="BV133" s="125">
        <f t="shared" si="274"/>
        <v>0</v>
      </c>
      <c r="BW133" s="125">
        <f t="shared" si="275"/>
        <v>0</v>
      </c>
      <c r="BX133" s="125">
        <f t="shared" si="276"/>
        <v>0</v>
      </c>
      <c r="BY133" s="125">
        <f t="shared" si="277"/>
        <v>0</v>
      </c>
      <c r="BZ133" s="125">
        <f t="shared" si="278"/>
        <v>0</v>
      </c>
      <c r="CA133" s="125">
        <f t="shared" si="279"/>
        <v>0</v>
      </c>
      <c r="CB133" s="125">
        <f t="shared" si="280"/>
        <v>0</v>
      </c>
      <c r="CC133" s="125">
        <f t="shared" si="281"/>
        <v>0</v>
      </c>
      <c r="CD133" s="125">
        <f t="shared" si="282"/>
        <v>0</v>
      </c>
      <c r="CE133" s="125">
        <f t="shared" si="283"/>
        <v>0</v>
      </c>
      <c r="CF133" s="2">
        <f>IFERROR(IF($F133="地位Ⅰ",INDEX(幹材積成長量!$I$7:$K$148,MATCH((【入力】吸収量・排出量算定シート!$H133+(【入力】吸収量・排出量算定シート!CF$17-【入力】吸収量・排出量算定シート!$CF$17)),幹材積成長量!$I$7:$I$148,0),MATCH(【入力】吸収量・排出量算定シート!$G133,幹材積成長量!$I$7:$K$7,0)),IF($F133="地位Ⅲ",INDEX(幹材積成長量!$O$7:$Q$148,MATCH((【入力】吸収量・排出量算定シート!$H133+(【入力】吸収量・排出量算定シート!CF$17-【入力】吸収量・排出量算定シート!$CF$17)),幹材積成長量!$O$7:$O$148,0),MATCH(【入力】吸収量・排出量算定シート!$G133,幹材積成長量!$O$7:$Q$7,0)),INDEX(幹材積成長量!$L$7:$N$148,MATCH((【入力】吸収量・排出量算定シート!$H133+(【入力】吸収量・排出量算定シート!CF$17-【入力】吸収量・排出量算定シート!$CF$17)),幹材積成長量!$L$7:$L$148,0),MATCH(【入力】吸収量・排出量算定シート!$G133,幹材積成長量!$L$7:$N$7,0)))),0)</f>
        <v>0</v>
      </c>
      <c r="CG133" s="2">
        <f>IFERROR(IF($F133="地位Ⅰ",INDEX(幹材積成長量!$I$7:$K$148,MATCH((【入力】吸収量・排出量算定シート!$H133+(【入力】吸収量・排出量算定シート!CG$17-【入力】吸収量・排出量算定シート!$CF$17)),幹材積成長量!$I$7:$I$148,0),MATCH(【入力】吸収量・排出量算定シート!$G133,幹材積成長量!$I$7:$K$7,0)),IF($F133="地位Ⅲ",INDEX(幹材積成長量!$O$7:$Q$148,MATCH((【入力】吸収量・排出量算定シート!$H133+(【入力】吸収量・排出量算定シート!CG$17-【入力】吸収量・排出量算定シート!$CF$17)),幹材積成長量!$O$7:$O$148,0),MATCH(【入力】吸収量・排出量算定シート!$G133,幹材積成長量!$O$7:$Q$7,0)),INDEX(幹材積成長量!$L$7:$N$148,MATCH((【入力】吸収量・排出量算定シート!$H133+(【入力】吸収量・排出量算定シート!CG$17-【入力】吸収量・排出量算定シート!$CF$17)),幹材積成長量!$L$7:$L$148,0),MATCH(【入力】吸収量・排出量算定シート!$G133,幹材積成長量!$L$7:$N$7,0)))),0)</f>
        <v>0</v>
      </c>
      <c r="CH133" s="2">
        <f>IFERROR(IF($F133="地位Ⅰ",INDEX(幹材積成長量!$I$7:$K$148,MATCH((【入力】吸収量・排出量算定シート!$H133+(【入力】吸収量・排出量算定シート!CH$17-【入力】吸収量・排出量算定シート!$CF$17)),幹材積成長量!$I$7:$I$148,0),MATCH(【入力】吸収量・排出量算定シート!$G133,幹材積成長量!$I$7:$K$7,0)),IF($F133="地位Ⅲ",INDEX(幹材積成長量!$O$7:$Q$148,MATCH((【入力】吸収量・排出量算定シート!$H133+(【入力】吸収量・排出量算定シート!CH$17-【入力】吸収量・排出量算定シート!$CF$17)),幹材積成長量!$O$7:$O$148,0),MATCH(【入力】吸収量・排出量算定シート!$G133,幹材積成長量!$O$7:$Q$7,0)),INDEX(幹材積成長量!$L$7:$N$148,MATCH((【入力】吸収量・排出量算定シート!$H133+(【入力】吸収量・排出量算定シート!CH$17-【入力】吸収量・排出量算定シート!$CF$17)),幹材積成長量!$L$7:$L$148,0),MATCH(【入力】吸収量・排出量算定シート!$G133,幹材積成長量!$L$7:$N$7,0)))),0)</f>
        <v>0</v>
      </c>
      <c r="CI133" s="2">
        <f>IFERROR(IF($F133="地位Ⅰ",INDEX(幹材積成長量!$I$7:$K$148,MATCH((【入力】吸収量・排出量算定シート!$H133+(【入力】吸収量・排出量算定シート!CI$17-【入力】吸収量・排出量算定シート!$CF$17)),幹材積成長量!$I$7:$I$148,0),MATCH(【入力】吸収量・排出量算定シート!$G133,幹材積成長量!$I$7:$K$7,0)),IF($F133="地位Ⅲ",INDEX(幹材積成長量!$O$7:$Q$148,MATCH((【入力】吸収量・排出量算定シート!$H133+(【入力】吸収量・排出量算定シート!CI$17-【入力】吸収量・排出量算定シート!$CF$17)),幹材積成長量!$O$7:$O$148,0),MATCH(【入力】吸収量・排出量算定シート!$G133,幹材積成長量!$O$7:$Q$7,0)),INDEX(幹材積成長量!$L$7:$N$148,MATCH((【入力】吸収量・排出量算定シート!$H133+(【入力】吸収量・排出量算定シート!CI$17-【入力】吸収量・排出量算定シート!$CF$17)),幹材積成長量!$L$7:$L$148,0),MATCH(【入力】吸収量・排出量算定シート!$G133,幹材積成長量!$L$7:$N$7,0)))),0)</f>
        <v>0</v>
      </c>
      <c r="CJ133" s="2">
        <f>IFERROR(IF($F133="地位Ⅰ",INDEX(幹材積成長量!$I$7:$K$148,MATCH((【入力】吸収量・排出量算定シート!$H133+(【入力】吸収量・排出量算定シート!CJ$17-【入力】吸収量・排出量算定シート!$CF$17)),幹材積成長量!$I$7:$I$148,0),MATCH(【入力】吸収量・排出量算定シート!$G133,幹材積成長量!$I$7:$K$7,0)),IF($F133="地位Ⅲ",INDEX(幹材積成長量!$O$7:$Q$148,MATCH((【入力】吸収量・排出量算定シート!$H133+(【入力】吸収量・排出量算定シート!CJ$17-【入力】吸収量・排出量算定シート!$CF$17)),幹材積成長量!$O$7:$O$148,0),MATCH(【入力】吸収量・排出量算定シート!$G133,幹材積成長量!$O$7:$Q$7,0)),INDEX(幹材積成長量!$L$7:$N$148,MATCH((【入力】吸収量・排出量算定シート!$H133+(【入力】吸収量・排出量算定シート!CJ$17-【入力】吸収量・排出量算定シート!$CF$17)),幹材積成長量!$L$7:$L$148,0),MATCH(【入力】吸収量・排出量算定シート!$G133,幹材積成長量!$L$7:$N$7,0)))),0)</f>
        <v>0</v>
      </c>
      <c r="CK133" s="2">
        <f>IFERROR(IF($F133="地位Ⅰ",INDEX(幹材積成長量!$I$7:$K$148,MATCH((【入力】吸収量・排出量算定シート!$H133+(【入力】吸収量・排出量算定シート!CK$17-【入力】吸収量・排出量算定シート!$CF$17)),幹材積成長量!$I$7:$I$148,0),MATCH(【入力】吸収量・排出量算定シート!$G133,幹材積成長量!$I$7:$K$7,0)),IF($F133="地位Ⅲ",INDEX(幹材積成長量!$O$7:$Q$148,MATCH((【入力】吸収量・排出量算定シート!$H133+(【入力】吸収量・排出量算定シート!CK$17-【入力】吸収量・排出量算定シート!$CF$17)),幹材積成長量!$O$7:$O$148,0),MATCH(【入力】吸収量・排出量算定シート!$G133,幹材積成長量!$O$7:$Q$7,0)),INDEX(幹材積成長量!$L$7:$N$148,MATCH((【入力】吸収量・排出量算定シート!$H133+(【入力】吸収量・排出量算定シート!CK$17-【入力】吸収量・排出量算定シート!$CF$17)),幹材積成長量!$L$7:$L$148,0),MATCH(【入力】吸収量・排出量算定シート!$G133,幹材積成長量!$L$7:$N$7,0)))),0)</f>
        <v>0</v>
      </c>
      <c r="CL133" s="2">
        <f>IFERROR(IF($F133="地位Ⅰ",INDEX(幹材積成長量!$I$7:$K$148,MATCH((【入力】吸収量・排出量算定シート!$H133+(【入力】吸収量・排出量算定シート!CL$17-【入力】吸収量・排出量算定シート!$CF$17)),幹材積成長量!$I$7:$I$148,0),MATCH(【入力】吸収量・排出量算定シート!$G133,幹材積成長量!$I$7:$K$7,0)),IF($F133="地位Ⅲ",INDEX(幹材積成長量!$O$7:$Q$148,MATCH((【入力】吸収量・排出量算定シート!$H133+(【入力】吸収量・排出量算定シート!CL$17-【入力】吸収量・排出量算定シート!$CF$17)),幹材積成長量!$O$7:$O$148,0),MATCH(【入力】吸収量・排出量算定シート!$G133,幹材積成長量!$O$7:$Q$7,0)),INDEX(幹材積成長量!$L$7:$N$148,MATCH((【入力】吸収量・排出量算定シート!$H133+(【入力】吸収量・排出量算定シート!CL$17-【入力】吸収量・排出量算定シート!$CF$17)),幹材積成長量!$L$7:$L$148,0),MATCH(【入力】吸収量・排出量算定シート!$G133,幹材積成長量!$L$7:$N$7,0)))),0)</f>
        <v>0</v>
      </c>
      <c r="CM133" s="2">
        <f>IFERROR(IF($F133="地位Ⅰ",INDEX(幹材積成長量!$I$7:$K$148,MATCH((【入力】吸収量・排出量算定シート!$H133+(【入力】吸収量・排出量算定シート!CM$17-【入力】吸収量・排出量算定シート!$CF$17)),幹材積成長量!$I$7:$I$148,0),MATCH(【入力】吸収量・排出量算定シート!$G133,幹材積成長量!$I$7:$K$7,0)),IF($F133="地位Ⅲ",INDEX(幹材積成長量!$O$7:$Q$148,MATCH((【入力】吸収量・排出量算定シート!$H133+(【入力】吸収量・排出量算定シート!CM$17-【入力】吸収量・排出量算定シート!$CF$17)),幹材積成長量!$O$7:$O$148,0),MATCH(【入力】吸収量・排出量算定シート!$G133,幹材積成長量!$O$7:$Q$7,0)),INDEX(幹材積成長量!$L$7:$N$148,MATCH((【入力】吸収量・排出量算定シート!$H133+(【入力】吸収量・排出量算定シート!CM$17-【入力】吸収量・排出量算定シート!$CF$17)),幹材積成長量!$L$7:$L$148,0),MATCH(【入力】吸収量・排出量算定シート!$G133,幹材積成長量!$L$7:$N$7,0)))),0)</f>
        <v>0</v>
      </c>
      <c r="CN133" s="2">
        <f>IFERROR(IF($F133="地位Ⅰ",INDEX(幹材積成長量!$I$7:$K$148,MATCH((【入力】吸収量・排出量算定シート!$H133+(【入力】吸収量・排出量算定シート!CN$17-【入力】吸収量・排出量算定シート!$CF$17)),幹材積成長量!$I$7:$I$148,0),MATCH(【入力】吸収量・排出量算定シート!$G133,幹材積成長量!$I$7:$K$7,0)),IF($F133="地位Ⅲ",INDEX(幹材積成長量!$O$7:$Q$148,MATCH((【入力】吸収量・排出量算定シート!$H133+(【入力】吸収量・排出量算定シート!CN$17-【入力】吸収量・排出量算定シート!$CF$17)),幹材積成長量!$O$7:$O$148,0),MATCH(【入力】吸収量・排出量算定シート!$G133,幹材積成長量!$O$7:$Q$7,0)),INDEX(幹材積成長量!$L$7:$N$148,MATCH((【入力】吸収量・排出量算定シート!$H133+(【入力】吸収量・排出量算定シート!CN$17-【入力】吸収量・排出量算定シート!$CF$17)),幹材積成長量!$L$7:$L$148,0),MATCH(【入力】吸収量・排出量算定シート!$G133,幹材積成長量!$L$7:$N$7,0)))),0)</f>
        <v>0</v>
      </c>
      <c r="CO133" s="2">
        <f>IFERROR(IF($F133="地位Ⅰ",INDEX(幹材積成長量!$I$7:$K$148,MATCH((【入力】吸収量・排出量算定シート!$H133+(【入力】吸収量・排出量算定シート!CO$17-【入力】吸収量・排出量算定シート!$CF$17)),幹材積成長量!$I$7:$I$148,0),MATCH(【入力】吸収量・排出量算定シート!$G133,幹材積成長量!$I$7:$K$7,0)),IF($F133="地位Ⅲ",INDEX(幹材積成長量!$O$7:$Q$148,MATCH((【入力】吸収量・排出量算定シート!$H133+(【入力】吸収量・排出量算定シート!CO$17-【入力】吸収量・排出量算定シート!$CF$17)),幹材積成長量!$O$7:$O$148,0),MATCH(【入力】吸収量・排出量算定シート!$G133,幹材積成長量!$O$7:$Q$7,0)),INDEX(幹材積成長量!$L$7:$N$148,MATCH((【入力】吸収量・排出量算定シート!$H133+(【入力】吸収量・排出量算定シート!CO$17-【入力】吸収量・排出量算定シート!$CF$17)),幹材積成長量!$L$7:$L$148,0),MATCH(【入力】吸収量・排出量算定シート!$G133,幹材積成長量!$L$7:$N$7,0)))),0)</f>
        <v>0</v>
      </c>
      <c r="CP133" s="2">
        <f>IFERROR(IF($F133="地位Ⅰ",INDEX(幹材積成長量!$I$7:$K$148,MATCH((【入力】吸収量・排出量算定シート!$H133+(【入力】吸収量・排出量算定シート!CP$17-【入力】吸収量・排出量算定シート!$CF$17)),幹材積成長量!$I$7:$I$148,0),MATCH(【入力】吸収量・排出量算定シート!$G133,幹材積成長量!$I$7:$K$7,0)),IF($F133="地位Ⅲ",INDEX(幹材積成長量!$O$7:$Q$148,MATCH((【入力】吸収量・排出量算定シート!$H133+(【入力】吸収量・排出量算定シート!CP$17-【入力】吸収量・排出量算定シート!$CF$17)),幹材積成長量!$O$7:$O$148,0),MATCH(【入力】吸収量・排出量算定シート!$G133,幹材積成長量!$O$7:$Q$7,0)),INDEX(幹材積成長量!$L$7:$N$148,MATCH((【入力】吸収量・排出量算定シート!$H133+(【入力】吸収量・排出量算定シート!CP$17-【入力】吸収量・排出量算定シート!$CF$17)),幹材積成長量!$L$7:$L$148,0),MATCH(【入力】吸収量・排出量算定シート!$G133,幹材積成長量!$L$7:$N$7,0)))),0)</f>
        <v>0</v>
      </c>
      <c r="CQ133" s="2">
        <f>IFERROR(IF($F133="地位Ⅰ",INDEX(幹材積成長量!$I$7:$K$148,MATCH((【入力】吸収量・排出量算定シート!$H133+(【入力】吸収量・排出量算定シート!CQ$17-【入力】吸収量・排出量算定シート!$CF$17)),幹材積成長量!$I$7:$I$148,0),MATCH(【入力】吸収量・排出量算定シート!$G133,幹材積成長量!$I$7:$K$7,0)),IF($F133="地位Ⅲ",INDEX(幹材積成長量!$O$7:$Q$148,MATCH((【入力】吸収量・排出量算定シート!$H133+(【入力】吸収量・排出量算定シート!CQ$17-【入力】吸収量・排出量算定シート!$CF$17)),幹材積成長量!$O$7:$O$148,0),MATCH(【入力】吸収量・排出量算定シート!$G133,幹材積成長量!$O$7:$Q$7,0)),INDEX(幹材積成長量!$L$7:$N$148,MATCH((【入力】吸収量・排出量算定シート!$H133+(【入力】吸収量・排出量算定シート!CQ$17-【入力】吸収量・排出量算定シート!$CF$17)),幹材積成長量!$L$7:$L$148,0),MATCH(【入力】吸収量・排出量算定シート!$G133,幹材積成長量!$L$7:$N$7,0)))),0)</f>
        <v>0</v>
      </c>
      <c r="CR133" s="2">
        <f>IFERROR(IF($F133="地位Ⅰ",INDEX(幹材積成長量!$I$7:$K$148,MATCH((【入力】吸収量・排出量算定シート!$H133+(【入力】吸収量・排出量算定シート!CR$17-【入力】吸収量・排出量算定シート!$CF$17)),幹材積成長量!$I$7:$I$148,0),MATCH(【入力】吸収量・排出量算定シート!$G133,幹材積成長量!$I$7:$K$7,0)),IF($F133="地位Ⅲ",INDEX(幹材積成長量!$O$7:$Q$148,MATCH((【入力】吸収量・排出量算定シート!$H133+(【入力】吸収量・排出量算定シート!CR$17-【入力】吸収量・排出量算定シート!$CF$17)),幹材積成長量!$O$7:$O$148,0),MATCH(【入力】吸収量・排出量算定シート!$G133,幹材積成長量!$O$7:$Q$7,0)),INDEX(幹材積成長量!$L$7:$N$148,MATCH((【入力】吸収量・排出量算定シート!$H133+(【入力】吸収量・排出量算定シート!CR$17-【入力】吸収量・排出量算定シート!$CF$17)),幹材積成長量!$L$7:$L$148,0),MATCH(【入力】吸収量・排出量算定シート!$G133,幹材積成長量!$L$7:$N$7,0)))),0)</f>
        <v>0</v>
      </c>
      <c r="CS133" s="2">
        <f>IFERROR(IF($F133="地位Ⅰ",INDEX(幹材積成長量!$I$7:$K$148,MATCH((【入力】吸収量・排出量算定シート!$H133+(【入力】吸収量・排出量算定シート!CS$17-【入力】吸収量・排出量算定シート!$CF$17)),幹材積成長量!$I$7:$I$148,0),MATCH(【入力】吸収量・排出量算定シート!$G133,幹材積成長量!$I$7:$K$7,0)),IF($F133="地位Ⅲ",INDEX(幹材積成長量!$O$7:$Q$148,MATCH((【入力】吸収量・排出量算定シート!$H133+(【入力】吸収量・排出量算定シート!CS$17-【入力】吸収量・排出量算定シート!$CF$17)),幹材積成長量!$O$7:$O$148,0),MATCH(【入力】吸収量・排出量算定シート!$G133,幹材積成長量!$O$7:$Q$7,0)),INDEX(幹材積成長量!$L$7:$N$148,MATCH((【入力】吸収量・排出量算定シート!$H133+(【入力】吸収量・排出量算定シート!CS$17-【入力】吸収量・排出量算定シート!$CF$17)),幹材積成長量!$L$7:$L$148,0),MATCH(【入力】吸収量・排出量算定シート!$G133,幹材積成長量!$L$7:$N$7,0)))),0)</f>
        <v>0</v>
      </c>
      <c r="CT133" s="2">
        <f>IFERROR(IF($F133="地位Ⅰ",INDEX(幹材積成長量!$I$7:$K$148,MATCH((【入力】吸収量・排出量算定シート!$H133+(【入力】吸収量・排出量算定シート!CT$17-【入力】吸収量・排出量算定シート!$CF$17)),幹材積成長量!$I$7:$I$148,0),MATCH(【入力】吸収量・排出量算定シート!$G133,幹材積成長量!$I$7:$K$7,0)),IF($F133="地位Ⅲ",INDEX(幹材積成長量!$O$7:$Q$148,MATCH((【入力】吸収量・排出量算定シート!$H133+(【入力】吸収量・排出量算定シート!CT$17-【入力】吸収量・排出量算定シート!$CF$17)),幹材積成長量!$O$7:$O$148,0),MATCH(【入力】吸収量・排出量算定シート!$G133,幹材積成長量!$O$7:$Q$7,0)),INDEX(幹材積成長量!$L$7:$N$148,MATCH((【入力】吸収量・排出量算定シート!$H133+(【入力】吸収量・排出量算定シート!CT$17-【入力】吸収量・排出量算定シート!$CF$17)),幹材積成長量!$L$7:$L$148,0),MATCH(【入力】吸収量・排出量算定シート!$G133,幹材積成長量!$L$7:$N$7,0)))),0)</f>
        <v>0</v>
      </c>
      <c r="CU133" s="2">
        <f>IFERROR(IF($F133="地位Ⅰ",INDEX(幹材積成長量!$I$7:$K$148,MATCH((【入力】吸収量・排出量算定シート!$H133+(【入力】吸収量・排出量算定シート!CU$17-【入力】吸収量・排出量算定シート!$CF$17)),幹材積成長量!$I$7:$I$148,0),MATCH(【入力】吸収量・排出量算定シート!$G133,幹材積成長量!$I$7:$K$7,0)),IF($F133="地位Ⅲ",INDEX(幹材積成長量!$O$7:$Q$148,MATCH((【入力】吸収量・排出量算定シート!$H133+(【入力】吸収量・排出量算定シート!CU$17-【入力】吸収量・排出量算定シート!$CF$17)),幹材積成長量!$O$7:$O$148,0),MATCH(【入力】吸収量・排出量算定シート!$G133,幹材積成長量!$O$7:$Q$7,0)),INDEX(幹材積成長量!$L$7:$N$148,MATCH((【入力】吸収量・排出量算定シート!$H133+(【入力】吸収量・排出量算定シート!CU$17-【入力】吸収量・排出量算定シート!$CF$17)),幹材積成長量!$L$7:$L$148,0),MATCH(【入力】吸収量・排出量算定シート!$G133,幹材積成長量!$L$7:$N$7,0)))),0)</f>
        <v>0</v>
      </c>
      <c r="CV133" s="2">
        <f>IFERROR(IF($F133="地位Ⅰ",INDEX(幹材積成長量!$I$7:$K$148,MATCH((【入力】吸収量・排出量算定シート!$H133+(【入力】吸収量・排出量算定シート!CV$17-【入力】吸収量・排出量算定シート!$CF$17)),幹材積成長量!$I$7:$I$148,0),MATCH(【入力】吸収量・排出量算定シート!$G133,幹材積成長量!$I$7:$K$7,0)),IF($F133="地位Ⅲ",INDEX(幹材積成長量!$O$7:$Q$148,MATCH((【入力】吸収量・排出量算定シート!$H133+(【入力】吸収量・排出量算定シート!CV$17-【入力】吸収量・排出量算定シート!$CF$17)),幹材積成長量!$O$7:$O$148,0),MATCH(【入力】吸収量・排出量算定シート!$G133,幹材積成長量!$O$7:$Q$7,0)),INDEX(幹材積成長量!$L$7:$N$148,MATCH((【入力】吸収量・排出量算定シート!$H133+(【入力】吸収量・排出量算定シート!CV$17-【入力】吸収量・排出量算定シート!$CF$17)),幹材積成長量!$L$7:$L$148,0),MATCH(【入力】吸収量・排出量算定シート!$G133,幹材積成長量!$L$7:$N$7,0)))),0)</f>
        <v>0</v>
      </c>
      <c r="CW133" s="2">
        <f t="shared" si="284"/>
        <v>0</v>
      </c>
      <c r="CX133" s="2">
        <f t="shared" si="285"/>
        <v>0</v>
      </c>
      <c r="CY133" s="2">
        <f t="shared" si="286"/>
        <v>0</v>
      </c>
      <c r="CZ133" s="2">
        <f t="shared" si="287"/>
        <v>0</v>
      </c>
      <c r="DA133" s="2">
        <f t="shared" si="288"/>
        <v>0</v>
      </c>
      <c r="DB133" s="2">
        <f t="shared" si="289"/>
        <v>0</v>
      </c>
      <c r="DC133" s="2">
        <f t="shared" si="290"/>
        <v>0</v>
      </c>
      <c r="DD133" s="2">
        <f t="shared" si="291"/>
        <v>0</v>
      </c>
      <c r="DE133" s="2">
        <f t="shared" si="292"/>
        <v>0</v>
      </c>
      <c r="DF133" s="2">
        <f t="shared" si="293"/>
        <v>0</v>
      </c>
      <c r="DG133" s="2">
        <f t="shared" si="294"/>
        <v>0</v>
      </c>
      <c r="DH133" s="2">
        <f t="shared" si="295"/>
        <v>0</v>
      </c>
      <c r="DI133" s="2">
        <f t="shared" si="296"/>
        <v>0</v>
      </c>
      <c r="DJ133" s="2">
        <f t="shared" si="297"/>
        <v>0</v>
      </c>
      <c r="DK133" s="2">
        <f t="shared" si="298"/>
        <v>0</v>
      </c>
      <c r="DL133" s="2">
        <f t="shared" si="299"/>
        <v>0</v>
      </c>
      <c r="DM133" s="2">
        <f t="shared" si="300"/>
        <v>0</v>
      </c>
      <c r="DN133" s="187">
        <f>IFERROR(IF($F133="地位Ⅰ",INDEX(幹材積成長量!$AE$7:$AG$14,8,MATCH(【入力】吸収量・排出量算定シート!$G133,幹材積成長量!$AE$7:$AG$7,0)),IF($F133="地位Ⅲ",INDEX(幹材積成長量!$AK$7:$AM$14,8,MATCH(【入力】吸収量・排出量算定シート!$G133,幹材積成長量!$AK$7:$AM$7,0)),INDEX(幹材積成長量!$AH$7:$AJ$14,8,MATCH(【入力】吸収量・排出量算定シート!$G133,幹材積成長量!$AH$7:$AJ$7,0)))),0)</f>
        <v>0</v>
      </c>
      <c r="DO133" s="187">
        <f>IFERROR(IF($F133="地位Ⅰ",INDEX(幹材積成長量!$AE$7:$AG$14,8,MATCH(【入力】吸収量・排出量算定シート!$G133,幹材積成長量!$AE$7:$AG$7,0)),IF($F133="地位Ⅲ",INDEX(幹材積成長量!$AK$7:$AM$14,8,MATCH(【入力】吸収量・排出量算定シート!$G133,幹材積成長量!$AK$7:$AM$7,0)),INDEX(幹材積成長量!$AH$7:$AJ$14,8,MATCH(【入力】吸収量・排出量算定シート!$G133,幹材積成長量!$AH$7:$AJ$7,0)))),0)</f>
        <v>0</v>
      </c>
      <c r="DP133" s="187">
        <f>IFERROR(IF($F133="地位Ⅰ",INDEX(幹材積成長量!$AE$7:$AG$14,8,MATCH(【入力】吸収量・排出量算定シート!$G133,幹材積成長量!$AE$7:$AG$7,0)),IF($F133="地位Ⅲ",INDEX(幹材積成長量!$AK$7:$AM$14,8,MATCH(【入力】吸収量・排出量算定シート!$G133,幹材積成長量!$AK$7:$AM$7,0)),INDEX(幹材積成長量!$AH$7:$AJ$14,8,MATCH(【入力】吸収量・排出量算定シート!$G133,幹材積成長量!$AH$7:$AJ$7,0)))),0)</f>
        <v>0</v>
      </c>
      <c r="DQ133" s="187">
        <f>IFERROR(IF($F133="地位Ⅰ",INDEX(幹材積成長量!$AE$7:$AG$14,8,MATCH(【入力】吸収量・排出量算定シート!$G133,幹材積成長量!$AE$7:$AG$7,0)),IF($F133="地位Ⅲ",INDEX(幹材積成長量!$AK$7:$AM$14,8,MATCH(【入力】吸収量・排出量算定シート!$G133,幹材積成長量!$AK$7:$AM$7,0)),INDEX(幹材積成長量!$AH$7:$AJ$14,8,MATCH(【入力】吸収量・排出量算定シート!$G133,幹材積成長量!$AH$7:$AJ$7,0)))),0)</f>
        <v>0</v>
      </c>
      <c r="DR133" s="187">
        <f>IFERROR(IF($F133="地位Ⅰ",INDEX(幹材積成長量!$AE$7:$AG$14,8,MATCH(【入力】吸収量・排出量算定シート!$G133,幹材積成長量!$AE$7:$AG$7,0)),IF($F133="地位Ⅲ",INDEX(幹材積成長量!$AK$7:$AM$14,8,MATCH(【入力】吸収量・排出量算定シート!$G133,幹材積成長量!$AK$7:$AM$7,0)),INDEX(幹材積成長量!$AH$7:$AJ$14,8,MATCH(【入力】吸収量・排出量算定シート!$G133,幹材積成長量!$AH$7:$AJ$7,0)))),0)</f>
        <v>0</v>
      </c>
      <c r="DS133" s="187">
        <f>IFERROR(IF($F133="地位Ⅰ",INDEX(幹材積成長量!$AE$7:$AG$14,8,MATCH(【入力】吸収量・排出量算定シート!$G133,幹材積成長量!$AE$7:$AG$7,0)),IF($F133="地位Ⅲ",INDEX(幹材積成長量!$AK$7:$AM$14,8,MATCH(【入力】吸収量・排出量算定シート!$G133,幹材積成長量!$AK$7:$AM$7,0)),INDEX(幹材積成長量!$AH$7:$AJ$14,8,MATCH(【入力】吸収量・排出量算定シート!$G133,幹材積成長量!$AH$7:$AJ$7,0)))),0)</f>
        <v>0</v>
      </c>
      <c r="DT133" s="187">
        <f>IFERROR(IF($F133="地位Ⅰ",INDEX(幹材積成長量!$AE$7:$AG$14,8,MATCH(【入力】吸収量・排出量算定シート!$G133,幹材積成長量!$AE$7:$AG$7,0)),IF($F133="地位Ⅲ",INDEX(幹材積成長量!$AK$7:$AM$14,8,MATCH(【入力】吸収量・排出量算定シート!$G133,幹材積成長量!$AK$7:$AM$7,0)),INDEX(幹材積成長量!$AH$7:$AJ$14,8,MATCH(【入力】吸収量・排出量算定シート!$G133,幹材積成長量!$AH$7:$AJ$7,0)))),0)</f>
        <v>0</v>
      </c>
      <c r="DU133" s="187">
        <f>IFERROR(IF($F133="地位Ⅰ",INDEX(幹材積成長量!$AE$7:$AG$14,8,MATCH(【入力】吸収量・排出量算定シート!$G133,幹材積成長量!$AE$7:$AG$7,0)),IF($F133="地位Ⅲ",INDEX(幹材積成長量!$AK$7:$AM$14,8,MATCH(【入力】吸収量・排出量算定シート!$G133,幹材積成長量!$AK$7:$AM$7,0)),INDEX(幹材積成長量!$AH$7:$AJ$14,8,MATCH(【入力】吸収量・排出量算定シート!$G133,幹材積成長量!$AH$7:$AJ$7,0)))),0)</f>
        <v>0</v>
      </c>
      <c r="DV133" s="187">
        <f>IFERROR(IF($F133="地位Ⅰ",INDEX(幹材積成長量!$AE$7:$AG$14,8,MATCH(【入力】吸収量・排出量算定シート!$G133,幹材積成長量!$AE$7:$AG$7,0)),IF($F133="地位Ⅲ",INDEX(幹材積成長量!$AK$7:$AM$14,8,MATCH(【入力】吸収量・排出量算定シート!$G133,幹材積成長量!$AK$7:$AM$7,0)),INDEX(幹材積成長量!$AH$7:$AJ$14,8,MATCH(【入力】吸収量・排出量算定シート!$G133,幹材積成長量!$AH$7:$AJ$7,0)))),0)</f>
        <v>0</v>
      </c>
      <c r="DW133" s="187">
        <f>IFERROR(IF($F133="地位Ⅰ",INDEX(幹材積成長量!$AE$7:$AG$14,8,MATCH(【入力】吸収量・排出量算定シート!$G133,幹材積成長量!$AE$7:$AG$7,0)),IF($F133="地位Ⅲ",INDEX(幹材積成長量!$AK$7:$AM$14,8,MATCH(【入力】吸収量・排出量算定シート!$G133,幹材積成長量!$AK$7:$AM$7,0)),INDEX(幹材積成長量!$AH$7:$AJ$14,8,MATCH(【入力】吸収量・排出量算定シート!$G133,幹材積成長量!$AH$7:$AJ$7,0)))),0)</f>
        <v>0</v>
      </c>
      <c r="DX133" s="187">
        <f>IFERROR(IF($F133="地位Ⅰ",INDEX(幹材積成長量!$AE$7:$AG$14,8,MATCH(【入力】吸収量・排出量算定シート!$G133,幹材積成長量!$AE$7:$AG$7,0)),IF($F133="地位Ⅲ",INDEX(幹材積成長量!$AK$7:$AM$14,8,MATCH(【入力】吸収量・排出量算定シート!$G133,幹材積成長量!$AK$7:$AM$7,0)),INDEX(幹材積成長量!$AH$7:$AJ$14,8,MATCH(【入力】吸収量・排出量算定シート!$G133,幹材積成長量!$AH$7:$AJ$7,0)))),0)</f>
        <v>0</v>
      </c>
      <c r="DY133" s="187">
        <f>IFERROR(IF($F133="地位Ⅰ",INDEX(幹材積成長量!$AE$7:$AG$14,8,MATCH(【入力】吸収量・排出量算定シート!$G133,幹材積成長量!$AE$7:$AG$7,0)),IF($F133="地位Ⅲ",INDEX(幹材積成長量!$AK$7:$AM$14,8,MATCH(【入力】吸収量・排出量算定シート!$G133,幹材積成長量!$AK$7:$AM$7,0)),INDEX(幹材積成長量!$AH$7:$AJ$14,8,MATCH(【入力】吸収量・排出量算定シート!$G133,幹材積成長量!$AH$7:$AJ$7,0)))),0)</f>
        <v>0</v>
      </c>
      <c r="DZ133" s="187">
        <f>IFERROR(IF($F133="地位Ⅰ",INDEX(幹材積成長量!$AE$7:$AG$14,8,MATCH(【入力】吸収量・排出量算定シート!$G133,幹材積成長量!$AE$7:$AG$7,0)),IF($F133="地位Ⅲ",INDEX(幹材積成長量!$AK$7:$AM$14,8,MATCH(【入力】吸収量・排出量算定シート!$G133,幹材積成長量!$AK$7:$AM$7,0)),INDEX(幹材積成長量!$AH$7:$AJ$14,8,MATCH(【入力】吸収量・排出量算定シート!$G133,幹材積成長量!$AH$7:$AJ$7,0)))),0)</f>
        <v>0</v>
      </c>
      <c r="EA133" s="187">
        <f>IFERROR(IF($F133="地位Ⅰ",INDEX(幹材積成長量!$AE$7:$AG$14,8,MATCH(【入力】吸収量・排出量算定シート!$G133,幹材積成長量!$AE$7:$AG$7,0)),IF($F133="地位Ⅲ",INDEX(幹材積成長量!$AK$7:$AM$14,8,MATCH(【入力】吸収量・排出量算定シート!$G133,幹材積成長量!$AK$7:$AM$7,0)),INDEX(幹材積成長量!$AH$7:$AJ$14,8,MATCH(【入力】吸収量・排出量算定シート!$G133,幹材積成長量!$AH$7:$AJ$7,0)))),0)</f>
        <v>0</v>
      </c>
      <c r="EB133" s="187">
        <f>IFERROR(IF($F133="地位Ⅰ",INDEX(幹材積成長量!$AE$7:$AG$14,8,MATCH(【入力】吸収量・排出量算定シート!$G133,幹材積成長量!$AE$7:$AG$7,0)),IF($F133="地位Ⅲ",INDEX(幹材積成長量!$AK$7:$AM$14,8,MATCH(【入力】吸収量・排出量算定シート!$G133,幹材積成長量!$AK$7:$AM$7,0)),INDEX(幹材積成長量!$AH$7:$AJ$14,8,MATCH(【入力】吸収量・排出量算定シート!$G133,幹材積成長量!$AH$7:$AJ$7,0)))),0)</f>
        <v>0</v>
      </c>
      <c r="EC133" s="187">
        <f>IFERROR(IF($F133="地位Ⅰ",INDEX(幹材積成長量!$AE$7:$AG$14,8,MATCH(【入力】吸収量・排出量算定シート!$G133,幹材積成長量!$AE$7:$AG$7,0)),IF($F133="地位Ⅲ",INDEX(幹材積成長量!$AK$7:$AM$14,8,MATCH(【入力】吸収量・排出量算定シート!$G133,幹材積成長量!$AK$7:$AM$7,0)),INDEX(幹材積成長量!$AH$7:$AJ$14,8,MATCH(【入力】吸収量・排出量算定シート!$G133,幹材積成長量!$AH$7:$AJ$7,0)))),0)</f>
        <v>0</v>
      </c>
      <c r="ED133" s="186">
        <f t="shared" si="301"/>
        <v>0</v>
      </c>
      <c r="EE133" s="186">
        <f t="shared" si="302"/>
        <v>0</v>
      </c>
      <c r="EF133" s="186">
        <f t="shared" si="303"/>
        <v>0</v>
      </c>
      <c r="EG133" s="186">
        <f t="shared" si="304"/>
        <v>0</v>
      </c>
      <c r="EH133" s="186">
        <f t="shared" si="305"/>
        <v>0</v>
      </c>
      <c r="EI133" s="186">
        <f t="shared" si="306"/>
        <v>0</v>
      </c>
      <c r="EJ133" s="186">
        <f t="shared" si="307"/>
        <v>0</v>
      </c>
      <c r="EK133" s="186">
        <f t="shared" si="308"/>
        <v>0</v>
      </c>
      <c r="EL133" s="186">
        <f t="shared" si="309"/>
        <v>0</v>
      </c>
      <c r="EM133" s="186">
        <f t="shared" si="310"/>
        <v>0</v>
      </c>
      <c r="EN133" s="186">
        <f t="shared" si="311"/>
        <v>0</v>
      </c>
      <c r="EO133" s="186">
        <f t="shared" si="312"/>
        <v>0</v>
      </c>
      <c r="EP133" s="186">
        <f t="shared" si="313"/>
        <v>0</v>
      </c>
      <c r="EQ133" s="186">
        <f t="shared" si="314"/>
        <v>0</v>
      </c>
      <c r="ER133" s="186">
        <f t="shared" si="315"/>
        <v>0</v>
      </c>
      <c r="ES133" s="186">
        <f t="shared" si="316"/>
        <v>0</v>
      </c>
      <c r="ET133" s="186">
        <f t="shared" si="317"/>
        <v>0</v>
      </c>
    </row>
    <row r="134" spans="2:150" x14ac:dyDescent="0.3">
      <c r="B134" s="3"/>
      <c r="C134" s="3"/>
      <c r="D134" s="3"/>
      <c r="E134" s="3"/>
      <c r="G134" s="217"/>
      <c r="J134" s="3"/>
      <c r="M134" s="187">
        <f>IFERROR(IF($F134="地位Ⅰ",INDEX(幹材積成長量!$S$7:$U$148,MATCH(【入力】吸収量・排出量算定シート!$H134+(M$17-$M$17),幹材積成長量!$S$7:$S$148,0),MATCH($G134,幹材積成長量!$S$7:$U$7,0)),IF($F134="地位Ⅲ",INDEX(幹材積成長量!$Y$7:$AA$148,MATCH(【入力】吸収量・排出量算定シート!$H134+(M$17-$M$17),幹材積成長量!$Y$7:$Y$148,0),MATCH($G134,幹材積成長量!$Y$7:$AA$7,0)),INDEX(幹材積成長量!$V$7:$X$148,MATCH(【入力】吸収量・排出量算定シート!$H134+(M$17-$M$17),幹材積成長量!$V$7:$V$148,0),MATCH($G134,幹材積成長量!$V$7:$X$7,0)))),0)</f>
        <v>0</v>
      </c>
      <c r="N134" s="187">
        <f>IFERROR(IF($F134="地位Ⅰ",INDEX(幹材積成長量!$S$7:$U$148,MATCH(【入力】吸収量・排出量算定シート!$H134+(N$17-$M$17),幹材積成長量!$S$7:$S$148,0),MATCH($G134,幹材積成長量!$S$7:$U$7,0)),IF($F134="地位Ⅲ",INDEX(幹材積成長量!$Y$7:$AA$148,MATCH(【入力】吸収量・排出量算定シート!$H134+(N$17-$M$17),幹材積成長量!$Y$7:$Y$148,0),MATCH($G134,幹材積成長量!$Y$7:$AA$7,0)),INDEX(幹材積成長量!$V$7:$X$148,MATCH(【入力】吸収量・排出量算定シート!$H134+(N$17-$M$17),幹材積成長量!$V$7:$V$148,0),MATCH($G134,幹材積成長量!$V$7:$X$7,0)))),0)</f>
        <v>0</v>
      </c>
      <c r="O134" s="187">
        <f>IFERROR(IF($F134="地位Ⅰ",INDEX(幹材積成長量!$S$7:$U$148,MATCH(【入力】吸収量・排出量算定シート!$H134+(O$17-$M$17),幹材積成長量!$S$7:$S$148,0),MATCH($G134,幹材積成長量!$S$7:$U$7,0)),IF($F134="地位Ⅲ",INDEX(幹材積成長量!$Y$7:$AA$148,MATCH(【入力】吸収量・排出量算定シート!$H134+(O$17-$M$17),幹材積成長量!$Y$7:$Y$148,0),MATCH($G134,幹材積成長量!$Y$7:$AA$7,0)),INDEX(幹材積成長量!$V$7:$X$148,MATCH(【入力】吸収量・排出量算定シート!$H134+(O$17-$M$17),幹材積成長量!$V$7:$V$148,0),MATCH($G134,幹材積成長量!$V$7:$X$7,0)))),0)</f>
        <v>0</v>
      </c>
      <c r="P134" s="187">
        <f>IFERROR(IF($F134="地位Ⅰ",INDEX(幹材積成長量!$S$7:$U$148,MATCH(【入力】吸収量・排出量算定シート!$H134+(P$17-$M$17),幹材積成長量!$S$7:$S$148,0),MATCH($G134,幹材積成長量!$S$7:$U$7,0)),IF($F134="地位Ⅲ",INDEX(幹材積成長量!$Y$7:$AA$148,MATCH(【入力】吸収量・排出量算定シート!$H134+(P$17-$M$17),幹材積成長量!$Y$7:$Y$148,0),MATCH($G134,幹材積成長量!$Y$7:$AA$7,0)),INDEX(幹材積成長量!$V$7:$X$148,MATCH(【入力】吸収量・排出量算定シート!$H134+(P$17-$M$17),幹材積成長量!$V$7:$V$148,0),MATCH($G134,幹材積成長量!$V$7:$X$7,0)))),0)</f>
        <v>0</v>
      </c>
      <c r="Q134" s="187">
        <f>IFERROR(IF($F134="地位Ⅰ",INDEX(幹材積成長量!$S$7:$U$148,MATCH(【入力】吸収量・排出量算定シート!$H134+(Q$17-$M$17),幹材積成長量!$S$7:$S$148,0),MATCH($G134,幹材積成長量!$S$7:$U$7,0)),IF($F134="地位Ⅲ",INDEX(幹材積成長量!$Y$7:$AA$148,MATCH(【入力】吸収量・排出量算定シート!$H134+(Q$17-$M$17),幹材積成長量!$Y$7:$Y$148,0),MATCH($G134,幹材積成長量!$Y$7:$AA$7,0)),INDEX(幹材積成長量!$V$7:$X$148,MATCH(【入力】吸収量・排出量算定シート!$H134+(Q$17-$M$17),幹材積成長量!$V$7:$V$148,0),MATCH($G134,幹材積成長量!$V$7:$X$7,0)))),0)</f>
        <v>0</v>
      </c>
      <c r="R134" s="187">
        <f>IFERROR(IF($F134="地位Ⅰ",INDEX(幹材積成長量!$S$7:$U$148,MATCH(【入力】吸収量・排出量算定シート!$H134+(R$17-$M$17),幹材積成長量!$S$7:$S$148,0),MATCH($G134,幹材積成長量!$S$7:$U$7,0)),IF($F134="地位Ⅲ",INDEX(幹材積成長量!$Y$7:$AA$148,MATCH(【入力】吸収量・排出量算定シート!$H134+(R$17-$M$17),幹材積成長量!$Y$7:$Y$148,0),MATCH($G134,幹材積成長量!$Y$7:$AA$7,0)),INDEX(幹材積成長量!$V$7:$X$148,MATCH(【入力】吸収量・排出量算定シート!$H134+(R$17-$M$17),幹材積成長量!$V$7:$V$148,0),MATCH($G134,幹材積成長量!$V$7:$X$7,0)))),0)</f>
        <v>0</v>
      </c>
      <c r="S134" s="187">
        <f>IFERROR(IF($F134="地位Ⅰ",INDEX(幹材積成長量!$S$7:$U$148,MATCH(【入力】吸収量・排出量算定シート!$H134+(S$17-$M$17),幹材積成長量!$S$7:$S$148,0),MATCH($G134,幹材積成長量!$S$7:$U$7,0)),IF($F134="地位Ⅲ",INDEX(幹材積成長量!$Y$7:$AA$148,MATCH(【入力】吸収量・排出量算定シート!$H134+(S$17-$M$17),幹材積成長量!$Y$7:$Y$148,0),MATCH($G134,幹材積成長量!$Y$7:$AA$7,0)),INDEX(幹材積成長量!$V$7:$X$148,MATCH(【入力】吸収量・排出量算定シート!$H134+(S$17-$M$17),幹材積成長量!$V$7:$V$148,0),MATCH($G134,幹材積成長量!$V$7:$X$7,0)))),0)</f>
        <v>0</v>
      </c>
      <c r="T134" s="187">
        <f>IFERROR(IF($F134="地位Ⅰ",INDEX(幹材積成長量!$S$7:$U$148,MATCH(【入力】吸収量・排出量算定シート!$H134+(T$17-$M$17),幹材積成長量!$S$7:$S$148,0),MATCH($G134,幹材積成長量!$S$7:$U$7,0)),IF($F134="地位Ⅲ",INDEX(幹材積成長量!$Y$7:$AA$148,MATCH(【入力】吸収量・排出量算定シート!$H134+(T$17-$M$17),幹材積成長量!$Y$7:$Y$148,0),MATCH($G134,幹材積成長量!$Y$7:$AA$7,0)),INDEX(幹材積成長量!$V$7:$X$148,MATCH(【入力】吸収量・排出量算定シート!$H134+(T$17-$M$17),幹材積成長量!$V$7:$V$148,0),MATCH($G134,幹材積成長量!$V$7:$X$7,0)))),0)</f>
        <v>0</v>
      </c>
      <c r="U134" s="187">
        <f>IFERROR(IF($F134="地位Ⅰ",INDEX(幹材積成長量!$S$7:$U$148,MATCH(【入力】吸収量・排出量算定シート!$H134+(U$17-$M$17),幹材積成長量!$S$7:$S$148,0),MATCH($G134,幹材積成長量!$S$7:$U$7,0)),IF($F134="地位Ⅲ",INDEX(幹材積成長量!$Y$7:$AA$148,MATCH(【入力】吸収量・排出量算定シート!$H134+(U$17-$M$17),幹材積成長量!$Y$7:$Y$148,0),MATCH($G134,幹材積成長量!$Y$7:$AA$7,0)),INDEX(幹材積成長量!$V$7:$X$148,MATCH(【入力】吸収量・排出量算定シート!$H134+(U$17-$M$17),幹材積成長量!$V$7:$V$148,0),MATCH($G134,幹材積成長量!$V$7:$X$7,0)))),0)</f>
        <v>0</v>
      </c>
      <c r="V134" s="187">
        <f>IFERROR(IF($F134="地位Ⅰ",INDEX(幹材積成長量!$S$7:$U$148,MATCH(【入力】吸収量・排出量算定シート!$H134+(V$17-$M$17),幹材積成長量!$S$7:$S$148,0),MATCH($G134,幹材積成長量!$S$7:$U$7,0)),IF($F134="地位Ⅲ",INDEX(幹材積成長量!$Y$7:$AA$148,MATCH(【入力】吸収量・排出量算定シート!$H134+(V$17-$M$17),幹材積成長量!$Y$7:$Y$148,0),MATCH($G134,幹材積成長量!$Y$7:$AA$7,0)),INDEX(幹材積成長量!$V$7:$X$148,MATCH(【入力】吸収量・排出量算定シート!$H134+(V$17-$M$17),幹材積成長量!$V$7:$V$148,0),MATCH($G134,幹材積成長量!$V$7:$X$7,0)))),0)</f>
        <v>0</v>
      </c>
      <c r="W134" s="187">
        <f>IFERROR(IF($F134="地位Ⅰ",INDEX(幹材積成長量!$S$7:$U$148,MATCH(【入力】吸収量・排出量算定シート!$H134+(W$17-$M$17),幹材積成長量!$S$7:$S$148,0),MATCH($G134,幹材積成長量!$S$7:$U$7,0)),IF($F134="地位Ⅲ",INDEX(幹材積成長量!$Y$7:$AA$148,MATCH(【入力】吸収量・排出量算定シート!$H134+(W$17-$M$17),幹材積成長量!$Y$7:$Y$148,0),MATCH($G134,幹材積成長量!$Y$7:$AA$7,0)),INDEX(幹材積成長量!$V$7:$X$148,MATCH(【入力】吸収量・排出量算定シート!$H134+(W$17-$M$17),幹材積成長量!$V$7:$V$148,0),MATCH($G134,幹材積成長量!$V$7:$X$7,0)))),0)</f>
        <v>0</v>
      </c>
      <c r="X134" s="187">
        <f>IFERROR(IF($F134="地位Ⅰ",INDEX(幹材積成長量!$S$7:$U$148,MATCH(【入力】吸収量・排出量算定シート!$H134+(X$17-$M$17),幹材積成長量!$S$7:$S$148,0),MATCH($G134,幹材積成長量!$S$7:$U$7,0)),IF($F134="地位Ⅲ",INDEX(幹材積成長量!$Y$7:$AA$148,MATCH(【入力】吸収量・排出量算定シート!$H134+(X$17-$M$17),幹材積成長量!$Y$7:$Y$148,0),MATCH($G134,幹材積成長量!$Y$7:$AA$7,0)),INDEX(幹材積成長量!$V$7:$X$148,MATCH(【入力】吸収量・排出量算定シート!$H134+(X$17-$M$17),幹材積成長量!$V$7:$V$148,0),MATCH($G134,幹材積成長量!$V$7:$X$7,0)))),0)</f>
        <v>0</v>
      </c>
      <c r="Y134" s="187">
        <f>IFERROR(IF($F134="地位Ⅰ",INDEX(幹材積成長量!$S$7:$U$148,MATCH(【入力】吸収量・排出量算定シート!$H134+(Y$17-$M$17),幹材積成長量!$S$7:$S$148,0),MATCH($G134,幹材積成長量!$S$7:$U$7,0)),IF($F134="地位Ⅲ",INDEX(幹材積成長量!$Y$7:$AA$148,MATCH(【入力】吸収量・排出量算定シート!$H134+(Y$17-$M$17),幹材積成長量!$Y$7:$Y$148,0),MATCH($G134,幹材積成長量!$Y$7:$AA$7,0)),INDEX(幹材積成長量!$V$7:$X$148,MATCH(【入力】吸収量・排出量算定シート!$H134+(Y$17-$M$17),幹材積成長量!$V$7:$V$148,0),MATCH($G134,幹材積成長量!$V$7:$X$7,0)))),0)</f>
        <v>0</v>
      </c>
      <c r="Z134" s="187">
        <f>IFERROR(IF($F134="地位Ⅰ",INDEX(幹材積成長量!$S$7:$U$148,MATCH(【入力】吸収量・排出量算定シート!$H134+(Z$17-$M$17),幹材積成長量!$S$7:$S$148,0),MATCH($G134,幹材積成長量!$S$7:$U$7,0)),IF($F134="地位Ⅲ",INDEX(幹材積成長量!$Y$7:$AA$148,MATCH(【入力】吸収量・排出量算定シート!$H134+(Z$17-$M$17),幹材積成長量!$Y$7:$Y$148,0),MATCH($G134,幹材積成長量!$Y$7:$AA$7,0)),INDEX(幹材積成長量!$V$7:$X$148,MATCH(【入力】吸収量・排出量算定シート!$H134+(Z$17-$M$17),幹材積成長量!$V$7:$V$148,0),MATCH($G134,幹材積成長量!$V$7:$X$7,0)))),0)</f>
        <v>0</v>
      </c>
      <c r="AA134" s="187">
        <f>IFERROR(IF($F134="地位Ⅰ",INDEX(幹材積成長量!$S$7:$U$148,MATCH(【入力】吸収量・排出量算定シート!$H134+(AA$17-$M$17),幹材積成長量!$S$7:$S$148,0),MATCH($G134,幹材積成長量!$S$7:$U$7,0)),IF($F134="地位Ⅲ",INDEX(幹材積成長量!$Y$7:$AA$148,MATCH(【入力】吸収量・排出量算定シート!$H134+(AA$17-$M$17),幹材積成長量!$Y$7:$Y$148,0),MATCH($G134,幹材積成長量!$Y$7:$AA$7,0)),INDEX(幹材積成長量!$V$7:$X$148,MATCH(【入力】吸収量・排出量算定シート!$H134+(AA$17-$M$17),幹材積成長量!$V$7:$V$148,0),MATCH($G134,幹材積成長量!$V$7:$X$7,0)))),0)</f>
        <v>0</v>
      </c>
      <c r="AB134" s="187">
        <f>IFERROR(IF($F134="地位Ⅰ",INDEX(幹材積成長量!$S$7:$U$148,MATCH(【入力】吸収量・排出量算定シート!$H134+(AB$17-$M$17),幹材積成長量!$S$7:$S$148,0),MATCH($G134,幹材積成長量!$S$7:$U$7,0)),IF($F134="地位Ⅲ",INDEX(幹材積成長量!$Y$7:$AA$148,MATCH(【入力】吸収量・排出量算定シート!$H134+(AB$17-$M$17),幹材積成長量!$Y$7:$Y$148,0),MATCH($G134,幹材積成長量!$Y$7:$AA$7,0)),INDEX(幹材積成長量!$V$7:$X$148,MATCH(【入力】吸収量・排出量算定シート!$H134+(AB$17-$M$17),幹材積成長量!$V$7:$V$148,0),MATCH($G134,幹材積成長量!$V$7:$X$7,0)))),0)</f>
        <v>0</v>
      </c>
      <c r="AC134" s="187">
        <f>IFERROR(IF($F134="地位Ⅰ",INDEX(幹材積成長量!$S$7:$U$148,MATCH(【入力】吸収量・排出量算定シート!$H134+(AC$17-$M$17),幹材積成長量!$S$7:$S$148,0),MATCH($G134,幹材積成長量!$S$7:$U$7,0)),IF($F134="地位Ⅲ",INDEX(幹材積成長量!$Y$7:$AA$148,MATCH(【入力】吸収量・排出量算定シート!$H134+(AC$17-$M$17),幹材積成長量!$Y$7:$Y$148,0),MATCH($G134,幹材積成長量!$Y$7:$AA$7,0)),INDEX(幹材積成長量!$V$7:$X$148,MATCH(【入力】吸収量・排出量算定シート!$H134+(AC$17-$M$17),幹材積成長量!$V$7:$V$148,0),MATCH($G134,幹材積成長量!$V$7:$X$7,0)))),0)</f>
        <v>0</v>
      </c>
      <c r="AD134" s="2">
        <f>IFERROR(INDEX('BEF（拡大係数）'!$A$4:$AO$154,MATCH(【入力】吸収量・排出量算定シート!$H134,'BEF（拡大係数）'!$A$4:$A$154,0),MATCH($G134,'BEF（拡大係数）'!$A$4:$AO$4,0)),0)</f>
        <v>0</v>
      </c>
      <c r="AE134" s="2">
        <f>IFERROR(INDEX('BEF（拡大係数）'!$A$4:$AO$154,MATCH(【入力】吸収量・排出量算定シート!$H134,'BEF（拡大係数）'!$A$4:$A$154,0),MATCH($G134,'BEF（拡大係数）'!$A$4:$AO$4,0)),0)</f>
        <v>0</v>
      </c>
      <c r="AF134" s="2">
        <f>IFERROR(INDEX('BEF（拡大係数）'!$A$4:$AO$154,MATCH(【入力】吸収量・排出量算定シート!$H134,'BEF（拡大係数）'!$A$4:$A$154,0),MATCH($G134,'BEF（拡大係数）'!$A$4:$AO$4,0)),0)</f>
        <v>0</v>
      </c>
      <c r="AG134" s="2">
        <f>IFERROR(INDEX('BEF（拡大係数）'!$A$4:$AO$154,MATCH(【入力】吸収量・排出量算定シート!$H134,'BEF（拡大係数）'!$A$4:$A$154,0),MATCH($G134,'BEF（拡大係数）'!$A$4:$AO$4,0)),0)</f>
        <v>0</v>
      </c>
      <c r="AH134" s="2">
        <f>IFERROR(INDEX('BEF（拡大係数）'!$A$4:$AO$154,MATCH(【入力】吸収量・排出量算定シート!$H134,'BEF（拡大係数）'!$A$4:$A$154,0),MATCH($G134,'BEF（拡大係数）'!$A$4:$AO$4,0)),0)</f>
        <v>0</v>
      </c>
      <c r="AI134" s="2">
        <f>IFERROR(INDEX('BEF（拡大係数）'!$A$4:$AO$154,MATCH(【入力】吸収量・排出量算定シート!$H134,'BEF（拡大係数）'!$A$4:$A$154,0),MATCH($G134,'BEF（拡大係数）'!$A$4:$AO$4,0)),0)</f>
        <v>0</v>
      </c>
      <c r="AJ134" s="2">
        <f>IFERROR(INDEX('BEF（拡大係数）'!$A$4:$AO$154,MATCH(【入力】吸収量・排出量算定シート!$H134,'BEF（拡大係数）'!$A$4:$A$154,0),MATCH($G134,'BEF（拡大係数）'!$A$4:$AO$4,0)),0)</f>
        <v>0</v>
      </c>
      <c r="AK134" s="2">
        <f>IFERROR(INDEX('BEF（拡大係数）'!$A$4:$AO$154,MATCH(【入力】吸収量・排出量算定シート!$H134,'BEF（拡大係数）'!$A$4:$A$154,0),MATCH($G134,'BEF（拡大係数）'!$A$4:$AO$4,0)),0)</f>
        <v>0</v>
      </c>
      <c r="AL134" s="2">
        <f>IFERROR(INDEX('BEF（拡大係数）'!$A$4:$AO$154,MATCH(【入力】吸収量・排出量算定シート!$H134,'BEF（拡大係数）'!$A$4:$A$154,0),MATCH($G134,'BEF（拡大係数）'!$A$4:$AO$4,0)),0)</f>
        <v>0</v>
      </c>
      <c r="AM134" s="2">
        <f>IFERROR(INDEX('BEF（拡大係数）'!$A$4:$AO$154,MATCH(【入力】吸収量・排出量算定シート!$H134,'BEF（拡大係数）'!$A$4:$A$154,0),MATCH($G134,'BEF（拡大係数）'!$A$4:$AO$4,0)),0)</f>
        <v>0</v>
      </c>
      <c r="AN134" s="2">
        <f>IFERROR(INDEX('BEF（拡大係数）'!$A$4:$AO$154,MATCH(【入力】吸収量・排出量算定シート!$H134,'BEF（拡大係数）'!$A$4:$A$154,0),MATCH($G134,'BEF（拡大係数）'!$A$4:$AO$4,0)),0)</f>
        <v>0</v>
      </c>
      <c r="AO134" s="2">
        <f>IFERROR(INDEX('BEF（拡大係数）'!$A$4:$AO$154,MATCH(【入力】吸収量・排出量算定シート!$H134,'BEF（拡大係数）'!$A$4:$A$154,0),MATCH($G134,'BEF（拡大係数）'!$A$4:$AO$4,0)),0)</f>
        <v>0</v>
      </c>
      <c r="AP134" s="2">
        <f>IFERROR(INDEX('BEF（拡大係数）'!$A$4:$AO$154,MATCH(【入力】吸収量・排出量算定シート!$H134,'BEF（拡大係数）'!$A$4:$A$154,0),MATCH($G134,'BEF（拡大係数）'!$A$4:$AO$4,0)),0)</f>
        <v>0</v>
      </c>
      <c r="AQ134" s="2">
        <f>IFERROR(INDEX('BEF（拡大係数）'!$A$4:$AO$154,MATCH(【入力】吸収量・排出量算定シート!$H134,'BEF（拡大係数）'!$A$4:$A$154,0),MATCH($G134,'BEF（拡大係数）'!$A$4:$AO$4,0)),0)</f>
        <v>0</v>
      </c>
      <c r="AR134" s="2">
        <f>IFERROR(INDEX('BEF（拡大係数）'!$A$4:$AO$154,MATCH(【入力】吸収量・排出量算定シート!$H134,'BEF（拡大係数）'!$A$4:$A$154,0),MATCH($G134,'BEF（拡大係数）'!$A$4:$AO$4,0)),0)</f>
        <v>0</v>
      </c>
      <c r="AS134" s="2">
        <f>IFERROR(INDEX('BEF（拡大係数）'!$A$4:$AO$154,MATCH(【入力】吸収量・排出量算定シート!$H134,'BEF（拡大係数）'!$A$4:$A$154,0),MATCH($G134,'BEF（拡大係数）'!$A$4:$AO$4,0)),0)</f>
        <v>0</v>
      </c>
      <c r="AT134" s="2">
        <f>IFERROR(INDEX('BEF（拡大係数）'!$A$4:$AO$154,MATCH(【入力】吸収量・排出量算定シート!$H134,'BEF（拡大係数）'!$A$4:$A$154,0),MATCH($G134,'BEF（拡大係数）'!$A$4:$AO$4,0)),0)</f>
        <v>0</v>
      </c>
      <c r="AU134" s="2">
        <f>IFERROR(VLOOKUP($G134,パラメータ_オリジナル!$B$6:$G$45,4,FALSE),0)</f>
        <v>0</v>
      </c>
      <c r="AV134" s="2">
        <f>IFERROR(VLOOKUP($G134,パラメータ_オリジナル!$B$6:$G$45,5,FALSE),0)</f>
        <v>0</v>
      </c>
      <c r="AW134" s="2">
        <f>IFERROR(VLOOKUP($G134,パラメータ_オリジナル!$B$6:$G$45,6,FALSE),0)</f>
        <v>0</v>
      </c>
      <c r="AX134" s="125">
        <f t="shared" si="250"/>
        <v>0</v>
      </c>
      <c r="AY134" s="125">
        <f t="shared" si="251"/>
        <v>0</v>
      </c>
      <c r="AZ134" s="125">
        <f t="shared" si="252"/>
        <v>0</v>
      </c>
      <c r="BA134" s="125">
        <f t="shared" si="253"/>
        <v>0</v>
      </c>
      <c r="BB134" s="125">
        <f t="shared" si="254"/>
        <v>0</v>
      </c>
      <c r="BC134" s="125">
        <f t="shared" si="255"/>
        <v>0</v>
      </c>
      <c r="BD134" s="125">
        <f t="shared" si="256"/>
        <v>0</v>
      </c>
      <c r="BE134" s="125">
        <f t="shared" si="257"/>
        <v>0</v>
      </c>
      <c r="BF134" s="125">
        <f t="shared" si="258"/>
        <v>0</v>
      </c>
      <c r="BG134" s="125">
        <f t="shared" si="259"/>
        <v>0</v>
      </c>
      <c r="BH134" s="125">
        <f t="shared" si="260"/>
        <v>0</v>
      </c>
      <c r="BI134" s="125">
        <f t="shared" si="261"/>
        <v>0</v>
      </c>
      <c r="BJ134" s="125">
        <f t="shared" si="262"/>
        <v>0</v>
      </c>
      <c r="BK134" s="125">
        <f t="shared" si="263"/>
        <v>0</v>
      </c>
      <c r="BL134" s="125">
        <f t="shared" si="264"/>
        <v>0</v>
      </c>
      <c r="BM134" s="125">
        <f t="shared" si="265"/>
        <v>0</v>
      </c>
      <c r="BN134" s="125">
        <f t="shared" si="266"/>
        <v>0</v>
      </c>
      <c r="BO134" s="125">
        <f t="shared" si="267"/>
        <v>0</v>
      </c>
      <c r="BP134" s="125">
        <f t="shared" si="268"/>
        <v>0</v>
      </c>
      <c r="BQ134" s="125">
        <f t="shared" si="269"/>
        <v>0</v>
      </c>
      <c r="BR134" s="125">
        <f t="shared" si="270"/>
        <v>0</v>
      </c>
      <c r="BS134" s="125">
        <f t="shared" si="271"/>
        <v>0</v>
      </c>
      <c r="BT134" s="125">
        <f t="shared" si="272"/>
        <v>0</v>
      </c>
      <c r="BU134" s="125">
        <f t="shared" si="273"/>
        <v>0</v>
      </c>
      <c r="BV134" s="125">
        <f t="shared" si="274"/>
        <v>0</v>
      </c>
      <c r="BW134" s="125">
        <f t="shared" si="275"/>
        <v>0</v>
      </c>
      <c r="BX134" s="125">
        <f t="shared" si="276"/>
        <v>0</v>
      </c>
      <c r="BY134" s="125">
        <f t="shared" si="277"/>
        <v>0</v>
      </c>
      <c r="BZ134" s="125">
        <f t="shared" si="278"/>
        <v>0</v>
      </c>
      <c r="CA134" s="125">
        <f t="shared" si="279"/>
        <v>0</v>
      </c>
      <c r="CB134" s="125">
        <f t="shared" si="280"/>
        <v>0</v>
      </c>
      <c r="CC134" s="125">
        <f t="shared" si="281"/>
        <v>0</v>
      </c>
      <c r="CD134" s="125">
        <f t="shared" si="282"/>
        <v>0</v>
      </c>
      <c r="CE134" s="125">
        <f t="shared" si="283"/>
        <v>0</v>
      </c>
      <c r="CF134" s="2">
        <f>IFERROR(IF($F134="地位Ⅰ",INDEX(幹材積成長量!$I$7:$K$148,MATCH((【入力】吸収量・排出量算定シート!$H134+(【入力】吸収量・排出量算定シート!CF$17-【入力】吸収量・排出量算定シート!$CF$17)),幹材積成長量!$I$7:$I$148,0),MATCH(【入力】吸収量・排出量算定シート!$G134,幹材積成長量!$I$7:$K$7,0)),IF($F134="地位Ⅲ",INDEX(幹材積成長量!$O$7:$Q$148,MATCH((【入力】吸収量・排出量算定シート!$H134+(【入力】吸収量・排出量算定シート!CF$17-【入力】吸収量・排出量算定シート!$CF$17)),幹材積成長量!$O$7:$O$148,0),MATCH(【入力】吸収量・排出量算定シート!$G134,幹材積成長量!$O$7:$Q$7,0)),INDEX(幹材積成長量!$L$7:$N$148,MATCH((【入力】吸収量・排出量算定シート!$H134+(【入力】吸収量・排出量算定シート!CF$17-【入力】吸収量・排出量算定シート!$CF$17)),幹材積成長量!$L$7:$L$148,0),MATCH(【入力】吸収量・排出量算定シート!$G134,幹材積成長量!$L$7:$N$7,0)))),0)</f>
        <v>0</v>
      </c>
      <c r="CG134" s="2">
        <f>IFERROR(IF($F134="地位Ⅰ",INDEX(幹材積成長量!$I$7:$K$148,MATCH((【入力】吸収量・排出量算定シート!$H134+(【入力】吸収量・排出量算定シート!CG$17-【入力】吸収量・排出量算定シート!$CF$17)),幹材積成長量!$I$7:$I$148,0),MATCH(【入力】吸収量・排出量算定シート!$G134,幹材積成長量!$I$7:$K$7,0)),IF($F134="地位Ⅲ",INDEX(幹材積成長量!$O$7:$Q$148,MATCH((【入力】吸収量・排出量算定シート!$H134+(【入力】吸収量・排出量算定シート!CG$17-【入力】吸収量・排出量算定シート!$CF$17)),幹材積成長量!$O$7:$O$148,0),MATCH(【入力】吸収量・排出量算定シート!$G134,幹材積成長量!$O$7:$Q$7,0)),INDEX(幹材積成長量!$L$7:$N$148,MATCH((【入力】吸収量・排出量算定シート!$H134+(【入力】吸収量・排出量算定シート!CG$17-【入力】吸収量・排出量算定シート!$CF$17)),幹材積成長量!$L$7:$L$148,0),MATCH(【入力】吸収量・排出量算定シート!$G134,幹材積成長量!$L$7:$N$7,0)))),0)</f>
        <v>0</v>
      </c>
      <c r="CH134" s="2">
        <f>IFERROR(IF($F134="地位Ⅰ",INDEX(幹材積成長量!$I$7:$K$148,MATCH((【入力】吸収量・排出量算定シート!$H134+(【入力】吸収量・排出量算定シート!CH$17-【入力】吸収量・排出量算定シート!$CF$17)),幹材積成長量!$I$7:$I$148,0),MATCH(【入力】吸収量・排出量算定シート!$G134,幹材積成長量!$I$7:$K$7,0)),IF($F134="地位Ⅲ",INDEX(幹材積成長量!$O$7:$Q$148,MATCH((【入力】吸収量・排出量算定シート!$H134+(【入力】吸収量・排出量算定シート!CH$17-【入力】吸収量・排出量算定シート!$CF$17)),幹材積成長量!$O$7:$O$148,0),MATCH(【入力】吸収量・排出量算定シート!$G134,幹材積成長量!$O$7:$Q$7,0)),INDEX(幹材積成長量!$L$7:$N$148,MATCH((【入力】吸収量・排出量算定シート!$H134+(【入力】吸収量・排出量算定シート!CH$17-【入力】吸収量・排出量算定シート!$CF$17)),幹材積成長量!$L$7:$L$148,0),MATCH(【入力】吸収量・排出量算定シート!$G134,幹材積成長量!$L$7:$N$7,0)))),0)</f>
        <v>0</v>
      </c>
      <c r="CI134" s="2">
        <f>IFERROR(IF($F134="地位Ⅰ",INDEX(幹材積成長量!$I$7:$K$148,MATCH((【入力】吸収量・排出量算定シート!$H134+(【入力】吸収量・排出量算定シート!CI$17-【入力】吸収量・排出量算定シート!$CF$17)),幹材積成長量!$I$7:$I$148,0),MATCH(【入力】吸収量・排出量算定シート!$G134,幹材積成長量!$I$7:$K$7,0)),IF($F134="地位Ⅲ",INDEX(幹材積成長量!$O$7:$Q$148,MATCH((【入力】吸収量・排出量算定シート!$H134+(【入力】吸収量・排出量算定シート!CI$17-【入力】吸収量・排出量算定シート!$CF$17)),幹材積成長量!$O$7:$O$148,0),MATCH(【入力】吸収量・排出量算定シート!$G134,幹材積成長量!$O$7:$Q$7,0)),INDEX(幹材積成長量!$L$7:$N$148,MATCH((【入力】吸収量・排出量算定シート!$H134+(【入力】吸収量・排出量算定シート!CI$17-【入力】吸収量・排出量算定シート!$CF$17)),幹材積成長量!$L$7:$L$148,0),MATCH(【入力】吸収量・排出量算定シート!$G134,幹材積成長量!$L$7:$N$7,0)))),0)</f>
        <v>0</v>
      </c>
      <c r="CJ134" s="2">
        <f>IFERROR(IF($F134="地位Ⅰ",INDEX(幹材積成長量!$I$7:$K$148,MATCH((【入力】吸収量・排出量算定シート!$H134+(【入力】吸収量・排出量算定シート!CJ$17-【入力】吸収量・排出量算定シート!$CF$17)),幹材積成長量!$I$7:$I$148,0),MATCH(【入力】吸収量・排出量算定シート!$G134,幹材積成長量!$I$7:$K$7,0)),IF($F134="地位Ⅲ",INDEX(幹材積成長量!$O$7:$Q$148,MATCH((【入力】吸収量・排出量算定シート!$H134+(【入力】吸収量・排出量算定シート!CJ$17-【入力】吸収量・排出量算定シート!$CF$17)),幹材積成長量!$O$7:$O$148,0),MATCH(【入力】吸収量・排出量算定シート!$G134,幹材積成長量!$O$7:$Q$7,0)),INDEX(幹材積成長量!$L$7:$N$148,MATCH((【入力】吸収量・排出量算定シート!$H134+(【入力】吸収量・排出量算定シート!CJ$17-【入力】吸収量・排出量算定シート!$CF$17)),幹材積成長量!$L$7:$L$148,0),MATCH(【入力】吸収量・排出量算定シート!$G134,幹材積成長量!$L$7:$N$7,0)))),0)</f>
        <v>0</v>
      </c>
      <c r="CK134" s="2">
        <f>IFERROR(IF($F134="地位Ⅰ",INDEX(幹材積成長量!$I$7:$K$148,MATCH((【入力】吸収量・排出量算定シート!$H134+(【入力】吸収量・排出量算定シート!CK$17-【入力】吸収量・排出量算定シート!$CF$17)),幹材積成長量!$I$7:$I$148,0),MATCH(【入力】吸収量・排出量算定シート!$G134,幹材積成長量!$I$7:$K$7,0)),IF($F134="地位Ⅲ",INDEX(幹材積成長量!$O$7:$Q$148,MATCH((【入力】吸収量・排出量算定シート!$H134+(【入力】吸収量・排出量算定シート!CK$17-【入力】吸収量・排出量算定シート!$CF$17)),幹材積成長量!$O$7:$O$148,0),MATCH(【入力】吸収量・排出量算定シート!$G134,幹材積成長量!$O$7:$Q$7,0)),INDEX(幹材積成長量!$L$7:$N$148,MATCH((【入力】吸収量・排出量算定シート!$H134+(【入力】吸収量・排出量算定シート!CK$17-【入力】吸収量・排出量算定シート!$CF$17)),幹材積成長量!$L$7:$L$148,0),MATCH(【入力】吸収量・排出量算定シート!$G134,幹材積成長量!$L$7:$N$7,0)))),0)</f>
        <v>0</v>
      </c>
      <c r="CL134" s="2">
        <f>IFERROR(IF($F134="地位Ⅰ",INDEX(幹材積成長量!$I$7:$K$148,MATCH((【入力】吸収量・排出量算定シート!$H134+(【入力】吸収量・排出量算定シート!CL$17-【入力】吸収量・排出量算定シート!$CF$17)),幹材積成長量!$I$7:$I$148,0),MATCH(【入力】吸収量・排出量算定シート!$G134,幹材積成長量!$I$7:$K$7,0)),IF($F134="地位Ⅲ",INDEX(幹材積成長量!$O$7:$Q$148,MATCH((【入力】吸収量・排出量算定シート!$H134+(【入力】吸収量・排出量算定シート!CL$17-【入力】吸収量・排出量算定シート!$CF$17)),幹材積成長量!$O$7:$O$148,0),MATCH(【入力】吸収量・排出量算定シート!$G134,幹材積成長量!$O$7:$Q$7,0)),INDEX(幹材積成長量!$L$7:$N$148,MATCH((【入力】吸収量・排出量算定シート!$H134+(【入力】吸収量・排出量算定シート!CL$17-【入力】吸収量・排出量算定シート!$CF$17)),幹材積成長量!$L$7:$L$148,0),MATCH(【入力】吸収量・排出量算定シート!$G134,幹材積成長量!$L$7:$N$7,0)))),0)</f>
        <v>0</v>
      </c>
      <c r="CM134" s="2">
        <f>IFERROR(IF($F134="地位Ⅰ",INDEX(幹材積成長量!$I$7:$K$148,MATCH((【入力】吸収量・排出量算定シート!$H134+(【入力】吸収量・排出量算定シート!CM$17-【入力】吸収量・排出量算定シート!$CF$17)),幹材積成長量!$I$7:$I$148,0),MATCH(【入力】吸収量・排出量算定シート!$G134,幹材積成長量!$I$7:$K$7,0)),IF($F134="地位Ⅲ",INDEX(幹材積成長量!$O$7:$Q$148,MATCH((【入力】吸収量・排出量算定シート!$H134+(【入力】吸収量・排出量算定シート!CM$17-【入力】吸収量・排出量算定シート!$CF$17)),幹材積成長量!$O$7:$O$148,0),MATCH(【入力】吸収量・排出量算定シート!$G134,幹材積成長量!$O$7:$Q$7,0)),INDEX(幹材積成長量!$L$7:$N$148,MATCH((【入力】吸収量・排出量算定シート!$H134+(【入力】吸収量・排出量算定シート!CM$17-【入力】吸収量・排出量算定シート!$CF$17)),幹材積成長量!$L$7:$L$148,0),MATCH(【入力】吸収量・排出量算定シート!$G134,幹材積成長量!$L$7:$N$7,0)))),0)</f>
        <v>0</v>
      </c>
      <c r="CN134" s="2">
        <f>IFERROR(IF($F134="地位Ⅰ",INDEX(幹材積成長量!$I$7:$K$148,MATCH((【入力】吸収量・排出量算定シート!$H134+(【入力】吸収量・排出量算定シート!CN$17-【入力】吸収量・排出量算定シート!$CF$17)),幹材積成長量!$I$7:$I$148,0),MATCH(【入力】吸収量・排出量算定シート!$G134,幹材積成長量!$I$7:$K$7,0)),IF($F134="地位Ⅲ",INDEX(幹材積成長量!$O$7:$Q$148,MATCH((【入力】吸収量・排出量算定シート!$H134+(【入力】吸収量・排出量算定シート!CN$17-【入力】吸収量・排出量算定シート!$CF$17)),幹材積成長量!$O$7:$O$148,0),MATCH(【入力】吸収量・排出量算定シート!$G134,幹材積成長量!$O$7:$Q$7,0)),INDEX(幹材積成長量!$L$7:$N$148,MATCH((【入力】吸収量・排出量算定シート!$H134+(【入力】吸収量・排出量算定シート!CN$17-【入力】吸収量・排出量算定シート!$CF$17)),幹材積成長量!$L$7:$L$148,0),MATCH(【入力】吸収量・排出量算定シート!$G134,幹材積成長量!$L$7:$N$7,0)))),0)</f>
        <v>0</v>
      </c>
      <c r="CO134" s="2">
        <f>IFERROR(IF($F134="地位Ⅰ",INDEX(幹材積成長量!$I$7:$K$148,MATCH((【入力】吸収量・排出量算定シート!$H134+(【入力】吸収量・排出量算定シート!CO$17-【入力】吸収量・排出量算定シート!$CF$17)),幹材積成長量!$I$7:$I$148,0),MATCH(【入力】吸収量・排出量算定シート!$G134,幹材積成長量!$I$7:$K$7,0)),IF($F134="地位Ⅲ",INDEX(幹材積成長量!$O$7:$Q$148,MATCH((【入力】吸収量・排出量算定シート!$H134+(【入力】吸収量・排出量算定シート!CO$17-【入力】吸収量・排出量算定シート!$CF$17)),幹材積成長量!$O$7:$O$148,0),MATCH(【入力】吸収量・排出量算定シート!$G134,幹材積成長量!$O$7:$Q$7,0)),INDEX(幹材積成長量!$L$7:$N$148,MATCH((【入力】吸収量・排出量算定シート!$H134+(【入力】吸収量・排出量算定シート!CO$17-【入力】吸収量・排出量算定シート!$CF$17)),幹材積成長量!$L$7:$L$148,0),MATCH(【入力】吸収量・排出量算定シート!$G134,幹材積成長量!$L$7:$N$7,0)))),0)</f>
        <v>0</v>
      </c>
      <c r="CP134" s="2">
        <f>IFERROR(IF($F134="地位Ⅰ",INDEX(幹材積成長量!$I$7:$K$148,MATCH((【入力】吸収量・排出量算定シート!$H134+(【入力】吸収量・排出量算定シート!CP$17-【入力】吸収量・排出量算定シート!$CF$17)),幹材積成長量!$I$7:$I$148,0),MATCH(【入力】吸収量・排出量算定シート!$G134,幹材積成長量!$I$7:$K$7,0)),IF($F134="地位Ⅲ",INDEX(幹材積成長量!$O$7:$Q$148,MATCH((【入力】吸収量・排出量算定シート!$H134+(【入力】吸収量・排出量算定シート!CP$17-【入力】吸収量・排出量算定シート!$CF$17)),幹材積成長量!$O$7:$O$148,0),MATCH(【入力】吸収量・排出量算定シート!$G134,幹材積成長量!$O$7:$Q$7,0)),INDEX(幹材積成長量!$L$7:$N$148,MATCH((【入力】吸収量・排出量算定シート!$H134+(【入力】吸収量・排出量算定シート!CP$17-【入力】吸収量・排出量算定シート!$CF$17)),幹材積成長量!$L$7:$L$148,0),MATCH(【入力】吸収量・排出量算定シート!$G134,幹材積成長量!$L$7:$N$7,0)))),0)</f>
        <v>0</v>
      </c>
      <c r="CQ134" s="2">
        <f>IFERROR(IF($F134="地位Ⅰ",INDEX(幹材積成長量!$I$7:$K$148,MATCH((【入力】吸収量・排出量算定シート!$H134+(【入力】吸収量・排出量算定シート!CQ$17-【入力】吸収量・排出量算定シート!$CF$17)),幹材積成長量!$I$7:$I$148,0),MATCH(【入力】吸収量・排出量算定シート!$G134,幹材積成長量!$I$7:$K$7,0)),IF($F134="地位Ⅲ",INDEX(幹材積成長量!$O$7:$Q$148,MATCH((【入力】吸収量・排出量算定シート!$H134+(【入力】吸収量・排出量算定シート!CQ$17-【入力】吸収量・排出量算定シート!$CF$17)),幹材積成長量!$O$7:$O$148,0),MATCH(【入力】吸収量・排出量算定シート!$G134,幹材積成長量!$O$7:$Q$7,0)),INDEX(幹材積成長量!$L$7:$N$148,MATCH((【入力】吸収量・排出量算定シート!$H134+(【入力】吸収量・排出量算定シート!CQ$17-【入力】吸収量・排出量算定シート!$CF$17)),幹材積成長量!$L$7:$L$148,0),MATCH(【入力】吸収量・排出量算定シート!$G134,幹材積成長量!$L$7:$N$7,0)))),0)</f>
        <v>0</v>
      </c>
      <c r="CR134" s="2">
        <f>IFERROR(IF($F134="地位Ⅰ",INDEX(幹材積成長量!$I$7:$K$148,MATCH((【入力】吸収量・排出量算定シート!$H134+(【入力】吸収量・排出量算定シート!CR$17-【入力】吸収量・排出量算定シート!$CF$17)),幹材積成長量!$I$7:$I$148,0),MATCH(【入力】吸収量・排出量算定シート!$G134,幹材積成長量!$I$7:$K$7,0)),IF($F134="地位Ⅲ",INDEX(幹材積成長量!$O$7:$Q$148,MATCH((【入力】吸収量・排出量算定シート!$H134+(【入力】吸収量・排出量算定シート!CR$17-【入力】吸収量・排出量算定シート!$CF$17)),幹材積成長量!$O$7:$O$148,0),MATCH(【入力】吸収量・排出量算定シート!$G134,幹材積成長量!$O$7:$Q$7,0)),INDEX(幹材積成長量!$L$7:$N$148,MATCH((【入力】吸収量・排出量算定シート!$H134+(【入力】吸収量・排出量算定シート!CR$17-【入力】吸収量・排出量算定シート!$CF$17)),幹材積成長量!$L$7:$L$148,0),MATCH(【入力】吸収量・排出量算定シート!$G134,幹材積成長量!$L$7:$N$7,0)))),0)</f>
        <v>0</v>
      </c>
      <c r="CS134" s="2">
        <f>IFERROR(IF($F134="地位Ⅰ",INDEX(幹材積成長量!$I$7:$K$148,MATCH((【入力】吸収量・排出量算定シート!$H134+(【入力】吸収量・排出量算定シート!CS$17-【入力】吸収量・排出量算定シート!$CF$17)),幹材積成長量!$I$7:$I$148,0),MATCH(【入力】吸収量・排出量算定シート!$G134,幹材積成長量!$I$7:$K$7,0)),IF($F134="地位Ⅲ",INDEX(幹材積成長量!$O$7:$Q$148,MATCH((【入力】吸収量・排出量算定シート!$H134+(【入力】吸収量・排出量算定シート!CS$17-【入力】吸収量・排出量算定シート!$CF$17)),幹材積成長量!$O$7:$O$148,0),MATCH(【入力】吸収量・排出量算定シート!$G134,幹材積成長量!$O$7:$Q$7,0)),INDEX(幹材積成長量!$L$7:$N$148,MATCH((【入力】吸収量・排出量算定シート!$H134+(【入力】吸収量・排出量算定シート!CS$17-【入力】吸収量・排出量算定シート!$CF$17)),幹材積成長量!$L$7:$L$148,0),MATCH(【入力】吸収量・排出量算定シート!$G134,幹材積成長量!$L$7:$N$7,0)))),0)</f>
        <v>0</v>
      </c>
      <c r="CT134" s="2">
        <f>IFERROR(IF($F134="地位Ⅰ",INDEX(幹材積成長量!$I$7:$K$148,MATCH((【入力】吸収量・排出量算定シート!$H134+(【入力】吸収量・排出量算定シート!CT$17-【入力】吸収量・排出量算定シート!$CF$17)),幹材積成長量!$I$7:$I$148,0),MATCH(【入力】吸収量・排出量算定シート!$G134,幹材積成長量!$I$7:$K$7,0)),IF($F134="地位Ⅲ",INDEX(幹材積成長量!$O$7:$Q$148,MATCH((【入力】吸収量・排出量算定シート!$H134+(【入力】吸収量・排出量算定シート!CT$17-【入力】吸収量・排出量算定シート!$CF$17)),幹材積成長量!$O$7:$O$148,0),MATCH(【入力】吸収量・排出量算定シート!$G134,幹材積成長量!$O$7:$Q$7,0)),INDEX(幹材積成長量!$L$7:$N$148,MATCH((【入力】吸収量・排出量算定シート!$H134+(【入力】吸収量・排出量算定シート!CT$17-【入力】吸収量・排出量算定シート!$CF$17)),幹材積成長量!$L$7:$L$148,0),MATCH(【入力】吸収量・排出量算定シート!$G134,幹材積成長量!$L$7:$N$7,0)))),0)</f>
        <v>0</v>
      </c>
      <c r="CU134" s="2">
        <f>IFERROR(IF($F134="地位Ⅰ",INDEX(幹材積成長量!$I$7:$K$148,MATCH((【入力】吸収量・排出量算定シート!$H134+(【入力】吸収量・排出量算定シート!CU$17-【入力】吸収量・排出量算定シート!$CF$17)),幹材積成長量!$I$7:$I$148,0),MATCH(【入力】吸収量・排出量算定シート!$G134,幹材積成長量!$I$7:$K$7,0)),IF($F134="地位Ⅲ",INDEX(幹材積成長量!$O$7:$Q$148,MATCH((【入力】吸収量・排出量算定シート!$H134+(【入力】吸収量・排出量算定シート!CU$17-【入力】吸収量・排出量算定シート!$CF$17)),幹材積成長量!$O$7:$O$148,0),MATCH(【入力】吸収量・排出量算定シート!$G134,幹材積成長量!$O$7:$Q$7,0)),INDEX(幹材積成長量!$L$7:$N$148,MATCH((【入力】吸収量・排出量算定シート!$H134+(【入力】吸収量・排出量算定シート!CU$17-【入力】吸収量・排出量算定シート!$CF$17)),幹材積成長量!$L$7:$L$148,0),MATCH(【入力】吸収量・排出量算定シート!$G134,幹材積成長量!$L$7:$N$7,0)))),0)</f>
        <v>0</v>
      </c>
      <c r="CV134" s="2">
        <f>IFERROR(IF($F134="地位Ⅰ",INDEX(幹材積成長量!$I$7:$K$148,MATCH((【入力】吸収量・排出量算定シート!$H134+(【入力】吸収量・排出量算定シート!CV$17-【入力】吸収量・排出量算定シート!$CF$17)),幹材積成長量!$I$7:$I$148,0),MATCH(【入力】吸収量・排出量算定シート!$G134,幹材積成長量!$I$7:$K$7,0)),IF($F134="地位Ⅲ",INDEX(幹材積成長量!$O$7:$Q$148,MATCH((【入力】吸収量・排出量算定シート!$H134+(【入力】吸収量・排出量算定シート!CV$17-【入力】吸収量・排出量算定シート!$CF$17)),幹材積成長量!$O$7:$O$148,0),MATCH(【入力】吸収量・排出量算定シート!$G134,幹材積成長量!$O$7:$Q$7,0)),INDEX(幹材積成長量!$L$7:$N$148,MATCH((【入力】吸収量・排出量算定シート!$H134+(【入力】吸収量・排出量算定シート!CV$17-【入力】吸収量・排出量算定シート!$CF$17)),幹材積成長量!$L$7:$L$148,0),MATCH(【入力】吸収量・排出量算定シート!$G134,幹材積成長量!$L$7:$N$7,0)))),0)</f>
        <v>0</v>
      </c>
      <c r="CW134" s="2">
        <f t="shared" si="284"/>
        <v>0</v>
      </c>
      <c r="CX134" s="2">
        <f t="shared" si="285"/>
        <v>0</v>
      </c>
      <c r="CY134" s="2">
        <f t="shared" si="286"/>
        <v>0</v>
      </c>
      <c r="CZ134" s="2">
        <f t="shared" si="287"/>
        <v>0</v>
      </c>
      <c r="DA134" s="2">
        <f t="shared" si="288"/>
        <v>0</v>
      </c>
      <c r="DB134" s="2">
        <f t="shared" si="289"/>
        <v>0</v>
      </c>
      <c r="DC134" s="2">
        <f t="shared" si="290"/>
        <v>0</v>
      </c>
      <c r="DD134" s="2">
        <f t="shared" si="291"/>
        <v>0</v>
      </c>
      <c r="DE134" s="2">
        <f t="shared" si="292"/>
        <v>0</v>
      </c>
      <c r="DF134" s="2">
        <f t="shared" si="293"/>
        <v>0</v>
      </c>
      <c r="DG134" s="2">
        <f t="shared" si="294"/>
        <v>0</v>
      </c>
      <c r="DH134" s="2">
        <f t="shared" si="295"/>
        <v>0</v>
      </c>
      <c r="DI134" s="2">
        <f t="shared" si="296"/>
        <v>0</v>
      </c>
      <c r="DJ134" s="2">
        <f t="shared" si="297"/>
        <v>0</v>
      </c>
      <c r="DK134" s="2">
        <f t="shared" si="298"/>
        <v>0</v>
      </c>
      <c r="DL134" s="2">
        <f t="shared" si="299"/>
        <v>0</v>
      </c>
      <c r="DM134" s="2">
        <f t="shared" si="300"/>
        <v>0</v>
      </c>
      <c r="DN134" s="187">
        <f>IFERROR(IF($F134="地位Ⅰ",INDEX(幹材積成長量!$AE$7:$AG$14,8,MATCH(【入力】吸収量・排出量算定シート!$G134,幹材積成長量!$AE$7:$AG$7,0)),IF($F134="地位Ⅲ",INDEX(幹材積成長量!$AK$7:$AM$14,8,MATCH(【入力】吸収量・排出量算定シート!$G134,幹材積成長量!$AK$7:$AM$7,0)),INDEX(幹材積成長量!$AH$7:$AJ$14,8,MATCH(【入力】吸収量・排出量算定シート!$G134,幹材積成長量!$AH$7:$AJ$7,0)))),0)</f>
        <v>0</v>
      </c>
      <c r="DO134" s="187">
        <f>IFERROR(IF($F134="地位Ⅰ",INDEX(幹材積成長量!$AE$7:$AG$14,8,MATCH(【入力】吸収量・排出量算定シート!$G134,幹材積成長量!$AE$7:$AG$7,0)),IF($F134="地位Ⅲ",INDEX(幹材積成長量!$AK$7:$AM$14,8,MATCH(【入力】吸収量・排出量算定シート!$G134,幹材積成長量!$AK$7:$AM$7,0)),INDEX(幹材積成長量!$AH$7:$AJ$14,8,MATCH(【入力】吸収量・排出量算定シート!$G134,幹材積成長量!$AH$7:$AJ$7,0)))),0)</f>
        <v>0</v>
      </c>
      <c r="DP134" s="187">
        <f>IFERROR(IF($F134="地位Ⅰ",INDEX(幹材積成長量!$AE$7:$AG$14,8,MATCH(【入力】吸収量・排出量算定シート!$G134,幹材積成長量!$AE$7:$AG$7,0)),IF($F134="地位Ⅲ",INDEX(幹材積成長量!$AK$7:$AM$14,8,MATCH(【入力】吸収量・排出量算定シート!$G134,幹材積成長量!$AK$7:$AM$7,0)),INDEX(幹材積成長量!$AH$7:$AJ$14,8,MATCH(【入力】吸収量・排出量算定シート!$G134,幹材積成長量!$AH$7:$AJ$7,0)))),0)</f>
        <v>0</v>
      </c>
      <c r="DQ134" s="187">
        <f>IFERROR(IF($F134="地位Ⅰ",INDEX(幹材積成長量!$AE$7:$AG$14,8,MATCH(【入力】吸収量・排出量算定シート!$G134,幹材積成長量!$AE$7:$AG$7,0)),IF($F134="地位Ⅲ",INDEX(幹材積成長量!$AK$7:$AM$14,8,MATCH(【入力】吸収量・排出量算定シート!$G134,幹材積成長量!$AK$7:$AM$7,0)),INDEX(幹材積成長量!$AH$7:$AJ$14,8,MATCH(【入力】吸収量・排出量算定シート!$G134,幹材積成長量!$AH$7:$AJ$7,0)))),0)</f>
        <v>0</v>
      </c>
      <c r="DR134" s="187">
        <f>IFERROR(IF($F134="地位Ⅰ",INDEX(幹材積成長量!$AE$7:$AG$14,8,MATCH(【入力】吸収量・排出量算定シート!$G134,幹材積成長量!$AE$7:$AG$7,0)),IF($F134="地位Ⅲ",INDEX(幹材積成長量!$AK$7:$AM$14,8,MATCH(【入力】吸収量・排出量算定シート!$G134,幹材積成長量!$AK$7:$AM$7,0)),INDEX(幹材積成長量!$AH$7:$AJ$14,8,MATCH(【入力】吸収量・排出量算定シート!$G134,幹材積成長量!$AH$7:$AJ$7,0)))),0)</f>
        <v>0</v>
      </c>
      <c r="DS134" s="187">
        <f>IFERROR(IF($F134="地位Ⅰ",INDEX(幹材積成長量!$AE$7:$AG$14,8,MATCH(【入力】吸収量・排出量算定シート!$G134,幹材積成長量!$AE$7:$AG$7,0)),IF($F134="地位Ⅲ",INDEX(幹材積成長量!$AK$7:$AM$14,8,MATCH(【入力】吸収量・排出量算定シート!$G134,幹材積成長量!$AK$7:$AM$7,0)),INDEX(幹材積成長量!$AH$7:$AJ$14,8,MATCH(【入力】吸収量・排出量算定シート!$G134,幹材積成長量!$AH$7:$AJ$7,0)))),0)</f>
        <v>0</v>
      </c>
      <c r="DT134" s="187">
        <f>IFERROR(IF($F134="地位Ⅰ",INDEX(幹材積成長量!$AE$7:$AG$14,8,MATCH(【入力】吸収量・排出量算定シート!$G134,幹材積成長量!$AE$7:$AG$7,0)),IF($F134="地位Ⅲ",INDEX(幹材積成長量!$AK$7:$AM$14,8,MATCH(【入力】吸収量・排出量算定シート!$G134,幹材積成長量!$AK$7:$AM$7,0)),INDEX(幹材積成長量!$AH$7:$AJ$14,8,MATCH(【入力】吸収量・排出量算定シート!$G134,幹材積成長量!$AH$7:$AJ$7,0)))),0)</f>
        <v>0</v>
      </c>
      <c r="DU134" s="187">
        <f>IFERROR(IF($F134="地位Ⅰ",INDEX(幹材積成長量!$AE$7:$AG$14,8,MATCH(【入力】吸収量・排出量算定シート!$G134,幹材積成長量!$AE$7:$AG$7,0)),IF($F134="地位Ⅲ",INDEX(幹材積成長量!$AK$7:$AM$14,8,MATCH(【入力】吸収量・排出量算定シート!$G134,幹材積成長量!$AK$7:$AM$7,0)),INDEX(幹材積成長量!$AH$7:$AJ$14,8,MATCH(【入力】吸収量・排出量算定シート!$G134,幹材積成長量!$AH$7:$AJ$7,0)))),0)</f>
        <v>0</v>
      </c>
      <c r="DV134" s="187">
        <f>IFERROR(IF($F134="地位Ⅰ",INDEX(幹材積成長量!$AE$7:$AG$14,8,MATCH(【入力】吸収量・排出量算定シート!$G134,幹材積成長量!$AE$7:$AG$7,0)),IF($F134="地位Ⅲ",INDEX(幹材積成長量!$AK$7:$AM$14,8,MATCH(【入力】吸収量・排出量算定シート!$G134,幹材積成長量!$AK$7:$AM$7,0)),INDEX(幹材積成長量!$AH$7:$AJ$14,8,MATCH(【入力】吸収量・排出量算定シート!$G134,幹材積成長量!$AH$7:$AJ$7,0)))),0)</f>
        <v>0</v>
      </c>
      <c r="DW134" s="187">
        <f>IFERROR(IF($F134="地位Ⅰ",INDEX(幹材積成長量!$AE$7:$AG$14,8,MATCH(【入力】吸収量・排出量算定シート!$G134,幹材積成長量!$AE$7:$AG$7,0)),IF($F134="地位Ⅲ",INDEX(幹材積成長量!$AK$7:$AM$14,8,MATCH(【入力】吸収量・排出量算定シート!$G134,幹材積成長量!$AK$7:$AM$7,0)),INDEX(幹材積成長量!$AH$7:$AJ$14,8,MATCH(【入力】吸収量・排出量算定シート!$G134,幹材積成長量!$AH$7:$AJ$7,0)))),0)</f>
        <v>0</v>
      </c>
      <c r="DX134" s="187">
        <f>IFERROR(IF($F134="地位Ⅰ",INDEX(幹材積成長量!$AE$7:$AG$14,8,MATCH(【入力】吸収量・排出量算定シート!$G134,幹材積成長量!$AE$7:$AG$7,0)),IF($F134="地位Ⅲ",INDEX(幹材積成長量!$AK$7:$AM$14,8,MATCH(【入力】吸収量・排出量算定シート!$G134,幹材積成長量!$AK$7:$AM$7,0)),INDEX(幹材積成長量!$AH$7:$AJ$14,8,MATCH(【入力】吸収量・排出量算定シート!$G134,幹材積成長量!$AH$7:$AJ$7,0)))),0)</f>
        <v>0</v>
      </c>
      <c r="DY134" s="187">
        <f>IFERROR(IF($F134="地位Ⅰ",INDEX(幹材積成長量!$AE$7:$AG$14,8,MATCH(【入力】吸収量・排出量算定シート!$G134,幹材積成長量!$AE$7:$AG$7,0)),IF($F134="地位Ⅲ",INDEX(幹材積成長量!$AK$7:$AM$14,8,MATCH(【入力】吸収量・排出量算定シート!$G134,幹材積成長量!$AK$7:$AM$7,0)),INDEX(幹材積成長量!$AH$7:$AJ$14,8,MATCH(【入力】吸収量・排出量算定シート!$G134,幹材積成長量!$AH$7:$AJ$7,0)))),0)</f>
        <v>0</v>
      </c>
      <c r="DZ134" s="187">
        <f>IFERROR(IF($F134="地位Ⅰ",INDEX(幹材積成長量!$AE$7:$AG$14,8,MATCH(【入力】吸収量・排出量算定シート!$G134,幹材積成長量!$AE$7:$AG$7,0)),IF($F134="地位Ⅲ",INDEX(幹材積成長量!$AK$7:$AM$14,8,MATCH(【入力】吸収量・排出量算定シート!$G134,幹材積成長量!$AK$7:$AM$7,0)),INDEX(幹材積成長量!$AH$7:$AJ$14,8,MATCH(【入力】吸収量・排出量算定シート!$G134,幹材積成長量!$AH$7:$AJ$7,0)))),0)</f>
        <v>0</v>
      </c>
      <c r="EA134" s="187">
        <f>IFERROR(IF($F134="地位Ⅰ",INDEX(幹材積成長量!$AE$7:$AG$14,8,MATCH(【入力】吸収量・排出量算定シート!$G134,幹材積成長量!$AE$7:$AG$7,0)),IF($F134="地位Ⅲ",INDEX(幹材積成長量!$AK$7:$AM$14,8,MATCH(【入力】吸収量・排出量算定シート!$G134,幹材積成長量!$AK$7:$AM$7,0)),INDEX(幹材積成長量!$AH$7:$AJ$14,8,MATCH(【入力】吸収量・排出量算定シート!$G134,幹材積成長量!$AH$7:$AJ$7,0)))),0)</f>
        <v>0</v>
      </c>
      <c r="EB134" s="187">
        <f>IFERROR(IF($F134="地位Ⅰ",INDEX(幹材積成長量!$AE$7:$AG$14,8,MATCH(【入力】吸収量・排出量算定シート!$G134,幹材積成長量!$AE$7:$AG$7,0)),IF($F134="地位Ⅲ",INDEX(幹材積成長量!$AK$7:$AM$14,8,MATCH(【入力】吸収量・排出量算定シート!$G134,幹材積成長量!$AK$7:$AM$7,0)),INDEX(幹材積成長量!$AH$7:$AJ$14,8,MATCH(【入力】吸収量・排出量算定シート!$G134,幹材積成長量!$AH$7:$AJ$7,0)))),0)</f>
        <v>0</v>
      </c>
      <c r="EC134" s="187">
        <f>IFERROR(IF($F134="地位Ⅰ",INDEX(幹材積成長量!$AE$7:$AG$14,8,MATCH(【入力】吸収量・排出量算定シート!$G134,幹材積成長量!$AE$7:$AG$7,0)),IF($F134="地位Ⅲ",INDEX(幹材積成長量!$AK$7:$AM$14,8,MATCH(【入力】吸収量・排出量算定シート!$G134,幹材積成長量!$AK$7:$AM$7,0)),INDEX(幹材積成長量!$AH$7:$AJ$14,8,MATCH(【入力】吸収量・排出量算定シート!$G134,幹材積成長量!$AH$7:$AJ$7,0)))),0)</f>
        <v>0</v>
      </c>
      <c r="ED134" s="186">
        <f t="shared" si="301"/>
        <v>0</v>
      </c>
      <c r="EE134" s="186">
        <f t="shared" si="302"/>
        <v>0</v>
      </c>
      <c r="EF134" s="186">
        <f t="shared" si="303"/>
        <v>0</v>
      </c>
      <c r="EG134" s="186">
        <f t="shared" si="304"/>
        <v>0</v>
      </c>
      <c r="EH134" s="186">
        <f t="shared" si="305"/>
        <v>0</v>
      </c>
      <c r="EI134" s="186">
        <f t="shared" si="306"/>
        <v>0</v>
      </c>
      <c r="EJ134" s="186">
        <f t="shared" si="307"/>
        <v>0</v>
      </c>
      <c r="EK134" s="186">
        <f t="shared" si="308"/>
        <v>0</v>
      </c>
      <c r="EL134" s="186">
        <f t="shared" si="309"/>
        <v>0</v>
      </c>
      <c r="EM134" s="186">
        <f t="shared" si="310"/>
        <v>0</v>
      </c>
      <c r="EN134" s="186">
        <f t="shared" si="311"/>
        <v>0</v>
      </c>
      <c r="EO134" s="186">
        <f t="shared" si="312"/>
        <v>0</v>
      </c>
      <c r="EP134" s="186">
        <f t="shared" si="313"/>
        <v>0</v>
      </c>
      <c r="EQ134" s="186">
        <f t="shared" si="314"/>
        <v>0</v>
      </c>
      <c r="ER134" s="186">
        <f t="shared" si="315"/>
        <v>0</v>
      </c>
      <c r="ES134" s="186">
        <f t="shared" si="316"/>
        <v>0</v>
      </c>
      <c r="ET134" s="186">
        <f t="shared" si="317"/>
        <v>0</v>
      </c>
    </row>
    <row r="135" spans="2:150" x14ac:dyDescent="0.3">
      <c r="B135" s="3"/>
      <c r="C135" s="3"/>
      <c r="D135" s="3"/>
      <c r="E135" s="3"/>
      <c r="G135" s="217"/>
      <c r="J135" s="3"/>
      <c r="M135" s="187">
        <f>IFERROR(IF($F135="地位Ⅰ",INDEX(幹材積成長量!$S$7:$U$148,MATCH(【入力】吸収量・排出量算定シート!$H135+(M$17-$M$17),幹材積成長量!$S$7:$S$148,0),MATCH($G135,幹材積成長量!$S$7:$U$7,0)),IF($F135="地位Ⅲ",INDEX(幹材積成長量!$Y$7:$AA$148,MATCH(【入力】吸収量・排出量算定シート!$H135+(M$17-$M$17),幹材積成長量!$Y$7:$Y$148,0),MATCH($G135,幹材積成長量!$Y$7:$AA$7,0)),INDEX(幹材積成長量!$V$7:$X$148,MATCH(【入力】吸収量・排出量算定シート!$H135+(M$17-$M$17),幹材積成長量!$V$7:$V$148,0),MATCH($G135,幹材積成長量!$V$7:$X$7,0)))),0)</f>
        <v>0</v>
      </c>
      <c r="N135" s="187">
        <f>IFERROR(IF($F135="地位Ⅰ",INDEX(幹材積成長量!$S$7:$U$148,MATCH(【入力】吸収量・排出量算定シート!$H135+(N$17-$M$17),幹材積成長量!$S$7:$S$148,0),MATCH($G135,幹材積成長量!$S$7:$U$7,0)),IF($F135="地位Ⅲ",INDEX(幹材積成長量!$Y$7:$AA$148,MATCH(【入力】吸収量・排出量算定シート!$H135+(N$17-$M$17),幹材積成長量!$Y$7:$Y$148,0),MATCH($G135,幹材積成長量!$Y$7:$AA$7,0)),INDEX(幹材積成長量!$V$7:$X$148,MATCH(【入力】吸収量・排出量算定シート!$H135+(N$17-$M$17),幹材積成長量!$V$7:$V$148,0),MATCH($G135,幹材積成長量!$V$7:$X$7,0)))),0)</f>
        <v>0</v>
      </c>
      <c r="O135" s="187">
        <f>IFERROR(IF($F135="地位Ⅰ",INDEX(幹材積成長量!$S$7:$U$148,MATCH(【入力】吸収量・排出量算定シート!$H135+(O$17-$M$17),幹材積成長量!$S$7:$S$148,0),MATCH($G135,幹材積成長量!$S$7:$U$7,0)),IF($F135="地位Ⅲ",INDEX(幹材積成長量!$Y$7:$AA$148,MATCH(【入力】吸収量・排出量算定シート!$H135+(O$17-$M$17),幹材積成長量!$Y$7:$Y$148,0),MATCH($G135,幹材積成長量!$Y$7:$AA$7,0)),INDEX(幹材積成長量!$V$7:$X$148,MATCH(【入力】吸収量・排出量算定シート!$H135+(O$17-$M$17),幹材積成長量!$V$7:$V$148,0),MATCH($G135,幹材積成長量!$V$7:$X$7,0)))),0)</f>
        <v>0</v>
      </c>
      <c r="P135" s="187">
        <f>IFERROR(IF($F135="地位Ⅰ",INDEX(幹材積成長量!$S$7:$U$148,MATCH(【入力】吸収量・排出量算定シート!$H135+(P$17-$M$17),幹材積成長量!$S$7:$S$148,0),MATCH($G135,幹材積成長量!$S$7:$U$7,0)),IF($F135="地位Ⅲ",INDEX(幹材積成長量!$Y$7:$AA$148,MATCH(【入力】吸収量・排出量算定シート!$H135+(P$17-$M$17),幹材積成長量!$Y$7:$Y$148,0),MATCH($G135,幹材積成長量!$Y$7:$AA$7,0)),INDEX(幹材積成長量!$V$7:$X$148,MATCH(【入力】吸収量・排出量算定シート!$H135+(P$17-$M$17),幹材積成長量!$V$7:$V$148,0),MATCH($G135,幹材積成長量!$V$7:$X$7,0)))),0)</f>
        <v>0</v>
      </c>
      <c r="Q135" s="187">
        <f>IFERROR(IF($F135="地位Ⅰ",INDEX(幹材積成長量!$S$7:$U$148,MATCH(【入力】吸収量・排出量算定シート!$H135+(Q$17-$M$17),幹材積成長量!$S$7:$S$148,0),MATCH($G135,幹材積成長量!$S$7:$U$7,0)),IF($F135="地位Ⅲ",INDEX(幹材積成長量!$Y$7:$AA$148,MATCH(【入力】吸収量・排出量算定シート!$H135+(Q$17-$M$17),幹材積成長量!$Y$7:$Y$148,0),MATCH($G135,幹材積成長量!$Y$7:$AA$7,0)),INDEX(幹材積成長量!$V$7:$X$148,MATCH(【入力】吸収量・排出量算定シート!$H135+(Q$17-$M$17),幹材積成長量!$V$7:$V$148,0),MATCH($G135,幹材積成長量!$V$7:$X$7,0)))),0)</f>
        <v>0</v>
      </c>
      <c r="R135" s="187">
        <f>IFERROR(IF($F135="地位Ⅰ",INDEX(幹材積成長量!$S$7:$U$148,MATCH(【入力】吸収量・排出量算定シート!$H135+(R$17-$M$17),幹材積成長量!$S$7:$S$148,0),MATCH($G135,幹材積成長量!$S$7:$U$7,0)),IF($F135="地位Ⅲ",INDEX(幹材積成長量!$Y$7:$AA$148,MATCH(【入力】吸収量・排出量算定シート!$H135+(R$17-$M$17),幹材積成長量!$Y$7:$Y$148,0),MATCH($G135,幹材積成長量!$Y$7:$AA$7,0)),INDEX(幹材積成長量!$V$7:$X$148,MATCH(【入力】吸収量・排出量算定シート!$H135+(R$17-$M$17),幹材積成長量!$V$7:$V$148,0),MATCH($G135,幹材積成長量!$V$7:$X$7,0)))),0)</f>
        <v>0</v>
      </c>
      <c r="S135" s="187">
        <f>IFERROR(IF($F135="地位Ⅰ",INDEX(幹材積成長量!$S$7:$U$148,MATCH(【入力】吸収量・排出量算定シート!$H135+(S$17-$M$17),幹材積成長量!$S$7:$S$148,0),MATCH($G135,幹材積成長量!$S$7:$U$7,0)),IF($F135="地位Ⅲ",INDEX(幹材積成長量!$Y$7:$AA$148,MATCH(【入力】吸収量・排出量算定シート!$H135+(S$17-$M$17),幹材積成長量!$Y$7:$Y$148,0),MATCH($G135,幹材積成長量!$Y$7:$AA$7,0)),INDEX(幹材積成長量!$V$7:$X$148,MATCH(【入力】吸収量・排出量算定シート!$H135+(S$17-$M$17),幹材積成長量!$V$7:$V$148,0),MATCH($G135,幹材積成長量!$V$7:$X$7,0)))),0)</f>
        <v>0</v>
      </c>
      <c r="T135" s="187">
        <f>IFERROR(IF($F135="地位Ⅰ",INDEX(幹材積成長量!$S$7:$U$148,MATCH(【入力】吸収量・排出量算定シート!$H135+(T$17-$M$17),幹材積成長量!$S$7:$S$148,0),MATCH($G135,幹材積成長量!$S$7:$U$7,0)),IF($F135="地位Ⅲ",INDEX(幹材積成長量!$Y$7:$AA$148,MATCH(【入力】吸収量・排出量算定シート!$H135+(T$17-$M$17),幹材積成長量!$Y$7:$Y$148,0),MATCH($G135,幹材積成長量!$Y$7:$AA$7,0)),INDEX(幹材積成長量!$V$7:$X$148,MATCH(【入力】吸収量・排出量算定シート!$H135+(T$17-$M$17),幹材積成長量!$V$7:$V$148,0),MATCH($G135,幹材積成長量!$V$7:$X$7,0)))),0)</f>
        <v>0</v>
      </c>
      <c r="U135" s="187">
        <f>IFERROR(IF($F135="地位Ⅰ",INDEX(幹材積成長量!$S$7:$U$148,MATCH(【入力】吸収量・排出量算定シート!$H135+(U$17-$M$17),幹材積成長量!$S$7:$S$148,0),MATCH($G135,幹材積成長量!$S$7:$U$7,0)),IF($F135="地位Ⅲ",INDEX(幹材積成長量!$Y$7:$AA$148,MATCH(【入力】吸収量・排出量算定シート!$H135+(U$17-$M$17),幹材積成長量!$Y$7:$Y$148,0),MATCH($G135,幹材積成長量!$Y$7:$AA$7,0)),INDEX(幹材積成長量!$V$7:$X$148,MATCH(【入力】吸収量・排出量算定シート!$H135+(U$17-$M$17),幹材積成長量!$V$7:$V$148,0),MATCH($G135,幹材積成長量!$V$7:$X$7,0)))),0)</f>
        <v>0</v>
      </c>
      <c r="V135" s="187">
        <f>IFERROR(IF($F135="地位Ⅰ",INDEX(幹材積成長量!$S$7:$U$148,MATCH(【入力】吸収量・排出量算定シート!$H135+(V$17-$M$17),幹材積成長量!$S$7:$S$148,0),MATCH($G135,幹材積成長量!$S$7:$U$7,0)),IF($F135="地位Ⅲ",INDEX(幹材積成長量!$Y$7:$AA$148,MATCH(【入力】吸収量・排出量算定シート!$H135+(V$17-$M$17),幹材積成長量!$Y$7:$Y$148,0),MATCH($G135,幹材積成長量!$Y$7:$AA$7,0)),INDEX(幹材積成長量!$V$7:$X$148,MATCH(【入力】吸収量・排出量算定シート!$H135+(V$17-$M$17),幹材積成長量!$V$7:$V$148,0),MATCH($G135,幹材積成長量!$V$7:$X$7,0)))),0)</f>
        <v>0</v>
      </c>
      <c r="W135" s="187">
        <f>IFERROR(IF($F135="地位Ⅰ",INDEX(幹材積成長量!$S$7:$U$148,MATCH(【入力】吸収量・排出量算定シート!$H135+(W$17-$M$17),幹材積成長量!$S$7:$S$148,0),MATCH($G135,幹材積成長量!$S$7:$U$7,0)),IF($F135="地位Ⅲ",INDEX(幹材積成長量!$Y$7:$AA$148,MATCH(【入力】吸収量・排出量算定シート!$H135+(W$17-$M$17),幹材積成長量!$Y$7:$Y$148,0),MATCH($G135,幹材積成長量!$Y$7:$AA$7,0)),INDEX(幹材積成長量!$V$7:$X$148,MATCH(【入力】吸収量・排出量算定シート!$H135+(W$17-$M$17),幹材積成長量!$V$7:$V$148,0),MATCH($G135,幹材積成長量!$V$7:$X$7,0)))),0)</f>
        <v>0</v>
      </c>
      <c r="X135" s="187">
        <f>IFERROR(IF($F135="地位Ⅰ",INDEX(幹材積成長量!$S$7:$U$148,MATCH(【入力】吸収量・排出量算定シート!$H135+(X$17-$M$17),幹材積成長量!$S$7:$S$148,0),MATCH($G135,幹材積成長量!$S$7:$U$7,0)),IF($F135="地位Ⅲ",INDEX(幹材積成長量!$Y$7:$AA$148,MATCH(【入力】吸収量・排出量算定シート!$H135+(X$17-$M$17),幹材積成長量!$Y$7:$Y$148,0),MATCH($G135,幹材積成長量!$Y$7:$AA$7,0)),INDEX(幹材積成長量!$V$7:$X$148,MATCH(【入力】吸収量・排出量算定シート!$H135+(X$17-$M$17),幹材積成長量!$V$7:$V$148,0),MATCH($G135,幹材積成長量!$V$7:$X$7,0)))),0)</f>
        <v>0</v>
      </c>
      <c r="Y135" s="187">
        <f>IFERROR(IF($F135="地位Ⅰ",INDEX(幹材積成長量!$S$7:$U$148,MATCH(【入力】吸収量・排出量算定シート!$H135+(Y$17-$M$17),幹材積成長量!$S$7:$S$148,0),MATCH($G135,幹材積成長量!$S$7:$U$7,0)),IF($F135="地位Ⅲ",INDEX(幹材積成長量!$Y$7:$AA$148,MATCH(【入力】吸収量・排出量算定シート!$H135+(Y$17-$M$17),幹材積成長量!$Y$7:$Y$148,0),MATCH($G135,幹材積成長量!$Y$7:$AA$7,0)),INDEX(幹材積成長量!$V$7:$X$148,MATCH(【入力】吸収量・排出量算定シート!$H135+(Y$17-$M$17),幹材積成長量!$V$7:$V$148,0),MATCH($G135,幹材積成長量!$V$7:$X$7,0)))),0)</f>
        <v>0</v>
      </c>
      <c r="Z135" s="187">
        <f>IFERROR(IF($F135="地位Ⅰ",INDEX(幹材積成長量!$S$7:$U$148,MATCH(【入力】吸収量・排出量算定シート!$H135+(Z$17-$M$17),幹材積成長量!$S$7:$S$148,0),MATCH($G135,幹材積成長量!$S$7:$U$7,0)),IF($F135="地位Ⅲ",INDEX(幹材積成長量!$Y$7:$AA$148,MATCH(【入力】吸収量・排出量算定シート!$H135+(Z$17-$M$17),幹材積成長量!$Y$7:$Y$148,0),MATCH($G135,幹材積成長量!$Y$7:$AA$7,0)),INDEX(幹材積成長量!$V$7:$X$148,MATCH(【入力】吸収量・排出量算定シート!$H135+(Z$17-$M$17),幹材積成長量!$V$7:$V$148,0),MATCH($G135,幹材積成長量!$V$7:$X$7,0)))),0)</f>
        <v>0</v>
      </c>
      <c r="AA135" s="187">
        <f>IFERROR(IF($F135="地位Ⅰ",INDEX(幹材積成長量!$S$7:$U$148,MATCH(【入力】吸収量・排出量算定シート!$H135+(AA$17-$M$17),幹材積成長量!$S$7:$S$148,0),MATCH($G135,幹材積成長量!$S$7:$U$7,0)),IF($F135="地位Ⅲ",INDEX(幹材積成長量!$Y$7:$AA$148,MATCH(【入力】吸収量・排出量算定シート!$H135+(AA$17-$M$17),幹材積成長量!$Y$7:$Y$148,0),MATCH($G135,幹材積成長量!$Y$7:$AA$7,0)),INDEX(幹材積成長量!$V$7:$X$148,MATCH(【入力】吸収量・排出量算定シート!$H135+(AA$17-$M$17),幹材積成長量!$V$7:$V$148,0),MATCH($G135,幹材積成長量!$V$7:$X$7,0)))),0)</f>
        <v>0</v>
      </c>
      <c r="AB135" s="187">
        <f>IFERROR(IF($F135="地位Ⅰ",INDEX(幹材積成長量!$S$7:$U$148,MATCH(【入力】吸収量・排出量算定シート!$H135+(AB$17-$M$17),幹材積成長量!$S$7:$S$148,0),MATCH($G135,幹材積成長量!$S$7:$U$7,0)),IF($F135="地位Ⅲ",INDEX(幹材積成長量!$Y$7:$AA$148,MATCH(【入力】吸収量・排出量算定シート!$H135+(AB$17-$M$17),幹材積成長量!$Y$7:$Y$148,0),MATCH($G135,幹材積成長量!$Y$7:$AA$7,0)),INDEX(幹材積成長量!$V$7:$X$148,MATCH(【入力】吸収量・排出量算定シート!$H135+(AB$17-$M$17),幹材積成長量!$V$7:$V$148,0),MATCH($G135,幹材積成長量!$V$7:$X$7,0)))),0)</f>
        <v>0</v>
      </c>
      <c r="AC135" s="187">
        <f>IFERROR(IF($F135="地位Ⅰ",INDEX(幹材積成長量!$S$7:$U$148,MATCH(【入力】吸収量・排出量算定シート!$H135+(AC$17-$M$17),幹材積成長量!$S$7:$S$148,0),MATCH($G135,幹材積成長量!$S$7:$U$7,0)),IF($F135="地位Ⅲ",INDEX(幹材積成長量!$Y$7:$AA$148,MATCH(【入力】吸収量・排出量算定シート!$H135+(AC$17-$M$17),幹材積成長量!$Y$7:$Y$148,0),MATCH($G135,幹材積成長量!$Y$7:$AA$7,0)),INDEX(幹材積成長量!$V$7:$X$148,MATCH(【入力】吸収量・排出量算定シート!$H135+(AC$17-$M$17),幹材積成長量!$V$7:$V$148,0),MATCH($G135,幹材積成長量!$V$7:$X$7,0)))),0)</f>
        <v>0</v>
      </c>
      <c r="AD135" s="2">
        <f>IFERROR(INDEX('BEF（拡大係数）'!$A$4:$AO$154,MATCH(【入力】吸収量・排出量算定シート!$H135,'BEF（拡大係数）'!$A$4:$A$154,0),MATCH($G135,'BEF（拡大係数）'!$A$4:$AO$4,0)),0)</f>
        <v>0</v>
      </c>
      <c r="AE135" s="2">
        <f>IFERROR(INDEX('BEF（拡大係数）'!$A$4:$AO$154,MATCH(【入力】吸収量・排出量算定シート!$H135,'BEF（拡大係数）'!$A$4:$A$154,0),MATCH($G135,'BEF（拡大係数）'!$A$4:$AO$4,0)),0)</f>
        <v>0</v>
      </c>
      <c r="AF135" s="2">
        <f>IFERROR(INDEX('BEF（拡大係数）'!$A$4:$AO$154,MATCH(【入力】吸収量・排出量算定シート!$H135,'BEF（拡大係数）'!$A$4:$A$154,0),MATCH($G135,'BEF（拡大係数）'!$A$4:$AO$4,0)),0)</f>
        <v>0</v>
      </c>
      <c r="AG135" s="2">
        <f>IFERROR(INDEX('BEF（拡大係数）'!$A$4:$AO$154,MATCH(【入力】吸収量・排出量算定シート!$H135,'BEF（拡大係数）'!$A$4:$A$154,0),MATCH($G135,'BEF（拡大係数）'!$A$4:$AO$4,0)),0)</f>
        <v>0</v>
      </c>
      <c r="AH135" s="2">
        <f>IFERROR(INDEX('BEF（拡大係数）'!$A$4:$AO$154,MATCH(【入力】吸収量・排出量算定シート!$H135,'BEF（拡大係数）'!$A$4:$A$154,0),MATCH($G135,'BEF（拡大係数）'!$A$4:$AO$4,0)),0)</f>
        <v>0</v>
      </c>
      <c r="AI135" s="2">
        <f>IFERROR(INDEX('BEF（拡大係数）'!$A$4:$AO$154,MATCH(【入力】吸収量・排出量算定シート!$H135,'BEF（拡大係数）'!$A$4:$A$154,0),MATCH($G135,'BEF（拡大係数）'!$A$4:$AO$4,0)),0)</f>
        <v>0</v>
      </c>
      <c r="AJ135" s="2">
        <f>IFERROR(INDEX('BEF（拡大係数）'!$A$4:$AO$154,MATCH(【入力】吸収量・排出量算定シート!$H135,'BEF（拡大係数）'!$A$4:$A$154,0),MATCH($G135,'BEF（拡大係数）'!$A$4:$AO$4,0)),0)</f>
        <v>0</v>
      </c>
      <c r="AK135" s="2">
        <f>IFERROR(INDEX('BEF（拡大係数）'!$A$4:$AO$154,MATCH(【入力】吸収量・排出量算定シート!$H135,'BEF（拡大係数）'!$A$4:$A$154,0),MATCH($G135,'BEF（拡大係数）'!$A$4:$AO$4,0)),0)</f>
        <v>0</v>
      </c>
      <c r="AL135" s="2">
        <f>IFERROR(INDEX('BEF（拡大係数）'!$A$4:$AO$154,MATCH(【入力】吸収量・排出量算定シート!$H135,'BEF（拡大係数）'!$A$4:$A$154,0),MATCH($G135,'BEF（拡大係数）'!$A$4:$AO$4,0)),0)</f>
        <v>0</v>
      </c>
      <c r="AM135" s="2">
        <f>IFERROR(INDEX('BEF（拡大係数）'!$A$4:$AO$154,MATCH(【入力】吸収量・排出量算定シート!$H135,'BEF（拡大係数）'!$A$4:$A$154,0),MATCH($G135,'BEF（拡大係数）'!$A$4:$AO$4,0)),0)</f>
        <v>0</v>
      </c>
      <c r="AN135" s="2">
        <f>IFERROR(INDEX('BEF（拡大係数）'!$A$4:$AO$154,MATCH(【入力】吸収量・排出量算定シート!$H135,'BEF（拡大係数）'!$A$4:$A$154,0),MATCH($G135,'BEF（拡大係数）'!$A$4:$AO$4,0)),0)</f>
        <v>0</v>
      </c>
      <c r="AO135" s="2">
        <f>IFERROR(INDEX('BEF（拡大係数）'!$A$4:$AO$154,MATCH(【入力】吸収量・排出量算定シート!$H135,'BEF（拡大係数）'!$A$4:$A$154,0),MATCH($G135,'BEF（拡大係数）'!$A$4:$AO$4,0)),0)</f>
        <v>0</v>
      </c>
      <c r="AP135" s="2">
        <f>IFERROR(INDEX('BEF（拡大係数）'!$A$4:$AO$154,MATCH(【入力】吸収量・排出量算定シート!$H135,'BEF（拡大係数）'!$A$4:$A$154,0),MATCH($G135,'BEF（拡大係数）'!$A$4:$AO$4,0)),0)</f>
        <v>0</v>
      </c>
      <c r="AQ135" s="2">
        <f>IFERROR(INDEX('BEF（拡大係数）'!$A$4:$AO$154,MATCH(【入力】吸収量・排出量算定シート!$H135,'BEF（拡大係数）'!$A$4:$A$154,0),MATCH($G135,'BEF（拡大係数）'!$A$4:$AO$4,0)),0)</f>
        <v>0</v>
      </c>
      <c r="AR135" s="2">
        <f>IFERROR(INDEX('BEF（拡大係数）'!$A$4:$AO$154,MATCH(【入力】吸収量・排出量算定シート!$H135,'BEF（拡大係数）'!$A$4:$A$154,0),MATCH($G135,'BEF（拡大係数）'!$A$4:$AO$4,0)),0)</f>
        <v>0</v>
      </c>
      <c r="AS135" s="2">
        <f>IFERROR(INDEX('BEF（拡大係数）'!$A$4:$AO$154,MATCH(【入力】吸収量・排出量算定シート!$H135,'BEF（拡大係数）'!$A$4:$A$154,0),MATCH($G135,'BEF（拡大係数）'!$A$4:$AO$4,0)),0)</f>
        <v>0</v>
      </c>
      <c r="AT135" s="2">
        <f>IFERROR(INDEX('BEF（拡大係数）'!$A$4:$AO$154,MATCH(【入力】吸収量・排出量算定シート!$H135,'BEF（拡大係数）'!$A$4:$A$154,0),MATCH($G135,'BEF（拡大係数）'!$A$4:$AO$4,0)),0)</f>
        <v>0</v>
      </c>
      <c r="AU135" s="2">
        <f>IFERROR(VLOOKUP($G135,パラメータ_オリジナル!$B$6:$G$45,4,FALSE),0)</f>
        <v>0</v>
      </c>
      <c r="AV135" s="2">
        <f>IFERROR(VLOOKUP($G135,パラメータ_オリジナル!$B$6:$G$45,5,FALSE),0)</f>
        <v>0</v>
      </c>
      <c r="AW135" s="2">
        <f>IFERROR(VLOOKUP($G135,パラメータ_オリジナル!$B$6:$G$45,6,FALSE),0)</f>
        <v>0</v>
      </c>
      <c r="AX135" s="125">
        <f t="shared" si="250"/>
        <v>0</v>
      </c>
      <c r="AY135" s="125">
        <f t="shared" si="251"/>
        <v>0</v>
      </c>
      <c r="AZ135" s="125">
        <f t="shared" si="252"/>
        <v>0</v>
      </c>
      <c r="BA135" s="125">
        <f t="shared" si="253"/>
        <v>0</v>
      </c>
      <c r="BB135" s="125">
        <f t="shared" si="254"/>
        <v>0</v>
      </c>
      <c r="BC135" s="125">
        <f t="shared" si="255"/>
        <v>0</v>
      </c>
      <c r="BD135" s="125">
        <f t="shared" si="256"/>
        <v>0</v>
      </c>
      <c r="BE135" s="125">
        <f t="shared" si="257"/>
        <v>0</v>
      </c>
      <c r="BF135" s="125">
        <f t="shared" si="258"/>
        <v>0</v>
      </c>
      <c r="BG135" s="125">
        <f t="shared" si="259"/>
        <v>0</v>
      </c>
      <c r="BH135" s="125">
        <f t="shared" si="260"/>
        <v>0</v>
      </c>
      <c r="BI135" s="125">
        <f t="shared" si="261"/>
        <v>0</v>
      </c>
      <c r="BJ135" s="125">
        <f t="shared" si="262"/>
        <v>0</v>
      </c>
      <c r="BK135" s="125">
        <f t="shared" si="263"/>
        <v>0</v>
      </c>
      <c r="BL135" s="125">
        <f t="shared" si="264"/>
        <v>0</v>
      </c>
      <c r="BM135" s="125">
        <f t="shared" si="265"/>
        <v>0</v>
      </c>
      <c r="BN135" s="125">
        <f t="shared" si="266"/>
        <v>0</v>
      </c>
      <c r="BO135" s="125">
        <f t="shared" si="267"/>
        <v>0</v>
      </c>
      <c r="BP135" s="125">
        <f t="shared" si="268"/>
        <v>0</v>
      </c>
      <c r="BQ135" s="125">
        <f t="shared" si="269"/>
        <v>0</v>
      </c>
      <c r="BR135" s="125">
        <f t="shared" si="270"/>
        <v>0</v>
      </c>
      <c r="BS135" s="125">
        <f t="shared" si="271"/>
        <v>0</v>
      </c>
      <c r="BT135" s="125">
        <f t="shared" si="272"/>
        <v>0</v>
      </c>
      <c r="BU135" s="125">
        <f t="shared" si="273"/>
        <v>0</v>
      </c>
      <c r="BV135" s="125">
        <f t="shared" si="274"/>
        <v>0</v>
      </c>
      <c r="BW135" s="125">
        <f t="shared" si="275"/>
        <v>0</v>
      </c>
      <c r="BX135" s="125">
        <f t="shared" si="276"/>
        <v>0</v>
      </c>
      <c r="BY135" s="125">
        <f t="shared" si="277"/>
        <v>0</v>
      </c>
      <c r="BZ135" s="125">
        <f t="shared" si="278"/>
        <v>0</v>
      </c>
      <c r="CA135" s="125">
        <f t="shared" si="279"/>
        <v>0</v>
      </c>
      <c r="CB135" s="125">
        <f t="shared" si="280"/>
        <v>0</v>
      </c>
      <c r="CC135" s="125">
        <f t="shared" si="281"/>
        <v>0</v>
      </c>
      <c r="CD135" s="125">
        <f t="shared" si="282"/>
        <v>0</v>
      </c>
      <c r="CE135" s="125">
        <f t="shared" si="283"/>
        <v>0</v>
      </c>
      <c r="CF135" s="2">
        <f>IFERROR(IF($F135="地位Ⅰ",INDEX(幹材積成長量!$I$7:$K$148,MATCH((【入力】吸収量・排出量算定シート!$H135+(【入力】吸収量・排出量算定シート!CF$17-【入力】吸収量・排出量算定シート!$CF$17)),幹材積成長量!$I$7:$I$148,0),MATCH(【入力】吸収量・排出量算定シート!$G135,幹材積成長量!$I$7:$K$7,0)),IF($F135="地位Ⅲ",INDEX(幹材積成長量!$O$7:$Q$148,MATCH((【入力】吸収量・排出量算定シート!$H135+(【入力】吸収量・排出量算定シート!CF$17-【入力】吸収量・排出量算定シート!$CF$17)),幹材積成長量!$O$7:$O$148,0),MATCH(【入力】吸収量・排出量算定シート!$G135,幹材積成長量!$O$7:$Q$7,0)),INDEX(幹材積成長量!$L$7:$N$148,MATCH((【入力】吸収量・排出量算定シート!$H135+(【入力】吸収量・排出量算定シート!CF$17-【入力】吸収量・排出量算定シート!$CF$17)),幹材積成長量!$L$7:$L$148,0),MATCH(【入力】吸収量・排出量算定シート!$G135,幹材積成長量!$L$7:$N$7,0)))),0)</f>
        <v>0</v>
      </c>
      <c r="CG135" s="2">
        <f>IFERROR(IF($F135="地位Ⅰ",INDEX(幹材積成長量!$I$7:$K$148,MATCH((【入力】吸収量・排出量算定シート!$H135+(【入力】吸収量・排出量算定シート!CG$17-【入力】吸収量・排出量算定シート!$CF$17)),幹材積成長量!$I$7:$I$148,0),MATCH(【入力】吸収量・排出量算定シート!$G135,幹材積成長量!$I$7:$K$7,0)),IF($F135="地位Ⅲ",INDEX(幹材積成長量!$O$7:$Q$148,MATCH((【入力】吸収量・排出量算定シート!$H135+(【入力】吸収量・排出量算定シート!CG$17-【入力】吸収量・排出量算定シート!$CF$17)),幹材積成長量!$O$7:$O$148,0),MATCH(【入力】吸収量・排出量算定シート!$G135,幹材積成長量!$O$7:$Q$7,0)),INDEX(幹材積成長量!$L$7:$N$148,MATCH((【入力】吸収量・排出量算定シート!$H135+(【入力】吸収量・排出量算定シート!CG$17-【入力】吸収量・排出量算定シート!$CF$17)),幹材積成長量!$L$7:$L$148,0),MATCH(【入力】吸収量・排出量算定シート!$G135,幹材積成長量!$L$7:$N$7,0)))),0)</f>
        <v>0</v>
      </c>
      <c r="CH135" s="2">
        <f>IFERROR(IF($F135="地位Ⅰ",INDEX(幹材積成長量!$I$7:$K$148,MATCH((【入力】吸収量・排出量算定シート!$H135+(【入力】吸収量・排出量算定シート!CH$17-【入力】吸収量・排出量算定シート!$CF$17)),幹材積成長量!$I$7:$I$148,0),MATCH(【入力】吸収量・排出量算定シート!$G135,幹材積成長量!$I$7:$K$7,0)),IF($F135="地位Ⅲ",INDEX(幹材積成長量!$O$7:$Q$148,MATCH((【入力】吸収量・排出量算定シート!$H135+(【入力】吸収量・排出量算定シート!CH$17-【入力】吸収量・排出量算定シート!$CF$17)),幹材積成長量!$O$7:$O$148,0),MATCH(【入力】吸収量・排出量算定シート!$G135,幹材積成長量!$O$7:$Q$7,0)),INDEX(幹材積成長量!$L$7:$N$148,MATCH((【入力】吸収量・排出量算定シート!$H135+(【入力】吸収量・排出量算定シート!CH$17-【入力】吸収量・排出量算定シート!$CF$17)),幹材積成長量!$L$7:$L$148,0),MATCH(【入力】吸収量・排出量算定シート!$G135,幹材積成長量!$L$7:$N$7,0)))),0)</f>
        <v>0</v>
      </c>
      <c r="CI135" s="2">
        <f>IFERROR(IF($F135="地位Ⅰ",INDEX(幹材積成長量!$I$7:$K$148,MATCH((【入力】吸収量・排出量算定シート!$H135+(【入力】吸収量・排出量算定シート!CI$17-【入力】吸収量・排出量算定シート!$CF$17)),幹材積成長量!$I$7:$I$148,0),MATCH(【入力】吸収量・排出量算定シート!$G135,幹材積成長量!$I$7:$K$7,0)),IF($F135="地位Ⅲ",INDEX(幹材積成長量!$O$7:$Q$148,MATCH((【入力】吸収量・排出量算定シート!$H135+(【入力】吸収量・排出量算定シート!CI$17-【入力】吸収量・排出量算定シート!$CF$17)),幹材積成長量!$O$7:$O$148,0),MATCH(【入力】吸収量・排出量算定シート!$G135,幹材積成長量!$O$7:$Q$7,0)),INDEX(幹材積成長量!$L$7:$N$148,MATCH((【入力】吸収量・排出量算定シート!$H135+(【入力】吸収量・排出量算定シート!CI$17-【入力】吸収量・排出量算定シート!$CF$17)),幹材積成長量!$L$7:$L$148,0),MATCH(【入力】吸収量・排出量算定シート!$G135,幹材積成長量!$L$7:$N$7,0)))),0)</f>
        <v>0</v>
      </c>
      <c r="CJ135" s="2">
        <f>IFERROR(IF($F135="地位Ⅰ",INDEX(幹材積成長量!$I$7:$K$148,MATCH((【入力】吸収量・排出量算定シート!$H135+(【入力】吸収量・排出量算定シート!CJ$17-【入力】吸収量・排出量算定シート!$CF$17)),幹材積成長量!$I$7:$I$148,0),MATCH(【入力】吸収量・排出量算定シート!$G135,幹材積成長量!$I$7:$K$7,0)),IF($F135="地位Ⅲ",INDEX(幹材積成長量!$O$7:$Q$148,MATCH((【入力】吸収量・排出量算定シート!$H135+(【入力】吸収量・排出量算定シート!CJ$17-【入力】吸収量・排出量算定シート!$CF$17)),幹材積成長量!$O$7:$O$148,0),MATCH(【入力】吸収量・排出量算定シート!$G135,幹材積成長量!$O$7:$Q$7,0)),INDEX(幹材積成長量!$L$7:$N$148,MATCH((【入力】吸収量・排出量算定シート!$H135+(【入力】吸収量・排出量算定シート!CJ$17-【入力】吸収量・排出量算定シート!$CF$17)),幹材積成長量!$L$7:$L$148,0),MATCH(【入力】吸収量・排出量算定シート!$G135,幹材積成長量!$L$7:$N$7,0)))),0)</f>
        <v>0</v>
      </c>
      <c r="CK135" s="2">
        <f>IFERROR(IF($F135="地位Ⅰ",INDEX(幹材積成長量!$I$7:$K$148,MATCH((【入力】吸収量・排出量算定シート!$H135+(【入力】吸収量・排出量算定シート!CK$17-【入力】吸収量・排出量算定シート!$CF$17)),幹材積成長量!$I$7:$I$148,0),MATCH(【入力】吸収量・排出量算定シート!$G135,幹材積成長量!$I$7:$K$7,0)),IF($F135="地位Ⅲ",INDEX(幹材積成長量!$O$7:$Q$148,MATCH((【入力】吸収量・排出量算定シート!$H135+(【入力】吸収量・排出量算定シート!CK$17-【入力】吸収量・排出量算定シート!$CF$17)),幹材積成長量!$O$7:$O$148,0),MATCH(【入力】吸収量・排出量算定シート!$G135,幹材積成長量!$O$7:$Q$7,0)),INDEX(幹材積成長量!$L$7:$N$148,MATCH((【入力】吸収量・排出量算定シート!$H135+(【入力】吸収量・排出量算定シート!CK$17-【入力】吸収量・排出量算定シート!$CF$17)),幹材積成長量!$L$7:$L$148,0),MATCH(【入力】吸収量・排出量算定シート!$G135,幹材積成長量!$L$7:$N$7,0)))),0)</f>
        <v>0</v>
      </c>
      <c r="CL135" s="2">
        <f>IFERROR(IF($F135="地位Ⅰ",INDEX(幹材積成長量!$I$7:$K$148,MATCH((【入力】吸収量・排出量算定シート!$H135+(【入力】吸収量・排出量算定シート!CL$17-【入力】吸収量・排出量算定シート!$CF$17)),幹材積成長量!$I$7:$I$148,0),MATCH(【入力】吸収量・排出量算定シート!$G135,幹材積成長量!$I$7:$K$7,0)),IF($F135="地位Ⅲ",INDEX(幹材積成長量!$O$7:$Q$148,MATCH((【入力】吸収量・排出量算定シート!$H135+(【入力】吸収量・排出量算定シート!CL$17-【入力】吸収量・排出量算定シート!$CF$17)),幹材積成長量!$O$7:$O$148,0),MATCH(【入力】吸収量・排出量算定シート!$G135,幹材積成長量!$O$7:$Q$7,0)),INDEX(幹材積成長量!$L$7:$N$148,MATCH((【入力】吸収量・排出量算定シート!$H135+(【入力】吸収量・排出量算定シート!CL$17-【入力】吸収量・排出量算定シート!$CF$17)),幹材積成長量!$L$7:$L$148,0),MATCH(【入力】吸収量・排出量算定シート!$G135,幹材積成長量!$L$7:$N$7,0)))),0)</f>
        <v>0</v>
      </c>
      <c r="CM135" s="2">
        <f>IFERROR(IF($F135="地位Ⅰ",INDEX(幹材積成長量!$I$7:$K$148,MATCH((【入力】吸収量・排出量算定シート!$H135+(【入力】吸収量・排出量算定シート!CM$17-【入力】吸収量・排出量算定シート!$CF$17)),幹材積成長量!$I$7:$I$148,0),MATCH(【入力】吸収量・排出量算定シート!$G135,幹材積成長量!$I$7:$K$7,0)),IF($F135="地位Ⅲ",INDEX(幹材積成長量!$O$7:$Q$148,MATCH((【入力】吸収量・排出量算定シート!$H135+(【入力】吸収量・排出量算定シート!CM$17-【入力】吸収量・排出量算定シート!$CF$17)),幹材積成長量!$O$7:$O$148,0),MATCH(【入力】吸収量・排出量算定シート!$G135,幹材積成長量!$O$7:$Q$7,0)),INDEX(幹材積成長量!$L$7:$N$148,MATCH((【入力】吸収量・排出量算定シート!$H135+(【入力】吸収量・排出量算定シート!CM$17-【入力】吸収量・排出量算定シート!$CF$17)),幹材積成長量!$L$7:$L$148,0),MATCH(【入力】吸収量・排出量算定シート!$G135,幹材積成長量!$L$7:$N$7,0)))),0)</f>
        <v>0</v>
      </c>
      <c r="CN135" s="2">
        <f>IFERROR(IF($F135="地位Ⅰ",INDEX(幹材積成長量!$I$7:$K$148,MATCH((【入力】吸収量・排出量算定シート!$H135+(【入力】吸収量・排出量算定シート!CN$17-【入力】吸収量・排出量算定シート!$CF$17)),幹材積成長量!$I$7:$I$148,0),MATCH(【入力】吸収量・排出量算定シート!$G135,幹材積成長量!$I$7:$K$7,0)),IF($F135="地位Ⅲ",INDEX(幹材積成長量!$O$7:$Q$148,MATCH((【入力】吸収量・排出量算定シート!$H135+(【入力】吸収量・排出量算定シート!CN$17-【入力】吸収量・排出量算定シート!$CF$17)),幹材積成長量!$O$7:$O$148,0),MATCH(【入力】吸収量・排出量算定シート!$G135,幹材積成長量!$O$7:$Q$7,0)),INDEX(幹材積成長量!$L$7:$N$148,MATCH((【入力】吸収量・排出量算定シート!$H135+(【入力】吸収量・排出量算定シート!CN$17-【入力】吸収量・排出量算定シート!$CF$17)),幹材積成長量!$L$7:$L$148,0),MATCH(【入力】吸収量・排出量算定シート!$G135,幹材積成長量!$L$7:$N$7,0)))),0)</f>
        <v>0</v>
      </c>
      <c r="CO135" s="2">
        <f>IFERROR(IF($F135="地位Ⅰ",INDEX(幹材積成長量!$I$7:$K$148,MATCH((【入力】吸収量・排出量算定シート!$H135+(【入力】吸収量・排出量算定シート!CO$17-【入力】吸収量・排出量算定シート!$CF$17)),幹材積成長量!$I$7:$I$148,0),MATCH(【入力】吸収量・排出量算定シート!$G135,幹材積成長量!$I$7:$K$7,0)),IF($F135="地位Ⅲ",INDEX(幹材積成長量!$O$7:$Q$148,MATCH((【入力】吸収量・排出量算定シート!$H135+(【入力】吸収量・排出量算定シート!CO$17-【入力】吸収量・排出量算定シート!$CF$17)),幹材積成長量!$O$7:$O$148,0),MATCH(【入力】吸収量・排出量算定シート!$G135,幹材積成長量!$O$7:$Q$7,0)),INDEX(幹材積成長量!$L$7:$N$148,MATCH((【入力】吸収量・排出量算定シート!$H135+(【入力】吸収量・排出量算定シート!CO$17-【入力】吸収量・排出量算定シート!$CF$17)),幹材積成長量!$L$7:$L$148,0),MATCH(【入力】吸収量・排出量算定シート!$G135,幹材積成長量!$L$7:$N$7,0)))),0)</f>
        <v>0</v>
      </c>
      <c r="CP135" s="2">
        <f>IFERROR(IF($F135="地位Ⅰ",INDEX(幹材積成長量!$I$7:$K$148,MATCH((【入力】吸収量・排出量算定シート!$H135+(【入力】吸収量・排出量算定シート!CP$17-【入力】吸収量・排出量算定シート!$CF$17)),幹材積成長量!$I$7:$I$148,0),MATCH(【入力】吸収量・排出量算定シート!$G135,幹材積成長量!$I$7:$K$7,0)),IF($F135="地位Ⅲ",INDEX(幹材積成長量!$O$7:$Q$148,MATCH((【入力】吸収量・排出量算定シート!$H135+(【入力】吸収量・排出量算定シート!CP$17-【入力】吸収量・排出量算定シート!$CF$17)),幹材積成長量!$O$7:$O$148,0),MATCH(【入力】吸収量・排出量算定シート!$G135,幹材積成長量!$O$7:$Q$7,0)),INDEX(幹材積成長量!$L$7:$N$148,MATCH((【入力】吸収量・排出量算定シート!$H135+(【入力】吸収量・排出量算定シート!CP$17-【入力】吸収量・排出量算定シート!$CF$17)),幹材積成長量!$L$7:$L$148,0),MATCH(【入力】吸収量・排出量算定シート!$G135,幹材積成長量!$L$7:$N$7,0)))),0)</f>
        <v>0</v>
      </c>
      <c r="CQ135" s="2">
        <f>IFERROR(IF($F135="地位Ⅰ",INDEX(幹材積成長量!$I$7:$K$148,MATCH((【入力】吸収量・排出量算定シート!$H135+(【入力】吸収量・排出量算定シート!CQ$17-【入力】吸収量・排出量算定シート!$CF$17)),幹材積成長量!$I$7:$I$148,0),MATCH(【入力】吸収量・排出量算定シート!$G135,幹材積成長量!$I$7:$K$7,0)),IF($F135="地位Ⅲ",INDEX(幹材積成長量!$O$7:$Q$148,MATCH((【入力】吸収量・排出量算定シート!$H135+(【入力】吸収量・排出量算定シート!CQ$17-【入力】吸収量・排出量算定シート!$CF$17)),幹材積成長量!$O$7:$O$148,0),MATCH(【入力】吸収量・排出量算定シート!$G135,幹材積成長量!$O$7:$Q$7,0)),INDEX(幹材積成長量!$L$7:$N$148,MATCH((【入力】吸収量・排出量算定シート!$H135+(【入力】吸収量・排出量算定シート!CQ$17-【入力】吸収量・排出量算定シート!$CF$17)),幹材積成長量!$L$7:$L$148,0),MATCH(【入力】吸収量・排出量算定シート!$G135,幹材積成長量!$L$7:$N$7,0)))),0)</f>
        <v>0</v>
      </c>
      <c r="CR135" s="2">
        <f>IFERROR(IF($F135="地位Ⅰ",INDEX(幹材積成長量!$I$7:$K$148,MATCH((【入力】吸収量・排出量算定シート!$H135+(【入力】吸収量・排出量算定シート!CR$17-【入力】吸収量・排出量算定シート!$CF$17)),幹材積成長量!$I$7:$I$148,0),MATCH(【入力】吸収量・排出量算定シート!$G135,幹材積成長量!$I$7:$K$7,0)),IF($F135="地位Ⅲ",INDEX(幹材積成長量!$O$7:$Q$148,MATCH((【入力】吸収量・排出量算定シート!$H135+(【入力】吸収量・排出量算定シート!CR$17-【入力】吸収量・排出量算定シート!$CF$17)),幹材積成長量!$O$7:$O$148,0),MATCH(【入力】吸収量・排出量算定シート!$G135,幹材積成長量!$O$7:$Q$7,0)),INDEX(幹材積成長量!$L$7:$N$148,MATCH((【入力】吸収量・排出量算定シート!$H135+(【入力】吸収量・排出量算定シート!CR$17-【入力】吸収量・排出量算定シート!$CF$17)),幹材積成長量!$L$7:$L$148,0),MATCH(【入力】吸収量・排出量算定シート!$G135,幹材積成長量!$L$7:$N$7,0)))),0)</f>
        <v>0</v>
      </c>
      <c r="CS135" s="2">
        <f>IFERROR(IF($F135="地位Ⅰ",INDEX(幹材積成長量!$I$7:$K$148,MATCH((【入力】吸収量・排出量算定シート!$H135+(【入力】吸収量・排出量算定シート!CS$17-【入力】吸収量・排出量算定シート!$CF$17)),幹材積成長量!$I$7:$I$148,0),MATCH(【入力】吸収量・排出量算定シート!$G135,幹材積成長量!$I$7:$K$7,0)),IF($F135="地位Ⅲ",INDEX(幹材積成長量!$O$7:$Q$148,MATCH((【入力】吸収量・排出量算定シート!$H135+(【入力】吸収量・排出量算定シート!CS$17-【入力】吸収量・排出量算定シート!$CF$17)),幹材積成長量!$O$7:$O$148,0),MATCH(【入力】吸収量・排出量算定シート!$G135,幹材積成長量!$O$7:$Q$7,0)),INDEX(幹材積成長量!$L$7:$N$148,MATCH((【入力】吸収量・排出量算定シート!$H135+(【入力】吸収量・排出量算定シート!CS$17-【入力】吸収量・排出量算定シート!$CF$17)),幹材積成長量!$L$7:$L$148,0),MATCH(【入力】吸収量・排出量算定シート!$G135,幹材積成長量!$L$7:$N$7,0)))),0)</f>
        <v>0</v>
      </c>
      <c r="CT135" s="2">
        <f>IFERROR(IF($F135="地位Ⅰ",INDEX(幹材積成長量!$I$7:$K$148,MATCH((【入力】吸収量・排出量算定シート!$H135+(【入力】吸収量・排出量算定シート!CT$17-【入力】吸収量・排出量算定シート!$CF$17)),幹材積成長量!$I$7:$I$148,0),MATCH(【入力】吸収量・排出量算定シート!$G135,幹材積成長量!$I$7:$K$7,0)),IF($F135="地位Ⅲ",INDEX(幹材積成長量!$O$7:$Q$148,MATCH((【入力】吸収量・排出量算定シート!$H135+(【入力】吸収量・排出量算定シート!CT$17-【入力】吸収量・排出量算定シート!$CF$17)),幹材積成長量!$O$7:$O$148,0),MATCH(【入力】吸収量・排出量算定シート!$G135,幹材積成長量!$O$7:$Q$7,0)),INDEX(幹材積成長量!$L$7:$N$148,MATCH((【入力】吸収量・排出量算定シート!$H135+(【入力】吸収量・排出量算定シート!CT$17-【入力】吸収量・排出量算定シート!$CF$17)),幹材積成長量!$L$7:$L$148,0),MATCH(【入力】吸収量・排出量算定シート!$G135,幹材積成長量!$L$7:$N$7,0)))),0)</f>
        <v>0</v>
      </c>
      <c r="CU135" s="2">
        <f>IFERROR(IF($F135="地位Ⅰ",INDEX(幹材積成長量!$I$7:$K$148,MATCH((【入力】吸収量・排出量算定シート!$H135+(【入力】吸収量・排出量算定シート!CU$17-【入力】吸収量・排出量算定シート!$CF$17)),幹材積成長量!$I$7:$I$148,0),MATCH(【入力】吸収量・排出量算定シート!$G135,幹材積成長量!$I$7:$K$7,0)),IF($F135="地位Ⅲ",INDEX(幹材積成長量!$O$7:$Q$148,MATCH((【入力】吸収量・排出量算定シート!$H135+(【入力】吸収量・排出量算定シート!CU$17-【入力】吸収量・排出量算定シート!$CF$17)),幹材積成長量!$O$7:$O$148,0),MATCH(【入力】吸収量・排出量算定シート!$G135,幹材積成長量!$O$7:$Q$7,0)),INDEX(幹材積成長量!$L$7:$N$148,MATCH((【入力】吸収量・排出量算定シート!$H135+(【入力】吸収量・排出量算定シート!CU$17-【入力】吸収量・排出量算定シート!$CF$17)),幹材積成長量!$L$7:$L$148,0),MATCH(【入力】吸収量・排出量算定シート!$G135,幹材積成長量!$L$7:$N$7,0)))),0)</f>
        <v>0</v>
      </c>
      <c r="CV135" s="2">
        <f>IFERROR(IF($F135="地位Ⅰ",INDEX(幹材積成長量!$I$7:$K$148,MATCH((【入力】吸収量・排出量算定シート!$H135+(【入力】吸収量・排出量算定シート!CV$17-【入力】吸収量・排出量算定シート!$CF$17)),幹材積成長量!$I$7:$I$148,0),MATCH(【入力】吸収量・排出量算定シート!$G135,幹材積成長量!$I$7:$K$7,0)),IF($F135="地位Ⅲ",INDEX(幹材積成長量!$O$7:$Q$148,MATCH((【入力】吸収量・排出量算定シート!$H135+(【入力】吸収量・排出量算定シート!CV$17-【入力】吸収量・排出量算定シート!$CF$17)),幹材積成長量!$O$7:$O$148,0),MATCH(【入力】吸収量・排出量算定シート!$G135,幹材積成長量!$O$7:$Q$7,0)),INDEX(幹材積成長量!$L$7:$N$148,MATCH((【入力】吸収量・排出量算定シート!$H135+(【入力】吸収量・排出量算定シート!CV$17-【入力】吸収量・排出量算定シート!$CF$17)),幹材積成長量!$L$7:$L$148,0),MATCH(【入力】吸収量・排出量算定シート!$G135,幹材積成長量!$L$7:$N$7,0)))),0)</f>
        <v>0</v>
      </c>
      <c r="CW135" s="2">
        <f t="shared" si="284"/>
        <v>0</v>
      </c>
      <c r="CX135" s="2">
        <f t="shared" si="285"/>
        <v>0</v>
      </c>
      <c r="CY135" s="2">
        <f t="shared" si="286"/>
        <v>0</v>
      </c>
      <c r="CZ135" s="2">
        <f t="shared" si="287"/>
        <v>0</v>
      </c>
      <c r="DA135" s="2">
        <f t="shared" si="288"/>
        <v>0</v>
      </c>
      <c r="DB135" s="2">
        <f t="shared" si="289"/>
        <v>0</v>
      </c>
      <c r="DC135" s="2">
        <f t="shared" si="290"/>
        <v>0</v>
      </c>
      <c r="DD135" s="2">
        <f t="shared" si="291"/>
        <v>0</v>
      </c>
      <c r="DE135" s="2">
        <f t="shared" si="292"/>
        <v>0</v>
      </c>
      <c r="DF135" s="2">
        <f t="shared" si="293"/>
        <v>0</v>
      </c>
      <c r="DG135" s="2">
        <f t="shared" si="294"/>
        <v>0</v>
      </c>
      <c r="DH135" s="2">
        <f t="shared" si="295"/>
        <v>0</v>
      </c>
      <c r="DI135" s="2">
        <f t="shared" si="296"/>
        <v>0</v>
      </c>
      <c r="DJ135" s="2">
        <f t="shared" si="297"/>
        <v>0</v>
      </c>
      <c r="DK135" s="2">
        <f t="shared" si="298"/>
        <v>0</v>
      </c>
      <c r="DL135" s="2">
        <f t="shared" si="299"/>
        <v>0</v>
      </c>
      <c r="DM135" s="2">
        <f t="shared" si="300"/>
        <v>0</v>
      </c>
      <c r="DN135" s="187">
        <f>IFERROR(IF($F135="地位Ⅰ",INDEX(幹材積成長量!$AE$7:$AG$14,8,MATCH(【入力】吸収量・排出量算定シート!$G135,幹材積成長量!$AE$7:$AG$7,0)),IF($F135="地位Ⅲ",INDEX(幹材積成長量!$AK$7:$AM$14,8,MATCH(【入力】吸収量・排出量算定シート!$G135,幹材積成長量!$AK$7:$AM$7,0)),INDEX(幹材積成長量!$AH$7:$AJ$14,8,MATCH(【入力】吸収量・排出量算定シート!$G135,幹材積成長量!$AH$7:$AJ$7,0)))),0)</f>
        <v>0</v>
      </c>
      <c r="DO135" s="187">
        <f>IFERROR(IF($F135="地位Ⅰ",INDEX(幹材積成長量!$AE$7:$AG$14,8,MATCH(【入力】吸収量・排出量算定シート!$G135,幹材積成長量!$AE$7:$AG$7,0)),IF($F135="地位Ⅲ",INDEX(幹材積成長量!$AK$7:$AM$14,8,MATCH(【入力】吸収量・排出量算定シート!$G135,幹材積成長量!$AK$7:$AM$7,0)),INDEX(幹材積成長量!$AH$7:$AJ$14,8,MATCH(【入力】吸収量・排出量算定シート!$G135,幹材積成長量!$AH$7:$AJ$7,0)))),0)</f>
        <v>0</v>
      </c>
      <c r="DP135" s="187">
        <f>IFERROR(IF($F135="地位Ⅰ",INDEX(幹材積成長量!$AE$7:$AG$14,8,MATCH(【入力】吸収量・排出量算定シート!$G135,幹材積成長量!$AE$7:$AG$7,0)),IF($F135="地位Ⅲ",INDEX(幹材積成長量!$AK$7:$AM$14,8,MATCH(【入力】吸収量・排出量算定シート!$G135,幹材積成長量!$AK$7:$AM$7,0)),INDEX(幹材積成長量!$AH$7:$AJ$14,8,MATCH(【入力】吸収量・排出量算定シート!$G135,幹材積成長量!$AH$7:$AJ$7,0)))),0)</f>
        <v>0</v>
      </c>
      <c r="DQ135" s="187">
        <f>IFERROR(IF($F135="地位Ⅰ",INDEX(幹材積成長量!$AE$7:$AG$14,8,MATCH(【入力】吸収量・排出量算定シート!$G135,幹材積成長量!$AE$7:$AG$7,0)),IF($F135="地位Ⅲ",INDEX(幹材積成長量!$AK$7:$AM$14,8,MATCH(【入力】吸収量・排出量算定シート!$G135,幹材積成長量!$AK$7:$AM$7,0)),INDEX(幹材積成長量!$AH$7:$AJ$14,8,MATCH(【入力】吸収量・排出量算定シート!$G135,幹材積成長量!$AH$7:$AJ$7,0)))),0)</f>
        <v>0</v>
      </c>
      <c r="DR135" s="187">
        <f>IFERROR(IF($F135="地位Ⅰ",INDEX(幹材積成長量!$AE$7:$AG$14,8,MATCH(【入力】吸収量・排出量算定シート!$G135,幹材積成長量!$AE$7:$AG$7,0)),IF($F135="地位Ⅲ",INDEX(幹材積成長量!$AK$7:$AM$14,8,MATCH(【入力】吸収量・排出量算定シート!$G135,幹材積成長量!$AK$7:$AM$7,0)),INDEX(幹材積成長量!$AH$7:$AJ$14,8,MATCH(【入力】吸収量・排出量算定シート!$G135,幹材積成長量!$AH$7:$AJ$7,0)))),0)</f>
        <v>0</v>
      </c>
      <c r="DS135" s="187">
        <f>IFERROR(IF($F135="地位Ⅰ",INDEX(幹材積成長量!$AE$7:$AG$14,8,MATCH(【入力】吸収量・排出量算定シート!$G135,幹材積成長量!$AE$7:$AG$7,0)),IF($F135="地位Ⅲ",INDEX(幹材積成長量!$AK$7:$AM$14,8,MATCH(【入力】吸収量・排出量算定シート!$G135,幹材積成長量!$AK$7:$AM$7,0)),INDEX(幹材積成長量!$AH$7:$AJ$14,8,MATCH(【入力】吸収量・排出量算定シート!$G135,幹材積成長量!$AH$7:$AJ$7,0)))),0)</f>
        <v>0</v>
      </c>
      <c r="DT135" s="187">
        <f>IFERROR(IF($F135="地位Ⅰ",INDEX(幹材積成長量!$AE$7:$AG$14,8,MATCH(【入力】吸収量・排出量算定シート!$G135,幹材積成長量!$AE$7:$AG$7,0)),IF($F135="地位Ⅲ",INDEX(幹材積成長量!$AK$7:$AM$14,8,MATCH(【入力】吸収量・排出量算定シート!$G135,幹材積成長量!$AK$7:$AM$7,0)),INDEX(幹材積成長量!$AH$7:$AJ$14,8,MATCH(【入力】吸収量・排出量算定シート!$G135,幹材積成長量!$AH$7:$AJ$7,0)))),0)</f>
        <v>0</v>
      </c>
      <c r="DU135" s="187">
        <f>IFERROR(IF($F135="地位Ⅰ",INDEX(幹材積成長量!$AE$7:$AG$14,8,MATCH(【入力】吸収量・排出量算定シート!$G135,幹材積成長量!$AE$7:$AG$7,0)),IF($F135="地位Ⅲ",INDEX(幹材積成長量!$AK$7:$AM$14,8,MATCH(【入力】吸収量・排出量算定シート!$G135,幹材積成長量!$AK$7:$AM$7,0)),INDEX(幹材積成長量!$AH$7:$AJ$14,8,MATCH(【入力】吸収量・排出量算定シート!$G135,幹材積成長量!$AH$7:$AJ$7,0)))),0)</f>
        <v>0</v>
      </c>
      <c r="DV135" s="187">
        <f>IFERROR(IF($F135="地位Ⅰ",INDEX(幹材積成長量!$AE$7:$AG$14,8,MATCH(【入力】吸収量・排出量算定シート!$G135,幹材積成長量!$AE$7:$AG$7,0)),IF($F135="地位Ⅲ",INDEX(幹材積成長量!$AK$7:$AM$14,8,MATCH(【入力】吸収量・排出量算定シート!$G135,幹材積成長量!$AK$7:$AM$7,0)),INDEX(幹材積成長量!$AH$7:$AJ$14,8,MATCH(【入力】吸収量・排出量算定シート!$G135,幹材積成長量!$AH$7:$AJ$7,0)))),0)</f>
        <v>0</v>
      </c>
      <c r="DW135" s="187">
        <f>IFERROR(IF($F135="地位Ⅰ",INDEX(幹材積成長量!$AE$7:$AG$14,8,MATCH(【入力】吸収量・排出量算定シート!$G135,幹材積成長量!$AE$7:$AG$7,0)),IF($F135="地位Ⅲ",INDEX(幹材積成長量!$AK$7:$AM$14,8,MATCH(【入力】吸収量・排出量算定シート!$G135,幹材積成長量!$AK$7:$AM$7,0)),INDEX(幹材積成長量!$AH$7:$AJ$14,8,MATCH(【入力】吸収量・排出量算定シート!$G135,幹材積成長量!$AH$7:$AJ$7,0)))),0)</f>
        <v>0</v>
      </c>
      <c r="DX135" s="187">
        <f>IFERROR(IF($F135="地位Ⅰ",INDEX(幹材積成長量!$AE$7:$AG$14,8,MATCH(【入力】吸収量・排出量算定シート!$G135,幹材積成長量!$AE$7:$AG$7,0)),IF($F135="地位Ⅲ",INDEX(幹材積成長量!$AK$7:$AM$14,8,MATCH(【入力】吸収量・排出量算定シート!$G135,幹材積成長量!$AK$7:$AM$7,0)),INDEX(幹材積成長量!$AH$7:$AJ$14,8,MATCH(【入力】吸収量・排出量算定シート!$G135,幹材積成長量!$AH$7:$AJ$7,0)))),0)</f>
        <v>0</v>
      </c>
      <c r="DY135" s="187">
        <f>IFERROR(IF($F135="地位Ⅰ",INDEX(幹材積成長量!$AE$7:$AG$14,8,MATCH(【入力】吸収量・排出量算定シート!$G135,幹材積成長量!$AE$7:$AG$7,0)),IF($F135="地位Ⅲ",INDEX(幹材積成長量!$AK$7:$AM$14,8,MATCH(【入力】吸収量・排出量算定シート!$G135,幹材積成長量!$AK$7:$AM$7,0)),INDEX(幹材積成長量!$AH$7:$AJ$14,8,MATCH(【入力】吸収量・排出量算定シート!$G135,幹材積成長量!$AH$7:$AJ$7,0)))),0)</f>
        <v>0</v>
      </c>
      <c r="DZ135" s="187">
        <f>IFERROR(IF($F135="地位Ⅰ",INDEX(幹材積成長量!$AE$7:$AG$14,8,MATCH(【入力】吸収量・排出量算定シート!$G135,幹材積成長量!$AE$7:$AG$7,0)),IF($F135="地位Ⅲ",INDEX(幹材積成長量!$AK$7:$AM$14,8,MATCH(【入力】吸収量・排出量算定シート!$G135,幹材積成長量!$AK$7:$AM$7,0)),INDEX(幹材積成長量!$AH$7:$AJ$14,8,MATCH(【入力】吸収量・排出量算定シート!$G135,幹材積成長量!$AH$7:$AJ$7,0)))),0)</f>
        <v>0</v>
      </c>
      <c r="EA135" s="187">
        <f>IFERROR(IF($F135="地位Ⅰ",INDEX(幹材積成長量!$AE$7:$AG$14,8,MATCH(【入力】吸収量・排出量算定シート!$G135,幹材積成長量!$AE$7:$AG$7,0)),IF($F135="地位Ⅲ",INDEX(幹材積成長量!$AK$7:$AM$14,8,MATCH(【入力】吸収量・排出量算定シート!$G135,幹材積成長量!$AK$7:$AM$7,0)),INDEX(幹材積成長量!$AH$7:$AJ$14,8,MATCH(【入力】吸収量・排出量算定シート!$G135,幹材積成長量!$AH$7:$AJ$7,0)))),0)</f>
        <v>0</v>
      </c>
      <c r="EB135" s="187">
        <f>IFERROR(IF($F135="地位Ⅰ",INDEX(幹材積成長量!$AE$7:$AG$14,8,MATCH(【入力】吸収量・排出量算定シート!$G135,幹材積成長量!$AE$7:$AG$7,0)),IF($F135="地位Ⅲ",INDEX(幹材積成長量!$AK$7:$AM$14,8,MATCH(【入力】吸収量・排出量算定シート!$G135,幹材積成長量!$AK$7:$AM$7,0)),INDEX(幹材積成長量!$AH$7:$AJ$14,8,MATCH(【入力】吸収量・排出量算定シート!$G135,幹材積成長量!$AH$7:$AJ$7,0)))),0)</f>
        <v>0</v>
      </c>
      <c r="EC135" s="187">
        <f>IFERROR(IF($F135="地位Ⅰ",INDEX(幹材積成長量!$AE$7:$AG$14,8,MATCH(【入力】吸収量・排出量算定シート!$G135,幹材積成長量!$AE$7:$AG$7,0)),IF($F135="地位Ⅲ",INDEX(幹材積成長量!$AK$7:$AM$14,8,MATCH(【入力】吸収量・排出量算定シート!$G135,幹材積成長量!$AK$7:$AM$7,0)),INDEX(幹材積成長量!$AH$7:$AJ$14,8,MATCH(【入力】吸収量・排出量算定シート!$G135,幹材積成長量!$AH$7:$AJ$7,0)))),0)</f>
        <v>0</v>
      </c>
      <c r="ED135" s="186">
        <f t="shared" si="301"/>
        <v>0</v>
      </c>
      <c r="EE135" s="186">
        <f t="shared" si="302"/>
        <v>0</v>
      </c>
      <c r="EF135" s="186">
        <f t="shared" si="303"/>
        <v>0</v>
      </c>
      <c r="EG135" s="186">
        <f t="shared" si="304"/>
        <v>0</v>
      </c>
      <c r="EH135" s="186">
        <f t="shared" si="305"/>
        <v>0</v>
      </c>
      <c r="EI135" s="186">
        <f t="shared" si="306"/>
        <v>0</v>
      </c>
      <c r="EJ135" s="186">
        <f t="shared" si="307"/>
        <v>0</v>
      </c>
      <c r="EK135" s="186">
        <f t="shared" si="308"/>
        <v>0</v>
      </c>
      <c r="EL135" s="186">
        <f t="shared" si="309"/>
        <v>0</v>
      </c>
      <c r="EM135" s="186">
        <f t="shared" si="310"/>
        <v>0</v>
      </c>
      <c r="EN135" s="186">
        <f t="shared" si="311"/>
        <v>0</v>
      </c>
      <c r="EO135" s="186">
        <f t="shared" si="312"/>
        <v>0</v>
      </c>
      <c r="EP135" s="186">
        <f t="shared" si="313"/>
        <v>0</v>
      </c>
      <c r="EQ135" s="186">
        <f t="shared" si="314"/>
        <v>0</v>
      </c>
      <c r="ER135" s="186">
        <f t="shared" si="315"/>
        <v>0</v>
      </c>
      <c r="ES135" s="186">
        <f t="shared" si="316"/>
        <v>0</v>
      </c>
      <c r="ET135" s="186">
        <f t="shared" si="317"/>
        <v>0</v>
      </c>
    </row>
    <row r="136" spans="2:150" x14ac:dyDescent="0.3">
      <c r="B136" s="3"/>
      <c r="C136" s="3"/>
      <c r="D136" s="3"/>
      <c r="E136" s="3"/>
      <c r="G136" s="217"/>
      <c r="J136" s="3"/>
      <c r="M136" s="187">
        <f>IFERROR(IF($F136="地位Ⅰ",INDEX(幹材積成長量!$S$7:$U$148,MATCH(【入力】吸収量・排出量算定シート!$H136+(M$17-$M$17),幹材積成長量!$S$7:$S$148,0),MATCH($G136,幹材積成長量!$S$7:$U$7,0)),IF($F136="地位Ⅲ",INDEX(幹材積成長量!$Y$7:$AA$148,MATCH(【入力】吸収量・排出量算定シート!$H136+(M$17-$M$17),幹材積成長量!$Y$7:$Y$148,0),MATCH($G136,幹材積成長量!$Y$7:$AA$7,0)),INDEX(幹材積成長量!$V$7:$X$148,MATCH(【入力】吸収量・排出量算定シート!$H136+(M$17-$M$17),幹材積成長量!$V$7:$V$148,0),MATCH($G136,幹材積成長量!$V$7:$X$7,0)))),0)</f>
        <v>0</v>
      </c>
      <c r="N136" s="187">
        <f>IFERROR(IF($F136="地位Ⅰ",INDEX(幹材積成長量!$S$7:$U$148,MATCH(【入力】吸収量・排出量算定シート!$H136+(N$17-$M$17),幹材積成長量!$S$7:$S$148,0),MATCH($G136,幹材積成長量!$S$7:$U$7,0)),IF($F136="地位Ⅲ",INDEX(幹材積成長量!$Y$7:$AA$148,MATCH(【入力】吸収量・排出量算定シート!$H136+(N$17-$M$17),幹材積成長量!$Y$7:$Y$148,0),MATCH($G136,幹材積成長量!$Y$7:$AA$7,0)),INDEX(幹材積成長量!$V$7:$X$148,MATCH(【入力】吸収量・排出量算定シート!$H136+(N$17-$M$17),幹材積成長量!$V$7:$V$148,0),MATCH($G136,幹材積成長量!$V$7:$X$7,0)))),0)</f>
        <v>0</v>
      </c>
      <c r="O136" s="187">
        <f>IFERROR(IF($F136="地位Ⅰ",INDEX(幹材積成長量!$S$7:$U$148,MATCH(【入力】吸収量・排出量算定シート!$H136+(O$17-$M$17),幹材積成長量!$S$7:$S$148,0),MATCH($G136,幹材積成長量!$S$7:$U$7,0)),IF($F136="地位Ⅲ",INDEX(幹材積成長量!$Y$7:$AA$148,MATCH(【入力】吸収量・排出量算定シート!$H136+(O$17-$M$17),幹材積成長量!$Y$7:$Y$148,0),MATCH($G136,幹材積成長量!$Y$7:$AA$7,0)),INDEX(幹材積成長量!$V$7:$X$148,MATCH(【入力】吸収量・排出量算定シート!$H136+(O$17-$M$17),幹材積成長量!$V$7:$V$148,0),MATCH($G136,幹材積成長量!$V$7:$X$7,0)))),0)</f>
        <v>0</v>
      </c>
      <c r="P136" s="187">
        <f>IFERROR(IF($F136="地位Ⅰ",INDEX(幹材積成長量!$S$7:$U$148,MATCH(【入力】吸収量・排出量算定シート!$H136+(P$17-$M$17),幹材積成長量!$S$7:$S$148,0),MATCH($G136,幹材積成長量!$S$7:$U$7,0)),IF($F136="地位Ⅲ",INDEX(幹材積成長量!$Y$7:$AA$148,MATCH(【入力】吸収量・排出量算定シート!$H136+(P$17-$M$17),幹材積成長量!$Y$7:$Y$148,0),MATCH($G136,幹材積成長量!$Y$7:$AA$7,0)),INDEX(幹材積成長量!$V$7:$X$148,MATCH(【入力】吸収量・排出量算定シート!$H136+(P$17-$M$17),幹材積成長量!$V$7:$V$148,0),MATCH($G136,幹材積成長量!$V$7:$X$7,0)))),0)</f>
        <v>0</v>
      </c>
      <c r="Q136" s="187">
        <f>IFERROR(IF($F136="地位Ⅰ",INDEX(幹材積成長量!$S$7:$U$148,MATCH(【入力】吸収量・排出量算定シート!$H136+(Q$17-$M$17),幹材積成長量!$S$7:$S$148,0),MATCH($G136,幹材積成長量!$S$7:$U$7,0)),IF($F136="地位Ⅲ",INDEX(幹材積成長量!$Y$7:$AA$148,MATCH(【入力】吸収量・排出量算定シート!$H136+(Q$17-$M$17),幹材積成長量!$Y$7:$Y$148,0),MATCH($G136,幹材積成長量!$Y$7:$AA$7,0)),INDEX(幹材積成長量!$V$7:$X$148,MATCH(【入力】吸収量・排出量算定シート!$H136+(Q$17-$M$17),幹材積成長量!$V$7:$V$148,0),MATCH($G136,幹材積成長量!$V$7:$X$7,0)))),0)</f>
        <v>0</v>
      </c>
      <c r="R136" s="187">
        <f>IFERROR(IF($F136="地位Ⅰ",INDEX(幹材積成長量!$S$7:$U$148,MATCH(【入力】吸収量・排出量算定シート!$H136+(R$17-$M$17),幹材積成長量!$S$7:$S$148,0),MATCH($G136,幹材積成長量!$S$7:$U$7,0)),IF($F136="地位Ⅲ",INDEX(幹材積成長量!$Y$7:$AA$148,MATCH(【入力】吸収量・排出量算定シート!$H136+(R$17-$M$17),幹材積成長量!$Y$7:$Y$148,0),MATCH($G136,幹材積成長量!$Y$7:$AA$7,0)),INDEX(幹材積成長量!$V$7:$X$148,MATCH(【入力】吸収量・排出量算定シート!$H136+(R$17-$M$17),幹材積成長量!$V$7:$V$148,0),MATCH($G136,幹材積成長量!$V$7:$X$7,0)))),0)</f>
        <v>0</v>
      </c>
      <c r="S136" s="187">
        <f>IFERROR(IF($F136="地位Ⅰ",INDEX(幹材積成長量!$S$7:$U$148,MATCH(【入力】吸収量・排出量算定シート!$H136+(S$17-$M$17),幹材積成長量!$S$7:$S$148,0),MATCH($G136,幹材積成長量!$S$7:$U$7,0)),IF($F136="地位Ⅲ",INDEX(幹材積成長量!$Y$7:$AA$148,MATCH(【入力】吸収量・排出量算定シート!$H136+(S$17-$M$17),幹材積成長量!$Y$7:$Y$148,0),MATCH($G136,幹材積成長量!$Y$7:$AA$7,0)),INDEX(幹材積成長量!$V$7:$X$148,MATCH(【入力】吸収量・排出量算定シート!$H136+(S$17-$M$17),幹材積成長量!$V$7:$V$148,0),MATCH($G136,幹材積成長量!$V$7:$X$7,0)))),0)</f>
        <v>0</v>
      </c>
      <c r="T136" s="187">
        <f>IFERROR(IF($F136="地位Ⅰ",INDEX(幹材積成長量!$S$7:$U$148,MATCH(【入力】吸収量・排出量算定シート!$H136+(T$17-$M$17),幹材積成長量!$S$7:$S$148,0),MATCH($G136,幹材積成長量!$S$7:$U$7,0)),IF($F136="地位Ⅲ",INDEX(幹材積成長量!$Y$7:$AA$148,MATCH(【入力】吸収量・排出量算定シート!$H136+(T$17-$M$17),幹材積成長量!$Y$7:$Y$148,0),MATCH($G136,幹材積成長量!$Y$7:$AA$7,0)),INDEX(幹材積成長量!$V$7:$X$148,MATCH(【入力】吸収量・排出量算定シート!$H136+(T$17-$M$17),幹材積成長量!$V$7:$V$148,0),MATCH($G136,幹材積成長量!$V$7:$X$7,0)))),0)</f>
        <v>0</v>
      </c>
      <c r="U136" s="187">
        <f>IFERROR(IF($F136="地位Ⅰ",INDEX(幹材積成長量!$S$7:$U$148,MATCH(【入力】吸収量・排出量算定シート!$H136+(U$17-$M$17),幹材積成長量!$S$7:$S$148,0),MATCH($G136,幹材積成長量!$S$7:$U$7,0)),IF($F136="地位Ⅲ",INDEX(幹材積成長量!$Y$7:$AA$148,MATCH(【入力】吸収量・排出量算定シート!$H136+(U$17-$M$17),幹材積成長量!$Y$7:$Y$148,0),MATCH($G136,幹材積成長量!$Y$7:$AA$7,0)),INDEX(幹材積成長量!$V$7:$X$148,MATCH(【入力】吸収量・排出量算定シート!$H136+(U$17-$M$17),幹材積成長量!$V$7:$V$148,0),MATCH($G136,幹材積成長量!$V$7:$X$7,0)))),0)</f>
        <v>0</v>
      </c>
      <c r="V136" s="187">
        <f>IFERROR(IF($F136="地位Ⅰ",INDEX(幹材積成長量!$S$7:$U$148,MATCH(【入力】吸収量・排出量算定シート!$H136+(V$17-$M$17),幹材積成長量!$S$7:$S$148,0),MATCH($G136,幹材積成長量!$S$7:$U$7,0)),IF($F136="地位Ⅲ",INDEX(幹材積成長量!$Y$7:$AA$148,MATCH(【入力】吸収量・排出量算定シート!$H136+(V$17-$M$17),幹材積成長量!$Y$7:$Y$148,0),MATCH($G136,幹材積成長量!$Y$7:$AA$7,0)),INDEX(幹材積成長量!$V$7:$X$148,MATCH(【入力】吸収量・排出量算定シート!$H136+(V$17-$M$17),幹材積成長量!$V$7:$V$148,0),MATCH($G136,幹材積成長量!$V$7:$X$7,0)))),0)</f>
        <v>0</v>
      </c>
      <c r="W136" s="187">
        <f>IFERROR(IF($F136="地位Ⅰ",INDEX(幹材積成長量!$S$7:$U$148,MATCH(【入力】吸収量・排出量算定シート!$H136+(W$17-$M$17),幹材積成長量!$S$7:$S$148,0),MATCH($G136,幹材積成長量!$S$7:$U$7,0)),IF($F136="地位Ⅲ",INDEX(幹材積成長量!$Y$7:$AA$148,MATCH(【入力】吸収量・排出量算定シート!$H136+(W$17-$M$17),幹材積成長量!$Y$7:$Y$148,0),MATCH($G136,幹材積成長量!$Y$7:$AA$7,0)),INDEX(幹材積成長量!$V$7:$X$148,MATCH(【入力】吸収量・排出量算定シート!$H136+(W$17-$M$17),幹材積成長量!$V$7:$V$148,0),MATCH($G136,幹材積成長量!$V$7:$X$7,0)))),0)</f>
        <v>0</v>
      </c>
      <c r="X136" s="187">
        <f>IFERROR(IF($F136="地位Ⅰ",INDEX(幹材積成長量!$S$7:$U$148,MATCH(【入力】吸収量・排出量算定シート!$H136+(X$17-$M$17),幹材積成長量!$S$7:$S$148,0),MATCH($G136,幹材積成長量!$S$7:$U$7,0)),IF($F136="地位Ⅲ",INDEX(幹材積成長量!$Y$7:$AA$148,MATCH(【入力】吸収量・排出量算定シート!$H136+(X$17-$M$17),幹材積成長量!$Y$7:$Y$148,0),MATCH($G136,幹材積成長量!$Y$7:$AA$7,0)),INDEX(幹材積成長量!$V$7:$X$148,MATCH(【入力】吸収量・排出量算定シート!$H136+(X$17-$M$17),幹材積成長量!$V$7:$V$148,0),MATCH($G136,幹材積成長量!$V$7:$X$7,0)))),0)</f>
        <v>0</v>
      </c>
      <c r="Y136" s="187">
        <f>IFERROR(IF($F136="地位Ⅰ",INDEX(幹材積成長量!$S$7:$U$148,MATCH(【入力】吸収量・排出量算定シート!$H136+(Y$17-$M$17),幹材積成長量!$S$7:$S$148,0),MATCH($G136,幹材積成長量!$S$7:$U$7,0)),IF($F136="地位Ⅲ",INDEX(幹材積成長量!$Y$7:$AA$148,MATCH(【入力】吸収量・排出量算定シート!$H136+(Y$17-$M$17),幹材積成長量!$Y$7:$Y$148,0),MATCH($G136,幹材積成長量!$Y$7:$AA$7,0)),INDEX(幹材積成長量!$V$7:$X$148,MATCH(【入力】吸収量・排出量算定シート!$H136+(Y$17-$M$17),幹材積成長量!$V$7:$V$148,0),MATCH($G136,幹材積成長量!$V$7:$X$7,0)))),0)</f>
        <v>0</v>
      </c>
      <c r="Z136" s="187">
        <f>IFERROR(IF($F136="地位Ⅰ",INDEX(幹材積成長量!$S$7:$U$148,MATCH(【入力】吸収量・排出量算定シート!$H136+(Z$17-$M$17),幹材積成長量!$S$7:$S$148,0),MATCH($G136,幹材積成長量!$S$7:$U$7,0)),IF($F136="地位Ⅲ",INDEX(幹材積成長量!$Y$7:$AA$148,MATCH(【入力】吸収量・排出量算定シート!$H136+(Z$17-$M$17),幹材積成長量!$Y$7:$Y$148,0),MATCH($G136,幹材積成長量!$Y$7:$AA$7,0)),INDEX(幹材積成長量!$V$7:$X$148,MATCH(【入力】吸収量・排出量算定シート!$H136+(Z$17-$M$17),幹材積成長量!$V$7:$V$148,0),MATCH($G136,幹材積成長量!$V$7:$X$7,0)))),0)</f>
        <v>0</v>
      </c>
      <c r="AA136" s="187">
        <f>IFERROR(IF($F136="地位Ⅰ",INDEX(幹材積成長量!$S$7:$U$148,MATCH(【入力】吸収量・排出量算定シート!$H136+(AA$17-$M$17),幹材積成長量!$S$7:$S$148,0),MATCH($G136,幹材積成長量!$S$7:$U$7,0)),IF($F136="地位Ⅲ",INDEX(幹材積成長量!$Y$7:$AA$148,MATCH(【入力】吸収量・排出量算定シート!$H136+(AA$17-$M$17),幹材積成長量!$Y$7:$Y$148,0),MATCH($G136,幹材積成長量!$Y$7:$AA$7,0)),INDEX(幹材積成長量!$V$7:$X$148,MATCH(【入力】吸収量・排出量算定シート!$H136+(AA$17-$M$17),幹材積成長量!$V$7:$V$148,0),MATCH($G136,幹材積成長量!$V$7:$X$7,0)))),0)</f>
        <v>0</v>
      </c>
      <c r="AB136" s="187">
        <f>IFERROR(IF($F136="地位Ⅰ",INDEX(幹材積成長量!$S$7:$U$148,MATCH(【入力】吸収量・排出量算定シート!$H136+(AB$17-$M$17),幹材積成長量!$S$7:$S$148,0),MATCH($G136,幹材積成長量!$S$7:$U$7,0)),IF($F136="地位Ⅲ",INDEX(幹材積成長量!$Y$7:$AA$148,MATCH(【入力】吸収量・排出量算定シート!$H136+(AB$17-$M$17),幹材積成長量!$Y$7:$Y$148,0),MATCH($G136,幹材積成長量!$Y$7:$AA$7,0)),INDEX(幹材積成長量!$V$7:$X$148,MATCH(【入力】吸収量・排出量算定シート!$H136+(AB$17-$M$17),幹材積成長量!$V$7:$V$148,0),MATCH($G136,幹材積成長量!$V$7:$X$7,0)))),0)</f>
        <v>0</v>
      </c>
      <c r="AC136" s="187">
        <f>IFERROR(IF($F136="地位Ⅰ",INDEX(幹材積成長量!$S$7:$U$148,MATCH(【入力】吸収量・排出量算定シート!$H136+(AC$17-$M$17),幹材積成長量!$S$7:$S$148,0),MATCH($G136,幹材積成長量!$S$7:$U$7,0)),IF($F136="地位Ⅲ",INDEX(幹材積成長量!$Y$7:$AA$148,MATCH(【入力】吸収量・排出量算定シート!$H136+(AC$17-$M$17),幹材積成長量!$Y$7:$Y$148,0),MATCH($G136,幹材積成長量!$Y$7:$AA$7,0)),INDEX(幹材積成長量!$V$7:$X$148,MATCH(【入力】吸収量・排出量算定シート!$H136+(AC$17-$M$17),幹材積成長量!$V$7:$V$148,0),MATCH($G136,幹材積成長量!$V$7:$X$7,0)))),0)</f>
        <v>0</v>
      </c>
      <c r="AD136" s="2">
        <f>IFERROR(INDEX('BEF（拡大係数）'!$A$4:$AO$154,MATCH(【入力】吸収量・排出量算定シート!$H136,'BEF（拡大係数）'!$A$4:$A$154,0),MATCH($G136,'BEF（拡大係数）'!$A$4:$AO$4,0)),0)</f>
        <v>0</v>
      </c>
      <c r="AE136" s="2">
        <f>IFERROR(INDEX('BEF（拡大係数）'!$A$4:$AO$154,MATCH(【入力】吸収量・排出量算定シート!$H136,'BEF（拡大係数）'!$A$4:$A$154,0),MATCH($G136,'BEF（拡大係数）'!$A$4:$AO$4,0)),0)</f>
        <v>0</v>
      </c>
      <c r="AF136" s="2">
        <f>IFERROR(INDEX('BEF（拡大係数）'!$A$4:$AO$154,MATCH(【入力】吸収量・排出量算定シート!$H136,'BEF（拡大係数）'!$A$4:$A$154,0),MATCH($G136,'BEF（拡大係数）'!$A$4:$AO$4,0)),0)</f>
        <v>0</v>
      </c>
      <c r="AG136" s="2">
        <f>IFERROR(INDEX('BEF（拡大係数）'!$A$4:$AO$154,MATCH(【入力】吸収量・排出量算定シート!$H136,'BEF（拡大係数）'!$A$4:$A$154,0),MATCH($G136,'BEF（拡大係数）'!$A$4:$AO$4,0)),0)</f>
        <v>0</v>
      </c>
      <c r="AH136" s="2">
        <f>IFERROR(INDEX('BEF（拡大係数）'!$A$4:$AO$154,MATCH(【入力】吸収量・排出量算定シート!$H136,'BEF（拡大係数）'!$A$4:$A$154,0),MATCH($G136,'BEF（拡大係数）'!$A$4:$AO$4,0)),0)</f>
        <v>0</v>
      </c>
      <c r="AI136" s="2">
        <f>IFERROR(INDEX('BEF（拡大係数）'!$A$4:$AO$154,MATCH(【入力】吸収量・排出量算定シート!$H136,'BEF（拡大係数）'!$A$4:$A$154,0),MATCH($G136,'BEF（拡大係数）'!$A$4:$AO$4,0)),0)</f>
        <v>0</v>
      </c>
      <c r="AJ136" s="2">
        <f>IFERROR(INDEX('BEF（拡大係数）'!$A$4:$AO$154,MATCH(【入力】吸収量・排出量算定シート!$H136,'BEF（拡大係数）'!$A$4:$A$154,0),MATCH($G136,'BEF（拡大係数）'!$A$4:$AO$4,0)),0)</f>
        <v>0</v>
      </c>
      <c r="AK136" s="2">
        <f>IFERROR(INDEX('BEF（拡大係数）'!$A$4:$AO$154,MATCH(【入力】吸収量・排出量算定シート!$H136,'BEF（拡大係数）'!$A$4:$A$154,0),MATCH($G136,'BEF（拡大係数）'!$A$4:$AO$4,0)),0)</f>
        <v>0</v>
      </c>
      <c r="AL136" s="2">
        <f>IFERROR(INDEX('BEF（拡大係数）'!$A$4:$AO$154,MATCH(【入力】吸収量・排出量算定シート!$H136,'BEF（拡大係数）'!$A$4:$A$154,0),MATCH($G136,'BEF（拡大係数）'!$A$4:$AO$4,0)),0)</f>
        <v>0</v>
      </c>
      <c r="AM136" s="2">
        <f>IFERROR(INDEX('BEF（拡大係数）'!$A$4:$AO$154,MATCH(【入力】吸収量・排出量算定シート!$H136,'BEF（拡大係数）'!$A$4:$A$154,0),MATCH($G136,'BEF（拡大係数）'!$A$4:$AO$4,0)),0)</f>
        <v>0</v>
      </c>
      <c r="AN136" s="2">
        <f>IFERROR(INDEX('BEF（拡大係数）'!$A$4:$AO$154,MATCH(【入力】吸収量・排出量算定シート!$H136,'BEF（拡大係数）'!$A$4:$A$154,0),MATCH($G136,'BEF（拡大係数）'!$A$4:$AO$4,0)),0)</f>
        <v>0</v>
      </c>
      <c r="AO136" s="2">
        <f>IFERROR(INDEX('BEF（拡大係数）'!$A$4:$AO$154,MATCH(【入力】吸収量・排出量算定シート!$H136,'BEF（拡大係数）'!$A$4:$A$154,0),MATCH($G136,'BEF（拡大係数）'!$A$4:$AO$4,0)),0)</f>
        <v>0</v>
      </c>
      <c r="AP136" s="2">
        <f>IFERROR(INDEX('BEF（拡大係数）'!$A$4:$AO$154,MATCH(【入力】吸収量・排出量算定シート!$H136,'BEF（拡大係数）'!$A$4:$A$154,0),MATCH($G136,'BEF（拡大係数）'!$A$4:$AO$4,0)),0)</f>
        <v>0</v>
      </c>
      <c r="AQ136" s="2">
        <f>IFERROR(INDEX('BEF（拡大係数）'!$A$4:$AO$154,MATCH(【入力】吸収量・排出量算定シート!$H136,'BEF（拡大係数）'!$A$4:$A$154,0),MATCH($G136,'BEF（拡大係数）'!$A$4:$AO$4,0)),0)</f>
        <v>0</v>
      </c>
      <c r="AR136" s="2">
        <f>IFERROR(INDEX('BEF（拡大係数）'!$A$4:$AO$154,MATCH(【入力】吸収量・排出量算定シート!$H136,'BEF（拡大係数）'!$A$4:$A$154,0),MATCH($G136,'BEF（拡大係数）'!$A$4:$AO$4,0)),0)</f>
        <v>0</v>
      </c>
      <c r="AS136" s="2">
        <f>IFERROR(INDEX('BEF（拡大係数）'!$A$4:$AO$154,MATCH(【入力】吸収量・排出量算定シート!$H136,'BEF（拡大係数）'!$A$4:$A$154,0),MATCH($G136,'BEF（拡大係数）'!$A$4:$AO$4,0)),0)</f>
        <v>0</v>
      </c>
      <c r="AT136" s="2">
        <f>IFERROR(INDEX('BEF（拡大係数）'!$A$4:$AO$154,MATCH(【入力】吸収量・排出量算定シート!$H136,'BEF（拡大係数）'!$A$4:$A$154,0),MATCH($G136,'BEF（拡大係数）'!$A$4:$AO$4,0)),0)</f>
        <v>0</v>
      </c>
      <c r="AU136" s="2">
        <f>IFERROR(VLOOKUP($G136,パラメータ_オリジナル!$B$6:$G$45,4,FALSE),0)</f>
        <v>0</v>
      </c>
      <c r="AV136" s="2">
        <f>IFERROR(VLOOKUP($G136,パラメータ_オリジナル!$B$6:$G$45,5,FALSE),0)</f>
        <v>0</v>
      </c>
      <c r="AW136" s="2">
        <f>IFERROR(VLOOKUP($G136,パラメータ_オリジナル!$B$6:$G$45,6,FALSE),0)</f>
        <v>0</v>
      </c>
      <c r="AX136" s="125">
        <f t="shared" si="250"/>
        <v>0</v>
      </c>
      <c r="AY136" s="125">
        <f t="shared" si="251"/>
        <v>0</v>
      </c>
      <c r="AZ136" s="125">
        <f t="shared" si="252"/>
        <v>0</v>
      </c>
      <c r="BA136" s="125">
        <f t="shared" si="253"/>
        <v>0</v>
      </c>
      <c r="BB136" s="125">
        <f t="shared" si="254"/>
        <v>0</v>
      </c>
      <c r="BC136" s="125">
        <f t="shared" si="255"/>
        <v>0</v>
      </c>
      <c r="BD136" s="125">
        <f t="shared" si="256"/>
        <v>0</v>
      </c>
      <c r="BE136" s="125">
        <f t="shared" si="257"/>
        <v>0</v>
      </c>
      <c r="BF136" s="125">
        <f t="shared" si="258"/>
        <v>0</v>
      </c>
      <c r="BG136" s="125">
        <f t="shared" si="259"/>
        <v>0</v>
      </c>
      <c r="BH136" s="125">
        <f t="shared" si="260"/>
        <v>0</v>
      </c>
      <c r="BI136" s="125">
        <f t="shared" si="261"/>
        <v>0</v>
      </c>
      <c r="BJ136" s="125">
        <f t="shared" si="262"/>
        <v>0</v>
      </c>
      <c r="BK136" s="125">
        <f t="shared" si="263"/>
        <v>0</v>
      </c>
      <c r="BL136" s="125">
        <f t="shared" si="264"/>
        <v>0</v>
      </c>
      <c r="BM136" s="125">
        <f t="shared" si="265"/>
        <v>0</v>
      </c>
      <c r="BN136" s="125">
        <f t="shared" si="266"/>
        <v>0</v>
      </c>
      <c r="BO136" s="125">
        <f t="shared" si="267"/>
        <v>0</v>
      </c>
      <c r="BP136" s="125">
        <f t="shared" si="268"/>
        <v>0</v>
      </c>
      <c r="BQ136" s="125">
        <f t="shared" si="269"/>
        <v>0</v>
      </c>
      <c r="BR136" s="125">
        <f t="shared" si="270"/>
        <v>0</v>
      </c>
      <c r="BS136" s="125">
        <f t="shared" si="271"/>
        <v>0</v>
      </c>
      <c r="BT136" s="125">
        <f t="shared" si="272"/>
        <v>0</v>
      </c>
      <c r="BU136" s="125">
        <f t="shared" si="273"/>
        <v>0</v>
      </c>
      <c r="BV136" s="125">
        <f t="shared" si="274"/>
        <v>0</v>
      </c>
      <c r="BW136" s="125">
        <f t="shared" si="275"/>
        <v>0</v>
      </c>
      <c r="BX136" s="125">
        <f t="shared" si="276"/>
        <v>0</v>
      </c>
      <c r="BY136" s="125">
        <f t="shared" si="277"/>
        <v>0</v>
      </c>
      <c r="BZ136" s="125">
        <f t="shared" si="278"/>
        <v>0</v>
      </c>
      <c r="CA136" s="125">
        <f t="shared" si="279"/>
        <v>0</v>
      </c>
      <c r="CB136" s="125">
        <f t="shared" si="280"/>
        <v>0</v>
      </c>
      <c r="CC136" s="125">
        <f t="shared" si="281"/>
        <v>0</v>
      </c>
      <c r="CD136" s="125">
        <f t="shared" si="282"/>
        <v>0</v>
      </c>
      <c r="CE136" s="125">
        <f t="shared" si="283"/>
        <v>0</v>
      </c>
      <c r="CF136" s="2">
        <f>IFERROR(IF($F136="地位Ⅰ",INDEX(幹材積成長量!$I$7:$K$148,MATCH((【入力】吸収量・排出量算定シート!$H136+(【入力】吸収量・排出量算定シート!CF$17-【入力】吸収量・排出量算定シート!$CF$17)),幹材積成長量!$I$7:$I$148,0),MATCH(【入力】吸収量・排出量算定シート!$G136,幹材積成長量!$I$7:$K$7,0)),IF($F136="地位Ⅲ",INDEX(幹材積成長量!$O$7:$Q$148,MATCH((【入力】吸収量・排出量算定シート!$H136+(【入力】吸収量・排出量算定シート!CF$17-【入力】吸収量・排出量算定シート!$CF$17)),幹材積成長量!$O$7:$O$148,0),MATCH(【入力】吸収量・排出量算定シート!$G136,幹材積成長量!$O$7:$Q$7,0)),INDEX(幹材積成長量!$L$7:$N$148,MATCH((【入力】吸収量・排出量算定シート!$H136+(【入力】吸収量・排出量算定シート!CF$17-【入力】吸収量・排出量算定シート!$CF$17)),幹材積成長量!$L$7:$L$148,0),MATCH(【入力】吸収量・排出量算定シート!$G136,幹材積成長量!$L$7:$N$7,0)))),0)</f>
        <v>0</v>
      </c>
      <c r="CG136" s="2">
        <f>IFERROR(IF($F136="地位Ⅰ",INDEX(幹材積成長量!$I$7:$K$148,MATCH((【入力】吸収量・排出量算定シート!$H136+(【入力】吸収量・排出量算定シート!CG$17-【入力】吸収量・排出量算定シート!$CF$17)),幹材積成長量!$I$7:$I$148,0),MATCH(【入力】吸収量・排出量算定シート!$G136,幹材積成長量!$I$7:$K$7,0)),IF($F136="地位Ⅲ",INDEX(幹材積成長量!$O$7:$Q$148,MATCH((【入力】吸収量・排出量算定シート!$H136+(【入力】吸収量・排出量算定シート!CG$17-【入力】吸収量・排出量算定シート!$CF$17)),幹材積成長量!$O$7:$O$148,0),MATCH(【入力】吸収量・排出量算定シート!$G136,幹材積成長量!$O$7:$Q$7,0)),INDEX(幹材積成長量!$L$7:$N$148,MATCH((【入力】吸収量・排出量算定シート!$H136+(【入力】吸収量・排出量算定シート!CG$17-【入力】吸収量・排出量算定シート!$CF$17)),幹材積成長量!$L$7:$L$148,0),MATCH(【入力】吸収量・排出量算定シート!$G136,幹材積成長量!$L$7:$N$7,0)))),0)</f>
        <v>0</v>
      </c>
      <c r="CH136" s="2">
        <f>IFERROR(IF($F136="地位Ⅰ",INDEX(幹材積成長量!$I$7:$K$148,MATCH((【入力】吸収量・排出量算定シート!$H136+(【入力】吸収量・排出量算定シート!CH$17-【入力】吸収量・排出量算定シート!$CF$17)),幹材積成長量!$I$7:$I$148,0),MATCH(【入力】吸収量・排出量算定シート!$G136,幹材積成長量!$I$7:$K$7,0)),IF($F136="地位Ⅲ",INDEX(幹材積成長量!$O$7:$Q$148,MATCH((【入力】吸収量・排出量算定シート!$H136+(【入力】吸収量・排出量算定シート!CH$17-【入力】吸収量・排出量算定シート!$CF$17)),幹材積成長量!$O$7:$O$148,0),MATCH(【入力】吸収量・排出量算定シート!$G136,幹材積成長量!$O$7:$Q$7,0)),INDEX(幹材積成長量!$L$7:$N$148,MATCH((【入力】吸収量・排出量算定シート!$H136+(【入力】吸収量・排出量算定シート!CH$17-【入力】吸収量・排出量算定シート!$CF$17)),幹材積成長量!$L$7:$L$148,0),MATCH(【入力】吸収量・排出量算定シート!$G136,幹材積成長量!$L$7:$N$7,0)))),0)</f>
        <v>0</v>
      </c>
      <c r="CI136" s="2">
        <f>IFERROR(IF($F136="地位Ⅰ",INDEX(幹材積成長量!$I$7:$K$148,MATCH((【入力】吸収量・排出量算定シート!$H136+(【入力】吸収量・排出量算定シート!CI$17-【入力】吸収量・排出量算定シート!$CF$17)),幹材積成長量!$I$7:$I$148,0),MATCH(【入力】吸収量・排出量算定シート!$G136,幹材積成長量!$I$7:$K$7,0)),IF($F136="地位Ⅲ",INDEX(幹材積成長量!$O$7:$Q$148,MATCH((【入力】吸収量・排出量算定シート!$H136+(【入力】吸収量・排出量算定シート!CI$17-【入力】吸収量・排出量算定シート!$CF$17)),幹材積成長量!$O$7:$O$148,0),MATCH(【入力】吸収量・排出量算定シート!$G136,幹材積成長量!$O$7:$Q$7,0)),INDEX(幹材積成長量!$L$7:$N$148,MATCH((【入力】吸収量・排出量算定シート!$H136+(【入力】吸収量・排出量算定シート!CI$17-【入力】吸収量・排出量算定シート!$CF$17)),幹材積成長量!$L$7:$L$148,0),MATCH(【入力】吸収量・排出量算定シート!$G136,幹材積成長量!$L$7:$N$7,0)))),0)</f>
        <v>0</v>
      </c>
      <c r="CJ136" s="2">
        <f>IFERROR(IF($F136="地位Ⅰ",INDEX(幹材積成長量!$I$7:$K$148,MATCH((【入力】吸収量・排出量算定シート!$H136+(【入力】吸収量・排出量算定シート!CJ$17-【入力】吸収量・排出量算定シート!$CF$17)),幹材積成長量!$I$7:$I$148,0),MATCH(【入力】吸収量・排出量算定シート!$G136,幹材積成長量!$I$7:$K$7,0)),IF($F136="地位Ⅲ",INDEX(幹材積成長量!$O$7:$Q$148,MATCH((【入力】吸収量・排出量算定シート!$H136+(【入力】吸収量・排出量算定シート!CJ$17-【入力】吸収量・排出量算定シート!$CF$17)),幹材積成長量!$O$7:$O$148,0),MATCH(【入力】吸収量・排出量算定シート!$G136,幹材積成長量!$O$7:$Q$7,0)),INDEX(幹材積成長量!$L$7:$N$148,MATCH((【入力】吸収量・排出量算定シート!$H136+(【入力】吸収量・排出量算定シート!CJ$17-【入力】吸収量・排出量算定シート!$CF$17)),幹材積成長量!$L$7:$L$148,0),MATCH(【入力】吸収量・排出量算定シート!$G136,幹材積成長量!$L$7:$N$7,0)))),0)</f>
        <v>0</v>
      </c>
      <c r="CK136" s="2">
        <f>IFERROR(IF($F136="地位Ⅰ",INDEX(幹材積成長量!$I$7:$K$148,MATCH((【入力】吸収量・排出量算定シート!$H136+(【入力】吸収量・排出量算定シート!CK$17-【入力】吸収量・排出量算定シート!$CF$17)),幹材積成長量!$I$7:$I$148,0),MATCH(【入力】吸収量・排出量算定シート!$G136,幹材積成長量!$I$7:$K$7,0)),IF($F136="地位Ⅲ",INDEX(幹材積成長量!$O$7:$Q$148,MATCH((【入力】吸収量・排出量算定シート!$H136+(【入力】吸収量・排出量算定シート!CK$17-【入力】吸収量・排出量算定シート!$CF$17)),幹材積成長量!$O$7:$O$148,0),MATCH(【入力】吸収量・排出量算定シート!$G136,幹材積成長量!$O$7:$Q$7,0)),INDEX(幹材積成長量!$L$7:$N$148,MATCH((【入力】吸収量・排出量算定シート!$H136+(【入力】吸収量・排出量算定シート!CK$17-【入力】吸収量・排出量算定シート!$CF$17)),幹材積成長量!$L$7:$L$148,0),MATCH(【入力】吸収量・排出量算定シート!$G136,幹材積成長量!$L$7:$N$7,0)))),0)</f>
        <v>0</v>
      </c>
      <c r="CL136" s="2">
        <f>IFERROR(IF($F136="地位Ⅰ",INDEX(幹材積成長量!$I$7:$K$148,MATCH((【入力】吸収量・排出量算定シート!$H136+(【入力】吸収量・排出量算定シート!CL$17-【入力】吸収量・排出量算定シート!$CF$17)),幹材積成長量!$I$7:$I$148,0),MATCH(【入力】吸収量・排出量算定シート!$G136,幹材積成長量!$I$7:$K$7,0)),IF($F136="地位Ⅲ",INDEX(幹材積成長量!$O$7:$Q$148,MATCH((【入力】吸収量・排出量算定シート!$H136+(【入力】吸収量・排出量算定シート!CL$17-【入力】吸収量・排出量算定シート!$CF$17)),幹材積成長量!$O$7:$O$148,0),MATCH(【入力】吸収量・排出量算定シート!$G136,幹材積成長量!$O$7:$Q$7,0)),INDEX(幹材積成長量!$L$7:$N$148,MATCH((【入力】吸収量・排出量算定シート!$H136+(【入力】吸収量・排出量算定シート!CL$17-【入力】吸収量・排出量算定シート!$CF$17)),幹材積成長量!$L$7:$L$148,0),MATCH(【入力】吸収量・排出量算定シート!$G136,幹材積成長量!$L$7:$N$7,0)))),0)</f>
        <v>0</v>
      </c>
      <c r="CM136" s="2">
        <f>IFERROR(IF($F136="地位Ⅰ",INDEX(幹材積成長量!$I$7:$K$148,MATCH((【入力】吸収量・排出量算定シート!$H136+(【入力】吸収量・排出量算定シート!CM$17-【入力】吸収量・排出量算定シート!$CF$17)),幹材積成長量!$I$7:$I$148,0),MATCH(【入力】吸収量・排出量算定シート!$G136,幹材積成長量!$I$7:$K$7,0)),IF($F136="地位Ⅲ",INDEX(幹材積成長量!$O$7:$Q$148,MATCH((【入力】吸収量・排出量算定シート!$H136+(【入力】吸収量・排出量算定シート!CM$17-【入力】吸収量・排出量算定シート!$CF$17)),幹材積成長量!$O$7:$O$148,0),MATCH(【入力】吸収量・排出量算定シート!$G136,幹材積成長量!$O$7:$Q$7,0)),INDEX(幹材積成長量!$L$7:$N$148,MATCH((【入力】吸収量・排出量算定シート!$H136+(【入力】吸収量・排出量算定シート!CM$17-【入力】吸収量・排出量算定シート!$CF$17)),幹材積成長量!$L$7:$L$148,0),MATCH(【入力】吸収量・排出量算定シート!$G136,幹材積成長量!$L$7:$N$7,0)))),0)</f>
        <v>0</v>
      </c>
      <c r="CN136" s="2">
        <f>IFERROR(IF($F136="地位Ⅰ",INDEX(幹材積成長量!$I$7:$K$148,MATCH((【入力】吸収量・排出量算定シート!$H136+(【入力】吸収量・排出量算定シート!CN$17-【入力】吸収量・排出量算定シート!$CF$17)),幹材積成長量!$I$7:$I$148,0),MATCH(【入力】吸収量・排出量算定シート!$G136,幹材積成長量!$I$7:$K$7,0)),IF($F136="地位Ⅲ",INDEX(幹材積成長量!$O$7:$Q$148,MATCH((【入力】吸収量・排出量算定シート!$H136+(【入力】吸収量・排出量算定シート!CN$17-【入力】吸収量・排出量算定シート!$CF$17)),幹材積成長量!$O$7:$O$148,0),MATCH(【入力】吸収量・排出量算定シート!$G136,幹材積成長量!$O$7:$Q$7,0)),INDEX(幹材積成長量!$L$7:$N$148,MATCH((【入力】吸収量・排出量算定シート!$H136+(【入力】吸収量・排出量算定シート!CN$17-【入力】吸収量・排出量算定シート!$CF$17)),幹材積成長量!$L$7:$L$148,0),MATCH(【入力】吸収量・排出量算定シート!$G136,幹材積成長量!$L$7:$N$7,0)))),0)</f>
        <v>0</v>
      </c>
      <c r="CO136" s="2">
        <f>IFERROR(IF($F136="地位Ⅰ",INDEX(幹材積成長量!$I$7:$K$148,MATCH((【入力】吸収量・排出量算定シート!$H136+(【入力】吸収量・排出量算定シート!CO$17-【入力】吸収量・排出量算定シート!$CF$17)),幹材積成長量!$I$7:$I$148,0),MATCH(【入力】吸収量・排出量算定シート!$G136,幹材積成長量!$I$7:$K$7,0)),IF($F136="地位Ⅲ",INDEX(幹材積成長量!$O$7:$Q$148,MATCH((【入力】吸収量・排出量算定シート!$H136+(【入力】吸収量・排出量算定シート!CO$17-【入力】吸収量・排出量算定シート!$CF$17)),幹材積成長量!$O$7:$O$148,0),MATCH(【入力】吸収量・排出量算定シート!$G136,幹材積成長量!$O$7:$Q$7,0)),INDEX(幹材積成長量!$L$7:$N$148,MATCH((【入力】吸収量・排出量算定シート!$H136+(【入力】吸収量・排出量算定シート!CO$17-【入力】吸収量・排出量算定シート!$CF$17)),幹材積成長量!$L$7:$L$148,0),MATCH(【入力】吸収量・排出量算定シート!$G136,幹材積成長量!$L$7:$N$7,0)))),0)</f>
        <v>0</v>
      </c>
      <c r="CP136" s="2">
        <f>IFERROR(IF($F136="地位Ⅰ",INDEX(幹材積成長量!$I$7:$K$148,MATCH((【入力】吸収量・排出量算定シート!$H136+(【入力】吸収量・排出量算定シート!CP$17-【入力】吸収量・排出量算定シート!$CF$17)),幹材積成長量!$I$7:$I$148,0),MATCH(【入力】吸収量・排出量算定シート!$G136,幹材積成長量!$I$7:$K$7,0)),IF($F136="地位Ⅲ",INDEX(幹材積成長量!$O$7:$Q$148,MATCH((【入力】吸収量・排出量算定シート!$H136+(【入力】吸収量・排出量算定シート!CP$17-【入力】吸収量・排出量算定シート!$CF$17)),幹材積成長量!$O$7:$O$148,0),MATCH(【入力】吸収量・排出量算定シート!$G136,幹材積成長量!$O$7:$Q$7,0)),INDEX(幹材積成長量!$L$7:$N$148,MATCH((【入力】吸収量・排出量算定シート!$H136+(【入力】吸収量・排出量算定シート!CP$17-【入力】吸収量・排出量算定シート!$CF$17)),幹材積成長量!$L$7:$L$148,0),MATCH(【入力】吸収量・排出量算定シート!$G136,幹材積成長量!$L$7:$N$7,0)))),0)</f>
        <v>0</v>
      </c>
      <c r="CQ136" s="2">
        <f>IFERROR(IF($F136="地位Ⅰ",INDEX(幹材積成長量!$I$7:$K$148,MATCH((【入力】吸収量・排出量算定シート!$H136+(【入力】吸収量・排出量算定シート!CQ$17-【入力】吸収量・排出量算定シート!$CF$17)),幹材積成長量!$I$7:$I$148,0),MATCH(【入力】吸収量・排出量算定シート!$G136,幹材積成長量!$I$7:$K$7,0)),IF($F136="地位Ⅲ",INDEX(幹材積成長量!$O$7:$Q$148,MATCH((【入力】吸収量・排出量算定シート!$H136+(【入力】吸収量・排出量算定シート!CQ$17-【入力】吸収量・排出量算定シート!$CF$17)),幹材積成長量!$O$7:$O$148,0),MATCH(【入力】吸収量・排出量算定シート!$G136,幹材積成長量!$O$7:$Q$7,0)),INDEX(幹材積成長量!$L$7:$N$148,MATCH((【入力】吸収量・排出量算定シート!$H136+(【入力】吸収量・排出量算定シート!CQ$17-【入力】吸収量・排出量算定シート!$CF$17)),幹材積成長量!$L$7:$L$148,0),MATCH(【入力】吸収量・排出量算定シート!$G136,幹材積成長量!$L$7:$N$7,0)))),0)</f>
        <v>0</v>
      </c>
      <c r="CR136" s="2">
        <f>IFERROR(IF($F136="地位Ⅰ",INDEX(幹材積成長量!$I$7:$K$148,MATCH((【入力】吸収量・排出量算定シート!$H136+(【入力】吸収量・排出量算定シート!CR$17-【入力】吸収量・排出量算定シート!$CF$17)),幹材積成長量!$I$7:$I$148,0),MATCH(【入力】吸収量・排出量算定シート!$G136,幹材積成長量!$I$7:$K$7,0)),IF($F136="地位Ⅲ",INDEX(幹材積成長量!$O$7:$Q$148,MATCH((【入力】吸収量・排出量算定シート!$H136+(【入力】吸収量・排出量算定シート!CR$17-【入力】吸収量・排出量算定シート!$CF$17)),幹材積成長量!$O$7:$O$148,0),MATCH(【入力】吸収量・排出量算定シート!$G136,幹材積成長量!$O$7:$Q$7,0)),INDEX(幹材積成長量!$L$7:$N$148,MATCH((【入力】吸収量・排出量算定シート!$H136+(【入力】吸収量・排出量算定シート!CR$17-【入力】吸収量・排出量算定シート!$CF$17)),幹材積成長量!$L$7:$L$148,0),MATCH(【入力】吸収量・排出量算定シート!$G136,幹材積成長量!$L$7:$N$7,0)))),0)</f>
        <v>0</v>
      </c>
      <c r="CS136" s="2">
        <f>IFERROR(IF($F136="地位Ⅰ",INDEX(幹材積成長量!$I$7:$K$148,MATCH((【入力】吸収量・排出量算定シート!$H136+(【入力】吸収量・排出量算定シート!CS$17-【入力】吸収量・排出量算定シート!$CF$17)),幹材積成長量!$I$7:$I$148,0),MATCH(【入力】吸収量・排出量算定シート!$G136,幹材積成長量!$I$7:$K$7,0)),IF($F136="地位Ⅲ",INDEX(幹材積成長量!$O$7:$Q$148,MATCH((【入力】吸収量・排出量算定シート!$H136+(【入力】吸収量・排出量算定シート!CS$17-【入力】吸収量・排出量算定シート!$CF$17)),幹材積成長量!$O$7:$O$148,0),MATCH(【入力】吸収量・排出量算定シート!$G136,幹材積成長量!$O$7:$Q$7,0)),INDEX(幹材積成長量!$L$7:$N$148,MATCH((【入力】吸収量・排出量算定シート!$H136+(【入力】吸収量・排出量算定シート!CS$17-【入力】吸収量・排出量算定シート!$CF$17)),幹材積成長量!$L$7:$L$148,0),MATCH(【入力】吸収量・排出量算定シート!$G136,幹材積成長量!$L$7:$N$7,0)))),0)</f>
        <v>0</v>
      </c>
      <c r="CT136" s="2">
        <f>IFERROR(IF($F136="地位Ⅰ",INDEX(幹材積成長量!$I$7:$K$148,MATCH((【入力】吸収量・排出量算定シート!$H136+(【入力】吸収量・排出量算定シート!CT$17-【入力】吸収量・排出量算定シート!$CF$17)),幹材積成長量!$I$7:$I$148,0),MATCH(【入力】吸収量・排出量算定シート!$G136,幹材積成長量!$I$7:$K$7,0)),IF($F136="地位Ⅲ",INDEX(幹材積成長量!$O$7:$Q$148,MATCH((【入力】吸収量・排出量算定シート!$H136+(【入力】吸収量・排出量算定シート!CT$17-【入力】吸収量・排出量算定シート!$CF$17)),幹材積成長量!$O$7:$O$148,0),MATCH(【入力】吸収量・排出量算定シート!$G136,幹材積成長量!$O$7:$Q$7,0)),INDEX(幹材積成長量!$L$7:$N$148,MATCH((【入力】吸収量・排出量算定シート!$H136+(【入力】吸収量・排出量算定シート!CT$17-【入力】吸収量・排出量算定シート!$CF$17)),幹材積成長量!$L$7:$L$148,0),MATCH(【入力】吸収量・排出量算定シート!$G136,幹材積成長量!$L$7:$N$7,0)))),0)</f>
        <v>0</v>
      </c>
      <c r="CU136" s="2">
        <f>IFERROR(IF($F136="地位Ⅰ",INDEX(幹材積成長量!$I$7:$K$148,MATCH((【入力】吸収量・排出量算定シート!$H136+(【入力】吸収量・排出量算定シート!CU$17-【入力】吸収量・排出量算定シート!$CF$17)),幹材積成長量!$I$7:$I$148,0),MATCH(【入力】吸収量・排出量算定シート!$G136,幹材積成長量!$I$7:$K$7,0)),IF($F136="地位Ⅲ",INDEX(幹材積成長量!$O$7:$Q$148,MATCH((【入力】吸収量・排出量算定シート!$H136+(【入力】吸収量・排出量算定シート!CU$17-【入力】吸収量・排出量算定シート!$CF$17)),幹材積成長量!$O$7:$O$148,0),MATCH(【入力】吸収量・排出量算定シート!$G136,幹材積成長量!$O$7:$Q$7,0)),INDEX(幹材積成長量!$L$7:$N$148,MATCH((【入力】吸収量・排出量算定シート!$H136+(【入力】吸収量・排出量算定シート!CU$17-【入力】吸収量・排出量算定シート!$CF$17)),幹材積成長量!$L$7:$L$148,0),MATCH(【入力】吸収量・排出量算定シート!$G136,幹材積成長量!$L$7:$N$7,0)))),0)</f>
        <v>0</v>
      </c>
      <c r="CV136" s="2">
        <f>IFERROR(IF($F136="地位Ⅰ",INDEX(幹材積成長量!$I$7:$K$148,MATCH((【入力】吸収量・排出量算定シート!$H136+(【入力】吸収量・排出量算定シート!CV$17-【入力】吸収量・排出量算定シート!$CF$17)),幹材積成長量!$I$7:$I$148,0),MATCH(【入力】吸収量・排出量算定シート!$G136,幹材積成長量!$I$7:$K$7,0)),IF($F136="地位Ⅲ",INDEX(幹材積成長量!$O$7:$Q$148,MATCH((【入力】吸収量・排出量算定シート!$H136+(【入力】吸収量・排出量算定シート!CV$17-【入力】吸収量・排出量算定シート!$CF$17)),幹材積成長量!$O$7:$O$148,0),MATCH(【入力】吸収量・排出量算定シート!$G136,幹材積成長量!$O$7:$Q$7,0)),INDEX(幹材積成長量!$L$7:$N$148,MATCH((【入力】吸収量・排出量算定シート!$H136+(【入力】吸収量・排出量算定シート!CV$17-【入力】吸収量・排出量算定シート!$CF$17)),幹材積成長量!$L$7:$L$148,0),MATCH(【入力】吸収量・排出量算定シート!$G136,幹材積成長量!$L$7:$N$7,0)))),0)</f>
        <v>0</v>
      </c>
      <c r="CW136" s="2">
        <f t="shared" si="284"/>
        <v>0</v>
      </c>
      <c r="CX136" s="2">
        <f t="shared" si="285"/>
        <v>0</v>
      </c>
      <c r="CY136" s="2">
        <f t="shared" si="286"/>
        <v>0</v>
      </c>
      <c r="CZ136" s="2">
        <f t="shared" si="287"/>
        <v>0</v>
      </c>
      <c r="DA136" s="2">
        <f t="shared" si="288"/>
        <v>0</v>
      </c>
      <c r="DB136" s="2">
        <f t="shared" si="289"/>
        <v>0</v>
      </c>
      <c r="DC136" s="2">
        <f t="shared" si="290"/>
        <v>0</v>
      </c>
      <c r="DD136" s="2">
        <f t="shared" si="291"/>
        <v>0</v>
      </c>
      <c r="DE136" s="2">
        <f t="shared" si="292"/>
        <v>0</v>
      </c>
      <c r="DF136" s="2">
        <f t="shared" si="293"/>
        <v>0</v>
      </c>
      <c r="DG136" s="2">
        <f t="shared" si="294"/>
        <v>0</v>
      </c>
      <c r="DH136" s="2">
        <f t="shared" si="295"/>
        <v>0</v>
      </c>
      <c r="DI136" s="2">
        <f t="shared" si="296"/>
        <v>0</v>
      </c>
      <c r="DJ136" s="2">
        <f t="shared" si="297"/>
        <v>0</v>
      </c>
      <c r="DK136" s="2">
        <f t="shared" si="298"/>
        <v>0</v>
      </c>
      <c r="DL136" s="2">
        <f t="shared" si="299"/>
        <v>0</v>
      </c>
      <c r="DM136" s="2">
        <f t="shared" si="300"/>
        <v>0</v>
      </c>
      <c r="DN136" s="187">
        <f>IFERROR(IF($F136="地位Ⅰ",INDEX(幹材積成長量!$AE$7:$AG$14,8,MATCH(【入力】吸収量・排出量算定シート!$G136,幹材積成長量!$AE$7:$AG$7,0)),IF($F136="地位Ⅲ",INDEX(幹材積成長量!$AK$7:$AM$14,8,MATCH(【入力】吸収量・排出量算定シート!$G136,幹材積成長量!$AK$7:$AM$7,0)),INDEX(幹材積成長量!$AH$7:$AJ$14,8,MATCH(【入力】吸収量・排出量算定シート!$G136,幹材積成長量!$AH$7:$AJ$7,0)))),0)</f>
        <v>0</v>
      </c>
      <c r="DO136" s="187">
        <f>IFERROR(IF($F136="地位Ⅰ",INDEX(幹材積成長量!$AE$7:$AG$14,8,MATCH(【入力】吸収量・排出量算定シート!$G136,幹材積成長量!$AE$7:$AG$7,0)),IF($F136="地位Ⅲ",INDEX(幹材積成長量!$AK$7:$AM$14,8,MATCH(【入力】吸収量・排出量算定シート!$G136,幹材積成長量!$AK$7:$AM$7,0)),INDEX(幹材積成長量!$AH$7:$AJ$14,8,MATCH(【入力】吸収量・排出量算定シート!$G136,幹材積成長量!$AH$7:$AJ$7,0)))),0)</f>
        <v>0</v>
      </c>
      <c r="DP136" s="187">
        <f>IFERROR(IF($F136="地位Ⅰ",INDEX(幹材積成長量!$AE$7:$AG$14,8,MATCH(【入力】吸収量・排出量算定シート!$G136,幹材積成長量!$AE$7:$AG$7,0)),IF($F136="地位Ⅲ",INDEX(幹材積成長量!$AK$7:$AM$14,8,MATCH(【入力】吸収量・排出量算定シート!$G136,幹材積成長量!$AK$7:$AM$7,0)),INDEX(幹材積成長量!$AH$7:$AJ$14,8,MATCH(【入力】吸収量・排出量算定シート!$G136,幹材積成長量!$AH$7:$AJ$7,0)))),0)</f>
        <v>0</v>
      </c>
      <c r="DQ136" s="187">
        <f>IFERROR(IF($F136="地位Ⅰ",INDEX(幹材積成長量!$AE$7:$AG$14,8,MATCH(【入力】吸収量・排出量算定シート!$G136,幹材積成長量!$AE$7:$AG$7,0)),IF($F136="地位Ⅲ",INDEX(幹材積成長量!$AK$7:$AM$14,8,MATCH(【入力】吸収量・排出量算定シート!$G136,幹材積成長量!$AK$7:$AM$7,0)),INDEX(幹材積成長量!$AH$7:$AJ$14,8,MATCH(【入力】吸収量・排出量算定シート!$G136,幹材積成長量!$AH$7:$AJ$7,0)))),0)</f>
        <v>0</v>
      </c>
      <c r="DR136" s="187">
        <f>IFERROR(IF($F136="地位Ⅰ",INDEX(幹材積成長量!$AE$7:$AG$14,8,MATCH(【入力】吸収量・排出量算定シート!$G136,幹材積成長量!$AE$7:$AG$7,0)),IF($F136="地位Ⅲ",INDEX(幹材積成長量!$AK$7:$AM$14,8,MATCH(【入力】吸収量・排出量算定シート!$G136,幹材積成長量!$AK$7:$AM$7,0)),INDEX(幹材積成長量!$AH$7:$AJ$14,8,MATCH(【入力】吸収量・排出量算定シート!$G136,幹材積成長量!$AH$7:$AJ$7,0)))),0)</f>
        <v>0</v>
      </c>
      <c r="DS136" s="187">
        <f>IFERROR(IF($F136="地位Ⅰ",INDEX(幹材積成長量!$AE$7:$AG$14,8,MATCH(【入力】吸収量・排出量算定シート!$G136,幹材積成長量!$AE$7:$AG$7,0)),IF($F136="地位Ⅲ",INDEX(幹材積成長量!$AK$7:$AM$14,8,MATCH(【入力】吸収量・排出量算定シート!$G136,幹材積成長量!$AK$7:$AM$7,0)),INDEX(幹材積成長量!$AH$7:$AJ$14,8,MATCH(【入力】吸収量・排出量算定シート!$G136,幹材積成長量!$AH$7:$AJ$7,0)))),0)</f>
        <v>0</v>
      </c>
      <c r="DT136" s="187">
        <f>IFERROR(IF($F136="地位Ⅰ",INDEX(幹材積成長量!$AE$7:$AG$14,8,MATCH(【入力】吸収量・排出量算定シート!$G136,幹材積成長量!$AE$7:$AG$7,0)),IF($F136="地位Ⅲ",INDEX(幹材積成長量!$AK$7:$AM$14,8,MATCH(【入力】吸収量・排出量算定シート!$G136,幹材積成長量!$AK$7:$AM$7,0)),INDEX(幹材積成長量!$AH$7:$AJ$14,8,MATCH(【入力】吸収量・排出量算定シート!$G136,幹材積成長量!$AH$7:$AJ$7,0)))),0)</f>
        <v>0</v>
      </c>
      <c r="DU136" s="187">
        <f>IFERROR(IF($F136="地位Ⅰ",INDEX(幹材積成長量!$AE$7:$AG$14,8,MATCH(【入力】吸収量・排出量算定シート!$G136,幹材積成長量!$AE$7:$AG$7,0)),IF($F136="地位Ⅲ",INDEX(幹材積成長量!$AK$7:$AM$14,8,MATCH(【入力】吸収量・排出量算定シート!$G136,幹材積成長量!$AK$7:$AM$7,0)),INDEX(幹材積成長量!$AH$7:$AJ$14,8,MATCH(【入力】吸収量・排出量算定シート!$G136,幹材積成長量!$AH$7:$AJ$7,0)))),0)</f>
        <v>0</v>
      </c>
      <c r="DV136" s="187">
        <f>IFERROR(IF($F136="地位Ⅰ",INDEX(幹材積成長量!$AE$7:$AG$14,8,MATCH(【入力】吸収量・排出量算定シート!$G136,幹材積成長量!$AE$7:$AG$7,0)),IF($F136="地位Ⅲ",INDEX(幹材積成長量!$AK$7:$AM$14,8,MATCH(【入力】吸収量・排出量算定シート!$G136,幹材積成長量!$AK$7:$AM$7,0)),INDEX(幹材積成長量!$AH$7:$AJ$14,8,MATCH(【入力】吸収量・排出量算定シート!$G136,幹材積成長量!$AH$7:$AJ$7,0)))),0)</f>
        <v>0</v>
      </c>
      <c r="DW136" s="187">
        <f>IFERROR(IF($F136="地位Ⅰ",INDEX(幹材積成長量!$AE$7:$AG$14,8,MATCH(【入力】吸収量・排出量算定シート!$G136,幹材積成長量!$AE$7:$AG$7,0)),IF($F136="地位Ⅲ",INDEX(幹材積成長量!$AK$7:$AM$14,8,MATCH(【入力】吸収量・排出量算定シート!$G136,幹材積成長量!$AK$7:$AM$7,0)),INDEX(幹材積成長量!$AH$7:$AJ$14,8,MATCH(【入力】吸収量・排出量算定シート!$G136,幹材積成長量!$AH$7:$AJ$7,0)))),0)</f>
        <v>0</v>
      </c>
      <c r="DX136" s="187">
        <f>IFERROR(IF($F136="地位Ⅰ",INDEX(幹材積成長量!$AE$7:$AG$14,8,MATCH(【入力】吸収量・排出量算定シート!$G136,幹材積成長量!$AE$7:$AG$7,0)),IF($F136="地位Ⅲ",INDEX(幹材積成長量!$AK$7:$AM$14,8,MATCH(【入力】吸収量・排出量算定シート!$G136,幹材積成長量!$AK$7:$AM$7,0)),INDEX(幹材積成長量!$AH$7:$AJ$14,8,MATCH(【入力】吸収量・排出量算定シート!$G136,幹材積成長量!$AH$7:$AJ$7,0)))),0)</f>
        <v>0</v>
      </c>
      <c r="DY136" s="187">
        <f>IFERROR(IF($F136="地位Ⅰ",INDEX(幹材積成長量!$AE$7:$AG$14,8,MATCH(【入力】吸収量・排出量算定シート!$G136,幹材積成長量!$AE$7:$AG$7,0)),IF($F136="地位Ⅲ",INDEX(幹材積成長量!$AK$7:$AM$14,8,MATCH(【入力】吸収量・排出量算定シート!$G136,幹材積成長量!$AK$7:$AM$7,0)),INDEX(幹材積成長量!$AH$7:$AJ$14,8,MATCH(【入力】吸収量・排出量算定シート!$G136,幹材積成長量!$AH$7:$AJ$7,0)))),0)</f>
        <v>0</v>
      </c>
      <c r="DZ136" s="187">
        <f>IFERROR(IF($F136="地位Ⅰ",INDEX(幹材積成長量!$AE$7:$AG$14,8,MATCH(【入力】吸収量・排出量算定シート!$G136,幹材積成長量!$AE$7:$AG$7,0)),IF($F136="地位Ⅲ",INDEX(幹材積成長量!$AK$7:$AM$14,8,MATCH(【入力】吸収量・排出量算定シート!$G136,幹材積成長量!$AK$7:$AM$7,0)),INDEX(幹材積成長量!$AH$7:$AJ$14,8,MATCH(【入力】吸収量・排出量算定シート!$G136,幹材積成長量!$AH$7:$AJ$7,0)))),0)</f>
        <v>0</v>
      </c>
      <c r="EA136" s="187">
        <f>IFERROR(IF($F136="地位Ⅰ",INDEX(幹材積成長量!$AE$7:$AG$14,8,MATCH(【入力】吸収量・排出量算定シート!$G136,幹材積成長量!$AE$7:$AG$7,0)),IF($F136="地位Ⅲ",INDEX(幹材積成長量!$AK$7:$AM$14,8,MATCH(【入力】吸収量・排出量算定シート!$G136,幹材積成長量!$AK$7:$AM$7,0)),INDEX(幹材積成長量!$AH$7:$AJ$14,8,MATCH(【入力】吸収量・排出量算定シート!$G136,幹材積成長量!$AH$7:$AJ$7,0)))),0)</f>
        <v>0</v>
      </c>
      <c r="EB136" s="187">
        <f>IFERROR(IF($F136="地位Ⅰ",INDEX(幹材積成長量!$AE$7:$AG$14,8,MATCH(【入力】吸収量・排出量算定シート!$G136,幹材積成長量!$AE$7:$AG$7,0)),IF($F136="地位Ⅲ",INDEX(幹材積成長量!$AK$7:$AM$14,8,MATCH(【入力】吸収量・排出量算定シート!$G136,幹材積成長量!$AK$7:$AM$7,0)),INDEX(幹材積成長量!$AH$7:$AJ$14,8,MATCH(【入力】吸収量・排出量算定シート!$G136,幹材積成長量!$AH$7:$AJ$7,0)))),0)</f>
        <v>0</v>
      </c>
      <c r="EC136" s="187">
        <f>IFERROR(IF($F136="地位Ⅰ",INDEX(幹材積成長量!$AE$7:$AG$14,8,MATCH(【入力】吸収量・排出量算定シート!$G136,幹材積成長量!$AE$7:$AG$7,0)),IF($F136="地位Ⅲ",INDEX(幹材積成長量!$AK$7:$AM$14,8,MATCH(【入力】吸収量・排出量算定シート!$G136,幹材積成長量!$AK$7:$AM$7,0)),INDEX(幹材積成長量!$AH$7:$AJ$14,8,MATCH(【入力】吸収量・排出量算定シート!$G136,幹材積成長量!$AH$7:$AJ$7,0)))),0)</f>
        <v>0</v>
      </c>
      <c r="ED136" s="186">
        <f t="shared" si="301"/>
        <v>0</v>
      </c>
      <c r="EE136" s="186">
        <f t="shared" si="302"/>
        <v>0</v>
      </c>
      <c r="EF136" s="186">
        <f t="shared" si="303"/>
        <v>0</v>
      </c>
      <c r="EG136" s="186">
        <f t="shared" si="304"/>
        <v>0</v>
      </c>
      <c r="EH136" s="186">
        <f t="shared" si="305"/>
        <v>0</v>
      </c>
      <c r="EI136" s="186">
        <f t="shared" si="306"/>
        <v>0</v>
      </c>
      <c r="EJ136" s="186">
        <f t="shared" si="307"/>
        <v>0</v>
      </c>
      <c r="EK136" s="186">
        <f t="shared" si="308"/>
        <v>0</v>
      </c>
      <c r="EL136" s="186">
        <f t="shared" si="309"/>
        <v>0</v>
      </c>
      <c r="EM136" s="186">
        <f t="shared" si="310"/>
        <v>0</v>
      </c>
      <c r="EN136" s="186">
        <f t="shared" si="311"/>
        <v>0</v>
      </c>
      <c r="EO136" s="186">
        <f t="shared" si="312"/>
        <v>0</v>
      </c>
      <c r="EP136" s="186">
        <f t="shared" si="313"/>
        <v>0</v>
      </c>
      <c r="EQ136" s="186">
        <f t="shared" si="314"/>
        <v>0</v>
      </c>
      <c r="ER136" s="186">
        <f t="shared" si="315"/>
        <v>0</v>
      </c>
      <c r="ES136" s="186">
        <f t="shared" si="316"/>
        <v>0</v>
      </c>
      <c r="ET136" s="186">
        <f t="shared" si="317"/>
        <v>0</v>
      </c>
    </row>
    <row r="137" spans="2:150" x14ac:dyDescent="0.3">
      <c r="B137" s="3"/>
      <c r="C137" s="3"/>
      <c r="D137" s="3"/>
      <c r="E137" s="3"/>
      <c r="G137" s="217"/>
      <c r="J137" s="3"/>
      <c r="M137" s="187">
        <f>IFERROR(IF($F137="地位Ⅰ",INDEX(幹材積成長量!$S$7:$U$148,MATCH(【入力】吸収量・排出量算定シート!$H137+(M$17-$M$17),幹材積成長量!$S$7:$S$148,0),MATCH($G137,幹材積成長量!$S$7:$U$7,0)),IF($F137="地位Ⅲ",INDEX(幹材積成長量!$Y$7:$AA$148,MATCH(【入力】吸収量・排出量算定シート!$H137+(M$17-$M$17),幹材積成長量!$Y$7:$Y$148,0),MATCH($G137,幹材積成長量!$Y$7:$AA$7,0)),INDEX(幹材積成長量!$V$7:$X$148,MATCH(【入力】吸収量・排出量算定シート!$H137+(M$17-$M$17),幹材積成長量!$V$7:$V$148,0),MATCH($G137,幹材積成長量!$V$7:$X$7,0)))),0)</f>
        <v>0</v>
      </c>
      <c r="N137" s="187">
        <f>IFERROR(IF($F137="地位Ⅰ",INDEX(幹材積成長量!$S$7:$U$148,MATCH(【入力】吸収量・排出量算定シート!$H137+(N$17-$M$17),幹材積成長量!$S$7:$S$148,0),MATCH($G137,幹材積成長量!$S$7:$U$7,0)),IF($F137="地位Ⅲ",INDEX(幹材積成長量!$Y$7:$AA$148,MATCH(【入力】吸収量・排出量算定シート!$H137+(N$17-$M$17),幹材積成長量!$Y$7:$Y$148,0),MATCH($G137,幹材積成長量!$Y$7:$AA$7,0)),INDEX(幹材積成長量!$V$7:$X$148,MATCH(【入力】吸収量・排出量算定シート!$H137+(N$17-$M$17),幹材積成長量!$V$7:$V$148,0),MATCH($G137,幹材積成長量!$V$7:$X$7,0)))),0)</f>
        <v>0</v>
      </c>
      <c r="O137" s="187">
        <f>IFERROR(IF($F137="地位Ⅰ",INDEX(幹材積成長量!$S$7:$U$148,MATCH(【入力】吸収量・排出量算定シート!$H137+(O$17-$M$17),幹材積成長量!$S$7:$S$148,0),MATCH($G137,幹材積成長量!$S$7:$U$7,0)),IF($F137="地位Ⅲ",INDEX(幹材積成長量!$Y$7:$AA$148,MATCH(【入力】吸収量・排出量算定シート!$H137+(O$17-$M$17),幹材積成長量!$Y$7:$Y$148,0),MATCH($G137,幹材積成長量!$Y$7:$AA$7,0)),INDEX(幹材積成長量!$V$7:$X$148,MATCH(【入力】吸収量・排出量算定シート!$H137+(O$17-$M$17),幹材積成長量!$V$7:$V$148,0),MATCH($G137,幹材積成長量!$V$7:$X$7,0)))),0)</f>
        <v>0</v>
      </c>
      <c r="P137" s="187">
        <f>IFERROR(IF($F137="地位Ⅰ",INDEX(幹材積成長量!$S$7:$U$148,MATCH(【入力】吸収量・排出量算定シート!$H137+(P$17-$M$17),幹材積成長量!$S$7:$S$148,0),MATCH($G137,幹材積成長量!$S$7:$U$7,0)),IF($F137="地位Ⅲ",INDEX(幹材積成長量!$Y$7:$AA$148,MATCH(【入力】吸収量・排出量算定シート!$H137+(P$17-$M$17),幹材積成長量!$Y$7:$Y$148,0),MATCH($G137,幹材積成長量!$Y$7:$AA$7,0)),INDEX(幹材積成長量!$V$7:$X$148,MATCH(【入力】吸収量・排出量算定シート!$H137+(P$17-$M$17),幹材積成長量!$V$7:$V$148,0),MATCH($G137,幹材積成長量!$V$7:$X$7,0)))),0)</f>
        <v>0</v>
      </c>
      <c r="Q137" s="187">
        <f>IFERROR(IF($F137="地位Ⅰ",INDEX(幹材積成長量!$S$7:$U$148,MATCH(【入力】吸収量・排出量算定シート!$H137+(Q$17-$M$17),幹材積成長量!$S$7:$S$148,0),MATCH($G137,幹材積成長量!$S$7:$U$7,0)),IF($F137="地位Ⅲ",INDEX(幹材積成長量!$Y$7:$AA$148,MATCH(【入力】吸収量・排出量算定シート!$H137+(Q$17-$M$17),幹材積成長量!$Y$7:$Y$148,0),MATCH($G137,幹材積成長量!$Y$7:$AA$7,0)),INDEX(幹材積成長量!$V$7:$X$148,MATCH(【入力】吸収量・排出量算定シート!$H137+(Q$17-$M$17),幹材積成長量!$V$7:$V$148,0),MATCH($G137,幹材積成長量!$V$7:$X$7,0)))),0)</f>
        <v>0</v>
      </c>
      <c r="R137" s="187">
        <f>IFERROR(IF($F137="地位Ⅰ",INDEX(幹材積成長量!$S$7:$U$148,MATCH(【入力】吸収量・排出量算定シート!$H137+(R$17-$M$17),幹材積成長量!$S$7:$S$148,0),MATCH($G137,幹材積成長量!$S$7:$U$7,0)),IF($F137="地位Ⅲ",INDEX(幹材積成長量!$Y$7:$AA$148,MATCH(【入力】吸収量・排出量算定シート!$H137+(R$17-$M$17),幹材積成長量!$Y$7:$Y$148,0),MATCH($G137,幹材積成長量!$Y$7:$AA$7,0)),INDEX(幹材積成長量!$V$7:$X$148,MATCH(【入力】吸収量・排出量算定シート!$H137+(R$17-$M$17),幹材積成長量!$V$7:$V$148,0),MATCH($G137,幹材積成長量!$V$7:$X$7,0)))),0)</f>
        <v>0</v>
      </c>
      <c r="S137" s="187">
        <f>IFERROR(IF($F137="地位Ⅰ",INDEX(幹材積成長量!$S$7:$U$148,MATCH(【入力】吸収量・排出量算定シート!$H137+(S$17-$M$17),幹材積成長量!$S$7:$S$148,0),MATCH($G137,幹材積成長量!$S$7:$U$7,0)),IF($F137="地位Ⅲ",INDEX(幹材積成長量!$Y$7:$AA$148,MATCH(【入力】吸収量・排出量算定シート!$H137+(S$17-$M$17),幹材積成長量!$Y$7:$Y$148,0),MATCH($G137,幹材積成長量!$Y$7:$AA$7,0)),INDEX(幹材積成長量!$V$7:$X$148,MATCH(【入力】吸収量・排出量算定シート!$H137+(S$17-$M$17),幹材積成長量!$V$7:$V$148,0),MATCH($G137,幹材積成長量!$V$7:$X$7,0)))),0)</f>
        <v>0</v>
      </c>
      <c r="T137" s="187">
        <f>IFERROR(IF($F137="地位Ⅰ",INDEX(幹材積成長量!$S$7:$U$148,MATCH(【入力】吸収量・排出量算定シート!$H137+(T$17-$M$17),幹材積成長量!$S$7:$S$148,0),MATCH($G137,幹材積成長量!$S$7:$U$7,0)),IF($F137="地位Ⅲ",INDEX(幹材積成長量!$Y$7:$AA$148,MATCH(【入力】吸収量・排出量算定シート!$H137+(T$17-$M$17),幹材積成長量!$Y$7:$Y$148,0),MATCH($G137,幹材積成長量!$Y$7:$AA$7,0)),INDEX(幹材積成長量!$V$7:$X$148,MATCH(【入力】吸収量・排出量算定シート!$H137+(T$17-$M$17),幹材積成長量!$V$7:$V$148,0),MATCH($G137,幹材積成長量!$V$7:$X$7,0)))),0)</f>
        <v>0</v>
      </c>
      <c r="U137" s="187">
        <f>IFERROR(IF($F137="地位Ⅰ",INDEX(幹材積成長量!$S$7:$U$148,MATCH(【入力】吸収量・排出量算定シート!$H137+(U$17-$M$17),幹材積成長量!$S$7:$S$148,0),MATCH($G137,幹材積成長量!$S$7:$U$7,0)),IF($F137="地位Ⅲ",INDEX(幹材積成長量!$Y$7:$AA$148,MATCH(【入力】吸収量・排出量算定シート!$H137+(U$17-$M$17),幹材積成長量!$Y$7:$Y$148,0),MATCH($G137,幹材積成長量!$Y$7:$AA$7,0)),INDEX(幹材積成長量!$V$7:$X$148,MATCH(【入力】吸収量・排出量算定シート!$H137+(U$17-$M$17),幹材積成長量!$V$7:$V$148,0),MATCH($G137,幹材積成長量!$V$7:$X$7,0)))),0)</f>
        <v>0</v>
      </c>
      <c r="V137" s="187">
        <f>IFERROR(IF($F137="地位Ⅰ",INDEX(幹材積成長量!$S$7:$U$148,MATCH(【入力】吸収量・排出量算定シート!$H137+(V$17-$M$17),幹材積成長量!$S$7:$S$148,0),MATCH($G137,幹材積成長量!$S$7:$U$7,0)),IF($F137="地位Ⅲ",INDEX(幹材積成長量!$Y$7:$AA$148,MATCH(【入力】吸収量・排出量算定シート!$H137+(V$17-$M$17),幹材積成長量!$Y$7:$Y$148,0),MATCH($G137,幹材積成長量!$Y$7:$AA$7,0)),INDEX(幹材積成長量!$V$7:$X$148,MATCH(【入力】吸収量・排出量算定シート!$H137+(V$17-$M$17),幹材積成長量!$V$7:$V$148,0),MATCH($G137,幹材積成長量!$V$7:$X$7,0)))),0)</f>
        <v>0</v>
      </c>
      <c r="W137" s="187">
        <f>IFERROR(IF($F137="地位Ⅰ",INDEX(幹材積成長量!$S$7:$U$148,MATCH(【入力】吸収量・排出量算定シート!$H137+(W$17-$M$17),幹材積成長量!$S$7:$S$148,0),MATCH($G137,幹材積成長量!$S$7:$U$7,0)),IF($F137="地位Ⅲ",INDEX(幹材積成長量!$Y$7:$AA$148,MATCH(【入力】吸収量・排出量算定シート!$H137+(W$17-$M$17),幹材積成長量!$Y$7:$Y$148,0),MATCH($G137,幹材積成長量!$Y$7:$AA$7,0)),INDEX(幹材積成長量!$V$7:$X$148,MATCH(【入力】吸収量・排出量算定シート!$H137+(W$17-$M$17),幹材積成長量!$V$7:$V$148,0),MATCH($G137,幹材積成長量!$V$7:$X$7,0)))),0)</f>
        <v>0</v>
      </c>
      <c r="X137" s="187">
        <f>IFERROR(IF($F137="地位Ⅰ",INDEX(幹材積成長量!$S$7:$U$148,MATCH(【入力】吸収量・排出量算定シート!$H137+(X$17-$M$17),幹材積成長量!$S$7:$S$148,0),MATCH($G137,幹材積成長量!$S$7:$U$7,0)),IF($F137="地位Ⅲ",INDEX(幹材積成長量!$Y$7:$AA$148,MATCH(【入力】吸収量・排出量算定シート!$H137+(X$17-$M$17),幹材積成長量!$Y$7:$Y$148,0),MATCH($G137,幹材積成長量!$Y$7:$AA$7,0)),INDEX(幹材積成長量!$V$7:$X$148,MATCH(【入力】吸収量・排出量算定シート!$H137+(X$17-$M$17),幹材積成長量!$V$7:$V$148,0),MATCH($G137,幹材積成長量!$V$7:$X$7,0)))),0)</f>
        <v>0</v>
      </c>
      <c r="Y137" s="187">
        <f>IFERROR(IF($F137="地位Ⅰ",INDEX(幹材積成長量!$S$7:$U$148,MATCH(【入力】吸収量・排出量算定シート!$H137+(Y$17-$M$17),幹材積成長量!$S$7:$S$148,0),MATCH($G137,幹材積成長量!$S$7:$U$7,0)),IF($F137="地位Ⅲ",INDEX(幹材積成長量!$Y$7:$AA$148,MATCH(【入力】吸収量・排出量算定シート!$H137+(Y$17-$M$17),幹材積成長量!$Y$7:$Y$148,0),MATCH($G137,幹材積成長量!$Y$7:$AA$7,0)),INDEX(幹材積成長量!$V$7:$X$148,MATCH(【入力】吸収量・排出量算定シート!$H137+(Y$17-$M$17),幹材積成長量!$V$7:$V$148,0),MATCH($G137,幹材積成長量!$V$7:$X$7,0)))),0)</f>
        <v>0</v>
      </c>
      <c r="Z137" s="187">
        <f>IFERROR(IF($F137="地位Ⅰ",INDEX(幹材積成長量!$S$7:$U$148,MATCH(【入力】吸収量・排出量算定シート!$H137+(Z$17-$M$17),幹材積成長量!$S$7:$S$148,0),MATCH($G137,幹材積成長量!$S$7:$U$7,0)),IF($F137="地位Ⅲ",INDEX(幹材積成長量!$Y$7:$AA$148,MATCH(【入力】吸収量・排出量算定シート!$H137+(Z$17-$M$17),幹材積成長量!$Y$7:$Y$148,0),MATCH($G137,幹材積成長量!$Y$7:$AA$7,0)),INDEX(幹材積成長量!$V$7:$X$148,MATCH(【入力】吸収量・排出量算定シート!$H137+(Z$17-$M$17),幹材積成長量!$V$7:$V$148,0),MATCH($G137,幹材積成長量!$V$7:$X$7,0)))),0)</f>
        <v>0</v>
      </c>
      <c r="AA137" s="187">
        <f>IFERROR(IF($F137="地位Ⅰ",INDEX(幹材積成長量!$S$7:$U$148,MATCH(【入力】吸収量・排出量算定シート!$H137+(AA$17-$M$17),幹材積成長量!$S$7:$S$148,0),MATCH($G137,幹材積成長量!$S$7:$U$7,0)),IF($F137="地位Ⅲ",INDEX(幹材積成長量!$Y$7:$AA$148,MATCH(【入力】吸収量・排出量算定シート!$H137+(AA$17-$M$17),幹材積成長量!$Y$7:$Y$148,0),MATCH($G137,幹材積成長量!$Y$7:$AA$7,0)),INDEX(幹材積成長量!$V$7:$X$148,MATCH(【入力】吸収量・排出量算定シート!$H137+(AA$17-$M$17),幹材積成長量!$V$7:$V$148,0),MATCH($G137,幹材積成長量!$V$7:$X$7,0)))),0)</f>
        <v>0</v>
      </c>
      <c r="AB137" s="187">
        <f>IFERROR(IF($F137="地位Ⅰ",INDEX(幹材積成長量!$S$7:$U$148,MATCH(【入力】吸収量・排出量算定シート!$H137+(AB$17-$M$17),幹材積成長量!$S$7:$S$148,0),MATCH($G137,幹材積成長量!$S$7:$U$7,0)),IF($F137="地位Ⅲ",INDEX(幹材積成長量!$Y$7:$AA$148,MATCH(【入力】吸収量・排出量算定シート!$H137+(AB$17-$M$17),幹材積成長量!$Y$7:$Y$148,0),MATCH($G137,幹材積成長量!$Y$7:$AA$7,0)),INDEX(幹材積成長量!$V$7:$X$148,MATCH(【入力】吸収量・排出量算定シート!$H137+(AB$17-$M$17),幹材積成長量!$V$7:$V$148,0),MATCH($G137,幹材積成長量!$V$7:$X$7,0)))),0)</f>
        <v>0</v>
      </c>
      <c r="AC137" s="187">
        <f>IFERROR(IF($F137="地位Ⅰ",INDEX(幹材積成長量!$S$7:$U$148,MATCH(【入力】吸収量・排出量算定シート!$H137+(AC$17-$M$17),幹材積成長量!$S$7:$S$148,0),MATCH($G137,幹材積成長量!$S$7:$U$7,0)),IF($F137="地位Ⅲ",INDEX(幹材積成長量!$Y$7:$AA$148,MATCH(【入力】吸収量・排出量算定シート!$H137+(AC$17-$M$17),幹材積成長量!$Y$7:$Y$148,0),MATCH($G137,幹材積成長量!$Y$7:$AA$7,0)),INDEX(幹材積成長量!$V$7:$X$148,MATCH(【入力】吸収量・排出量算定シート!$H137+(AC$17-$M$17),幹材積成長量!$V$7:$V$148,0),MATCH($G137,幹材積成長量!$V$7:$X$7,0)))),0)</f>
        <v>0</v>
      </c>
      <c r="AD137" s="2">
        <f>IFERROR(INDEX('BEF（拡大係数）'!$A$4:$AO$154,MATCH(【入力】吸収量・排出量算定シート!$H137,'BEF（拡大係数）'!$A$4:$A$154,0),MATCH($G137,'BEF（拡大係数）'!$A$4:$AO$4,0)),0)</f>
        <v>0</v>
      </c>
      <c r="AE137" s="2">
        <f>IFERROR(INDEX('BEF（拡大係数）'!$A$4:$AO$154,MATCH(【入力】吸収量・排出量算定シート!$H137,'BEF（拡大係数）'!$A$4:$A$154,0),MATCH($G137,'BEF（拡大係数）'!$A$4:$AO$4,0)),0)</f>
        <v>0</v>
      </c>
      <c r="AF137" s="2">
        <f>IFERROR(INDEX('BEF（拡大係数）'!$A$4:$AO$154,MATCH(【入力】吸収量・排出量算定シート!$H137,'BEF（拡大係数）'!$A$4:$A$154,0),MATCH($G137,'BEF（拡大係数）'!$A$4:$AO$4,0)),0)</f>
        <v>0</v>
      </c>
      <c r="AG137" s="2">
        <f>IFERROR(INDEX('BEF（拡大係数）'!$A$4:$AO$154,MATCH(【入力】吸収量・排出量算定シート!$H137,'BEF（拡大係数）'!$A$4:$A$154,0),MATCH($G137,'BEF（拡大係数）'!$A$4:$AO$4,0)),0)</f>
        <v>0</v>
      </c>
      <c r="AH137" s="2">
        <f>IFERROR(INDEX('BEF（拡大係数）'!$A$4:$AO$154,MATCH(【入力】吸収量・排出量算定シート!$H137,'BEF（拡大係数）'!$A$4:$A$154,0),MATCH($G137,'BEF（拡大係数）'!$A$4:$AO$4,0)),0)</f>
        <v>0</v>
      </c>
      <c r="AI137" s="2">
        <f>IFERROR(INDEX('BEF（拡大係数）'!$A$4:$AO$154,MATCH(【入力】吸収量・排出量算定シート!$H137,'BEF（拡大係数）'!$A$4:$A$154,0),MATCH($G137,'BEF（拡大係数）'!$A$4:$AO$4,0)),0)</f>
        <v>0</v>
      </c>
      <c r="AJ137" s="2">
        <f>IFERROR(INDEX('BEF（拡大係数）'!$A$4:$AO$154,MATCH(【入力】吸収量・排出量算定シート!$H137,'BEF（拡大係数）'!$A$4:$A$154,0),MATCH($G137,'BEF（拡大係数）'!$A$4:$AO$4,0)),0)</f>
        <v>0</v>
      </c>
      <c r="AK137" s="2">
        <f>IFERROR(INDEX('BEF（拡大係数）'!$A$4:$AO$154,MATCH(【入力】吸収量・排出量算定シート!$H137,'BEF（拡大係数）'!$A$4:$A$154,0),MATCH($G137,'BEF（拡大係数）'!$A$4:$AO$4,0)),0)</f>
        <v>0</v>
      </c>
      <c r="AL137" s="2">
        <f>IFERROR(INDEX('BEF（拡大係数）'!$A$4:$AO$154,MATCH(【入力】吸収量・排出量算定シート!$H137,'BEF（拡大係数）'!$A$4:$A$154,0),MATCH($G137,'BEF（拡大係数）'!$A$4:$AO$4,0)),0)</f>
        <v>0</v>
      </c>
      <c r="AM137" s="2">
        <f>IFERROR(INDEX('BEF（拡大係数）'!$A$4:$AO$154,MATCH(【入力】吸収量・排出量算定シート!$H137,'BEF（拡大係数）'!$A$4:$A$154,0),MATCH($G137,'BEF（拡大係数）'!$A$4:$AO$4,0)),0)</f>
        <v>0</v>
      </c>
      <c r="AN137" s="2">
        <f>IFERROR(INDEX('BEF（拡大係数）'!$A$4:$AO$154,MATCH(【入力】吸収量・排出量算定シート!$H137,'BEF（拡大係数）'!$A$4:$A$154,0),MATCH($G137,'BEF（拡大係数）'!$A$4:$AO$4,0)),0)</f>
        <v>0</v>
      </c>
      <c r="AO137" s="2">
        <f>IFERROR(INDEX('BEF（拡大係数）'!$A$4:$AO$154,MATCH(【入力】吸収量・排出量算定シート!$H137,'BEF（拡大係数）'!$A$4:$A$154,0),MATCH($G137,'BEF（拡大係数）'!$A$4:$AO$4,0)),0)</f>
        <v>0</v>
      </c>
      <c r="AP137" s="2">
        <f>IFERROR(INDEX('BEF（拡大係数）'!$A$4:$AO$154,MATCH(【入力】吸収量・排出量算定シート!$H137,'BEF（拡大係数）'!$A$4:$A$154,0),MATCH($G137,'BEF（拡大係数）'!$A$4:$AO$4,0)),0)</f>
        <v>0</v>
      </c>
      <c r="AQ137" s="2">
        <f>IFERROR(INDEX('BEF（拡大係数）'!$A$4:$AO$154,MATCH(【入力】吸収量・排出量算定シート!$H137,'BEF（拡大係数）'!$A$4:$A$154,0),MATCH($G137,'BEF（拡大係数）'!$A$4:$AO$4,0)),0)</f>
        <v>0</v>
      </c>
      <c r="AR137" s="2">
        <f>IFERROR(INDEX('BEF（拡大係数）'!$A$4:$AO$154,MATCH(【入力】吸収量・排出量算定シート!$H137,'BEF（拡大係数）'!$A$4:$A$154,0),MATCH($G137,'BEF（拡大係数）'!$A$4:$AO$4,0)),0)</f>
        <v>0</v>
      </c>
      <c r="AS137" s="2">
        <f>IFERROR(INDEX('BEF（拡大係数）'!$A$4:$AO$154,MATCH(【入力】吸収量・排出量算定シート!$H137,'BEF（拡大係数）'!$A$4:$A$154,0),MATCH($G137,'BEF（拡大係数）'!$A$4:$AO$4,0)),0)</f>
        <v>0</v>
      </c>
      <c r="AT137" s="2">
        <f>IFERROR(INDEX('BEF（拡大係数）'!$A$4:$AO$154,MATCH(【入力】吸収量・排出量算定シート!$H137,'BEF（拡大係数）'!$A$4:$A$154,0),MATCH($G137,'BEF（拡大係数）'!$A$4:$AO$4,0)),0)</f>
        <v>0</v>
      </c>
      <c r="AU137" s="2">
        <f>IFERROR(VLOOKUP($G137,パラメータ_オリジナル!$B$6:$G$45,4,FALSE),0)</f>
        <v>0</v>
      </c>
      <c r="AV137" s="2">
        <f>IFERROR(VLOOKUP($G137,パラメータ_オリジナル!$B$6:$G$45,5,FALSE),0)</f>
        <v>0</v>
      </c>
      <c r="AW137" s="2">
        <f>IFERROR(VLOOKUP($G137,パラメータ_オリジナル!$B$6:$G$45,6,FALSE),0)</f>
        <v>0</v>
      </c>
      <c r="AX137" s="125">
        <f t="shared" si="250"/>
        <v>0</v>
      </c>
      <c r="AY137" s="125">
        <f t="shared" si="251"/>
        <v>0</v>
      </c>
      <c r="AZ137" s="125">
        <f t="shared" si="252"/>
        <v>0</v>
      </c>
      <c r="BA137" s="125">
        <f t="shared" si="253"/>
        <v>0</v>
      </c>
      <c r="BB137" s="125">
        <f t="shared" si="254"/>
        <v>0</v>
      </c>
      <c r="BC137" s="125">
        <f t="shared" si="255"/>
        <v>0</v>
      </c>
      <c r="BD137" s="125">
        <f t="shared" si="256"/>
        <v>0</v>
      </c>
      <c r="BE137" s="125">
        <f t="shared" si="257"/>
        <v>0</v>
      </c>
      <c r="BF137" s="125">
        <f t="shared" si="258"/>
        <v>0</v>
      </c>
      <c r="BG137" s="125">
        <f t="shared" si="259"/>
        <v>0</v>
      </c>
      <c r="BH137" s="125">
        <f t="shared" si="260"/>
        <v>0</v>
      </c>
      <c r="BI137" s="125">
        <f t="shared" si="261"/>
        <v>0</v>
      </c>
      <c r="BJ137" s="125">
        <f t="shared" si="262"/>
        <v>0</v>
      </c>
      <c r="BK137" s="125">
        <f t="shared" si="263"/>
        <v>0</v>
      </c>
      <c r="BL137" s="125">
        <f t="shared" si="264"/>
        <v>0</v>
      </c>
      <c r="BM137" s="125">
        <f t="shared" si="265"/>
        <v>0</v>
      </c>
      <c r="BN137" s="125">
        <f t="shared" si="266"/>
        <v>0</v>
      </c>
      <c r="BO137" s="125">
        <f t="shared" si="267"/>
        <v>0</v>
      </c>
      <c r="BP137" s="125">
        <f t="shared" si="268"/>
        <v>0</v>
      </c>
      <c r="BQ137" s="125">
        <f t="shared" si="269"/>
        <v>0</v>
      </c>
      <c r="BR137" s="125">
        <f t="shared" si="270"/>
        <v>0</v>
      </c>
      <c r="BS137" s="125">
        <f t="shared" si="271"/>
        <v>0</v>
      </c>
      <c r="BT137" s="125">
        <f t="shared" si="272"/>
        <v>0</v>
      </c>
      <c r="BU137" s="125">
        <f t="shared" si="273"/>
        <v>0</v>
      </c>
      <c r="BV137" s="125">
        <f t="shared" si="274"/>
        <v>0</v>
      </c>
      <c r="BW137" s="125">
        <f t="shared" si="275"/>
        <v>0</v>
      </c>
      <c r="BX137" s="125">
        <f t="shared" si="276"/>
        <v>0</v>
      </c>
      <c r="BY137" s="125">
        <f t="shared" si="277"/>
        <v>0</v>
      </c>
      <c r="BZ137" s="125">
        <f t="shared" si="278"/>
        <v>0</v>
      </c>
      <c r="CA137" s="125">
        <f t="shared" si="279"/>
        <v>0</v>
      </c>
      <c r="CB137" s="125">
        <f t="shared" si="280"/>
        <v>0</v>
      </c>
      <c r="CC137" s="125">
        <f t="shared" si="281"/>
        <v>0</v>
      </c>
      <c r="CD137" s="125">
        <f t="shared" si="282"/>
        <v>0</v>
      </c>
      <c r="CE137" s="125">
        <f t="shared" si="283"/>
        <v>0</v>
      </c>
      <c r="CF137" s="2">
        <f>IFERROR(IF($F137="地位Ⅰ",INDEX(幹材積成長量!$I$7:$K$148,MATCH((【入力】吸収量・排出量算定シート!$H137+(【入力】吸収量・排出量算定シート!CF$17-【入力】吸収量・排出量算定シート!$CF$17)),幹材積成長量!$I$7:$I$148,0),MATCH(【入力】吸収量・排出量算定シート!$G137,幹材積成長量!$I$7:$K$7,0)),IF($F137="地位Ⅲ",INDEX(幹材積成長量!$O$7:$Q$148,MATCH((【入力】吸収量・排出量算定シート!$H137+(【入力】吸収量・排出量算定シート!CF$17-【入力】吸収量・排出量算定シート!$CF$17)),幹材積成長量!$O$7:$O$148,0),MATCH(【入力】吸収量・排出量算定シート!$G137,幹材積成長量!$O$7:$Q$7,0)),INDEX(幹材積成長量!$L$7:$N$148,MATCH((【入力】吸収量・排出量算定シート!$H137+(【入力】吸収量・排出量算定シート!CF$17-【入力】吸収量・排出量算定シート!$CF$17)),幹材積成長量!$L$7:$L$148,0),MATCH(【入力】吸収量・排出量算定シート!$G137,幹材積成長量!$L$7:$N$7,0)))),0)</f>
        <v>0</v>
      </c>
      <c r="CG137" s="2">
        <f>IFERROR(IF($F137="地位Ⅰ",INDEX(幹材積成長量!$I$7:$K$148,MATCH((【入力】吸収量・排出量算定シート!$H137+(【入力】吸収量・排出量算定シート!CG$17-【入力】吸収量・排出量算定シート!$CF$17)),幹材積成長量!$I$7:$I$148,0),MATCH(【入力】吸収量・排出量算定シート!$G137,幹材積成長量!$I$7:$K$7,0)),IF($F137="地位Ⅲ",INDEX(幹材積成長量!$O$7:$Q$148,MATCH((【入力】吸収量・排出量算定シート!$H137+(【入力】吸収量・排出量算定シート!CG$17-【入力】吸収量・排出量算定シート!$CF$17)),幹材積成長量!$O$7:$O$148,0),MATCH(【入力】吸収量・排出量算定シート!$G137,幹材積成長量!$O$7:$Q$7,0)),INDEX(幹材積成長量!$L$7:$N$148,MATCH((【入力】吸収量・排出量算定シート!$H137+(【入力】吸収量・排出量算定シート!CG$17-【入力】吸収量・排出量算定シート!$CF$17)),幹材積成長量!$L$7:$L$148,0),MATCH(【入力】吸収量・排出量算定シート!$G137,幹材積成長量!$L$7:$N$7,0)))),0)</f>
        <v>0</v>
      </c>
      <c r="CH137" s="2">
        <f>IFERROR(IF($F137="地位Ⅰ",INDEX(幹材積成長量!$I$7:$K$148,MATCH((【入力】吸収量・排出量算定シート!$H137+(【入力】吸収量・排出量算定シート!CH$17-【入力】吸収量・排出量算定シート!$CF$17)),幹材積成長量!$I$7:$I$148,0),MATCH(【入力】吸収量・排出量算定シート!$G137,幹材積成長量!$I$7:$K$7,0)),IF($F137="地位Ⅲ",INDEX(幹材積成長量!$O$7:$Q$148,MATCH((【入力】吸収量・排出量算定シート!$H137+(【入力】吸収量・排出量算定シート!CH$17-【入力】吸収量・排出量算定シート!$CF$17)),幹材積成長量!$O$7:$O$148,0),MATCH(【入力】吸収量・排出量算定シート!$G137,幹材積成長量!$O$7:$Q$7,0)),INDEX(幹材積成長量!$L$7:$N$148,MATCH((【入力】吸収量・排出量算定シート!$H137+(【入力】吸収量・排出量算定シート!CH$17-【入力】吸収量・排出量算定シート!$CF$17)),幹材積成長量!$L$7:$L$148,0),MATCH(【入力】吸収量・排出量算定シート!$G137,幹材積成長量!$L$7:$N$7,0)))),0)</f>
        <v>0</v>
      </c>
      <c r="CI137" s="2">
        <f>IFERROR(IF($F137="地位Ⅰ",INDEX(幹材積成長量!$I$7:$K$148,MATCH((【入力】吸収量・排出量算定シート!$H137+(【入力】吸収量・排出量算定シート!CI$17-【入力】吸収量・排出量算定シート!$CF$17)),幹材積成長量!$I$7:$I$148,0),MATCH(【入力】吸収量・排出量算定シート!$G137,幹材積成長量!$I$7:$K$7,0)),IF($F137="地位Ⅲ",INDEX(幹材積成長量!$O$7:$Q$148,MATCH((【入力】吸収量・排出量算定シート!$H137+(【入力】吸収量・排出量算定シート!CI$17-【入力】吸収量・排出量算定シート!$CF$17)),幹材積成長量!$O$7:$O$148,0),MATCH(【入力】吸収量・排出量算定シート!$G137,幹材積成長量!$O$7:$Q$7,0)),INDEX(幹材積成長量!$L$7:$N$148,MATCH((【入力】吸収量・排出量算定シート!$H137+(【入力】吸収量・排出量算定シート!CI$17-【入力】吸収量・排出量算定シート!$CF$17)),幹材積成長量!$L$7:$L$148,0),MATCH(【入力】吸収量・排出量算定シート!$G137,幹材積成長量!$L$7:$N$7,0)))),0)</f>
        <v>0</v>
      </c>
      <c r="CJ137" s="2">
        <f>IFERROR(IF($F137="地位Ⅰ",INDEX(幹材積成長量!$I$7:$K$148,MATCH((【入力】吸収量・排出量算定シート!$H137+(【入力】吸収量・排出量算定シート!CJ$17-【入力】吸収量・排出量算定シート!$CF$17)),幹材積成長量!$I$7:$I$148,0),MATCH(【入力】吸収量・排出量算定シート!$G137,幹材積成長量!$I$7:$K$7,0)),IF($F137="地位Ⅲ",INDEX(幹材積成長量!$O$7:$Q$148,MATCH((【入力】吸収量・排出量算定シート!$H137+(【入力】吸収量・排出量算定シート!CJ$17-【入力】吸収量・排出量算定シート!$CF$17)),幹材積成長量!$O$7:$O$148,0),MATCH(【入力】吸収量・排出量算定シート!$G137,幹材積成長量!$O$7:$Q$7,0)),INDEX(幹材積成長量!$L$7:$N$148,MATCH((【入力】吸収量・排出量算定シート!$H137+(【入力】吸収量・排出量算定シート!CJ$17-【入力】吸収量・排出量算定シート!$CF$17)),幹材積成長量!$L$7:$L$148,0),MATCH(【入力】吸収量・排出量算定シート!$G137,幹材積成長量!$L$7:$N$7,0)))),0)</f>
        <v>0</v>
      </c>
      <c r="CK137" s="2">
        <f>IFERROR(IF($F137="地位Ⅰ",INDEX(幹材積成長量!$I$7:$K$148,MATCH((【入力】吸収量・排出量算定シート!$H137+(【入力】吸収量・排出量算定シート!CK$17-【入力】吸収量・排出量算定シート!$CF$17)),幹材積成長量!$I$7:$I$148,0),MATCH(【入力】吸収量・排出量算定シート!$G137,幹材積成長量!$I$7:$K$7,0)),IF($F137="地位Ⅲ",INDEX(幹材積成長量!$O$7:$Q$148,MATCH((【入力】吸収量・排出量算定シート!$H137+(【入力】吸収量・排出量算定シート!CK$17-【入力】吸収量・排出量算定シート!$CF$17)),幹材積成長量!$O$7:$O$148,0),MATCH(【入力】吸収量・排出量算定シート!$G137,幹材積成長量!$O$7:$Q$7,0)),INDEX(幹材積成長量!$L$7:$N$148,MATCH((【入力】吸収量・排出量算定シート!$H137+(【入力】吸収量・排出量算定シート!CK$17-【入力】吸収量・排出量算定シート!$CF$17)),幹材積成長量!$L$7:$L$148,0),MATCH(【入力】吸収量・排出量算定シート!$G137,幹材積成長量!$L$7:$N$7,0)))),0)</f>
        <v>0</v>
      </c>
      <c r="CL137" s="2">
        <f>IFERROR(IF($F137="地位Ⅰ",INDEX(幹材積成長量!$I$7:$K$148,MATCH((【入力】吸収量・排出量算定シート!$H137+(【入力】吸収量・排出量算定シート!CL$17-【入力】吸収量・排出量算定シート!$CF$17)),幹材積成長量!$I$7:$I$148,0),MATCH(【入力】吸収量・排出量算定シート!$G137,幹材積成長量!$I$7:$K$7,0)),IF($F137="地位Ⅲ",INDEX(幹材積成長量!$O$7:$Q$148,MATCH((【入力】吸収量・排出量算定シート!$H137+(【入力】吸収量・排出量算定シート!CL$17-【入力】吸収量・排出量算定シート!$CF$17)),幹材積成長量!$O$7:$O$148,0),MATCH(【入力】吸収量・排出量算定シート!$G137,幹材積成長量!$O$7:$Q$7,0)),INDEX(幹材積成長量!$L$7:$N$148,MATCH((【入力】吸収量・排出量算定シート!$H137+(【入力】吸収量・排出量算定シート!CL$17-【入力】吸収量・排出量算定シート!$CF$17)),幹材積成長量!$L$7:$L$148,0),MATCH(【入力】吸収量・排出量算定シート!$G137,幹材積成長量!$L$7:$N$7,0)))),0)</f>
        <v>0</v>
      </c>
      <c r="CM137" s="2">
        <f>IFERROR(IF($F137="地位Ⅰ",INDEX(幹材積成長量!$I$7:$K$148,MATCH((【入力】吸収量・排出量算定シート!$H137+(【入力】吸収量・排出量算定シート!CM$17-【入力】吸収量・排出量算定シート!$CF$17)),幹材積成長量!$I$7:$I$148,0),MATCH(【入力】吸収量・排出量算定シート!$G137,幹材積成長量!$I$7:$K$7,0)),IF($F137="地位Ⅲ",INDEX(幹材積成長量!$O$7:$Q$148,MATCH((【入力】吸収量・排出量算定シート!$H137+(【入力】吸収量・排出量算定シート!CM$17-【入力】吸収量・排出量算定シート!$CF$17)),幹材積成長量!$O$7:$O$148,0),MATCH(【入力】吸収量・排出量算定シート!$G137,幹材積成長量!$O$7:$Q$7,0)),INDEX(幹材積成長量!$L$7:$N$148,MATCH((【入力】吸収量・排出量算定シート!$H137+(【入力】吸収量・排出量算定シート!CM$17-【入力】吸収量・排出量算定シート!$CF$17)),幹材積成長量!$L$7:$L$148,0),MATCH(【入力】吸収量・排出量算定シート!$G137,幹材積成長量!$L$7:$N$7,0)))),0)</f>
        <v>0</v>
      </c>
      <c r="CN137" s="2">
        <f>IFERROR(IF($F137="地位Ⅰ",INDEX(幹材積成長量!$I$7:$K$148,MATCH((【入力】吸収量・排出量算定シート!$H137+(【入力】吸収量・排出量算定シート!CN$17-【入力】吸収量・排出量算定シート!$CF$17)),幹材積成長量!$I$7:$I$148,0),MATCH(【入力】吸収量・排出量算定シート!$G137,幹材積成長量!$I$7:$K$7,0)),IF($F137="地位Ⅲ",INDEX(幹材積成長量!$O$7:$Q$148,MATCH((【入力】吸収量・排出量算定シート!$H137+(【入力】吸収量・排出量算定シート!CN$17-【入力】吸収量・排出量算定シート!$CF$17)),幹材積成長量!$O$7:$O$148,0),MATCH(【入力】吸収量・排出量算定シート!$G137,幹材積成長量!$O$7:$Q$7,0)),INDEX(幹材積成長量!$L$7:$N$148,MATCH((【入力】吸収量・排出量算定シート!$H137+(【入力】吸収量・排出量算定シート!CN$17-【入力】吸収量・排出量算定シート!$CF$17)),幹材積成長量!$L$7:$L$148,0),MATCH(【入力】吸収量・排出量算定シート!$G137,幹材積成長量!$L$7:$N$7,0)))),0)</f>
        <v>0</v>
      </c>
      <c r="CO137" s="2">
        <f>IFERROR(IF($F137="地位Ⅰ",INDEX(幹材積成長量!$I$7:$K$148,MATCH((【入力】吸収量・排出量算定シート!$H137+(【入力】吸収量・排出量算定シート!CO$17-【入力】吸収量・排出量算定シート!$CF$17)),幹材積成長量!$I$7:$I$148,0),MATCH(【入力】吸収量・排出量算定シート!$G137,幹材積成長量!$I$7:$K$7,0)),IF($F137="地位Ⅲ",INDEX(幹材積成長量!$O$7:$Q$148,MATCH((【入力】吸収量・排出量算定シート!$H137+(【入力】吸収量・排出量算定シート!CO$17-【入力】吸収量・排出量算定シート!$CF$17)),幹材積成長量!$O$7:$O$148,0),MATCH(【入力】吸収量・排出量算定シート!$G137,幹材積成長量!$O$7:$Q$7,0)),INDEX(幹材積成長量!$L$7:$N$148,MATCH((【入力】吸収量・排出量算定シート!$H137+(【入力】吸収量・排出量算定シート!CO$17-【入力】吸収量・排出量算定シート!$CF$17)),幹材積成長量!$L$7:$L$148,0),MATCH(【入力】吸収量・排出量算定シート!$G137,幹材積成長量!$L$7:$N$7,0)))),0)</f>
        <v>0</v>
      </c>
      <c r="CP137" s="2">
        <f>IFERROR(IF($F137="地位Ⅰ",INDEX(幹材積成長量!$I$7:$K$148,MATCH((【入力】吸収量・排出量算定シート!$H137+(【入力】吸収量・排出量算定シート!CP$17-【入力】吸収量・排出量算定シート!$CF$17)),幹材積成長量!$I$7:$I$148,0),MATCH(【入力】吸収量・排出量算定シート!$G137,幹材積成長量!$I$7:$K$7,0)),IF($F137="地位Ⅲ",INDEX(幹材積成長量!$O$7:$Q$148,MATCH((【入力】吸収量・排出量算定シート!$H137+(【入力】吸収量・排出量算定シート!CP$17-【入力】吸収量・排出量算定シート!$CF$17)),幹材積成長量!$O$7:$O$148,0),MATCH(【入力】吸収量・排出量算定シート!$G137,幹材積成長量!$O$7:$Q$7,0)),INDEX(幹材積成長量!$L$7:$N$148,MATCH((【入力】吸収量・排出量算定シート!$H137+(【入力】吸収量・排出量算定シート!CP$17-【入力】吸収量・排出量算定シート!$CF$17)),幹材積成長量!$L$7:$L$148,0),MATCH(【入力】吸収量・排出量算定シート!$G137,幹材積成長量!$L$7:$N$7,0)))),0)</f>
        <v>0</v>
      </c>
      <c r="CQ137" s="2">
        <f>IFERROR(IF($F137="地位Ⅰ",INDEX(幹材積成長量!$I$7:$K$148,MATCH((【入力】吸収量・排出量算定シート!$H137+(【入力】吸収量・排出量算定シート!CQ$17-【入力】吸収量・排出量算定シート!$CF$17)),幹材積成長量!$I$7:$I$148,0),MATCH(【入力】吸収量・排出量算定シート!$G137,幹材積成長量!$I$7:$K$7,0)),IF($F137="地位Ⅲ",INDEX(幹材積成長量!$O$7:$Q$148,MATCH((【入力】吸収量・排出量算定シート!$H137+(【入力】吸収量・排出量算定シート!CQ$17-【入力】吸収量・排出量算定シート!$CF$17)),幹材積成長量!$O$7:$O$148,0),MATCH(【入力】吸収量・排出量算定シート!$G137,幹材積成長量!$O$7:$Q$7,0)),INDEX(幹材積成長量!$L$7:$N$148,MATCH((【入力】吸収量・排出量算定シート!$H137+(【入力】吸収量・排出量算定シート!CQ$17-【入力】吸収量・排出量算定シート!$CF$17)),幹材積成長量!$L$7:$L$148,0),MATCH(【入力】吸収量・排出量算定シート!$G137,幹材積成長量!$L$7:$N$7,0)))),0)</f>
        <v>0</v>
      </c>
      <c r="CR137" s="2">
        <f>IFERROR(IF($F137="地位Ⅰ",INDEX(幹材積成長量!$I$7:$K$148,MATCH((【入力】吸収量・排出量算定シート!$H137+(【入力】吸収量・排出量算定シート!CR$17-【入力】吸収量・排出量算定シート!$CF$17)),幹材積成長量!$I$7:$I$148,0),MATCH(【入力】吸収量・排出量算定シート!$G137,幹材積成長量!$I$7:$K$7,0)),IF($F137="地位Ⅲ",INDEX(幹材積成長量!$O$7:$Q$148,MATCH((【入力】吸収量・排出量算定シート!$H137+(【入力】吸収量・排出量算定シート!CR$17-【入力】吸収量・排出量算定シート!$CF$17)),幹材積成長量!$O$7:$O$148,0),MATCH(【入力】吸収量・排出量算定シート!$G137,幹材積成長量!$O$7:$Q$7,0)),INDEX(幹材積成長量!$L$7:$N$148,MATCH((【入力】吸収量・排出量算定シート!$H137+(【入力】吸収量・排出量算定シート!CR$17-【入力】吸収量・排出量算定シート!$CF$17)),幹材積成長量!$L$7:$L$148,0),MATCH(【入力】吸収量・排出量算定シート!$G137,幹材積成長量!$L$7:$N$7,0)))),0)</f>
        <v>0</v>
      </c>
      <c r="CS137" s="2">
        <f>IFERROR(IF($F137="地位Ⅰ",INDEX(幹材積成長量!$I$7:$K$148,MATCH((【入力】吸収量・排出量算定シート!$H137+(【入力】吸収量・排出量算定シート!CS$17-【入力】吸収量・排出量算定シート!$CF$17)),幹材積成長量!$I$7:$I$148,0),MATCH(【入力】吸収量・排出量算定シート!$G137,幹材積成長量!$I$7:$K$7,0)),IF($F137="地位Ⅲ",INDEX(幹材積成長量!$O$7:$Q$148,MATCH((【入力】吸収量・排出量算定シート!$H137+(【入力】吸収量・排出量算定シート!CS$17-【入力】吸収量・排出量算定シート!$CF$17)),幹材積成長量!$O$7:$O$148,0),MATCH(【入力】吸収量・排出量算定シート!$G137,幹材積成長量!$O$7:$Q$7,0)),INDEX(幹材積成長量!$L$7:$N$148,MATCH((【入力】吸収量・排出量算定シート!$H137+(【入力】吸収量・排出量算定シート!CS$17-【入力】吸収量・排出量算定シート!$CF$17)),幹材積成長量!$L$7:$L$148,0),MATCH(【入力】吸収量・排出量算定シート!$G137,幹材積成長量!$L$7:$N$7,0)))),0)</f>
        <v>0</v>
      </c>
      <c r="CT137" s="2">
        <f>IFERROR(IF($F137="地位Ⅰ",INDEX(幹材積成長量!$I$7:$K$148,MATCH((【入力】吸収量・排出量算定シート!$H137+(【入力】吸収量・排出量算定シート!CT$17-【入力】吸収量・排出量算定シート!$CF$17)),幹材積成長量!$I$7:$I$148,0),MATCH(【入力】吸収量・排出量算定シート!$G137,幹材積成長量!$I$7:$K$7,0)),IF($F137="地位Ⅲ",INDEX(幹材積成長量!$O$7:$Q$148,MATCH((【入力】吸収量・排出量算定シート!$H137+(【入力】吸収量・排出量算定シート!CT$17-【入力】吸収量・排出量算定シート!$CF$17)),幹材積成長量!$O$7:$O$148,0),MATCH(【入力】吸収量・排出量算定シート!$G137,幹材積成長量!$O$7:$Q$7,0)),INDEX(幹材積成長量!$L$7:$N$148,MATCH((【入力】吸収量・排出量算定シート!$H137+(【入力】吸収量・排出量算定シート!CT$17-【入力】吸収量・排出量算定シート!$CF$17)),幹材積成長量!$L$7:$L$148,0),MATCH(【入力】吸収量・排出量算定シート!$G137,幹材積成長量!$L$7:$N$7,0)))),0)</f>
        <v>0</v>
      </c>
      <c r="CU137" s="2">
        <f>IFERROR(IF($F137="地位Ⅰ",INDEX(幹材積成長量!$I$7:$K$148,MATCH((【入力】吸収量・排出量算定シート!$H137+(【入力】吸収量・排出量算定シート!CU$17-【入力】吸収量・排出量算定シート!$CF$17)),幹材積成長量!$I$7:$I$148,0),MATCH(【入力】吸収量・排出量算定シート!$G137,幹材積成長量!$I$7:$K$7,0)),IF($F137="地位Ⅲ",INDEX(幹材積成長量!$O$7:$Q$148,MATCH((【入力】吸収量・排出量算定シート!$H137+(【入力】吸収量・排出量算定シート!CU$17-【入力】吸収量・排出量算定シート!$CF$17)),幹材積成長量!$O$7:$O$148,0),MATCH(【入力】吸収量・排出量算定シート!$G137,幹材積成長量!$O$7:$Q$7,0)),INDEX(幹材積成長量!$L$7:$N$148,MATCH((【入力】吸収量・排出量算定シート!$H137+(【入力】吸収量・排出量算定シート!CU$17-【入力】吸収量・排出量算定シート!$CF$17)),幹材積成長量!$L$7:$L$148,0),MATCH(【入力】吸収量・排出量算定シート!$G137,幹材積成長量!$L$7:$N$7,0)))),0)</f>
        <v>0</v>
      </c>
      <c r="CV137" s="2">
        <f>IFERROR(IF($F137="地位Ⅰ",INDEX(幹材積成長量!$I$7:$K$148,MATCH((【入力】吸収量・排出量算定シート!$H137+(【入力】吸収量・排出量算定シート!CV$17-【入力】吸収量・排出量算定シート!$CF$17)),幹材積成長量!$I$7:$I$148,0),MATCH(【入力】吸収量・排出量算定シート!$G137,幹材積成長量!$I$7:$K$7,0)),IF($F137="地位Ⅲ",INDEX(幹材積成長量!$O$7:$Q$148,MATCH((【入力】吸収量・排出量算定シート!$H137+(【入力】吸収量・排出量算定シート!CV$17-【入力】吸収量・排出量算定シート!$CF$17)),幹材積成長量!$O$7:$O$148,0),MATCH(【入力】吸収量・排出量算定シート!$G137,幹材積成長量!$O$7:$Q$7,0)),INDEX(幹材積成長量!$L$7:$N$148,MATCH((【入力】吸収量・排出量算定シート!$H137+(【入力】吸収量・排出量算定シート!CV$17-【入力】吸収量・排出量算定シート!$CF$17)),幹材積成長量!$L$7:$L$148,0),MATCH(【入力】吸収量・排出量算定シート!$G137,幹材積成長量!$L$7:$N$7,0)))),0)</f>
        <v>0</v>
      </c>
      <c r="CW137" s="2">
        <f t="shared" si="284"/>
        <v>0</v>
      </c>
      <c r="CX137" s="2">
        <f t="shared" si="285"/>
        <v>0</v>
      </c>
      <c r="CY137" s="2">
        <f t="shared" si="286"/>
        <v>0</v>
      </c>
      <c r="CZ137" s="2">
        <f t="shared" si="287"/>
        <v>0</v>
      </c>
      <c r="DA137" s="2">
        <f t="shared" si="288"/>
        <v>0</v>
      </c>
      <c r="DB137" s="2">
        <f t="shared" si="289"/>
        <v>0</v>
      </c>
      <c r="DC137" s="2">
        <f t="shared" si="290"/>
        <v>0</v>
      </c>
      <c r="DD137" s="2">
        <f t="shared" si="291"/>
        <v>0</v>
      </c>
      <c r="DE137" s="2">
        <f t="shared" si="292"/>
        <v>0</v>
      </c>
      <c r="DF137" s="2">
        <f t="shared" si="293"/>
        <v>0</v>
      </c>
      <c r="DG137" s="2">
        <f t="shared" si="294"/>
        <v>0</v>
      </c>
      <c r="DH137" s="2">
        <f t="shared" si="295"/>
        <v>0</v>
      </c>
      <c r="DI137" s="2">
        <f t="shared" si="296"/>
        <v>0</v>
      </c>
      <c r="DJ137" s="2">
        <f t="shared" si="297"/>
        <v>0</v>
      </c>
      <c r="DK137" s="2">
        <f t="shared" si="298"/>
        <v>0</v>
      </c>
      <c r="DL137" s="2">
        <f t="shared" si="299"/>
        <v>0</v>
      </c>
      <c r="DM137" s="2">
        <f t="shared" si="300"/>
        <v>0</v>
      </c>
      <c r="DN137" s="187">
        <f>IFERROR(IF($F137="地位Ⅰ",INDEX(幹材積成長量!$AE$7:$AG$14,8,MATCH(【入力】吸収量・排出量算定シート!$G137,幹材積成長量!$AE$7:$AG$7,0)),IF($F137="地位Ⅲ",INDEX(幹材積成長量!$AK$7:$AM$14,8,MATCH(【入力】吸収量・排出量算定シート!$G137,幹材積成長量!$AK$7:$AM$7,0)),INDEX(幹材積成長量!$AH$7:$AJ$14,8,MATCH(【入力】吸収量・排出量算定シート!$G137,幹材積成長量!$AH$7:$AJ$7,0)))),0)</f>
        <v>0</v>
      </c>
      <c r="DO137" s="187">
        <f>IFERROR(IF($F137="地位Ⅰ",INDEX(幹材積成長量!$AE$7:$AG$14,8,MATCH(【入力】吸収量・排出量算定シート!$G137,幹材積成長量!$AE$7:$AG$7,0)),IF($F137="地位Ⅲ",INDEX(幹材積成長量!$AK$7:$AM$14,8,MATCH(【入力】吸収量・排出量算定シート!$G137,幹材積成長量!$AK$7:$AM$7,0)),INDEX(幹材積成長量!$AH$7:$AJ$14,8,MATCH(【入力】吸収量・排出量算定シート!$G137,幹材積成長量!$AH$7:$AJ$7,0)))),0)</f>
        <v>0</v>
      </c>
      <c r="DP137" s="187">
        <f>IFERROR(IF($F137="地位Ⅰ",INDEX(幹材積成長量!$AE$7:$AG$14,8,MATCH(【入力】吸収量・排出量算定シート!$G137,幹材積成長量!$AE$7:$AG$7,0)),IF($F137="地位Ⅲ",INDEX(幹材積成長量!$AK$7:$AM$14,8,MATCH(【入力】吸収量・排出量算定シート!$G137,幹材積成長量!$AK$7:$AM$7,0)),INDEX(幹材積成長量!$AH$7:$AJ$14,8,MATCH(【入力】吸収量・排出量算定シート!$G137,幹材積成長量!$AH$7:$AJ$7,0)))),0)</f>
        <v>0</v>
      </c>
      <c r="DQ137" s="187">
        <f>IFERROR(IF($F137="地位Ⅰ",INDEX(幹材積成長量!$AE$7:$AG$14,8,MATCH(【入力】吸収量・排出量算定シート!$G137,幹材積成長量!$AE$7:$AG$7,0)),IF($F137="地位Ⅲ",INDEX(幹材積成長量!$AK$7:$AM$14,8,MATCH(【入力】吸収量・排出量算定シート!$G137,幹材積成長量!$AK$7:$AM$7,0)),INDEX(幹材積成長量!$AH$7:$AJ$14,8,MATCH(【入力】吸収量・排出量算定シート!$G137,幹材積成長量!$AH$7:$AJ$7,0)))),0)</f>
        <v>0</v>
      </c>
      <c r="DR137" s="187">
        <f>IFERROR(IF($F137="地位Ⅰ",INDEX(幹材積成長量!$AE$7:$AG$14,8,MATCH(【入力】吸収量・排出量算定シート!$G137,幹材積成長量!$AE$7:$AG$7,0)),IF($F137="地位Ⅲ",INDEX(幹材積成長量!$AK$7:$AM$14,8,MATCH(【入力】吸収量・排出量算定シート!$G137,幹材積成長量!$AK$7:$AM$7,0)),INDEX(幹材積成長量!$AH$7:$AJ$14,8,MATCH(【入力】吸収量・排出量算定シート!$G137,幹材積成長量!$AH$7:$AJ$7,0)))),0)</f>
        <v>0</v>
      </c>
      <c r="DS137" s="187">
        <f>IFERROR(IF($F137="地位Ⅰ",INDEX(幹材積成長量!$AE$7:$AG$14,8,MATCH(【入力】吸収量・排出量算定シート!$G137,幹材積成長量!$AE$7:$AG$7,0)),IF($F137="地位Ⅲ",INDEX(幹材積成長量!$AK$7:$AM$14,8,MATCH(【入力】吸収量・排出量算定シート!$G137,幹材積成長量!$AK$7:$AM$7,0)),INDEX(幹材積成長量!$AH$7:$AJ$14,8,MATCH(【入力】吸収量・排出量算定シート!$G137,幹材積成長量!$AH$7:$AJ$7,0)))),0)</f>
        <v>0</v>
      </c>
      <c r="DT137" s="187">
        <f>IFERROR(IF($F137="地位Ⅰ",INDEX(幹材積成長量!$AE$7:$AG$14,8,MATCH(【入力】吸収量・排出量算定シート!$G137,幹材積成長量!$AE$7:$AG$7,0)),IF($F137="地位Ⅲ",INDEX(幹材積成長量!$AK$7:$AM$14,8,MATCH(【入力】吸収量・排出量算定シート!$G137,幹材積成長量!$AK$7:$AM$7,0)),INDEX(幹材積成長量!$AH$7:$AJ$14,8,MATCH(【入力】吸収量・排出量算定シート!$G137,幹材積成長量!$AH$7:$AJ$7,0)))),0)</f>
        <v>0</v>
      </c>
      <c r="DU137" s="187">
        <f>IFERROR(IF($F137="地位Ⅰ",INDEX(幹材積成長量!$AE$7:$AG$14,8,MATCH(【入力】吸収量・排出量算定シート!$G137,幹材積成長量!$AE$7:$AG$7,0)),IF($F137="地位Ⅲ",INDEX(幹材積成長量!$AK$7:$AM$14,8,MATCH(【入力】吸収量・排出量算定シート!$G137,幹材積成長量!$AK$7:$AM$7,0)),INDEX(幹材積成長量!$AH$7:$AJ$14,8,MATCH(【入力】吸収量・排出量算定シート!$G137,幹材積成長量!$AH$7:$AJ$7,0)))),0)</f>
        <v>0</v>
      </c>
      <c r="DV137" s="187">
        <f>IFERROR(IF($F137="地位Ⅰ",INDEX(幹材積成長量!$AE$7:$AG$14,8,MATCH(【入力】吸収量・排出量算定シート!$G137,幹材積成長量!$AE$7:$AG$7,0)),IF($F137="地位Ⅲ",INDEX(幹材積成長量!$AK$7:$AM$14,8,MATCH(【入力】吸収量・排出量算定シート!$G137,幹材積成長量!$AK$7:$AM$7,0)),INDEX(幹材積成長量!$AH$7:$AJ$14,8,MATCH(【入力】吸収量・排出量算定シート!$G137,幹材積成長量!$AH$7:$AJ$7,0)))),0)</f>
        <v>0</v>
      </c>
      <c r="DW137" s="187">
        <f>IFERROR(IF($F137="地位Ⅰ",INDEX(幹材積成長量!$AE$7:$AG$14,8,MATCH(【入力】吸収量・排出量算定シート!$G137,幹材積成長量!$AE$7:$AG$7,0)),IF($F137="地位Ⅲ",INDEX(幹材積成長量!$AK$7:$AM$14,8,MATCH(【入力】吸収量・排出量算定シート!$G137,幹材積成長量!$AK$7:$AM$7,0)),INDEX(幹材積成長量!$AH$7:$AJ$14,8,MATCH(【入力】吸収量・排出量算定シート!$G137,幹材積成長量!$AH$7:$AJ$7,0)))),0)</f>
        <v>0</v>
      </c>
      <c r="DX137" s="187">
        <f>IFERROR(IF($F137="地位Ⅰ",INDEX(幹材積成長量!$AE$7:$AG$14,8,MATCH(【入力】吸収量・排出量算定シート!$G137,幹材積成長量!$AE$7:$AG$7,0)),IF($F137="地位Ⅲ",INDEX(幹材積成長量!$AK$7:$AM$14,8,MATCH(【入力】吸収量・排出量算定シート!$G137,幹材積成長量!$AK$7:$AM$7,0)),INDEX(幹材積成長量!$AH$7:$AJ$14,8,MATCH(【入力】吸収量・排出量算定シート!$G137,幹材積成長量!$AH$7:$AJ$7,0)))),0)</f>
        <v>0</v>
      </c>
      <c r="DY137" s="187">
        <f>IFERROR(IF($F137="地位Ⅰ",INDEX(幹材積成長量!$AE$7:$AG$14,8,MATCH(【入力】吸収量・排出量算定シート!$G137,幹材積成長量!$AE$7:$AG$7,0)),IF($F137="地位Ⅲ",INDEX(幹材積成長量!$AK$7:$AM$14,8,MATCH(【入力】吸収量・排出量算定シート!$G137,幹材積成長量!$AK$7:$AM$7,0)),INDEX(幹材積成長量!$AH$7:$AJ$14,8,MATCH(【入力】吸収量・排出量算定シート!$G137,幹材積成長量!$AH$7:$AJ$7,0)))),0)</f>
        <v>0</v>
      </c>
      <c r="DZ137" s="187">
        <f>IFERROR(IF($F137="地位Ⅰ",INDEX(幹材積成長量!$AE$7:$AG$14,8,MATCH(【入力】吸収量・排出量算定シート!$G137,幹材積成長量!$AE$7:$AG$7,0)),IF($F137="地位Ⅲ",INDEX(幹材積成長量!$AK$7:$AM$14,8,MATCH(【入力】吸収量・排出量算定シート!$G137,幹材積成長量!$AK$7:$AM$7,0)),INDEX(幹材積成長量!$AH$7:$AJ$14,8,MATCH(【入力】吸収量・排出量算定シート!$G137,幹材積成長量!$AH$7:$AJ$7,0)))),0)</f>
        <v>0</v>
      </c>
      <c r="EA137" s="187">
        <f>IFERROR(IF($F137="地位Ⅰ",INDEX(幹材積成長量!$AE$7:$AG$14,8,MATCH(【入力】吸収量・排出量算定シート!$G137,幹材積成長量!$AE$7:$AG$7,0)),IF($F137="地位Ⅲ",INDEX(幹材積成長量!$AK$7:$AM$14,8,MATCH(【入力】吸収量・排出量算定シート!$G137,幹材積成長量!$AK$7:$AM$7,0)),INDEX(幹材積成長量!$AH$7:$AJ$14,8,MATCH(【入力】吸収量・排出量算定シート!$G137,幹材積成長量!$AH$7:$AJ$7,0)))),0)</f>
        <v>0</v>
      </c>
      <c r="EB137" s="187">
        <f>IFERROR(IF($F137="地位Ⅰ",INDEX(幹材積成長量!$AE$7:$AG$14,8,MATCH(【入力】吸収量・排出量算定シート!$G137,幹材積成長量!$AE$7:$AG$7,0)),IF($F137="地位Ⅲ",INDEX(幹材積成長量!$AK$7:$AM$14,8,MATCH(【入力】吸収量・排出量算定シート!$G137,幹材積成長量!$AK$7:$AM$7,0)),INDEX(幹材積成長量!$AH$7:$AJ$14,8,MATCH(【入力】吸収量・排出量算定シート!$G137,幹材積成長量!$AH$7:$AJ$7,0)))),0)</f>
        <v>0</v>
      </c>
      <c r="EC137" s="187">
        <f>IFERROR(IF($F137="地位Ⅰ",INDEX(幹材積成長量!$AE$7:$AG$14,8,MATCH(【入力】吸収量・排出量算定シート!$G137,幹材積成長量!$AE$7:$AG$7,0)),IF($F137="地位Ⅲ",INDEX(幹材積成長量!$AK$7:$AM$14,8,MATCH(【入力】吸収量・排出量算定シート!$G137,幹材積成長量!$AK$7:$AM$7,0)),INDEX(幹材積成長量!$AH$7:$AJ$14,8,MATCH(【入力】吸収量・排出量算定シート!$G137,幹材積成長量!$AH$7:$AJ$7,0)))),0)</f>
        <v>0</v>
      </c>
      <c r="ED137" s="186">
        <f t="shared" si="301"/>
        <v>0</v>
      </c>
      <c r="EE137" s="186">
        <f t="shared" si="302"/>
        <v>0</v>
      </c>
      <c r="EF137" s="186">
        <f t="shared" si="303"/>
        <v>0</v>
      </c>
      <c r="EG137" s="186">
        <f t="shared" si="304"/>
        <v>0</v>
      </c>
      <c r="EH137" s="186">
        <f t="shared" si="305"/>
        <v>0</v>
      </c>
      <c r="EI137" s="186">
        <f t="shared" si="306"/>
        <v>0</v>
      </c>
      <c r="EJ137" s="186">
        <f t="shared" si="307"/>
        <v>0</v>
      </c>
      <c r="EK137" s="186">
        <f t="shared" si="308"/>
        <v>0</v>
      </c>
      <c r="EL137" s="186">
        <f t="shared" si="309"/>
        <v>0</v>
      </c>
      <c r="EM137" s="186">
        <f t="shared" si="310"/>
        <v>0</v>
      </c>
      <c r="EN137" s="186">
        <f t="shared" si="311"/>
        <v>0</v>
      </c>
      <c r="EO137" s="186">
        <f t="shared" si="312"/>
        <v>0</v>
      </c>
      <c r="EP137" s="186">
        <f t="shared" si="313"/>
        <v>0</v>
      </c>
      <c r="EQ137" s="186">
        <f t="shared" si="314"/>
        <v>0</v>
      </c>
      <c r="ER137" s="186">
        <f t="shared" si="315"/>
        <v>0</v>
      </c>
      <c r="ES137" s="186">
        <f t="shared" si="316"/>
        <v>0</v>
      </c>
      <c r="ET137" s="186">
        <f t="shared" si="317"/>
        <v>0</v>
      </c>
    </row>
    <row r="138" spans="2:150" x14ac:dyDescent="0.3">
      <c r="B138" s="3"/>
      <c r="C138" s="3"/>
      <c r="D138" s="3"/>
      <c r="E138" s="3"/>
      <c r="G138" s="217"/>
      <c r="J138" s="3"/>
      <c r="M138" s="187">
        <f>IFERROR(IF($F138="地位Ⅰ",INDEX(幹材積成長量!$S$7:$U$148,MATCH(【入力】吸収量・排出量算定シート!$H138+(M$17-$M$17),幹材積成長量!$S$7:$S$148,0),MATCH($G138,幹材積成長量!$S$7:$U$7,0)),IF($F138="地位Ⅲ",INDEX(幹材積成長量!$Y$7:$AA$148,MATCH(【入力】吸収量・排出量算定シート!$H138+(M$17-$M$17),幹材積成長量!$Y$7:$Y$148,0),MATCH($G138,幹材積成長量!$Y$7:$AA$7,0)),INDEX(幹材積成長量!$V$7:$X$148,MATCH(【入力】吸収量・排出量算定シート!$H138+(M$17-$M$17),幹材積成長量!$V$7:$V$148,0),MATCH($G138,幹材積成長量!$V$7:$X$7,0)))),0)</f>
        <v>0</v>
      </c>
      <c r="N138" s="187">
        <f>IFERROR(IF($F138="地位Ⅰ",INDEX(幹材積成長量!$S$7:$U$148,MATCH(【入力】吸収量・排出量算定シート!$H138+(N$17-$M$17),幹材積成長量!$S$7:$S$148,0),MATCH($G138,幹材積成長量!$S$7:$U$7,0)),IF($F138="地位Ⅲ",INDEX(幹材積成長量!$Y$7:$AA$148,MATCH(【入力】吸収量・排出量算定シート!$H138+(N$17-$M$17),幹材積成長量!$Y$7:$Y$148,0),MATCH($G138,幹材積成長量!$Y$7:$AA$7,0)),INDEX(幹材積成長量!$V$7:$X$148,MATCH(【入力】吸収量・排出量算定シート!$H138+(N$17-$M$17),幹材積成長量!$V$7:$V$148,0),MATCH($G138,幹材積成長量!$V$7:$X$7,0)))),0)</f>
        <v>0</v>
      </c>
      <c r="O138" s="187">
        <f>IFERROR(IF($F138="地位Ⅰ",INDEX(幹材積成長量!$S$7:$U$148,MATCH(【入力】吸収量・排出量算定シート!$H138+(O$17-$M$17),幹材積成長量!$S$7:$S$148,0),MATCH($G138,幹材積成長量!$S$7:$U$7,0)),IF($F138="地位Ⅲ",INDEX(幹材積成長量!$Y$7:$AA$148,MATCH(【入力】吸収量・排出量算定シート!$H138+(O$17-$M$17),幹材積成長量!$Y$7:$Y$148,0),MATCH($G138,幹材積成長量!$Y$7:$AA$7,0)),INDEX(幹材積成長量!$V$7:$X$148,MATCH(【入力】吸収量・排出量算定シート!$H138+(O$17-$M$17),幹材積成長量!$V$7:$V$148,0),MATCH($G138,幹材積成長量!$V$7:$X$7,0)))),0)</f>
        <v>0</v>
      </c>
      <c r="P138" s="187">
        <f>IFERROR(IF($F138="地位Ⅰ",INDEX(幹材積成長量!$S$7:$U$148,MATCH(【入力】吸収量・排出量算定シート!$H138+(P$17-$M$17),幹材積成長量!$S$7:$S$148,0),MATCH($G138,幹材積成長量!$S$7:$U$7,0)),IF($F138="地位Ⅲ",INDEX(幹材積成長量!$Y$7:$AA$148,MATCH(【入力】吸収量・排出量算定シート!$H138+(P$17-$M$17),幹材積成長量!$Y$7:$Y$148,0),MATCH($G138,幹材積成長量!$Y$7:$AA$7,0)),INDEX(幹材積成長量!$V$7:$X$148,MATCH(【入力】吸収量・排出量算定シート!$H138+(P$17-$M$17),幹材積成長量!$V$7:$V$148,0),MATCH($G138,幹材積成長量!$V$7:$X$7,0)))),0)</f>
        <v>0</v>
      </c>
      <c r="Q138" s="187">
        <f>IFERROR(IF($F138="地位Ⅰ",INDEX(幹材積成長量!$S$7:$U$148,MATCH(【入力】吸収量・排出量算定シート!$H138+(Q$17-$M$17),幹材積成長量!$S$7:$S$148,0),MATCH($G138,幹材積成長量!$S$7:$U$7,0)),IF($F138="地位Ⅲ",INDEX(幹材積成長量!$Y$7:$AA$148,MATCH(【入力】吸収量・排出量算定シート!$H138+(Q$17-$M$17),幹材積成長量!$Y$7:$Y$148,0),MATCH($G138,幹材積成長量!$Y$7:$AA$7,0)),INDEX(幹材積成長量!$V$7:$X$148,MATCH(【入力】吸収量・排出量算定シート!$H138+(Q$17-$M$17),幹材積成長量!$V$7:$V$148,0),MATCH($G138,幹材積成長量!$V$7:$X$7,0)))),0)</f>
        <v>0</v>
      </c>
      <c r="R138" s="187">
        <f>IFERROR(IF($F138="地位Ⅰ",INDEX(幹材積成長量!$S$7:$U$148,MATCH(【入力】吸収量・排出量算定シート!$H138+(R$17-$M$17),幹材積成長量!$S$7:$S$148,0),MATCH($G138,幹材積成長量!$S$7:$U$7,0)),IF($F138="地位Ⅲ",INDEX(幹材積成長量!$Y$7:$AA$148,MATCH(【入力】吸収量・排出量算定シート!$H138+(R$17-$M$17),幹材積成長量!$Y$7:$Y$148,0),MATCH($G138,幹材積成長量!$Y$7:$AA$7,0)),INDEX(幹材積成長量!$V$7:$X$148,MATCH(【入力】吸収量・排出量算定シート!$H138+(R$17-$M$17),幹材積成長量!$V$7:$V$148,0),MATCH($G138,幹材積成長量!$V$7:$X$7,0)))),0)</f>
        <v>0</v>
      </c>
      <c r="S138" s="187">
        <f>IFERROR(IF($F138="地位Ⅰ",INDEX(幹材積成長量!$S$7:$U$148,MATCH(【入力】吸収量・排出量算定シート!$H138+(S$17-$M$17),幹材積成長量!$S$7:$S$148,0),MATCH($G138,幹材積成長量!$S$7:$U$7,0)),IF($F138="地位Ⅲ",INDEX(幹材積成長量!$Y$7:$AA$148,MATCH(【入力】吸収量・排出量算定シート!$H138+(S$17-$M$17),幹材積成長量!$Y$7:$Y$148,0),MATCH($G138,幹材積成長量!$Y$7:$AA$7,0)),INDEX(幹材積成長量!$V$7:$X$148,MATCH(【入力】吸収量・排出量算定シート!$H138+(S$17-$M$17),幹材積成長量!$V$7:$V$148,0),MATCH($G138,幹材積成長量!$V$7:$X$7,0)))),0)</f>
        <v>0</v>
      </c>
      <c r="T138" s="187">
        <f>IFERROR(IF($F138="地位Ⅰ",INDEX(幹材積成長量!$S$7:$U$148,MATCH(【入力】吸収量・排出量算定シート!$H138+(T$17-$M$17),幹材積成長量!$S$7:$S$148,0),MATCH($G138,幹材積成長量!$S$7:$U$7,0)),IF($F138="地位Ⅲ",INDEX(幹材積成長量!$Y$7:$AA$148,MATCH(【入力】吸収量・排出量算定シート!$H138+(T$17-$M$17),幹材積成長量!$Y$7:$Y$148,0),MATCH($G138,幹材積成長量!$Y$7:$AA$7,0)),INDEX(幹材積成長量!$V$7:$X$148,MATCH(【入力】吸収量・排出量算定シート!$H138+(T$17-$M$17),幹材積成長量!$V$7:$V$148,0),MATCH($G138,幹材積成長量!$V$7:$X$7,0)))),0)</f>
        <v>0</v>
      </c>
      <c r="U138" s="187">
        <f>IFERROR(IF($F138="地位Ⅰ",INDEX(幹材積成長量!$S$7:$U$148,MATCH(【入力】吸収量・排出量算定シート!$H138+(U$17-$M$17),幹材積成長量!$S$7:$S$148,0),MATCH($G138,幹材積成長量!$S$7:$U$7,0)),IF($F138="地位Ⅲ",INDEX(幹材積成長量!$Y$7:$AA$148,MATCH(【入力】吸収量・排出量算定シート!$H138+(U$17-$M$17),幹材積成長量!$Y$7:$Y$148,0),MATCH($G138,幹材積成長量!$Y$7:$AA$7,0)),INDEX(幹材積成長量!$V$7:$X$148,MATCH(【入力】吸収量・排出量算定シート!$H138+(U$17-$M$17),幹材積成長量!$V$7:$V$148,0),MATCH($G138,幹材積成長量!$V$7:$X$7,0)))),0)</f>
        <v>0</v>
      </c>
      <c r="V138" s="187">
        <f>IFERROR(IF($F138="地位Ⅰ",INDEX(幹材積成長量!$S$7:$U$148,MATCH(【入力】吸収量・排出量算定シート!$H138+(V$17-$M$17),幹材積成長量!$S$7:$S$148,0),MATCH($G138,幹材積成長量!$S$7:$U$7,0)),IF($F138="地位Ⅲ",INDEX(幹材積成長量!$Y$7:$AA$148,MATCH(【入力】吸収量・排出量算定シート!$H138+(V$17-$M$17),幹材積成長量!$Y$7:$Y$148,0),MATCH($G138,幹材積成長量!$Y$7:$AA$7,0)),INDEX(幹材積成長量!$V$7:$X$148,MATCH(【入力】吸収量・排出量算定シート!$H138+(V$17-$M$17),幹材積成長量!$V$7:$V$148,0),MATCH($G138,幹材積成長量!$V$7:$X$7,0)))),0)</f>
        <v>0</v>
      </c>
      <c r="W138" s="187">
        <f>IFERROR(IF($F138="地位Ⅰ",INDEX(幹材積成長量!$S$7:$U$148,MATCH(【入力】吸収量・排出量算定シート!$H138+(W$17-$M$17),幹材積成長量!$S$7:$S$148,0),MATCH($G138,幹材積成長量!$S$7:$U$7,0)),IF($F138="地位Ⅲ",INDEX(幹材積成長量!$Y$7:$AA$148,MATCH(【入力】吸収量・排出量算定シート!$H138+(W$17-$M$17),幹材積成長量!$Y$7:$Y$148,0),MATCH($G138,幹材積成長量!$Y$7:$AA$7,0)),INDEX(幹材積成長量!$V$7:$X$148,MATCH(【入力】吸収量・排出量算定シート!$H138+(W$17-$M$17),幹材積成長量!$V$7:$V$148,0),MATCH($G138,幹材積成長量!$V$7:$X$7,0)))),0)</f>
        <v>0</v>
      </c>
      <c r="X138" s="187">
        <f>IFERROR(IF($F138="地位Ⅰ",INDEX(幹材積成長量!$S$7:$U$148,MATCH(【入力】吸収量・排出量算定シート!$H138+(X$17-$M$17),幹材積成長量!$S$7:$S$148,0),MATCH($G138,幹材積成長量!$S$7:$U$7,0)),IF($F138="地位Ⅲ",INDEX(幹材積成長量!$Y$7:$AA$148,MATCH(【入力】吸収量・排出量算定シート!$H138+(X$17-$M$17),幹材積成長量!$Y$7:$Y$148,0),MATCH($G138,幹材積成長量!$Y$7:$AA$7,0)),INDEX(幹材積成長量!$V$7:$X$148,MATCH(【入力】吸収量・排出量算定シート!$H138+(X$17-$M$17),幹材積成長量!$V$7:$V$148,0),MATCH($G138,幹材積成長量!$V$7:$X$7,0)))),0)</f>
        <v>0</v>
      </c>
      <c r="Y138" s="187">
        <f>IFERROR(IF($F138="地位Ⅰ",INDEX(幹材積成長量!$S$7:$U$148,MATCH(【入力】吸収量・排出量算定シート!$H138+(Y$17-$M$17),幹材積成長量!$S$7:$S$148,0),MATCH($G138,幹材積成長量!$S$7:$U$7,0)),IF($F138="地位Ⅲ",INDEX(幹材積成長量!$Y$7:$AA$148,MATCH(【入力】吸収量・排出量算定シート!$H138+(Y$17-$M$17),幹材積成長量!$Y$7:$Y$148,0),MATCH($G138,幹材積成長量!$Y$7:$AA$7,0)),INDEX(幹材積成長量!$V$7:$X$148,MATCH(【入力】吸収量・排出量算定シート!$H138+(Y$17-$M$17),幹材積成長量!$V$7:$V$148,0),MATCH($G138,幹材積成長量!$V$7:$X$7,0)))),0)</f>
        <v>0</v>
      </c>
      <c r="Z138" s="187">
        <f>IFERROR(IF($F138="地位Ⅰ",INDEX(幹材積成長量!$S$7:$U$148,MATCH(【入力】吸収量・排出量算定シート!$H138+(Z$17-$M$17),幹材積成長量!$S$7:$S$148,0),MATCH($G138,幹材積成長量!$S$7:$U$7,0)),IF($F138="地位Ⅲ",INDEX(幹材積成長量!$Y$7:$AA$148,MATCH(【入力】吸収量・排出量算定シート!$H138+(Z$17-$M$17),幹材積成長量!$Y$7:$Y$148,0),MATCH($G138,幹材積成長量!$Y$7:$AA$7,0)),INDEX(幹材積成長量!$V$7:$X$148,MATCH(【入力】吸収量・排出量算定シート!$H138+(Z$17-$M$17),幹材積成長量!$V$7:$V$148,0),MATCH($G138,幹材積成長量!$V$7:$X$7,0)))),0)</f>
        <v>0</v>
      </c>
      <c r="AA138" s="187">
        <f>IFERROR(IF($F138="地位Ⅰ",INDEX(幹材積成長量!$S$7:$U$148,MATCH(【入力】吸収量・排出量算定シート!$H138+(AA$17-$M$17),幹材積成長量!$S$7:$S$148,0),MATCH($G138,幹材積成長量!$S$7:$U$7,0)),IF($F138="地位Ⅲ",INDEX(幹材積成長量!$Y$7:$AA$148,MATCH(【入力】吸収量・排出量算定シート!$H138+(AA$17-$M$17),幹材積成長量!$Y$7:$Y$148,0),MATCH($G138,幹材積成長量!$Y$7:$AA$7,0)),INDEX(幹材積成長量!$V$7:$X$148,MATCH(【入力】吸収量・排出量算定シート!$H138+(AA$17-$M$17),幹材積成長量!$V$7:$V$148,0),MATCH($G138,幹材積成長量!$V$7:$X$7,0)))),0)</f>
        <v>0</v>
      </c>
      <c r="AB138" s="187">
        <f>IFERROR(IF($F138="地位Ⅰ",INDEX(幹材積成長量!$S$7:$U$148,MATCH(【入力】吸収量・排出量算定シート!$H138+(AB$17-$M$17),幹材積成長量!$S$7:$S$148,0),MATCH($G138,幹材積成長量!$S$7:$U$7,0)),IF($F138="地位Ⅲ",INDEX(幹材積成長量!$Y$7:$AA$148,MATCH(【入力】吸収量・排出量算定シート!$H138+(AB$17-$M$17),幹材積成長量!$Y$7:$Y$148,0),MATCH($G138,幹材積成長量!$Y$7:$AA$7,0)),INDEX(幹材積成長量!$V$7:$X$148,MATCH(【入力】吸収量・排出量算定シート!$H138+(AB$17-$M$17),幹材積成長量!$V$7:$V$148,0),MATCH($G138,幹材積成長量!$V$7:$X$7,0)))),0)</f>
        <v>0</v>
      </c>
      <c r="AC138" s="187">
        <f>IFERROR(IF($F138="地位Ⅰ",INDEX(幹材積成長量!$S$7:$U$148,MATCH(【入力】吸収量・排出量算定シート!$H138+(AC$17-$M$17),幹材積成長量!$S$7:$S$148,0),MATCH($G138,幹材積成長量!$S$7:$U$7,0)),IF($F138="地位Ⅲ",INDEX(幹材積成長量!$Y$7:$AA$148,MATCH(【入力】吸収量・排出量算定シート!$H138+(AC$17-$M$17),幹材積成長量!$Y$7:$Y$148,0),MATCH($G138,幹材積成長量!$Y$7:$AA$7,0)),INDEX(幹材積成長量!$V$7:$X$148,MATCH(【入力】吸収量・排出量算定シート!$H138+(AC$17-$M$17),幹材積成長量!$V$7:$V$148,0),MATCH($G138,幹材積成長量!$V$7:$X$7,0)))),0)</f>
        <v>0</v>
      </c>
      <c r="AD138" s="2">
        <f>IFERROR(INDEX('BEF（拡大係数）'!$A$4:$AO$154,MATCH(【入力】吸収量・排出量算定シート!$H138,'BEF（拡大係数）'!$A$4:$A$154,0),MATCH($G138,'BEF（拡大係数）'!$A$4:$AO$4,0)),0)</f>
        <v>0</v>
      </c>
      <c r="AE138" s="2">
        <f>IFERROR(INDEX('BEF（拡大係数）'!$A$4:$AO$154,MATCH(【入力】吸収量・排出量算定シート!$H138,'BEF（拡大係数）'!$A$4:$A$154,0),MATCH($G138,'BEF（拡大係数）'!$A$4:$AO$4,0)),0)</f>
        <v>0</v>
      </c>
      <c r="AF138" s="2">
        <f>IFERROR(INDEX('BEF（拡大係数）'!$A$4:$AO$154,MATCH(【入力】吸収量・排出量算定シート!$H138,'BEF（拡大係数）'!$A$4:$A$154,0),MATCH($G138,'BEF（拡大係数）'!$A$4:$AO$4,0)),0)</f>
        <v>0</v>
      </c>
      <c r="AG138" s="2">
        <f>IFERROR(INDEX('BEF（拡大係数）'!$A$4:$AO$154,MATCH(【入力】吸収量・排出量算定シート!$H138,'BEF（拡大係数）'!$A$4:$A$154,0),MATCH($G138,'BEF（拡大係数）'!$A$4:$AO$4,0)),0)</f>
        <v>0</v>
      </c>
      <c r="AH138" s="2">
        <f>IFERROR(INDEX('BEF（拡大係数）'!$A$4:$AO$154,MATCH(【入力】吸収量・排出量算定シート!$H138,'BEF（拡大係数）'!$A$4:$A$154,0),MATCH($G138,'BEF（拡大係数）'!$A$4:$AO$4,0)),0)</f>
        <v>0</v>
      </c>
      <c r="AI138" s="2">
        <f>IFERROR(INDEX('BEF（拡大係数）'!$A$4:$AO$154,MATCH(【入力】吸収量・排出量算定シート!$H138,'BEF（拡大係数）'!$A$4:$A$154,0),MATCH($G138,'BEF（拡大係数）'!$A$4:$AO$4,0)),0)</f>
        <v>0</v>
      </c>
      <c r="AJ138" s="2">
        <f>IFERROR(INDEX('BEF（拡大係数）'!$A$4:$AO$154,MATCH(【入力】吸収量・排出量算定シート!$H138,'BEF（拡大係数）'!$A$4:$A$154,0),MATCH($G138,'BEF（拡大係数）'!$A$4:$AO$4,0)),0)</f>
        <v>0</v>
      </c>
      <c r="AK138" s="2">
        <f>IFERROR(INDEX('BEF（拡大係数）'!$A$4:$AO$154,MATCH(【入力】吸収量・排出量算定シート!$H138,'BEF（拡大係数）'!$A$4:$A$154,0),MATCH($G138,'BEF（拡大係数）'!$A$4:$AO$4,0)),0)</f>
        <v>0</v>
      </c>
      <c r="AL138" s="2">
        <f>IFERROR(INDEX('BEF（拡大係数）'!$A$4:$AO$154,MATCH(【入力】吸収量・排出量算定シート!$H138,'BEF（拡大係数）'!$A$4:$A$154,0),MATCH($G138,'BEF（拡大係数）'!$A$4:$AO$4,0)),0)</f>
        <v>0</v>
      </c>
      <c r="AM138" s="2">
        <f>IFERROR(INDEX('BEF（拡大係数）'!$A$4:$AO$154,MATCH(【入力】吸収量・排出量算定シート!$H138,'BEF（拡大係数）'!$A$4:$A$154,0),MATCH($G138,'BEF（拡大係数）'!$A$4:$AO$4,0)),0)</f>
        <v>0</v>
      </c>
      <c r="AN138" s="2">
        <f>IFERROR(INDEX('BEF（拡大係数）'!$A$4:$AO$154,MATCH(【入力】吸収量・排出量算定シート!$H138,'BEF（拡大係数）'!$A$4:$A$154,0),MATCH($G138,'BEF（拡大係数）'!$A$4:$AO$4,0)),0)</f>
        <v>0</v>
      </c>
      <c r="AO138" s="2">
        <f>IFERROR(INDEX('BEF（拡大係数）'!$A$4:$AO$154,MATCH(【入力】吸収量・排出量算定シート!$H138,'BEF（拡大係数）'!$A$4:$A$154,0),MATCH($G138,'BEF（拡大係数）'!$A$4:$AO$4,0)),0)</f>
        <v>0</v>
      </c>
      <c r="AP138" s="2">
        <f>IFERROR(INDEX('BEF（拡大係数）'!$A$4:$AO$154,MATCH(【入力】吸収量・排出量算定シート!$H138,'BEF（拡大係数）'!$A$4:$A$154,0),MATCH($G138,'BEF（拡大係数）'!$A$4:$AO$4,0)),0)</f>
        <v>0</v>
      </c>
      <c r="AQ138" s="2">
        <f>IFERROR(INDEX('BEF（拡大係数）'!$A$4:$AO$154,MATCH(【入力】吸収量・排出量算定シート!$H138,'BEF（拡大係数）'!$A$4:$A$154,0),MATCH($G138,'BEF（拡大係数）'!$A$4:$AO$4,0)),0)</f>
        <v>0</v>
      </c>
      <c r="AR138" s="2">
        <f>IFERROR(INDEX('BEF（拡大係数）'!$A$4:$AO$154,MATCH(【入力】吸収量・排出量算定シート!$H138,'BEF（拡大係数）'!$A$4:$A$154,0),MATCH($G138,'BEF（拡大係数）'!$A$4:$AO$4,0)),0)</f>
        <v>0</v>
      </c>
      <c r="AS138" s="2">
        <f>IFERROR(INDEX('BEF（拡大係数）'!$A$4:$AO$154,MATCH(【入力】吸収量・排出量算定シート!$H138,'BEF（拡大係数）'!$A$4:$A$154,0),MATCH($G138,'BEF（拡大係数）'!$A$4:$AO$4,0)),0)</f>
        <v>0</v>
      </c>
      <c r="AT138" s="2">
        <f>IFERROR(INDEX('BEF（拡大係数）'!$A$4:$AO$154,MATCH(【入力】吸収量・排出量算定シート!$H138,'BEF（拡大係数）'!$A$4:$A$154,0),MATCH($G138,'BEF（拡大係数）'!$A$4:$AO$4,0)),0)</f>
        <v>0</v>
      </c>
      <c r="AU138" s="2">
        <f>IFERROR(VLOOKUP($G138,パラメータ_オリジナル!$B$6:$G$45,4,FALSE),0)</f>
        <v>0</v>
      </c>
      <c r="AV138" s="2">
        <f>IFERROR(VLOOKUP($G138,パラメータ_オリジナル!$B$6:$G$45,5,FALSE),0)</f>
        <v>0</v>
      </c>
      <c r="AW138" s="2">
        <f>IFERROR(VLOOKUP($G138,パラメータ_オリジナル!$B$6:$G$45,6,FALSE),0)</f>
        <v>0</v>
      </c>
      <c r="AX138" s="125">
        <f t="shared" si="250"/>
        <v>0</v>
      </c>
      <c r="AY138" s="125">
        <f t="shared" si="251"/>
        <v>0</v>
      </c>
      <c r="AZ138" s="125">
        <f t="shared" si="252"/>
        <v>0</v>
      </c>
      <c r="BA138" s="125">
        <f t="shared" si="253"/>
        <v>0</v>
      </c>
      <c r="BB138" s="125">
        <f t="shared" si="254"/>
        <v>0</v>
      </c>
      <c r="BC138" s="125">
        <f t="shared" si="255"/>
        <v>0</v>
      </c>
      <c r="BD138" s="125">
        <f t="shared" si="256"/>
        <v>0</v>
      </c>
      <c r="BE138" s="125">
        <f t="shared" si="257"/>
        <v>0</v>
      </c>
      <c r="BF138" s="125">
        <f t="shared" si="258"/>
        <v>0</v>
      </c>
      <c r="BG138" s="125">
        <f t="shared" si="259"/>
        <v>0</v>
      </c>
      <c r="BH138" s="125">
        <f t="shared" si="260"/>
        <v>0</v>
      </c>
      <c r="BI138" s="125">
        <f t="shared" si="261"/>
        <v>0</v>
      </c>
      <c r="BJ138" s="125">
        <f t="shared" si="262"/>
        <v>0</v>
      </c>
      <c r="BK138" s="125">
        <f t="shared" si="263"/>
        <v>0</v>
      </c>
      <c r="BL138" s="125">
        <f t="shared" si="264"/>
        <v>0</v>
      </c>
      <c r="BM138" s="125">
        <f t="shared" si="265"/>
        <v>0</v>
      </c>
      <c r="BN138" s="125">
        <f t="shared" si="266"/>
        <v>0</v>
      </c>
      <c r="BO138" s="125">
        <f t="shared" si="267"/>
        <v>0</v>
      </c>
      <c r="BP138" s="125">
        <f t="shared" si="268"/>
        <v>0</v>
      </c>
      <c r="BQ138" s="125">
        <f t="shared" si="269"/>
        <v>0</v>
      </c>
      <c r="BR138" s="125">
        <f t="shared" si="270"/>
        <v>0</v>
      </c>
      <c r="BS138" s="125">
        <f t="shared" si="271"/>
        <v>0</v>
      </c>
      <c r="BT138" s="125">
        <f t="shared" si="272"/>
        <v>0</v>
      </c>
      <c r="BU138" s="125">
        <f t="shared" si="273"/>
        <v>0</v>
      </c>
      <c r="BV138" s="125">
        <f t="shared" si="274"/>
        <v>0</v>
      </c>
      <c r="BW138" s="125">
        <f t="shared" si="275"/>
        <v>0</v>
      </c>
      <c r="BX138" s="125">
        <f t="shared" si="276"/>
        <v>0</v>
      </c>
      <c r="BY138" s="125">
        <f t="shared" si="277"/>
        <v>0</v>
      </c>
      <c r="BZ138" s="125">
        <f t="shared" si="278"/>
        <v>0</v>
      </c>
      <c r="CA138" s="125">
        <f t="shared" si="279"/>
        <v>0</v>
      </c>
      <c r="CB138" s="125">
        <f t="shared" si="280"/>
        <v>0</v>
      </c>
      <c r="CC138" s="125">
        <f t="shared" si="281"/>
        <v>0</v>
      </c>
      <c r="CD138" s="125">
        <f t="shared" si="282"/>
        <v>0</v>
      </c>
      <c r="CE138" s="125">
        <f t="shared" si="283"/>
        <v>0</v>
      </c>
      <c r="CF138" s="2">
        <f>IFERROR(IF($F138="地位Ⅰ",INDEX(幹材積成長量!$I$7:$K$148,MATCH((【入力】吸収量・排出量算定シート!$H138+(【入力】吸収量・排出量算定シート!CF$17-【入力】吸収量・排出量算定シート!$CF$17)),幹材積成長量!$I$7:$I$148,0),MATCH(【入力】吸収量・排出量算定シート!$G138,幹材積成長量!$I$7:$K$7,0)),IF($F138="地位Ⅲ",INDEX(幹材積成長量!$O$7:$Q$148,MATCH((【入力】吸収量・排出量算定シート!$H138+(【入力】吸収量・排出量算定シート!CF$17-【入力】吸収量・排出量算定シート!$CF$17)),幹材積成長量!$O$7:$O$148,0),MATCH(【入力】吸収量・排出量算定シート!$G138,幹材積成長量!$O$7:$Q$7,0)),INDEX(幹材積成長量!$L$7:$N$148,MATCH((【入力】吸収量・排出量算定シート!$H138+(【入力】吸収量・排出量算定シート!CF$17-【入力】吸収量・排出量算定シート!$CF$17)),幹材積成長量!$L$7:$L$148,0),MATCH(【入力】吸収量・排出量算定シート!$G138,幹材積成長量!$L$7:$N$7,0)))),0)</f>
        <v>0</v>
      </c>
      <c r="CG138" s="2">
        <f>IFERROR(IF($F138="地位Ⅰ",INDEX(幹材積成長量!$I$7:$K$148,MATCH((【入力】吸収量・排出量算定シート!$H138+(【入力】吸収量・排出量算定シート!CG$17-【入力】吸収量・排出量算定シート!$CF$17)),幹材積成長量!$I$7:$I$148,0),MATCH(【入力】吸収量・排出量算定シート!$G138,幹材積成長量!$I$7:$K$7,0)),IF($F138="地位Ⅲ",INDEX(幹材積成長量!$O$7:$Q$148,MATCH((【入力】吸収量・排出量算定シート!$H138+(【入力】吸収量・排出量算定シート!CG$17-【入力】吸収量・排出量算定シート!$CF$17)),幹材積成長量!$O$7:$O$148,0),MATCH(【入力】吸収量・排出量算定シート!$G138,幹材積成長量!$O$7:$Q$7,0)),INDEX(幹材積成長量!$L$7:$N$148,MATCH((【入力】吸収量・排出量算定シート!$H138+(【入力】吸収量・排出量算定シート!CG$17-【入力】吸収量・排出量算定シート!$CF$17)),幹材積成長量!$L$7:$L$148,0),MATCH(【入力】吸収量・排出量算定シート!$G138,幹材積成長量!$L$7:$N$7,0)))),0)</f>
        <v>0</v>
      </c>
      <c r="CH138" s="2">
        <f>IFERROR(IF($F138="地位Ⅰ",INDEX(幹材積成長量!$I$7:$K$148,MATCH((【入力】吸収量・排出量算定シート!$H138+(【入力】吸収量・排出量算定シート!CH$17-【入力】吸収量・排出量算定シート!$CF$17)),幹材積成長量!$I$7:$I$148,0),MATCH(【入力】吸収量・排出量算定シート!$G138,幹材積成長量!$I$7:$K$7,0)),IF($F138="地位Ⅲ",INDEX(幹材積成長量!$O$7:$Q$148,MATCH((【入力】吸収量・排出量算定シート!$H138+(【入力】吸収量・排出量算定シート!CH$17-【入力】吸収量・排出量算定シート!$CF$17)),幹材積成長量!$O$7:$O$148,0),MATCH(【入力】吸収量・排出量算定シート!$G138,幹材積成長量!$O$7:$Q$7,0)),INDEX(幹材積成長量!$L$7:$N$148,MATCH((【入力】吸収量・排出量算定シート!$H138+(【入力】吸収量・排出量算定シート!CH$17-【入力】吸収量・排出量算定シート!$CF$17)),幹材積成長量!$L$7:$L$148,0),MATCH(【入力】吸収量・排出量算定シート!$G138,幹材積成長量!$L$7:$N$7,0)))),0)</f>
        <v>0</v>
      </c>
      <c r="CI138" s="2">
        <f>IFERROR(IF($F138="地位Ⅰ",INDEX(幹材積成長量!$I$7:$K$148,MATCH((【入力】吸収量・排出量算定シート!$H138+(【入力】吸収量・排出量算定シート!CI$17-【入力】吸収量・排出量算定シート!$CF$17)),幹材積成長量!$I$7:$I$148,0),MATCH(【入力】吸収量・排出量算定シート!$G138,幹材積成長量!$I$7:$K$7,0)),IF($F138="地位Ⅲ",INDEX(幹材積成長量!$O$7:$Q$148,MATCH((【入力】吸収量・排出量算定シート!$H138+(【入力】吸収量・排出量算定シート!CI$17-【入力】吸収量・排出量算定シート!$CF$17)),幹材積成長量!$O$7:$O$148,0),MATCH(【入力】吸収量・排出量算定シート!$G138,幹材積成長量!$O$7:$Q$7,0)),INDEX(幹材積成長量!$L$7:$N$148,MATCH((【入力】吸収量・排出量算定シート!$H138+(【入力】吸収量・排出量算定シート!CI$17-【入力】吸収量・排出量算定シート!$CF$17)),幹材積成長量!$L$7:$L$148,0),MATCH(【入力】吸収量・排出量算定シート!$G138,幹材積成長量!$L$7:$N$7,0)))),0)</f>
        <v>0</v>
      </c>
      <c r="CJ138" s="2">
        <f>IFERROR(IF($F138="地位Ⅰ",INDEX(幹材積成長量!$I$7:$K$148,MATCH((【入力】吸収量・排出量算定シート!$H138+(【入力】吸収量・排出量算定シート!CJ$17-【入力】吸収量・排出量算定シート!$CF$17)),幹材積成長量!$I$7:$I$148,0),MATCH(【入力】吸収量・排出量算定シート!$G138,幹材積成長量!$I$7:$K$7,0)),IF($F138="地位Ⅲ",INDEX(幹材積成長量!$O$7:$Q$148,MATCH((【入力】吸収量・排出量算定シート!$H138+(【入力】吸収量・排出量算定シート!CJ$17-【入力】吸収量・排出量算定シート!$CF$17)),幹材積成長量!$O$7:$O$148,0),MATCH(【入力】吸収量・排出量算定シート!$G138,幹材積成長量!$O$7:$Q$7,0)),INDEX(幹材積成長量!$L$7:$N$148,MATCH((【入力】吸収量・排出量算定シート!$H138+(【入力】吸収量・排出量算定シート!CJ$17-【入力】吸収量・排出量算定シート!$CF$17)),幹材積成長量!$L$7:$L$148,0),MATCH(【入力】吸収量・排出量算定シート!$G138,幹材積成長量!$L$7:$N$7,0)))),0)</f>
        <v>0</v>
      </c>
      <c r="CK138" s="2">
        <f>IFERROR(IF($F138="地位Ⅰ",INDEX(幹材積成長量!$I$7:$K$148,MATCH((【入力】吸収量・排出量算定シート!$H138+(【入力】吸収量・排出量算定シート!CK$17-【入力】吸収量・排出量算定シート!$CF$17)),幹材積成長量!$I$7:$I$148,0),MATCH(【入力】吸収量・排出量算定シート!$G138,幹材積成長量!$I$7:$K$7,0)),IF($F138="地位Ⅲ",INDEX(幹材積成長量!$O$7:$Q$148,MATCH((【入力】吸収量・排出量算定シート!$H138+(【入力】吸収量・排出量算定シート!CK$17-【入力】吸収量・排出量算定シート!$CF$17)),幹材積成長量!$O$7:$O$148,0),MATCH(【入力】吸収量・排出量算定シート!$G138,幹材積成長量!$O$7:$Q$7,0)),INDEX(幹材積成長量!$L$7:$N$148,MATCH((【入力】吸収量・排出量算定シート!$H138+(【入力】吸収量・排出量算定シート!CK$17-【入力】吸収量・排出量算定シート!$CF$17)),幹材積成長量!$L$7:$L$148,0),MATCH(【入力】吸収量・排出量算定シート!$G138,幹材積成長量!$L$7:$N$7,0)))),0)</f>
        <v>0</v>
      </c>
      <c r="CL138" s="2">
        <f>IFERROR(IF($F138="地位Ⅰ",INDEX(幹材積成長量!$I$7:$K$148,MATCH((【入力】吸収量・排出量算定シート!$H138+(【入力】吸収量・排出量算定シート!CL$17-【入力】吸収量・排出量算定シート!$CF$17)),幹材積成長量!$I$7:$I$148,0),MATCH(【入力】吸収量・排出量算定シート!$G138,幹材積成長量!$I$7:$K$7,0)),IF($F138="地位Ⅲ",INDEX(幹材積成長量!$O$7:$Q$148,MATCH((【入力】吸収量・排出量算定シート!$H138+(【入力】吸収量・排出量算定シート!CL$17-【入力】吸収量・排出量算定シート!$CF$17)),幹材積成長量!$O$7:$O$148,0),MATCH(【入力】吸収量・排出量算定シート!$G138,幹材積成長量!$O$7:$Q$7,0)),INDEX(幹材積成長量!$L$7:$N$148,MATCH((【入力】吸収量・排出量算定シート!$H138+(【入力】吸収量・排出量算定シート!CL$17-【入力】吸収量・排出量算定シート!$CF$17)),幹材積成長量!$L$7:$L$148,0),MATCH(【入力】吸収量・排出量算定シート!$G138,幹材積成長量!$L$7:$N$7,0)))),0)</f>
        <v>0</v>
      </c>
      <c r="CM138" s="2">
        <f>IFERROR(IF($F138="地位Ⅰ",INDEX(幹材積成長量!$I$7:$K$148,MATCH((【入力】吸収量・排出量算定シート!$H138+(【入力】吸収量・排出量算定シート!CM$17-【入力】吸収量・排出量算定シート!$CF$17)),幹材積成長量!$I$7:$I$148,0),MATCH(【入力】吸収量・排出量算定シート!$G138,幹材積成長量!$I$7:$K$7,0)),IF($F138="地位Ⅲ",INDEX(幹材積成長量!$O$7:$Q$148,MATCH((【入力】吸収量・排出量算定シート!$H138+(【入力】吸収量・排出量算定シート!CM$17-【入力】吸収量・排出量算定シート!$CF$17)),幹材積成長量!$O$7:$O$148,0),MATCH(【入力】吸収量・排出量算定シート!$G138,幹材積成長量!$O$7:$Q$7,0)),INDEX(幹材積成長量!$L$7:$N$148,MATCH((【入力】吸収量・排出量算定シート!$H138+(【入力】吸収量・排出量算定シート!CM$17-【入力】吸収量・排出量算定シート!$CF$17)),幹材積成長量!$L$7:$L$148,0),MATCH(【入力】吸収量・排出量算定シート!$G138,幹材積成長量!$L$7:$N$7,0)))),0)</f>
        <v>0</v>
      </c>
      <c r="CN138" s="2">
        <f>IFERROR(IF($F138="地位Ⅰ",INDEX(幹材積成長量!$I$7:$K$148,MATCH((【入力】吸収量・排出量算定シート!$H138+(【入力】吸収量・排出量算定シート!CN$17-【入力】吸収量・排出量算定シート!$CF$17)),幹材積成長量!$I$7:$I$148,0),MATCH(【入力】吸収量・排出量算定シート!$G138,幹材積成長量!$I$7:$K$7,0)),IF($F138="地位Ⅲ",INDEX(幹材積成長量!$O$7:$Q$148,MATCH((【入力】吸収量・排出量算定シート!$H138+(【入力】吸収量・排出量算定シート!CN$17-【入力】吸収量・排出量算定シート!$CF$17)),幹材積成長量!$O$7:$O$148,0),MATCH(【入力】吸収量・排出量算定シート!$G138,幹材積成長量!$O$7:$Q$7,0)),INDEX(幹材積成長量!$L$7:$N$148,MATCH((【入力】吸収量・排出量算定シート!$H138+(【入力】吸収量・排出量算定シート!CN$17-【入力】吸収量・排出量算定シート!$CF$17)),幹材積成長量!$L$7:$L$148,0),MATCH(【入力】吸収量・排出量算定シート!$G138,幹材積成長量!$L$7:$N$7,0)))),0)</f>
        <v>0</v>
      </c>
      <c r="CO138" s="2">
        <f>IFERROR(IF($F138="地位Ⅰ",INDEX(幹材積成長量!$I$7:$K$148,MATCH((【入力】吸収量・排出量算定シート!$H138+(【入力】吸収量・排出量算定シート!CO$17-【入力】吸収量・排出量算定シート!$CF$17)),幹材積成長量!$I$7:$I$148,0),MATCH(【入力】吸収量・排出量算定シート!$G138,幹材積成長量!$I$7:$K$7,0)),IF($F138="地位Ⅲ",INDEX(幹材積成長量!$O$7:$Q$148,MATCH((【入力】吸収量・排出量算定シート!$H138+(【入力】吸収量・排出量算定シート!CO$17-【入力】吸収量・排出量算定シート!$CF$17)),幹材積成長量!$O$7:$O$148,0),MATCH(【入力】吸収量・排出量算定シート!$G138,幹材積成長量!$O$7:$Q$7,0)),INDEX(幹材積成長量!$L$7:$N$148,MATCH((【入力】吸収量・排出量算定シート!$H138+(【入力】吸収量・排出量算定シート!CO$17-【入力】吸収量・排出量算定シート!$CF$17)),幹材積成長量!$L$7:$L$148,0),MATCH(【入力】吸収量・排出量算定シート!$G138,幹材積成長量!$L$7:$N$7,0)))),0)</f>
        <v>0</v>
      </c>
      <c r="CP138" s="2">
        <f>IFERROR(IF($F138="地位Ⅰ",INDEX(幹材積成長量!$I$7:$K$148,MATCH((【入力】吸収量・排出量算定シート!$H138+(【入力】吸収量・排出量算定シート!CP$17-【入力】吸収量・排出量算定シート!$CF$17)),幹材積成長量!$I$7:$I$148,0),MATCH(【入力】吸収量・排出量算定シート!$G138,幹材積成長量!$I$7:$K$7,0)),IF($F138="地位Ⅲ",INDEX(幹材積成長量!$O$7:$Q$148,MATCH((【入力】吸収量・排出量算定シート!$H138+(【入力】吸収量・排出量算定シート!CP$17-【入力】吸収量・排出量算定シート!$CF$17)),幹材積成長量!$O$7:$O$148,0),MATCH(【入力】吸収量・排出量算定シート!$G138,幹材積成長量!$O$7:$Q$7,0)),INDEX(幹材積成長量!$L$7:$N$148,MATCH((【入力】吸収量・排出量算定シート!$H138+(【入力】吸収量・排出量算定シート!CP$17-【入力】吸収量・排出量算定シート!$CF$17)),幹材積成長量!$L$7:$L$148,0),MATCH(【入力】吸収量・排出量算定シート!$G138,幹材積成長量!$L$7:$N$7,0)))),0)</f>
        <v>0</v>
      </c>
      <c r="CQ138" s="2">
        <f>IFERROR(IF($F138="地位Ⅰ",INDEX(幹材積成長量!$I$7:$K$148,MATCH((【入力】吸収量・排出量算定シート!$H138+(【入力】吸収量・排出量算定シート!CQ$17-【入力】吸収量・排出量算定シート!$CF$17)),幹材積成長量!$I$7:$I$148,0),MATCH(【入力】吸収量・排出量算定シート!$G138,幹材積成長量!$I$7:$K$7,0)),IF($F138="地位Ⅲ",INDEX(幹材積成長量!$O$7:$Q$148,MATCH((【入力】吸収量・排出量算定シート!$H138+(【入力】吸収量・排出量算定シート!CQ$17-【入力】吸収量・排出量算定シート!$CF$17)),幹材積成長量!$O$7:$O$148,0),MATCH(【入力】吸収量・排出量算定シート!$G138,幹材積成長量!$O$7:$Q$7,0)),INDEX(幹材積成長量!$L$7:$N$148,MATCH((【入力】吸収量・排出量算定シート!$H138+(【入力】吸収量・排出量算定シート!CQ$17-【入力】吸収量・排出量算定シート!$CF$17)),幹材積成長量!$L$7:$L$148,0),MATCH(【入力】吸収量・排出量算定シート!$G138,幹材積成長量!$L$7:$N$7,0)))),0)</f>
        <v>0</v>
      </c>
      <c r="CR138" s="2">
        <f>IFERROR(IF($F138="地位Ⅰ",INDEX(幹材積成長量!$I$7:$K$148,MATCH((【入力】吸収量・排出量算定シート!$H138+(【入力】吸収量・排出量算定シート!CR$17-【入力】吸収量・排出量算定シート!$CF$17)),幹材積成長量!$I$7:$I$148,0),MATCH(【入力】吸収量・排出量算定シート!$G138,幹材積成長量!$I$7:$K$7,0)),IF($F138="地位Ⅲ",INDEX(幹材積成長量!$O$7:$Q$148,MATCH((【入力】吸収量・排出量算定シート!$H138+(【入力】吸収量・排出量算定シート!CR$17-【入力】吸収量・排出量算定シート!$CF$17)),幹材積成長量!$O$7:$O$148,0),MATCH(【入力】吸収量・排出量算定シート!$G138,幹材積成長量!$O$7:$Q$7,0)),INDEX(幹材積成長量!$L$7:$N$148,MATCH((【入力】吸収量・排出量算定シート!$H138+(【入力】吸収量・排出量算定シート!CR$17-【入力】吸収量・排出量算定シート!$CF$17)),幹材積成長量!$L$7:$L$148,0),MATCH(【入力】吸収量・排出量算定シート!$G138,幹材積成長量!$L$7:$N$7,0)))),0)</f>
        <v>0</v>
      </c>
      <c r="CS138" s="2">
        <f>IFERROR(IF($F138="地位Ⅰ",INDEX(幹材積成長量!$I$7:$K$148,MATCH((【入力】吸収量・排出量算定シート!$H138+(【入力】吸収量・排出量算定シート!CS$17-【入力】吸収量・排出量算定シート!$CF$17)),幹材積成長量!$I$7:$I$148,0),MATCH(【入力】吸収量・排出量算定シート!$G138,幹材積成長量!$I$7:$K$7,0)),IF($F138="地位Ⅲ",INDEX(幹材積成長量!$O$7:$Q$148,MATCH((【入力】吸収量・排出量算定シート!$H138+(【入力】吸収量・排出量算定シート!CS$17-【入力】吸収量・排出量算定シート!$CF$17)),幹材積成長量!$O$7:$O$148,0),MATCH(【入力】吸収量・排出量算定シート!$G138,幹材積成長量!$O$7:$Q$7,0)),INDEX(幹材積成長量!$L$7:$N$148,MATCH((【入力】吸収量・排出量算定シート!$H138+(【入力】吸収量・排出量算定シート!CS$17-【入力】吸収量・排出量算定シート!$CF$17)),幹材積成長量!$L$7:$L$148,0),MATCH(【入力】吸収量・排出量算定シート!$G138,幹材積成長量!$L$7:$N$7,0)))),0)</f>
        <v>0</v>
      </c>
      <c r="CT138" s="2">
        <f>IFERROR(IF($F138="地位Ⅰ",INDEX(幹材積成長量!$I$7:$K$148,MATCH((【入力】吸収量・排出量算定シート!$H138+(【入力】吸収量・排出量算定シート!CT$17-【入力】吸収量・排出量算定シート!$CF$17)),幹材積成長量!$I$7:$I$148,0),MATCH(【入力】吸収量・排出量算定シート!$G138,幹材積成長量!$I$7:$K$7,0)),IF($F138="地位Ⅲ",INDEX(幹材積成長量!$O$7:$Q$148,MATCH((【入力】吸収量・排出量算定シート!$H138+(【入力】吸収量・排出量算定シート!CT$17-【入力】吸収量・排出量算定シート!$CF$17)),幹材積成長量!$O$7:$O$148,0),MATCH(【入力】吸収量・排出量算定シート!$G138,幹材積成長量!$O$7:$Q$7,0)),INDEX(幹材積成長量!$L$7:$N$148,MATCH((【入力】吸収量・排出量算定シート!$H138+(【入力】吸収量・排出量算定シート!CT$17-【入力】吸収量・排出量算定シート!$CF$17)),幹材積成長量!$L$7:$L$148,0),MATCH(【入力】吸収量・排出量算定シート!$G138,幹材積成長量!$L$7:$N$7,0)))),0)</f>
        <v>0</v>
      </c>
      <c r="CU138" s="2">
        <f>IFERROR(IF($F138="地位Ⅰ",INDEX(幹材積成長量!$I$7:$K$148,MATCH((【入力】吸収量・排出量算定シート!$H138+(【入力】吸収量・排出量算定シート!CU$17-【入力】吸収量・排出量算定シート!$CF$17)),幹材積成長量!$I$7:$I$148,0),MATCH(【入力】吸収量・排出量算定シート!$G138,幹材積成長量!$I$7:$K$7,0)),IF($F138="地位Ⅲ",INDEX(幹材積成長量!$O$7:$Q$148,MATCH((【入力】吸収量・排出量算定シート!$H138+(【入力】吸収量・排出量算定シート!CU$17-【入力】吸収量・排出量算定シート!$CF$17)),幹材積成長量!$O$7:$O$148,0),MATCH(【入力】吸収量・排出量算定シート!$G138,幹材積成長量!$O$7:$Q$7,0)),INDEX(幹材積成長量!$L$7:$N$148,MATCH((【入力】吸収量・排出量算定シート!$H138+(【入力】吸収量・排出量算定シート!CU$17-【入力】吸収量・排出量算定シート!$CF$17)),幹材積成長量!$L$7:$L$148,0),MATCH(【入力】吸収量・排出量算定シート!$G138,幹材積成長量!$L$7:$N$7,0)))),0)</f>
        <v>0</v>
      </c>
      <c r="CV138" s="2">
        <f>IFERROR(IF($F138="地位Ⅰ",INDEX(幹材積成長量!$I$7:$K$148,MATCH((【入力】吸収量・排出量算定シート!$H138+(【入力】吸収量・排出量算定シート!CV$17-【入力】吸収量・排出量算定シート!$CF$17)),幹材積成長量!$I$7:$I$148,0),MATCH(【入力】吸収量・排出量算定シート!$G138,幹材積成長量!$I$7:$K$7,0)),IF($F138="地位Ⅲ",INDEX(幹材積成長量!$O$7:$Q$148,MATCH((【入力】吸収量・排出量算定シート!$H138+(【入力】吸収量・排出量算定シート!CV$17-【入力】吸収量・排出量算定シート!$CF$17)),幹材積成長量!$O$7:$O$148,0),MATCH(【入力】吸収量・排出量算定シート!$G138,幹材積成長量!$O$7:$Q$7,0)),INDEX(幹材積成長量!$L$7:$N$148,MATCH((【入力】吸収量・排出量算定シート!$H138+(【入力】吸収量・排出量算定シート!CV$17-【入力】吸収量・排出量算定シート!$CF$17)),幹材積成長量!$L$7:$L$148,0),MATCH(【入力】吸収量・排出量算定シート!$G138,幹材積成長量!$L$7:$N$7,0)))),0)</f>
        <v>0</v>
      </c>
      <c r="CW138" s="2">
        <f t="shared" si="284"/>
        <v>0</v>
      </c>
      <c r="CX138" s="2">
        <f t="shared" si="285"/>
        <v>0</v>
      </c>
      <c r="CY138" s="2">
        <f t="shared" si="286"/>
        <v>0</v>
      </c>
      <c r="CZ138" s="2">
        <f t="shared" si="287"/>
        <v>0</v>
      </c>
      <c r="DA138" s="2">
        <f t="shared" si="288"/>
        <v>0</v>
      </c>
      <c r="DB138" s="2">
        <f t="shared" si="289"/>
        <v>0</v>
      </c>
      <c r="DC138" s="2">
        <f t="shared" si="290"/>
        <v>0</v>
      </c>
      <c r="DD138" s="2">
        <f t="shared" si="291"/>
        <v>0</v>
      </c>
      <c r="DE138" s="2">
        <f t="shared" si="292"/>
        <v>0</v>
      </c>
      <c r="DF138" s="2">
        <f t="shared" si="293"/>
        <v>0</v>
      </c>
      <c r="DG138" s="2">
        <f t="shared" si="294"/>
        <v>0</v>
      </c>
      <c r="DH138" s="2">
        <f t="shared" si="295"/>
        <v>0</v>
      </c>
      <c r="DI138" s="2">
        <f t="shared" si="296"/>
        <v>0</v>
      </c>
      <c r="DJ138" s="2">
        <f t="shared" si="297"/>
        <v>0</v>
      </c>
      <c r="DK138" s="2">
        <f t="shared" si="298"/>
        <v>0</v>
      </c>
      <c r="DL138" s="2">
        <f t="shared" si="299"/>
        <v>0</v>
      </c>
      <c r="DM138" s="2">
        <f t="shared" si="300"/>
        <v>0</v>
      </c>
      <c r="DN138" s="187">
        <f>IFERROR(IF($F138="地位Ⅰ",INDEX(幹材積成長量!$AE$7:$AG$14,8,MATCH(【入力】吸収量・排出量算定シート!$G138,幹材積成長量!$AE$7:$AG$7,0)),IF($F138="地位Ⅲ",INDEX(幹材積成長量!$AK$7:$AM$14,8,MATCH(【入力】吸収量・排出量算定シート!$G138,幹材積成長量!$AK$7:$AM$7,0)),INDEX(幹材積成長量!$AH$7:$AJ$14,8,MATCH(【入力】吸収量・排出量算定シート!$G138,幹材積成長量!$AH$7:$AJ$7,0)))),0)</f>
        <v>0</v>
      </c>
      <c r="DO138" s="187">
        <f>IFERROR(IF($F138="地位Ⅰ",INDEX(幹材積成長量!$AE$7:$AG$14,8,MATCH(【入力】吸収量・排出量算定シート!$G138,幹材積成長量!$AE$7:$AG$7,0)),IF($F138="地位Ⅲ",INDEX(幹材積成長量!$AK$7:$AM$14,8,MATCH(【入力】吸収量・排出量算定シート!$G138,幹材積成長量!$AK$7:$AM$7,0)),INDEX(幹材積成長量!$AH$7:$AJ$14,8,MATCH(【入力】吸収量・排出量算定シート!$G138,幹材積成長量!$AH$7:$AJ$7,0)))),0)</f>
        <v>0</v>
      </c>
      <c r="DP138" s="187">
        <f>IFERROR(IF($F138="地位Ⅰ",INDEX(幹材積成長量!$AE$7:$AG$14,8,MATCH(【入力】吸収量・排出量算定シート!$G138,幹材積成長量!$AE$7:$AG$7,0)),IF($F138="地位Ⅲ",INDEX(幹材積成長量!$AK$7:$AM$14,8,MATCH(【入力】吸収量・排出量算定シート!$G138,幹材積成長量!$AK$7:$AM$7,0)),INDEX(幹材積成長量!$AH$7:$AJ$14,8,MATCH(【入力】吸収量・排出量算定シート!$G138,幹材積成長量!$AH$7:$AJ$7,0)))),0)</f>
        <v>0</v>
      </c>
      <c r="DQ138" s="187">
        <f>IFERROR(IF($F138="地位Ⅰ",INDEX(幹材積成長量!$AE$7:$AG$14,8,MATCH(【入力】吸収量・排出量算定シート!$G138,幹材積成長量!$AE$7:$AG$7,0)),IF($F138="地位Ⅲ",INDEX(幹材積成長量!$AK$7:$AM$14,8,MATCH(【入力】吸収量・排出量算定シート!$G138,幹材積成長量!$AK$7:$AM$7,0)),INDEX(幹材積成長量!$AH$7:$AJ$14,8,MATCH(【入力】吸収量・排出量算定シート!$G138,幹材積成長量!$AH$7:$AJ$7,0)))),0)</f>
        <v>0</v>
      </c>
      <c r="DR138" s="187">
        <f>IFERROR(IF($F138="地位Ⅰ",INDEX(幹材積成長量!$AE$7:$AG$14,8,MATCH(【入力】吸収量・排出量算定シート!$G138,幹材積成長量!$AE$7:$AG$7,0)),IF($F138="地位Ⅲ",INDEX(幹材積成長量!$AK$7:$AM$14,8,MATCH(【入力】吸収量・排出量算定シート!$G138,幹材積成長量!$AK$7:$AM$7,0)),INDEX(幹材積成長量!$AH$7:$AJ$14,8,MATCH(【入力】吸収量・排出量算定シート!$G138,幹材積成長量!$AH$7:$AJ$7,0)))),0)</f>
        <v>0</v>
      </c>
      <c r="DS138" s="187">
        <f>IFERROR(IF($F138="地位Ⅰ",INDEX(幹材積成長量!$AE$7:$AG$14,8,MATCH(【入力】吸収量・排出量算定シート!$G138,幹材積成長量!$AE$7:$AG$7,0)),IF($F138="地位Ⅲ",INDEX(幹材積成長量!$AK$7:$AM$14,8,MATCH(【入力】吸収量・排出量算定シート!$G138,幹材積成長量!$AK$7:$AM$7,0)),INDEX(幹材積成長量!$AH$7:$AJ$14,8,MATCH(【入力】吸収量・排出量算定シート!$G138,幹材積成長量!$AH$7:$AJ$7,0)))),0)</f>
        <v>0</v>
      </c>
      <c r="DT138" s="187">
        <f>IFERROR(IF($F138="地位Ⅰ",INDEX(幹材積成長量!$AE$7:$AG$14,8,MATCH(【入力】吸収量・排出量算定シート!$G138,幹材積成長量!$AE$7:$AG$7,0)),IF($F138="地位Ⅲ",INDEX(幹材積成長量!$AK$7:$AM$14,8,MATCH(【入力】吸収量・排出量算定シート!$G138,幹材積成長量!$AK$7:$AM$7,0)),INDEX(幹材積成長量!$AH$7:$AJ$14,8,MATCH(【入力】吸収量・排出量算定シート!$G138,幹材積成長量!$AH$7:$AJ$7,0)))),0)</f>
        <v>0</v>
      </c>
      <c r="DU138" s="187">
        <f>IFERROR(IF($F138="地位Ⅰ",INDEX(幹材積成長量!$AE$7:$AG$14,8,MATCH(【入力】吸収量・排出量算定シート!$G138,幹材積成長量!$AE$7:$AG$7,0)),IF($F138="地位Ⅲ",INDEX(幹材積成長量!$AK$7:$AM$14,8,MATCH(【入力】吸収量・排出量算定シート!$G138,幹材積成長量!$AK$7:$AM$7,0)),INDEX(幹材積成長量!$AH$7:$AJ$14,8,MATCH(【入力】吸収量・排出量算定シート!$G138,幹材積成長量!$AH$7:$AJ$7,0)))),0)</f>
        <v>0</v>
      </c>
      <c r="DV138" s="187">
        <f>IFERROR(IF($F138="地位Ⅰ",INDEX(幹材積成長量!$AE$7:$AG$14,8,MATCH(【入力】吸収量・排出量算定シート!$G138,幹材積成長量!$AE$7:$AG$7,0)),IF($F138="地位Ⅲ",INDEX(幹材積成長量!$AK$7:$AM$14,8,MATCH(【入力】吸収量・排出量算定シート!$G138,幹材積成長量!$AK$7:$AM$7,0)),INDEX(幹材積成長量!$AH$7:$AJ$14,8,MATCH(【入力】吸収量・排出量算定シート!$G138,幹材積成長量!$AH$7:$AJ$7,0)))),0)</f>
        <v>0</v>
      </c>
      <c r="DW138" s="187">
        <f>IFERROR(IF($F138="地位Ⅰ",INDEX(幹材積成長量!$AE$7:$AG$14,8,MATCH(【入力】吸収量・排出量算定シート!$G138,幹材積成長量!$AE$7:$AG$7,0)),IF($F138="地位Ⅲ",INDEX(幹材積成長量!$AK$7:$AM$14,8,MATCH(【入力】吸収量・排出量算定シート!$G138,幹材積成長量!$AK$7:$AM$7,0)),INDEX(幹材積成長量!$AH$7:$AJ$14,8,MATCH(【入力】吸収量・排出量算定シート!$G138,幹材積成長量!$AH$7:$AJ$7,0)))),0)</f>
        <v>0</v>
      </c>
      <c r="DX138" s="187">
        <f>IFERROR(IF($F138="地位Ⅰ",INDEX(幹材積成長量!$AE$7:$AG$14,8,MATCH(【入力】吸収量・排出量算定シート!$G138,幹材積成長量!$AE$7:$AG$7,0)),IF($F138="地位Ⅲ",INDEX(幹材積成長量!$AK$7:$AM$14,8,MATCH(【入力】吸収量・排出量算定シート!$G138,幹材積成長量!$AK$7:$AM$7,0)),INDEX(幹材積成長量!$AH$7:$AJ$14,8,MATCH(【入力】吸収量・排出量算定シート!$G138,幹材積成長量!$AH$7:$AJ$7,0)))),0)</f>
        <v>0</v>
      </c>
      <c r="DY138" s="187">
        <f>IFERROR(IF($F138="地位Ⅰ",INDEX(幹材積成長量!$AE$7:$AG$14,8,MATCH(【入力】吸収量・排出量算定シート!$G138,幹材積成長量!$AE$7:$AG$7,0)),IF($F138="地位Ⅲ",INDEX(幹材積成長量!$AK$7:$AM$14,8,MATCH(【入力】吸収量・排出量算定シート!$G138,幹材積成長量!$AK$7:$AM$7,0)),INDEX(幹材積成長量!$AH$7:$AJ$14,8,MATCH(【入力】吸収量・排出量算定シート!$G138,幹材積成長量!$AH$7:$AJ$7,0)))),0)</f>
        <v>0</v>
      </c>
      <c r="DZ138" s="187">
        <f>IFERROR(IF($F138="地位Ⅰ",INDEX(幹材積成長量!$AE$7:$AG$14,8,MATCH(【入力】吸収量・排出量算定シート!$G138,幹材積成長量!$AE$7:$AG$7,0)),IF($F138="地位Ⅲ",INDEX(幹材積成長量!$AK$7:$AM$14,8,MATCH(【入力】吸収量・排出量算定シート!$G138,幹材積成長量!$AK$7:$AM$7,0)),INDEX(幹材積成長量!$AH$7:$AJ$14,8,MATCH(【入力】吸収量・排出量算定シート!$G138,幹材積成長量!$AH$7:$AJ$7,0)))),0)</f>
        <v>0</v>
      </c>
      <c r="EA138" s="187">
        <f>IFERROR(IF($F138="地位Ⅰ",INDEX(幹材積成長量!$AE$7:$AG$14,8,MATCH(【入力】吸収量・排出量算定シート!$G138,幹材積成長量!$AE$7:$AG$7,0)),IF($F138="地位Ⅲ",INDEX(幹材積成長量!$AK$7:$AM$14,8,MATCH(【入力】吸収量・排出量算定シート!$G138,幹材積成長量!$AK$7:$AM$7,0)),INDEX(幹材積成長量!$AH$7:$AJ$14,8,MATCH(【入力】吸収量・排出量算定シート!$G138,幹材積成長量!$AH$7:$AJ$7,0)))),0)</f>
        <v>0</v>
      </c>
      <c r="EB138" s="187">
        <f>IFERROR(IF($F138="地位Ⅰ",INDEX(幹材積成長量!$AE$7:$AG$14,8,MATCH(【入力】吸収量・排出量算定シート!$G138,幹材積成長量!$AE$7:$AG$7,0)),IF($F138="地位Ⅲ",INDEX(幹材積成長量!$AK$7:$AM$14,8,MATCH(【入力】吸収量・排出量算定シート!$G138,幹材積成長量!$AK$7:$AM$7,0)),INDEX(幹材積成長量!$AH$7:$AJ$14,8,MATCH(【入力】吸収量・排出量算定シート!$G138,幹材積成長量!$AH$7:$AJ$7,0)))),0)</f>
        <v>0</v>
      </c>
      <c r="EC138" s="187">
        <f>IFERROR(IF($F138="地位Ⅰ",INDEX(幹材積成長量!$AE$7:$AG$14,8,MATCH(【入力】吸収量・排出量算定シート!$G138,幹材積成長量!$AE$7:$AG$7,0)),IF($F138="地位Ⅲ",INDEX(幹材積成長量!$AK$7:$AM$14,8,MATCH(【入力】吸収量・排出量算定シート!$G138,幹材積成長量!$AK$7:$AM$7,0)),INDEX(幹材積成長量!$AH$7:$AJ$14,8,MATCH(【入力】吸収量・排出量算定シート!$G138,幹材積成長量!$AH$7:$AJ$7,0)))),0)</f>
        <v>0</v>
      </c>
      <c r="ED138" s="186">
        <f t="shared" si="301"/>
        <v>0</v>
      </c>
      <c r="EE138" s="186">
        <f t="shared" si="302"/>
        <v>0</v>
      </c>
      <c r="EF138" s="186">
        <f t="shared" si="303"/>
        <v>0</v>
      </c>
      <c r="EG138" s="186">
        <f t="shared" si="304"/>
        <v>0</v>
      </c>
      <c r="EH138" s="186">
        <f t="shared" si="305"/>
        <v>0</v>
      </c>
      <c r="EI138" s="186">
        <f t="shared" si="306"/>
        <v>0</v>
      </c>
      <c r="EJ138" s="186">
        <f t="shared" si="307"/>
        <v>0</v>
      </c>
      <c r="EK138" s="186">
        <f t="shared" si="308"/>
        <v>0</v>
      </c>
      <c r="EL138" s="186">
        <f t="shared" si="309"/>
        <v>0</v>
      </c>
      <c r="EM138" s="186">
        <f t="shared" si="310"/>
        <v>0</v>
      </c>
      <c r="EN138" s="186">
        <f t="shared" si="311"/>
        <v>0</v>
      </c>
      <c r="EO138" s="186">
        <f t="shared" si="312"/>
        <v>0</v>
      </c>
      <c r="EP138" s="186">
        <f t="shared" si="313"/>
        <v>0</v>
      </c>
      <c r="EQ138" s="186">
        <f t="shared" si="314"/>
        <v>0</v>
      </c>
      <c r="ER138" s="186">
        <f t="shared" si="315"/>
        <v>0</v>
      </c>
      <c r="ES138" s="186">
        <f t="shared" si="316"/>
        <v>0</v>
      </c>
      <c r="ET138" s="186">
        <f t="shared" si="317"/>
        <v>0</v>
      </c>
    </row>
    <row r="139" spans="2:150" x14ac:dyDescent="0.3">
      <c r="B139" s="3"/>
      <c r="C139" s="3"/>
      <c r="D139" s="3"/>
      <c r="E139" s="3"/>
      <c r="G139" s="217"/>
      <c r="J139" s="3"/>
      <c r="M139" s="187">
        <f>IFERROR(IF($F139="地位Ⅰ",INDEX(幹材積成長量!$S$7:$U$148,MATCH(【入力】吸収量・排出量算定シート!$H139+(M$17-$M$17),幹材積成長量!$S$7:$S$148,0),MATCH($G139,幹材積成長量!$S$7:$U$7,0)),IF($F139="地位Ⅲ",INDEX(幹材積成長量!$Y$7:$AA$148,MATCH(【入力】吸収量・排出量算定シート!$H139+(M$17-$M$17),幹材積成長量!$Y$7:$Y$148,0),MATCH($G139,幹材積成長量!$Y$7:$AA$7,0)),INDEX(幹材積成長量!$V$7:$X$148,MATCH(【入力】吸収量・排出量算定シート!$H139+(M$17-$M$17),幹材積成長量!$V$7:$V$148,0),MATCH($G139,幹材積成長量!$V$7:$X$7,0)))),0)</f>
        <v>0</v>
      </c>
      <c r="N139" s="187">
        <f>IFERROR(IF($F139="地位Ⅰ",INDEX(幹材積成長量!$S$7:$U$148,MATCH(【入力】吸収量・排出量算定シート!$H139+(N$17-$M$17),幹材積成長量!$S$7:$S$148,0),MATCH($G139,幹材積成長量!$S$7:$U$7,0)),IF($F139="地位Ⅲ",INDEX(幹材積成長量!$Y$7:$AA$148,MATCH(【入力】吸収量・排出量算定シート!$H139+(N$17-$M$17),幹材積成長量!$Y$7:$Y$148,0),MATCH($G139,幹材積成長量!$Y$7:$AA$7,0)),INDEX(幹材積成長量!$V$7:$X$148,MATCH(【入力】吸収量・排出量算定シート!$H139+(N$17-$M$17),幹材積成長量!$V$7:$V$148,0),MATCH($G139,幹材積成長量!$V$7:$X$7,0)))),0)</f>
        <v>0</v>
      </c>
      <c r="O139" s="187">
        <f>IFERROR(IF($F139="地位Ⅰ",INDEX(幹材積成長量!$S$7:$U$148,MATCH(【入力】吸収量・排出量算定シート!$H139+(O$17-$M$17),幹材積成長量!$S$7:$S$148,0),MATCH($G139,幹材積成長量!$S$7:$U$7,0)),IF($F139="地位Ⅲ",INDEX(幹材積成長量!$Y$7:$AA$148,MATCH(【入力】吸収量・排出量算定シート!$H139+(O$17-$M$17),幹材積成長量!$Y$7:$Y$148,0),MATCH($G139,幹材積成長量!$Y$7:$AA$7,0)),INDEX(幹材積成長量!$V$7:$X$148,MATCH(【入力】吸収量・排出量算定シート!$H139+(O$17-$M$17),幹材積成長量!$V$7:$V$148,0),MATCH($G139,幹材積成長量!$V$7:$X$7,0)))),0)</f>
        <v>0</v>
      </c>
      <c r="P139" s="187">
        <f>IFERROR(IF($F139="地位Ⅰ",INDEX(幹材積成長量!$S$7:$U$148,MATCH(【入力】吸収量・排出量算定シート!$H139+(P$17-$M$17),幹材積成長量!$S$7:$S$148,0),MATCH($G139,幹材積成長量!$S$7:$U$7,0)),IF($F139="地位Ⅲ",INDEX(幹材積成長量!$Y$7:$AA$148,MATCH(【入力】吸収量・排出量算定シート!$H139+(P$17-$M$17),幹材積成長量!$Y$7:$Y$148,0),MATCH($G139,幹材積成長量!$Y$7:$AA$7,0)),INDEX(幹材積成長量!$V$7:$X$148,MATCH(【入力】吸収量・排出量算定シート!$H139+(P$17-$M$17),幹材積成長量!$V$7:$V$148,0),MATCH($G139,幹材積成長量!$V$7:$X$7,0)))),0)</f>
        <v>0</v>
      </c>
      <c r="Q139" s="187">
        <f>IFERROR(IF($F139="地位Ⅰ",INDEX(幹材積成長量!$S$7:$U$148,MATCH(【入力】吸収量・排出量算定シート!$H139+(Q$17-$M$17),幹材積成長量!$S$7:$S$148,0),MATCH($G139,幹材積成長量!$S$7:$U$7,0)),IF($F139="地位Ⅲ",INDEX(幹材積成長量!$Y$7:$AA$148,MATCH(【入力】吸収量・排出量算定シート!$H139+(Q$17-$M$17),幹材積成長量!$Y$7:$Y$148,0),MATCH($G139,幹材積成長量!$Y$7:$AA$7,0)),INDEX(幹材積成長量!$V$7:$X$148,MATCH(【入力】吸収量・排出量算定シート!$H139+(Q$17-$M$17),幹材積成長量!$V$7:$V$148,0),MATCH($G139,幹材積成長量!$V$7:$X$7,0)))),0)</f>
        <v>0</v>
      </c>
      <c r="R139" s="187">
        <f>IFERROR(IF($F139="地位Ⅰ",INDEX(幹材積成長量!$S$7:$U$148,MATCH(【入力】吸収量・排出量算定シート!$H139+(R$17-$M$17),幹材積成長量!$S$7:$S$148,0),MATCH($G139,幹材積成長量!$S$7:$U$7,0)),IF($F139="地位Ⅲ",INDEX(幹材積成長量!$Y$7:$AA$148,MATCH(【入力】吸収量・排出量算定シート!$H139+(R$17-$M$17),幹材積成長量!$Y$7:$Y$148,0),MATCH($G139,幹材積成長量!$Y$7:$AA$7,0)),INDEX(幹材積成長量!$V$7:$X$148,MATCH(【入力】吸収量・排出量算定シート!$H139+(R$17-$M$17),幹材積成長量!$V$7:$V$148,0),MATCH($G139,幹材積成長量!$V$7:$X$7,0)))),0)</f>
        <v>0</v>
      </c>
      <c r="S139" s="187">
        <f>IFERROR(IF($F139="地位Ⅰ",INDEX(幹材積成長量!$S$7:$U$148,MATCH(【入力】吸収量・排出量算定シート!$H139+(S$17-$M$17),幹材積成長量!$S$7:$S$148,0),MATCH($G139,幹材積成長量!$S$7:$U$7,0)),IF($F139="地位Ⅲ",INDEX(幹材積成長量!$Y$7:$AA$148,MATCH(【入力】吸収量・排出量算定シート!$H139+(S$17-$M$17),幹材積成長量!$Y$7:$Y$148,0),MATCH($G139,幹材積成長量!$Y$7:$AA$7,0)),INDEX(幹材積成長量!$V$7:$X$148,MATCH(【入力】吸収量・排出量算定シート!$H139+(S$17-$M$17),幹材積成長量!$V$7:$V$148,0),MATCH($G139,幹材積成長量!$V$7:$X$7,0)))),0)</f>
        <v>0</v>
      </c>
      <c r="T139" s="187">
        <f>IFERROR(IF($F139="地位Ⅰ",INDEX(幹材積成長量!$S$7:$U$148,MATCH(【入力】吸収量・排出量算定シート!$H139+(T$17-$M$17),幹材積成長量!$S$7:$S$148,0),MATCH($G139,幹材積成長量!$S$7:$U$7,0)),IF($F139="地位Ⅲ",INDEX(幹材積成長量!$Y$7:$AA$148,MATCH(【入力】吸収量・排出量算定シート!$H139+(T$17-$M$17),幹材積成長量!$Y$7:$Y$148,0),MATCH($G139,幹材積成長量!$Y$7:$AA$7,0)),INDEX(幹材積成長量!$V$7:$X$148,MATCH(【入力】吸収量・排出量算定シート!$H139+(T$17-$M$17),幹材積成長量!$V$7:$V$148,0),MATCH($G139,幹材積成長量!$V$7:$X$7,0)))),0)</f>
        <v>0</v>
      </c>
      <c r="U139" s="187">
        <f>IFERROR(IF($F139="地位Ⅰ",INDEX(幹材積成長量!$S$7:$U$148,MATCH(【入力】吸収量・排出量算定シート!$H139+(U$17-$M$17),幹材積成長量!$S$7:$S$148,0),MATCH($G139,幹材積成長量!$S$7:$U$7,0)),IF($F139="地位Ⅲ",INDEX(幹材積成長量!$Y$7:$AA$148,MATCH(【入力】吸収量・排出量算定シート!$H139+(U$17-$M$17),幹材積成長量!$Y$7:$Y$148,0),MATCH($G139,幹材積成長量!$Y$7:$AA$7,0)),INDEX(幹材積成長量!$V$7:$X$148,MATCH(【入力】吸収量・排出量算定シート!$H139+(U$17-$M$17),幹材積成長量!$V$7:$V$148,0),MATCH($G139,幹材積成長量!$V$7:$X$7,0)))),0)</f>
        <v>0</v>
      </c>
      <c r="V139" s="187">
        <f>IFERROR(IF($F139="地位Ⅰ",INDEX(幹材積成長量!$S$7:$U$148,MATCH(【入力】吸収量・排出量算定シート!$H139+(V$17-$M$17),幹材積成長量!$S$7:$S$148,0),MATCH($G139,幹材積成長量!$S$7:$U$7,0)),IF($F139="地位Ⅲ",INDEX(幹材積成長量!$Y$7:$AA$148,MATCH(【入力】吸収量・排出量算定シート!$H139+(V$17-$M$17),幹材積成長量!$Y$7:$Y$148,0),MATCH($G139,幹材積成長量!$Y$7:$AA$7,0)),INDEX(幹材積成長量!$V$7:$X$148,MATCH(【入力】吸収量・排出量算定シート!$H139+(V$17-$M$17),幹材積成長量!$V$7:$V$148,0),MATCH($G139,幹材積成長量!$V$7:$X$7,0)))),0)</f>
        <v>0</v>
      </c>
      <c r="W139" s="187">
        <f>IFERROR(IF($F139="地位Ⅰ",INDEX(幹材積成長量!$S$7:$U$148,MATCH(【入力】吸収量・排出量算定シート!$H139+(W$17-$M$17),幹材積成長量!$S$7:$S$148,0),MATCH($G139,幹材積成長量!$S$7:$U$7,0)),IF($F139="地位Ⅲ",INDEX(幹材積成長量!$Y$7:$AA$148,MATCH(【入力】吸収量・排出量算定シート!$H139+(W$17-$M$17),幹材積成長量!$Y$7:$Y$148,0),MATCH($G139,幹材積成長量!$Y$7:$AA$7,0)),INDEX(幹材積成長量!$V$7:$X$148,MATCH(【入力】吸収量・排出量算定シート!$H139+(W$17-$M$17),幹材積成長量!$V$7:$V$148,0),MATCH($G139,幹材積成長量!$V$7:$X$7,0)))),0)</f>
        <v>0</v>
      </c>
      <c r="X139" s="187">
        <f>IFERROR(IF($F139="地位Ⅰ",INDEX(幹材積成長量!$S$7:$U$148,MATCH(【入力】吸収量・排出量算定シート!$H139+(X$17-$M$17),幹材積成長量!$S$7:$S$148,0),MATCH($G139,幹材積成長量!$S$7:$U$7,0)),IF($F139="地位Ⅲ",INDEX(幹材積成長量!$Y$7:$AA$148,MATCH(【入力】吸収量・排出量算定シート!$H139+(X$17-$M$17),幹材積成長量!$Y$7:$Y$148,0),MATCH($G139,幹材積成長量!$Y$7:$AA$7,0)),INDEX(幹材積成長量!$V$7:$X$148,MATCH(【入力】吸収量・排出量算定シート!$H139+(X$17-$M$17),幹材積成長量!$V$7:$V$148,0),MATCH($G139,幹材積成長量!$V$7:$X$7,0)))),0)</f>
        <v>0</v>
      </c>
      <c r="Y139" s="187">
        <f>IFERROR(IF($F139="地位Ⅰ",INDEX(幹材積成長量!$S$7:$U$148,MATCH(【入力】吸収量・排出量算定シート!$H139+(Y$17-$M$17),幹材積成長量!$S$7:$S$148,0),MATCH($G139,幹材積成長量!$S$7:$U$7,0)),IF($F139="地位Ⅲ",INDEX(幹材積成長量!$Y$7:$AA$148,MATCH(【入力】吸収量・排出量算定シート!$H139+(Y$17-$M$17),幹材積成長量!$Y$7:$Y$148,0),MATCH($G139,幹材積成長量!$Y$7:$AA$7,0)),INDEX(幹材積成長量!$V$7:$X$148,MATCH(【入力】吸収量・排出量算定シート!$H139+(Y$17-$M$17),幹材積成長量!$V$7:$V$148,0),MATCH($G139,幹材積成長量!$V$7:$X$7,0)))),0)</f>
        <v>0</v>
      </c>
      <c r="Z139" s="187">
        <f>IFERROR(IF($F139="地位Ⅰ",INDEX(幹材積成長量!$S$7:$U$148,MATCH(【入力】吸収量・排出量算定シート!$H139+(Z$17-$M$17),幹材積成長量!$S$7:$S$148,0),MATCH($G139,幹材積成長量!$S$7:$U$7,0)),IF($F139="地位Ⅲ",INDEX(幹材積成長量!$Y$7:$AA$148,MATCH(【入力】吸収量・排出量算定シート!$H139+(Z$17-$M$17),幹材積成長量!$Y$7:$Y$148,0),MATCH($G139,幹材積成長量!$Y$7:$AA$7,0)),INDEX(幹材積成長量!$V$7:$X$148,MATCH(【入力】吸収量・排出量算定シート!$H139+(Z$17-$M$17),幹材積成長量!$V$7:$V$148,0),MATCH($G139,幹材積成長量!$V$7:$X$7,0)))),0)</f>
        <v>0</v>
      </c>
      <c r="AA139" s="187">
        <f>IFERROR(IF($F139="地位Ⅰ",INDEX(幹材積成長量!$S$7:$U$148,MATCH(【入力】吸収量・排出量算定シート!$H139+(AA$17-$M$17),幹材積成長量!$S$7:$S$148,0),MATCH($G139,幹材積成長量!$S$7:$U$7,0)),IF($F139="地位Ⅲ",INDEX(幹材積成長量!$Y$7:$AA$148,MATCH(【入力】吸収量・排出量算定シート!$H139+(AA$17-$M$17),幹材積成長量!$Y$7:$Y$148,0),MATCH($G139,幹材積成長量!$Y$7:$AA$7,0)),INDEX(幹材積成長量!$V$7:$X$148,MATCH(【入力】吸収量・排出量算定シート!$H139+(AA$17-$M$17),幹材積成長量!$V$7:$V$148,0),MATCH($G139,幹材積成長量!$V$7:$X$7,0)))),0)</f>
        <v>0</v>
      </c>
      <c r="AB139" s="187">
        <f>IFERROR(IF($F139="地位Ⅰ",INDEX(幹材積成長量!$S$7:$U$148,MATCH(【入力】吸収量・排出量算定シート!$H139+(AB$17-$M$17),幹材積成長量!$S$7:$S$148,0),MATCH($G139,幹材積成長量!$S$7:$U$7,0)),IF($F139="地位Ⅲ",INDEX(幹材積成長量!$Y$7:$AA$148,MATCH(【入力】吸収量・排出量算定シート!$H139+(AB$17-$M$17),幹材積成長量!$Y$7:$Y$148,0),MATCH($G139,幹材積成長量!$Y$7:$AA$7,0)),INDEX(幹材積成長量!$V$7:$X$148,MATCH(【入力】吸収量・排出量算定シート!$H139+(AB$17-$M$17),幹材積成長量!$V$7:$V$148,0),MATCH($G139,幹材積成長量!$V$7:$X$7,0)))),0)</f>
        <v>0</v>
      </c>
      <c r="AC139" s="187">
        <f>IFERROR(IF($F139="地位Ⅰ",INDEX(幹材積成長量!$S$7:$U$148,MATCH(【入力】吸収量・排出量算定シート!$H139+(AC$17-$M$17),幹材積成長量!$S$7:$S$148,0),MATCH($G139,幹材積成長量!$S$7:$U$7,0)),IF($F139="地位Ⅲ",INDEX(幹材積成長量!$Y$7:$AA$148,MATCH(【入力】吸収量・排出量算定シート!$H139+(AC$17-$M$17),幹材積成長量!$Y$7:$Y$148,0),MATCH($G139,幹材積成長量!$Y$7:$AA$7,0)),INDEX(幹材積成長量!$V$7:$X$148,MATCH(【入力】吸収量・排出量算定シート!$H139+(AC$17-$M$17),幹材積成長量!$V$7:$V$148,0),MATCH($G139,幹材積成長量!$V$7:$X$7,0)))),0)</f>
        <v>0</v>
      </c>
      <c r="AD139" s="2">
        <f>IFERROR(INDEX('BEF（拡大係数）'!$A$4:$AO$154,MATCH(【入力】吸収量・排出量算定シート!$H139,'BEF（拡大係数）'!$A$4:$A$154,0),MATCH($G139,'BEF（拡大係数）'!$A$4:$AO$4,0)),0)</f>
        <v>0</v>
      </c>
      <c r="AE139" s="2">
        <f>IFERROR(INDEX('BEF（拡大係数）'!$A$4:$AO$154,MATCH(【入力】吸収量・排出量算定シート!$H139,'BEF（拡大係数）'!$A$4:$A$154,0),MATCH($G139,'BEF（拡大係数）'!$A$4:$AO$4,0)),0)</f>
        <v>0</v>
      </c>
      <c r="AF139" s="2">
        <f>IFERROR(INDEX('BEF（拡大係数）'!$A$4:$AO$154,MATCH(【入力】吸収量・排出量算定シート!$H139,'BEF（拡大係数）'!$A$4:$A$154,0),MATCH($G139,'BEF（拡大係数）'!$A$4:$AO$4,0)),0)</f>
        <v>0</v>
      </c>
      <c r="AG139" s="2">
        <f>IFERROR(INDEX('BEF（拡大係数）'!$A$4:$AO$154,MATCH(【入力】吸収量・排出量算定シート!$H139,'BEF（拡大係数）'!$A$4:$A$154,0),MATCH($G139,'BEF（拡大係数）'!$A$4:$AO$4,0)),0)</f>
        <v>0</v>
      </c>
      <c r="AH139" s="2">
        <f>IFERROR(INDEX('BEF（拡大係数）'!$A$4:$AO$154,MATCH(【入力】吸収量・排出量算定シート!$H139,'BEF（拡大係数）'!$A$4:$A$154,0),MATCH($G139,'BEF（拡大係数）'!$A$4:$AO$4,0)),0)</f>
        <v>0</v>
      </c>
      <c r="AI139" s="2">
        <f>IFERROR(INDEX('BEF（拡大係数）'!$A$4:$AO$154,MATCH(【入力】吸収量・排出量算定シート!$H139,'BEF（拡大係数）'!$A$4:$A$154,0),MATCH($G139,'BEF（拡大係数）'!$A$4:$AO$4,0)),0)</f>
        <v>0</v>
      </c>
      <c r="AJ139" s="2">
        <f>IFERROR(INDEX('BEF（拡大係数）'!$A$4:$AO$154,MATCH(【入力】吸収量・排出量算定シート!$H139,'BEF（拡大係数）'!$A$4:$A$154,0),MATCH($G139,'BEF（拡大係数）'!$A$4:$AO$4,0)),0)</f>
        <v>0</v>
      </c>
      <c r="AK139" s="2">
        <f>IFERROR(INDEX('BEF（拡大係数）'!$A$4:$AO$154,MATCH(【入力】吸収量・排出量算定シート!$H139,'BEF（拡大係数）'!$A$4:$A$154,0),MATCH($G139,'BEF（拡大係数）'!$A$4:$AO$4,0)),0)</f>
        <v>0</v>
      </c>
      <c r="AL139" s="2">
        <f>IFERROR(INDEX('BEF（拡大係数）'!$A$4:$AO$154,MATCH(【入力】吸収量・排出量算定シート!$H139,'BEF（拡大係数）'!$A$4:$A$154,0),MATCH($G139,'BEF（拡大係数）'!$A$4:$AO$4,0)),0)</f>
        <v>0</v>
      </c>
      <c r="AM139" s="2">
        <f>IFERROR(INDEX('BEF（拡大係数）'!$A$4:$AO$154,MATCH(【入力】吸収量・排出量算定シート!$H139,'BEF（拡大係数）'!$A$4:$A$154,0),MATCH($G139,'BEF（拡大係数）'!$A$4:$AO$4,0)),0)</f>
        <v>0</v>
      </c>
      <c r="AN139" s="2">
        <f>IFERROR(INDEX('BEF（拡大係数）'!$A$4:$AO$154,MATCH(【入力】吸収量・排出量算定シート!$H139,'BEF（拡大係数）'!$A$4:$A$154,0),MATCH($G139,'BEF（拡大係数）'!$A$4:$AO$4,0)),0)</f>
        <v>0</v>
      </c>
      <c r="AO139" s="2">
        <f>IFERROR(INDEX('BEF（拡大係数）'!$A$4:$AO$154,MATCH(【入力】吸収量・排出量算定シート!$H139,'BEF（拡大係数）'!$A$4:$A$154,0),MATCH($G139,'BEF（拡大係数）'!$A$4:$AO$4,0)),0)</f>
        <v>0</v>
      </c>
      <c r="AP139" s="2">
        <f>IFERROR(INDEX('BEF（拡大係数）'!$A$4:$AO$154,MATCH(【入力】吸収量・排出量算定シート!$H139,'BEF（拡大係数）'!$A$4:$A$154,0),MATCH($G139,'BEF（拡大係数）'!$A$4:$AO$4,0)),0)</f>
        <v>0</v>
      </c>
      <c r="AQ139" s="2">
        <f>IFERROR(INDEX('BEF（拡大係数）'!$A$4:$AO$154,MATCH(【入力】吸収量・排出量算定シート!$H139,'BEF（拡大係数）'!$A$4:$A$154,0),MATCH($G139,'BEF（拡大係数）'!$A$4:$AO$4,0)),0)</f>
        <v>0</v>
      </c>
      <c r="AR139" s="2">
        <f>IFERROR(INDEX('BEF（拡大係数）'!$A$4:$AO$154,MATCH(【入力】吸収量・排出量算定シート!$H139,'BEF（拡大係数）'!$A$4:$A$154,0),MATCH($G139,'BEF（拡大係数）'!$A$4:$AO$4,0)),0)</f>
        <v>0</v>
      </c>
      <c r="AS139" s="2">
        <f>IFERROR(INDEX('BEF（拡大係数）'!$A$4:$AO$154,MATCH(【入力】吸収量・排出量算定シート!$H139,'BEF（拡大係数）'!$A$4:$A$154,0),MATCH($G139,'BEF（拡大係数）'!$A$4:$AO$4,0)),0)</f>
        <v>0</v>
      </c>
      <c r="AT139" s="2">
        <f>IFERROR(INDEX('BEF（拡大係数）'!$A$4:$AO$154,MATCH(【入力】吸収量・排出量算定シート!$H139,'BEF（拡大係数）'!$A$4:$A$154,0),MATCH($G139,'BEF（拡大係数）'!$A$4:$AO$4,0)),0)</f>
        <v>0</v>
      </c>
      <c r="AU139" s="2">
        <f>IFERROR(VLOOKUP($G139,パラメータ_オリジナル!$B$6:$G$45,4,FALSE),0)</f>
        <v>0</v>
      </c>
      <c r="AV139" s="2">
        <f>IFERROR(VLOOKUP($G139,パラメータ_オリジナル!$B$6:$G$45,5,FALSE),0)</f>
        <v>0</v>
      </c>
      <c r="AW139" s="2">
        <f>IFERROR(VLOOKUP($G139,パラメータ_オリジナル!$B$6:$G$45,6,FALSE),0)</f>
        <v>0</v>
      </c>
      <c r="AX139" s="125">
        <f t="shared" si="250"/>
        <v>0</v>
      </c>
      <c r="AY139" s="125">
        <f t="shared" si="251"/>
        <v>0</v>
      </c>
      <c r="AZ139" s="125">
        <f t="shared" si="252"/>
        <v>0</v>
      </c>
      <c r="BA139" s="125">
        <f t="shared" si="253"/>
        <v>0</v>
      </c>
      <c r="BB139" s="125">
        <f t="shared" si="254"/>
        <v>0</v>
      </c>
      <c r="BC139" s="125">
        <f t="shared" si="255"/>
        <v>0</v>
      </c>
      <c r="BD139" s="125">
        <f t="shared" si="256"/>
        <v>0</v>
      </c>
      <c r="BE139" s="125">
        <f t="shared" si="257"/>
        <v>0</v>
      </c>
      <c r="BF139" s="125">
        <f t="shared" si="258"/>
        <v>0</v>
      </c>
      <c r="BG139" s="125">
        <f t="shared" si="259"/>
        <v>0</v>
      </c>
      <c r="BH139" s="125">
        <f t="shared" si="260"/>
        <v>0</v>
      </c>
      <c r="BI139" s="125">
        <f t="shared" si="261"/>
        <v>0</v>
      </c>
      <c r="BJ139" s="125">
        <f t="shared" si="262"/>
        <v>0</v>
      </c>
      <c r="BK139" s="125">
        <f t="shared" si="263"/>
        <v>0</v>
      </c>
      <c r="BL139" s="125">
        <f t="shared" si="264"/>
        <v>0</v>
      </c>
      <c r="BM139" s="125">
        <f t="shared" si="265"/>
        <v>0</v>
      </c>
      <c r="BN139" s="125">
        <f t="shared" si="266"/>
        <v>0</v>
      </c>
      <c r="BO139" s="125">
        <f t="shared" si="267"/>
        <v>0</v>
      </c>
      <c r="BP139" s="125">
        <f t="shared" si="268"/>
        <v>0</v>
      </c>
      <c r="BQ139" s="125">
        <f t="shared" si="269"/>
        <v>0</v>
      </c>
      <c r="BR139" s="125">
        <f t="shared" si="270"/>
        <v>0</v>
      </c>
      <c r="BS139" s="125">
        <f t="shared" si="271"/>
        <v>0</v>
      </c>
      <c r="BT139" s="125">
        <f t="shared" si="272"/>
        <v>0</v>
      </c>
      <c r="BU139" s="125">
        <f t="shared" si="273"/>
        <v>0</v>
      </c>
      <c r="BV139" s="125">
        <f t="shared" si="274"/>
        <v>0</v>
      </c>
      <c r="BW139" s="125">
        <f t="shared" si="275"/>
        <v>0</v>
      </c>
      <c r="BX139" s="125">
        <f t="shared" si="276"/>
        <v>0</v>
      </c>
      <c r="BY139" s="125">
        <f t="shared" si="277"/>
        <v>0</v>
      </c>
      <c r="BZ139" s="125">
        <f t="shared" si="278"/>
        <v>0</v>
      </c>
      <c r="CA139" s="125">
        <f t="shared" si="279"/>
        <v>0</v>
      </c>
      <c r="CB139" s="125">
        <f t="shared" si="280"/>
        <v>0</v>
      </c>
      <c r="CC139" s="125">
        <f t="shared" si="281"/>
        <v>0</v>
      </c>
      <c r="CD139" s="125">
        <f t="shared" si="282"/>
        <v>0</v>
      </c>
      <c r="CE139" s="125">
        <f t="shared" si="283"/>
        <v>0</v>
      </c>
      <c r="CF139" s="2">
        <f>IFERROR(IF($F139="地位Ⅰ",INDEX(幹材積成長量!$I$7:$K$148,MATCH((【入力】吸収量・排出量算定シート!$H139+(【入力】吸収量・排出量算定シート!CF$17-【入力】吸収量・排出量算定シート!$CF$17)),幹材積成長量!$I$7:$I$148,0),MATCH(【入力】吸収量・排出量算定シート!$G139,幹材積成長量!$I$7:$K$7,0)),IF($F139="地位Ⅲ",INDEX(幹材積成長量!$O$7:$Q$148,MATCH((【入力】吸収量・排出量算定シート!$H139+(【入力】吸収量・排出量算定シート!CF$17-【入力】吸収量・排出量算定シート!$CF$17)),幹材積成長量!$O$7:$O$148,0),MATCH(【入力】吸収量・排出量算定シート!$G139,幹材積成長量!$O$7:$Q$7,0)),INDEX(幹材積成長量!$L$7:$N$148,MATCH((【入力】吸収量・排出量算定シート!$H139+(【入力】吸収量・排出量算定シート!CF$17-【入力】吸収量・排出量算定シート!$CF$17)),幹材積成長量!$L$7:$L$148,0),MATCH(【入力】吸収量・排出量算定シート!$G139,幹材積成長量!$L$7:$N$7,0)))),0)</f>
        <v>0</v>
      </c>
      <c r="CG139" s="2">
        <f>IFERROR(IF($F139="地位Ⅰ",INDEX(幹材積成長量!$I$7:$K$148,MATCH((【入力】吸収量・排出量算定シート!$H139+(【入力】吸収量・排出量算定シート!CG$17-【入力】吸収量・排出量算定シート!$CF$17)),幹材積成長量!$I$7:$I$148,0),MATCH(【入力】吸収量・排出量算定シート!$G139,幹材積成長量!$I$7:$K$7,0)),IF($F139="地位Ⅲ",INDEX(幹材積成長量!$O$7:$Q$148,MATCH((【入力】吸収量・排出量算定シート!$H139+(【入力】吸収量・排出量算定シート!CG$17-【入力】吸収量・排出量算定シート!$CF$17)),幹材積成長量!$O$7:$O$148,0),MATCH(【入力】吸収量・排出量算定シート!$G139,幹材積成長量!$O$7:$Q$7,0)),INDEX(幹材積成長量!$L$7:$N$148,MATCH((【入力】吸収量・排出量算定シート!$H139+(【入力】吸収量・排出量算定シート!CG$17-【入力】吸収量・排出量算定シート!$CF$17)),幹材積成長量!$L$7:$L$148,0),MATCH(【入力】吸収量・排出量算定シート!$G139,幹材積成長量!$L$7:$N$7,0)))),0)</f>
        <v>0</v>
      </c>
      <c r="CH139" s="2">
        <f>IFERROR(IF($F139="地位Ⅰ",INDEX(幹材積成長量!$I$7:$K$148,MATCH((【入力】吸収量・排出量算定シート!$H139+(【入力】吸収量・排出量算定シート!CH$17-【入力】吸収量・排出量算定シート!$CF$17)),幹材積成長量!$I$7:$I$148,0),MATCH(【入力】吸収量・排出量算定シート!$G139,幹材積成長量!$I$7:$K$7,0)),IF($F139="地位Ⅲ",INDEX(幹材積成長量!$O$7:$Q$148,MATCH((【入力】吸収量・排出量算定シート!$H139+(【入力】吸収量・排出量算定シート!CH$17-【入力】吸収量・排出量算定シート!$CF$17)),幹材積成長量!$O$7:$O$148,0),MATCH(【入力】吸収量・排出量算定シート!$G139,幹材積成長量!$O$7:$Q$7,0)),INDEX(幹材積成長量!$L$7:$N$148,MATCH((【入力】吸収量・排出量算定シート!$H139+(【入力】吸収量・排出量算定シート!CH$17-【入力】吸収量・排出量算定シート!$CF$17)),幹材積成長量!$L$7:$L$148,0),MATCH(【入力】吸収量・排出量算定シート!$G139,幹材積成長量!$L$7:$N$7,0)))),0)</f>
        <v>0</v>
      </c>
      <c r="CI139" s="2">
        <f>IFERROR(IF($F139="地位Ⅰ",INDEX(幹材積成長量!$I$7:$K$148,MATCH((【入力】吸収量・排出量算定シート!$H139+(【入力】吸収量・排出量算定シート!CI$17-【入力】吸収量・排出量算定シート!$CF$17)),幹材積成長量!$I$7:$I$148,0),MATCH(【入力】吸収量・排出量算定シート!$G139,幹材積成長量!$I$7:$K$7,0)),IF($F139="地位Ⅲ",INDEX(幹材積成長量!$O$7:$Q$148,MATCH((【入力】吸収量・排出量算定シート!$H139+(【入力】吸収量・排出量算定シート!CI$17-【入力】吸収量・排出量算定シート!$CF$17)),幹材積成長量!$O$7:$O$148,0),MATCH(【入力】吸収量・排出量算定シート!$G139,幹材積成長量!$O$7:$Q$7,0)),INDEX(幹材積成長量!$L$7:$N$148,MATCH((【入力】吸収量・排出量算定シート!$H139+(【入力】吸収量・排出量算定シート!CI$17-【入力】吸収量・排出量算定シート!$CF$17)),幹材積成長量!$L$7:$L$148,0),MATCH(【入力】吸収量・排出量算定シート!$G139,幹材積成長量!$L$7:$N$7,0)))),0)</f>
        <v>0</v>
      </c>
      <c r="CJ139" s="2">
        <f>IFERROR(IF($F139="地位Ⅰ",INDEX(幹材積成長量!$I$7:$K$148,MATCH((【入力】吸収量・排出量算定シート!$H139+(【入力】吸収量・排出量算定シート!CJ$17-【入力】吸収量・排出量算定シート!$CF$17)),幹材積成長量!$I$7:$I$148,0),MATCH(【入力】吸収量・排出量算定シート!$G139,幹材積成長量!$I$7:$K$7,0)),IF($F139="地位Ⅲ",INDEX(幹材積成長量!$O$7:$Q$148,MATCH((【入力】吸収量・排出量算定シート!$H139+(【入力】吸収量・排出量算定シート!CJ$17-【入力】吸収量・排出量算定シート!$CF$17)),幹材積成長量!$O$7:$O$148,0),MATCH(【入力】吸収量・排出量算定シート!$G139,幹材積成長量!$O$7:$Q$7,0)),INDEX(幹材積成長量!$L$7:$N$148,MATCH((【入力】吸収量・排出量算定シート!$H139+(【入力】吸収量・排出量算定シート!CJ$17-【入力】吸収量・排出量算定シート!$CF$17)),幹材積成長量!$L$7:$L$148,0),MATCH(【入力】吸収量・排出量算定シート!$G139,幹材積成長量!$L$7:$N$7,0)))),0)</f>
        <v>0</v>
      </c>
      <c r="CK139" s="2">
        <f>IFERROR(IF($F139="地位Ⅰ",INDEX(幹材積成長量!$I$7:$K$148,MATCH((【入力】吸収量・排出量算定シート!$H139+(【入力】吸収量・排出量算定シート!CK$17-【入力】吸収量・排出量算定シート!$CF$17)),幹材積成長量!$I$7:$I$148,0),MATCH(【入力】吸収量・排出量算定シート!$G139,幹材積成長量!$I$7:$K$7,0)),IF($F139="地位Ⅲ",INDEX(幹材積成長量!$O$7:$Q$148,MATCH((【入力】吸収量・排出量算定シート!$H139+(【入力】吸収量・排出量算定シート!CK$17-【入力】吸収量・排出量算定シート!$CF$17)),幹材積成長量!$O$7:$O$148,0),MATCH(【入力】吸収量・排出量算定シート!$G139,幹材積成長量!$O$7:$Q$7,0)),INDEX(幹材積成長量!$L$7:$N$148,MATCH((【入力】吸収量・排出量算定シート!$H139+(【入力】吸収量・排出量算定シート!CK$17-【入力】吸収量・排出量算定シート!$CF$17)),幹材積成長量!$L$7:$L$148,0),MATCH(【入力】吸収量・排出量算定シート!$G139,幹材積成長量!$L$7:$N$7,0)))),0)</f>
        <v>0</v>
      </c>
      <c r="CL139" s="2">
        <f>IFERROR(IF($F139="地位Ⅰ",INDEX(幹材積成長量!$I$7:$K$148,MATCH((【入力】吸収量・排出量算定シート!$H139+(【入力】吸収量・排出量算定シート!CL$17-【入力】吸収量・排出量算定シート!$CF$17)),幹材積成長量!$I$7:$I$148,0),MATCH(【入力】吸収量・排出量算定シート!$G139,幹材積成長量!$I$7:$K$7,0)),IF($F139="地位Ⅲ",INDEX(幹材積成長量!$O$7:$Q$148,MATCH((【入力】吸収量・排出量算定シート!$H139+(【入力】吸収量・排出量算定シート!CL$17-【入力】吸収量・排出量算定シート!$CF$17)),幹材積成長量!$O$7:$O$148,0),MATCH(【入力】吸収量・排出量算定シート!$G139,幹材積成長量!$O$7:$Q$7,0)),INDEX(幹材積成長量!$L$7:$N$148,MATCH((【入力】吸収量・排出量算定シート!$H139+(【入力】吸収量・排出量算定シート!CL$17-【入力】吸収量・排出量算定シート!$CF$17)),幹材積成長量!$L$7:$L$148,0),MATCH(【入力】吸収量・排出量算定シート!$G139,幹材積成長量!$L$7:$N$7,0)))),0)</f>
        <v>0</v>
      </c>
      <c r="CM139" s="2">
        <f>IFERROR(IF($F139="地位Ⅰ",INDEX(幹材積成長量!$I$7:$K$148,MATCH((【入力】吸収量・排出量算定シート!$H139+(【入力】吸収量・排出量算定シート!CM$17-【入力】吸収量・排出量算定シート!$CF$17)),幹材積成長量!$I$7:$I$148,0),MATCH(【入力】吸収量・排出量算定シート!$G139,幹材積成長量!$I$7:$K$7,0)),IF($F139="地位Ⅲ",INDEX(幹材積成長量!$O$7:$Q$148,MATCH((【入力】吸収量・排出量算定シート!$H139+(【入力】吸収量・排出量算定シート!CM$17-【入力】吸収量・排出量算定シート!$CF$17)),幹材積成長量!$O$7:$O$148,0),MATCH(【入力】吸収量・排出量算定シート!$G139,幹材積成長量!$O$7:$Q$7,0)),INDEX(幹材積成長量!$L$7:$N$148,MATCH((【入力】吸収量・排出量算定シート!$H139+(【入力】吸収量・排出量算定シート!CM$17-【入力】吸収量・排出量算定シート!$CF$17)),幹材積成長量!$L$7:$L$148,0),MATCH(【入力】吸収量・排出量算定シート!$G139,幹材積成長量!$L$7:$N$7,0)))),0)</f>
        <v>0</v>
      </c>
      <c r="CN139" s="2">
        <f>IFERROR(IF($F139="地位Ⅰ",INDEX(幹材積成長量!$I$7:$K$148,MATCH((【入力】吸収量・排出量算定シート!$H139+(【入力】吸収量・排出量算定シート!CN$17-【入力】吸収量・排出量算定シート!$CF$17)),幹材積成長量!$I$7:$I$148,0),MATCH(【入力】吸収量・排出量算定シート!$G139,幹材積成長量!$I$7:$K$7,0)),IF($F139="地位Ⅲ",INDEX(幹材積成長量!$O$7:$Q$148,MATCH((【入力】吸収量・排出量算定シート!$H139+(【入力】吸収量・排出量算定シート!CN$17-【入力】吸収量・排出量算定シート!$CF$17)),幹材積成長量!$O$7:$O$148,0),MATCH(【入力】吸収量・排出量算定シート!$G139,幹材積成長量!$O$7:$Q$7,0)),INDEX(幹材積成長量!$L$7:$N$148,MATCH((【入力】吸収量・排出量算定シート!$H139+(【入力】吸収量・排出量算定シート!CN$17-【入力】吸収量・排出量算定シート!$CF$17)),幹材積成長量!$L$7:$L$148,0),MATCH(【入力】吸収量・排出量算定シート!$G139,幹材積成長量!$L$7:$N$7,0)))),0)</f>
        <v>0</v>
      </c>
      <c r="CO139" s="2">
        <f>IFERROR(IF($F139="地位Ⅰ",INDEX(幹材積成長量!$I$7:$K$148,MATCH((【入力】吸収量・排出量算定シート!$H139+(【入力】吸収量・排出量算定シート!CO$17-【入力】吸収量・排出量算定シート!$CF$17)),幹材積成長量!$I$7:$I$148,0),MATCH(【入力】吸収量・排出量算定シート!$G139,幹材積成長量!$I$7:$K$7,0)),IF($F139="地位Ⅲ",INDEX(幹材積成長量!$O$7:$Q$148,MATCH((【入力】吸収量・排出量算定シート!$H139+(【入力】吸収量・排出量算定シート!CO$17-【入力】吸収量・排出量算定シート!$CF$17)),幹材積成長量!$O$7:$O$148,0),MATCH(【入力】吸収量・排出量算定シート!$G139,幹材積成長量!$O$7:$Q$7,0)),INDEX(幹材積成長量!$L$7:$N$148,MATCH((【入力】吸収量・排出量算定シート!$H139+(【入力】吸収量・排出量算定シート!CO$17-【入力】吸収量・排出量算定シート!$CF$17)),幹材積成長量!$L$7:$L$148,0),MATCH(【入力】吸収量・排出量算定シート!$G139,幹材積成長量!$L$7:$N$7,0)))),0)</f>
        <v>0</v>
      </c>
      <c r="CP139" s="2">
        <f>IFERROR(IF($F139="地位Ⅰ",INDEX(幹材積成長量!$I$7:$K$148,MATCH((【入力】吸収量・排出量算定シート!$H139+(【入力】吸収量・排出量算定シート!CP$17-【入力】吸収量・排出量算定シート!$CF$17)),幹材積成長量!$I$7:$I$148,0),MATCH(【入力】吸収量・排出量算定シート!$G139,幹材積成長量!$I$7:$K$7,0)),IF($F139="地位Ⅲ",INDEX(幹材積成長量!$O$7:$Q$148,MATCH((【入力】吸収量・排出量算定シート!$H139+(【入力】吸収量・排出量算定シート!CP$17-【入力】吸収量・排出量算定シート!$CF$17)),幹材積成長量!$O$7:$O$148,0),MATCH(【入力】吸収量・排出量算定シート!$G139,幹材積成長量!$O$7:$Q$7,0)),INDEX(幹材積成長量!$L$7:$N$148,MATCH((【入力】吸収量・排出量算定シート!$H139+(【入力】吸収量・排出量算定シート!CP$17-【入力】吸収量・排出量算定シート!$CF$17)),幹材積成長量!$L$7:$L$148,0),MATCH(【入力】吸収量・排出量算定シート!$G139,幹材積成長量!$L$7:$N$7,0)))),0)</f>
        <v>0</v>
      </c>
      <c r="CQ139" s="2">
        <f>IFERROR(IF($F139="地位Ⅰ",INDEX(幹材積成長量!$I$7:$K$148,MATCH((【入力】吸収量・排出量算定シート!$H139+(【入力】吸収量・排出量算定シート!CQ$17-【入力】吸収量・排出量算定シート!$CF$17)),幹材積成長量!$I$7:$I$148,0),MATCH(【入力】吸収量・排出量算定シート!$G139,幹材積成長量!$I$7:$K$7,0)),IF($F139="地位Ⅲ",INDEX(幹材積成長量!$O$7:$Q$148,MATCH((【入力】吸収量・排出量算定シート!$H139+(【入力】吸収量・排出量算定シート!CQ$17-【入力】吸収量・排出量算定シート!$CF$17)),幹材積成長量!$O$7:$O$148,0),MATCH(【入力】吸収量・排出量算定シート!$G139,幹材積成長量!$O$7:$Q$7,0)),INDEX(幹材積成長量!$L$7:$N$148,MATCH((【入力】吸収量・排出量算定シート!$H139+(【入力】吸収量・排出量算定シート!CQ$17-【入力】吸収量・排出量算定シート!$CF$17)),幹材積成長量!$L$7:$L$148,0),MATCH(【入力】吸収量・排出量算定シート!$G139,幹材積成長量!$L$7:$N$7,0)))),0)</f>
        <v>0</v>
      </c>
      <c r="CR139" s="2">
        <f>IFERROR(IF($F139="地位Ⅰ",INDEX(幹材積成長量!$I$7:$K$148,MATCH((【入力】吸収量・排出量算定シート!$H139+(【入力】吸収量・排出量算定シート!CR$17-【入力】吸収量・排出量算定シート!$CF$17)),幹材積成長量!$I$7:$I$148,0),MATCH(【入力】吸収量・排出量算定シート!$G139,幹材積成長量!$I$7:$K$7,0)),IF($F139="地位Ⅲ",INDEX(幹材積成長量!$O$7:$Q$148,MATCH((【入力】吸収量・排出量算定シート!$H139+(【入力】吸収量・排出量算定シート!CR$17-【入力】吸収量・排出量算定シート!$CF$17)),幹材積成長量!$O$7:$O$148,0),MATCH(【入力】吸収量・排出量算定シート!$G139,幹材積成長量!$O$7:$Q$7,0)),INDEX(幹材積成長量!$L$7:$N$148,MATCH((【入力】吸収量・排出量算定シート!$H139+(【入力】吸収量・排出量算定シート!CR$17-【入力】吸収量・排出量算定シート!$CF$17)),幹材積成長量!$L$7:$L$148,0),MATCH(【入力】吸収量・排出量算定シート!$G139,幹材積成長量!$L$7:$N$7,0)))),0)</f>
        <v>0</v>
      </c>
      <c r="CS139" s="2">
        <f>IFERROR(IF($F139="地位Ⅰ",INDEX(幹材積成長量!$I$7:$K$148,MATCH((【入力】吸収量・排出量算定シート!$H139+(【入力】吸収量・排出量算定シート!CS$17-【入力】吸収量・排出量算定シート!$CF$17)),幹材積成長量!$I$7:$I$148,0),MATCH(【入力】吸収量・排出量算定シート!$G139,幹材積成長量!$I$7:$K$7,0)),IF($F139="地位Ⅲ",INDEX(幹材積成長量!$O$7:$Q$148,MATCH((【入力】吸収量・排出量算定シート!$H139+(【入力】吸収量・排出量算定シート!CS$17-【入力】吸収量・排出量算定シート!$CF$17)),幹材積成長量!$O$7:$O$148,0),MATCH(【入力】吸収量・排出量算定シート!$G139,幹材積成長量!$O$7:$Q$7,0)),INDEX(幹材積成長量!$L$7:$N$148,MATCH((【入力】吸収量・排出量算定シート!$H139+(【入力】吸収量・排出量算定シート!CS$17-【入力】吸収量・排出量算定シート!$CF$17)),幹材積成長量!$L$7:$L$148,0),MATCH(【入力】吸収量・排出量算定シート!$G139,幹材積成長量!$L$7:$N$7,0)))),0)</f>
        <v>0</v>
      </c>
      <c r="CT139" s="2">
        <f>IFERROR(IF($F139="地位Ⅰ",INDEX(幹材積成長量!$I$7:$K$148,MATCH((【入力】吸収量・排出量算定シート!$H139+(【入力】吸収量・排出量算定シート!CT$17-【入力】吸収量・排出量算定シート!$CF$17)),幹材積成長量!$I$7:$I$148,0),MATCH(【入力】吸収量・排出量算定シート!$G139,幹材積成長量!$I$7:$K$7,0)),IF($F139="地位Ⅲ",INDEX(幹材積成長量!$O$7:$Q$148,MATCH((【入力】吸収量・排出量算定シート!$H139+(【入力】吸収量・排出量算定シート!CT$17-【入力】吸収量・排出量算定シート!$CF$17)),幹材積成長量!$O$7:$O$148,0),MATCH(【入力】吸収量・排出量算定シート!$G139,幹材積成長量!$O$7:$Q$7,0)),INDEX(幹材積成長量!$L$7:$N$148,MATCH((【入力】吸収量・排出量算定シート!$H139+(【入力】吸収量・排出量算定シート!CT$17-【入力】吸収量・排出量算定シート!$CF$17)),幹材積成長量!$L$7:$L$148,0),MATCH(【入力】吸収量・排出量算定シート!$G139,幹材積成長量!$L$7:$N$7,0)))),0)</f>
        <v>0</v>
      </c>
      <c r="CU139" s="2">
        <f>IFERROR(IF($F139="地位Ⅰ",INDEX(幹材積成長量!$I$7:$K$148,MATCH((【入力】吸収量・排出量算定シート!$H139+(【入力】吸収量・排出量算定シート!CU$17-【入力】吸収量・排出量算定シート!$CF$17)),幹材積成長量!$I$7:$I$148,0),MATCH(【入力】吸収量・排出量算定シート!$G139,幹材積成長量!$I$7:$K$7,0)),IF($F139="地位Ⅲ",INDEX(幹材積成長量!$O$7:$Q$148,MATCH((【入力】吸収量・排出量算定シート!$H139+(【入力】吸収量・排出量算定シート!CU$17-【入力】吸収量・排出量算定シート!$CF$17)),幹材積成長量!$O$7:$O$148,0),MATCH(【入力】吸収量・排出量算定シート!$G139,幹材積成長量!$O$7:$Q$7,0)),INDEX(幹材積成長量!$L$7:$N$148,MATCH((【入力】吸収量・排出量算定シート!$H139+(【入力】吸収量・排出量算定シート!CU$17-【入力】吸収量・排出量算定シート!$CF$17)),幹材積成長量!$L$7:$L$148,0),MATCH(【入力】吸収量・排出量算定シート!$G139,幹材積成長量!$L$7:$N$7,0)))),0)</f>
        <v>0</v>
      </c>
      <c r="CV139" s="2">
        <f>IFERROR(IF($F139="地位Ⅰ",INDEX(幹材積成長量!$I$7:$K$148,MATCH((【入力】吸収量・排出量算定シート!$H139+(【入力】吸収量・排出量算定シート!CV$17-【入力】吸収量・排出量算定シート!$CF$17)),幹材積成長量!$I$7:$I$148,0),MATCH(【入力】吸収量・排出量算定シート!$G139,幹材積成長量!$I$7:$K$7,0)),IF($F139="地位Ⅲ",INDEX(幹材積成長量!$O$7:$Q$148,MATCH((【入力】吸収量・排出量算定シート!$H139+(【入力】吸収量・排出量算定シート!CV$17-【入力】吸収量・排出量算定シート!$CF$17)),幹材積成長量!$O$7:$O$148,0),MATCH(【入力】吸収量・排出量算定シート!$G139,幹材積成長量!$O$7:$Q$7,0)),INDEX(幹材積成長量!$L$7:$N$148,MATCH((【入力】吸収量・排出量算定シート!$H139+(【入力】吸収量・排出量算定シート!CV$17-【入力】吸収量・排出量算定シート!$CF$17)),幹材積成長量!$L$7:$L$148,0),MATCH(【入力】吸収量・排出量算定シート!$G139,幹材積成長量!$L$7:$N$7,0)))),0)</f>
        <v>0</v>
      </c>
      <c r="CW139" s="2">
        <f t="shared" si="284"/>
        <v>0</v>
      </c>
      <c r="CX139" s="2">
        <f t="shared" si="285"/>
        <v>0</v>
      </c>
      <c r="CY139" s="2">
        <f t="shared" si="286"/>
        <v>0</v>
      </c>
      <c r="CZ139" s="2">
        <f t="shared" si="287"/>
        <v>0</v>
      </c>
      <c r="DA139" s="2">
        <f t="shared" si="288"/>
        <v>0</v>
      </c>
      <c r="DB139" s="2">
        <f t="shared" si="289"/>
        <v>0</v>
      </c>
      <c r="DC139" s="2">
        <f t="shared" si="290"/>
        <v>0</v>
      </c>
      <c r="DD139" s="2">
        <f t="shared" si="291"/>
        <v>0</v>
      </c>
      <c r="DE139" s="2">
        <f t="shared" si="292"/>
        <v>0</v>
      </c>
      <c r="DF139" s="2">
        <f t="shared" si="293"/>
        <v>0</v>
      </c>
      <c r="DG139" s="2">
        <f t="shared" si="294"/>
        <v>0</v>
      </c>
      <c r="DH139" s="2">
        <f t="shared" si="295"/>
        <v>0</v>
      </c>
      <c r="DI139" s="2">
        <f t="shared" si="296"/>
        <v>0</v>
      </c>
      <c r="DJ139" s="2">
        <f t="shared" si="297"/>
        <v>0</v>
      </c>
      <c r="DK139" s="2">
        <f t="shared" si="298"/>
        <v>0</v>
      </c>
      <c r="DL139" s="2">
        <f t="shared" si="299"/>
        <v>0</v>
      </c>
      <c r="DM139" s="2">
        <f t="shared" si="300"/>
        <v>0</v>
      </c>
      <c r="DN139" s="187">
        <f>IFERROR(IF($F139="地位Ⅰ",INDEX(幹材積成長量!$AE$7:$AG$14,8,MATCH(【入力】吸収量・排出量算定シート!$G139,幹材積成長量!$AE$7:$AG$7,0)),IF($F139="地位Ⅲ",INDEX(幹材積成長量!$AK$7:$AM$14,8,MATCH(【入力】吸収量・排出量算定シート!$G139,幹材積成長量!$AK$7:$AM$7,0)),INDEX(幹材積成長量!$AH$7:$AJ$14,8,MATCH(【入力】吸収量・排出量算定シート!$G139,幹材積成長量!$AH$7:$AJ$7,0)))),0)</f>
        <v>0</v>
      </c>
      <c r="DO139" s="187">
        <f>IFERROR(IF($F139="地位Ⅰ",INDEX(幹材積成長量!$AE$7:$AG$14,8,MATCH(【入力】吸収量・排出量算定シート!$G139,幹材積成長量!$AE$7:$AG$7,0)),IF($F139="地位Ⅲ",INDEX(幹材積成長量!$AK$7:$AM$14,8,MATCH(【入力】吸収量・排出量算定シート!$G139,幹材積成長量!$AK$7:$AM$7,0)),INDEX(幹材積成長量!$AH$7:$AJ$14,8,MATCH(【入力】吸収量・排出量算定シート!$G139,幹材積成長量!$AH$7:$AJ$7,0)))),0)</f>
        <v>0</v>
      </c>
      <c r="DP139" s="187">
        <f>IFERROR(IF($F139="地位Ⅰ",INDEX(幹材積成長量!$AE$7:$AG$14,8,MATCH(【入力】吸収量・排出量算定シート!$G139,幹材積成長量!$AE$7:$AG$7,0)),IF($F139="地位Ⅲ",INDEX(幹材積成長量!$AK$7:$AM$14,8,MATCH(【入力】吸収量・排出量算定シート!$G139,幹材積成長量!$AK$7:$AM$7,0)),INDEX(幹材積成長量!$AH$7:$AJ$14,8,MATCH(【入力】吸収量・排出量算定シート!$G139,幹材積成長量!$AH$7:$AJ$7,0)))),0)</f>
        <v>0</v>
      </c>
      <c r="DQ139" s="187">
        <f>IFERROR(IF($F139="地位Ⅰ",INDEX(幹材積成長量!$AE$7:$AG$14,8,MATCH(【入力】吸収量・排出量算定シート!$G139,幹材積成長量!$AE$7:$AG$7,0)),IF($F139="地位Ⅲ",INDEX(幹材積成長量!$AK$7:$AM$14,8,MATCH(【入力】吸収量・排出量算定シート!$G139,幹材積成長量!$AK$7:$AM$7,0)),INDEX(幹材積成長量!$AH$7:$AJ$14,8,MATCH(【入力】吸収量・排出量算定シート!$G139,幹材積成長量!$AH$7:$AJ$7,0)))),0)</f>
        <v>0</v>
      </c>
      <c r="DR139" s="187">
        <f>IFERROR(IF($F139="地位Ⅰ",INDEX(幹材積成長量!$AE$7:$AG$14,8,MATCH(【入力】吸収量・排出量算定シート!$G139,幹材積成長量!$AE$7:$AG$7,0)),IF($F139="地位Ⅲ",INDEX(幹材積成長量!$AK$7:$AM$14,8,MATCH(【入力】吸収量・排出量算定シート!$G139,幹材積成長量!$AK$7:$AM$7,0)),INDEX(幹材積成長量!$AH$7:$AJ$14,8,MATCH(【入力】吸収量・排出量算定シート!$G139,幹材積成長量!$AH$7:$AJ$7,0)))),0)</f>
        <v>0</v>
      </c>
      <c r="DS139" s="187">
        <f>IFERROR(IF($F139="地位Ⅰ",INDEX(幹材積成長量!$AE$7:$AG$14,8,MATCH(【入力】吸収量・排出量算定シート!$G139,幹材積成長量!$AE$7:$AG$7,0)),IF($F139="地位Ⅲ",INDEX(幹材積成長量!$AK$7:$AM$14,8,MATCH(【入力】吸収量・排出量算定シート!$G139,幹材積成長量!$AK$7:$AM$7,0)),INDEX(幹材積成長量!$AH$7:$AJ$14,8,MATCH(【入力】吸収量・排出量算定シート!$G139,幹材積成長量!$AH$7:$AJ$7,0)))),0)</f>
        <v>0</v>
      </c>
      <c r="DT139" s="187">
        <f>IFERROR(IF($F139="地位Ⅰ",INDEX(幹材積成長量!$AE$7:$AG$14,8,MATCH(【入力】吸収量・排出量算定シート!$G139,幹材積成長量!$AE$7:$AG$7,0)),IF($F139="地位Ⅲ",INDEX(幹材積成長量!$AK$7:$AM$14,8,MATCH(【入力】吸収量・排出量算定シート!$G139,幹材積成長量!$AK$7:$AM$7,0)),INDEX(幹材積成長量!$AH$7:$AJ$14,8,MATCH(【入力】吸収量・排出量算定シート!$G139,幹材積成長量!$AH$7:$AJ$7,0)))),0)</f>
        <v>0</v>
      </c>
      <c r="DU139" s="187">
        <f>IFERROR(IF($F139="地位Ⅰ",INDEX(幹材積成長量!$AE$7:$AG$14,8,MATCH(【入力】吸収量・排出量算定シート!$G139,幹材積成長量!$AE$7:$AG$7,0)),IF($F139="地位Ⅲ",INDEX(幹材積成長量!$AK$7:$AM$14,8,MATCH(【入力】吸収量・排出量算定シート!$G139,幹材積成長量!$AK$7:$AM$7,0)),INDEX(幹材積成長量!$AH$7:$AJ$14,8,MATCH(【入力】吸収量・排出量算定シート!$G139,幹材積成長量!$AH$7:$AJ$7,0)))),0)</f>
        <v>0</v>
      </c>
      <c r="DV139" s="187">
        <f>IFERROR(IF($F139="地位Ⅰ",INDEX(幹材積成長量!$AE$7:$AG$14,8,MATCH(【入力】吸収量・排出量算定シート!$G139,幹材積成長量!$AE$7:$AG$7,0)),IF($F139="地位Ⅲ",INDEX(幹材積成長量!$AK$7:$AM$14,8,MATCH(【入力】吸収量・排出量算定シート!$G139,幹材積成長量!$AK$7:$AM$7,0)),INDEX(幹材積成長量!$AH$7:$AJ$14,8,MATCH(【入力】吸収量・排出量算定シート!$G139,幹材積成長量!$AH$7:$AJ$7,0)))),0)</f>
        <v>0</v>
      </c>
      <c r="DW139" s="187">
        <f>IFERROR(IF($F139="地位Ⅰ",INDEX(幹材積成長量!$AE$7:$AG$14,8,MATCH(【入力】吸収量・排出量算定シート!$G139,幹材積成長量!$AE$7:$AG$7,0)),IF($F139="地位Ⅲ",INDEX(幹材積成長量!$AK$7:$AM$14,8,MATCH(【入力】吸収量・排出量算定シート!$G139,幹材積成長量!$AK$7:$AM$7,0)),INDEX(幹材積成長量!$AH$7:$AJ$14,8,MATCH(【入力】吸収量・排出量算定シート!$G139,幹材積成長量!$AH$7:$AJ$7,0)))),0)</f>
        <v>0</v>
      </c>
      <c r="DX139" s="187">
        <f>IFERROR(IF($F139="地位Ⅰ",INDEX(幹材積成長量!$AE$7:$AG$14,8,MATCH(【入力】吸収量・排出量算定シート!$G139,幹材積成長量!$AE$7:$AG$7,0)),IF($F139="地位Ⅲ",INDEX(幹材積成長量!$AK$7:$AM$14,8,MATCH(【入力】吸収量・排出量算定シート!$G139,幹材積成長量!$AK$7:$AM$7,0)),INDEX(幹材積成長量!$AH$7:$AJ$14,8,MATCH(【入力】吸収量・排出量算定シート!$G139,幹材積成長量!$AH$7:$AJ$7,0)))),0)</f>
        <v>0</v>
      </c>
      <c r="DY139" s="187">
        <f>IFERROR(IF($F139="地位Ⅰ",INDEX(幹材積成長量!$AE$7:$AG$14,8,MATCH(【入力】吸収量・排出量算定シート!$G139,幹材積成長量!$AE$7:$AG$7,0)),IF($F139="地位Ⅲ",INDEX(幹材積成長量!$AK$7:$AM$14,8,MATCH(【入力】吸収量・排出量算定シート!$G139,幹材積成長量!$AK$7:$AM$7,0)),INDEX(幹材積成長量!$AH$7:$AJ$14,8,MATCH(【入力】吸収量・排出量算定シート!$G139,幹材積成長量!$AH$7:$AJ$7,0)))),0)</f>
        <v>0</v>
      </c>
      <c r="DZ139" s="187">
        <f>IFERROR(IF($F139="地位Ⅰ",INDEX(幹材積成長量!$AE$7:$AG$14,8,MATCH(【入力】吸収量・排出量算定シート!$G139,幹材積成長量!$AE$7:$AG$7,0)),IF($F139="地位Ⅲ",INDEX(幹材積成長量!$AK$7:$AM$14,8,MATCH(【入力】吸収量・排出量算定シート!$G139,幹材積成長量!$AK$7:$AM$7,0)),INDEX(幹材積成長量!$AH$7:$AJ$14,8,MATCH(【入力】吸収量・排出量算定シート!$G139,幹材積成長量!$AH$7:$AJ$7,0)))),0)</f>
        <v>0</v>
      </c>
      <c r="EA139" s="187">
        <f>IFERROR(IF($F139="地位Ⅰ",INDEX(幹材積成長量!$AE$7:$AG$14,8,MATCH(【入力】吸収量・排出量算定シート!$G139,幹材積成長量!$AE$7:$AG$7,0)),IF($F139="地位Ⅲ",INDEX(幹材積成長量!$AK$7:$AM$14,8,MATCH(【入力】吸収量・排出量算定シート!$G139,幹材積成長量!$AK$7:$AM$7,0)),INDEX(幹材積成長量!$AH$7:$AJ$14,8,MATCH(【入力】吸収量・排出量算定シート!$G139,幹材積成長量!$AH$7:$AJ$7,0)))),0)</f>
        <v>0</v>
      </c>
      <c r="EB139" s="187">
        <f>IFERROR(IF($F139="地位Ⅰ",INDEX(幹材積成長量!$AE$7:$AG$14,8,MATCH(【入力】吸収量・排出量算定シート!$G139,幹材積成長量!$AE$7:$AG$7,0)),IF($F139="地位Ⅲ",INDEX(幹材積成長量!$AK$7:$AM$14,8,MATCH(【入力】吸収量・排出量算定シート!$G139,幹材積成長量!$AK$7:$AM$7,0)),INDEX(幹材積成長量!$AH$7:$AJ$14,8,MATCH(【入力】吸収量・排出量算定シート!$G139,幹材積成長量!$AH$7:$AJ$7,0)))),0)</f>
        <v>0</v>
      </c>
      <c r="EC139" s="187">
        <f>IFERROR(IF($F139="地位Ⅰ",INDEX(幹材積成長量!$AE$7:$AG$14,8,MATCH(【入力】吸収量・排出量算定シート!$G139,幹材積成長量!$AE$7:$AG$7,0)),IF($F139="地位Ⅲ",INDEX(幹材積成長量!$AK$7:$AM$14,8,MATCH(【入力】吸収量・排出量算定シート!$G139,幹材積成長量!$AK$7:$AM$7,0)),INDEX(幹材積成長量!$AH$7:$AJ$14,8,MATCH(【入力】吸収量・排出量算定シート!$G139,幹材積成長量!$AH$7:$AJ$7,0)))),0)</f>
        <v>0</v>
      </c>
      <c r="ED139" s="186">
        <f t="shared" si="301"/>
        <v>0</v>
      </c>
      <c r="EE139" s="186">
        <f t="shared" si="302"/>
        <v>0</v>
      </c>
      <c r="EF139" s="186">
        <f t="shared" si="303"/>
        <v>0</v>
      </c>
      <c r="EG139" s="186">
        <f t="shared" si="304"/>
        <v>0</v>
      </c>
      <c r="EH139" s="186">
        <f t="shared" si="305"/>
        <v>0</v>
      </c>
      <c r="EI139" s="186">
        <f t="shared" si="306"/>
        <v>0</v>
      </c>
      <c r="EJ139" s="186">
        <f t="shared" si="307"/>
        <v>0</v>
      </c>
      <c r="EK139" s="186">
        <f t="shared" si="308"/>
        <v>0</v>
      </c>
      <c r="EL139" s="186">
        <f t="shared" si="309"/>
        <v>0</v>
      </c>
      <c r="EM139" s="186">
        <f t="shared" si="310"/>
        <v>0</v>
      </c>
      <c r="EN139" s="186">
        <f t="shared" si="311"/>
        <v>0</v>
      </c>
      <c r="EO139" s="186">
        <f t="shared" si="312"/>
        <v>0</v>
      </c>
      <c r="EP139" s="186">
        <f t="shared" si="313"/>
        <v>0</v>
      </c>
      <c r="EQ139" s="186">
        <f t="shared" si="314"/>
        <v>0</v>
      </c>
      <c r="ER139" s="186">
        <f t="shared" si="315"/>
        <v>0</v>
      </c>
      <c r="ES139" s="186">
        <f t="shared" si="316"/>
        <v>0</v>
      </c>
      <c r="ET139" s="186">
        <f t="shared" si="317"/>
        <v>0</v>
      </c>
    </row>
    <row r="140" spans="2:150" x14ac:dyDescent="0.3">
      <c r="B140" s="3"/>
      <c r="C140" s="3"/>
      <c r="D140" s="3"/>
      <c r="E140" s="3"/>
      <c r="G140" s="217"/>
      <c r="J140" s="3"/>
      <c r="M140" s="187">
        <f>IFERROR(IF($F140="地位Ⅰ",INDEX(幹材積成長量!$S$7:$U$148,MATCH(【入力】吸収量・排出量算定シート!$H140+(M$17-$M$17),幹材積成長量!$S$7:$S$148,0),MATCH($G140,幹材積成長量!$S$7:$U$7,0)),IF($F140="地位Ⅲ",INDEX(幹材積成長量!$Y$7:$AA$148,MATCH(【入力】吸収量・排出量算定シート!$H140+(M$17-$M$17),幹材積成長量!$Y$7:$Y$148,0),MATCH($G140,幹材積成長量!$Y$7:$AA$7,0)),INDEX(幹材積成長量!$V$7:$X$148,MATCH(【入力】吸収量・排出量算定シート!$H140+(M$17-$M$17),幹材積成長量!$V$7:$V$148,0),MATCH($G140,幹材積成長量!$V$7:$X$7,0)))),0)</f>
        <v>0</v>
      </c>
      <c r="N140" s="187">
        <f>IFERROR(IF($F140="地位Ⅰ",INDEX(幹材積成長量!$S$7:$U$148,MATCH(【入力】吸収量・排出量算定シート!$H140+(N$17-$M$17),幹材積成長量!$S$7:$S$148,0),MATCH($G140,幹材積成長量!$S$7:$U$7,0)),IF($F140="地位Ⅲ",INDEX(幹材積成長量!$Y$7:$AA$148,MATCH(【入力】吸収量・排出量算定シート!$H140+(N$17-$M$17),幹材積成長量!$Y$7:$Y$148,0),MATCH($G140,幹材積成長量!$Y$7:$AA$7,0)),INDEX(幹材積成長量!$V$7:$X$148,MATCH(【入力】吸収量・排出量算定シート!$H140+(N$17-$M$17),幹材積成長量!$V$7:$V$148,0),MATCH($G140,幹材積成長量!$V$7:$X$7,0)))),0)</f>
        <v>0</v>
      </c>
      <c r="O140" s="187">
        <f>IFERROR(IF($F140="地位Ⅰ",INDEX(幹材積成長量!$S$7:$U$148,MATCH(【入力】吸収量・排出量算定シート!$H140+(O$17-$M$17),幹材積成長量!$S$7:$S$148,0),MATCH($G140,幹材積成長量!$S$7:$U$7,0)),IF($F140="地位Ⅲ",INDEX(幹材積成長量!$Y$7:$AA$148,MATCH(【入力】吸収量・排出量算定シート!$H140+(O$17-$M$17),幹材積成長量!$Y$7:$Y$148,0),MATCH($G140,幹材積成長量!$Y$7:$AA$7,0)),INDEX(幹材積成長量!$V$7:$X$148,MATCH(【入力】吸収量・排出量算定シート!$H140+(O$17-$M$17),幹材積成長量!$V$7:$V$148,0),MATCH($G140,幹材積成長量!$V$7:$X$7,0)))),0)</f>
        <v>0</v>
      </c>
      <c r="P140" s="187">
        <f>IFERROR(IF($F140="地位Ⅰ",INDEX(幹材積成長量!$S$7:$U$148,MATCH(【入力】吸収量・排出量算定シート!$H140+(P$17-$M$17),幹材積成長量!$S$7:$S$148,0),MATCH($G140,幹材積成長量!$S$7:$U$7,0)),IF($F140="地位Ⅲ",INDEX(幹材積成長量!$Y$7:$AA$148,MATCH(【入力】吸収量・排出量算定シート!$H140+(P$17-$M$17),幹材積成長量!$Y$7:$Y$148,0),MATCH($G140,幹材積成長量!$Y$7:$AA$7,0)),INDEX(幹材積成長量!$V$7:$X$148,MATCH(【入力】吸収量・排出量算定シート!$H140+(P$17-$M$17),幹材積成長量!$V$7:$V$148,0),MATCH($G140,幹材積成長量!$V$7:$X$7,0)))),0)</f>
        <v>0</v>
      </c>
      <c r="Q140" s="187">
        <f>IFERROR(IF($F140="地位Ⅰ",INDEX(幹材積成長量!$S$7:$U$148,MATCH(【入力】吸収量・排出量算定シート!$H140+(Q$17-$M$17),幹材積成長量!$S$7:$S$148,0),MATCH($G140,幹材積成長量!$S$7:$U$7,0)),IF($F140="地位Ⅲ",INDEX(幹材積成長量!$Y$7:$AA$148,MATCH(【入力】吸収量・排出量算定シート!$H140+(Q$17-$M$17),幹材積成長量!$Y$7:$Y$148,0),MATCH($G140,幹材積成長量!$Y$7:$AA$7,0)),INDEX(幹材積成長量!$V$7:$X$148,MATCH(【入力】吸収量・排出量算定シート!$H140+(Q$17-$M$17),幹材積成長量!$V$7:$V$148,0),MATCH($G140,幹材積成長量!$V$7:$X$7,0)))),0)</f>
        <v>0</v>
      </c>
      <c r="R140" s="187">
        <f>IFERROR(IF($F140="地位Ⅰ",INDEX(幹材積成長量!$S$7:$U$148,MATCH(【入力】吸収量・排出量算定シート!$H140+(R$17-$M$17),幹材積成長量!$S$7:$S$148,0),MATCH($G140,幹材積成長量!$S$7:$U$7,0)),IF($F140="地位Ⅲ",INDEX(幹材積成長量!$Y$7:$AA$148,MATCH(【入力】吸収量・排出量算定シート!$H140+(R$17-$M$17),幹材積成長量!$Y$7:$Y$148,0),MATCH($G140,幹材積成長量!$Y$7:$AA$7,0)),INDEX(幹材積成長量!$V$7:$X$148,MATCH(【入力】吸収量・排出量算定シート!$H140+(R$17-$M$17),幹材積成長量!$V$7:$V$148,0),MATCH($G140,幹材積成長量!$V$7:$X$7,0)))),0)</f>
        <v>0</v>
      </c>
      <c r="S140" s="187">
        <f>IFERROR(IF($F140="地位Ⅰ",INDEX(幹材積成長量!$S$7:$U$148,MATCH(【入力】吸収量・排出量算定シート!$H140+(S$17-$M$17),幹材積成長量!$S$7:$S$148,0),MATCH($G140,幹材積成長量!$S$7:$U$7,0)),IF($F140="地位Ⅲ",INDEX(幹材積成長量!$Y$7:$AA$148,MATCH(【入力】吸収量・排出量算定シート!$H140+(S$17-$M$17),幹材積成長量!$Y$7:$Y$148,0),MATCH($G140,幹材積成長量!$Y$7:$AA$7,0)),INDEX(幹材積成長量!$V$7:$X$148,MATCH(【入力】吸収量・排出量算定シート!$H140+(S$17-$M$17),幹材積成長量!$V$7:$V$148,0),MATCH($G140,幹材積成長量!$V$7:$X$7,0)))),0)</f>
        <v>0</v>
      </c>
      <c r="T140" s="187">
        <f>IFERROR(IF($F140="地位Ⅰ",INDEX(幹材積成長量!$S$7:$U$148,MATCH(【入力】吸収量・排出量算定シート!$H140+(T$17-$M$17),幹材積成長量!$S$7:$S$148,0),MATCH($G140,幹材積成長量!$S$7:$U$7,0)),IF($F140="地位Ⅲ",INDEX(幹材積成長量!$Y$7:$AA$148,MATCH(【入力】吸収量・排出量算定シート!$H140+(T$17-$M$17),幹材積成長量!$Y$7:$Y$148,0),MATCH($G140,幹材積成長量!$Y$7:$AA$7,0)),INDEX(幹材積成長量!$V$7:$X$148,MATCH(【入力】吸収量・排出量算定シート!$H140+(T$17-$M$17),幹材積成長量!$V$7:$V$148,0),MATCH($G140,幹材積成長量!$V$7:$X$7,0)))),0)</f>
        <v>0</v>
      </c>
      <c r="U140" s="187">
        <f>IFERROR(IF($F140="地位Ⅰ",INDEX(幹材積成長量!$S$7:$U$148,MATCH(【入力】吸収量・排出量算定シート!$H140+(U$17-$M$17),幹材積成長量!$S$7:$S$148,0),MATCH($G140,幹材積成長量!$S$7:$U$7,0)),IF($F140="地位Ⅲ",INDEX(幹材積成長量!$Y$7:$AA$148,MATCH(【入力】吸収量・排出量算定シート!$H140+(U$17-$M$17),幹材積成長量!$Y$7:$Y$148,0),MATCH($G140,幹材積成長量!$Y$7:$AA$7,0)),INDEX(幹材積成長量!$V$7:$X$148,MATCH(【入力】吸収量・排出量算定シート!$H140+(U$17-$M$17),幹材積成長量!$V$7:$V$148,0),MATCH($G140,幹材積成長量!$V$7:$X$7,0)))),0)</f>
        <v>0</v>
      </c>
      <c r="V140" s="187">
        <f>IFERROR(IF($F140="地位Ⅰ",INDEX(幹材積成長量!$S$7:$U$148,MATCH(【入力】吸収量・排出量算定シート!$H140+(V$17-$M$17),幹材積成長量!$S$7:$S$148,0),MATCH($G140,幹材積成長量!$S$7:$U$7,0)),IF($F140="地位Ⅲ",INDEX(幹材積成長量!$Y$7:$AA$148,MATCH(【入力】吸収量・排出量算定シート!$H140+(V$17-$M$17),幹材積成長量!$Y$7:$Y$148,0),MATCH($G140,幹材積成長量!$Y$7:$AA$7,0)),INDEX(幹材積成長量!$V$7:$X$148,MATCH(【入力】吸収量・排出量算定シート!$H140+(V$17-$M$17),幹材積成長量!$V$7:$V$148,0),MATCH($G140,幹材積成長量!$V$7:$X$7,0)))),0)</f>
        <v>0</v>
      </c>
      <c r="W140" s="187">
        <f>IFERROR(IF($F140="地位Ⅰ",INDEX(幹材積成長量!$S$7:$U$148,MATCH(【入力】吸収量・排出量算定シート!$H140+(W$17-$M$17),幹材積成長量!$S$7:$S$148,0),MATCH($G140,幹材積成長量!$S$7:$U$7,0)),IF($F140="地位Ⅲ",INDEX(幹材積成長量!$Y$7:$AA$148,MATCH(【入力】吸収量・排出量算定シート!$H140+(W$17-$M$17),幹材積成長量!$Y$7:$Y$148,0),MATCH($G140,幹材積成長量!$Y$7:$AA$7,0)),INDEX(幹材積成長量!$V$7:$X$148,MATCH(【入力】吸収量・排出量算定シート!$H140+(W$17-$M$17),幹材積成長量!$V$7:$V$148,0),MATCH($G140,幹材積成長量!$V$7:$X$7,0)))),0)</f>
        <v>0</v>
      </c>
      <c r="X140" s="187">
        <f>IFERROR(IF($F140="地位Ⅰ",INDEX(幹材積成長量!$S$7:$U$148,MATCH(【入力】吸収量・排出量算定シート!$H140+(X$17-$M$17),幹材積成長量!$S$7:$S$148,0),MATCH($G140,幹材積成長量!$S$7:$U$7,0)),IF($F140="地位Ⅲ",INDEX(幹材積成長量!$Y$7:$AA$148,MATCH(【入力】吸収量・排出量算定シート!$H140+(X$17-$M$17),幹材積成長量!$Y$7:$Y$148,0),MATCH($G140,幹材積成長量!$Y$7:$AA$7,0)),INDEX(幹材積成長量!$V$7:$X$148,MATCH(【入力】吸収量・排出量算定シート!$H140+(X$17-$M$17),幹材積成長量!$V$7:$V$148,0),MATCH($G140,幹材積成長量!$V$7:$X$7,0)))),0)</f>
        <v>0</v>
      </c>
      <c r="Y140" s="187">
        <f>IFERROR(IF($F140="地位Ⅰ",INDEX(幹材積成長量!$S$7:$U$148,MATCH(【入力】吸収量・排出量算定シート!$H140+(Y$17-$M$17),幹材積成長量!$S$7:$S$148,0),MATCH($G140,幹材積成長量!$S$7:$U$7,0)),IF($F140="地位Ⅲ",INDEX(幹材積成長量!$Y$7:$AA$148,MATCH(【入力】吸収量・排出量算定シート!$H140+(Y$17-$M$17),幹材積成長量!$Y$7:$Y$148,0),MATCH($G140,幹材積成長量!$Y$7:$AA$7,0)),INDEX(幹材積成長量!$V$7:$X$148,MATCH(【入力】吸収量・排出量算定シート!$H140+(Y$17-$M$17),幹材積成長量!$V$7:$V$148,0),MATCH($G140,幹材積成長量!$V$7:$X$7,0)))),0)</f>
        <v>0</v>
      </c>
      <c r="Z140" s="187">
        <f>IFERROR(IF($F140="地位Ⅰ",INDEX(幹材積成長量!$S$7:$U$148,MATCH(【入力】吸収量・排出量算定シート!$H140+(Z$17-$M$17),幹材積成長量!$S$7:$S$148,0),MATCH($G140,幹材積成長量!$S$7:$U$7,0)),IF($F140="地位Ⅲ",INDEX(幹材積成長量!$Y$7:$AA$148,MATCH(【入力】吸収量・排出量算定シート!$H140+(Z$17-$M$17),幹材積成長量!$Y$7:$Y$148,0),MATCH($G140,幹材積成長量!$Y$7:$AA$7,0)),INDEX(幹材積成長量!$V$7:$X$148,MATCH(【入力】吸収量・排出量算定シート!$H140+(Z$17-$M$17),幹材積成長量!$V$7:$V$148,0),MATCH($G140,幹材積成長量!$V$7:$X$7,0)))),0)</f>
        <v>0</v>
      </c>
      <c r="AA140" s="187">
        <f>IFERROR(IF($F140="地位Ⅰ",INDEX(幹材積成長量!$S$7:$U$148,MATCH(【入力】吸収量・排出量算定シート!$H140+(AA$17-$M$17),幹材積成長量!$S$7:$S$148,0),MATCH($G140,幹材積成長量!$S$7:$U$7,0)),IF($F140="地位Ⅲ",INDEX(幹材積成長量!$Y$7:$AA$148,MATCH(【入力】吸収量・排出量算定シート!$H140+(AA$17-$M$17),幹材積成長量!$Y$7:$Y$148,0),MATCH($G140,幹材積成長量!$Y$7:$AA$7,0)),INDEX(幹材積成長量!$V$7:$X$148,MATCH(【入力】吸収量・排出量算定シート!$H140+(AA$17-$M$17),幹材積成長量!$V$7:$V$148,0),MATCH($G140,幹材積成長量!$V$7:$X$7,0)))),0)</f>
        <v>0</v>
      </c>
      <c r="AB140" s="187">
        <f>IFERROR(IF($F140="地位Ⅰ",INDEX(幹材積成長量!$S$7:$U$148,MATCH(【入力】吸収量・排出量算定シート!$H140+(AB$17-$M$17),幹材積成長量!$S$7:$S$148,0),MATCH($G140,幹材積成長量!$S$7:$U$7,0)),IF($F140="地位Ⅲ",INDEX(幹材積成長量!$Y$7:$AA$148,MATCH(【入力】吸収量・排出量算定シート!$H140+(AB$17-$M$17),幹材積成長量!$Y$7:$Y$148,0),MATCH($G140,幹材積成長量!$Y$7:$AA$7,0)),INDEX(幹材積成長量!$V$7:$X$148,MATCH(【入力】吸収量・排出量算定シート!$H140+(AB$17-$M$17),幹材積成長量!$V$7:$V$148,0),MATCH($G140,幹材積成長量!$V$7:$X$7,0)))),0)</f>
        <v>0</v>
      </c>
      <c r="AC140" s="187">
        <f>IFERROR(IF($F140="地位Ⅰ",INDEX(幹材積成長量!$S$7:$U$148,MATCH(【入力】吸収量・排出量算定シート!$H140+(AC$17-$M$17),幹材積成長量!$S$7:$S$148,0),MATCH($G140,幹材積成長量!$S$7:$U$7,0)),IF($F140="地位Ⅲ",INDEX(幹材積成長量!$Y$7:$AA$148,MATCH(【入力】吸収量・排出量算定シート!$H140+(AC$17-$M$17),幹材積成長量!$Y$7:$Y$148,0),MATCH($G140,幹材積成長量!$Y$7:$AA$7,0)),INDEX(幹材積成長量!$V$7:$X$148,MATCH(【入力】吸収量・排出量算定シート!$H140+(AC$17-$M$17),幹材積成長量!$V$7:$V$148,0),MATCH($G140,幹材積成長量!$V$7:$X$7,0)))),0)</f>
        <v>0</v>
      </c>
      <c r="AD140" s="2">
        <f>IFERROR(INDEX('BEF（拡大係数）'!$A$4:$AO$154,MATCH(【入力】吸収量・排出量算定シート!$H140,'BEF（拡大係数）'!$A$4:$A$154,0),MATCH($G140,'BEF（拡大係数）'!$A$4:$AO$4,0)),0)</f>
        <v>0</v>
      </c>
      <c r="AE140" s="2">
        <f>IFERROR(INDEX('BEF（拡大係数）'!$A$4:$AO$154,MATCH(【入力】吸収量・排出量算定シート!$H140,'BEF（拡大係数）'!$A$4:$A$154,0),MATCH($G140,'BEF（拡大係数）'!$A$4:$AO$4,0)),0)</f>
        <v>0</v>
      </c>
      <c r="AF140" s="2">
        <f>IFERROR(INDEX('BEF（拡大係数）'!$A$4:$AO$154,MATCH(【入力】吸収量・排出量算定シート!$H140,'BEF（拡大係数）'!$A$4:$A$154,0),MATCH($G140,'BEF（拡大係数）'!$A$4:$AO$4,0)),0)</f>
        <v>0</v>
      </c>
      <c r="AG140" s="2">
        <f>IFERROR(INDEX('BEF（拡大係数）'!$A$4:$AO$154,MATCH(【入力】吸収量・排出量算定シート!$H140,'BEF（拡大係数）'!$A$4:$A$154,0),MATCH($G140,'BEF（拡大係数）'!$A$4:$AO$4,0)),0)</f>
        <v>0</v>
      </c>
      <c r="AH140" s="2">
        <f>IFERROR(INDEX('BEF（拡大係数）'!$A$4:$AO$154,MATCH(【入力】吸収量・排出量算定シート!$H140,'BEF（拡大係数）'!$A$4:$A$154,0),MATCH($G140,'BEF（拡大係数）'!$A$4:$AO$4,0)),0)</f>
        <v>0</v>
      </c>
      <c r="AI140" s="2">
        <f>IFERROR(INDEX('BEF（拡大係数）'!$A$4:$AO$154,MATCH(【入力】吸収量・排出量算定シート!$H140,'BEF（拡大係数）'!$A$4:$A$154,0),MATCH($G140,'BEF（拡大係数）'!$A$4:$AO$4,0)),0)</f>
        <v>0</v>
      </c>
      <c r="AJ140" s="2">
        <f>IFERROR(INDEX('BEF（拡大係数）'!$A$4:$AO$154,MATCH(【入力】吸収量・排出量算定シート!$H140,'BEF（拡大係数）'!$A$4:$A$154,0),MATCH($G140,'BEF（拡大係数）'!$A$4:$AO$4,0)),0)</f>
        <v>0</v>
      </c>
      <c r="AK140" s="2">
        <f>IFERROR(INDEX('BEF（拡大係数）'!$A$4:$AO$154,MATCH(【入力】吸収量・排出量算定シート!$H140,'BEF（拡大係数）'!$A$4:$A$154,0),MATCH($G140,'BEF（拡大係数）'!$A$4:$AO$4,0)),0)</f>
        <v>0</v>
      </c>
      <c r="AL140" s="2">
        <f>IFERROR(INDEX('BEF（拡大係数）'!$A$4:$AO$154,MATCH(【入力】吸収量・排出量算定シート!$H140,'BEF（拡大係数）'!$A$4:$A$154,0),MATCH($G140,'BEF（拡大係数）'!$A$4:$AO$4,0)),0)</f>
        <v>0</v>
      </c>
      <c r="AM140" s="2">
        <f>IFERROR(INDEX('BEF（拡大係数）'!$A$4:$AO$154,MATCH(【入力】吸収量・排出量算定シート!$H140,'BEF（拡大係数）'!$A$4:$A$154,0),MATCH($G140,'BEF（拡大係数）'!$A$4:$AO$4,0)),0)</f>
        <v>0</v>
      </c>
      <c r="AN140" s="2">
        <f>IFERROR(INDEX('BEF（拡大係数）'!$A$4:$AO$154,MATCH(【入力】吸収量・排出量算定シート!$H140,'BEF（拡大係数）'!$A$4:$A$154,0),MATCH($G140,'BEF（拡大係数）'!$A$4:$AO$4,0)),0)</f>
        <v>0</v>
      </c>
      <c r="AO140" s="2">
        <f>IFERROR(INDEX('BEF（拡大係数）'!$A$4:$AO$154,MATCH(【入力】吸収量・排出量算定シート!$H140,'BEF（拡大係数）'!$A$4:$A$154,0),MATCH($G140,'BEF（拡大係数）'!$A$4:$AO$4,0)),0)</f>
        <v>0</v>
      </c>
      <c r="AP140" s="2">
        <f>IFERROR(INDEX('BEF（拡大係数）'!$A$4:$AO$154,MATCH(【入力】吸収量・排出量算定シート!$H140,'BEF（拡大係数）'!$A$4:$A$154,0),MATCH($G140,'BEF（拡大係数）'!$A$4:$AO$4,0)),0)</f>
        <v>0</v>
      </c>
      <c r="AQ140" s="2">
        <f>IFERROR(INDEX('BEF（拡大係数）'!$A$4:$AO$154,MATCH(【入力】吸収量・排出量算定シート!$H140,'BEF（拡大係数）'!$A$4:$A$154,0),MATCH($G140,'BEF（拡大係数）'!$A$4:$AO$4,0)),0)</f>
        <v>0</v>
      </c>
      <c r="AR140" s="2">
        <f>IFERROR(INDEX('BEF（拡大係数）'!$A$4:$AO$154,MATCH(【入力】吸収量・排出量算定シート!$H140,'BEF（拡大係数）'!$A$4:$A$154,0),MATCH($G140,'BEF（拡大係数）'!$A$4:$AO$4,0)),0)</f>
        <v>0</v>
      </c>
      <c r="AS140" s="2">
        <f>IFERROR(INDEX('BEF（拡大係数）'!$A$4:$AO$154,MATCH(【入力】吸収量・排出量算定シート!$H140,'BEF（拡大係数）'!$A$4:$A$154,0),MATCH($G140,'BEF（拡大係数）'!$A$4:$AO$4,0)),0)</f>
        <v>0</v>
      </c>
      <c r="AT140" s="2">
        <f>IFERROR(INDEX('BEF（拡大係数）'!$A$4:$AO$154,MATCH(【入力】吸収量・排出量算定シート!$H140,'BEF（拡大係数）'!$A$4:$A$154,0),MATCH($G140,'BEF（拡大係数）'!$A$4:$AO$4,0)),0)</f>
        <v>0</v>
      </c>
      <c r="AU140" s="2">
        <f>IFERROR(VLOOKUP($G140,パラメータ_オリジナル!$B$6:$G$45,4,FALSE),0)</f>
        <v>0</v>
      </c>
      <c r="AV140" s="2">
        <f>IFERROR(VLOOKUP($G140,パラメータ_オリジナル!$B$6:$G$45,5,FALSE),0)</f>
        <v>0</v>
      </c>
      <c r="AW140" s="2">
        <f>IFERROR(VLOOKUP($G140,パラメータ_オリジナル!$B$6:$G$45,6,FALSE),0)</f>
        <v>0</v>
      </c>
      <c r="AX140" s="125">
        <f t="shared" si="250"/>
        <v>0</v>
      </c>
      <c r="AY140" s="125">
        <f t="shared" si="251"/>
        <v>0</v>
      </c>
      <c r="AZ140" s="125">
        <f t="shared" si="252"/>
        <v>0</v>
      </c>
      <c r="BA140" s="125">
        <f t="shared" si="253"/>
        <v>0</v>
      </c>
      <c r="BB140" s="125">
        <f t="shared" si="254"/>
        <v>0</v>
      </c>
      <c r="BC140" s="125">
        <f t="shared" si="255"/>
        <v>0</v>
      </c>
      <c r="BD140" s="125">
        <f t="shared" si="256"/>
        <v>0</v>
      </c>
      <c r="BE140" s="125">
        <f t="shared" si="257"/>
        <v>0</v>
      </c>
      <c r="BF140" s="125">
        <f t="shared" si="258"/>
        <v>0</v>
      </c>
      <c r="BG140" s="125">
        <f t="shared" si="259"/>
        <v>0</v>
      </c>
      <c r="BH140" s="125">
        <f t="shared" si="260"/>
        <v>0</v>
      </c>
      <c r="BI140" s="125">
        <f t="shared" si="261"/>
        <v>0</v>
      </c>
      <c r="BJ140" s="125">
        <f t="shared" si="262"/>
        <v>0</v>
      </c>
      <c r="BK140" s="125">
        <f t="shared" si="263"/>
        <v>0</v>
      </c>
      <c r="BL140" s="125">
        <f t="shared" si="264"/>
        <v>0</v>
      </c>
      <c r="BM140" s="125">
        <f t="shared" si="265"/>
        <v>0</v>
      </c>
      <c r="BN140" s="125">
        <f t="shared" si="266"/>
        <v>0</v>
      </c>
      <c r="BO140" s="125">
        <f t="shared" si="267"/>
        <v>0</v>
      </c>
      <c r="BP140" s="125">
        <f t="shared" si="268"/>
        <v>0</v>
      </c>
      <c r="BQ140" s="125">
        <f t="shared" si="269"/>
        <v>0</v>
      </c>
      <c r="BR140" s="125">
        <f t="shared" si="270"/>
        <v>0</v>
      </c>
      <c r="BS140" s="125">
        <f t="shared" si="271"/>
        <v>0</v>
      </c>
      <c r="BT140" s="125">
        <f t="shared" si="272"/>
        <v>0</v>
      </c>
      <c r="BU140" s="125">
        <f t="shared" si="273"/>
        <v>0</v>
      </c>
      <c r="BV140" s="125">
        <f t="shared" si="274"/>
        <v>0</v>
      </c>
      <c r="BW140" s="125">
        <f t="shared" si="275"/>
        <v>0</v>
      </c>
      <c r="BX140" s="125">
        <f t="shared" si="276"/>
        <v>0</v>
      </c>
      <c r="BY140" s="125">
        <f t="shared" si="277"/>
        <v>0</v>
      </c>
      <c r="BZ140" s="125">
        <f t="shared" si="278"/>
        <v>0</v>
      </c>
      <c r="CA140" s="125">
        <f t="shared" si="279"/>
        <v>0</v>
      </c>
      <c r="CB140" s="125">
        <f t="shared" si="280"/>
        <v>0</v>
      </c>
      <c r="CC140" s="125">
        <f t="shared" si="281"/>
        <v>0</v>
      </c>
      <c r="CD140" s="125">
        <f t="shared" si="282"/>
        <v>0</v>
      </c>
      <c r="CE140" s="125">
        <f t="shared" si="283"/>
        <v>0</v>
      </c>
      <c r="CF140" s="2">
        <f>IFERROR(IF($F140="地位Ⅰ",INDEX(幹材積成長量!$I$7:$K$148,MATCH((【入力】吸収量・排出量算定シート!$H140+(【入力】吸収量・排出量算定シート!CF$17-【入力】吸収量・排出量算定シート!$CF$17)),幹材積成長量!$I$7:$I$148,0),MATCH(【入力】吸収量・排出量算定シート!$G140,幹材積成長量!$I$7:$K$7,0)),IF($F140="地位Ⅲ",INDEX(幹材積成長量!$O$7:$Q$148,MATCH((【入力】吸収量・排出量算定シート!$H140+(【入力】吸収量・排出量算定シート!CF$17-【入力】吸収量・排出量算定シート!$CF$17)),幹材積成長量!$O$7:$O$148,0),MATCH(【入力】吸収量・排出量算定シート!$G140,幹材積成長量!$O$7:$Q$7,0)),INDEX(幹材積成長量!$L$7:$N$148,MATCH((【入力】吸収量・排出量算定シート!$H140+(【入力】吸収量・排出量算定シート!CF$17-【入力】吸収量・排出量算定シート!$CF$17)),幹材積成長量!$L$7:$L$148,0),MATCH(【入力】吸収量・排出量算定シート!$G140,幹材積成長量!$L$7:$N$7,0)))),0)</f>
        <v>0</v>
      </c>
      <c r="CG140" s="2">
        <f>IFERROR(IF($F140="地位Ⅰ",INDEX(幹材積成長量!$I$7:$K$148,MATCH((【入力】吸収量・排出量算定シート!$H140+(【入力】吸収量・排出量算定シート!CG$17-【入力】吸収量・排出量算定シート!$CF$17)),幹材積成長量!$I$7:$I$148,0),MATCH(【入力】吸収量・排出量算定シート!$G140,幹材積成長量!$I$7:$K$7,0)),IF($F140="地位Ⅲ",INDEX(幹材積成長量!$O$7:$Q$148,MATCH((【入力】吸収量・排出量算定シート!$H140+(【入力】吸収量・排出量算定シート!CG$17-【入力】吸収量・排出量算定シート!$CF$17)),幹材積成長量!$O$7:$O$148,0),MATCH(【入力】吸収量・排出量算定シート!$G140,幹材積成長量!$O$7:$Q$7,0)),INDEX(幹材積成長量!$L$7:$N$148,MATCH((【入力】吸収量・排出量算定シート!$H140+(【入力】吸収量・排出量算定シート!CG$17-【入力】吸収量・排出量算定シート!$CF$17)),幹材積成長量!$L$7:$L$148,0),MATCH(【入力】吸収量・排出量算定シート!$G140,幹材積成長量!$L$7:$N$7,0)))),0)</f>
        <v>0</v>
      </c>
      <c r="CH140" s="2">
        <f>IFERROR(IF($F140="地位Ⅰ",INDEX(幹材積成長量!$I$7:$K$148,MATCH((【入力】吸収量・排出量算定シート!$H140+(【入力】吸収量・排出量算定シート!CH$17-【入力】吸収量・排出量算定シート!$CF$17)),幹材積成長量!$I$7:$I$148,0),MATCH(【入力】吸収量・排出量算定シート!$G140,幹材積成長量!$I$7:$K$7,0)),IF($F140="地位Ⅲ",INDEX(幹材積成長量!$O$7:$Q$148,MATCH((【入力】吸収量・排出量算定シート!$H140+(【入力】吸収量・排出量算定シート!CH$17-【入力】吸収量・排出量算定シート!$CF$17)),幹材積成長量!$O$7:$O$148,0),MATCH(【入力】吸収量・排出量算定シート!$G140,幹材積成長量!$O$7:$Q$7,0)),INDEX(幹材積成長量!$L$7:$N$148,MATCH((【入力】吸収量・排出量算定シート!$H140+(【入力】吸収量・排出量算定シート!CH$17-【入力】吸収量・排出量算定シート!$CF$17)),幹材積成長量!$L$7:$L$148,0),MATCH(【入力】吸収量・排出量算定シート!$G140,幹材積成長量!$L$7:$N$7,0)))),0)</f>
        <v>0</v>
      </c>
      <c r="CI140" s="2">
        <f>IFERROR(IF($F140="地位Ⅰ",INDEX(幹材積成長量!$I$7:$K$148,MATCH((【入力】吸収量・排出量算定シート!$H140+(【入力】吸収量・排出量算定シート!CI$17-【入力】吸収量・排出量算定シート!$CF$17)),幹材積成長量!$I$7:$I$148,0),MATCH(【入力】吸収量・排出量算定シート!$G140,幹材積成長量!$I$7:$K$7,0)),IF($F140="地位Ⅲ",INDEX(幹材積成長量!$O$7:$Q$148,MATCH((【入力】吸収量・排出量算定シート!$H140+(【入力】吸収量・排出量算定シート!CI$17-【入力】吸収量・排出量算定シート!$CF$17)),幹材積成長量!$O$7:$O$148,0),MATCH(【入力】吸収量・排出量算定シート!$G140,幹材積成長量!$O$7:$Q$7,0)),INDEX(幹材積成長量!$L$7:$N$148,MATCH((【入力】吸収量・排出量算定シート!$H140+(【入力】吸収量・排出量算定シート!CI$17-【入力】吸収量・排出量算定シート!$CF$17)),幹材積成長量!$L$7:$L$148,0),MATCH(【入力】吸収量・排出量算定シート!$G140,幹材積成長量!$L$7:$N$7,0)))),0)</f>
        <v>0</v>
      </c>
      <c r="CJ140" s="2">
        <f>IFERROR(IF($F140="地位Ⅰ",INDEX(幹材積成長量!$I$7:$K$148,MATCH((【入力】吸収量・排出量算定シート!$H140+(【入力】吸収量・排出量算定シート!CJ$17-【入力】吸収量・排出量算定シート!$CF$17)),幹材積成長量!$I$7:$I$148,0),MATCH(【入力】吸収量・排出量算定シート!$G140,幹材積成長量!$I$7:$K$7,0)),IF($F140="地位Ⅲ",INDEX(幹材積成長量!$O$7:$Q$148,MATCH((【入力】吸収量・排出量算定シート!$H140+(【入力】吸収量・排出量算定シート!CJ$17-【入力】吸収量・排出量算定シート!$CF$17)),幹材積成長量!$O$7:$O$148,0),MATCH(【入力】吸収量・排出量算定シート!$G140,幹材積成長量!$O$7:$Q$7,0)),INDEX(幹材積成長量!$L$7:$N$148,MATCH((【入力】吸収量・排出量算定シート!$H140+(【入力】吸収量・排出量算定シート!CJ$17-【入力】吸収量・排出量算定シート!$CF$17)),幹材積成長量!$L$7:$L$148,0),MATCH(【入力】吸収量・排出量算定シート!$G140,幹材積成長量!$L$7:$N$7,0)))),0)</f>
        <v>0</v>
      </c>
      <c r="CK140" s="2">
        <f>IFERROR(IF($F140="地位Ⅰ",INDEX(幹材積成長量!$I$7:$K$148,MATCH((【入力】吸収量・排出量算定シート!$H140+(【入力】吸収量・排出量算定シート!CK$17-【入力】吸収量・排出量算定シート!$CF$17)),幹材積成長量!$I$7:$I$148,0),MATCH(【入力】吸収量・排出量算定シート!$G140,幹材積成長量!$I$7:$K$7,0)),IF($F140="地位Ⅲ",INDEX(幹材積成長量!$O$7:$Q$148,MATCH((【入力】吸収量・排出量算定シート!$H140+(【入力】吸収量・排出量算定シート!CK$17-【入力】吸収量・排出量算定シート!$CF$17)),幹材積成長量!$O$7:$O$148,0),MATCH(【入力】吸収量・排出量算定シート!$G140,幹材積成長量!$O$7:$Q$7,0)),INDEX(幹材積成長量!$L$7:$N$148,MATCH((【入力】吸収量・排出量算定シート!$H140+(【入力】吸収量・排出量算定シート!CK$17-【入力】吸収量・排出量算定シート!$CF$17)),幹材積成長量!$L$7:$L$148,0),MATCH(【入力】吸収量・排出量算定シート!$G140,幹材積成長量!$L$7:$N$7,0)))),0)</f>
        <v>0</v>
      </c>
      <c r="CL140" s="2">
        <f>IFERROR(IF($F140="地位Ⅰ",INDEX(幹材積成長量!$I$7:$K$148,MATCH((【入力】吸収量・排出量算定シート!$H140+(【入力】吸収量・排出量算定シート!CL$17-【入力】吸収量・排出量算定シート!$CF$17)),幹材積成長量!$I$7:$I$148,0),MATCH(【入力】吸収量・排出量算定シート!$G140,幹材積成長量!$I$7:$K$7,0)),IF($F140="地位Ⅲ",INDEX(幹材積成長量!$O$7:$Q$148,MATCH((【入力】吸収量・排出量算定シート!$H140+(【入力】吸収量・排出量算定シート!CL$17-【入力】吸収量・排出量算定シート!$CF$17)),幹材積成長量!$O$7:$O$148,0),MATCH(【入力】吸収量・排出量算定シート!$G140,幹材積成長量!$O$7:$Q$7,0)),INDEX(幹材積成長量!$L$7:$N$148,MATCH((【入力】吸収量・排出量算定シート!$H140+(【入力】吸収量・排出量算定シート!CL$17-【入力】吸収量・排出量算定シート!$CF$17)),幹材積成長量!$L$7:$L$148,0),MATCH(【入力】吸収量・排出量算定シート!$G140,幹材積成長量!$L$7:$N$7,0)))),0)</f>
        <v>0</v>
      </c>
      <c r="CM140" s="2">
        <f>IFERROR(IF($F140="地位Ⅰ",INDEX(幹材積成長量!$I$7:$K$148,MATCH((【入力】吸収量・排出量算定シート!$H140+(【入力】吸収量・排出量算定シート!CM$17-【入力】吸収量・排出量算定シート!$CF$17)),幹材積成長量!$I$7:$I$148,0),MATCH(【入力】吸収量・排出量算定シート!$G140,幹材積成長量!$I$7:$K$7,0)),IF($F140="地位Ⅲ",INDEX(幹材積成長量!$O$7:$Q$148,MATCH((【入力】吸収量・排出量算定シート!$H140+(【入力】吸収量・排出量算定シート!CM$17-【入力】吸収量・排出量算定シート!$CF$17)),幹材積成長量!$O$7:$O$148,0),MATCH(【入力】吸収量・排出量算定シート!$G140,幹材積成長量!$O$7:$Q$7,0)),INDEX(幹材積成長量!$L$7:$N$148,MATCH((【入力】吸収量・排出量算定シート!$H140+(【入力】吸収量・排出量算定シート!CM$17-【入力】吸収量・排出量算定シート!$CF$17)),幹材積成長量!$L$7:$L$148,0),MATCH(【入力】吸収量・排出量算定シート!$G140,幹材積成長量!$L$7:$N$7,0)))),0)</f>
        <v>0</v>
      </c>
      <c r="CN140" s="2">
        <f>IFERROR(IF($F140="地位Ⅰ",INDEX(幹材積成長量!$I$7:$K$148,MATCH((【入力】吸収量・排出量算定シート!$H140+(【入力】吸収量・排出量算定シート!CN$17-【入力】吸収量・排出量算定シート!$CF$17)),幹材積成長量!$I$7:$I$148,0),MATCH(【入力】吸収量・排出量算定シート!$G140,幹材積成長量!$I$7:$K$7,0)),IF($F140="地位Ⅲ",INDEX(幹材積成長量!$O$7:$Q$148,MATCH((【入力】吸収量・排出量算定シート!$H140+(【入力】吸収量・排出量算定シート!CN$17-【入力】吸収量・排出量算定シート!$CF$17)),幹材積成長量!$O$7:$O$148,0),MATCH(【入力】吸収量・排出量算定シート!$G140,幹材積成長量!$O$7:$Q$7,0)),INDEX(幹材積成長量!$L$7:$N$148,MATCH((【入力】吸収量・排出量算定シート!$H140+(【入力】吸収量・排出量算定シート!CN$17-【入力】吸収量・排出量算定シート!$CF$17)),幹材積成長量!$L$7:$L$148,0),MATCH(【入力】吸収量・排出量算定シート!$G140,幹材積成長量!$L$7:$N$7,0)))),0)</f>
        <v>0</v>
      </c>
      <c r="CO140" s="2">
        <f>IFERROR(IF($F140="地位Ⅰ",INDEX(幹材積成長量!$I$7:$K$148,MATCH((【入力】吸収量・排出量算定シート!$H140+(【入力】吸収量・排出量算定シート!CO$17-【入力】吸収量・排出量算定シート!$CF$17)),幹材積成長量!$I$7:$I$148,0),MATCH(【入力】吸収量・排出量算定シート!$G140,幹材積成長量!$I$7:$K$7,0)),IF($F140="地位Ⅲ",INDEX(幹材積成長量!$O$7:$Q$148,MATCH((【入力】吸収量・排出量算定シート!$H140+(【入力】吸収量・排出量算定シート!CO$17-【入力】吸収量・排出量算定シート!$CF$17)),幹材積成長量!$O$7:$O$148,0),MATCH(【入力】吸収量・排出量算定シート!$G140,幹材積成長量!$O$7:$Q$7,0)),INDEX(幹材積成長量!$L$7:$N$148,MATCH((【入力】吸収量・排出量算定シート!$H140+(【入力】吸収量・排出量算定シート!CO$17-【入力】吸収量・排出量算定シート!$CF$17)),幹材積成長量!$L$7:$L$148,0),MATCH(【入力】吸収量・排出量算定シート!$G140,幹材積成長量!$L$7:$N$7,0)))),0)</f>
        <v>0</v>
      </c>
      <c r="CP140" s="2">
        <f>IFERROR(IF($F140="地位Ⅰ",INDEX(幹材積成長量!$I$7:$K$148,MATCH((【入力】吸収量・排出量算定シート!$H140+(【入力】吸収量・排出量算定シート!CP$17-【入力】吸収量・排出量算定シート!$CF$17)),幹材積成長量!$I$7:$I$148,0),MATCH(【入力】吸収量・排出量算定シート!$G140,幹材積成長量!$I$7:$K$7,0)),IF($F140="地位Ⅲ",INDEX(幹材積成長量!$O$7:$Q$148,MATCH((【入力】吸収量・排出量算定シート!$H140+(【入力】吸収量・排出量算定シート!CP$17-【入力】吸収量・排出量算定シート!$CF$17)),幹材積成長量!$O$7:$O$148,0),MATCH(【入力】吸収量・排出量算定シート!$G140,幹材積成長量!$O$7:$Q$7,0)),INDEX(幹材積成長量!$L$7:$N$148,MATCH((【入力】吸収量・排出量算定シート!$H140+(【入力】吸収量・排出量算定シート!CP$17-【入力】吸収量・排出量算定シート!$CF$17)),幹材積成長量!$L$7:$L$148,0),MATCH(【入力】吸収量・排出量算定シート!$G140,幹材積成長量!$L$7:$N$7,0)))),0)</f>
        <v>0</v>
      </c>
      <c r="CQ140" s="2">
        <f>IFERROR(IF($F140="地位Ⅰ",INDEX(幹材積成長量!$I$7:$K$148,MATCH((【入力】吸収量・排出量算定シート!$H140+(【入力】吸収量・排出量算定シート!CQ$17-【入力】吸収量・排出量算定シート!$CF$17)),幹材積成長量!$I$7:$I$148,0),MATCH(【入力】吸収量・排出量算定シート!$G140,幹材積成長量!$I$7:$K$7,0)),IF($F140="地位Ⅲ",INDEX(幹材積成長量!$O$7:$Q$148,MATCH((【入力】吸収量・排出量算定シート!$H140+(【入力】吸収量・排出量算定シート!CQ$17-【入力】吸収量・排出量算定シート!$CF$17)),幹材積成長量!$O$7:$O$148,0),MATCH(【入力】吸収量・排出量算定シート!$G140,幹材積成長量!$O$7:$Q$7,0)),INDEX(幹材積成長量!$L$7:$N$148,MATCH((【入力】吸収量・排出量算定シート!$H140+(【入力】吸収量・排出量算定シート!CQ$17-【入力】吸収量・排出量算定シート!$CF$17)),幹材積成長量!$L$7:$L$148,0),MATCH(【入力】吸収量・排出量算定シート!$G140,幹材積成長量!$L$7:$N$7,0)))),0)</f>
        <v>0</v>
      </c>
      <c r="CR140" s="2">
        <f>IFERROR(IF($F140="地位Ⅰ",INDEX(幹材積成長量!$I$7:$K$148,MATCH((【入力】吸収量・排出量算定シート!$H140+(【入力】吸収量・排出量算定シート!CR$17-【入力】吸収量・排出量算定シート!$CF$17)),幹材積成長量!$I$7:$I$148,0),MATCH(【入力】吸収量・排出量算定シート!$G140,幹材積成長量!$I$7:$K$7,0)),IF($F140="地位Ⅲ",INDEX(幹材積成長量!$O$7:$Q$148,MATCH((【入力】吸収量・排出量算定シート!$H140+(【入力】吸収量・排出量算定シート!CR$17-【入力】吸収量・排出量算定シート!$CF$17)),幹材積成長量!$O$7:$O$148,0),MATCH(【入力】吸収量・排出量算定シート!$G140,幹材積成長量!$O$7:$Q$7,0)),INDEX(幹材積成長量!$L$7:$N$148,MATCH((【入力】吸収量・排出量算定シート!$H140+(【入力】吸収量・排出量算定シート!CR$17-【入力】吸収量・排出量算定シート!$CF$17)),幹材積成長量!$L$7:$L$148,0),MATCH(【入力】吸収量・排出量算定シート!$G140,幹材積成長量!$L$7:$N$7,0)))),0)</f>
        <v>0</v>
      </c>
      <c r="CS140" s="2">
        <f>IFERROR(IF($F140="地位Ⅰ",INDEX(幹材積成長量!$I$7:$K$148,MATCH((【入力】吸収量・排出量算定シート!$H140+(【入力】吸収量・排出量算定シート!CS$17-【入力】吸収量・排出量算定シート!$CF$17)),幹材積成長量!$I$7:$I$148,0),MATCH(【入力】吸収量・排出量算定シート!$G140,幹材積成長量!$I$7:$K$7,0)),IF($F140="地位Ⅲ",INDEX(幹材積成長量!$O$7:$Q$148,MATCH((【入力】吸収量・排出量算定シート!$H140+(【入力】吸収量・排出量算定シート!CS$17-【入力】吸収量・排出量算定シート!$CF$17)),幹材積成長量!$O$7:$O$148,0),MATCH(【入力】吸収量・排出量算定シート!$G140,幹材積成長量!$O$7:$Q$7,0)),INDEX(幹材積成長量!$L$7:$N$148,MATCH((【入力】吸収量・排出量算定シート!$H140+(【入力】吸収量・排出量算定シート!CS$17-【入力】吸収量・排出量算定シート!$CF$17)),幹材積成長量!$L$7:$L$148,0),MATCH(【入力】吸収量・排出量算定シート!$G140,幹材積成長量!$L$7:$N$7,0)))),0)</f>
        <v>0</v>
      </c>
      <c r="CT140" s="2">
        <f>IFERROR(IF($F140="地位Ⅰ",INDEX(幹材積成長量!$I$7:$K$148,MATCH((【入力】吸収量・排出量算定シート!$H140+(【入力】吸収量・排出量算定シート!CT$17-【入力】吸収量・排出量算定シート!$CF$17)),幹材積成長量!$I$7:$I$148,0),MATCH(【入力】吸収量・排出量算定シート!$G140,幹材積成長量!$I$7:$K$7,0)),IF($F140="地位Ⅲ",INDEX(幹材積成長量!$O$7:$Q$148,MATCH((【入力】吸収量・排出量算定シート!$H140+(【入力】吸収量・排出量算定シート!CT$17-【入力】吸収量・排出量算定シート!$CF$17)),幹材積成長量!$O$7:$O$148,0),MATCH(【入力】吸収量・排出量算定シート!$G140,幹材積成長量!$O$7:$Q$7,0)),INDEX(幹材積成長量!$L$7:$N$148,MATCH((【入力】吸収量・排出量算定シート!$H140+(【入力】吸収量・排出量算定シート!CT$17-【入力】吸収量・排出量算定シート!$CF$17)),幹材積成長量!$L$7:$L$148,0),MATCH(【入力】吸収量・排出量算定シート!$G140,幹材積成長量!$L$7:$N$7,0)))),0)</f>
        <v>0</v>
      </c>
      <c r="CU140" s="2">
        <f>IFERROR(IF($F140="地位Ⅰ",INDEX(幹材積成長量!$I$7:$K$148,MATCH((【入力】吸収量・排出量算定シート!$H140+(【入力】吸収量・排出量算定シート!CU$17-【入力】吸収量・排出量算定シート!$CF$17)),幹材積成長量!$I$7:$I$148,0),MATCH(【入力】吸収量・排出量算定シート!$G140,幹材積成長量!$I$7:$K$7,0)),IF($F140="地位Ⅲ",INDEX(幹材積成長量!$O$7:$Q$148,MATCH((【入力】吸収量・排出量算定シート!$H140+(【入力】吸収量・排出量算定シート!CU$17-【入力】吸収量・排出量算定シート!$CF$17)),幹材積成長量!$O$7:$O$148,0),MATCH(【入力】吸収量・排出量算定シート!$G140,幹材積成長量!$O$7:$Q$7,0)),INDEX(幹材積成長量!$L$7:$N$148,MATCH((【入力】吸収量・排出量算定シート!$H140+(【入力】吸収量・排出量算定シート!CU$17-【入力】吸収量・排出量算定シート!$CF$17)),幹材積成長量!$L$7:$L$148,0),MATCH(【入力】吸収量・排出量算定シート!$G140,幹材積成長量!$L$7:$N$7,0)))),0)</f>
        <v>0</v>
      </c>
      <c r="CV140" s="2">
        <f>IFERROR(IF($F140="地位Ⅰ",INDEX(幹材積成長量!$I$7:$K$148,MATCH((【入力】吸収量・排出量算定シート!$H140+(【入力】吸収量・排出量算定シート!CV$17-【入力】吸収量・排出量算定シート!$CF$17)),幹材積成長量!$I$7:$I$148,0),MATCH(【入力】吸収量・排出量算定シート!$G140,幹材積成長量!$I$7:$K$7,0)),IF($F140="地位Ⅲ",INDEX(幹材積成長量!$O$7:$Q$148,MATCH((【入力】吸収量・排出量算定シート!$H140+(【入力】吸収量・排出量算定シート!CV$17-【入力】吸収量・排出量算定シート!$CF$17)),幹材積成長量!$O$7:$O$148,0),MATCH(【入力】吸収量・排出量算定シート!$G140,幹材積成長量!$O$7:$Q$7,0)),INDEX(幹材積成長量!$L$7:$N$148,MATCH((【入力】吸収量・排出量算定シート!$H140+(【入力】吸収量・排出量算定シート!CV$17-【入力】吸収量・排出量算定シート!$CF$17)),幹材積成長量!$L$7:$L$148,0),MATCH(【入力】吸収量・排出量算定シート!$G140,幹材積成長量!$L$7:$N$7,0)))),0)</f>
        <v>0</v>
      </c>
      <c r="CW140" s="2">
        <f t="shared" si="284"/>
        <v>0</v>
      </c>
      <c r="CX140" s="2">
        <f t="shared" si="285"/>
        <v>0</v>
      </c>
      <c r="CY140" s="2">
        <f t="shared" si="286"/>
        <v>0</v>
      </c>
      <c r="CZ140" s="2">
        <f t="shared" si="287"/>
        <v>0</v>
      </c>
      <c r="DA140" s="2">
        <f t="shared" si="288"/>
        <v>0</v>
      </c>
      <c r="DB140" s="2">
        <f t="shared" si="289"/>
        <v>0</v>
      </c>
      <c r="DC140" s="2">
        <f t="shared" si="290"/>
        <v>0</v>
      </c>
      <c r="DD140" s="2">
        <f t="shared" si="291"/>
        <v>0</v>
      </c>
      <c r="DE140" s="2">
        <f t="shared" si="292"/>
        <v>0</v>
      </c>
      <c r="DF140" s="2">
        <f t="shared" si="293"/>
        <v>0</v>
      </c>
      <c r="DG140" s="2">
        <f t="shared" si="294"/>
        <v>0</v>
      </c>
      <c r="DH140" s="2">
        <f t="shared" si="295"/>
        <v>0</v>
      </c>
      <c r="DI140" s="2">
        <f t="shared" si="296"/>
        <v>0</v>
      </c>
      <c r="DJ140" s="2">
        <f t="shared" si="297"/>
        <v>0</v>
      </c>
      <c r="DK140" s="2">
        <f t="shared" si="298"/>
        <v>0</v>
      </c>
      <c r="DL140" s="2">
        <f t="shared" si="299"/>
        <v>0</v>
      </c>
      <c r="DM140" s="2">
        <f t="shared" si="300"/>
        <v>0</v>
      </c>
      <c r="DN140" s="187">
        <f>IFERROR(IF($F140="地位Ⅰ",INDEX(幹材積成長量!$AE$7:$AG$14,8,MATCH(【入力】吸収量・排出量算定シート!$G140,幹材積成長量!$AE$7:$AG$7,0)),IF($F140="地位Ⅲ",INDEX(幹材積成長量!$AK$7:$AM$14,8,MATCH(【入力】吸収量・排出量算定シート!$G140,幹材積成長量!$AK$7:$AM$7,0)),INDEX(幹材積成長量!$AH$7:$AJ$14,8,MATCH(【入力】吸収量・排出量算定シート!$G140,幹材積成長量!$AH$7:$AJ$7,0)))),0)</f>
        <v>0</v>
      </c>
      <c r="DO140" s="187">
        <f>IFERROR(IF($F140="地位Ⅰ",INDEX(幹材積成長量!$AE$7:$AG$14,8,MATCH(【入力】吸収量・排出量算定シート!$G140,幹材積成長量!$AE$7:$AG$7,0)),IF($F140="地位Ⅲ",INDEX(幹材積成長量!$AK$7:$AM$14,8,MATCH(【入力】吸収量・排出量算定シート!$G140,幹材積成長量!$AK$7:$AM$7,0)),INDEX(幹材積成長量!$AH$7:$AJ$14,8,MATCH(【入力】吸収量・排出量算定シート!$G140,幹材積成長量!$AH$7:$AJ$7,0)))),0)</f>
        <v>0</v>
      </c>
      <c r="DP140" s="187">
        <f>IFERROR(IF($F140="地位Ⅰ",INDEX(幹材積成長量!$AE$7:$AG$14,8,MATCH(【入力】吸収量・排出量算定シート!$G140,幹材積成長量!$AE$7:$AG$7,0)),IF($F140="地位Ⅲ",INDEX(幹材積成長量!$AK$7:$AM$14,8,MATCH(【入力】吸収量・排出量算定シート!$G140,幹材積成長量!$AK$7:$AM$7,0)),INDEX(幹材積成長量!$AH$7:$AJ$14,8,MATCH(【入力】吸収量・排出量算定シート!$G140,幹材積成長量!$AH$7:$AJ$7,0)))),0)</f>
        <v>0</v>
      </c>
      <c r="DQ140" s="187">
        <f>IFERROR(IF($F140="地位Ⅰ",INDEX(幹材積成長量!$AE$7:$AG$14,8,MATCH(【入力】吸収量・排出量算定シート!$G140,幹材積成長量!$AE$7:$AG$7,0)),IF($F140="地位Ⅲ",INDEX(幹材積成長量!$AK$7:$AM$14,8,MATCH(【入力】吸収量・排出量算定シート!$G140,幹材積成長量!$AK$7:$AM$7,0)),INDEX(幹材積成長量!$AH$7:$AJ$14,8,MATCH(【入力】吸収量・排出量算定シート!$G140,幹材積成長量!$AH$7:$AJ$7,0)))),0)</f>
        <v>0</v>
      </c>
      <c r="DR140" s="187">
        <f>IFERROR(IF($F140="地位Ⅰ",INDEX(幹材積成長量!$AE$7:$AG$14,8,MATCH(【入力】吸収量・排出量算定シート!$G140,幹材積成長量!$AE$7:$AG$7,0)),IF($F140="地位Ⅲ",INDEX(幹材積成長量!$AK$7:$AM$14,8,MATCH(【入力】吸収量・排出量算定シート!$G140,幹材積成長量!$AK$7:$AM$7,0)),INDEX(幹材積成長量!$AH$7:$AJ$14,8,MATCH(【入力】吸収量・排出量算定シート!$G140,幹材積成長量!$AH$7:$AJ$7,0)))),0)</f>
        <v>0</v>
      </c>
      <c r="DS140" s="187">
        <f>IFERROR(IF($F140="地位Ⅰ",INDEX(幹材積成長量!$AE$7:$AG$14,8,MATCH(【入力】吸収量・排出量算定シート!$G140,幹材積成長量!$AE$7:$AG$7,0)),IF($F140="地位Ⅲ",INDEX(幹材積成長量!$AK$7:$AM$14,8,MATCH(【入力】吸収量・排出量算定シート!$G140,幹材積成長量!$AK$7:$AM$7,0)),INDEX(幹材積成長量!$AH$7:$AJ$14,8,MATCH(【入力】吸収量・排出量算定シート!$G140,幹材積成長量!$AH$7:$AJ$7,0)))),0)</f>
        <v>0</v>
      </c>
      <c r="DT140" s="187">
        <f>IFERROR(IF($F140="地位Ⅰ",INDEX(幹材積成長量!$AE$7:$AG$14,8,MATCH(【入力】吸収量・排出量算定シート!$G140,幹材積成長量!$AE$7:$AG$7,0)),IF($F140="地位Ⅲ",INDEX(幹材積成長量!$AK$7:$AM$14,8,MATCH(【入力】吸収量・排出量算定シート!$G140,幹材積成長量!$AK$7:$AM$7,0)),INDEX(幹材積成長量!$AH$7:$AJ$14,8,MATCH(【入力】吸収量・排出量算定シート!$G140,幹材積成長量!$AH$7:$AJ$7,0)))),0)</f>
        <v>0</v>
      </c>
      <c r="DU140" s="187">
        <f>IFERROR(IF($F140="地位Ⅰ",INDEX(幹材積成長量!$AE$7:$AG$14,8,MATCH(【入力】吸収量・排出量算定シート!$G140,幹材積成長量!$AE$7:$AG$7,0)),IF($F140="地位Ⅲ",INDEX(幹材積成長量!$AK$7:$AM$14,8,MATCH(【入力】吸収量・排出量算定シート!$G140,幹材積成長量!$AK$7:$AM$7,0)),INDEX(幹材積成長量!$AH$7:$AJ$14,8,MATCH(【入力】吸収量・排出量算定シート!$G140,幹材積成長量!$AH$7:$AJ$7,0)))),0)</f>
        <v>0</v>
      </c>
      <c r="DV140" s="187">
        <f>IFERROR(IF($F140="地位Ⅰ",INDEX(幹材積成長量!$AE$7:$AG$14,8,MATCH(【入力】吸収量・排出量算定シート!$G140,幹材積成長量!$AE$7:$AG$7,0)),IF($F140="地位Ⅲ",INDEX(幹材積成長量!$AK$7:$AM$14,8,MATCH(【入力】吸収量・排出量算定シート!$G140,幹材積成長量!$AK$7:$AM$7,0)),INDEX(幹材積成長量!$AH$7:$AJ$14,8,MATCH(【入力】吸収量・排出量算定シート!$G140,幹材積成長量!$AH$7:$AJ$7,0)))),0)</f>
        <v>0</v>
      </c>
      <c r="DW140" s="187">
        <f>IFERROR(IF($F140="地位Ⅰ",INDEX(幹材積成長量!$AE$7:$AG$14,8,MATCH(【入力】吸収量・排出量算定シート!$G140,幹材積成長量!$AE$7:$AG$7,0)),IF($F140="地位Ⅲ",INDEX(幹材積成長量!$AK$7:$AM$14,8,MATCH(【入力】吸収量・排出量算定シート!$G140,幹材積成長量!$AK$7:$AM$7,0)),INDEX(幹材積成長量!$AH$7:$AJ$14,8,MATCH(【入力】吸収量・排出量算定シート!$G140,幹材積成長量!$AH$7:$AJ$7,0)))),0)</f>
        <v>0</v>
      </c>
      <c r="DX140" s="187">
        <f>IFERROR(IF($F140="地位Ⅰ",INDEX(幹材積成長量!$AE$7:$AG$14,8,MATCH(【入力】吸収量・排出量算定シート!$G140,幹材積成長量!$AE$7:$AG$7,0)),IF($F140="地位Ⅲ",INDEX(幹材積成長量!$AK$7:$AM$14,8,MATCH(【入力】吸収量・排出量算定シート!$G140,幹材積成長量!$AK$7:$AM$7,0)),INDEX(幹材積成長量!$AH$7:$AJ$14,8,MATCH(【入力】吸収量・排出量算定シート!$G140,幹材積成長量!$AH$7:$AJ$7,0)))),0)</f>
        <v>0</v>
      </c>
      <c r="DY140" s="187">
        <f>IFERROR(IF($F140="地位Ⅰ",INDEX(幹材積成長量!$AE$7:$AG$14,8,MATCH(【入力】吸収量・排出量算定シート!$G140,幹材積成長量!$AE$7:$AG$7,0)),IF($F140="地位Ⅲ",INDEX(幹材積成長量!$AK$7:$AM$14,8,MATCH(【入力】吸収量・排出量算定シート!$G140,幹材積成長量!$AK$7:$AM$7,0)),INDEX(幹材積成長量!$AH$7:$AJ$14,8,MATCH(【入力】吸収量・排出量算定シート!$G140,幹材積成長量!$AH$7:$AJ$7,0)))),0)</f>
        <v>0</v>
      </c>
      <c r="DZ140" s="187">
        <f>IFERROR(IF($F140="地位Ⅰ",INDEX(幹材積成長量!$AE$7:$AG$14,8,MATCH(【入力】吸収量・排出量算定シート!$G140,幹材積成長量!$AE$7:$AG$7,0)),IF($F140="地位Ⅲ",INDEX(幹材積成長量!$AK$7:$AM$14,8,MATCH(【入力】吸収量・排出量算定シート!$G140,幹材積成長量!$AK$7:$AM$7,0)),INDEX(幹材積成長量!$AH$7:$AJ$14,8,MATCH(【入力】吸収量・排出量算定シート!$G140,幹材積成長量!$AH$7:$AJ$7,0)))),0)</f>
        <v>0</v>
      </c>
      <c r="EA140" s="187">
        <f>IFERROR(IF($F140="地位Ⅰ",INDEX(幹材積成長量!$AE$7:$AG$14,8,MATCH(【入力】吸収量・排出量算定シート!$G140,幹材積成長量!$AE$7:$AG$7,0)),IF($F140="地位Ⅲ",INDEX(幹材積成長量!$AK$7:$AM$14,8,MATCH(【入力】吸収量・排出量算定シート!$G140,幹材積成長量!$AK$7:$AM$7,0)),INDEX(幹材積成長量!$AH$7:$AJ$14,8,MATCH(【入力】吸収量・排出量算定シート!$G140,幹材積成長量!$AH$7:$AJ$7,0)))),0)</f>
        <v>0</v>
      </c>
      <c r="EB140" s="187">
        <f>IFERROR(IF($F140="地位Ⅰ",INDEX(幹材積成長量!$AE$7:$AG$14,8,MATCH(【入力】吸収量・排出量算定シート!$G140,幹材積成長量!$AE$7:$AG$7,0)),IF($F140="地位Ⅲ",INDEX(幹材積成長量!$AK$7:$AM$14,8,MATCH(【入力】吸収量・排出量算定シート!$G140,幹材積成長量!$AK$7:$AM$7,0)),INDEX(幹材積成長量!$AH$7:$AJ$14,8,MATCH(【入力】吸収量・排出量算定シート!$G140,幹材積成長量!$AH$7:$AJ$7,0)))),0)</f>
        <v>0</v>
      </c>
      <c r="EC140" s="187">
        <f>IFERROR(IF($F140="地位Ⅰ",INDEX(幹材積成長量!$AE$7:$AG$14,8,MATCH(【入力】吸収量・排出量算定シート!$G140,幹材積成長量!$AE$7:$AG$7,0)),IF($F140="地位Ⅲ",INDEX(幹材積成長量!$AK$7:$AM$14,8,MATCH(【入力】吸収量・排出量算定シート!$G140,幹材積成長量!$AK$7:$AM$7,0)),INDEX(幹材積成長量!$AH$7:$AJ$14,8,MATCH(【入力】吸収量・排出量算定シート!$G140,幹材積成長量!$AH$7:$AJ$7,0)))),0)</f>
        <v>0</v>
      </c>
      <c r="ED140" s="186">
        <f t="shared" si="301"/>
        <v>0</v>
      </c>
      <c r="EE140" s="186">
        <f t="shared" si="302"/>
        <v>0</v>
      </c>
      <c r="EF140" s="186">
        <f t="shared" si="303"/>
        <v>0</v>
      </c>
      <c r="EG140" s="186">
        <f t="shared" si="304"/>
        <v>0</v>
      </c>
      <c r="EH140" s="186">
        <f t="shared" si="305"/>
        <v>0</v>
      </c>
      <c r="EI140" s="186">
        <f t="shared" si="306"/>
        <v>0</v>
      </c>
      <c r="EJ140" s="186">
        <f t="shared" si="307"/>
        <v>0</v>
      </c>
      <c r="EK140" s="186">
        <f t="shared" si="308"/>
        <v>0</v>
      </c>
      <c r="EL140" s="186">
        <f t="shared" si="309"/>
        <v>0</v>
      </c>
      <c r="EM140" s="186">
        <f t="shared" si="310"/>
        <v>0</v>
      </c>
      <c r="EN140" s="186">
        <f t="shared" si="311"/>
        <v>0</v>
      </c>
      <c r="EO140" s="186">
        <f t="shared" si="312"/>
        <v>0</v>
      </c>
      <c r="EP140" s="186">
        <f t="shared" si="313"/>
        <v>0</v>
      </c>
      <c r="EQ140" s="186">
        <f t="shared" si="314"/>
        <v>0</v>
      </c>
      <c r="ER140" s="186">
        <f t="shared" si="315"/>
        <v>0</v>
      </c>
      <c r="ES140" s="186">
        <f t="shared" si="316"/>
        <v>0</v>
      </c>
      <c r="ET140" s="186">
        <f t="shared" si="317"/>
        <v>0</v>
      </c>
    </row>
    <row r="141" spans="2:150" x14ac:dyDescent="0.3">
      <c r="B141" s="3"/>
      <c r="C141" s="3"/>
      <c r="D141" s="3"/>
      <c r="E141" s="3"/>
      <c r="G141" s="217"/>
      <c r="J141" s="3"/>
      <c r="M141" s="187">
        <f>IFERROR(IF($F141="地位Ⅰ",INDEX(幹材積成長量!$S$7:$U$148,MATCH(【入力】吸収量・排出量算定シート!$H141+(M$17-$M$17),幹材積成長量!$S$7:$S$148,0),MATCH($G141,幹材積成長量!$S$7:$U$7,0)),IF($F141="地位Ⅲ",INDEX(幹材積成長量!$Y$7:$AA$148,MATCH(【入力】吸収量・排出量算定シート!$H141+(M$17-$M$17),幹材積成長量!$Y$7:$Y$148,0),MATCH($G141,幹材積成長量!$Y$7:$AA$7,0)),INDEX(幹材積成長量!$V$7:$X$148,MATCH(【入力】吸収量・排出量算定シート!$H141+(M$17-$M$17),幹材積成長量!$V$7:$V$148,0),MATCH($G141,幹材積成長量!$V$7:$X$7,0)))),0)</f>
        <v>0</v>
      </c>
      <c r="N141" s="187">
        <f>IFERROR(IF($F141="地位Ⅰ",INDEX(幹材積成長量!$S$7:$U$148,MATCH(【入力】吸収量・排出量算定シート!$H141+(N$17-$M$17),幹材積成長量!$S$7:$S$148,0),MATCH($G141,幹材積成長量!$S$7:$U$7,0)),IF($F141="地位Ⅲ",INDEX(幹材積成長量!$Y$7:$AA$148,MATCH(【入力】吸収量・排出量算定シート!$H141+(N$17-$M$17),幹材積成長量!$Y$7:$Y$148,0),MATCH($G141,幹材積成長量!$Y$7:$AA$7,0)),INDEX(幹材積成長量!$V$7:$X$148,MATCH(【入力】吸収量・排出量算定シート!$H141+(N$17-$M$17),幹材積成長量!$V$7:$V$148,0),MATCH($G141,幹材積成長量!$V$7:$X$7,0)))),0)</f>
        <v>0</v>
      </c>
      <c r="O141" s="187">
        <f>IFERROR(IF($F141="地位Ⅰ",INDEX(幹材積成長量!$S$7:$U$148,MATCH(【入力】吸収量・排出量算定シート!$H141+(O$17-$M$17),幹材積成長量!$S$7:$S$148,0),MATCH($G141,幹材積成長量!$S$7:$U$7,0)),IF($F141="地位Ⅲ",INDEX(幹材積成長量!$Y$7:$AA$148,MATCH(【入力】吸収量・排出量算定シート!$H141+(O$17-$M$17),幹材積成長量!$Y$7:$Y$148,0),MATCH($G141,幹材積成長量!$Y$7:$AA$7,0)),INDEX(幹材積成長量!$V$7:$X$148,MATCH(【入力】吸収量・排出量算定シート!$H141+(O$17-$M$17),幹材積成長量!$V$7:$V$148,0),MATCH($G141,幹材積成長量!$V$7:$X$7,0)))),0)</f>
        <v>0</v>
      </c>
      <c r="P141" s="187">
        <f>IFERROR(IF($F141="地位Ⅰ",INDEX(幹材積成長量!$S$7:$U$148,MATCH(【入力】吸収量・排出量算定シート!$H141+(P$17-$M$17),幹材積成長量!$S$7:$S$148,0),MATCH($G141,幹材積成長量!$S$7:$U$7,0)),IF($F141="地位Ⅲ",INDEX(幹材積成長量!$Y$7:$AA$148,MATCH(【入力】吸収量・排出量算定シート!$H141+(P$17-$M$17),幹材積成長量!$Y$7:$Y$148,0),MATCH($G141,幹材積成長量!$Y$7:$AA$7,0)),INDEX(幹材積成長量!$V$7:$X$148,MATCH(【入力】吸収量・排出量算定シート!$H141+(P$17-$M$17),幹材積成長量!$V$7:$V$148,0),MATCH($G141,幹材積成長量!$V$7:$X$7,0)))),0)</f>
        <v>0</v>
      </c>
      <c r="Q141" s="187">
        <f>IFERROR(IF($F141="地位Ⅰ",INDEX(幹材積成長量!$S$7:$U$148,MATCH(【入力】吸収量・排出量算定シート!$H141+(Q$17-$M$17),幹材積成長量!$S$7:$S$148,0),MATCH($G141,幹材積成長量!$S$7:$U$7,0)),IF($F141="地位Ⅲ",INDEX(幹材積成長量!$Y$7:$AA$148,MATCH(【入力】吸収量・排出量算定シート!$H141+(Q$17-$M$17),幹材積成長量!$Y$7:$Y$148,0),MATCH($G141,幹材積成長量!$Y$7:$AA$7,0)),INDEX(幹材積成長量!$V$7:$X$148,MATCH(【入力】吸収量・排出量算定シート!$H141+(Q$17-$M$17),幹材積成長量!$V$7:$V$148,0),MATCH($G141,幹材積成長量!$V$7:$X$7,0)))),0)</f>
        <v>0</v>
      </c>
      <c r="R141" s="187">
        <f>IFERROR(IF($F141="地位Ⅰ",INDEX(幹材積成長量!$S$7:$U$148,MATCH(【入力】吸収量・排出量算定シート!$H141+(R$17-$M$17),幹材積成長量!$S$7:$S$148,0),MATCH($G141,幹材積成長量!$S$7:$U$7,0)),IF($F141="地位Ⅲ",INDEX(幹材積成長量!$Y$7:$AA$148,MATCH(【入力】吸収量・排出量算定シート!$H141+(R$17-$M$17),幹材積成長量!$Y$7:$Y$148,0),MATCH($G141,幹材積成長量!$Y$7:$AA$7,0)),INDEX(幹材積成長量!$V$7:$X$148,MATCH(【入力】吸収量・排出量算定シート!$H141+(R$17-$M$17),幹材積成長量!$V$7:$V$148,0),MATCH($G141,幹材積成長量!$V$7:$X$7,0)))),0)</f>
        <v>0</v>
      </c>
      <c r="S141" s="187">
        <f>IFERROR(IF($F141="地位Ⅰ",INDEX(幹材積成長量!$S$7:$U$148,MATCH(【入力】吸収量・排出量算定シート!$H141+(S$17-$M$17),幹材積成長量!$S$7:$S$148,0),MATCH($G141,幹材積成長量!$S$7:$U$7,0)),IF($F141="地位Ⅲ",INDEX(幹材積成長量!$Y$7:$AA$148,MATCH(【入力】吸収量・排出量算定シート!$H141+(S$17-$M$17),幹材積成長量!$Y$7:$Y$148,0),MATCH($G141,幹材積成長量!$Y$7:$AA$7,0)),INDEX(幹材積成長量!$V$7:$X$148,MATCH(【入力】吸収量・排出量算定シート!$H141+(S$17-$M$17),幹材積成長量!$V$7:$V$148,0),MATCH($G141,幹材積成長量!$V$7:$X$7,0)))),0)</f>
        <v>0</v>
      </c>
      <c r="T141" s="187">
        <f>IFERROR(IF($F141="地位Ⅰ",INDEX(幹材積成長量!$S$7:$U$148,MATCH(【入力】吸収量・排出量算定シート!$H141+(T$17-$M$17),幹材積成長量!$S$7:$S$148,0),MATCH($G141,幹材積成長量!$S$7:$U$7,0)),IF($F141="地位Ⅲ",INDEX(幹材積成長量!$Y$7:$AA$148,MATCH(【入力】吸収量・排出量算定シート!$H141+(T$17-$M$17),幹材積成長量!$Y$7:$Y$148,0),MATCH($G141,幹材積成長量!$Y$7:$AA$7,0)),INDEX(幹材積成長量!$V$7:$X$148,MATCH(【入力】吸収量・排出量算定シート!$H141+(T$17-$M$17),幹材積成長量!$V$7:$V$148,0),MATCH($G141,幹材積成長量!$V$7:$X$7,0)))),0)</f>
        <v>0</v>
      </c>
      <c r="U141" s="187">
        <f>IFERROR(IF($F141="地位Ⅰ",INDEX(幹材積成長量!$S$7:$U$148,MATCH(【入力】吸収量・排出量算定シート!$H141+(U$17-$M$17),幹材積成長量!$S$7:$S$148,0),MATCH($G141,幹材積成長量!$S$7:$U$7,0)),IF($F141="地位Ⅲ",INDEX(幹材積成長量!$Y$7:$AA$148,MATCH(【入力】吸収量・排出量算定シート!$H141+(U$17-$M$17),幹材積成長量!$Y$7:$Y$148,0),MATCH($G141,幹材積成長量!$Y$7:$AA$7,0)),INDEX(幹材積成長量!$V$7:$X$148,MATCH(【入力】吸収量・排出量算定シート!$H141+(U$17-$M$17),幹材積成長量!$V$7:$V$148,0),MATCH($G141,幹材積成長量!$V$7:$X$7,0)))),0)</f>
        <v>0</v>
      </c>
      <c r="V141" s="187">
        <f>IFERROR(IF($F141="地位Ⅰ",INDEX(幹材積成長量!$S$7:$U$148,MATCH(【入力】吸収量・排出量算定シート!$H141+(V$17-$M$17),幹材積成長量!$S$7:$S$148,0),MATCH($G141,幹材積成長量!$S$7:$U$7,0)),IF($F141="地位Ⅲ",INDEX(幹材積成長量!$Y$7:$AA$148,MATCH(【入力】吸収量・排出量算定シート!$H141+(V$17-$M$17),幹材積成長量!$Y$7:$Y$148,0),MATCH($G141,幹材積成長量!$Y$7:$AA$7,0)),INDEX(幹材積成長量!$V$7:$X$148,MATCH(【入力】吸収量・排出量算定シート!$H141+(V$17-$M$17),幹材積成長量!$V$7:$V$148,0),MATCH($G141,幹材積成長量!$V$7:$X$7,0)))),0)</f>
        <v>0</v>
      </c>
      <c r="W141" s="187">
        <f>IFERROR(IF($F141="地位Ⅰ",INDEX(幹材積成長量!$S$7:$U$148,MATCH(【入力】吸収量・排出量算定シート!$H141+(W$17-$M$17),幹材積成長量!$S$7:$S$148,0),MATCH($G141,幹材積成長量!$S$7:$U$7,0)),IF($F141="地位Ⅲ",INDEX(幹材積成長量!$Y$7:$AA$148,MATCH(【入力】吸収量・排出量算定シート!$H141+(W$17-$M$17),幹材積成長量!$Y$7:$Y$148,0),MATCH($G141,幹材積成長量!$Y$7:$AA$7,0)),INDEX(幹材積成長量!$V$7:$X$148,MATCH(【入力】吸収量・排出量算定シート!$H141+(W$17-$M$17),幹材積成長量!$V$7:$V$148,0),MATCH($G141,幹材積成長量!$V$7:$X$7,0)))),0)</f>
        <v>0</v>
      </c>
      <c r="X141" s="187">
        <f>IFERROR(IF($F141="地位Ⅰ",INDEX(幹材積成長量!$S$7:$U$148,MATCH(【入力】吸収量・排出量算定シート!$H141+(X$17-$M$17),幹材積成長量!$S$7:$S$148,0),MATCH($G141,幹材積成長量!$S$7:$U$7,0)),IF($F141="地位Ⅲ",INDEX(幹材積成長量!$Y$7:$AA$148,MATCH(【入力】吸収量・排出量算定シート!$H141+(X$17-$M$17),幹材積成長量!$Y$7:$Y$148,0),MATCH($G141,幹材積成長量!$Y$7:$AA$7,0)),INDEX(幹材積成長量!$V$7:$X$148,MATCH(【入力】吸収量・排出量算定シート!$H141+(X$17-$M$17),幹材積成長量!$V$7:$V$148,0),MATCH($G141,幹材積成長量!$V$7:$X$7,0)))),0)</f>
        <v>0</v>
      </c>
      <c r="Y141" s="187">
        <f>IFERROR(IF($F141="地位Ⅰ",INDEX(幹材積成長量!$S$7:$U$148,MATCH(【入力】吸収量・排出量算定シート!$H141+(Y$17-$M$17),幹材積成長量!$S$7:$S$148,0),MATCH($G141,幹材積成長量!$S$7:$U$7,0)),IF($F141="地位Ⅲ",INDEX(幹材積成長量!$Y$7:$AA$148,MATCH(【入力】吸収量・排出量算定シート!$H141+(Y$17-$M$17),幹材積成長量!$Y$7:$Y$148,0),MATCH($G141,幹材積成長量!$Y$7:$AA$7,0)),INDEX(幹材積成長量!$V$7:$X$148,MATCH(【入力】吸収量・排出量算定シート!$H141+(Y$17-$M$17),幹材積成長量!$V$7:$V$148,0),MATCH($G141,幹材積成長量!$V$7:$X$7,0)))),0)</f>
        <v>0</v>
      </c>
      <c r="Z141" s="187">
        <f>IFERROR(IF($F141="地位Ⅰ",INDEX(幹材積成長量!$S$7:$U$148,MATCH(【入力】吸収量・排出量算定シート!$H141+(Z$17-$M$17),幹材積成長量!$S$7:$S$148,0),MATCH($G141,幹材積成長量!$S$7:$U$7,0)),IF($F141="地位Ⅲ",INDEX(幹材積成長量!$Y$7:$AA$148,MATCH(【入力】吸収量・排出量算定シート!$H141+(Z$17-$M$17),幹材積成長量!$Y$7:$Y$148,0),MATCH($G141,幹材積成長量!$Y$7:$AA$7,0)),INDEX(幹材積成長量!$V$7:$X$148,MATCH(【入力】吸収量・排出量算定シート!$H141+(Z$17-$M$17),幹材積成長量!$V$7:$V$148,0),MATCH($G141,幹材積成長量!$V$7:$X$7,0)))),0)</f>
        <v>0</v>
      </c>
      <c r="AA141" s="187">
        <f>IFERROR(IF($F141="地位Ⅰ",INDEX(幹材積成長量!$S$7:$U$148,MATCH(【入力】吸収量・排出量算定シート!$H141+(AA$17-$M$17),幹材積成長量!$S$7:$S$148,0),MATCH($G141,幹材積成長量!$S$7:$U$7,0)),IF($F141="地位Ⅲ",INDEX(幹材積成長量!$Y$7:$AA$148,MATCH(【入力】吸収量・排出量算定シート!$H141+(AA$17-$M$17),幹材積成長量!$Y$7:$Y$148,0),MATCH($G141,幹材積成長量!$Y$7:$AA$7,0)),INDEX(幹材積成長量!$V$7:$X$148,MATCH(【入力】吸収量・排出量算定シート!$H141+(AA$17-$M$17),幹材積成長量!$V$7:$V$148,0),MATCH($G141,幹材積成長量!$V$7:$X$7,0)))),0)</f>
        <v>0</v>
      </c>
      <c r="AB141" s="187">
        <f>IFERROR(IF($F141="地位Ⅰ",INDEX(幹材積成長量!$S$7:$U$148,MATCH(【入力】吸収量・排出量算定シート!$H141+(AB$17-$M$17),幹材積成長量!$S$7:$S$148,0),MATCH($G141,幹材積成長量!$S$7:$U$7,0)),IF($F141="地位Ⅲ",INDEX(幹材積成長量!$Y$7:$AA$148,MATCH(【入力】吸収量・排出量算定シート!$H141+(AB$17-$M$17),幹材積成長量!$Y$7:$Y$148,0),MATCH($G141,幹材積成長量!$Y$7:$AA$7,0)),INDEX(幹材積成長量!$V$7:$X$148,MATCH(【入力】吸収量・排出量算定シート!$H141+(AB$17-$M$17),幹材積成長量!$V$7:$V$148,0),MATCH($G141,幹材積成長量!$V$7:$X$7,0)))),0)</f>
        <v>0</v>
      </c>
      <c r="AC141" s="187">
        <f>IFERROR(IF($F141="地位Ⅰ",INDEX(幹材積成長量!$S$7:$U$148,MATCH(【入力】吸収量・排出量算定シート!$H141+(AC$17-$M$17),幹材積成長量!$S$7:$S$148,0),MATCH($G141,幹材積成長量!$S$7:$U$7,0)),IF($F141="地位Ⅲ",INDEX(幹材積成長量!$Y$7:$AA$148,MATCH(【入力】吸収量・排出量算定シート!$H141+(AC$17-$M$17),幹材積成長量!$Y$7:$Y$148,0),MATCH($G141,幹材積成長量!$Y$7:$AA$7,0)),INDEX(幹材積成長量!$V$7:$X$148,MATCH(【入力】吸収量・排出量算定シート!$H141+(AC$17-$M$17),幹材積成長量!$V$7:$V$148,0),MATCH($G141,幹材積成長量!$V$7:$X$7,0)))),0)</f>
        <v>0</v>
      </c>
      <c r="AD141" s="2">
        <f>IFERROR(INDEX('BEF（拡大係数）'!$A$4:$AO$154,MATCH(【入力】吸収量・排出量算定シート!$H141,'BEF（拡大係数）'!$A$4:$A$154,0),MATCH($G141,'BEF（拡大係数）'!$A$4:$AO$4,0)),0)</f>
        <v>0</v>
      </c>
      <c r="AE141" s="2">
        <f>IFERROR(INDEX('BEF（拡大係数）'!$A$4:$AO$154,MATCH(【入力】吸収量・排出量算定シート!$H141,'BEF（拡大係数）'!$A$4:$A$154,0),MATCH($G141,'BEF（拡大係数）'!$A$4:$AO$4,0)),0)</f>
        <v>0</v>
      </c>
      <c r="AF141" s="2">
        <f>IFERROR(INDEX('BEF（拡大係数）'!$A$4:$AO$154,MATCH(【入力】吸収量・排出量算定シート!$H141,'BEF（拡大係数）'!$A$4:$A$154,0),MATCH($G141,'BEF（拡大係数）'!$A$4:$AO$4,0)),0)</f>
        <v>0</v>
      </c>
      <c r="AG141" s="2">
        <f>IFERROR(INDEX('BEF（拡大係数）'!$A$4:$AO$154,MATCH(【入力】吸収量・排出量算定シート!$H141,'BEF（拡大係数）'!$A$4:$A$154,0),MATCH($G141,'BEF（拡大係数）'!$A$4:$AO$4,0)),0)</f>
        <v>0</v>
      </c>
      <c r="AH141" s="2">
        <f>IFERROR(INDEX('BEF（拡大係数）'!$A$4:$AO$154,MATCH(【入力】吸収量・排出量算定シート!$H141,'BEF（拡大係数）'!$A$4:$A$154,0),MATCH($G141,'BEF（拡大係数）'!$A$4:$AO$4,0)),0)</f>
        <v>0</v>
      </c>
      <c r="AI141" s="2">
        <f>IFERROR(INDEX('BEF（拡大係数）'!$A$4:$AO$154,MATCH(【入力】吸収量・排出量算定シート!$H141,'BEF（拡大係数）'!$A$4:$A$154,0),MATCH($G141,'BEF（拡大係数）'!$A$4:$AO$4,0)),0)</f>
        <v>0</v>
      </c>
      <c r="AJ141" s="2">
        <f>IFERROR(INDEX('BEF（拡大係数）'!$A$4:$AO$154,MATCH(【入力】吸収量・排出量算定シート!$H141,'BEF（拡大係数）'!$A$4:$A$154,0),MATCH($G141,'BEF（拡大係数）'!$A$4:$AO$4,0)),0)</f>
        <v>0</v>
      </c>
      <c r="AK141" s="2">
        <f>IFERROR(INDEX('BEF（拡大係数）'!$A$4:$AO$154,MATCH(【入力】吸収量・排出量算定シート!$H141,'BEF（拡大係数）'!$A$4:$A$154,0),MATCH($G141,'BEF（拡大係数）'!$A$4:$AO$4,0)),0)</f>
        <v>0</v>
      </c>
      <c r="AL141" s="2">
        <f>IFERROR(INDEX('BEF（拡大係数）'!$A$4:$AO$154,MATCH(【入力】吸収量・排出量算定シート!$H141,'BEF（拡大係数）'!$A$4:$A$154,0),MATCH($G141,'BEF（拡大係数）'!$A$4:$AO$4,0)),0)</f>
        <v>0</v>
      </c>
      <c r="AM141" s="2">
        <f>IFERROR(INDEX('BEF（拡大係数）'!$A$4:$AO$154,MATCH(【入力】吸収量・排出量算定シート!$H141,'BEF（拡大係数）'!$A$4:$A$154,0),MATCH($G141,'BEF（拡大係数）'!$A$4:$AO$4,0)),0)</f>
        <v>0</v>
      </c>
      <c r="AN141" s="2">
        <f>IFERROR(INDEX('BEF（拡大係数）'!$A$4:$AO$154,MATCH(【入力】吸収量・排出量算定シート!$H141,'BEF（拡大係数）'!$A$4:$A$154,0),MATCH($G141,'BEF（拡大係数）'!$A$4:$AO$4,0)),0)</f>
        <v>0</v>
      </c>
      <c r="AO141" s="2">
        <f>IFERROR(INDEX('BEF（拡大係数）'!$A$4:$AO$154,MATCH(【入力】吸収量・排出量算定シート!$H141,'BEF（拡大係数）'!$A$4:$A$154,0),MATCH($G141,'BEF（拡大係数）'!$A$4:$AO$4,0)),0)</f>
        <v>0</v>
      </c>
      <c r="AP141" s="2">
        <f>IFERROR(INDEX('BEF（拡大係数）'!$A$4:$AO$154,MATCH(【入力】吸収量・排出量算定シート!$H141,'BEF（拡大係数）'!$A$4:$A$154,0),MATCH($G141,'BEF（拡大係数）'!$A$4:$AO$4,0)),0)</f>
        <v>0</v>
      </c>
      <c r="AQ141" s="2">
        <f>IFERROR(INDEX('BEF（拡大係数）'!$A$4:$AO$154,MATCH(【入力】吸収量・排出量算定シート!$H141,'BEF（拡大係数）'!$A$4:$A$154,0),MATCH($G141,'BEF（拡大係数）'!$A$4:$AO$4,0)),0)</f>
        <v>0</v>
      </c>
      <c r="AR141" s="2">
        <f>IFERROR(INDEX('BEF（拡大係数）'!$A$4:$AO$154,MATCH(【入力】吸収量・排出量算定シート!$H141,'BEF（拡大係数）'!$A$4:$A$154,0),MATCH($G141,'BEF（拡大係数）'!$A$4:$AO$4,0)),0)</f>
        <v>0</v>
      </c>
      <c r="AS141" s="2">
        <f>IFERROR(INDEX('BEF（拡大係数）'!$A$4:$AO$154,MATCH(【入力】吸収量・排出量算定シート!$H141,'BEF（拡大係数）'!$A$4:$A$154,0),MATCH($G141,'BEF（拡大係数）'!$A$4:$AO$4,0)),0)</f>
        <v>0</v>
      </c>
      <c r="AT141" s="2">
        <f>IFERROR(INDEX('BEF（拡大係数）'!$A$4:$AO$154,MATCH(【入力】吸収量・排出量算定シート!$H141,'BEF（拡大係数）'!$A$4:$A$154,0),MATCH($G141,'BEF（拡大係数）'!$A$4:$AO$4,0)),0)</f>
        <v>0</v>
      </c>
      <c r="AU141" s="2">
        <f>IFERROR(VLOOKUP($G141,パラメータ_オリジナル!$B$6:$G$45,4,FALSE),0)</f>
        <v>0</v>
      </c>
      <c r="AV141" s="2">
        <f>IFERROR(VLOOKUP($G141,パラメータ_オリジナル!$B$6:$G$45,5,FALSE),0)</f>
        <v>0</v>
      </c>
      <c r="AW141" s="2">
        <f>IFERROR(VLOOKUP($G141,パラメータ_オリジナル!$B$6:$G$45,6,FALSE),0)</f>
        <v>0</v>
      </c>
      <c r="AX141" s="125">
        <f t="shared" si="250"/>
        <v>0</v>
      </c>
      <c r="AY141" s="125">
        <f t="shared" si="251"/>
        <v>0</v>
      </c>
      <c r="AZ141" s="125">
        <f t="shared" si="252"/>
        <v>0</v>
      </c>
      <c r="BA141" s="125">
        <f t="shared" si="253"/>
        <v>0</v>
      </c>
      <c r="BB141" s="125">
        <f t="shared" si="254"/>
        <v>0</v>
      </c>
      <c r="BC141" s="125">
        <f t="shared" si="255"/>
        <v>0</v>
      </c>
      <c r="BD141" s="125">
        <f t="shared" si="256"/>
        <v>0</v>
      </c>
      <c r="BE141" s="125">
        <f t="shared" si="257"/>
        <v>0</v>
      </c>
      <c r="BF141" s="125">
        <f t="shared" si="258"/>
        <v>0</v>
      </c>
      <c r="BG141" s="125">
        <f t="shared" si="259"/>
        <v>0</v>
      </c>
      <c r="BH141" s="125">
        <f t="shared" si="260"/>
        <v>0</v>
      </c>
      <c r="BI141" s="125">
        <f t="shared" si="261"/>
        <v>0</v>
      </c>
      <c r="BJ141" s="125">
        <f t="shared" si="262"/>
        <v>0</v>
      </c>
      <c r="BK141" s="125">
        <f t="shared" si="263"/>
        <v>0</v>
      </c>
      <c r="BL141" s="125">
        <f t="shared" si="264"/>
        <v>0</v>
      </c>
      <c r="BM141" s="125">
        <f t="shared" si="265"/>
        <v>0</v>
      </c>
      <c r="BN141" s="125">
        <f t="shared" si="266"/>
        <v>0</v>
      </c>
      <c r="BO141" s="125">
        <f t="shared" si="267"/>
        <v>0</v>
      </c>
      <c r="BP141" s="125">
        <f t="shared" si="268"/>
        <v>0</v>
      </c>
      <c r="BQ141" s="125">
        <f t="shared" si="269"/>
        <v>0</v>
      </c>
      <c r="BR141" s="125">
        <f t="shared" si="270"/>
        <v>0</v>
      </c>
      <c r="BS141" s="125">
        <f t="shared" si="271"/>
        <v>0</v>
      </c>
      <c r="BT141" s="125">
        <f t="shared" si="272"/>
        <v>0</v>
      </c>
      <c r="BU141" s="125">
        <f t="shared" si="273"/>
        <v>0</v>
      </c>
      <c r="BV141" s="125">
        <f t="shared" si="274"/>
        <v>0</v>
      </c>
      <c r="BW141" s="125">
        <f t="shared" si="275"/>
        <v>0</v>
      </c>
      <c r="BX141" s="125">
        <f t="shared" si="276"/>
        <v>0</v>
      </c>
      <c r="BY141" s="125">
        <f t="shared" si="277"/>
        <v>0</v>
      </c>
      <c r="BZ141" s="125">
        <f t="shared" si="278"/>
        <v>0</v>
      </c>
      <c r="CA141" s="125">
        <f t="shared" si="279"/>
        <v>0</v>
      </c>
      <c r="CB141" s="125">
        <f t="shared" si="280"/>
        <v>0</v>
      </c>
      <c r="CC141" s="125">
        <f t="shared" si="281"/>
        <v>0</v>
      </c>
      <c r="CD141" s="125">
        <f t="shared" si="282"/>
        <v>0</v>
      </c>
      <c r="CE141" s="125">
        <f t="shared" si="283"/>
        <v>0</v>
      </c>
      <c r="CF141" s="2">
        <f>IFERROR(IF($F141="地位Ⅰ",INDEX(幹材積成長量!$I$7:$K$148,MATCH((【入力】吸収量・排出量算定シート!$H141+(【入力】吸収量・排出量算定シート!CF$17-【入力】吸収量・排出量算定シート!$CF$17)),幹材積成長量!$I$7:$I$148,0),MATCH(【入力】吸収量・排出量算定シート!$G141,幹材積成長量!$I$7:$K$7,0)),IF($F141="地位Ⅲ",INDEX(幹材積成長量!$O$7:$Q$148,MATCH((【入力】吸収量・排出量算定シート!$H141+(【入力】吸収量・排出量算定シート!CF$17-【入力】吸収量・排出量算定シート!$CF$17)),幹材積成長量!$O$7:$O$148,0),MATCH(【入力】吸収量・排出量算定シート!$G141,幹材積成長量!$O$7:$Q$7,0)),INDEX(幹材積成長量!$L$7:$N$148,MATCH((【入力】吸収量・排出量算定シート!$H141+(【入力】吸収量・排出量算定シート!CF$17-【入力】吸収量・排出量算定シート!$CF$17)),幹材積成長量!$L$7:$L$148,0),MATCH(【入力】吸収量・排出量算定シート!$G141,幹材積成長量!$L$7:$N$7,0)))),0)</f>
        <v>0</v>
      </c>
      <c r="CG141" s="2">
        <f>IFERROR(IF($F141="地位Ⅰ",INDEX(幹材積成長量!$I$7:$K$148,MATCH((【入力】吸収量・排出量算定シート!$H141+(【入力】吸収量・排出量算定シート!CG$17-【入力】吸収量・排出量算定シート!$CF$17)),幹材積成長量!$I$7:$I$148,0),MATCH(【入力】吸収量・排出量算定シート!$G141,幹材積成長量!$I$7:$K$7,0)),IF($F141="地位Ⅲ",INDEX(幹材積成長量!$O$7:$Q$148,MATCH((【入力】吸収量・排出量算定シート!$H141+(【入力】吸収量・排出量算定シート!CG$17-【入力】吸収量・排出量算定シート!$CF$17)),幹材積成長量!$O$7:$O$148,0),MATCH(【入力】吸収量・排出量算定シート!$G141,幹材積成長量!$O$7:$Q$7,0)),INDEX(幹材積成長量!$L$7:$N$148,MATCH((【入力】吸収量・排出量算定シート!$H141+(【入力】吸収量・排出量算定シート!CG$17-【入力】吸収量・排出量算定シート!$CF$17)),幹材積成長量!$L$7:$L$148,0),MATCH(【入力】吸収量・排出量算定シート!$G141,幹材積成長量!$L$7:$N$7,0)))),0)</f>
        <v>0</v>
      </c>
      <c r="CH141" s="2">
        <f>IFERROR(IF($F141="地位Ⅰ",INDEX(幹材積成長量!$I$7:$K$148,MATCH((【入力】吸収量・排出量算定シート!$H141+(【入力】吸収量・排出量算定シート!CH$17-【入力】吸収量・排出量算定シート!$CF$17)),幹材積成長量!$I$7:$I$148,0),MATCH(【入力】吸収量・排出量算定シート!$G141,幹材積成長量!$I$7:$K$7,0)),IF($F141="地位Ⅲ",INDEX(幹材積成長量!$O$7:$Q$148,MATCH((【入力】吸収量・排出量算定シート!$H141+(【入力】吸収量・排出量算定シート!CH$17-【入力】吸収量・排出量算定シート!$CF$17)),幹材積成長量!$O$7:$O$148,0),MATCH(【入力】吸収量・排出量算定シート!$G141,幹材積成長量!$O$7:$Q$7,0)),INDEX(幹材積成長量!$L$7:$N$148,MATCH((【入力】吸収量・排出量算定シート!$H141+(【入力】吸収量・排出量算定シート!CH$17-【入力】吸収量・排出量算定シート!$CF$17)),幹材積成長量!$L$7:$L$148,0),MATCH(【入力】吸収量・排出量算定シート!$G141,幹材積成長量!$L$7:$N$7,0)))),0)</f>
        <v>0</v>
      </c>
      <c r="CI141" s="2">
        <f>IFERROR(IF($F141="地位Ⅰ",INDEX(幹材積成長量!$I$7:$K$148,MATCH((【入力】吸収量・排出量算定シート!$H141+(【入力】吸収量・排出量算定シート!CI$17-【入力】吸収量・排出量算定シート!$CF$17)),幹材積成長量!$I$7:$I$148,0),MATCH(【入力】吸収量・排出量算定シート!$G141,幹材積成長量!$I$7:$K$7,0)),IF($F141="地位Ⅲ",INDEX(幹材積成長量!$O$7:$Q$148,MATCH((【入力】吸収量・排出量算定シート!$H141+(【入力】吸収量・排出量算定シート!CI$17-【入力】吸収量・排出量算定シート!$CF$17)),幹材積成長量!$O$7:$O$148,0),MATCH(【入力】吸収量・排出量算定シート!$G141,幹材積成長量!$O$7:$Q$7,0)),INDEX(幹材積成長量!$L$7:$N$148,MATCH((【入力】吸収量・排出量算定シート!$H141+(【入力】吸収量・排出量算定シート!CI$17-【入力】吸収量・排出量算定シート!$CF$17)),幹材積成長量!$L$7:$L$148,0),MATCH(【入力】吸収量・排出量算定シート!$G141,幹材積成長量!$L$7:$N$7,0)))),0)</f>
        <v>0</v>
      </c>
      <c r="CJ141" s="2">
        <f>IFERROR(IF($F141="地位Ⅰ",INDEX(幹材積成長量!$I$7:$K$148,MATCH((【入力】吸収量・排出量算定シート!$H141+(【入力】吸収量・排出量算定シート!CJ$17-【入力】吸収量・排出量算定シート!$CF$17)),幹材積成長量!$I$7:$I$148,0),MATCH(【入力】吸収量・排出量算定シート!$G141,幹材積成長量!$I$7:$K$7,0)),IF($F141="地位Ⅲ",INDEX(幹材積成長量!$O$7:$Q$148,MATCH((【入力】吸収量・排出量算定シート!$H141+(【入力】吸収量・排出量算定シート!CJ$17-【入力】吸収量・排出量算定シート!$CF$17)),幹材積成長量!$O$7:$O$148,0),MATCH(【入力】吸収量・排出量算定シート!$G141,幹材積成長量!$O$7:$Q$7,0)),INDEX(幹材積成長量!$L$7:$N$148,MATCH((【入力】吸収量・排出量算定シート!$H141+(【入力】吸収量・排出量算定シート!CJ$17-【入力】吸収量・排出量算定シート!$CF$17)),幹材積成長量!$L$7:$L$148,0),MATCH(【入力】吸収量・排出量算定シート!$G141,幹材積成長量!$L$7:$N$7,0)))),0)</f>
        <v>0</v>
      </c>
      <c r="CK141" s="2">
        <f>IFERROR(IF($F141="地位Ⅰ",INDEX(幹材積成長量!$I$7:$K$148,MATCH((【入力】吸収量・排出量算定シート!$H141+(【入力】吸収量・排出量算定シート!CK$17-【入力】吸収量・排出量算定シート!$CF$17)),幹材積成長量!$I$7:$I$148,0),MATCH(【入力】吸収量・排出量算定シート!$G141,幹材積成長量!$I$7:$K$7,0)),IF($F141="地位Ⅲ",INDEX(幹材積成長量!$O$7:$Q$148,MATCH((【入力】吸収量・排出量算定シート!$H141+(【入力】吸収量・排出量算定シート!CK$17-【入力】吸収量・排出量算定シート!$CF$17)),幹材積成長量!$O$7:$O$148,0),MATCH(【入力】吸収量・排出量算定シート!$G141,幹材積成長量!$O$7:$Q$7,0)),INDEX(幹材積成長量!$L$7:$N$148,MATCH((【入力】吸収量・排出量算定シート!$H141+(【入力】吸収量・排出量算定シート!CK$17-【入力】吸収量・排出量算定シート!$CF$17)),幹材積成長量!$L$7:$L$148,0),MATCH(【入力】吸収量・排出量算定シート!$G141,幹材積成長量!$L$7:$N$7,0)))),0)</f>
        <v>0</v>
      </c>
      <c r="CL141" s="2">
        <f>IFERROR(IF($F141="地位Ⅰ",INDEX(幹材積成長量!$I$7:$K$148,MATCH((【入力】吸収量・排出量算定シート!$H141+(【入力】吸収量・排出量算定シート!CL$17-【入力】吸収量・排出量算定シート!$CF$17)),幹材積成長量!$I$7:$I$148,0),MATCH(【入力】吸収量・排出量算定シート!$G141,幹材積成長量!$I$7:$K$7,0)),IF($F141="地位Ⅲ",INDEX(幹材積成長量!$O$7:$Q$148,MATCH((【入力】吸収量・排出量算定シート!$H141+(【入力】吸収量・排出量算定シート!CL$17-【入力】吸収量・排出量算定シート!$CF$17)),幹材積成長量!$O$7:$O$148,0),MATCH(【入力】吸収量・排出量算定シート!$G141,幹材積成長量!$O$7:$Q$7,0)),INDEX(幹材積成長量!$L$7:$N$148,MATCH((【入力】吸収量・排出量算定シート!$H141+(【入力】吸収量・排出量算定シート!CL$17-【入力】吸収量・排出量算定シート!$CF$17)),幹材積成長量!$L$7:$L$148,0),MATCH(【入力】吸収量・排出量算定シート!$G141,幹材積成長量!$L$7:$N$7,0)))),0)</f>
        <v>0</v>
      </c>
      <c r="CM141" s="2">
        <f>IFERROR(IF($F141="地位Ⅰ",INDEX(幹材積成長量!$I$7:$K$148,MATCH((【入力】吸収量・排出量算定シート!$H141+(【入力】吸収量・排出量算定シート!CM$17-【入力】吸収量・排出量算定シート!$CF$17)),幹材積成長量!$I$7:$I$148,0),MATCH(【入力】吸収量・排出量算定シート!$G141,幹材積成長量!$I$7:$K$7,0)),IF($F141="地位Ⅲ",INDEX(幹材積成長量!$O$7:$Q$148,MATCH((【入力】吸収量・排出量算定シート!$H141+(【入力】吸収量・排出量算定シート!CM$17-【入力】吸収量・排出量算定シート!$CF$17)),幹材積成長量!$O$7:$O$148,0),MATCH(【入力】吸収量・排出量算定シート!$G141,幹材積成長量!$O$7:$Q$7,0)),INDEX(幹材積成長量!$L$7:$N$148,MATCH((【入力】吸収量・排出量算定シート!$H141+(【入力】吸収量・排出量算定シート!CM$17-【入力】吸収量・排出量算定シート!$CF$17)),幹材積成長量!$L$7:$L$148,0),MATCH(【入力】吸収量・排出量算定シート!$G141,幹材積成長量!$L$7:$N$7,0)))),0)</f>
        <v>0</v>
      </c>
      <c r="CN141" s="2">
        <f>IFERROR(IF($F141="地位Ⅰ",INDEX(幹材積成長量!$I$7:$K$148,MATCH((【入力】吸収量・排出量算定シート!$H141+(【入力】吸収量・排出量算定シート!CN$17-【入力】吸収量・排出量算定シート!$CF$17)),幹材積成長量!$I$7:$I$148,0),MATCH(【入力】吸収量・排出量算定シート!$G141,幹材積成長量!$I$7:$K$7,0)),IF($F141="地位Ⅲ",INDEX(幹材積成長量!$O$7:$Q$148,MATCH((【入力】吸収量・排出量算定シート!$H141+(【入力】吸収量・排出量算定シート!CN$17-【入力】吸収量・排出量算定シート!$CF$17)),幹材積成長量!$O$7:$O$148,0),MATCH(【入力】吸収量・排出量算定シート!$G141,幹材積成長量!$O$7:$Q$7,0)),INDEX(幹材積成長量!$L$7:$N$148,MATCH((【入力】吸収量・排出量算定シート!$H141+(【入力】吸収量・排出量算定シート!CN$17-【入力】吸収量・排出量算定シート!$CF$17)),幹材積成長量!$L$7:$L$148,0),MATCH(【入力】吸収量・排出量算定シート!$G141,幹材積成長量!$L$7:$N$7,0)))),0)</f>
        <v>0</v>
      </c>
      <c r="CO141" s="2">
        <f>IFERROR(IF($F141="地位Ⅰ",INDEX(幹材積成長量!$I$7:$K$148,MATCH((【入力】吸収量・排出量算定シート!$H141+(【入力】吸収量・排出量算定シート!CO$17-【入力】吸収量・排出量算定シート!$CF$17)),幹材積成長量!$I$7:$I$148,0),MATCH(【入力】吸収量・排出量算定シート!$G141,幹材積成長量!$I$7:$K$7,0)),IF($F141="地位Ⅲ",INDEX(幹材積成長量!$O$7:$Q$148,MATCH((【入力】吸収量・排出量算定シート!$H141+(【入力】吸収量・排出量算定シート!CO$17-【入力】吸収量・排出量算定シート!$CF$17)),幹材積成長量!$O$7:$O$148,0),MATCH(【入力】吸収量・排出量算定シート!$G141,幹材積成長量!$O$7:$Q$7,0)),INDEX(幹材積成長量!$L$7:$N$148,MATCH((【入力】吸収量・排出量算定シート!$H141+(【入力】吸収量・排出量算定シート!CO$17-【入力】吸収量・排出量算定シート!$CF$17)),幹材積成長量!$L$7:$L$148,0),MATCH(【入力】吸収量・排出量算定シート!$G141,幹材積成長量!$L$7:$N$7,0)))),0)</f>
        <v>0</v>
      </c>
      <c r="CP141" s="2">
        <f>IFERROR(IF($F141="地位Ⅰ",INDEX(幹材積成長量!$I$7:$K$148,MATCH((【入力】吸収量・排出量算定シート!$H141+(【入力】吸収量・排出量算定シート!CP$17-【入力】吸収量・排出量算定シート!$CF$17)),幹材積成長量!$I$7:$I$148,0),MATCH(【入力】吸収量・排出量算定シート!$G141,幹材積成長量!$I$7:$K$7,0)),IF($F141="地位Ⅲ",INDEX(幹材積成長量!$O$7:$Q$148,MATCH((【入力】吸収量・排出量算定シート!$H141+(【入力】吸収量・排出量算定シート!CP$17-【入力】吸収量・排出量算定シート!$CF$17)),幹材積成長量!$O$7:$O$148,0),MATCH(【入力】吸収量・排出量算定シート!$G141,幹材積成長量!$O$7:$Q$7,0)),INDEX(幹材積成長量!$L$7:$N$148,MATCH((【入力】吸収量・排出量算定シート!$H141+(【入力】吸収量・排出量算定シート!CP$17-【入力】吸収量・排出量算定シート!$CF$17)),幹材積成長量!$L$7:$L$148,0),MATCH(【入力】吸収量・排出量算定シート!$G141,幹材積成長量!$L$7:$N$7,0)))),0)</f>
        <v>0</v>
      </c>
      <c r="CQ141" s="2">
        <f>IFERROR(IF($F141="地位Ⅰ",INDEX(幹材積成長量!$I$7:$K$148,MATCH((【入力】吸収量・排出量算定シート!$H141+(【入力】吸収量・排出量算定シート!CQ$17-【入力】吸収量・排出量算定シート!$CF$17)),幹材積成長量!$I$7:$I$148,0),MATCH(【入力】吸収量・排出量算定シート!$G141,幹材積成長量!$I$7:$K$7,0)),IF($F141="地位Ⅲ",INDEX(幹材積成長量!$O$7:$Q$148,MATCH((【入力】吸収量・排出量算定シート!$H141+(【入力】吸収量・排出量算定シート!CQ$17-【入力】吸収量・排出量算定シート!$CF$17)),幹材積成長量!$O$7:$O$148,0),MATCH(【入力】吸収量・排出量算定シート!$G141,幹材積成長量!$O$7:$Q$7,0)),INDEX(幹材積成長量!$L$7:$N$148,MATCH((【入力】吸収量・排出量算定シート!$H141+(【入力】吸収量・排出量算定シート!CQ$17-【入力】吸収量・排出量算定シート!$CF$17)),幹材積成長量!$L$7:$L$148,0),MATCH(【入力】吸収量・排出量算定シート!$G141,幹材積成長量!$L$7:$N$7,0)))),0)</f>
        <v>0</v>
      </c>
      <c r="CR141" s="2">
        <f>IFERROR(IF($F141="地位Ⅰ",INDEX(幹材積成長量!$I$7:$K$148,MATCH((【入力】吸収量・排出量算定シート!$H141+(【入力】吸収量・排出量算定シート!CR$17-【入力】吸収量・排出量算定シート!$CF$17)),幹材積成長量!$I$7:$I$148,0),MATCH(【入力】吸収量・排出量算定シート!$G141,幹材積成長量!$I$7:$K$7,0)),IF($F141="地位Ⅲ",INDEX(幹材積成長量!$O$7:$Q$148,MATCH((【入力】吸収量・排出量算定シート!$H141+(【入力】吸収量・排出量算定シート!CR$17-【入力】吸収量・排出量算定シート!$CF$17)),幹材積成長量!$O$7:$O$148,0),MATCH(【入力】吸収量・排出量算定シート!$G141,幹材積成長量!$O$7:$Q$7,0)),INDEX(幹材積成長量!$L$7:$N$148,MATCH((【入力】吸収量・排出量算定シート!$H141+(【入力】吸収量・排出量算定シート!CR$17-【入力】吸収量・排出量算定シート!$CF$17)),幹材積成長量!$L$7:$L$148,0),MATCH(【入力】吸収量・排出量算定シート!$G141,幹材積成長量!$L$7:$N$7,0)))),0)</f>
        <v>0</v>
      </c>
      <c r="CS141" s="2">
        <f>IFERROR(IF($F141="地位Ⅰ",INDEX(幹材積成長量!$I$7:$K$148,MATCH((【入力】吸収量・排出量算定シート!$H141+(【入力】吸収量・排出量算定シート!CS$17-【入力】吸収量・排出量算定シート!$CF$17)),幹材積成長量!$I$7:$I$148,0),MATCH(【入力】吸収量・排出量算定シート!$G141,幹材積成長量!$I$7:$K$7,0)),IF($F141="地位Ⅲ",INDEX(幹材積成長量!$O$7:$Q$148,MATCH((【入力】吸収量・排出量算定シート!$H141+(【入力】吸収量・排出量算定シート!CS$17-【入力】吸収量・排出量算定シート!$CF$17)),幹材積成長量!$O$7:$O$148,0),MATCH(【入力】吸収量・排出量算定シート!$G141,幹材積成長量!$O$7:$Q$7,0)),INDEX(幹材積成長量!$L$7:$N$148,MATCH((【入力】吸収量・排出量算定シート!$H141+(【入力】吸収量・排出量算定シート!CS$17-【入力】吸収量・排出量算定シート!$CF$17)),幹材積成長量!$L$7:$L$148,0),MATCH(【入力】吸収量・排出量算定シート!$G141,幹材積成長量!$L$7:$N$7,0)))),0)</f>
        <v>0</v>
      </c>
      <c r="CT141" s="2">
        <f>IFERROR(IF($F141="地位Ⅰ",INDEX(幹材積成長量!$I$7:$K$148,MATCH((【入力】吸収量・排出量算定シート!$H141+(【入力】吸収量・排出量算定シート!CT$17-【入力】吸収量・排出量算定シート!$CF$17)),幹材積成長量!$I$7:$I$148,0),MATCH(【入力】吸収量・排出量算定シート!$G141,幹材積成長量!$I$7:$K$7,0)),IF($F141="地位Ⅲ",INDEX(幹材積成長量!$O$7:$Q$148,MATCH((【入力】吸収量・排出量算定シート!$H141+(【入力】吸収量・排出量算定シート!CT$17-【入力】吸収量・排出量算定シート!$CF$17)),幹材積成長量!$O$7:$O$148,0),MATCH(【入力】吸収量・排出量算定シート!$G141,幹材積成長量!$O$7:$Q$7,0)),INDEX(幹材積成長量!$L$7:$N$148,MATCH((【入力】吸収量・排出量算定シート!$H141+(【入力】吸収量・排出量算定シート!CT$17-【入力】吸収量・排出量算定シート!$CF$17)),幹材積成長量!$L$7:$L$148,0),MATCH(【入力】吸収量・排出量算定シート!$G141,幹材積成長量!$L$7:$N$7,0)))),0)</f>
        <v>0</v>
      </c>
      <c r="CU141" s="2">
        <f>IFERROR(IF($F141="地位Ⅰ",INDEX(幹材積成長量!$I$7:$K$148,MATCH((【入力】吸収量・排出量算定シート!$H141+(【入力】吸収量・排出量算定シート!CU$17-【入力】吸収量・排出量算定シート!$CF$17)),幹材積成長量!$I$7:$I$148,0),MATCH(【入力】吸収量・排出量算定シート!$G141,幹材積成長量!$I$7:$K$7,0)),IF($F141="地位Ⅲ",INDEX(幹材積成長量!$O$7:$Q$148,MATCH((【入力】吸収量・排出量算定シート!$H141+(【入力】吸収量・排出量算定シート!CU$17-【入力】吸収量・排出量算定シート!$CF$17)),幹材積成長量!$O$7:$O$148,0),MATCH(【入力】吸収量・排出量算定シート!$G141,幹材積成長量!$O$7:$Q$7,0)),INDEX(幹材積成長量!$L$7:$N$148,MATCH((【入力】吸収量・排出量算定シート!$H141+(【入力】吸収量・排出量算定シート!CU$17-【入力】吸収量・排出量算定シート!$CF$17)),幹材積成長量!$L$7:$L$148,0),MATCH(【入力】吸収量・排出量算定シート!$G141,幹材積成長量!$L$7:$N$7,0)))),0)</f>
        <v>0</v>
      </c>
      <c r="CV141" s="2">
        <f>IFERROR(IF($F141="地位Ⅰ",INDEX(幹材積成長量!$I$7:$K$148,MATCH((【入力】吸収量・排出量算定シート!$H141+(【入力】吸収量・排出量算定シート!CV$17-【入力】吸収量・排出量算定シート!$CF$17)),幹材積成長量!$I$7:$I$148,0),MATCH(【入力】吸収量・排出量算定シート!$G141,幹材積成長量!$I$7:$K$7,0)),IF($F141="地位Ⅲ",INDEX(幹材積成長量!$O$7:$Q$148,MATCH((【入力】吸収量・排出量算定シート!$H141+(【入力】吸収量・排出量算定シート!CV$17-【入力】吸収量・排出量算定シート!$CF$17)),幹材積成長量!$O$7:$O$148,0),MATCH(【入力】吸収量・排出量算定シート!$G141,幹材積成長量!$O$7:$Q$7,0)),INDEX(幹材積成長量!$L$7:$N$148,MATCH((【入力】吸収量・排出量算定シート!$H141+(【入力】吸収量・排出量算定シート!CV$17-【入力】吸収量・排出量算定シート!$CF$17)),幹材積成長量!$L$7:$L$148,0),MATCH(【入力】吸収量・排出量算定シート!$G141,幹材積成長量!$L$7:$N$7,0)))),0)</f>
        <v>0</v>
      </c>
      <c r="CW141" s="2">
        <f t="shared" si="284"/>
        <v>0</v>
      </c>
      <c r="CX141" s="2">
        <f t="shared" si="285"/>
        <v>0</v>
      </c>
      <c r="CY141" s="2">
        <f t="shared" si="286"/>
        <v>0</v>
      </c>
      <c r="CZ141" s="2">
        <f t="shared" si="287"/>
        <v>0</v>
      </c>
      <c r="DA141" s="2">
        <f t="shared" si="288"/>
        <v>0</v>
      </c>
      <c r="DB141" s="2">
        <f t="shared" si="289"/>
        <v>0</v>
      </c>
      <c r="DC141" s="2">
        <f t="shared" si="290"/>
        <v>0</v>
      </c>
      <c r="DD141" s="2">
        <f t="shared" si="291"/>
        <v>0</v>
      </c>
      <c r="DE141" s="2">
        <f t="shared" si="292"/>
        <v>0</v>
      </c>
      <c r="DF141" s="2">
        <f t="shared" si="293"/>
        <v>0</v>
      </c>
      <c r="DG141" s="2">
        <f t="shared" si="294"/>
        <v>0</v>
      </c>
      <c r="DH141" s="2">
        <f t="shared" si="295"/>
        <v>0</v>
      </c>
      <c r="DI141" s="2">
        <f t="shared" si="296"/>
        <v>0</v>
      </c>
      <c r="DJ141" s="2">
        <f t="shared" si="297"/>
        <v>0</v>
      </c>
      <c r="DK141" s="2">
        <f t="shared" si="298"/>
        <v>0</v>
      </c>
      <c r="DL141" s="2">
        <f t="shared" si="299"/>
        <v>0</v>
      </c>
      <c r="DM141" s="2">
        <f t="shared" si="300"/>
        <v>0</v>
      </c>
      <c r="DN141" s="187">
        <f>IFERROR(IF($F141="地位Ⅰ",INDEX(幹材積成長量!$AE$7:$AG$14,8,MATCH(【入力】吸収量・排出量算定シート!$G141,幹材積成長量!$AE$7:$AG$7,0)),IF($F141="地位Ⅲ",INDEX(幹材積成長量!$AK$7:$AM$14,8,MATCH(【入力】吸収量・排出量算定シート!$G141,幹材積成長量!$AK$7:$AM$7,0)),INDEX(幹材積成長量!$AH$7:$AJ$14,8,MATCH(【入力】吸収量・排出量算定シート!$G141,幹材積成長量!$AH$7:$AJ$7,0)))),0)</f>
        <v>0</v>
      </c>
      <c r="DO141" s="187">
        <f>IFERROR(IF($F141="地位Ⅰ",INDEX(幹材積成長量!$AE$7:$AG$14,8,MATCH(【入力】吸収量・排出量算定シート!$G141,幹材積成長量!$AE$7:$AG$7,0)),IF($F141="地位Ⅲ",INDEX(幹材積成長量!$AK$7:$AM$14,8,MATCH(【入力】吸収量・排出量算定シート!$G141,幹材積成長量!$AK$7:$AM$7,0)),INDEX(幹材積成長量!$AH$7:$AJ$14,8,MATCH(【入力】吸収量・排出量算定シート!$G141,幹材積成長量!$AH$7:$AJ$7,0)))),0)</f>
        <v>0</v>
      </c>
      <c r="DP141" s="187">
        <f>IFERROR(IF($F141="地位Ⅰ",INDEX(幹材積成長量!$AE$7:$AG$14,8,MATCH(【入力】吸収量・排出量算定シート!$G141,幹材積成長量!$AE$7:$AG$7,0)),IF($F141="地位Ⅲ",INDEX(幹材積成長量!$AK$7:$AM$14,8,MATCH(【入力】吸収量・排出量算定シート!$G141,幹材積成長量!$AK$7:$AM$7,0)),INDEX(幹材積成長量!$AH$7:$AJ$14,8,MATCH(【入力】吸収量・排出量算定シート!$G141,幹材積成長量!$AH$7:$AJ$7,0)))),0)</f>
        <v>0</v>
      </c>
      <c r="DQ141" s="187">
        <f>IFERROR(IF($F141="地位Ⅰ",INDEX(幹材積成長量!$AE$7:$AG$14,8,MATCH(【入力】吸収量・排出量算定シート!$G141,幹材積成長量!$AE$7:$AG$7,0)),IF($F141="地位Ⅲ",INDEX(幹材積成長量!$AK$7:$AM$14,8,MATCH(【入力】吸収量・排出量算定シート!$G141,幹材積成長量!$AK$7:$AM$7,0)),INDEX(幹材積成長量!$AH$7:$AJ$14,8,MATCH(【入力】吸収量・排出量算定シート!$G141,幹材積成長量!$AH$7:$AJ$7,0)))),0)</f>
        <v>0</v>
      </c>
      <c r="DR141" s="187">
        <f>IFERROR(IF($F141="地位Ⅰ",INDEX(幹材積成長量!$AE$7:$AG$14,8,MATCH(【入力】吸収量・排出量算定シート!$G141,幹材積成長量!$AE$7:$AG$7,0)),IF($F141="地位Ⅲ",INDEX(幹材積成長量!$AK$7:$AM$14,8,MATCH(【入力】吸収量・排出量算定シート!$G141,幹材積成長量!$AK$7:$AM$7,0)),INDEX(幹材積成長量!$AH$7:$AJ$14,8,MATCH(【入力】吸収量・排出量算定シート!$G141,幹材積成長量!$AH$7:$AJ$7,0)))),0)</f>
        <v>0</v>
      </c>
      <c r="DS141" s="187">
        <f>IFERROR(IF($F141="地位Ⅰ",INDEX(幹材積成長量!$AE$7:$AG$14,8,MATCH(【入力】吸収量・排出量算定シート!$G141,幹材積成長量!$AE$7:$AG$7,0)),IF($F141="地位Ⅲ",INDEX(幹材積成長量!$AK$7:$AM$14,8,MATCH(【入力】吸収量・排出量算定シート!$G141,幹材積成長量!$AK$7:$AM$7,0)),INDEX(幹材積成長量!$AH$7:$AJ$14,8,MATCH(【入力】吸収量・排出量算定シート!$G141,幹材積成長量!$AH$7:$AJ$7,0)))),0)</f>
        <v>0</v>
      </c>
      <c r="DT141" s="187">
        <f>IFERROR(IF($F141="地位Ⅰ",INDEX(幹材積成長量!$AE$7:$AG$14,8,MATCH(【入力】吸収量・排出量算定シート!$G141,幹材積成長量!$AE$7:$AG$7,0)),IF($F141="地位Ⅲ",INDEX(幹材積成長量!$AK$7:$AM$14,8,MATCH(【入力】吸収量・排出量算定シート!$G141,幹材積成長量!$AK$7:$AM$7,0)),INDEX(幹材積成長量!$AH$7:$AJ$14,8,MATCH(【入力】吸収量・排出量算定シート!$G141,幹材積成長量!$AH$7:$AJ$7,0)))),0)</f>
        <v>0</v>
      </c>
      <c r="DU141" s="187">
        <f>IFERROR(IF($F141="地位Ⅰ",INDEX(幹材積成長量!$AE$7:$AG$14,8,MATCH(【入力】吸収量・排出量算定シート!$G141,幹材積成長量!$AE$7:$AG$7,0)),IF($F141="地位Ⅲ",INDEX(幹材積成長量!$AK$7:$AM$14,8,MATCH(【入力】吸収量・排出量算定シート!$G141,幹材積成長量!$AK$7:$AM$7,0)),INDEX(幹材積成長量!$AH$7:$AJ$14,8,MATCH(【入力】吸収量・排出量算定シート!$G141,幹材積成長量!$AH$7:$AJ$7,0)))),0)</f>
        <v>0</v>
      </c>
      <c r="DV141" s="187">
        <f>IFERROR(IF($F141="地位Ⅰ",INDEX(幹材積成長量!$AE$7:$AG$14,8,MATCH(【入力】吸収量・排出量算定シート!$G141,幹材積成長量!$AE$7:$AG$7,0)),IF($F141="地位Ⅲ",INDEX(幹材積成長量!$AK$7:$AM$14,8,MATCH(【入力】吸収量・排出量算定シート!$G141,幹材積成長量!$AK$7:$AM$7,0)),INDEX(幹材積成長量!$AH$7:$AJ$14,8,MATCH(【入力】吸収量・排出量算定シート!$G141,幹材積成長量!$AH$7:$AJ$7,0)))),0)</f>
        <v>0</v>
      </c>
      <c r="DW141" s="187">
        <f>IFERROR(IF($F141="地位Ⅰ",INDEX(幹材積成長量!$AE$7:$AG$14,8,MATCH(【入力】吸収量・排出量算定シート!$G141,幹材積成長量!$AE$7:$AG$7,0)),IF($F141="地位Ⅲ",INDEX(幹材積成長量!$AK$7:$AM$14,8,MATCH(【入力】吸収量・排出量算定シート!$G141,幹材積成長量!$AK$7:$AM$7,0)),INDEX(幹材積成長量!$AH$7:$AJ$14,8,MATCH(【入力】吸収量・排出量算定シート!$G141,幹材積成長量!$AH$7:$AJ$7,0)))),0)</f>
        <v>0</v>
      </c>
      <c r="DX141" s="187">
        <f>IFERROR(IF($F141="地位Ⅰ",INDEX(幹材積成長量!$AE$7:$AG$14,8,MATCH(【入力】吸収量・排出量算定シート!$G141,幹材積成長量!$AE$7:$AG$7,0)),IF($F141="地位Ⅲ",INDEX(幹材積成長量!$AK$7:$AM$14,8,MATCH(【入力】吸収量・排出量算定シート!$G141,幹材積成長量!$AK$7:$AM$7,0)),INDEX(幹材積成長量!$AH$7:$AJ$14,8,MATCH(【入力】吸収量・排出量算定シート!$G141,幹材積成長量!$AH$7:$AJ$7,0)))),0)</f>
        <v>0</v>
      </c>
      <c r="DY141" s="187">
        <f>IFERROR(IF($F141="地位Ⅰ",INDEX(幹材積成長量!$AE$7:$AG$14,8,MATCH(【入力】吸収量・排出量算定シート!$G141,幹材積成長量!$AE$7:$AG$7,0)),IF($F141="地位Ⅲ",INDEX(幹材積成長量!$AK$7:$AM$14,8,MATCH(【入力】吸収量・排出量算定シート!$G141,幹材積成長量!$AK$7:$AM$7,0)),INDEX(幹材積成長量!$AH$7:$AJ$14,8,MATCH(【入力】吸収量・排出量算定シート!$G141,幹材積成長量!$AH$7:$AJ$7,0)))),0)</f>
        <v>0</v>
      </c>
      <c r="DZ141" s="187">
        <f>IFERROR(IF($F141="地位Ⅰ",INDEX(幹材積成長量!$AE$7:$AG$14,8,MATCH(【入力】吸収量・排出量算定シート!$G141,幹材積成長量!$AE$7:$AG$7,0)),IF($F141="地位Ⅲ",INDEX(幹材積成長量!$AK$7:$AM$14,8,MATCH(【入力】吸収量・排出量算定シート!$G141,幹材積成長量!$AK$7:$AM$7,0)),INDEX(幹材積成長量!$AH$7:$AJ$14,8,MATCH(【入力】吸収量・排出量算定シート!$G141,幹材積成長量!$AH$7:$AJ$7,0)))),0)</f>
        <v>0</v>
      </c>
      <c r="EA141" s="187">
        <f>IFERROR(IF($F141="地位Ⅰ",INDEX(幹材積成長量!$AE$7:$AG$14,8,MATCH(【入力】吸収量・排出量算定シート!$G141,幹材積成長量!$AE$7:$AG$7,0)),IF($F141="地位Ⅲ",INDEX(幹材積成長量!$AK$7:$AM$14,8,MATCH(【入力】吸収量・排出量算定シート!$G141,幹材積成長量!$AK$7:$AM$7,0)),INDEX(幹材積成長量!$AH$7:$AJ$14,8,MATCH(【入力】吸収量・排出量算定シート!$G141,幹材積成長量!$AH$7:$AJ$7,0)))),0)</f>
        <v>0</v>
      </c>
      <c r="EB141" s="187">
        <f>IFERROR(IF($F141="地位Ⅰ",INDEX(幹材積成長量!$AE$7:$AG$14,8,MATCH(【入力】吸収量・排出量算定シート!$G141,幹材積成長量!$AE$7:$AG$7,0)),IF($F141="地位Ⅲ",INDEX(幹材積成長量!$AK$7:$AM$14,8,MATCH(【入力】吸収量・排出量算定シート!$G141,幹材積成長量!$AK$7:$AM$7,0)),INDEX(幹材積成長量!$AH$7:$AJ$14,8,MATCH(【入力】吸収量・排出量算定シート!$G141,幹材積成長量!$AH$7:$AJ$7,0)))),0)</f>
        <v>0</v>
      </c>
      <c r="EC141" s="187">
        <f>IFERROR(IF($F141="地位Ⅰ",INDEX(幹材積成長量!$AE$7:$AG$14,8,MATCH(【入力】吸収量・排出量算定シート!$G141,幹材積成長量!$AE$7:$AG$7,0)),IF($F141="地位Ⅲ",INDEX(幹材積成長量!$AK$7:$AM$14,8,MATCH(【入力】吸収量・排出量算定シート!$G141,幹材積成長量!$AK$7:$AM$7,0)),INDEX(幹材積成長量!$AH$7:$AJ$14,8,MATCH(【入力】吸収量・排出量算定シート!$G141,幹材積成長量!$AH$7:$AJ$7,0)))),0)</f>
        <v>0</v>
      </c>
      <c r="ED141" s="186">
        <f t="shared" si="301"/>
        <v>0</v>
      </c>
      <c r="EE141" s="186">
        <f t="shared" si="302"/>
        <v>0</v>
      </c>
      <c r="EF141" s="186">
        <f t="shared" si="303"/>
        <v>0</v>
      </c>
      <c r="EG141" s="186">
        <f t="shared" si="304"/>
        <v>0</v>
      </c>
      <c r="EH141" s="186">
        <f t="shared" si="305"/>
        <v>0</v>
      </c>
      <c r="EI141" s="186">
        <f t="shared" si="306"/>
        <v>0</v>
      </c>
      <c r="EJ141" s="186">
        <f t="shared" si="307"/>
        <v>0</v>
      </c>
      <c r="EK141" s="186">
        <f t="shared" si="308"/>
        <v>0</v>
      </c>
      <c r="EL141" s="186">
        <f t="shared" si="309"/>
        <v>0</v>
      </c>
      <c r="EM141" s="186">
        <f t="shared" si="310"/>
        <v>0</v>
      </c>
      <c r="EN141" s="186">
        <f t="shared" si="311"/>
        <v>0</v>
      </c>
      <c r="EO141" s="186">
        <f t="shared" si="312"/>
        <v>0</v>
      </c>
      <c r="EP141" s="186">
        <f t="shared" si="313"/>
        <v>0</v>
      </c>
      <c r="EQ141" s="186">
        <f t="shared" si="314"/>
        <v>0</v>
      </c>
      <c r="ER141" s="186">
        <f t="shared" si="315"/>
        <v>0</v>
      </c>
      <c r="ES141" s="186">
        <f t="shared" si="316"/>
        <v>0</v>
      </c>
      <c r="ET141" s="186">
        <f t="shared" si="317"/>
        <v>0</v>
      </c>
    </row>
    <row r="142" spans="2:150" x14ac:dyDescent="0.3">
      <c r="B142" s="3"/>
      <c r="C142" s="3"/>
      <c r="D142" s="3"/>
      <c r="E142" s="3"/>
      <c r="G142" s="217"/>
      <c r="J142" s="3"/>
      <c r="M142" s="187">
        <f>IFERROR(IF($F142="地位Ⅰ",INDEX(幹材積成長量!$S$7:$U$148,MATCH(【入力】吸収量・排出量算定シート!$H142+(M$17-$M$17),幹材積成長量!$S$7:$S$148,0),MATCH($G142,幹材積成長量!$S$7:$U$7,0)),IF($F142="地位Ⅲ",INDEX(幹材積成長量!$Y$7:$AA$148,MATCH(【入力】吸収量・排出量算定シート!$H142+(M$17-$M$17),幹材積成長量!$Y$7:$Y$148,0),MATCH($G142,幹材積成長量!$Y$7:$AA$7,0)),INDEX(幹材積成長量!$V$7:$X$148,MATCH(【入力】吸収量・排出量算定シート!$H142+(M$17-$M$17),幹材積成長量!$V$7:$V$148,0),MATCH($G142,幹材積成長量!$V$7:$X$7,0)))),0)</f>
        <v>0</v>
      </c>
      <c r="N142" s="187">
        <f>IFERROR(IF($F142="地位Ⅰ",INDEX(幹材積成長量!$S$7:$U$148,MATCH(【入力】吸収量・排出量算定シート!$H142+(N$17-$M$17),幹材積成長量!$S$7:$S$148,0),MATCH($G142,幹材積成長量!$S$7:$U$7,0)),IF($F142="地位Ⅲ",INDEX(幹材積成長量!$Y$7:$AA$148,MATCH(【入力】吸収量・排出量算定シート!$H142+(N$17-$M$17),幹材積成長量!$Y$7:$Y$148,0),MATCH($G142,幹材積成長量!$Y$7:$AA$7,0)),INDEX(幹材積成長量!$V$7:$X$148,MATCH(【入力】吸収量・排出量算定シート!$H142+(N$17-$M$17),幹材積成長量!$V$7:$V$148,0),MATCH($G142,幹材積成長量!$V$7:$X$7,0)))),0)</f>
        <v>0</v>
      </c>
      <c r="O142" s="187">
        <f>IFERROR(IF($F142="地位Ⅰ",INDEX(幹材積成長量!$S$7:$U$148,MATCH(【入力】吸収量・排出量算定シート!$H142+(O$17-$M$17),幹材積成長量!$S$7:$S$148,0),MATCH($G142,幹材積成長量!$S$7:$U$7,0)),IF($F142="地位Ⅲ",INDEX(幹材積成長量!$Y$7:$AA$148,MATCH(【入力】吸収量・排出量算定シート!$H142+(O$17-$M$17),幹材積成長量!$Y$7:$Y$148,0),MATCH($G142,幹材積成長量!$Y$7:$AA$7,0)),INDEX(幹材積成長量!$V$7:$X$148,MATCH(【入力】吸収量・排出量算定シート!$H142+(O$17-$M$17),幹材積成長量!$V$7:$V$148,0),MATCH($G142,幹材積成長量!$V$7:$X$7,0)))),0)</f>
        <v>0</v>
      </c>
      <c r="P142" s="187">
        <f>IFERROR(IF($F142="地位Ⅰ",INDEX(幹材積成長量!$S$7:$U$148,MATCH(【入力】吸収量・排出量算定シート!$H142+(P$17-$M$17),幹材積成長量!$S$7:$S$148,0),MATCH($G142,幹材積成長量!$S$7:$U$7,0)),IF($F142="地位Ⅲ",INDEX(幹材積成長量!$Y$7:$AA$148,MATCH(【入力】吸収量・排出量算定シート!$H142+(P$17-$M$17),幹材積成長量!$Y$7:$Y$148,0),MATCH($G142,幹材積成長量!$Y$7:$AA$7,0)),INDEX(幹材積成長量!$V$7:$X$148,MATCH(【入力】吸収量・排出量算定シート!$H142+(P$17-$M$17),幹材積成長量!$V$7:$V$148,0),MATCH($G142,幹材積成長量!$V$7:$X$7,0)))),0)</f>
        <v>0</v>
      </c>
      <c r="Q142" s="187">
        <f>IFERROR(IF($F142="地位Ⅰ",INDEX(幹材積成長量!$S$7:$U$148,MATCH(【入力】吸収量・排出量算定シート!$H142+(Q$17-$M$17),幹材積成長量!$S$7:$S$148,0),MATCH($G142,幹材積成長量!$S$7:$U$7,0)),IF($F142="地位Ⅲ",INDEX(幹材積成長量!$Y$7:$AA$148,MATCH(【入力】吸収量・排出量算定シート!$H142+(Q$17-$M$17),幹材積成長量!$Y$7:$Y$148,0),MATCH($G142,幹材積成長量!$Y$7:$AA$7,0)),INDEX(幹材積成長量!$V$7:$X$148,MATCH(【入力】吸収量・排出量算定シート!$H142+(Q$17-$M$17),幹材積成長量!$V$7:$V$148,0),MATCH($G142,幹材積成長量!$V$7:$X$7,0)))),0)</f>
        <v>0</v>
      </c>
      <c r="R142" s="187">
        <f>IFERROR(IF($F142="地位Ⅰ",INDEX(幹材積成長量!$S$7:$U$148,MATCH(【入力】吸収量・排出量算定シート!$H142+(R$17-$M$17),幹材積成長量!$S$7:$S$148,0),MATCH($G142,幹材積成長量!$S$7:$U$7,0)),IF($F142="地位Ⅲ",INDEX(幹材積成長量!$Y$7:$AA$148,MATCH(【入力】吸収量・排出量算定シート!$H142+(R$17-$M$17),幹材積成長量!$Y$7:$Y$148,0),MATCH($G142,幹材積成長量!$Y$7:$AA$7,0)),INDEX(幹材積成長量!$V$7:$X$148,MATCH(【入力】吸収量・排出量算定シート!$H142+(R$17-$M$17),幹材積成長量!$V$7:$V$148,0),MATCH($G142,幹材積成長量!$V$7:$X$7,0)))),0)</f>
        <v>0</v>
      </c>
      <c r="S142" s="187">
        <f>IFERROR(IF($F142="地位Ⅰ",INDEX(幹材積成長量!$S$7:$U$148,MATCH(【入力】吸収量・排出量算定シート!$H142+(S$17-$M$17),幹材積成長量!$S$7:$S$148,0),MATCH($G142,幹材積成長量!$S$7:$U$7,0)),IF($F142="地位Ⅲ",INDEX(幹材積成長量!$Y$7:$AA$148,MATCH(【入力】吸収量・排出量算定シート!$H142+(S$17-$M$17),幹材積成長量!$Y$7:$Y$148,0),MATCH($G142,幹材積成長量!$Y$7:$AA$7,0)),INDEX(幹材積成長量!$V$7:$X$148,MATCH(【入力】吸収量・排出量算定シート!$H142+(S$17-$M$17),幹材積成長量!$V$7:$V$148,0),MATCH($G142,幹材積成長量!$V$7:$X$7,0)))),0)</f>
        <v>0</v>
      </c>
      <c r="T142" s="187">
        <f>IFERROR(IF($F142="地位Ⅰ",INDEX(幹材積成長量!$S$7:$U$148,MATCH(【入力】吸収量・排出量算定シート!$H142+(T$17-$M$17),幹材積成長量!$S$7:$S$148,0),MATCH($G142,幹材積成長量!$S$7:$U$7,0)),IF($F142="地位Ⅲ",INDEX(幹材積成長量!$Y$7:$AA$148,MATCH(【入力】吸収量・排出量算定シート!$H142+(T$17-$M$17),幹材積成長量!$Y$7:$Y$148,0),MATCH($G142,幹材積成長量!$Y$7:$AA$7,0)),INDEX(幹材積成長量!$V$7:$X$148,MATCH(【入力】吸収量・排出量算定シート!$H142+(T$17-$M$17),幹材積成長量!$V$7:$V$148,0),MATCH($G142,幹材積成長量!$V$7:$X$7,0)))),0)</f>
        <v>0</v>
      </c>
      <c r="U142" s="187">
        <f>IFERROR(IF($F142="地位Ⅰ",INDEX(幹材積成長量!$S$7:$U$148,MATCH(【入力】吸収量・排出量算定シート!$H142+(U$17-$M$17),幹材積成長量!$S$7:$S$148,0),MATCH($G142,幹材積成長量!$S$7:$U$7,0)),IF($F142="地位Ⅲ",INDEX(幹材積成長量!$Y$7:$AA$148,MATCH(【入力】吸収量・排出量算定シート!$H142+(U$17-$M$17),幹材積成長量!$Y$7:$Y$148,0),MATCH($G142,幹材積成長量!$Y$7:$AA$7,0)),INDEX(幹材積成長量!$V$7:$X$148,MATCH(【入力】吸収量・排出量算定シート!$H142+(U$17-$M$17),幹材積成長量!$V$7:$V$148,0),MATCH($G142,幹材積成長量!$V$7:$X$7,0)))),0)</f>
        <v>0</v>
      </c>
      <c r="V142" s="187">
        <f>IFERROR(IF($F142="地位Ⅰ",INDEX(幹材積成長量!$S$7:$U$148,MATCH(【入力】吸収量・排出量算定シート!$H142+(V$17-$M$17),幹材積成長量!$S$7:$S$148,0),MATCH($G142,幹材積成長量!$S$7:$U$7,0)),IF($F142="地位Ⅲ",INDEX(幹材積成長量!$Y$7:$AA$148,MATCH(【入力】吸収量・排出量算定シート!$H142+(V$17-$M$17),幹材積成長量!$Y$7:$Y$148,0),MATCH($G142,幹材積成長量!$Y$7:$AA$7,0)),INDEX(幹材積成長量!$V$7:$X$148,MATCH(【入力】吸収量・排出量算定シート!$H142+(V$17-$M$17),幹材積成長量!$V$7:$V$148,0),MATCH($G142,幹材積成長量!$V$7:$X$7,0)))),0)</f>
        <v>0</v>
      </c>
      <c r="W142" s="187">
        <f>IFERROR(IF($F142="地位Ⅰ",INDEX(幹材積成長量!$S$7:$U$148,MATCH(【入力】吸収量・排出量算定シート!$H142+(W$17-$M$17),幹材積成長量!$S$7:$S$148,0),MATCH($G142,幹材積成長量!$S$7:$U$7,0)),IF($F142="地位Ⅲ",INDEX(幹材積成長量!$Y$7:$AA$148,MATCH(【入力】吸収量・排出量算定シート!$H142+(W$17-$M$17),幹材積成長量!$Y$7:$Y$148,0),MATCH($G142,幹材積成長量!$Y$7:$AA$7,0)),INDEX(幹材積成長量!$V$7:$X$148,MATCH(【入力】吸収量・排出量算定シート!$H142+(W$17-$M$17),幹材積成長量!$V$7:$V$148,0),MATCH($G142,幹材積成長量!$V$7:$X$7,0)))),0)</f>
        <v>0</v>
      </c>
      <c r="X142" s="187">
        <f>IFERROR(IF($F142="地位Ⅰ",INDEX(幹材積成長量!$S$7:$U$148,MATCH(【入力】吸収量・排出量算定シート!$H142+(X$17-$M$17),幹材積成長量!$S$7:$S$148,0),MATCH($G142,幹材積成長量!$S$7:$U$7,0)),IF($F142="地位Ⅲ",INDEX(幹材積成長量!$Y$7:$AA$148,MATCH(【入力】吸収量・排出量算定シート!$H142+(X$17-$M$17),幹材積成長量!$Y$7:$Y$148,0),MATCH($G142,幹材積成長量!$Y$7:$AA$7,0)),INDEX(幹材積成長量!$V$7:$X$148,MATCH(【入力】吸収量・排出量算定シート!$H142+(X$17-$M$17),幹材積成長量!$V$7:$V$148,0),MATCH($G142,幹材積成長量!$V$7:$X$7,0)))),0)</f>
        <v>0</v>
      </c>
      <c r="Y142" s="187">
        <f>IFERROR(IF($F142="地位Ⅰ",INDEX(幹材積成長量!$S$7:$U$148,MATCH(【入力】吸収量・排出量算定シート!$H142+(Y$17-$M$17),幹材積成長量!$S$7:$S$148,0),MATCH($G142,幹材積成長量!$S$7:$U$7,0)),IF($F142="地位Ⅲ",INDEX(幹材積成長量!$Y$7:$AA$148,MATCH(【入力】吸収量・排出量算定シート!$H142+(Y$17-$M$17),幹材積成長量!$Y$7:$Y$148,0),MATCH($G142,幹材積成長量!$Y$7:$AA$7,0)),INDEX(幹材積成長量!$V$7:$X$148,MATCH(【入力】吸収量・排出量算定シート!$H142+(Y$17-$M$17),幹材積成長量!$V$7:$V$148,0),MATCH($G142,幹材積成長量!$V$7:$X$7,0)))),0)</f>
        <v>0</v>
      </c>
      <c r="Z142" s="187">
        <f>IFERROR(IF($F142="地位Ⅰ",INDEX(幹材積成長量!$S$7:$U$148,MATCH(【入力】吸収量・排出量算定シート!$H142+(Z$17-$M$17),幹材積成長量!$S$7:$S$148,0),MATCH($G142,幹材積成長量!$S$7:$U$7,0)),IF($F142="地位Ⅲ",INDEX(幹材積成長量!$Y$7:$AA$148,MATCH(【入力】吸収量・排出量算定シート!$H142+(Z$17-$M$17),幹材積成長量!$Y$7:$Y$148,0),MATCH($G142,幹材積成長量!$Y$7:$AA$7,0)),INDEX(幹材積成長量!$V$7:$X$148,MATCH(【入力】吸収量・排出量算定シート!$H142+(Z$17-$M$17),幹材積成長量!$V$7:$V$148,0),MATCH($G142,幹材積成長量!$V$7:$X$7,0)))),0)</f>
        <v>0</v>
      </c>
      <c r="AA142" s="187">
        <f>IFERROR(IF($F142="地位Ⅰ",INDEX(幹材積成長量!$S$7:$U$148,MATCH(【入力】吸収量・排出量算定シート!$H142+(AA$17-$M$17),幹材積成長量!$S$7:$S$148,0),MATCH($G142,幹材積成長量!$S$7:$U$7,0)),IF($F142="地位Ⅲ",INDEX(幹材積成長量!$Y$7:$AA$148,MATCH(【入力】吸収量・排出量算定シート!$H142+(AA$17-$M$17),幹材積成長量!$Y$7:$Y$148,0),MATCH($G142,幹材積成長量!$Y$7:$AA$7,0)),INDEX(幹材積成長量!$V$7:$X$148,MATCH(【入力】吸収量・排出量算定シート!$H142+(AA$17-$M$17),幹材積成長量!$V$7:$V$148,0),MATCH($G142,幹材積成長量!$V$7:$X$7,0)))),0)</f>
        <v>0</v>
      </c>
      <c r="AB142" s="187">
        <f>IFERROR(IF($F142="地位Ⅰ",INDEX(幹材積成長量!$S$7:$U$148,MATCH(【入力】吸収量・排出量算定シート!$H142+(AB$17-$M$17),幹材積成長量!$S$7:$S$148,0),MATCH($G142,幹材積成長量!$S$7:$U$7,0)),IF($F142="地位Ⅲ",INDEX(幹材積成長量!$Y$7:$AA$148,MATCH(【入力】吸収量・排出量算定シート!$H142+(AB$17-$M$17),幹材積成長量!$Y$7:$Y$148,0),MATCH($G142,幹材積成長量!$Y$7:$AA$7,0)),INDEX(幹材積成長量!$V$7:$X$148,MATCH(【入力】吸収量・排出量算定シート!$H142+(AB$17-$M$17),幹材積成長量!$V$7:$V$148,0),MATCH($G142,幹材積成長量!$V$7:$X$7,0)))),0)</f>
        <v>0</v>
      </c>
      <c r="AC142" s="187">
        <f>IFERROR(IF($F142="地位Ⅰ",INDEX(幹材積成長量!$S$7:$U$148,MATCH(【入力】吸収量・排出量算定シート!$H142+(AC$17-$M$17),幹材積成長量!$S$7:$S$148,0),MATCH($G142,幹材積成長量!$S$7:$U$7,0)),IF($F142="地位Ⅲ",INDEX(幹材積成長量!$Y$7:$AA$148,MATCH(【入力】吸収量・排出量算定シート!$H142+(AC$17-$M$17),幹材積成長量!$Y$7:$Y$148,0),MATCH($G142,幹材積成長量!$Y$7:$AA$7,0)),INDEX(幹材積成長量!$V$7:$X$148,MATCH(【入力】吸収量・排出量算定シート!$H142+(AC$17-$M$17),幹材積成長量!$V$7:$V$148,0),MATCH($G142,幹材積成長量!$V$7:$X$7,0)))),0)</f>
        <v>0</v>
      </c>
      <c r="AD142" s="2">
        <f>IFERROR(INDEX('BEF（拡大係数）'!$A$4:$AO$154,MATCH(【入力】吸収量・排出量算定シート!$H142,'BEF（拡大係数）'!$A$4:$A$154,0),MATCH($G142,'BEF（拡大係数）'!$A$4:$AO$4,0)),0)</f>
        <v>0</v>
      </c>
      <c r="AE142" s="2">
        <f>IFERROR(INDEX('BEF（拡大係数）'!$A$4:$AO$154,MATCH(【入力】吸収量・排出量算定シート!$H142,'BEF（拡大係数）'!$A$4:$A$154,0),MATCH($G142,'BEF（拡大係数）'!$A$4:$AO$4,0)),0)</f>
        <v>0</v>
      </c>
      <c r="AF142" s="2">
        <f>IFERROR(INDEX('BEF（拡大係数）'!$A$4:$AO$154,MATCH(【入力】吸収量・排出量算定シート!$H142,'BEF（拡大係数）'!$A$4:$A$154,0),MATCH($G142,'BEF（拡大係数）'!$A$4:$AO$4,0)),0)</f>
        <v>0</v>
      </c>
      <c r="AG142" s="2">
        <f>IFERROR(INDEX('BEF（拡大係数）'!$A$4:$AO$154,MATCH(【入力】吸収量・排出量算定シート!$H142,'BEF（拡大係数）'!$A$4:$A$154,0),MATCH($G142,'BEF（拡大係数）'!$A$4:$AO$4,0)),0)</f>
        <v>0</v>
      </c>
      <c r="AH142" s="2">
        <f>IFERROR(INDEX('BEF（拡大係数）'!$A$4:$AO$154,MATCH(【入力】吸収量・排出量算定シート!$H142,'BEF（拡大係数）'!$A$4:$A$154,0),MATCH($G142,'BEF（拡大係数）'!$A$4:$AO$4,0)),0)</f>
        <v>0</v>
      </c>
      <c r="AI142" s="2">
        <f>IFERROR(INDEX('BEF（拡大係数）'!$A$4:$AO$154,MATCH(【入力】吸収量・排出量算定シート!$H142,'BEF（拡大係数）'!$A$4:$A$154,0),MATCH($G142,'BEF（拡大係数）'!$A$4:$AO$4,0)),0)</f>
        <v>0</v>
      </c>
      <c r="AJ142" s="2">
        <f>IFERROR(INDEX('BEF（拡大係数）'!$A$4:$AO$154,MATCH(【入力】吸収量・排出量算定シート!$H142,'BEF（拡大係数）'!$A$4:$A$154,0),MATCH($G142,'BEF（拡大係数）'!$A$4:$AO$4,0)),0)</f>
        <v>0</v>
      </c>
      <c r="AK142" s="2">
        <f>IFERROR(INDEX('BEF（拡大係数）'!$A$4:$AO$154,MATCH(【入力】吸収量・排出量算定シート!$H142,'BEF（拡大係数）'!$A$4:$A$154,0),MATCH($G142,'BEF（拡大係数）'!$A$4:$AO$4,0)),0)</f>
        <v>0</v>
      </c>
      <c r="AL142" s="2">
        <f>IFERROR(INDEX('BEF（拡大係数）'!$A$4:$AO$154,MATCH(【入力】吸収量・排出量算定シート!$H142,'BEF（拡大係数）'!$A$4:$A$154,0),MATCH($G142,'BEF（拡大係数）'!$A$4:$AO$4,0)),0)</f>
        <v>0</v>
      </c>
      <c r="AM142" s="2">
        <f>IFERROR(INDEX('BEF（拡大係数）'!$A$4:$AO$154,MATCH(【入力】吸収量・排出量算定シート!$H142,'BEF（拡大係数）'!$A$4:$A$154,0),MATCH($G142,'BEF（拡大係数）'!$A$4:$AO$4,0)),0)</f>
        <v>0</v>
      </c>
      <c r="AN142" s="2">
        <f>IFERROR(INDEX('BEF（拡大係数）'!$A$4:$AO$154,MATCH(【入力】吸収量・排出量算定シート!$H142,'BEF（拡大係数）'!$A$4:$A$154,0),MATCH($G142,'BEF（拡大係数）'!$A$4:$AO$4,0)),0)</f>
        <v>0</v>
      </c>
      <c r="AO142" s="2">
        <f>IFERROR(INDEX('BEF（拡大係数）'!$A$4:$AO$154,MATCH(【入力】吸収量・排出量算定シート!$H142,'BEF（拡大係数）'!$A$4:$A$154,0),MATCH($G142,'BEF（拡大係数）'!$A$4:$AO$4,0)),0)</f>
        <v>0</v>
      </c>
      <c r="AP142" s="2">
        <f>IFERROR(INDEX('BEF（拡大係数）'!$A$4:$AO$154,MATCH(【入力】吸収量・排出量算定シート!$H142,'BEF（拡大係数）'!$A$4:$A$154,0),MATCH($G142,'BEF（拡大係数）'!$A$4:$AO$4,0)),0)</f>
        <v>0</v>
      </c>
      <c r="AQ142" s="2">
        <f>IFERROR(INDEX('BEF（拡大係数）'!$A$4:$AO$154,MATCH(【入力】吸収量・排出量算定シート!$H142,'BEF（拡大係数）'!$A$4:$A$154,0),MATCH($G142,'BEF（拡大係数）'!$A$4:$AO$4,0)),0)</f>
        <v>0</v>
      </c>
      <c r="AR142" s="2">
        <f>IFERROR(INDEX('BEF（拡大係数）'!$A$4:$AO$154,MATCH(【入力】吸収量・排出量算定シート!$H142,'BEF（拡大係数）'!$A$4:$A$154,0),MATCH($G142,'BEF（拡大係数）'!$A$4:$AO$4,0)),0)</f>
        <v>0</v>
      </c>
      <c r="AS142" s="2">
        <f>IFERROR(INDEX('BEF（拡大係数）'!$A$4:$AO$154,MATCH(【入力】吸収量・排出量算定シート!$H142,'BEF（拡大係数）'!$A$4:$A$154,0),MATCH($G142,'BEF（拡大係数）'!$A$4:$AO$4,0)),0)</f>
        <v>0</v>
      </c>
      <c r="AT142" s="2">
        <f>IFERROR(INDEX('BEF（拡大係数）'!$A$4:$AO$154,MATCH(【入力】吸収量・排出量算定シート!$H142,'BEF（拡大係数）'!$A$4:$A$154,0),MATCH($G142,'BEF（拡大係数）'!$A$4:$AO$4,0)),0)</f>
        <v>0</v>
      </c>
      <c r="AU142" s="2">
        <f>IFERROR(VLOOKUP($G142,パラメータ_オリジナル!$B$6:$G$45,4,FALSE),0)</f>
        <v>0</v>
      </c>
      <c r="AV142" s="2">
        <f>IFERROR(VLOOKUP($G142,パラメータ_オリジナル!$B$6:$G$45,5,FALSE),0)</f>
        <v>0</v>
      </c>
      <c r="AW142" s="2">
        <f>IFERROR(VLOOKUP($G142,パラメータ_オリジナル!$B$6:$G$45,6,FALSE),0)</f>
        <v>0</v>
      </c>
      <c r="AX142" s="125">
        <f t="shared" si="250"/>
        <v>0</v>
      </c>
      <c r="AY142" s="125">
        <f t="shared" si="251"/>
        <v>0</v>
      </c>
      <c r="AZ142" s="125">
        <f t="shared" si="252"/>
        <v>0</v>
      </c>
      <c r="BA142" s="125">
        <f t="shared" si="253"/>
        <v>0</v>
      </c>
      <c r="BB142" s="125">
        <f t="shared" si="254"/>
        <v>0</v>
      </c>
      <c r="BC142" s="125">
        <f t="shared" si="255"/>
        <v>0</v>
      </c>
      <c r="BD142" s="125">
        <f t="shared" si="256"/>
        <v>0</v>
      </c>
      <c r="BE142" s="125">
        <f t="shared" si="257"/>
        <v>0</v>
      </c>
      <c r="BF142" s="125">
        <f t="shared" si="258"/>
        <v>0</v>
      </c>
      <c r="BG142" s="125">
        <f t="shared" si="259"/>
        <v>0</v>
      </c>
      <c r="BH142" s="125">
        <f t="shared" si="260"/>
        <v>0</v>
      </c>
      <c r="BI142" s="125">
        <f t="shared" si="261"/>
        <v>0</v>
      </c>
      <c r="BJ142" s="125">
        <f t="shared" si="262"/>
        <v>0</v>
      </c>
      <c r="BK142" s="125">
        <f t="shared" si="263"/>
        <v>0</v>
      </c>
      <c r="BL142" s="125">
        <f t="shared" si="264"/>
        <v>0</v>
      </c>
      <c r="BM142" s="125">
        <f t="shared" si="265"/>
        <v>0</v>
      </c>
      <c r="BN142" s="125">
        <f t="shared" si="266"/>
        <v>0</v>
      </c>
      <c r="BO142" s="125">
        <f t="shared" si="267"/>
        <v>0</v>
      </c>
      <c r="BP142" s="125">
        <f t="shared" si="268"/>
        <v>0</v>
      </c>
      <c r="BQ142" s="125">
        <f t="shared" si="269"/>
        <v>0</v>
      </c>
      <c r="BR142" s="125">
        <f t="shared" si="270"/>
        <v>0</v>
      </c>
      <c r="BS142" s="125">
        <f t="shared" si="271"/>
        <v>0</v>
      </c>
      <c r="BT142" s="125">
        <f t="shared" si="272"/>
        <v>0</v>
      </c>
      <c r="BU142" s="125">
        <f t="shared" si="273"/>
        <v>0</v>
      </c>
      <c r="BV142" s="125">
        <f t="shared" si="274"/>
        <v>0</v>
      </c>
      <c r="BW142" s="125">
        <f t="shared" si="275"/>
        <v>0</v>
      </c>
      <c r="BX142" s="125">
        <f t="shared" si="276"/>
        <v>0</v>
      </c>
      <c r="BY142" s="125">
        <f t="shared" si="277"/>
        <v>0</v>
      </c>
      <c r="BZ142" s="125">
        <f t="shared" si="278"/>
        <v>0</v>
      </c>
      <c r="CA142" s="125">
        <f t="shared" si="279"/>
        <v>0</v>
      </c>
      <c r="CB142" s="125">
        <f t="shared" si="280"/>
        <v>0</v>
      </c>
      <c r="CC142" s="125">
        <f t="shared" si="281"/>
        <v>0</v>
      </c>
      <c r="CD142" s="125">
        <f t="shared" si="282"/>
        <v>0</v>
      </c>
      <c r="CE142" s="125">
        <f t="shared" si="283"/>
        <v>0</v>
      </c>
      <c r="CF142" s="2">
        <f>IFERROR(IF($F142="地位Ⅰ",INDEX(幹材積成長量!$I$7:$K$148,MATCH((【入力】吸収量・排出量算定シート!$H142+(【入力】吸収量・排出量算定シート!CF$17-【入力】吸収量・排出量算定シート!$CF$17)),幹材積成長量!$I$7:$I$148,0),MATCH(【入力】吸収量・排出量算定シート!$G142,幹材積成長量!$I$7:$K$7,0)),IF($F142="地位Ⅲ",INDEX(幹材積成長量!$O$7:$Q$148,MATCH((【入力】吸収量・排出量算定シート!$H142+(【入力】吸収量・排出量算定シート!CF$17-【入力】吸収量・排出量算定シート!$CF$17)),幹材積成長量!$O$7:$O$148,0),MATCH(【入力】吸収量・排出量算定シート!$G142,幹材積成長量!$O$7:$Q$7,0)),INDEX(幹材積成長量!$L$7:$N$148,MATCH((【入力】吸収量・排出量算定シート!$H142+(【入力】吸収量・排出量算定シート!CF$17-【入力】吸収量・排出量算定シート!$CF$17)),幹材積成長量!$L$7:$L$148,0),MATCH(【入力】吸収量・排出量算定シート!$G142,幹材積成長量!$L$7:$N$7,0)))),0)</f>
        <v>0</v>
      </c>
      <c r="CG142" s="2">
        <f>IFERROR(IF($F142="地位Ⅰ",INDEX(幹材積成長量!$I$7:$K$148,MATCH((【入力】吸収量・排出量算定シート!$H142+(【入力】吸収量・排出量算定シート!CG$17-【入力】吸収量・排出量算定シート!$CF$17)),幹材積成長量!$I$7:$I$148,0),MATCH(【入力】吸収量・排出量算定シート!$G142,幹材積成長量!$I$7:$K$7,0)),IF($F142="地位Ⅲ",INDEX(幹材積成長量!$O$7:$Q$148,MATCH((【入力】吸収量・排出量算定シート!$H142+(【入力】吸収量・排出量算定シート!CG$17-【入力】吸収量・排出量算定シート!$CF$17)),幹材積成長量!$O$7:$O$148,0),MATCH(【入力】吸収量・排出量算定シート!$G142,幹材積成長量!$O$7:$Q$7,0)),INDEX(幹材積成長量!$L$7:$N$148,MATCH((【入力】吸収量・排出量算定シート!$H142+(【入力】吸収量・排出量算定シート!CG$17-【入力】吸収量・排出量算定シート!$CF$17)),幹材積成長量!$L$7:$L$148,0),MATCH(【入力】吸収量・排出量算定シート!$G142,幹材積成長量!$L$7:$N$7,0)))),0)</f>
        <v>0</v>
      </c>
      <c r="CH142" s="2">
        <f>IFERROR(IF($F142="地位Ⅰ",INDEX(幹材積成長量!$I$7:$K$148,MATCH((【入力】吸収量・排出量算定シート!$H142+(【入力】吸収量・排出量算定シート!CH$17-【入力】吸収量・排出量算定シート!$CF$17)),幹材積成長量!$I$7:$I$148,0),MATCH(【入力】吸収量・排出量算定シート!$G142,幹材積成長量!$I$7:$K$7,0)),IF($F142="地位Ⅲ",INDEX(幹材積成長量!$O$7:$Q$148,MATCH((【入力】吸収量・排出量算定シート!$H142+(【入力】吸収量・排出量算定シート!CH$17-【入力】吸収量・排出量算定シート!$CF$17)),幹材積成長量!$O$7:$O$148,0),MATCH(【入力】吸収量・排出量算定シート!$G142,幹材積成長量!$O$7:$Q$7,0)),INDEX(幹材積成長量!$L$7:$N$148,MATCH((【入力】吸収量・排出量算定シート!$H142+(【入力】吸収量・排出量算定シート!CH$17-【入力】吸収量・排出量算定シート!$CF$17)),幹材積成長量!$L$7:$L$148,0),MATCH(【入力】吸収量・排出量算定シート!$G142,幹材積成長量!$L$7:$N$7,0)))),0)</f>
        <v>0</v>
      </c>
      <c r="CI142" s="2">
        <f>IFERROR(IF($F142="地位Ⅰ",INDEX(幹材積成長量!$I$7:$K$148,MATCH((【入力】吸収量・排出量算定シート!$H142+(【入力】吸収量・排出量算定シート!CI$17-【入力】吸収量・排出量算定シート!$CF$17)),幹材積成長量!$I$7:$I$148,0),MATCH(【入力】吸収量・排出量算定シート!$G142,幹材積成長量!$I$7:$K$7,0)),IF($F142="地位Ⅲ",INDEX(幹材積成長量!$O$7:$Q$148,MATCH((【入力】吸収量・排出量算定シート!$H142+(【入力】吸収量・排出量算定シート!CI$17-【入力】吸収量・排出量算定シート!$CF$17)),幹材積成長量!$O$7:$O$148,0),MATCH(【入力】吸収量・排出量算定シート!$G142,幹材積成長量!$O$7:$Q$7,0)),INDEX(幹材積成長量!$L$7:$N$148,MATCH((【入力】吸収量・排出量算定シート!$H142+(【入力】吸収量・排出量算定シート!CI$17-【入力】吸収量・排出量算定シート!$CF$17)),幹材積成長量!$L$7:$L$148,0),MATCH(【入力】吸収量・排出量算定シート!$G142,幹材積成長量!$L$7:$N$7,0)))),0)</f>
        <v>0</v>
      </c>
      <c r="CJ142" s="2">
        <f>IFERROR(IF($F142="地位Ⅰ",INDEX(幹材積成長量!$I$7:$K$148,MATCH((【入力】吸収量・排出量算定シート!$H142+(【入力】吸収量・排出量算定シート!CJ$17-【入力】吸収量・排出量算定シート!$CF$17)),幹材積成長量!$I$7:$I$148,0),MATCH(【入力】吸収量・排出量算定シート!$G142,幹材積成長量!$I$7:$K$7,0)),IF($F142="地位Ⅲ",INDEX(幹材積成長量!$O$7:$Q$148,MATCH((【入力】吸収量・排出量算定シート!$H142+(【入力】吸収量・排出量算定シート!CJ$17-【入力】吸収量・排出量算定シート!$CF$17)),幹材積成長量!$O$7:$O$148,0),MATCH(【入力】吸収量・排出量算定シート!$G142,幹材積成長量!$O$7:$Q$7,0)),INDEX(幹材積成長量!$L$7:$N$148,MATCH((【入力】吸収量・排出量算定シート!$H142+(【入力】吸収量・排出量算定シート!CJ$17-【入力】吸収量・排出量算定シート!$CF$17)),幹材積成長量!$L$7:$L$148,0),MATCH(【入力】吸収量・排出量算定シート!$G142,幹材積成長量!$L$7:$N$7,0)))),0)</f>
        <v>0</v>
      </c>
      <c r="CK142" s="2">
        <f>IFERROR(IF($F142="地位Ⅰ",INDEX(幹材積成長量!$I$7:$K$148,MATCH((【入力】吸収量・排出量算定シート!$H142+(【入力】吸収量・排出量算定シート!CK$17-【入力】吸収量・排出量算定シート!$CF$17)),幹材積成長量!$I$7:$I$148,0),MATCH(【入力】吸収量・排出量算定シート!$G142,幹材積成長量!$I$7:$K$7,0)),IF($F142="地位Ⅲ",INDEX(幹材積成長量!$O$7:$Q$148,MATCH((【入力】吸収量・排出量算定シート!$H142+(【入力】吸収量・排出量算定シート!CK$17-【入力】吸収量・排出量算定シート!$CF$17)),幹材積成長量!$O$7:$O$148,0),MATCH(【入力】吸収量・排出量算定シート!$G142,幹材積成長量!$O$7:$Q$7,0)),INDEX(幹材積成長量!$L$7:$N$148,MATCH((【入力】吸収量・排出量算定シート!$H142+(【入力】吸収量・排出量算定シート!CK$17-【入力】吸収量・排出量算定シート!$CF$17)),幹材積成長量!$L$7:$L$148,0),MATCH(【入力】吸収量・排出量算定シート!$G142,幹材積成長量!$L$7:$N$7,0)))),0)</f>
        <v>0</v>
      </c>
      <c r="CL142" s="2">
        <f>IFERROR(IF($F142="地位Ⅰ",INDEX(幹材積成長量!$I$7:$K$148,MATCH((【入力】吸収量・排出量算定シート!$H142+(【入力】吸収量・排出量算定シート!CL$17-【入力】吸収量・排出量算定シート!$CF$17)),幹材積成長量!$I$7:$I$148,0),MATCH(【入力】吸収量・排出量算定シート!$G142,幹材積成長量!$I$7:$K$7,0)),IF($F142="地位Ⅲ",INDEX(幹材積成長量!$O$7:$Q$148,MATCH((【入力】吸収量・排出量算定シート!$H142+(【入力】吸収量・排出量算定シート!CL$17-【入力】吸収量・排出量算定シート!$CF$17)),幹材積成長量!$O$7:$O$148,0),MATCH(【入力】吸収量・排出量算定シート!$G142,幹材積成長量!$O$7:$Q$7,0)),INDEX(幹材積成長量!$L$7:$N$148,MATCH((【入力】吸収量・排出量算定シート!$H142+(【入力】吸収量・排出量算定シート!CL$17-【入力】吸収量・排出量算定シート!$CF$17)),幹材積成長量!$L$7:$L$148,0),MATCH(【入力】吸収量・排出量算定シート!$G142,幹材積成長量!$L$7:$N$7,0)))),0)</f>
        <v>0</v>
      </c>
      <c r="CM142" s="2">
        <f>IFERROR(IF($F142="地位Ⅰ",INDEX(幹材積成長量!$I$7:$K$148,MATCH((【入力】吸収量・排出量算定シート!$H142+(【入力】吸収量・排出量算定シート!CM$17-【入力】吸収量・排出量算定シート!$CF$17)),幹材積成長量!$I$7:$I$148,0),MATCH(【入力】吸収量・排出量算定シート!$G142,幹材積成長量!$I$7:$K$7,0)),IF($F142="地位Ⅲ",INDEX(幹材積成長量!$O$7:$Q$148,MATCH((【入力】吸収量・排出量算定シート!$H142+(【入力】吸収量・排出量算定シート!CM$17-【入力】吸収量・排出量算定シート!$CF$17)),幹材積成長量!$O$7:$O$148,0),MATCH(【入力】吸収量・排出量算定シート!$G142,幹材積成長量!$O$7:$Q$7,0)),INDEX(幹材積成長量!$L$7:$N$148,MATCH((【入力】吸収量・排出量算定シート!$H142+(【入力】吸収量・排出量算定シート!CM$17-【入力】吸収量・排出量算定シート!$CF$17)),幹材積成長量!$L$7:$L$148,0),MATCH(【入力】吸収量・排出量算定シート!$G142,幹材積成長量!$L$7:$N$7,0)))),0)</f>
        <v>0</v>
      </c>
      <c r="CN142" s="2">
        <f>IFERROR(IF($F142="地位Ⅰ",INDEX(幹材積成長量!$I$7:$K$148,MATCH((【入力】吸収量・排出量算定シート!$H142+(【入力】吸収量・排出量算定シート!CN$17-【入力】吸収量・排出量算定シート!$CF$17)),幹材積成長量!$I$7:$I$148,0),MATCH(【入力】吸収量・排出量算定シート!$G142,幹材積成長量!$I$7:$K$7,0)),IF($F142="地位Ⅲ",INDEX(幹材積成長量!$O$7:$Q$148,MATCH((【入力】吸収量・排出量算定シート!$H142+(【入力】吸収量・排出量算定シート!CN$17-【入力】吸収量・排出量算定シート!$CF$17)),幹材積成長量!$O$7:$O$148,0),MATCH(【入力】吸収量・排出量算定シート!$G142,幹材積成長量!$O$7:$Q$7,0)),INDEX(幹材積成長量!$L$7:$N$148,MATCH((【入力】吸収量・排出量算定シート!$H142+(【入力】吸収量・排出量算定シート!CN$17-【入力】吸収量・排出量算定シート!$CF$17)),幹材積成長量!$L$7:$L$148,0),MATCH(【入力】吸収量・排出量算定シート!$G142,幹材積成長量!$L$7:$N$7,0)))),0)</f>
        <v>0</v>
      </c>
      <c r="CO142" s="2">
        <f>IFERROR(IF($F142="地位Ⅰ",INDEX(幹材積成長量!$I$7:$K$148,MATCH((【入力】吸収量・排出量算定シート!$H142+(【入力】吸収量・排出量算定シート!CO$17-【入力】吸収量・排出量算定シート!$CF$17)),幹材積成長量!$I$7:$I$148,0),MATCH(【入力】吸収量・排出量算定シート!$G142,幹材積成長量!$I$7:$K$7,0)),IF($F142="地位Ⅲ",INDEX(幹材積成長量!$O$7:$Q$148,MATCH((【入力】吸収量・排出量算定シート!$H142+(【入力】吸収量・排出量算定シート!CO$17-【入力】吸収量・排出量算定シート!$CF$17)),幹材積成長量!$O$7:$O$148,0),MATCH(【入力】吸収量・排出量算定シート!$G142,幹材積成長量!$O$7:$Q$7,0)),INDEX(幹材積成長量!$L$7:$N$148,MATCH((【入力】吸収量・排出量算定シート!$H142+(【入力】吸収量・排出量算定シート!CO$17-【入力】吸収量・排出量算定シート!$CF$17)),幹材積成長量!$L$7:$L$148,0),MATCH(【入力】吸収量・排出量算定シート!$G142,幹材積成長量!$L$7:$N$7,0)))),0)</f>
        <v>0</v>
      </c>
      <c r="CP142" s="2">
        <f>IFERROR(IF($F142="地位Ⅰ",INDEX(幹材積成長量!$I$7:$K$148,MATCH((【入力】吸収量・排出量算定シート!$H142+(【入力】吸収量・排出量算定シート!CP$17-【入力】吸収量・排出量算定シート!$CF$17)),幹材積成長量!$I$7:$I$148,0),MATCH(【入力】吸収量・排出量算定シート!$G142,幹材積成長量!$I$7:$K$7,0)),IF($F142="地位Ⅲ",INDEX(幹材積成長量!$O$7:$Q$148,MATCH((【入力】吸収量・排出量算定シート!$H142+(【入力】吸収量・排出量算定シート!CP$17-【入力】吸収量・排出量算定シート!$CF$17)),幹材積成長量!$O$7:$O$148,0),MATCH(【入力】吸収量・排出量算定シート!$G142,幹材積成長量!$O$7:$Q$7,0)),INDEX(幹材積成長量!$L$7:$N$148,MATCH((【入力】吸収量・排出量算定シート!$H142+(【入力】吸収量・排出量算定シート!CP$17-【入力】吸収量・排出量算定シート!$CF$17)),幹材積成長量!$L$7:$L$148,0),MATCH(【入力】吸収量・排出量算定シート!$G142,幹材積成長量!$L$7:$N$7,0)))),0)</f>
        <v>0</v>
      </c>
      <c r="CQ142" s="2">
        <f>IFERROR(IF($F142="地位Ⅰ",INDEX(幹材積成長量!$I$7:$K$148,MATCH((【入力】吸収量・排出量算定シート!$H142+(【入力】吸収量・排出量算定シート!CQ$17-【入力】吸収量・排出量算定シート!$CF$17)),幹材積成長量!$I$7:$I$148,0),MATCH(【入力】吸収量・排出量算定シート!$G142,幹材積成長量!$I$7:$K$7,0)),IF($F142="地位Ⅲ",INDEX(幹材積成長量!$O$7:$Q$148,MATCH((【入力】吸収量・排出量算定シート!$H142+(【入力】吸収量・排出量算定シート!CQ$17-【入力】吸収量・排出量算定シート!$CF$17)),幹材積成長量!$O$7:$O$148,0),MATCH(【入力】吸収量・排出量算定シート!$G142,幹材積成長量!$O$7:$Q$7,0)),INDEX(幹材積成長量!$L$7:$N$148,MATCH((【入力】吸収量・排出量算定シート!$H142+(【入力】吸収量・排出量算定シート!CQ$17-【入力】吸収量・排出量算定シート!$CF$17)),幹材積成長量!$L$7:$L$148,0),MATCH(【入力】吸収量・排出量算定シート!$G142,幹材積成長量!$L$7:$N$7,0)))),0)</f>
        <v>0</v>
      </c>
      <c r="CR142" s="2">
        <f>IFERROR(IF($F142="地位Ⅰ",INDEX(幹材積成長量!$I$7:$K$148,MATCH((【入力】吸収量・排出量算定シート!$H142+(【入力】吸収量・排出量算定シート!CR$17-【入力】吸収量・排出量算定シート!$CF$17)),幹材積成長量!$I$7:$I$148,0),MATCH(【入力】吸収量・排出量算定シート!$G142,幹材積成長量!$I$7:$K$7,0)),IF($F142="地位Ⅲ",INDEX(幹材積成長量!$O$7:$Q$148,MATCH((【入力】吸収量・排出量算定シート!$H142+(【入力】吸収量・排出量算定シート!CR$17-【入力】吸収量・排出量算定シート!$CF$17)),幹材積成長量!$O$7:$O$148,0),MATCH(【入力】吸収量・排出量算定シート!$G142,幹材積成長量!$O$7:$Q$7,0)),INDEX(幹材積成長量!$L$7:$N$148,MATCH((【入力】吸収量・排出量算定シート!$H142+(【入力】吸収量・排出量算定シート!CR$17-【入力】吸収量・排出量算定シート!$CF$17)),幹材積成長量!$L$7:$L$148,0),MATCH(【入力】吸収量・排出量算定シート!$G142,幹材積成長量!$L$7:$N$7,0)))),0)</f>
        <v>0</v>
      </c>
      <c r="CS142" s="2">
        <f>IFERROR(IF($F142="地位Ⅰ",INDEX(幹材積成長量!$I$7:$K$148,MATCH((【入力】吸収量・排出量算定シート!$H142+(【入力】吸収量・排出量算定シート!CS$17-【入力】吸収量・排出量算定シート!$CF$17)),幹材積成長量!$I$7:$I$148,0),MATCH(【入力】吸収量・排出量算定シート!$G142,幹材積成長量!$I$7:$K$7,0)),IF($F142="地位Ⅲ",INDEX(幹材積成長量!$O$7:$Q$148,MATCH((【入力】吸収量・排出量算定シート!$H142+(【入力】吸収量・排出量算定シート!CS$17-【入力】吸収量・排出量算定シート!$CF$17)),幹材積成長量!$O$7:$O$148,0),MATCH(【入力】吸収量・排出量算定シート!$G142,幹材積成長量!$O$7:$Q$7,0)),INDEX(幹材積成長量!$L$7:$N$148,MATCH((【入力】吸収量・排出量算定シート!$H142+(【入力】吸収量・排出量算定シート!CS$17-【入力】吸収量・排出量算定シート!$CF$17)),幹材積成長量!$L$7:$L$148,0),MATCH(【入力】吸収量・排出量算定シート!$G142,幹材積成長量!$L$7:$N$7,0)))),0)</f>
        <v>0</v>
      </c>
      <c r="CT142" s="2">
        <f>IFERROR(IF($F142="地位Ⅰ",INDEX(幹材積成長量!$I$7:$K$148,MATCH((【入力】吸収量・排出量算定シート!$H142+(【入力】吸収量・排出量算定シート!CT$17-【入力】吸収量・排出量算定シート!$CF$17)),幹材積成長量!$I$7:$I$148,0),MATCH(【入力】吸収量・排出量算定シート!$G142,幹材積成長量!$I$7:$K$7,0)),IF($F142="地位Ⅲ",INDEX(幹材積成長量!$O$7:$Q$148,MATCH((【入力】吸収量・排出量算定シート!$H142+(【入力】吸収量・排出量算定シート!CT$17-【入力】吸収量・排出量算定シート!$CF$17)),幹材積成長量!$O$7:$O$148,0),MATCH(【入力】吸収量・排出量算定シート!$G142,幹材積成長量!$O$7:$Q$7,0)),INDEX(幹材積成長量!$L$7:$N$148,MATCH((【入力】吸収量・排出量算定シート!$H142+(【入力】吸収量・排出量算定シート!CT$17-【入力】吸収量・排出量算定シート!$CF$17)),幹材積成長量!$L$7:$L$148,0),MATCH(【入力】吸収量・排出量算定シート!$G142,幹材積成長量!$L$7:$N$7,0)))),0)</f>
        <v>0</v>
      </c>
      <c r="CU142" s="2">
        <f>IFERROR(IF($F142="地位Ⅰ",INDEX(幹材積成長量!$I$7:$K$148,MATCH((【入力】吸収量・排出量算定シート!$H142+(【入力】吸収量・排出量算定シート!CU$17-【入力】吸収量・排出量算定シート!$CF$17)),幹材積成長量!$I$7:$I$148,0),MATCH(【入力】吸収量・排出量算定シート!$G142,幹材積成長量!$I$7:$K$7,0)),IF($F142="地位Ⅲ",INDEX(幹材積成長量!$O$7:$Q$148,MATCH((【入力】吸収量・排出量算定シート!$H142+(【入力】吸収量・排出量算定シート!CU$17-【入力】吸収量・排出量算定シート!$CF$17)),幹材積成長量!$O$7:$O$148,0),MATCH(【入力】吸収量・排出量算定シート!$G142,幹材積成長量!$O$7:$Q$7,0)),INDEX(幹材積成長量!$L$7:$N$148,MATCH((【入力】吸収量・排出量算定シート!$H142+(【入力】吸収量・排出量算定シート!CU$17-【入力】吸収量・排出量算定シート!$CF$17)),幹材積成長量!$L$7:$L$148,0),MATCH(【入力】吸収量・排出量算定シート!$G142,幹材積成長量!$L$7:$N$7,0)))),0)</f>
        <v>0</v>
      </c>
      <c r="CV142" s="2">
        <f>IFERROR(IF($F142="地位Ⅰ",INDEX(幹材積成長量!$I$7:$K$148,MATCH((【入力】吸収量・排出量算定シート!$H142+(【入力】吸収量・排出量算定シート!CV$17-【入力】吸収量・排出量算定シート!$CF$17)),幹材積成長量!$I$7:$I$148,0),MATCH(【入力】吸収量・排出量算定シート!$G142,幹材積成長量!$I$7:$K$7,0)),IF($F142="地位Ⅲ",INDEX(幹材積成長量!$O$7:$Q$148,MATCH((【入力】吸収量・排出量算定シート!$H142+(【入力】吸収量・排出量算定シート!CV$17-【入力】吸収量・排出量算定シート!$CF$17)),幹材積成長量!$O$7:$O$148,0),MATCH(【入力】吸収量・排出量算定シート!$G142,幹材積成長量!$O$7:$Q$7,0)),INDEX(幹材積成長量!$L$7:$N$148,MATCH((【入力】吸収量・排出量算定シート!$H142+(【入力】吸収量・排出量算定シート!CV$17-【入力】吸収量・排出量算定シート!$CF$17)),幹材積成長量!$L$7:$L$148,0),MATCH(【入力】吸収量・排出量算定シート!$G142,幹材積成長量!$L$7:$N$7,0)))),0)</f>
        <v>0</v>
      </c>
      <c r="CW142" s="2">
        <f t="shared" si="284"/>
        <v>0</v>
      </c>
      <c r="CX142" s="2">
        <f t="shared" si="285"/>
        <v>0</v>
      </c>
      <c r="CY142" s="2">
        <f t="shared" si="286"/>
        <v>0</v>
      </c>
      <c r="CZ142" s="2">
        <f t="shared" si="287"/>
        <v>0</v>
      </c>
      <c r="DA142" s="2">
        <f t="shared" si="288"/>
        <v>0</v>
      </c>
      <c r="DB142" s="2">
        <f t="shared" si="289"/>
        <v>0</v>
      </c>
      <c r="DC142" s="2">
        <f t="shared" si="290"/>
        <v>0</v>
      </c>
      <c r="DD142" s="2">
        <f t="shared" si="291"/>
        <v>0</v>
      </c>
      <c r="DE142" s="2">
        <f t="shared" si="292"/>
        <v>0</v>
      </c>
      <c r="DF142" s="2">
        <f t="shared" si="293"/>
        <v>0</v>
      </c>
      <c r="DG142" s="2">
        <f t="shared" si="294"/>
        <v>0</v>
      </c>
      <c r="DH142" s="2">
        <f t="shared" si="295"/>
        <v>0</v>
      </c>
      <c r="DI142" s="2">
        <f t="shared" si="296"/>
        <v>0</v>
      </c>
      <c r="DJ142" s="2">
        <f t="shared" si="297"/>
        <v>0</v>
      </c>
      <c r="DK142" s="2">
        <f t="shared" si="298"/>
        <v>0</v>
      </c>
      <c r="DL142" s="2">
        <f t="shared" si="299"/>
        <v>0</v>
      </c>
      <c r="DM142" s="2">
        <f t="shared" si="300"/>
        <v>0</v>
      </c>
      <c r="DN142" s="187">
        <f>IFERROR(IF($F142="地位Ⅰ",INDEX(幹材積成長量!$AE$7:$AG$14,8,MATCH(【入力】吸収量・排出量算定シート!$G142,幹材積成長量!$AE$7:$AG$7,0)),IF($F142="地位Ⅲ",INDEX(幹材積成長量!$AK$7:$AM$14,8,MATCH(【入力】吸収量・排出量算定シート!$G142,幹材積成長量!$AK$7:$AM$7,0)),INDEX(幹材積成長量!$AH$7:$AJ$14,8,MATCH(【入力】吸収量・排出量算定シート!$G142,幹材積成長量!$AH$7:$AJ$7,0)))),0)</f>
        <v>0</v>
      </c>
      <c r="DO142" s="187">
        <f>IFERROR(IF($F142="地位Ⅰ",INDEX(幹材積成長量!$AE$7:$AG$14,8,MATCH(【入力】吸収量・排出量算定シート!$G142,幹材積成長量!$AE$7:$AG$7,0)),IF($F142="地位Ⅲ",INDEX(幹材積成長量!$AK$7:$AM$14,8,MATCH(【入力】吸収量・排出量算定シート!$G142,幹材積成長量!$AK$7:$AM$7,0)),INDEX(幹材積成長量!$AH$7:$AJ$14,8,MATCH(【入力】吸収量・排出量算定シート!$G142,幹材積成長量!$AH$7:$AJ$7,0)))),0)</f>
        <v>0</v>
      </c>
      <c r="DP142" s="187">
        <f>IFERROR(IF($F142="地位Ⅰ",INDEX(幹材積成長量!$AE$7:$AG$14,8,MATCH(【入力】吸収量・排出量算定シート!$G142,幹材積成長量!$AE$7:$AG$7,0)),IF($F142="地位Ⅲ",INDEX(幹材積成長量!$AK$7:$AM$14,8,MATCH(【入力】吸収量・排出量算定シート!$G142,幹材積成長量!$AK$7:$AM$7,0)),INDEX(幹材積成長量!$AH$7:$AJ$14,8,MATCH(【入力】吸収量・排出量算定シート!$G142,幹材積成長量!$AH$7:$AJ$7,0)))),0)</f>
        <v>0</v>
      </c>
      <c r="DQ142" s="187">
        <f>IFERROR(IF($F142="地位Ⅰ",INDEX(幹材積成長量!$AE$7:$AG$14,8,MATCH(【入力】吸収量・排出量算定シート!$G142,幹材積成長量!$AE$7:$AG$7,0)),IF($F142="地位Ⅲ",INDEX(幹材積成長量!$AK$7:$AM$14,8,MATCH(【入力】吸収量・排出量算定シート!$G142,幹材積成長量!$AK$7:$AM$7,0)),INDEX(幹材積成長量!$AH$7:$AJ$14,8,MATCH(【入力】吸収量・排出量算定シート!$G142,幹材積成長量!$AH$7:$AJ$7,0)))),0)</f>
        <v>0</v>
      </c>
      <c r="DR142" s="187">
        <f>IFERROR(IF($F142="地位Ⅰ",INDEX(幹材積成長量!$AE$7:$AG$14,8,MATCH(【入力】吸収量・排出量算定シート!$G142,幹材積成長量!$AE$7:$AG$7,0)),IF($F142="地位Ⅲ",INDEX(幹材積成長量!$AK$7:$AM$14,8,MATCH(【入力】吸収量・排出量算定シート!$G142,幹材積成長量!$AK$7:$AM$7,0)),INDEX(幹材積成長量!$AH$7:$AJ$14,8,MATCH(【入力】吸収量・排出量算定シート!$G142,幹材積成長量!$AH$7:$AJ$7,0)))),0)</f>
        <v>0</v>
      </c>
      <c r="DS142" s="187">
        <f>IFERROR(IF($F142="地位Ⅰ",INDEX(幹材積成長量!$AE$7:$AG$14,8,MATCH(【入力】吸収量・排出量算定シート!$G142,幹材積成長量!$AE$7:$AG$7,0)),IF($F142="地位Ⅲ",INDEX(幹材積成長量!$AK$7:$AM$14,8,MATCH(【入力】吸収量・排出量算定シート!$G142,幹材積成長量!$AK$7:$AM$7,0)),INDEX(幹材積成長量!$AH$7:$AJ$14,8,MATCH(【入力】吸収量・排出量算定シート!$G142,幹材積成長量!$AH$7:$AJ$7,0)))),0)</f>
        <v>0</v>
      </c>
      <c r="DT142" s="187">
        <f>IFERROR(IF($F142="地位Ⅰ",INDEX(幹材積成長量!$AE$7:$AG$14,8,MATCH(【入力】吸収量・排出量算定シート!$G142,幹材積成長量!$AE$7:$AG$7,0)),IF($F142="地位Ⅲ",INDEX(幹材積成長量!$AK$7:$AM$14,8,MATCH(【入力】吸収量・排出量算定シート!$G142,幹材積成長量!$AK$7:$AM$7,0)),INDEX(幹材積成長量!$AH$7:$AJ$14,8,MATCH(【入力】吸収量・排出量算定シート!$G142,幹材積成長量!$AH$7:$AJ$7,0)))),0)</f>
        <v>0</v>
      </c>
      <c r="DU142" s="187">
        <f>IFERROR(IF($F142="地位Ⅰ",INDEX(幹材積成長量!$AE$7:$AG$14,8,MATCH(【入力】吸収量・排出量算定シート!$G142,幹材積成長量!$AE$7:$AG$7,0)),IF($F142="地位Ⅲ",INDEX(幹材積成長量!$AK$7:$AM$14,8,MATCH(【入力】吸収量・排出量算定シート!$G142,幹材積成長量!$AK$7:$AM$7,0)),INDEX(幹材積成長量!$AH$7:$AJ$14,8,MATCH(【入力】吸収量・排出量算定シート!$G142,幹材積成長量!$AH$7:$AJ$7,0)))),0)</f>
        <v>0</v>
      </c>
      <c r="DV142" s="187">
        <f>IFERROR(IF($F142="地位Ⅰ",INDEX(幹材積成長量!$AE$7:$AG$14,8,MATCH(【入力】吸収量・排出量算定シート!$G142,幹材積成長量!$AE$7:$AG$7,0)),IF($F142="地位Ⅲ",INDEX(幹材積成長量!$AK$7:$AM$14,8,MATCH(【入力】吸収量・排出量算定シート!$G142,幹材積成長量!$AK$7:$AM$7,0)),INDEX(幹材積成長量!$AH$7:$AJ$14,8,MATCH(【入力】吸収量・排出量算定シート!$G142,幹材積成長量!$AH$7:$AJ$7,0)))),0)</f>
        <v>0</v>
      </c>
      <c r="DW142" s="187">
        <f>IFERROR(IF($F142="地位Ⅰ",INDEX(幹材積成長量!$AE$7:$AG$14,8,MATCH(【入力】吸収量・排出量算定シート!$G142,幹材積成長量!$AE$7:$AG$7,0)),IF($F142="地位Ⅲ",INDEX(幹材積成長量!$AK$7:$AM$14,8,MATCH(【入力】吸収量・排出量算定シート!$G142,幹材積成長量!$AK$7:$AM$7,0)),INDEX(幹材積成長量!$AH$7:$AJ$14,8,MATCH(【入力】吸収量・排出量算定シート!$G142,幹材積成長量!$AH$7:$AJ$7,0)))),0)</f>
        <v>0</v>
      </c>
      <c r="DX142" s="187">
        <f>IFERROR(IF($F142="地位Ⅰ",INDEX(幹材積成長量!$AE$7:$AG$14,8,MATCH(【入力】吸収量・排出量算定シート!$G142,幹材積成長量!$AE$7:$AG$7,0)),IF($F142="地位Ⅲ",INDEX(幹材積成長量!$AK$7:$AM$14,8,MATCH(【入力】吸収量・排出量算定シート!$G142,幹材積成長量!$AK$7:$AM$7,0)),INDEX(幹材積成長量!$AH$7:$AJ$14,8,MATCH(【入力】吸収量・排出量算定シート!$G142,幹材積成長量!$AH$7:$AJ$7,0)))),0)</f>
        <v>0</v>
      </c>
      <c r="DY142" s="187">
        <f>IFERROR(IF($F142="地位Ⅰ",INDEX(幹材積成長量!$AE$7:$AG$14,8,MATCH(【入力】吸収量・排出量算定シート!$G142,幹材積成長量!$AE$7:$AG$7,0)),IF($F142="地位Ⅲ",INDEX(幹材積成長量!$AK$7:$AM$14,8,MATCH(【入力】吸収量・排出量算定シート!$G142,幹材積成長量!$AK$7:$AM$7,0)),INDEX(幹材積成長量!$AH$7:$AJ$14,8,MATCH(【入力】吸収量・排出量算定シート!$G142,幹材積成長量!$AH$7:$AJ$7,0)))),0)</f>
        <v>0</v>
      </c>
      <c r="DZ142" s="187">
        <f>IFERROR(IF($F142="地位Ⅰ",INDEX(幹材積成長量!$AE$7:$AG$14,8,MATCH(【入力】吸収量・排出量算定シート!$G142,幹材積成長量!$AE$7:$AG$7,0)),IF($F142="地位Ⅲ",INDEX(幹材積成長量!$AK$7:$AM$14,8,MATCH(【入力】吸収量・排出量算定シート!$G142,幹材積成長量!$AK$7:$AM$7,0)),INDEX(幹材積成長量!$AH$7:$AJ$14,8,MATCH(【入力】吸収量・排出量算定シート!$G142,幹材積成長量!$AH$7:$AJ$7,0)))),0)</f>
        <v>0</v>
      </c>
      <c r="EA142" s="187">
        <f>IFERROR(IF($F142="地位Ⅰ",INDEX(幹材積成長量!$AE$7:$AG$14,8,MATCH(【入力】吸収量・排出量算定シート!$G142,幹材積成長量!$AE$7:$AG$7,0)),IF($F142="地位Ⅲ",INDEX(幹材積成長量!$AK$7:$AM$14,8,MATCH(【入力】吸収量・排出量算定シート!$G142,幹材積成長量!$AK$7:$AM$7,0)),INDEX(幹材積成長量!$AH$7:$AJ$14,8,MATCH(【入力】吸収量・排出量算定シート!$G142,幹材積成長量!$AH$7:$AJ$7,0)))),0)</f>
        <v>0</v>
      </c>
      <c r="EB142" s="187">
        <f>IFERROR(IF($F142="地位Ⅰ",INDEX(幹材積成長量!$AE$7:$AG$14,8,MATCH(【入力】吸収量・排出量算定シート!$G142,幹材積成長量!$AE$7:$AG$7,0)),IF($F142="地位Ⅲ",INDEX(幹材積成長量!$AK$7:$AM$14,8,MATCH(【入力】吸収量・排出量算定シート!$G142,幹材積成長量!$AK$7:$AM$7,0)),INDEX(幹材積成長量!$AH$7:$AJ$14,8,MATCH(【入力】吸収量・排出量算定シート!$G142,幹材積成長量!$AH$7:$AJ$7,0)))),0)</f>
        <v>0</v>
      </c>
      <c r="EC142" s="187">
        <f>IFERROR(IF($F142="地位Ⅰ",INDEX(幹材積成長量!$AE$7:$AG$14,8,MATCH(【入力】吸収量・排出量算定シート!$G142,幹材積成長量!$AE$7:$AG$7,0)),IF($F142="地位Ⅲ",INDEX(幹材積成長量!$AK$7:$AM$14,8,MATCH(【入力】吸収量・排出量算定シート!$G142,幹材積成長量!$AK$7:$AM$7,0)),INDEX(幹材積成長量!$AH$7:$AJ$14,8,MATCH(【入力】吸収量・排出量算定シート!$G142,幹材積成長量!$AH$7:$AJ$7,0)))),0)</f>
        <v>0</v>
      </c>
      <c r="ED142" s="186">
        <f t="shared" si="301"/>
        <v>0</v>
      </c>
      <c r="EE142" s="186">
        <f t="shared" si="302"/>
        <v>0</v>
      </c>
      <c r="EF142" s="186">
        <f t="shared" si="303"/>
        <v>0</v>
      </c>
      <c r="EG142" s="186">
        <f t="shared" si="304"/>
        <v>0</v>
      </c>
      <c r="EH142" s="186">
        <f t="shared" si="305"/>
        <v>0</v>
      </c>
      <c r="EI142" s="186">
        <f t="shared" si="306"/>
        <v>0</v>
      </c>
      <c r="EJ142" s="186">
        <f t="shared" si="307"/>
        <v>0</v>
      </c>
      <c r="EK142" s="186">
        <f t="shared" si="308"/>
        <v>0</v>
      </c>
      <c r="EL142" s="186">
        <f t="shared" si="309"/>
        <v>0</v>
      </c>
      <c r="EM142" s="186">
        <f t="shared" si="310"/>
        <v>0</v>
      </c>
      <c r="EN142" s="186">
        <f t="shared" si="311"/>
        <v>0</v>
      </c>
      <c r="EO142" s="186">
        <f t="shared" si="312"/>
        <v>0</v>
      </c>
      <c r="EP142" s="186">
        <f t="shared" si="313"/>
        <v>0</v>
      </c>
      <c r="EQ142" s="186">
        <f t="shared" si="314"/>
        <v>0</v>
      </c>
      <c r="ER142" s="186">
        <f t="shared" si="315"/>
        <v>0</v>
      </c>
      <c r="ES142" s="186">
        <f t="shared" si="316"/>
        <v>0</v>
      </c>
      <c r="ET142" s="186">
        <f t="shared" si="317"/>
        <v>0</v>
      </c>
    </row>
    <row r="143" spans="2:150" x14ac:dyDescent="0.3">
      <c r="B143" s="3"/>
      <c r="C143" s="3"/>
      <c r="D143" s="3"/>
      <c r="E143" s="3"/>
      <c r="G143" s="217"/>
      <c r="J143" s="3"/>
      <c r="M143" s="187">
        <f>IFERROR(IF($F143="地位Ⅰ",INDEX(幹材積成長量!$S$7:$U$148,MATCH(【入力】吸収量・排出量算定シート!$H143+(M$17-$M$17),幹材積成長量!$S$7:$S$148,0),MATCH($G143,幹材積成長量!$S$7:$U$7,0)),IF($F143="地位Ⅲ",INDEX(幹材積成長量!$Y$7:$AA$148,MATCH(【入力】吸収量・排出量算定シート!$H143+(M$17-$M$17),幹材積成長量!$Y$7:$Y$148,0),MATCH($G143,幹材積成長量!$Y$7:$AA$7,0)),INDEX(幹材積成長量!$V$7:$X$148,MATCH(【入力】吸収量・排出量算定シート!$H143+(M$17-$M$17),幹材積成長量!$V$7:$V$148,0),MATCH($G143,幹材積成長量!$V$7:$X$7,0)))),0)</f>
        <v>0</v>
      </c>
      <c r="N143" s="187">
        <f>IFERROR(IF($F143="地位Ⅰ",INDEX(幹材積成長量!$S$7:$U$148,MATCH(【入力】吸収量・排出量算定シート!$H143+(N$17-$M$17),幹材積成長量!$S$7:$S$148,0),MATCH($G143,幹材積成長量!$S$7:$U$7,0)),IF($F143="地位Ⅲ",INDEX(幹材積成長量!$Y$7:$AA$148,MATCH(【入力】吸収量・排出量算定シート!$H143+(N$17-$M$17),幹材積成長量!$Y$7:$Y$148,0),MATCH($G143,幹材積成長量!$Y$7:$AA$7,0)),INDEX(幹材積成長量!$V$7:$X$148,MATCH(【入力】吸収量・排出量算定シート!$H143+(N$17-$M$17),幹材積成長量!$V$7:$V$148,0),MATCH($G143,幹材積成長量!$V$7:$X$7,0)))),0)</f>
        <v>0</v>
      </c>
      <c r="O143" s="187">
        <f>IFERROR(IF($F143="地位Ⅰ",INDEX(幹材積成長量!$S$7:$U$148,MATCH(【入力】吸収量・排出量算定シート!$H143+(O$17-$M$17),幹材積成長量!$S$7:$S$148,0),MATCH($G143,幹材積成長量!$S$7:$U$7,0)),IF($F143="地位Ⅲ",INDEX(幹材積成長量!$Y$7:$AA$148,MATCH(【入力】吸収量・排出量算定シート!$H143+(O$17-$M$17),幹材積成長量!$Y$7:$Y$148,0),MATCH($G143,幹材積成長量!$Y$7:$AA$7,0)),INDEX(幹材積成長量!$V$7:$X$148,MATCH(【入力】吸収量・排出量算定シート!$H143+(O$17-$M$17),幹材積成長量!$V$7:$V$148,0),MATCH($G143,幹材積成長量!$V$7:$X$7,0)))),0)</f>
        <v>0</v>
      </c>
      <c r="P143" s="187">
        <f>IFERROR(IF($F143="地位Ⅰ",INDEX(幹材積成長量!$S$7:$U$148,MATCH(【入力】吸収量・排出量算定シート!$H143+(P$17-$M$17),幹材積成長量!$S$7:$S$148,0),MATCH($G143,幹材積成長量!$S$7:$U$7,0)),IF($F143="地位Ⅲ",INDEX(幹材積成長量!$Y$7:$AA$148,MATCH(【入力】吸収量・排出量算定シート!$H143+(P$17-$M$17),幹材積成長量!$Y$7:$Y$148,0),MATCH($G143,幹材積成長量!$Y$7:$AA$7,0)),INDEX(幹材積成長量!$V$7:$X$148,MATCH(【入力】吸収量・排出量算定シート!$H143+(P$17-$M$17),幹材積成長量!$V$7:$V$148,0),MATCH($G143,幹材積成長量!$V$7:$X$7,0)))),0)</f>
        <v>0</v>
      </c>
      <c r="Q143" s="187">
        <f>IFERROR(IF($F143="地位Ⅰ",INDEX(幹材積成長量!$S$7:$U$148,MATCH(【入力】吸収量・排出量算定シート!$H143+(Q$17-$M$17),幹材積成長量!$S$7:$S$148,0),MATCH($G143,幹材積成長量!$S$7:$U$7,0)),IF($F143="地位Ⅲ",INDEX(幹材積成長量!$Y$7:$AA$148,MATCH(【入力】吸収量・排出量算定シート!$H143+(Q$17-$M$17),幹材積成長量!$Y$7:$Y$148,0),MATCH($G143,幹材積成長量!$Y$7:$AA$7,0)),INDEX(幹材積成長量!$V$7:$X$148,MATCH(【入力】吸収量・排出量算定シート!$H143+(Q$17-$M$17),幹材積成長量!$V$7:$V$148,0),MATCH($G143,幹材積成長量!$V$7:$X$7,0)))),0)</f>
        <v>0</v>
      </c>
      <c r="R143" s="187">
        <f>IFERROR(IF($F143="地位Ⅰ",INDEX(幹材積成長量!$S$7:$U$148,MATCH(【入力】吸収量・排出量算定シート!$H143+(R$17-$M$17),幹材積成長量!$S$7:$S$148,0),MATCH($G143,幹材積成長量!$S$7:$U$7,0)),IF($F143="地位Ⅲ",INDEX(幹材積成長量!$Y$7:$AA$148,MATCH(【入力】吸収量・排出量算定シート!$H143+(R$17-$M$17),幹材積成長量!$Y$7:$Y$148,0),MATCH($G143,幹材積成長量!$Y$7:$AA$7,0)),INDEX(幹材積成長量!$V$7:$X$148,MATCH(【入力】吸収量・排出量算定シート!$H143+(R$17-$M$17),幹材積成長量!$V$7:$V$148,0),MATCH($G143,幹材積成長量!$V$7:$X$7,0)))),0)</f>
        <v>0</v>
      </c>
      <c r="S143" s="187">
        <f>IFERROR(IF($F143="地位Ⅰ",INDEX(幹材積成長量!$S$7:$U$148,MATCH(【入力】吸収量・排出量算定シート!$H143+(S$17-$M$17),幹材積成長量!$S$7:$S$148,0),MATCH($G143,幹材積成長量!$S$7:$U$7,0)),IF($F143="地位Ⅲ",INDEX(幹材積成長量!$Y$7:$AA$148,MATCH(【入力】吸収量・排出量算定シート!$H143+(S$17-$M$17),幹材積成長量!$Y$7:$Y$148,0),MATCH($G143,幹材積成長量!$Y$7:$AA$7,0)),INDEX(幹材積成長量!$V$7:$X$148,MATCH(【入力】吸収量・排出量算定シート!$H143+(S$17-$M$17),幹材積成長量!$V$7:$V$148,0),MATCH($G143,幹材積成長量!$V$7:$X$7,0)))),0)</f>
        <v>0</v>
      </c>
      <c r="T143" s="187">
        <f>IFERROR(IF($F143="地位Ⅰ",INDEX(幹材積成長量!$S$7:$U$148,MATCH(【入力】吸収量・排出量算定シート!$H143+(T$17-$M$17),幹材積成長量!$S$7:$S$148,0),MATCH($G143,幹材積成長量!$S$7:$U$7,0)),IF($F143="地位Ⅲ",INDEX(幹材積成長量!$Y$7:$AA$148,MATCH(【入力】吸収量・排出量算定シート!$H143+(T$17-$M$17),幹材積成長量!$Y$7:$Y$148,0),MATCH($G143,幹材積成長量!$Y$7:$AA$7,0)),INDEX(幹材積成長量!$V$7:$X$148,MATCH(【入力】吸収量・排出量算定シート!$H143+(T$17-$M$17),幹材積成長量!$V$7:$V$148,0),MATCH($G143,幹材積成長量!$V$7:$X$7,0)))),0)</f>
        <v>0</v>
      </c>
      <c r="U143" s="187">
        <f>IFERROR(IF($F143="地位Ⅰ",INDEX(幹材積成長量!$S$7:$U$148,MATCH(【入力】吸収量・排出量算定シート!$H143+(U$17-$M$17),幹材積成長量!$S$7:$S$148,0),MATCH($G143,幹材積成長量!$S$7:$U$7,0)),IF($F143="地位Ⅲ",INDEX(幹材積成長量!$Y$7:$AA$148,MATCH(【入力】吸収量・排出量算定シート!$H143+(U$17-$M$17),幹材積成長量!$Y$7:$Y$148,0),MATCH($G143,幹材積成長量!$Y$7:$AA$7,0)),INDEX(幹材積成長量!$V$7:$X$148,MATCH(【入力】吸収量・排出量算定シート!$H143+(U$17-$M$17),幹材積成長量!$V$7:$V$148,0),MATCH($G143,幹材積成長量!$V$7:$X$7,0)))),0)</f>
        <v>0</v>
      </c>
      <c r="V143" s="187">
        <f>IFERROR(IF($F143="地位Ⅰ",INDEX(幹材積成長量!$S$7:$U$148,MATCH(【入力】吸収量・排出量算定シート!$H143+(V$17-$M$17),幹材積成長量!$S$7:$S$148,0),MATCH($G143,幹材積成長量!$S$7:$U$7,0)),IF($F143="地位Ⅲ",INDEX(幹材積成長量!$Y$7:$AA$148,MATCH(【入力】吸収量・排出量算定シート!$H143+(V$17-$M$17),幹材積成長量!$Y$7:$Y$148,0),MATCH($G143,幹材積成長量!$Y$7:$AA$7,0)),INDEX(幹材積成長量!$V$7:$X$148,MATCH(【入力】吸収量・排出量算定シート!$H143+(V$17-$M$17),幹材積成長量!$V$7:$V$148,0),MATCH($G143,幹材積成長量!$V$7:$X$7,0)))),0)</f>
        <v>0</v>
      </c>
      <c r="W143" s="187">
        <f>IFERROR(IF($F143="地位Ⅰ",INDEX(幹材積成長量!$S$7:$U$148,MATCH(【入力】吸収量・排出量算定シート!$H143+(W$17-$M$17),幹材積成長量!$S$7:$S$148,0),MATCH($G143,幹材積成長量!$S$7:$U$7,0)),IF($F143="地位Ⅲ",INDEX(幹材積成長量!$Y$7:$AA$148,MATCH(【入力】吸収量・排出量算定シート!$H143+(W$17-$M$17),幹材積成長量!$Y$7:$Y$148,0),MATCH($G143,幹材積成長量!$Y$7:$AA$7,0)),INDEX(幹材積成長量!$V$7:$X$148,MATCH(【入力】吸収量・排出量算定シート!$H143+(W$17-$M$17),幹材積成長量!$V$7:$V$148,0),MATCH($G143,幹材積成長量!$V$7:$X$7,0)))),0)</f>
        <v>0</v>
      </c>
      <c r="X143" s="187">
        <f>IFERROR(IF($F143="地位Ⅰ",INDEX(幹材積成長量!$S$7:$U$148,MATCH(【入力】吸収量・排出量算定シート!$H143+(X$17-$M$17),幹材積成長量!$S$7:$S$148,0),MATCH($G143,幹材積成長量!$S$7:$U$7,0)),IF($F143="地位Ⅲ",INDEX(幹材積成長量!$Y$7:$AA$148,MATCH(【入力】吸収量・排出量算定シート!$H143+(X$17-$M$17),幹材積成長量!$Y$7:$Y$148,0),MATCH($G143,幹材積成長量!$Y$7:$AA$7,0)),INDEX(幹材積成長量!$V$7:$X$148,MATCH(【入力】吸収量・排出量算定シート!$H143+(X$17-$M$17),幹材積成長量!$V$7:$V$148,0),MATCH($G143,幹材積成長量!$V$7:$X$7,0)))),0)</f>
        <v>0</v>
      </c>
      <c r="Y143" s="187">
        <f>IFERROR(IF($F143="地位Ⅰ",INDEX(幹材積成長量!$S$7:$U$148,MATCH(【入力】吸収量・排出量算定シート!$H143+(Y$17-$M$17),幹材積成長量!$S$7:$S$148,0),MATCH($G143,幹材積成長量!$S$7:$U$7,0)),IF($F143="地位Ⅲ",INDEX(幹材積成長量!$Y$7:$AA$148,MATCH(【入力】吸収量・排出量算定シート!$H143+(Y$17-$M$17),幹材積成長量!$Y$7:$Y$148,0),MATCH($G143,幹材積成長量!$Y$7:$AA$7,0)),INDEX(幹材積成長量!$V$7:$X$148,MATCH(【入力】吸収量・排出量算定シート!$H143+(Y$17-$M$17),幹材積成長量!$V$7:$V$148,0),MATCH($G143,幹材積成長量!$V$7:$X$7,0)))),0)</f>
        <v>0</v>
      </c>
      <c r="Z143" s="187">
        <f>IFERROR(IF($F143="地位Ⅰ",INDEX(幹材積成長量!$S$7:$U$148,MATCH(【入力】吸収量・排出量算定シート!$H143+(Z$17-$M$17),幹材積成長量!$S$7:$S$148,0),MATCH($G143,幹材積成長量!$S$7:$U$7,0)),IF($F143="地位Ⅲ",INDEX(幹材積成長量!$Y$7:$AA$148,MATCH(【入力】吸収量・排出量算定シート!$H143+(Z$17-$M$17),幹材積成長量!$Y$7:$Y$148,0),MATCH($G143,幹材積成長量!$Y$7:$AA$7,0)),INDEX(幹材積成長量!$V$7:$X$148,MATCH(【入力】吸収量・排出量算定シート!$H143+(Z$17-$M$17),幹材積成長量!$V$7:$V$148,0),MATCH($G143,幹材積成長量!$V$7:$X$7,0)))),0)</f>
        <v>0</v>
      </c>
      <c r="AA143" s="187">
        <f>IFERROR(IF($F143="地位Ⅰ",INDEX(幹材積成長量!$S$7:$U$148,MATCH(【入力】吸収量・排出量算定シート!$H143+(AA$17-$M$17),幹材積成長量!$S$7:$S$148,0),MATCH($G143,幹材積成長量!$S$7:$U$7,0)),IF($F143="地位Ⅲ",INDEX(幹材積成長量!$Y$7:$AA$148,MATCH(【入力】吸収量・排出量算定シート!$H143+(AA$17-$M$17),幹材積成長量!$Y$7:$Y$148,0),MATCH($G143,幹材積成長量!$Y$7:$AA$7,0)),INDEX(幹材積成長量!$V$7:$X$148,MATCH(【入力】吸収量・排出量算定シート!$H143+(AA$17-$M$17),幹材積成長量!$V$7:$V$148,0),MATCH($G143,幹材積成長量!$V$7:$X$7,0)))),0)</f>
        <v>0</v>
      </c>
      <c r="AB143" s="187">
        <f>IFERROR(IF($F143="地位Ⅰ",INDEX(幹材積成長量!$S$7:$U$148,MATCH(【入力】吸収量・排出量算定シート!$H143+(AB$17-$M$17),幹材積成長量!$S$7:$S$148,0),MATCH($G143,幹材積成長量!$S$7:$U$7,0)),IF($F143="地位Ⅲ",INDEX(幹材積成長量!$Y$7:$AA$148,MATCH(【入力】吸収量・排出量算定シート!$H143+(AB$17-$M$17),幹材積成長量!$Y$7:$Y$148,0),MATCH($G143,幹材積成長量!$Y$7:$AA$7,0)),INDEX(幹材積成長量!$V$7:$X$148,MATCH(【入力】吸収量・排出量算定シート!$H143+(AB$17-$M$17),幹材積成長量!$V$7:$V$148,0),MATCH($G143,幹材積成長量!$V$7:$X$7,0)))),0)</f>
        <v>0</v>
      </c>
      <c r="AC143" s="187">
        <f>IFERROR(IF($F143="地位Ⅰ",INDEX(幹材積成長量!$S$7:$U$148,MATCH(【入力】吸収量・排出量算定シート!$H143+(AC$17-$M$17),幹材積成長量!$S$7:$S$148,0),MATCH($G143,幹材積成長量!$S$7:$U$7,0)),IF($F143="地位Ⅲ",INDEX(幹材積成長量!$Y$7:$AA$148,MATCH(【入力】吸収量・排出量算定シート!$H143+(AC$17-$M$17),幹材積成長量!$Y$7:$Y$148,0),MATCH($G143,幹材積成長量!$Y$7:$AA$7,0)),INDEX(幹材積成長量!$V$7:$X$148,MATCH(【入力】吸収量・排出量算定シート!$H143+(AC$17-$M$17),幹材積成長量!$V$7:$V$148,0),MATCH($G143,幹材積成長量!$V$7:$X$7,0)))),0)</f>
        <v>0</v>
      </c>
      <c r="AD143" s="2">
        <f>IFERROR(INDEX('BEF（拡大係数）'!$A$4:$AO$154,MATCH(【入力】吸収量・排出量算定シート!$H143,'BEF（拡大係数）'!$A$4:$A$154,0),MATCH($G143,'BEF（拡大係数）'!$A$4:$AO$4,0)),0)</f>
        <v>0</v>
      </c>
      <c r="AE143" s="2">
        <f>IFERROR(INDEX('BEF（拡大係数）'!$A$4:$AO$154,MATCH(【入力】吸収量・排出量算定シート!$H143,'BEF（拡大係数）'!$A$4:$A$154,0),MATCH($G143,'BEF（拡大係数）'!$A$4:$AO$4,0)),0)</f>
        <v>0</v>
      </c>
      <c r="AF143" s="2">
        <f>IFERROR(INDEX('BEF（拡大係数）'!$A$4:$AO$154,MATCH(【入力】吸収量・排出量算定シート!$H143,'BEF（拡大係数）'!$A$4:$A$154,0),MATCH($G143,'BEF（拡大係数）'!$A$4:$AO$4,0)),0)</f>
        <v>0</v>
      </c>
      <c r="AG143" s="2">
        <f>IFERROR(INDEX('BEF（拡大係数）'!$A$4:$AO$154,MATCH(【入力】吸収量・排出量算定シート!$H143,'BEF（拡大係数）'!$A$4:$A$154,0),MATCH($G143,'BEF（拡大係数）'!$A$4:$AO$4,0)),0)</f>
        <v>0</v>
      </c>
      <c r="AH143" s="2">
        <f>IFERROR(INDEX('BEF（拡大係数）'!$A$4:$AO$154,MATCH(【入力】吸収量・排出量算定シート!$H143,'BEF（拡大係数）'!$A$4:$A$154,0),MATCH($G143,'BEF（拡大係数）'!$A$4:$AO$4,0)),0)</f>
        <v>0</v>
      </c>
      <c r="AI143" s="2">
        <f>IFERROR(INDEX('BEF（拡大係数）'!$A$4:$AO$154,MATCH(【入力】吸収量・排出量算定シート!$H143,'BEF（拡大係数）'!$A$4:$A$154,0),MATCH($G143,'BEF（拡大係数）'!$A$4:$AO$4,0)),0)</f>
        <v>0</v>
      </c>
      <c r="AJ143" s="2">
        <f>IFERROR(INDEX('BEF（拡大係数）'!$A$4:$AO$154,MATCH(【入力】吸収量・排出量算定シート!$H143,'BEF（拡大係数）'!$A$4:$A$154,0),MATCH($G143,'BEF（拡大係数）'!$A$4:$AO$4,0)),0)</f>
        <v>0</v>
      </c>
      <c r="AK143" s="2">
        <f>IFERROR(INDEX('BEF（拡大係数）'!$A$4:$AO$154,MATCH(【入力】吸収量・排出量算定シート!$H143,'BEF（拡大係数）'!$A$4:$A$154,0),MATCH($G143,'BEF（拡大係数）'!$A$4:$AO$4,0)),0)</f>
        <v>0</v>
      </c>
      <c r="AL143" s="2">
        <f>IFERROR(INDEX('BEF（拡大係数）'!$A$4:$AO$154,MATCH(【入力】吸収量・排出量算定シート!$H143,'BEF（拡大係数）'!$A$4:$A$154,0),MATCH($G143,'BEF（拡大係数）'!$A$4:$AO$4,0)),0)</f>
        <v>0</v>
      </c>
      <c r="AM143" s="2">
        <f>IFERROR(INDEX('BEF（拡大係数）'!$A$4:$AO$154,MATCH(【入力】吸収量・排出量算定シート!$H143,'BEF（拡大係数）'!$A$4:$A$154,0),MATCH($G143,'BEF（拡大係数）'!$A$4:$AO$4,0)),0)</f>
        <v>0</v>
      </c>
      <c r="AN143" s="2">
        <f>IFERROR(INDEX('BEF（拡大係数）'!$A$4:$AO$154,MATCH(【入力】吸収量・排出量算定シート!$H143,'BEF（拡大係数）'!$A$4:$A$154,0),MATCH($G143,'BEF（拡大係数）'!$A$4:$AO$4,0)),0)</f>
        <v>0</v>
      </c>
      <c r="AO143" s="2">
        <f>IFERROR(INDEX('BEF（拡大係数）'!$A$4:$AO$154,MATCH(【入力】吸収量・排出量算定シート!$H143,'BEF（拡大係数）'!$A$4:$A$154,0),MATCH($G143,'BEF（拡大係数）'!$A$4:$AO$4,0)),0)</f>
        <v>0</v>
      </c>
      <c r="AP143" s="2">
        <f>IFERROR(INDEX('BEF（拡大係数）'!$A$4:$AO$154,MATCH(【入力】吸収量・排出量算定シート!$H143,'BEF（拡大係数）'!$A$4:$A$154,0),MATCH($G143,'BEF（拡大係数）'!$A$4:$AO$4,0)),0)</f>
        <v>0</v>
      </c>
      <c r="AQ143" s="2">
        <f>IFERROR(INDEX('BEF（拡大係数）'!$A$4:$AO$154,MATCH(【入力】吸収量・排出量算定シート!$H143,'BEF（拡大係数）'!$A$4:$A$154,0),MATCH($G143,'BEF（拡大係数）'!$A$4:$AO$4,0)),0)</f>
        <v>0</v>
      </c>
      <c r="AR143" s="2">
        <f>IFERROR(INDEX('BEF（拡大係数）'!$A$4:$AO$154,MATCH(【入力】吸収量・排出量算定シート!$H143,'BEF（拡大係数）'!$A$4:$A$154,0),MATCH($G143,'BEF（拡大係数）'!$A$4:$AO$4,0)),0)</f>
        <v>0</v>
      </c>
      <c r="AS143" s="2">
        <f>IFERROR(INDEX('BEF（拡大係数）'!$A$4:$AO$154,MATCH(【入力】吸収量・排出量算定シート!$H143,'BEF（拡大係数）'!$A$4:$A$154,0),MATCH($G143,'BEF（拡大係数）'!$A$4:$AO$4,0)),0)</f>
        <v>0</v>
      </c>
      <c r="AT143" s="2">
        <f>IFERROR(INDEX('BEF（拡大係数）'!$A$4:$AO$154,MATCH(【入力】吸収量・排出量算定シート!$H143,'BEF（拡大係数）'!$A$4:$A$154,0),MATCH($G143,'BEF（拡大係数）'!$A$4:$AO$4,0)),0)</f>
        <v>0</v>
      </c>
      <c r="AU143" s="2">
        <f>IFERROR(VLOOKUP($G143,パラメータ_オリジナル!$B$6:$G$45,4,FALSE),0)</f>
        <v>0</v>
      </c>
      <c r="AV143" s="2">
        <f>IFERROR(VLOOKUP($G143,パラメータ_オリジナル!$B$6:$G$45,5,FALSE),0)</f>
        <v>0</v>
      </c>
      <c r="AW143" s="2">
        <f>IFERROR(VLOOKUP($G143,パラメータ_オリジナル!$B$6:$G$45,6,FALSE),0)</f>
        <v>0</v>
      </c>
      <c r="AX143" s="125">
        <f t="shared" si="250"/>
        <v>0</v>
      </c>
      <c r="AY143" s="125">
        <f t="shared" si="251"/>
        <v>0</v>
      </c>
      <c r="AZ143" s="125">
        <f t="shared" si="252"/>
        <v>0</v>
      </c>
      <c r="BA143" s="125">
        <f t="shared" si="253"/>
        <v>0</v>
      </c>
      <c r="BB143" s="125">
        <f t="shared" si="254"/>
        <v>0</v>
      </c>
      <c r="BC143" s="125">
        <f t="shared" si="255"/>
        <v>0</v>
      </c>
      <c r="BD143" s="125">
        <f t="shared" si="256"/>
        <v>0</v>
      </c>
      <c r="BE143" s="125">
        <f t="shared" si="257"/>
        <v>0</v>
      </c>
      <c r="BF143" s="125">
        <f t="shared" si="258"/>
        <v>0</v>
      </c>
      <c r="BG143" s="125">
        <f t="shared" si="259"/>
        <v>0</v>
      </c>
      <c r="BH143" s="125">
        <f t="shared" si="260"/>
        <v>0</v>
      </c>
      <c r="BI143" s="125">
        <f t="shared" si="261"/>
        <v>0</v>
      </c>
      <c r="BJ143" s="125">
        <f t="shared" si="262"/>
        <v>0</v>
      </c>
      <c r="BK143" s="125">
        <f t="shared" si="263"/>
        <v>0</v>
      </c>
      <c r="BL143" s="125">
        <f t="shared" si="264"/>
        <v>0</v>
      </c>
      <c r="BM143" s="125">
        <f t="shared" si="265"/>
        <v>0</v>
      </c>
      <c r="BN143" s="125">
        <f t="shared" si="266"/>
        <v>0</v>
      </c>
      <c r="BO143" s="125">
        <f t="shared" si="267"/>
        <v>0</v>
      </c>
      <c r="BP143" s="125">
        <f t="shared" si="268"/>
        <v>0</v>
      </c>
      <c r="BQ143" s="125">
        <f t="shared" si="269"/>
        <v>0</v>
      </c>
      <c r="BR143" s="125">
        <f t="shared" si="270"/>
        <v>0</v>
      </c>
      <c r="BS143" s="125">
        <f t="shared" si="271"/>
        <v>0</v>
      </c>
      <c r="BT143" s="125">
        <f t="shared" si="272"/>
        <v>0</v>
      </c>
      <c r="BU143" s="125">
        <f t="shared" si="273"/>
        <v>0</v>
      </c>
      <c r="BV143" s="125">
        <f t="shared" si="274"/>
        <v>0</v>
      </c>
      <c r="BW143" s="125">
        <f t="shared" si="275"/>
        <v>0</v>
      </c>
      <c r="BX143" s="125">
        <f t="shared" si="276"/>
        <v>0</v>
      </c>
      <c r="BY143" s="125">
        <f t="shared" si="277"/>
        <v>0</v>
      </c>
      <c r="BZ143" s="125">
        <f t="shared" si="278"/>
        <v>0</v>
      </c>
      <c r="CA143" s="125">
        <f t="shared" si="279"/>
        <v>0</v>
      </c>
      <c r="CB143" s="125">
        <f t="shared" si="280"/>
        <v>0</v>
      </c>
      <c r="CC143" s="125">
        <f t="shared" si="281"/>
        <v>0</v>
      </c>
      <c r="CD143" s="125">
        <f t="shared" si="282"/>
        <v>0</v>
      </c>
      <c r="CE143" s="125">
        <f t="shared" si="283"/>
        <v>0</v>
      </c>
      <c r="CF143" s="2">
        <f>IFERROR(IF($F143="地位Ⅰ",INDEX(幹材積成長量!$I$7:$K$148,MATCH((【入力】吸収量・排出量算定シート!$H143+(【入力】吸収量・排出量算定シート!CF$17-【入力】吸収量・排出量算定シート!$CF$17)),幹材積成長量!$I$7:$I$148,0),MATCH(【入力】吸収量・排出量算定シート!$G143,幹材積成長量!$I$7:$K$7,0)),IF($F143="地位Ⅲ",INDEX(幹材積成長量!$O$7:$Q$148,MATCH((【入力】吸収量・排出量算定シート!$H143+(【入力】吸収量・排出量算定シート!CF$17-【入力】吸収量・排出量算定シート!$CF$17)),幹材積成長量!$O$7:$O$148,0),MATCH(【入力】吸収量・排出量算定シート!$G143,幹材積成長量!$O$7:$Q$7,0)),INDEX(幹材積成長量!$L$7:$N$148,MATCH((【入力】吸収量・排出量算定シート!$H143+(【入力】吸収量・排出量算定シート!CF$17-【入力】吸収量・排出量算定シート!$CF$17)),幹材積成長量!$L$7:$L$148,0),MATCH(【入力】吸収量・排出量算定シート!$G143,幹材積成長量!$L$7:$N$7,0)))),0)</f>
        <v>0</v>
      </c>
      <c r="CG143" s="2">
        <f>IFERROR(IF($F143="地位Ⅰ",INDEX(幹材積成長量!$I$7:$K$148,MATCH((【入力】吸収量・排出量算定シート!$H143+(【入力】吸収量・排出量算定シート!CG$17-【入力】吸収量・排出量算定シート!$CF$17)),幹材積成長量!$I$7:$I$148,0),MATCH(【入力】吸収量・排出量算定シート!$G143,幹材積成長量!$I$7:$K$7,0)),IF($F143="地位Ⅲ",INDEX(幹材積成長量!$O$7:$Q$148,MATCH((【入力】吸収量・排出量算定シート!$H143+(【入力】吸収量・排出量算定シート!CG$17-【入力】吸収量・排出量算定シート!$CF$17)),幹材積成長量!$O$7:$O$148,0),MATCH(【入力】吸収量・排出量算定シート!$G143,幹材積成長量!$O$7:$Q$7,0)),INDEX(幹材積成長量!$L$7:$N$148,MATCH((【入力】吸収量・排出量算定シート!$H143+(【入力】吸収量・排出量算定シート!CG$17-【入力】吸収量・排出量算定シート!$CF$17)),幹材積成長量!$L$7:$L$148,0),MATCH(【入力】吸収量・排出量算定シート!$G143,幹材積成長量!$L$7:$N$7,0)))),0)</f>
        <v>0</v>
      </c>
      <c r="CH143" s="2">
        <f>IFERROR(IF($F143="地位Ⅰ",INDEX(幹材積成長量!$I$7:$K$148,MATCH((【入力】吸収量・排出量算定シート!$H143+(【入力】吸収量・排出量算定シート!CH$17-【入力】吸収量・排出量算定シート!$CF$17)),幹材積成長量!$I$7:$I$148,0),MATCH(【入力】吸収量・排出量算定シート!$G143,幹材積成長量!$I$7:$K$7,0)),IF($F143="地位Ⅲ",INDEX(幹材積成長量!$O$7:$Q$148,MATCH((【入力】吸収量・排出量算定シート!$H143+(【入力】吸収量・排出量算定シート!CH$17-【入力】吸収量・排出量算定シート!$CF$17)),幹材積成長量!$O$7:$O$148,0),MATCH(【入力】吸収量・排出量算定シート!$G143,幹材積成長量!$O$7:$Q$7,0)),INDEX(幹材積成長量!$L$7:$N$148,MATCH((【入力】吸収量・排出量算定シート!$H143+(【入力】吸収量・排出量算定シート!CH$17-【入力】吸収量・排出量算定シート!$CF$17)),幹材積成長量!$L$7:$L$148,0),MATCH(【入力】吸収量・排出量算定シート!$G143,幹材積成長量!$L$7:$N$7,0)))),0)</f>
        <v>0</v>
      </c>
      <c r="CI143" s="2">
        <f>IFERROR(IF($F143="地位Ⅰ",INDEX(幹材積成長量!$I$7:$K$148,MATCH((【入力】吸収量・排出量算定シート!$H143+(【入力】吸収量・排出量算定シート!CI$17-【入力】吸収量・排出量算定シート!$CF$17)),幹材積成長量!$I$7:$I$148,0),MATCH(【入力】吸収量・排出量算定シート!$G143,幹材積成長量!$I$7:$K$7,0)),IF($F143="地位Ⅲ",INDEX(幹材積成長量!$O$7:$Q$148,MATCH((【入力】吸収量・排出量算定シート!$H143+(【入力】吸収量・排出量算定シート!CI$17-【入力】吸収量・排出量算定シート!$CF$17)),幹材積成長量!$O$7:$O$148,0),MATCH(【入力】吸収量・排出量算定シート!$G143,幹材積成長量!$O$7:$Q$7,0)),INDEX(幹材積成長量!$L$7:$N$148,MATCH((【入力】吸収量・排出量算定シート!$H143+(【入力】吸収量・排出量算定シート!CI$17-【入力】吸収量・排出量算定シート!$CF$17)),幹材積成長量!$L$7:$L$148,0),MATCH(【入力】吸収量・排出量算定シート!$G143,幹材積成長量!$L$7:$N$7,0)))),0)</f>
        <v>0</v>
      </c>
      <c r="CJ143" s="2">
        <f>IFERROR(IF($F143="地位Ⅰ",INDEX(幹材積成長量!$I$7:$K$148,MATCH((【入力】吸収量・排出量算定シート!$H143+(【入力】吸収量・排出量算定シート!CJ$17-【入力】吸収量・排出量算定シート!$CF$17)),幹材積成長量!$I$7:$I$148,0),MATCH(【入力】吸収量・排出量算定シート!$G143,幹材積成長量!$I$7:$K$7,0)),IF($F143="地位Ⅲ",INDEX(幹材積成長量!$O$7:$Q$148,MATCH((【入力】吸収量・排出量算定シート!$H143+(【入力】吸収量・排出量算定シート!CJ$17-【入力】吸収量・排出量算定シート!$CF$17)),幹材積成長量!$O$7:$O$148,0),MATCH(【入力】吸収量・排出量算定シート!$G143,幹材積成長量!$O$7:$Q$7,0)),INDEX(幹材積成長量!$L$7:$N$148,MATCH((【入力】吸収量・排出量算定シート!$H143+(【入力】吸収量・排出量算定シート!CJ$17-【入力】吸収量・排出量算定シート!$CF$17)),幹材積成長量!$L$7:$L$148,0),MATCH(【入力】吸収量・排出量算定シート!$G143,幹材積成長量!$L$7:$N$7,0)))),0)</f>
        <v>0</v>
      </c>
      <c r="CK143" s="2">
        <f>IFERROR(IF($F143="地位Ⅰ",INDEX(幹材積成長量!$I$7:$K$148,MATCH((【入力】吸収量・排出量算定シート!$H143+(【入力】吸収量・排出量算定シート!CK$17-【入力】吸収量・排出量算定シート!$CF$17)),幹材積成長量!$I$7:$I$148,0),MATCH(【入力】吸収量・排出量算定シート!$G143,幹材積成長量!$I$7:$K$7,0)),IF($F143="地位Ⅲ",INDEX(幹材積成長量!$O$7:$Q$148,MATCH((【入力】吸収量・排出量算定シート!$H143+(【入力】吸収量・排出量算定シート!CK$17-【入力】吸収量・排出量算定シート!$CF$17)),幹材積成長量!$O$7:$O$148,0),MATCH(【入力】吸収量・排出量算定シート!$G143,幹材積成長量!$O$7:$Q$7,0)),INDEX(幹材積成長量!$L$7:$N$148,MATCH((【入力】吸収量・排出量算定シート!$H143+(【入力】吸収量・排出量算定シート!CK$17-【入力】吸収量・排出量算定シート!$CF$17)),幹材積成長量!$L$7:$L$148,0),MATCH(【入力】吸収量・排出量算定シート!$G143,幹材積成長量!$L$7:$N$7,0)))),0)</f>
        <v>0</v>
      </c>
      <c r="CL143" s="2">
        <f>IFERROR(IF($F143="地位Ⅰ",INDEX(幹材積成長量!$I$7:$K$148,MATCH((【入力】吸収量・排出量算定シート!$H143+(【入力】吸収量・排出量算定シート!CL$17-【入力】吸収量・排出量算定シート!$CF$17)),幹材積成長量!$I$7:$I$148,0),MATCH(【入力】吸収量・排出量算定シート!$G143,幹材積成長量!$I$7:$K$7,0)),IF($F143="地位Ⅲ",INDEX(幹材積成長量!$O$7:$Q$148,MATCH((【入力】吸収量・排出量算定シート!$H143+(【入力】吸収量・排出量算定シート!CL$17-【入力】吸収量・排出量算定シート!$CF$17)),幹材積成長量!$O$7:$O$148,0),MATCH(【入力】吸収量・排出量算定シート!$G143,幹材積成長量!$O$7:$Q$7,0)),INDEX(幹材積成長量!$L$7:$N$148,MATCH((【入力】吸収量・排出量算定シート!$H143+(【入力】吸収量・排出量算定シート!CL$17-【入力】吸収量・排出量算定シート!$CF$17)),幹材積成長量!$L$7:$L$148,0),MATCH(【入力】吸収量・排出量算定シート!$G143,幹材積成長量!$L$7:$N$7,0)))),0)</f>
        <v>0</v>
      </c>
      <c r="CM143" s="2">
        <f>IFERROR(IF($F143="地位Ⅰ",INDEX(幹材積成長量!$I$7:$K$148,MATCH((【入力】吸収量・排出量算定シート!$H143+(【入力】吸収量・排出量算定シート!CM$17-【入力】吸収量・排出量算定シート!$CF$17)),幹材積成長量!$I$7:$I$148,0),MATCH(【入力】吸収量・排出量算定シート!$G143,幹材積成長量!$I$7:$K$7,0)),IF($F143="地位Ⅲ",INDEX(幹材積成長量!$O$7:$Q$148,MATCH((【入力】吸収量・排出量算定シート!$H143+(【入力】吸収量・排出量算定シート!CM$17-【入力】吸収量・排出量算定シート!$CF$17)),幹材積成長量!$O$7:$O$148,0),MATCH(【入力】吸収量・排出量算定シート!$G143,幹材積成長量!$O$7:$Q$7,0)),INDEX(幹材積成長量!$L$7:$N$148,MATCH((【入力】吸収量・排出量算定シート!$H143+(【入力】吸収量・排出量算定シート!CM$17-【入力】吸収量・排出量算定シート!$CF$17)),幹材積成長量!$L$7:$L$148,0),MATCH(【入力】吸収量・排出量算定シート!$G143,幹材積成長量!$L$7:$N$7,0)))),0)</f>
        <v>0</v>
      </c>
      <c r="CN143" s="2">
        <f>IFERROR(IF($F143="地位Ⅰ",INDEX(幹材積成長量!$I$7:$K$148,MATCH((【入力】吸収量・排出量算定シート!$H143+(【入力】吸収量・排出量算定シート!CN$17-【入力】吸収量・排出量算定シート!$CF$17)),幹材積成長量!$I$7:$I$148,0),MATCH(【入力】吸収量・排出量算定シート!$G143,幹材積成長量!$I$7:$K$7,0)),IF($F143="地位Ⅲ",INDEX(幹材積成長量!$O$7:$Q$148,MATCH((【入力】吸収量・排出量算定シート!$H143+(【入力】吸収量・排出量算定シート!CN$17-【入力】吸収量・排出量算定シート!$CF$17)),幹材積成長量!$O$7:$O$148,0),MATCH(【入力】吸収量・排出量算定シート!$G143,幹材積成長量!$O$7:$Q$7,0)),INDEX(幹材積成長量!$L$7:$N$148,MATCH((【入力】吸収量・排出量算定シート!$H143+(【入力】吸収量・排出量算定シート!CN$17-【入力】吸収量・排出量算定シート!$CF$17)),幹材積成長量!$L$7:$L$148,0),MATCH(【入力】吸収量・排出量算定シート!$G143,幹材積成長量!$L$7:$N$7,0)))),0)</f>
        <v>0</v>
      </c>
      <c r="CO143" s="2">
        <f>IFERROR(IF($F143="地位Ⅰ",INDEX(幹材積成長量!$I$7:$K$148,MATCH((【入力】吸収量・排出量算定シート!$H143+(【入力】吸収量・排出量算定シート!CO$17-【入力】吸収量・排出量算定シート!$CF$17)),幹材積成長量!$I$7:$I$148,0),MATCH(【入力】吸収量・排出量算定シート!$G143,幹材積成長量!$I$7:$K$7,0)),IF($F143="地位Ⅲ",INDEX(幹材積成長量!$O$7:$Q$148,MATCH((【入力】吸収量・排出量算定シート!$H143+(【入力】吸収量・排出量算定シート!CO$17-【入力】吸収量・排出量算定シート!$CF$17)),幹材積成長量!$O$7:$O$148,0),MATCH(【入力】吸収量・排出量算定シート!$G143,幹材積成長量!$O$7:$Q$7,0)),INDEX(幹材積成長量!$L$7:$N$148,MATCH((【入力】吸収量・排出量算定シート!$H143+(【入力】吸収量・排出量算定シート!CO$17-【入力】吸収量・排出量算定シート!$CF$17)),幹材積成長量!$L$7:$L$148,0),MATCH(【入力】吸収量・排出量算定シート!$G143,幹材積成長量!$L$7:$N$7,0)))),0)</f>
        <v>0</v>
      </c>
      <c r="CP143" s="2">
        <f>IFERROR(IF($F143="地位Ⅰ",INDEX(幹材積成長量!$I$7:$K$148,MATCH((【入力】吸収量・排出量算定シート!$H143+(【入力】吸収量・排出量算定シート!CP$17-【入力】吸収量・排出量算定シート!$CF$17)),幹材積成長量!$I$7:$I$148,0),MATCH(【入力】吸収量・排出量算定シート!$G143,幹材積成長量!$I$7:$K$7,0)),IF($F143="地位Ⅲ",INDEX(幹材積成長量!$O$7:$Q$148,MATCH((【入力】吸収量・排出量算定シート!$H143+(【入力】吸収量・排出量算定シート!CP$17-【入力】吸収量・排出量算定シート!$CF$17)),幹材積成長量!$O$7:$O$148,0),MATCH(【入力】吸収量・排出量算定シート!$G143,幹材積成長量!$O$7:$Q$7,0)),INDEX(幹材積成長量!$L$7:$N$148,MATCH((【入力】吸収量・排出量算定シート!$H143+(【入力】吸収量・排出量算定シート!CP$17-【入力】吸収量・排出量算定シート!$CF$17)),幹材積成長量!$L$7:$L$148,0),MATCH(【入力】吸収量・排出量算定シート!$G143,幹材積成長量!$L$7:$N$7,0)))),0)</f>
        <v>0</v>
      </c>
      <c r="CQ143" s="2">
        <f>IFERROR(IF($F143="地位Ⅰ",INDEX(幹材積成長量!$I$7:$K$148,MATCH((【入力】吸収量・排出量算定シート!$H143+(【入力】吸収量・排出量算定シート!CQ$17-【入力】吸収量・排出量算定シート!$CF$17)),幹材積成長量!$I$7:$I$148,0),MATCH(【入力】吸収量・排出量算定シート!$G143,幹材積成長量!$I$7:$K$7,0)),IF($F143="地位Ⅲ",INDEX(幹材積成長量!$O$7:$Q$148,MATCH((【入力】吸収量・排出量算定シート!$H143+(【入力】吸収量・排出量算定シート!CQ$17-【入力】吸収量・排出量算定シート!$CF$17)),幹材積成長量!$O$7:$O$148,0),MATCH(【入力】吸収量・排出量算定シート!$G143,幹材積成長量!$O$7:$Q$7,0)),INDEX(幹材積成長量!$L$7:$N$148,MATCH((【入力】吸収量・排出量算定シート!$H143+(【入力】吸収量・排出量算定シート!CQ$17-【入力】吸収量・排出量算定シート!$CF$17)),幹材積成長量!$L$7:$L$148,0),MATCH(【入力】吸収量・排出量算定シート!$G143,幹材積成長量!$L$7:$N$7,0)))),0)</f>
        <v>0</v>
      </c>
      <c r="CR143" s="2">
        <f>IFERROR(IF($F143="地位Ⅰ",INDEX(幹材積成長量!$I$7:$K$148,MATCH((【入力】吸収量・排出量算定シート!$H143+(【入力】吸収量・排出量算定シート!CR$17-【入力】吸収量・排出量算定シート!$CF$17)),幹材積成長量!$I$7:$I$148,0),MATCH(【入力】吸収量・排出量算定シート!$G143,幹材積成長量!$I$7:$K$7,0)),IF($F143="地位Ⅲ",INDEX(幹材積成長量!$O$7:$Q$148,MATCH((【入力】吸収量・排出量算定シート!$H143+(【入力】吸収量・排出量算定シート!CR$17-【入力】吸収量・排出量算定シート!$CF$17)),幹材積成長量!$O$7:$O$148,0),MATCH(【入力】吸収量・排出量算定シート!$G143,幹材積成長量!$O$7:$Q$7,0)),INDEX(幹材積成長量!$L$7:$N$148,MATCH((【入力】吸収量・排出量算定シート!$H143+(【入力】吸収量・排出量算定シート!CR$17-【入力】吸収量・排出量算定シート!$CF$17)),幹材積成長量!$L$7:$L$148,0),MATCH(【入力】吸収量・排出量算定シート!$G143,幹材積成長量!$L$7:$N$7,0)))),0)</f>
        <v>0</v>
      </c>
      <c r="CS143" s="2">
        <f>IFERROR(IF($F143="地位Ⅰ",INDEX(幹材積成長量!$I$7:$K$148,MATCH((【入力】吸収量・排出量算定シート!$H143+(【入力】吸収量・排出量算定シート!CS$17-【入力】吸収量・排出量算定シート!$CF$17)),幹材積成長量!$I$7:$I$148,0),MATCH(【入力】吸収量・排出量算定シート!$G143,幹材積成長量!$I$7:$K$7,0)),IF($F143="地位Ⅲ",INDEX(幹材積成長量!$O$7:$Q$148,MATCH((【入力】吸収量・排出量算定シート!$H143+(【入力】吸収量・排出量算定シート!CS$17-【入力】吸収量・排出量算定シート!$CF$17)),幹材積成長量!$O$7:$O$148,0),MATCH(【入力】吸収量・排出量算定シート!$G143,幹材積成長量!$O$7:$Q$7,0)),INDEX(幹材積成長量!$L$7:$N$148,MATCH((【入力】吸収量・排出量算定シート!$H143+(【入力】吸収量・排出量算定シート!CS$17-【入力】吸収量・排出量算定シート!$CF$17)),幹材積成長量!$L$7:$L$148,0),MATCH(【入力】吸収量・排出量算定シート!$G143,幹材積成長量!$L$7:$N$7,0)))),0)</f>
        <v>0</v>
      </c>
      <c r="CT143" s="2">
        <f>IFERROR(IF($F143="地位Ⅰ",INDEX(幹材積成長量!$I$7:$K$148,MATCH((【入力】吸収量・排出量算定シート!$H143+(【入力】吸収量・排出量算定シート!CT$17-【入力】吸収量・排出量算定シート!$CF$17)),幹材積成長量!$I$7:$I$148,0),MATCH(【入力】吸収量・排出量算定シート!$G143,幹材積成長量!$I$7:$K$7,0)),IF($F143="地位Ⅲ",INDEX(幹材積成長量!$O$7:$Q$148,MATCH((【入力】吸収量・排出量算定シート!$H143+(【入力】吸収量・排出量算定シート!CT$17-【入力】吸収量・排出量算定シート!$CF$17)),幹材積成長量!$O$7:$O$148,0),MATCH(【入力】吸収量・排出量算定シート!$G143,幹材積成長量!$O$7:$Q$7,0)),INDEX(幹材積成長量!$L$7:$N$148,MATCH((【入力】吸収量・排出量算定シート!$H143+(【入力】吸収量・排出量算定シート!CT$17-【入力】吸収量・排出量算定シート!$CF$17)),幹材積成長量!$L$7:$L$148,0),MATCH(【入力】吸収量・排出量算定シート!$G143,幹材積成長量!$L$7:$N$7,0)))),0)</f>
        <v>0</v>
      </c>
      <c r="CU143" s="2">
        <f>IFERROR(IF($F143="地位Ⅰ",INDEX(幹材積成長量!$I$7:$K$148,MATCH((【入力】吸収量・排出量算定シート!$H143+(【入力】吸収量・排出量算定シート!CU$17-【入力】吸収量・排出量算定シート!$CF$17)),幹材積成長量!$I$7:$I$148,0),MATCH(【入力】吸収量・排出量算定シート!$G143,幹材積成長量!$I$7:$K$7,0)),IF($F143="地位Ⅲ",INDEX(幹材積成長量!$O$7:$Q$148,MATCH((【入力】吸収量・排出量算定シート!$H143+(【入力】吸収量・排出量算定シート!CU$17-【入力】吸収量・排出量算定シート!$CF$17)),幹材積成長量!$O$7:$O$148,0),MATCH(【入力】吸収量・排出量算定シート!$G143,幹材積成長量!$O$7:$Q$7,0)),INDEX(幹材積成長量!$L$7:$N$148,MATCH((【入力】吸収量・排出量算定シート!$H143+(【入力】吸収量・排出量算定シート!CU$17-【入力】吸収量・排出量算定シート!$CF$17)),幹材積成長量!$L$7:$L$148,0),MATCH(【入力】吸収量・排出量算定シート!$G143,幹材積成長量!$L$7:$N$7,0)))),0)</f>
        <v>0</v>
      </c>
      <c r="CV143" s="2">
        <f>IFERROR(IF($F143="地位Ⅰ",INDEX(幹材積成長量!$I$7:$K$148,MATCH((【入力】吸収量・排出量算定シート!$H143+(【入力】吸収量・排出量算定シート!CV$17-【入力】吸収量・排出量算定シート!$CF$17)),幹材積成長量!$I$7:$I$148,0),MATCH(【入力】吸収量・排出量算定シート!$G143,幹材積成長量!$I$7:$K$7,0)),IF($F143="地位Ⅲ",INDEX(幹材積成長量!$O$7:$Q$148,MATCH((【入力】吸収量・排出量算定シート!$H143+(【入力】吸収量・排出量算定シート!CV$17-【入力】吸収量・排出量算定シート!$CF$17)),幹材積成長量!$O$7:$O$148,0),MATCH(【入力】吸収量・排出量算定シート!$G143,幹材積成長量!$O$7:$Q$7,0)),INDEX(幹材積成長量!$L$7:$N$148,MATCH((【入力】吸収量・排出量算定シート!$H143+(【入力】吸収量・排出量算定シート!CV$17-【入力】吸収量・排出量算定シート!$CF$17)),幹材積成長量!$L$7:$L$148,0),MATCH(【入力】吸収量・排出量算定シート!$G143,幹材積成長量!$L$7:$N$7,0)))),0)</f>
        <v>0</v>
      </c>
      <c r="CW143" s="2">
        <f t="shared" si="284"/>
        <v>0</v>
      </c>
      <c r="CX143" s="2">
        <f t="shared" si="285"/>
        <v>0</v>
      </c>
      <c r="CY143" s="2">
        <f t="shared" si="286"/>
        <v>0</v>
      </c>
      <c r="CZ143" s="2">
        <f t="shared" si="287"/>
        <v>0</v>
      </c>
      <c r="DA143" s="2">
        <f t="shared" si="288"/>
        <v>0</v>
      </c>
      <c r="DB143" s="2">
        <f t="shared" si="289"/>
        <v>0</v>
      </c>
      <c r="DC143" s="2">
        <f t="shared" si="290"/>
        <v>0</v>
      </c>
      <c r="DD143" s="2">
        <f t="shared" si="291"/>
        <v>0</v>
      </c>
      <c r="DE143" s="2">
        <f t="shared" si="292"/>
        <v>0</v>
      </c>
      <c r="DF143" s="2">
        <f t="shared" si="293"/>
        <v>0</v>
      </c>
      <c r="DG143" s="2">
        <f t="shared" si="294"/>
        <v>0</v>
      </c>
      <c r="DH143" s="2">
        <f t="shared" si="295"/>
        <v>0</v>
      </c>
      <c r="DI143" s="2">
        <f t="shared" si="296"/>
        <v>0</v>
      </c>
      <c r="DJ143" s="2">
        <f t="shared" si="297"/>
        <v>0</v>
      </c>
      <c r="DK143" s="2">
        <f t="shared" si="298"/>
        <v>0</v>
      </c>
      <c r="DL143" s="2">
        <f t="shared" si="299"/>
        <v>0</v>
      </c>
      <c r="DM143" s="2">
        <f t="shared" si="300"/>
        <v>0</v>
      </c>
      <c r="DN143" s="187">
        <f>IFERROR(IF($F143="地位Ⅰ",INDEX(幹材積成長量!$AE$7:$AG$14,8,MATCH(【入力】吸収量・排出量算定シート!$G143,幹材積成長量!$AE$7:$AG$7,0)),IF($F143="地位Ⅲ",INDEX(幹材積成長量!$AK$7:$AM$14,8,MATCH(【入力】吸収量・排出量算定シート!$G143,幹材積成長量!$AK$7:$AM$7,0)),INDEX(幹材積成長量!$AH$7:$AJ$14,8,MATCH(【入力】吸収量・排出量算定シート!$G143,幹材積成長量!$AH$7:$AJ$7,0)))),0)</f>
        <v>0</v>
      </c>
      <c r="DO143" s="187">
        <f>IFERROR(IF($F143="地位Ⅰ",INDEX(幹材積成長量!$AE$7:$AG$14,8,MATCH(【入力】吸収量・排出量算定シート!$G143,幹材積成長量!$AE$7:$AG$7,0)),IF($F143="地位Ⅲ",INDEX(幹材積成長量!$AK$7:$AM$14,8,MATCH(【入力】吸収量・排出量算定シート!$G143,幹材積成長量!$AK$7:$AM$7,0)),INDEX(幹材積成長量!$AH$7:$AJ$14,8,MATCH(【入力】吸収量・排出量算定シート!$G143,幹材積成長量!$AH$7:$AJ$7,0)))),0)</f>
        <v>0</v>
      </c>
      <c r="DP143" s="187">
        <f>IFERROR(IF($F143="地位Ⅰ",INDEX(幹材積成長量!$AE$7:$AG$14,8,MATCH(【入力】吸収量・排出量算定シート!$G143,幹材積成長量!$AE$7:$AG$7,0)),IF($F143="地位Ⅲ",INDEX(幹材積成長量!$AK$7:$AM$14,8,MATCH(【入力】吸収量・排出量算定シート!$G143,幹材積成長量!$AK$7:$AM$7,0)),INDEX(幹材積成長量!$AH$7:$AJ$14,8,MATCH(【入力】吸収量・排出量算定シート!$G143,幹材積成長量!$AH$7:$AJ$7,0)))),0)</f>
        <v>0</v>
      </c>
      <c r="DQ143" s="187">
        <f>IFERROR(IF($F143="地位Ⅰ",INDEX(幹材積成長量!$AE$7:$AG$14,8,MATCH(【入力】吸収量・排出量算定シート!$G143,幹材積成長量!$AE$7:$AG$7,0)),IF($F143="地位Ⅲ",INDEX(幹材積成長量!$AK$7:$AM$14,8,MATCH(【入力】吸収量・排出量算定シート!$G143,幹材積成長量!$AK$7:$AM$7,0)),INDEX(幹材積成長量!$AH$7:$AJ$14,8,MATCH(【入力】吸収量・排出量算定シート!$G143,幹材積成長量!$AH$7:$AJ$7,0)))),0)</f>
        <v>0</v>
      </c>
      <c r="DR143" s="187">
        <f>IFERROR(IF($F143="地位Ⅰ",INDEX(幹材積成長量!$AE$7:$AG$14,8,MATCH(【入力】吸収量・排出量算定シート!$G143,幹材積成長量!$AE$7:$AG$7,0)),IF($F143="地位Ⅲ",INDEX(幹材積成長量!$AK$7:$AM$14,8,MATCH(【入力】吸収量・排出量算定シート!$G143,幹材積成長量!$AK$7:$AM$7,0)),INDEX(幹材積成長量!$AH$7:$AJ$14,8,MATCH(【入力】吸収量・排出量算定シート!$G143,幹材積成長量!$AH$7:$AJ$7,0)))),0)</f>
        <v>0</v>
      </c>
      <c r="DS143" s="187">
        <f>IFERROR(IF($F143="地位Ⅰ",INDEX(幹材積成長量!$AE$7:$AG$14,8,MATCH(【入力】吸収量・排出量算定シート!$G143,幹材積成長量!$AE$7:$AG$7,0)),IF($F143="地位Ⅲ",INDEX(幹材積成長量!$AK$7:$AM$14,8,MATCH(【入力】吸収量・排出量算定シート!$G143,幹材積成長量!$AK$7:$AM$7,0)),INDEX(幹材積成長量!$AH$7:$AJ$14,8,MATCH(【入力】吸収量・排出量算定シート!$G143,幹材積成長量!$AH$7:$AJ$7,0)))),0)</f>
        <v>0</v>
      </c>
      <c r="DT143" s="187">
        <f>IFERROR(IF($F143="地位Ⅰ",INDEX(幹材積成長量!$AE$7:$AG$14,8,MATCH(【入力】吸収量・排出量算定シート!$G143,幹材積成長量!$AE$7:$AG$7,0)),IF($F143="地位Ⅲ",INDEX(幹材積成長量!$AK$7:$AM$14,8,MATCH(【入力】吸収量・排出量算定シート!$G143,幹材積成長量!$AK$7:$AM$7,0)),INDEX(幹材積成長量!$AH$7:$AJ$14,8,MATCH(【入力】吸収量・排出量算定シート!$G143,幹材積成長量!$AH$7:$AJ$7,0)))),0)</f>
        <v>0</v>
      </c>
      <c r="DU143" s="187">
        <f>IFERROR(IF($F143="地位Ⅰ",INDEX(幹材積成長量!$AE$7:$AG$14,8,MATCH(【入力】吸収量・排出量算定シート!$G143,幹材積成長量!$AE$7:$AG$7,0)),IF($F143="地位Ⅲ",INDEX(幹材積成長量!$AK$7:$AM$14,8,MATCH(【入力】吸収量・排出量算定シート!$G143,幹材積成長量!$AK$7:$AM$7,0)),INDEX(幹材積成長量!$AH$7:$AJ$14,8,MATCH(【入力】吸収量・排出量算定シート!$G143,幹材積成長量!$AH$7:$AJ$7,0)))),0)</f>
        <v>0</v>
      </c>
      <c r="DV143" s="187">
        <f>IFERROR(IF($F143="地位Ⅰ",INDEX(幹材積成長量!$AE$7:$AG$14,8,MATCH(【入力】吸収量・排出量算定シート!$G143,幹材積成長量!$AE$7:$AG$7,0)),IF($F143="地位Ⅲ",INDEX(幹材積成長量!$AK$7:$AM$14,8,MATCH(【入力】吸収量・排出量算定シート!$G143,幹材積成長量!$AK$7:$AM$7,0)),INDEX(幹材積成長量!$AH$7:$AJ$14,8,MATCH(【入力】吸収量・排出量算定シート!$G143,幹材積成長量!$AH$7:$AJ$7,0)))),0)</f>
        <v>0</v>
      </c>
      <c r="DW143" s="187">
        <f>IFERROR(IF($F143="地位Ⅰ",INDEX(幹材積成長量!$AE$7:$AG$14,8,MATCH(【入力】吸収量・排出量算定シート!$G143,幹材積成長量!$AE$7:$AG$7,0)),IF($F143="地位Ⅲ",INDEX(幹材積成長量!$AK$7:$AM$14,8,MATCH(【入力】吸収量・排出量算定シート!$G143,幹材積成長量!$AK$7:$AM$7,0)),INDEX(幹材積成長量!$AH$7:$AJ$14,8,MATCH(【入力】吸収量・排出量算定シート!$G143,幹材積成長量!$AH$7:$AJ$7,0)))),0)</f>
        <v>0</v>
      </c>
      <c r="DX143" s="187">
        <f>IFERROR(IF($F143="地位Ⅰ",INDEX(幹材積成長量!$AE$7:$AG$14,8,MATCH(【入力】吸収量・排出量算定シート!$G143,幹材積成長量!$AE$7:$AG$7,0)),IF($F143="地位Ⅲ",INDEX(幹材積成長量!$AK$7:$AM$14,8,MATCH(【入力】吸収量・排出量算定シート!$G143,幹材積成長量!$AK$7:$AM$7,0)),INDEX(幹材積成長量!$AH$7:$AJ$14,8,MATCH(【入力】吸収量・排出量算定シート!$G143,幹材積成長量!$AH$7:$AJ$7,0)))),0)</f>
        <v>0</v>
      </c>
      <c r="DY143" s="187">
        <f>IFERROR(IF($F143="地位Ⅰ",INDEX(幹材積成長量!$AE$7:$AG$14,8,MATCH(【入力】吸収量・排出量算定シート!$G143,幹材積成長量!$AE$7:$AG$7,0)),IF($F143="地位Ⅲ",INDEX(幹材積成長量!$AK$7:$AM$14,8,MATCH(【入力】吸収量・排出量算定シート!$G143,幹材積成長量!$AK$7:$AM$7,0)),INDEX(幹材積成長量!$AH$7:$AJ$14,8,MATCH(【入力】吸収量・排出量算定シート!$G143,幹材積成長量!$AH$7:$AJ$7,0)))),0)</f>
        <v>0</v>
      </c>
      <c r="DZ143" s="187">
        <f>IFERROR(IF($F143="地位Ⅰ",INDEX(幹材積成長量!$AE$7:$AG$14,8,MATCH(【入力】吸収量・排出量算定シート!$G143,幹材積成長量!$AE$7:$AG$7,0)),IF($F143="地位Ⅲ",INDEX(幹材積成長量!$AK$7:$AM$14,8,MATCH(【入力】吸収量・排出量算定シート!$G143,幹材積成長量!$AK$7:$AM$7,0)),INDEX(幹材積成長量!$AH$7:$AJ$14,8,MATCH(【入力】吸収量・排出量算定シート!$G143,幹材積成長量!$AH$7:$AJ$7,0)))),0)</f>
        <v>0</v>
      </c>
      <c r="EA143" s="187">
        <f>IFERROR(IF($F143="地位Ⅰ",INDEX(幹材積成長量!$AE$7:$AG$14,8,MATCH(【入力】吸収量・排出量算定シート!$G143,幹材積成長量!$AE$7:$AG$7,0)),IF($F143="地位Ⅲ",INDEX(幹材積成長量!$AK$7:$AM$14,8,MATCH(【入力】吸収量・排出量算定シート!$G143,幹材積成長量!$AK$7:$AM$7,0)),INDEX(幹材積成長量!$AH$7:$AJ$14,8,MATCH(【入力】吸収量・排出量算定シート!$G143,幹材積成長量!$AH$7:$AJ$7,0)))),0)</f>
        <v>0</v>
      </c>
      <c r="EB143" s="187">
        <f>IFERROR(IF($F143="地位Ⅰ",INDEX(幹材積成長量!$AE$7:$AG$14,8,MATCH(【入力】吸収量・排出量算定シート!$G143,幹材積成長量!$AE$7:$AG$7,0)),IF($F143="地位Ⅲ",INDEX(幹材積成長量!$AK$7:$AM$14,8,MATCH(【入力】吸収量・排出量算定シート!$G143,幹材積成長量!$AK$7:$AM$7,0)),INDEX(幹材積成長量!$AH$7:$AJ$14,8,MATCH(【入力】吸収量・排出量算定シート!$G143,幹材積成長量!$AH$7:$AJ$7,0)))),0)</f>
        <v>0</v>
      </c>
      <c r="EC143" s="187">
        <f>IFERROR(IF($F143="地位Ⅰ",INDEX(幹材積成長量!$AE$7:$AG$14,8,MATCH(【入力】吸収量・排出量算定シート!$G143,幹材積成長量!$AE$7:$AG$7,0)),IF($F143="地位Ⅲ",INDEX(幹材積成長量!$AK$7:$AM$14,8,MATCH(【入力】吸収量・排出量算定シート!$G143,幹材積成長量!$AK$7:$AM$7,0)),INDEX(幹材積成長量!$AH$7:$AJ$14,8,MATCH(【入力】吸収量・排出量算定シート!$G143,幹材積成長量!$AH$7:$AJ$7,0)))),0)</f>
        <v>0</v>
      </c>
      <c r="ED143" s="186">
        <f t="shared" si="301"/>
        <v>0</v>
      </c>
      <c r="EE143" s="186">
        <f t="shared" si="302"/>
        <v>0</v>
      </c>
      <c r="EF143" s="186">
        <f t="shared" si="303"/>
        <v>0</v>
      </c>
      <c r="EG143" s="186">
        <f t="shared" si="304"/>
        <v>0</v>
      </c>
      <c r="EH143" s="186">
        <f t="shared" si="305"/>
        <v>0</v>
      </c>
      <c r="EI143" s="186">
        <f t="shared" si="306"/>
        <v>0</v>
      </c>
      <c r="EJ143" s="186">
        <f t="shared" si="307"/>
        <v>0</v>
      </c>
      <c r="EK143" s="186">
        <f t="shared" si="308"/>
        <v>0</v>
      </c>
      <c r="EL143" s="186">
        <f t="shared" si="309"/>
        <v>0</v>
      </c>
      <c r="EM143" s="186">
        <f t="shared" si="310"/>
        <v>0</v>
      </c>
      <c r="EN143" s="186">
        <f t="shared" si="311"/>
        <v>0</v>
      </c>
      <c r="EO143" s="186">
        <f t="shared" si="312"/>
        <v>0</v>
      </c>
      <c r="EP143" s="186">
        <f t="shared" si="313"/>
        <v>0</v>
      </c>
      <c r="EQ143" s="186">
        <f t="shared" si="314"/>
        <v>0</v>
      </c>
      <c r="ER143" s="186">
        <f t="shared" si="315"/>
        <v>0</v>
      </c>
      <c r="ES143" s="186">
        <f t="shared" si="316"/>
        <v>0</v>
      </c>
      <c r="ET143" s="186">
        <f t="shared" si="317"/>
        <v>0</v>
      </c>
    </row>
    <row r="144" spans="2:150" x14ac:dyDescent="0.3">
      <c r="B144" s="3"/>
      <c r="C144" s="3"/>
      <c r="D144" s="3"/>
      <c r="E144" s="3"/>
      <c r="G144" s="217"/>
      <c r="J144" s="3"/>
      <c r="M144" s="187">
        <f>IFERROR(IF($F144="地位Ⅰ",INDEX(幹材積成長量!$S$7:$U$148,MATCH(【入力】吸収量・排出量算定シート!$H144+(M$17-$M$17),幹材積成長量!$S$7:$S$148,0),MATCH($G144,幹材積成長量!$S$7:$U$7,0)),IF($F144="地位Ⅲ",INDEX(幹材積成長量!$Y$7:$AA$148,MATCH(【入力】吸収量・排出量算定シート!$H144+(M$17-$M$17),幹材積成長量!$Y$7:$Y$148,0),MATCH($G144,幹材積成長量!$Y$7:$AA$7,0)),INDEX(幹材積成長量!$V$7:$X$148,MATCH(【入力】吸収量・排出量算定シート!$H144+(M$17-$M$17),幹材積成長量!$V$7:$V$148,0),MATCH($G144,幹材積成長量!$V$7:$X$7,0)))),0)</f>
        <v>0</v>
      </c>
      <c r="N144" s="187">
        <f>IFERROR(IF($F144="地位Ⅰ",INDEX(幹材積成長量!$S$7:$U$148,MATCH(【入力】吸収量・排出量算定シート!$H144+(N$17-$M$17),幹材積成長量!$S$7:$S$148,0),MATCH($G144,幹材積成長量!$S$7:$U$7,0)),IF($F144="地位Ⅲ",INDEX(幹材積成長量!$Y$7:$AA$148,MATCH(【入力】吸収量・排出量算定シート!$H144+(N$17-$M$17),幹材積成長量!$Y$7:$Y$148,0),MATCH($G144,幹材積成長量!$Y$7:$AA$7,0)),INDEX(幹材積成長量!$V$7:$X$148,MATCH(【入力】吸収量・排出量算定シート!$H144+(N$17-$M$17),幹材積成長量!$V$7:$V$148,0),MATCH($G144,幹材積成長量!$V$7:$X$7,0)))),0)</f>
        <v>0</v>
      </c>
      <c r="O144" s="187">
        <f>IFERROR(IF($F144="地位Ⅰ",INDEX(幹材積成長量!$S$7:$U$148,MATCH(【入力】吸収量・排出量算定シート!$H144+(O$17-$M$17),幹材積成長量!$S$7:$S$148,0),MATCH($G144,幹材積成長量!$S$7:$U$7,0)),IF($F144="地位Ⅲ",INDEX(幹材積成長量!$Y$7:$AA$148,MATCH(【入力】吸収量・排出量算定シート!$H144+(O$17-$M$17),幹材積成長量!$Y$7:$Y$148,0),MATCH($G144,幹材積成長量!$Y$7:$AA$7,0)),INDEX(幹材積成長量!$V$7:$X$148,MATCH(【入力】吸収量・排出量算定シート!$H144+(O$17-$M$17),幹材積成長量!$V$7:$V$148,0),MATCH($G144,幹材積成長量!$V$7:$X$7,0)))),0)</f>
        <v>0</v>
      </c>
      <c r="P144" s="187">
        <f>IFERROR(IF($F144="地位Ⅰ",INDEX(幹材積成長量!$S$7:$U$148,MATCH(【入力】吸収量・排出量算定シート!$H144+(P$17-$M$17),幹材積成長量!$S$7:$S$148,0),MATCH($G144,幹材積成長量!$S$7:$U$7,0)),IF($F144="地位Ⅲ",INDEX(幹材積成長量!$Y$7:$AA$148,MATCH(【入力】吸収量・排出量算定シート!$H144+(P$17-$M$17),幹材積成長量!$Y$7:$Y$148,0),MATCH($G144,幹材積成長量!$Y$7:$AA$7,0)),INDEX(幹材積成長量!$V$7:$X$148,MATCH(【入力】吸収量・排出量算定シート!$H144+(P$17-$M$17),幹材積成長量!$V$7:$V$148,0),MATCH($G144,幹材積成長量!$V$7:$X$7,0)))),0)</f>
        <v>0</v>
      </c>
      <c r="Q144" s="187">
        <f>IFERROR(IF($F144="地位Ⅰ",INDEX(幹材積成長量!$S$7:$U$148,MATCH(【入力】吸収量・排出量算定シート!$H144+(Q$17-$M$17),幹材積成長量!$S$7:$S$148,0),MATCH($G144,幹材積成長量!$S$7:$U$7,0)),IF($F144="地位Ⅲ",INDEX(幹材積成長量!$Y$7:$AA$148,MATCH(【入力】吸収量・排出量算定シート!$H144+(Q$17-$M$17),幹材積成長量!$Y$7:$Y$148,0),MATCH($G144,幹材積成長量!$Y$7:$AA$7,0)),INDEX(幹材積成長量!$V$7:$X$148,MATCH(【入力】吸収量・排出量算定シート!$H144+(Q$17-$M$17),幹材積成長量!$V$7:$V$148,0),MATCH($G144,幹材積成長量!$V$7:$X$7,0)))),0)</f>
        <v>0</v>
      </c>
      <c r="R144" s="187">
        <f>IFERROR(IF($F144="地位Ⅰ",INDEX(幹材積成長量!$S$7:$U$148,MATCH(【入力】吸収量・排出量算定シート!$H144+(R$17-$M$17),幹材積成長量!$S$7:$S$148,0),MATCH($G144,幹材積成長量!$S$7:$U$7,0)),IF($F144="地位Ⅲ",INDEX(幹材積成長量!$Y$7:$AA$148,MATCH(【入力】吸収量・排出量算定シート!$H144+(R$17-$M$17),幹材積成長量!$Y$7:$Y$148,0),MATCH($G144,幹材積成長量!$Y$7:$AA$7,0)),INDEX(幹材積成長量!$V$7:$X$148,MATCH(【入力】吸収量・排出量算定シート!$H144+(R$17-$M$17),幹材積成長量!$V$7:$V$148,0),MATCH($G144,幹材積成長量!$V$7:$X$7,0)))),0)</f>
        <v>0</v>
      </c>
      <c r="S144" s="187">
        <f>IFERROR(IF($F144="地位Ⅰ",INDEX(幹材積成長量!$S$7:$U$148,MATCH(【入力】吸収量・排出量算定シート!$H144+(S$17-$M$17),幹材積成長量!$S$7:$S$148,0),MATCH($G144,幹材積成長量!$S$7:$U$7,0)),IF($F144="地位Ⅲ",INDEX(幹材積成長量!$Y$7:$AA$148,MATCH(【入力】吸収量・排出量算定シート!$H144+(S$17-$M$17),幹材積成長量!$Y$7:$Y$148,0),MATCH($G144,幹材積成長量!$Y$7:$AA$7,0)),INDEX(幹材積成長量!$V$7:$X$148,MATCH(【入力】吸収量・排出量算定シート!$H144+(S$17-$M$17),幹材積成長量!$V$7:$V$148,0),MATCH($G144,幹材積成長量!$V$7:$X$7,0)))),0)</f>
        <v>0</v>
      </c>
      <c r="T144" s="187">
        <f>IFERROR(IF($F144="地位Ⅰ",INDEX(幹材積成長量!$S$7:$U$148,MATCH(【入力】吸収量・排出量算定シート!$H144+(T$17-$M$17),幹材積成長量!$S$7:$S$148,0),MATCH($G144,幹材積成長量!$S$7:$U$7,0)),IF($F144="地位Ⅲ",INDEX(幹材積成長量!$Y$7:$AA$148,MATCH(【入力】吸収量・排出量算定シート!$H144+(T$17-$M$17),幹材積成長量!$Y$7:$Y$148,0),MATCH($G144,幹材積成長量!$Y$7:$AA$7,0)),INDEX(幹材積成長量!$V$7:$X$148,MATCH(【入力】吸収量・排出量算定シート!$H144+(T$17-$M$17),幹材積成長量!$V$7:$V$148,0),MATCH($G144,幹材積成長量!$V$7:$X$7,0)))),0)</f>
        <v>0</v>
      </c>
      <c r="U144" s="187">
        <f>IFERROR(IF($F144="地位Ⅰ",INDEX(幹材積成長量!$S$7:$U$148,MATCH(【入力】吸収量・排出量算定シート!$H144+(U$17-$M$17),幹材積成長量!$S$7:$S$148,0),MATCH($G144,幹材積成長量!$S$7:$U$7,0)),IF($F144="地位Ⅲ",INDEX(幹材積成長量!$Y$7:$AA$148,MATCH(【入力】吸収量・排出量算定シート!$H144+(U$17-$M$17),幹材積成長量!$Y$7:$Y$148,0),MATCH($G144,幹材積成長量!$Y$7:$AA$7,0)),INDEX(幹材積成長量!$V$7:$X$148,MATCH(【入力】吸収量・排出量算定シート!$H144+(U$17-$M$17),幹材積成長量!$V$7:$V$148,0),MATCH($G144,幹材積成長量!$V$7:$X$7,0)))),0)</f>
        <v>0</v>
      </c>
      <c r="V144" s="187">
        <f>IFERROR(IF($F144="地位Ⅰ",INDEX(幹材積成長量!$S$7:$U$148,MATCH(【入力】吸収量・排出量算定シート!$H144+(V$17-$M$17),幹材積成長量!$S$7:$S$148,0),MATCH($G144,幹材積成長量!$S$7:$U$7,0)),IF($F144="地位Ⅲ",INDEX(幹材積成長量!$Y$7:$AA$148,MATCH(【入力】吸収量・排出量算定シート!$H144+(V$17-$M$17),幹材積成長量!$Y$7:$Y$148,0),MATCH($G144,幹材積成長量!$Y$7:$AA$7,0)),INDEX(幹材積成長量!$V$7:$X$148,MATCH(【入力】吸収量・排出量算定シート!$H144+(V$17-$M$17),幹材積成長量!$V$7:$V$148,0),MATCH($G144,幹材積成長量!$V$7:$X$7,0)))),0)</f>
        <v>0</v>
      </c>
      <c r="W144" s="187">
        <f>IFERROR(IF($F144="地位Ⅰ",INDEX(幹材積成長量!$S$7:$U$148,MATCH(【入力】吸収量・排出量算定シート!$H144+(W$17-$M$17),幹材積成長量!$S$7:$S$148,0),MATCH($G144,幹材積成長量!$S$7:$U$7,0)),IF($F144="地位Ⅲ",INDEX(幹材積成長量!$Y$7:$AA$148,MATCH(【入力】吸収量・排出量算定シート!$H144+(W$17-$M$17),幹材積成長量!$Y$7:$Y$148,0),MATCH($G144,幹材積成長量!$Y$7:$AA$7,0)),INDEX(幹材積成長量!$V$7:$X$148,MATCH(【入力】吸収量・排出量算定シート!$H144+(W$17-$M$17),幹材積成長量!$V$7:$V$148,0),MATCH($G144,幹材積成長量!$V$7:$X$7,0)))),0)</f>
        <v>0</v>
      </c>
      <c r="X144" s="187">
        <f>IFERROR(IF($F144="地位Ⅰ",INDEX(幹材積成長量!$S$7:$U$148,MATCH(【入力】吸収量・排出量算定シート!$H144+(X$17-$M$17),幹材積成長量!$S$7:$S$148,0),MATCH($G144,幹材積成長量!$S$7:$U$7,0)),IF($F144="地位Ⅲ",INDEX(幹材積成長量!$Y$7:$AA$148,MATCH(【入力】吸収量・排出量算定シート!$H144+(X$17-$M$17),幹材積成長量!$Y$7:$Y$148,0),MATCH($G144,幹材積成長量!$Y$7:$AA$7,0)),INDEX(幹材積成長量!$V$7:$X$148,MATCH(【入力】吸収量・排出量算定シート!$H144+(X$17-$M$17),幹材積成長量!$V$7:$V$148,0),MATCH($G144,幹材積成長量!$V$7:$X$7,0)))),0)</f>
        <v>0</v>
      </c>
      <c r="Y144" s="187">
        <f>IFERROR(IF($F144="地位Ⅰ",INDEX(幹材積成長量!$S$7:$U$148,MATCH(【入力】吸収量・排出量算定シート!$H144+(Y$17-$M$17),幹材積成長量!$S$7:$S$148,0),MATCH($G144,幹材積成長量!$S$7:$U$7,0)),IF($F144="地位Ⅲ",INDEX(幹材積成長量!$Y$7:$AA$148,MATCH(【入力】吸収量・排出量算定シート!$H144+(Y$17-$M$17),幹材積成長量!$Y$7:$Y$148,0),MATCH($G144,幹材積成長量!$Y$7:$AA$7,0)),INDEX(幹材積成長量!$V$7:$X$148,MATCH(【入力】吸収量・排出量算定シート!$H144+(Y$17-$M$17),幹材積成長量!$V$7:$V$148,0),MATCH($G144,幹材積成長量!$V$7:$X$7,0)))),0)</f>
        <v>0</v>
      </c>
      <c r="Z144" s="187">
        <f>IFERROR(IF($F144="地位Ⅰ",INDEX(幹材積成長量!$S$7:$U$148,MATCH(【入力】吸収量・排出量算定シート!$H144+(Z$17-$M$17),幹材積成長量!$S$7:$S$148,0),MATCH($G144,幹材積成長量!$S$7:$U$7,0)),IF($F144="地位Ⅲ",INDEX(幹材積成長量!$Y$7:$AA$148,MATCH(【入力】吸収量・排出量算定シート!$H144+(Z$17-$M$17),幹材積成長量!$Y$7:$Y$148,0),MATCH($G144,幹材積成長量!$Y$7:$AA$7,0)),INDEX(幹材積成長量!$V$7:$X$148,MATCH(【入力】吸収量・排出量算定シート!$H144+(Z$17-$M$17),幹材積成長量!$V$7:$V$148,0),MATCH($G144,幹材積成長量!$V$7:$X$7,0)))),0)</f>
        <v>0</v>
      </c>
      <c r="AA144" s="187">
        <f>IFERROR(IF($F144="地位Ⅰ",INDEX(幹材積成長量!$S$7:$U$148,MATCH(【入力】吸収量・排出量算定シート!$H144+(AA$17-$M$17),幹材積成長量!$S$7:$S$148,0),MATCH($G144,幹材積成長量!$S$7:$U$7,0)),IF($F144="地位Ⅲ",INDEX(幹材積成長量!$Y$7:$AA$148,MATCH(【入力】吸収量・排出量算定シート!$H144+(AA$17-$M$17),幹材積成長量!$Y$7:$Y$148,0),MATCH($G144,幹材積成長量!$Y$7:$AA$7,0)),INDEX(幹材積成長量!$V$7:$X$148,MATCH(【入力】吸収量・排出量算定シート!$H144+(AA$17-$M$17),幹材積成長量!$V$7:$V$148,0),MATCH($G144,幹材積成長量!$V$7:$X$7,0)))),0)</f>
        <v>0</v>
      </c>
      <c r="AB144" s="187">
        <f>IFERROR(IF($F144="地位Ⅰ",INDEX(幹材積成長量!$S$7:$U$148,MATCH(【入力】吸収量・排出量算定シート!$H144+(AB$17-$M$17),幹材積成長量!$S$7:$S$148,0),MATCH($G144,幹材積成長量!$S$7:$U$7,0)),IF($F144="地位Ⅲ",INDEX(幹材積成長量!$Y$7:$AA$148,MATCH(【入力】吸収量・排出量算定シート!$H144+(AB$17-$M$17),幹材積成長量!$Y$7:$Y$148,0),MATCH($G144,幹材積成長量!$Y$7:$AA$7,0)),INDEX(幹材積成長量!$V$7:$X$148,MATCH(【入力】吸収量・排出量算定シート!$H144+(AB$17-$M$17),幹材積成長量!$V$7:$V$148,0),MATCH($G144,幹材積成長量!$V$7:$X$7,0)))),0)</f>
        <v>0</v>
      </c>
      <c r="AC144" s="187">
        <f>IFERROR(IF($F144="地位Ⅰ",INDEX(幹材積成長量!$S$7:$U$148,MATCH(【入力】吸収量・排出量算定シート!$H144+(AC$17-$M$17),幹材積成長量!$S$7:$S$148,0),MATCH($G144,幹材積成長量!$S$7:$U$7,0)),IF($F144="地位Ⅲ",INDEX(幹材積成長量!$Y$7:$AA$148,MATCH(【入力】吸収量・排出量算定シート!$H144+(AC$17-$M$17),幹材積成長量!$Y$7:$Y$148,0),MATCH($G144,幹材積成長量!$Y$7:$AA$7,0)),INDEX(幹材積成長量!$V$7:$X$148,MATCH(【入力】吸収量・排出量算定シート!$H144+(AC$17-$M$17),幹材積成長量!$V$7:$V$148,0),MATCH($G144,幹材積成長量!$V$7:$X$7,0)))),0)</f>
        <v>0</v>
      </c>
      <c r="AD144" s="2">
        <f>IFERROR(INDEX('BEF（拡大係数）'!$A$4:$AO$154,MATCH(【入力】吸収量・排出量算定シート!$H144,'BEF（拡大係数）'!$A$4:$A$154,0),MATCH($G144,'BEF（拡大係数）'!$A$4:$AO$4,0)),0)</f>
        <v>0</v>
      </c>
      <c r="AE144" s="2">
        <f>IFERROR(INDEX('BEF（拡大係数）'!$A$4:$AO$154,MATCH(【入力】吸収量・排出量算定シート!$H144,'BEF（拡大係数）'!$A$4:$A$154,0),MATCH($G144,'BEF（拡大係数）'!$A$4:$AO$4,0)),0)</f>
        <v>0</v>
      </c>
      <c r="AF144" s="2">
        <f>IFERROR(INDEX('BEF（拡大係数）'!$A$4:$AO$154,MATCH(【入力】吸収量・排出量算定シート!$H144,'BEF（拡大係数）'!$A$4:$A$154,0),MATCH($G144,'BEF（拡大係数）'!$A$4:$AO$4,0)),0)</f>
        <v>0</v>
      </c>
      <c r="AG144" s="2">
        <f>IFERROR(INDEX('BEF（拡大係数）'!$A$4:$AO$154,MATCH(【入力】吸収量・排出量算定シート!$H144,'BEF（拡大係数）'!$A$4:$A$154,0),MATCH($G144,'BEF（拡大係数）'!$A$4:$AO$4,0)),0)</f>
        <v>0</v>
      </c>
      <c r="AH144" s="2">
        <f>IFERROR(INDEX('BEF（拡大係数）'!$A$4:$AO$154,MATCH(【入力】吸収量・排出量算定シート!$H144,'BEF（拡大係数）'!$A$4:$A$154,0),MATCH($G144,'BEF（拡大係数）'!$A$4:$AO$4,0)),0)</f>
        <v>0</v>
      </c>
      <c r="AI144" s="2">
        <f>IFERROR(INDEX('BEF（拡大係数）'!$A$4:$AO$154,MATCH(【入力】吸収量・排出量算定シート!$H144,'BEF（拡大係数）'!$A$4:$A$154,0),MATCH($G144,'BEF（拡大係数）'!$A$4:$AO$4,0)),0)</f>
        <v>0</v>
      </c>
      <c r="AJ144" s="2">
        <f>IFERROR(INDEX('BEF（拡大係数）'!$A$4:$AO$154,MATCH(【入力】吸収量・排出量算定シート!$H144,'BEF（拡大係数）'!$A$4:$A$154,0),MATCH($G144,'BEF（拡大係数）'!$A$4:$AO$4,0)),0)</f>
        <v>0</v>
      </c>
      <c r="AK144" s="2">
        <f>IFERROR(INDEX('BEF（拡大係数）'!$A$4:$AO$154,MATCH(【入力】吸収量・排出量算定シート!$H144,'BEF（拡大係数）'!$A$4:$A$154,0),MATCH($G144,'BEF（拡大係数）'!$A$4:$AO$4,0)),0)</f>
        <v>0</v>
      </c>
      <c r="AL144" s="2">
        <f>IFERROR(INDEX('BEF（拡大係数）'!$A$4:$AO$154,MATCH(【入力】吸収量・排出量算定シート!$H144,'BEF（拡大係数）'!$A$4:$A$154,0),MATCH($G144,'BEF（拡大係数）'!$A$4:$AO$4,0)),0)</f>
        <v>0</v>
      </c>
      <c r="AM144" s="2">
        <f>IFERROR(INDEX('BEF（拡大係数）'!$A$4:$AO$154,MATCH(【入力】吸収量・排出量算定シート!$H144,'BEF（拡大係数）'!$A$4:$A$154,0),MATCH($G144,'BEF（拡大係数）'!$A$4:$AO$4,0)),0)</f>
        <v>0</v>
      </c>
      <c r="AN144" s="2">
        <f>IFERROR(INDEX('BEF（拡大係数）'!$A$4:$AO$154,MATCH(【入力】吸収量・排出量算定シート!$H144,'BEF（拡大係数）'!$A$4:$A$154,0),MATCH($G144,'BEF（拡大係数）'!$A$4:$AO$4,0)),0)</f>
        <v>0</v>
      </c>
      <c r="AO144" s="2">
        <f>IFERROR(INDEX('BEF（拡大係数）'!$A$4:$AO$154,MATCH(【入力】吸収量・排出量算定シート!$H144,'BEF（拡大係数）'!$A$4:$A$154,0),MATCH($G144,'BEF（拡大係数）'!$A$4:$AO$4,0)),0)</f>
        <v>0</v>
      </c>
      <c r="AP144" s="2">
        <f>IFERROR(INDEX('BEF（拡大係数）'!$A$4:$AO$154,MATCH(【入力】吸収量・排出量算定シート!$H144,'BEF（拡大係数）'!$A$4:$A$154,0),MATCH($G144,'BEF（拡大係数）'!$A$4:$AO$4,0)),0)</f>
        <v>0</v>
      </c>
      <c r="AQ144" s="2">
        <f>IFERROR(INDEX('BEF（拡大係数）'!$A$4:$AO$154,MATCH(【入力】吸収量・排出量算定シート!$H144,'BEF（拡大係数）'!$A$4:$A$154,0),MATCH($G144,'BEF（拡大係数）'!$A$4:$AO$4,0)),0)</f>
        <v>0</v>
      </c>
      <c r="AR144" s="2">
        <f>IFERROR(INDEX('BEF（拡大係数）'!$A$4:$AO$154,MATCH(【入力】吸収量・排出量算定シート!$H144,'BEF（拡大係数）'!$A$4:$A$154,0),MATCH($G144,'BEF（拡大係数）'!$A$4:$AO$4,0)),0)</f>
        <v>0</v>
      </c>
      <c r="AS144" s="2">
        <f>IFERROR(INDEX('BEF（拡大係数）'!$A$4:$AO$154,MATCH(【入力】吸収量・排出量算定シート!$H144,'BEF（拡大係数）'!$A$4:$A$154,0),MATCH($G144,'BEF（拡大係数）'!$A$4:$AO$4,0)),0)</f>
        <v>0</v>
      </c>
      <c r="AT144" s="2">
        <f>IFERROR(INDEX('BEF（拡大係数）'!$A$4:$AO$154,MATCH(【入力】吸収量・排出量算定シート!$H144,'BEF（拡大係数）'!$A$4:$A$154,0),MATCH($G144,'BEF（拡大係数）'!$A$4:$AO$4,0)),0)</f>
        <v>0</v>
      </c>
      <c r="AU144" s="2">
        <f>IFERROR(VLOOKUP($G144,パラメータ_オリジナル!$B$6:$G$45,4,FALSE),0)</f>
        <v>0</v>
      </c>
      <c r="AV144" s="2">
        <f>IFERROR(VLOOKUP($G144,パラメータ_オリジナル!$B$6:$G$45,5,FALSE),0)</f>
        <v>0</v>
      </c>
      <c r="AW144" s="2">
        <f>IFERROR(VLOOKUP($G144,パラメータ_オリジナル!$B$6:$G$45,6,FALSE),0)</f>
        <v>0</v>
      </c>
      <c r="AX144" s="125">
        <f t="shared" si="250"/>
        <v>0</v>
      </c>
      <c r="AY144" s="125">
        <f t="shared" si="251"/>
        <v>0</v>
      </c>
      <c r="AZ144" s="125">
        <f t="shared" si="252"/>
        <v>0</v>
      </c>
      <c r="BA144" s="125">
        <f t="shared" si="253"/>
        <v>0</v>
      </c>
      <c r="BB144" s="125">
        <f t="shared" si="254"/>
        <v>0</v>
      </c>
      <c r="BC144" s="125">
        <f t="shared" si="255"/>
        <v>0</v>
      </c>
      <c r="BD144" s="125">
        <f t="shared" si="256"/>
        <v>0</v>
      </c>
      <c r="BE144" s="125">
        <f t="shared" si="257"/>
        <v>0</v>
      </c>
      <c r="BF144" s="125">
        <f t="shared" si="258"/>
        <v>0</v>
      </c>
      <c r="BG144" s="125">
        <f t="shared" si="259"/>
        <v>0</v>
      </c>
      <c r="BH144" s="125">
        <f t="shared" si="260"/>
        <v>0</v>
      </c>
      <c r="BI144" s="125">
        <f t="shared" si="261"/>
        <v>0</v>
      </c>
      <c r="BJ144" s="125">
        <f t="shared" si="262"/>
        <v>0</v>
      </c>
      <c r="BK144" s="125">
        <f t="shared" si="263"/>
        <v>0</v>
      </c>
      <c r="BL144" s="125">
        <f t="shared" si="264"/>
        <v>0</v>
      </c>
      <c r="BM144" s="125">
        <f t="shared" si="265"/>
        <v>0</v>
      </c>
      <c r="BN144" s="125">
        <f t="shared" si="266"/>
        <v>0</v>
      </c>
      <c r="BO144" s="125">
        <f t="shared" si="267"/>
        <v>0</v>
      </c>
      <c r="BP144" s="125">
        <f t="shared" si="268"/>
        <v>0</v>
      </c>
      <c r="BQ144" s="125">
        <f t="shared" si="269"/>
        <v>0</v>
      </c>
      <c r="BR144" s="125">
        <f t="shared" si="270"/>
        <v>0</v>
      </c>
      <c r="BS144" s="125">
        <f t="shared" si="271"/>
        <v>0</v>
      </c>
      <c r="BT144" s="125">
        <f t="shared" si="272"/>
        <v>0</v>
      </c>
      <c r="BU144" s="125">
        <f t="shared" si="273"/>
        <v>0</v>
      </c>
      <c r="BV144" s="125">
        <f t="shared" si="274"/>
        <v>0</v>
      </c>
      <c r="BW144" s="125">
        <f t="shared" si="275"/>
        <v>0</v>
      </c>
      <c r="BX144" s="125">
        <f t="shared" si="276"/>
        <v>0</v>
      </c>
      <c r="BY144" s="125">
        <f t="shared" si="277"/>
        <v>0</v>
      </c>
      <c r="BZ144" s="125">
        <f t="shared" si="278"/>
        <v>0</v>
      </c>
      <c r="CA144" s="125">
        <f t="shared" si="279"/>
        <v>0</v>
      </c>
      <c r="CB144" s="125">
        <f t="shared" si="280"/>
        <v>0</v>
      </c>
      <c r="CC144" s="125">
        <f t="shared" si="281"/>
        <v>0</v>
      </c>
      <c r="CD144" s="125">
        <f t="shared" si="282"/>
        <v>0</v>
      </c>
      <c r="CE144" s="125">
        <f t="shared" si="283"/>
        <v>0</v>
      </c>
      <c r="CF144" s="2">
        <f>IFERROR(IF($F144="地位Ⅰ",INDEX(幹材積成長量!$I$7:$K$148,MATCH((【入力】吸収量・排出量算定シート!$H144+(【入力】吸収量・排出量算定シート!CF$17-【入力】吸収量・排出量算定シート!$CF$17)),幹材積成長量!$I$7:$I$148,0),MATCH(【入力】吸収量・排出量算定シート!$G144,幹材積成長量!$I$7:$K$7,0)),IF($F144="地位Ⅲ",INDEX(幹材積成長量!$O$7:$Q$148,MATCH((【入力】吸収量・排出量算定シート!$H144+(【入力】吸収量・排出量算定シート!CF$17-【入力】吸収量・排出量算定シート!$CF$17)),幹材積成長量!$O$7:$O$148,0),MATCH(【入力】吸収量・排出量算定シート!$G144,幹材積成長量!$O$7:$Q$7,0)),INDEX(幹材積成長量!$L$7:$N$148,MATCH((【入力】吸収量・排出量算定シート!$H144+(【入力】吸収量・排出量算定シート!CF$17-【入力】吸収量・排出量算定シート!$CF$17)),幹材積成長量!$L$7:$L$148,0),MATCH(【入力】吸収量・排出量算定シート!$G144,幹材積成長量!$L$7:$N$7,0)))),0)</f>
        <v>0</v>
      </c>
      <c r="CG144" s="2">
        <f>IFERROR(IF($F144="地位Ⅰ",INDEX(幹材積成長量!$I$7:$K$148,MATCH((【入力】吸収量・排出量算定シート!$H144+(【入力】吸収量・排出量算定シート!CG$17-【入力】吸収量・排出量算定シート!$CF$17)),幹材積成長量!$I$7:$I$148,0),MATCH(【入力】吸収量・排出量算定シート!$G144,幹材積成長量!$I$7:$K$7,0)),IF($F144="地位Ⅲ",INDEX(幹材積成長量!$O$7:$Q$148,MATCH((【入力】吸収量・排出量算定シート!$H144+(【入力】吸収量・排出量算定シート!CG$17-【入力】吸収量・排出量算定シート!$CF$17)),幹材積成長量!$O$7:$O$148,0),MATCH(【入力】吸収量・排出量算定シート!$G144,幹材積成長量!$O$7:$Q$7,0)),INDEX(幹材積成長量!$L$7:$N$148,MATCH((【入力】吸収量・排出量算定シート!$H144+(【入力】吸収量・排出量算定シート!CG$17-【入力】吸収量・排出量算定シート!$CF$17)),幹材積成長量!$L$7:$L$148,0),MATCH(【入力】吸収量・排出量算定シート!$G144,幹材積成長量!$L$7:$N$7,0)))),0)</f>
        <v>0</v>
      </c>
      <c r="CH144" s="2">
        <f>IFERROR(IF($F144="地位Ⅰ",INDEX(幹材積成長量!$I$7:$K$148,MATCH((【入力】吸収量・排出量算定シート!$H144+(【入力】吸収量・排出量算定シート!CH$17-【入力】吸収量・排出量算定シート!$CF$17)),幹材積成長量!$I$7:$I$148,0),MATCH(【入力】吸収量・排出量算定シート!$G144,幹材積成長量!$I$7:$K$7,0)),IF($F144="地位Ⅲ",INDEX(幹材積成長量!$O$7:$Q$148,MATCH((【入力】吸収量・排出量算定シート!$H144+(【入力】吸収量・排出量算定シート!CH$17-【入力】吸収量・排出量算定シート!$CF$17)),幹材積成長量!$O$7:$O$148,0),MATCH(【入力】吸収量・排出量算定シート!$G144,幹材積成長量!$O$7:$Q$7,0)),INDEX(幹材積成長量!$L$7:$N$148,MATCH((【入力】吸収量・排出量算定シート!$H144+(【入力】吸収量・排出量算定シート!CH$17-【入力】吸収量・排出量算定シート!$CF$17)),幹材積成長量!$L$7:$L$148,0),MATCH(【入力】吸収量・排出量算定シート!$G144,幹材積成長量!$L$7:$N$7,0)))),0)</f>
        <v>0</v>
      </c>
      <c r="CI144" s="2">
        <f>IFERROR(IF($F144="地位Ⅰ",INDEX(幹材積成長量!$I$7:$K$148,MATCH((【入力】吸収量・排出量算定シート!$H144+(【入力】吸収量・排出量算定シート!CI$17-【入力】吸収量・排出量算定シート!$CF$17)),幹材積成長量!$I$7:$I$148,0),MATCH(【入力】吸収量・排出量算定シート!$G144,幹材積成長量!$I$7:$K$7,0)),IF($F144="地位Ⅲ",INDEX(幹材積成長量!$O$7:$Q$148,MATCH((【入力】吸収量・排出量算定シート!$H144+(【入力】吸収量・排出量算定シート!CI$17-【入力】吸収量・排出量算定シート!$CF$17)),幹材積成長量!$O$7:$O$148,0),MATCH(【入力】吸収量・排出量算定シート!$G144,幹材積成長量!$O$7:$Q$7,0)),INDEX(幹材積成長量!$L$7:$N$148,MATCH((【入力】吸収量・排出量算定シート!$H144+(【入力】吸収量・排出量算定シート!CI$17-【入力】吸収量・排出量算定シート!$CF$17)),幹材積成長量!$L$7:$L$148,0),MATCH(【入力】吸収量・排出量算定シート!$G144,幹材積成長量!$L$7:$N$7,0)))),0)</f>
        <v>0</v>
      </c>
      <c r="CJ144" s="2">
        <f>IFERROR(IF($F144="地位Ⅰ",INDEX(幹材積成長量!$I$7:$K$148,MATCH((【入力】吸収量・排出量算定シート!$H144+(【入力】吸収量・排出量算定シート!CJ$17-【入力】吸収量・排出量算定シート!$CF$17)),幹材積成長量!$I$7:$I$148,0),MATCH(【入力】吸収量・排出量算定シート!$G144,幹材積成長量!$I$7:$K$7,0)),IF($F144="地位Ⅲ",INDEX(幹材積成長量!$O$7:$Q$148,MATCH((【入力】吸収量・排出量算定シート!$H144+(【入力】吸収量・排出量算定シート!CJ$17-【入力】吸収量・排出量算定シート!$CF$17)),幹材積成長量!$O$7:$O$148,0),MATCH(【入力】吸収量・排出量算定シート!$G144,幹材積成長量!$O$7:$Q$7,0)),INDEX(幹材積成長量!$L$7:$N$148,MATCH((【入力】吸収量・排出量算定シート!$H144+(【入力】吸収量・排出量算定シート!CJ$17-【入力】吸収量・排出量算定シート!$CF$17)),幹材積成長量!$L$7:$L$148,0),MATCH(【入力】吸収量・排出量算定シート!$G144,幹材積成長量!$L$7:$N$7,0)))),0)</f>
        <v>0</v>
      </c>
      <c r="CK144" s="2">
        <f>IFERROR(IF($F144="地位Ⅰ",INDEX(幹材積成長量!$I$7:$K$148,MATCH((【入力】吸収量・排出量算定シート!$H144+(【入力】吸収量・排出量算定シート!CK$17-【入力】吸収量・排出量算定シート!$CF$17)),幹材積成長量!$I$7:$I$148,0),MATCH(【入力】吸収量・排出量算定シート!$G144,幹材積成長量!$I$7:$K$7,0)),IF($F144="地位Ⅲ",INDEX(幹材積成長量!$O$7:$Q$148,MATCH((【入力】吸収量・排出量算定シート!$H144+(【入力】吸収量・排出量算定シート!CK$17-【入力】吸収量・排出量算定シート!$CF$17)),幹材積成長量!$O$7:$O$148,0),MATCH(【入力】吸収量・排出量算定シート!$G144,幹材積成長量!$O$7:$Q$7,0)),INDEX(幹材積成長量!$L$7:$N$148,MATCH((【入力】吸収量・排出量算定シート!$H144+(【入力】吸収量・排出量算定シート!CK$17-【入力】吸収量・排出量算定シート!$CF$17)),幹材積成長量!$L$7:$L$148,0),MATCH(【入力】吸収量・排出量算定シート!$G144,幹材積成長量!$L$7:$N$7,0)))),0)</f>
        <v>0</v>
      </c>
      <c r="CL144" s="2">
        <f>IFERROR(IF($F144="地位Ⅰ",INDEX(幹材積成長量!$I$7:$K$148,MATCH((【入力】吸収量・排出量算定シート!$H144+(【入力】吸収量・排出量算定シート!CL$17-【入力】吸収量・排出量算定シート!$CF$17)),幹材積成長量!$I$7:$I$148,0),MATCH(【入力】吸収量・排出量算定シート!$G144,幹材積成長量!$I$7:$K$7,0)),IF($F144="地位Ⅲ",INDEX(幹材積成長量!$O$7:$Q$148,MATCH((【入力】吸収量・排出量算定シート!$H144+(【入力】吸収量・排出量算定シート!CL$17-【入力】吸収量・排出量算定シート!$CF$17)),幹材積成長量!$O$7:$O$148,0),MATCH(【入力】吸収量・排出量算定シート!$G144,幹材積成長量!$O$7:$Q$7,0)),INDEX(幹材積成長量!$L$7:$N$148,MATCH((【入力】吸収量・排出量算定シート!$H144+(【入力】吸収量・排出量算定シート!CL$17-【入力】吸収量・排出量算定シート!$CF$17)),幹材積成長量!$L$7:$L$148,0),MATCH(【入力】吸収量・排出量算定シート!$G144,幹材積成長量!$L$7:$N$7,0)))),0)</f>
        <v>0</v>
      </c>
      <c r="CM144" s="2">
        <f>IFERROR(IF($F144="地位Ⅰ",INDEX(幹材積成長量!$I$7:$K$148,MATCH((【入力】吸収量・排出量算定シート!$H144+(【入力】吸収量・排出量算定シート!CM$17-【入力】吸収量・排出量算定シート!$CF$17)),幹材積成長量!$I$7:$I$148,0),MATCH(【入力】吸収量・排出量算定シート!$G144,幹材積成長量!$I$7:$K$7,0)),IF($F144="地位Ⅲ",INDEX(幹材積成長量!$O$7:$Q$148,MATCH((【入力】吸収量・排出量算定シート!$H144+(【入力】吸収量・排出量算定シート!CM$17-【入力】吸収量・排出量算定シート!$CF$17)),幹材積成長量!$O$7:$O$148,0),MATCH(【入力】吸収量・排出量算定シート!$G144,幹材積成長量!$O$7:$Q$7,0)),INDEX(幹材積成長量!$L$7:$N$148,MATCH((【入力】吸収量・排出量算定シート!$H144+(【入力】吸収量・排出量算定シート!CM$17-【入力】吸収量・排出量算定シート!$CF$17)),幹材積成長量!$L$7:$L$148,0),MATCH(【入力】吸収量・排出量算定シート!$G144,幹材積成長量!$L$7:$N$7,0)))),0)</f>
        <v>0</v>
      </c>
      <c r="CN144" s="2">
        <f>IFERROR(IF($F144="地位Ⅰ",INDEX(幹材積成長量!$I$7:$K$148,MATCH((【入力】吸収量・排出量算定シート!$H144+(【入力】吸収量・排出量算定シート!CN$17-【入力】吸収量・排出量算定シート!$CF$17)),幹材積成長量!$I$7:$I$148,0),MATCH(【入力】吸収量・排出量算定シート!$G144,幹材積成長量!$I$7:$K$7,0)),IF($F144="地位Ⅲ",INDEX(幹材積成長量!$O$7:$Q$148,MATCH((【入力】吸収量・排出量算定シート!$H144+(【入力】吸収量・排出量算定シート!CN$17-【入力】吸収量・排出量算定シート!$CF$17)),幹材積成長量!$O$7:$O$148,0),MATCH(【入力】吸収量・排出量算定シート!$G144,幹材積成長量!$O$7:$Q$7,0)),INDEX(幹材積成長量!$L$7:$N$148,MATCH((【入力】吸収量・排出量算定シート!$H144+(【入力】吸収量・排出量算定シート!CN$17-【入力】吸収量・排出量算定シート!$CF$17)),幹材積成長量!$L$7:$L$148,0),MATCH(【入力】吸収量・排出量算定シート!$G144,幹材積成長量!$L$7:$N$7,0)))),0)</f>
        <v>0</v>
      </c>
      <c r="CO144" s="2">
        <f>IFERROR(IF($F144="地位Ⅰ",INDEX(幹材積成長量!$I$7:$K$148,MATCH((【入力】吸収量・排出量算定シート!$H144+(【入力】吸収量・排出量算定シート!CO$17-【入力】吸収量・排出量算定シート!$CF$17)),幹材積成長量!$I$7:$I$148,0),MATCH(【入力】吸収量・排出量算定シート!$G144,幹材積成長量!$I$7:$K$7,0)),IF($F144="地位Ⅲ",INDEX(幹材積成長量!$O$7:$Q$148,MATCH((【入力】吸収量・排出量算定シート!$H144+(【入力】吸収量・排出量算定シート!CO$17-【入力】吸収量・排出量算定シート!$CF$17)),幹材積成長量!$O$7:$O$148,0),MATCH(【入力】吸収量・排出量算定シート!$G144,幹材積成長量!$O$7:$Q$7,0)),INDEX(幹材積成長量!$L$7:$N$148,MATCH((【入力】吸収量・排出量算定シート!$H144+(【入力】吸収量・排出量算定シート!CO$17-【入力】吸収量・排出量算定シート!$CF$17)),幹材積成長量!$L$7:$L$148,0),MATCH(【入力】吸収量・排出量算定シート!$G144,幹材積成長量!$L$7:$N$7,0)))),0)</f>
        <v>0</v>
      </c>
      <c r="CP144" s="2">
        <f>IFERROR(IF($F144="地位Ⅰ",INDEX(幹材積成長量!$I$7:$K$148,MATCH((【入力】吸収量・排出量算定シート!$H144+(【入力】吸収量・排出量算定シート!CP$17-【入力】吸収量・排出量算定シート!$CF$17)),幹材積成長量!$I$7:$I$148,0),MATCH(【入力】吸収量・排出量算定シート!$G144,幹材積成長量!$I$7:$K$7,0)),IF($F144="地位Ⅲ",INDEX(幹材積成長量!$O$7:$Q$148,MATCH((【入力】吸収量・排出量算定シート!$H144+(【入力】吸収量・排出量算定シート!CP$17-【入力】吸収量・排出量算定シート!$CF$17)),幹材積成長量!$O$7:$O$148,0),MATCH(【入力】吸収量・排出量算定シート!$G144,幹材積成長量!$O$7:$Q$7,0)),INDEX(幹材積成長量!$L$7:$N$148,MATCH((【入力】吸収量・排出量算定シート!$H144+(【入力】吸収量・排出量算定シート!CP$17-【入力】吸収量・排出量算定シート!$CF$17)),幹材積成長量!$L$7:$L$148,0),MATCH(【入力】吸収量・排出量算定シート!$G144,幹材積成長量!$L$7:$N$7,0)))),0)</f>
        <v>0</v>
      </c>
      <c r="CQ144" s="2">
        <f>IFERROR(IF($F144="地位Ⅰ",INDEX(幹材積成長量!$I$7:$K$148,MATCH((【入力】吸収量・排出量算定シート!$H144+(【入力】吸収量・排出量算定シート!CQ$17-【入力】吸収量・排出量算定シート!$CF$17)),幹材積成長量!$I$7:$I$148,0),MATCH(【入力】吸収量・排出量算定シート!$G144,幹材積成長量!$I$7:$K$7,0)),IF($F144="地位Ⅲ",INDEX(幹材積成長量!$O$7:$Q$148,MATCH((【入力】吸収量・排出量算定シート!$H144+(【入力】吸収量・排出量算定シート!CQ$17-【入力】吸収量・排出量算定シート!$CF$17)),幹材積成長量!$O$7:$O$148,0),MATCH(【入力】吸収量・排出量算定シート!$G144,幹材積成長量!$O$7:$Q$7,0)),INDEX(幹材積成長量!$L$7:$N$148,MATCH((【入力】吸収量・排出量算定シート!$H144+(【入力】吸収量・排出量算定シート!CQ$17-【入力】吸収量・排出量算定シート!$CF$17)),幹材積成長量!$L$7:$L$148,0),MATCH(【入力】吸収量・排出量算定シート!$G144,幹材積成長量!$L$7:$N$7,0)))),0)</f>
        <v>0</v>
      </c>
      <c r="CR144" s="2">
        <f>IFERROR(IF($F144="地位Ⅰ",INDEX(幹材積成長量!$I$7:$K$148,MATCH((【入力】吸収量・排出量算定シート!$H144+(【入力】吸収量・排出量算定シート!CR$17-【入力】吸収量・排出量算定シート!$CF$17)),幹材積成長量!$I$7:$I$148,0),MATCH(【入力】吸収量・排出量算定シート!$G144,幹材積成長量!$I$7:$K$7,0)),IF($F144="地位Ⅲ",INDEX(幹材積成長量!$O$7:$Q$148,MATCH((【入力】吸収量・排出量算定シート!$H144+(【入力】吸収量・排出量算定シート!CR$17-【入力】吸収量・排出量算定シート!$CF$17)),幹材積成長量!$O$7:$O$148,0),MATCH(【入力】吸収量・排出量算定シート!$G144,幹材積成長量!$O$7:$Q$7,0)),INDEX(幹材積成長量!$L$7:$N$148,MATCH((【入力】吸収量・排出量算定シート!$H144+(【入力】吸収量・排出量算定シート!CR$17-【入力】吸収量・排出量算定シート!$CF$17)),幹材積成長量!$L$7:$L$148,0),MATCH(【入力】吸収量・排出量算定シート!$G144,幹材積成長量!$L$7:$N$7,0)))),0)</f>
        <v>0</v>
      </c>
      <c r="CS144" s="2">
        <f>IFERROR(IF($F144="地位Ⅰ",INDEX(幹材積成長量!$I$7:$K$148,MATCH((【入力】吸収量・排出量算定シート!$H144+(【入力】吸収量・排出量算定シート!CS$17-【入力】吸収量・排出量算定シート!$CF$17)),幹材積成長量!$I$7:$I$148,0),MATCH(【入力】吸収量・排出量算定シート!$G144,幹材積成長量!$I$7:$K$7,0)),IF($F144="地位Ⅲ",INDEX(幹材積成長量!$O$7:$Q$148,MATCH((【入力】吸収量・排出量算定シート!$H144+(【入力】吸収量・排出量算定シート!CS$17-【入力】吸収量・排出量算定シート!$CF$17)),幹材積成長量!$O$7:$O$148,0),MATCH(【入力】吸収量・排出量算定シート!$G144,幹材積成長量!$O$7:$Q$7,0)),INDEX(幹材積成長量!$L$7:$N$148,MATCH((【入力】吸収量・排出量算定シート!$H144+(【入力】吸収量・排出量算定シート!CS$17-【入力】吸収量・排出量算定シート!$CF$17)),幹材積成長量!$L$7:$L$148,0),MATCH(【入力】吸収量・排出量算定シート!$G144,幹材積成長量!$L$7:$N$7,0)))),0)</f>
        <v>0</v>
      </c>
      <c r="CT144" s="2">
        <f>IFERROR(IF($F144="地位Ⅰ",INDEX(幹材積成長量!$I$7:$K$148,MATCH((【入力】吸収量・排出量算定シート!$H144+(【入力】吸収量・排出量算定シート!CT$17-【入力】吸収量・排出量算定シート!$CF$17)),幹材積成長量!$I$7:$I$148,0),MATCH(【入力】吸収量・排出量算定シート!$G144,幹材積成長量!$I$7:$K$7,0)),IF($F144="地位Ⅲ",INDEX(幹材積成長量!$O$7:$Q$148,MATCH((【入力】吸収量・排出量算定シート!$H144+(【入力】吸収量・排出量算定シート!CT$17-【入力】吸収量・排出量算定シート!$CF$17)),幹材積成長量!$O$7:$O$148,0),MATCH(【入力】吸収量・排出量算定シート!$G144,幹材積成長量!$O$7:$Q$7,0)),INDEX(幹材積成長量!$L$7:$N$148,MATCH((【入力】吸収量・排出量算定シート!$H144+(【入力】吸収量・排出量算定シート!CT$17-【入力】吸収量・排出量算定シート!$CF$17)),幹材積成長量!$L$7:$L$148,0),MATCH(【入力】吸収量・排出量算定シート!$G144,幹材積成長量!$L$7:$N$7,0)))),0)</f>
        <v>0</v>
      </c>
      <c r="CU144" s="2">
        <f>IFERROR(IF($F144="地位Ⅰ",INDEX(幹材積成長量!$I$7:$K$148,MATCH((【入力】吸収量・排出量算定シート!$H144+(【入力】吸収量・排出量算定シート!CU$17-【入力】吸収量・排出量算定シート!$CF$17)),幹材積成長量!$I$7:$I$148,0),MATCH(【入力】吸収量・排出量算定シート!$G144,幹材積成長量!$I$7:$K$7,0)),IF($F144="地位Ⅲ",INDEX(幹材積成長量!$O$7:$Q$148,MATCH((【入力】吸収量・排出量算定シート!$H144+(【入力】吸収量・排出量算定シート!CU$17-【入力】吸収量・排出量算定シート!$CF$17)),幹材積成長量!$O$7:$O$148,0),MATCH(【入力】吸収量・排出量算定シート!$G144,幹材積成長量!$O$7:$Q$7,0)),INDEX(幹材積成長量!$L$7:$N$148,MATCH((【入力】吸収量・排出量算定シート!$H144+(【入力】吸収量・排出量算定シート!CU$17-【入力】吸収量・排出量算定シート!$CF$17)),幹材積成長量!$L$7:$L$148,0),MATCH(【入力】吸収量・排出量算定シート!$G144,幹材積成長量!$L$7:$N$7,0)))),0)</f>
        <v>0</v>
      </c>
      <c r="CV144" s="2">
        <f>IFERROR(IF($F144="地位Ⅰ",INDEX(幹材積成長量!$I$7:$K$148,MATCH((【入力】吸収量・排出量算定シート!$H144+(【入力】吸収量・排出量算定シート!CV$17-【入力】吸収量・排出量算定シート!$CF$17)),幹材積成長量!$I$7:$I$148,0),MATCH(【入力】吸収量・排出量算定シート!$G144,幹材積成長量!$I$7:$K$7,0)),IF($F144="地位Ⅲ",INDEX(幹材積成長量!$O$7:$Q$148,MATCH((【入力】吸収量・排出量算定シート!$H144+(【入力】吸収量・排出量算定シート!CV$17-【入力】吸収量・排出量算定シート!$CF$17)),幹材積成長量!$O$7:$O$148,0),MATCH(【入力】吸収量・排出量算定シート!$G144,幹材積成長量!$O$7:$Q$7,0)),INDEX(幹材積成長量!$L$7:$N$148,MATCH((【入力】吸収量・排出量算定シート!$H144+(【入力】吸収量・排出量算定シート!CV$17-【入力】吸収量・排出量算定シート!$CF$17)),幹材積成長量!$L$7:$L$148,0),MATCH(【入力】吸収量・排出量算定シート!$G144,幹材積成長量!$L$7:$N$7,0)))),0)</f>
        <v>0</v>
      </c>
      <c r="CW144" s="2">
        <f t="shared" si="284"/>
        <v>0</v>
      </c>
      <c r="CX144" s="2">
        <f t="shared" si="285"/>
        <v>0</v>
      </c>
      <c r="CY144" s="2">
        <f t="shared" si="286"/>
        <v>0</v>
      </c>
      <c r="CZ144" s="2">
        <f t="shared" si="287"/>
        <v>0</v>
      </c>
      <c r="DA144" s="2">
        <f t="shared" si="288"/>
        <v>0</v>
      </c>
      <c r="DB144" s="2">
        <f t="shared" si="289"/>
        <v>0</v>
      </c>
      <c r="DC144" s="2">
        <f t="shared" si="290"/>
        <v>0</v>
      </c>
      <c r="DD144" s="2">
        <f t="shared" si="291"/>
        <v>0</v>
      </c>
      <c r="DE144" s="2">
        <f t="shared" si="292"/>
        <v>0</v>
      </c>
      <c r="DF144" s="2">
        <f t="shared" si="293"/>
        <v>0</v>
      </c>
      <c r="DG144" s="2">
        <f t="shared" si="294"/>
        <v>0</v>
      </c>
      <c r="DH144" s="2">
        <f t="shared" si="295"/>
        <v>0</v>
      </c>
      <c r="DI144" s="2">
        <f t="shared" si="296"/>
        <v>0</v>
      </c>
      <c r="DJ144" s="2">
        <f t="shared" si="297"/>
        <v>0</v>
      </c>
      <c r="DK144" s="2">
        <f t="shared" si="298"/>
        <v>0</v>
      </c>
      <c r="DL144" s="2">
        <f t="shared" si="299"/>
        <v>0</v>
      </c>
      <c r="DM144" s="2">
        <f t="shared" si="300"/>
        <v>0</v>
      </c>
      <c r="DN144" s="187">
        <f>IFERROR(IF($F144="地位Ⅰ",INDEX(幹材積成長量!$AE$7:$AG$14,8,MATCH(【入力】吸収量・排出量算定シート!$G144,幹材積成長量!$AE$7:$AG$7,0)),IF($F144="地位Ⅲ",INDEX(幹材積成長量!$AK$7:$AM$14,8,MATCH(【入力】吸収量・排出量算定シート!$G144,幹材積成長量!$AK$7:$AM$7,0)),INDEX(幹材積成長量!$AH$7:$AJ$14,8,MATCH(【入力】吸収量・排出量算定シート!$G144,幹材積成長量!$AH$7:$AJ$7,0)))),0)</f>
        <v>0</v>
      </c>
      <c r="DO144" s="187">
        <f>IFERROR(IF($F144="地位Ⅰ",INDEX(幹材積成長量!$AE$7:$AG$14,8,MATCH(【入力】吸収量・排出量算定シート!$G144,幹材積成長量!$AE$7:$AG$7,0)),IF($F144="地位Ⅲ",INDEX(幹材積成長量!$AK$7:$AM$14,8,MATCH(【入力】吸収量・排出量算定シート!$G144,幹材積成長量!$AK$7:$AM$7,0)),INDEX(幹材積成長量!$AH$7:$AJ$14,8,MATCH(【入力】吸収量・排出量算定シート!$G144,幹材積成長量!$AH$7:$AJ$7,0)))),0)</f>
        <v>0</v>
      </c>
      <c r="DP144" s="187">
        <f>IFERROR(IF($F144="地位Ⅰ",INDEX(幹材積成長量!$AE$7:$AG$14,8,MATCH(【入力】吸収量・排出量算定シート!$G144,幹材積成長量!$AE$7:$AG$7,0)),IF($F144="地位Ⅲ",INDEX(幹材積成長量!$AK$7:$AM$14,8,MATCH(【入力】吸収量・排出量算定シート!$G144,幹材積成長量!$AK$7:$AM$7,0)),INDEX(幹材積成長量!$AH$7:$AJ$14,8,MATCH(【入力】吸収量・排出量算定シート!$G144,幹材積成長量!$AH$7:$AJ$7,0)))),0)</f>
        <v>0</v>
      </c>
      <c r="DQ144" s="187">
        <f>IFERROR(IF($F144="地位Ⅰ",INDEX(幹材積成長量!$AE$7:$AG$14,8,MATCH(【入力】吸収量・排出量算定シート!$G144,幹材積成長量!$AE$7:$AG$7,0)),IF($F144="地位Ⅲ",INDEX(幹材積成長量!$AK$7:$AM$14,8,MATCH(【入力】吸収量・排出量算定シート!$G144,幹材積成長量!$AK$7:$AM$7,0)),INDEX(幹材積成長量!$AH$7:$AJ$14,8,MATCH(【入力】吸収量・排出量算定シート!$G144,幹材積成長量!$AH$7:$AJ$7,0)))),0)</f>
        <v>0</v>
      </c>
      <c r="DR144" s="187">
        <f>IFERROR(IF($F144="地位Ⅰ",INDEX(幹材積成長量!$AE$7:$AG$14,8,MATCH(【入力】吸収量・排出量算定シート!$G144,幹材積成長量!$AE$7:$AG$7,0)),IF($F144="地位Ⅲ",INDEX(幹材積成長量!$AK$7:$AM$14,8,MATCH(【入力】吸収量・排出量算定シート!$G144,幹材積成長量!$AK$7:$AM$7,0)),INDEX(幹材積成長量!$AH$7:$AJ$14,8,MATCH(【入力】吸収量・排出量算定シート!$G144,幹材積成長量!$AH$7:$AJ$7,0)))),0)</f>
        <v>0</v>
      </c>
      <c r="DS144" s="187">
        <f>IFERROR(IF($F144="地位Ⅰ",INDEX(幹材積成長量!$AE$7:$AG$14,8,MATCH(【入力】吸収量・排出量算定シート!$G144,幹材積成長量!$AE$7:$AG$7,0)),IF($F144="地位Ⅲ",INDEX(幹材積成長量!$AK$7:$AM$14,8,MATCH(【入力】吸収量・排出量算定シート!$G144,幹材積成長量!$AK$7:$AM$7,0)),INDEX(幹材積成長量!$AH$7:$AJ$14,8,MATCH(【入力】吸収量・排出量算定シート!$G144,幹材積成長量!$AH$7:$AJ$7,0)))),0)</f>
        <v>0</v>
      </c>
      <c r="DT144" s="187">
        <f>IFERROR(IF($F144="地位Ⅰ",INDEX(幹材積成長量!$AE$7:$AG$14,8,MATCH(【入力】吸収量・排出量算定シート!$G144,幹材積成長量!$AE$7:$AG$7,0)),IF($F144="地位Ⅲ",INDEX(幹材積成長量!$AK$7:$AM$14,8,MATCH(【入力】吸収量・排出量算定シート!$G144,幹材積成長量!$AK$7:$AM$7,0)),INDEX(幹材積成長量!$AH$7:$AJ$14,8,MATCH(【入力】吸収量・排出量算定シート!$G144,幹材積成長量!$AH$7:$AJ$7,0)))),0)</f>
        <v>0</v>
      </c>
      <c r="DU144" s="187">
        <f>IFERROR(IF($F144="地位Ⅰ",INDEX(幹材積成長量!$AE$7:$AG$14,8,MATCH(【入力】吸収量・排出量算定シート!$G144,幹材積成長量!$AE$7:$AG$7,0)),IF($F144="地位Ⅲ",INDEX(幹材積成長量!$AK$7:$AM$14,8,MATCH(【入力】吸収量・排出量算定シート!$G144,幹材積成長量!$AK$7:$AM$7,0)),INDEX(幹材積成長量!$AH$7:$AJ$14,8,MATCH(【入力】吸収量・排出量算定シート!$G144,幹材積成長量!$AH$7:$AJ$7,0)))),0)</f>
        <v>0</v>
      </c>
      <c r="DV144" s="187">
        <f>IFERROR(IF($F144="地位Ⅰ",INDEX(幹材積成長量!$AE$7:$AG$14,8,MATCH(【入力】吸収量・排出量算定シート!$G144,幹材積成長量!$AE$7:$AG$7,0)),IF($F144="地位Ⅲ",INDEX(幹材積成長量!$AK$7:$AM$14,8,MATCH(【入力】吸収量・排出量算定シート!$G144,幹材積成長量!$AK$7:$AM$7,0)),INDEX(幹材積成長量!$AH$7:$AJ$14,8,MATCH(【入力】吸収量・排出量算定シート!$G144,幹材積成長量!$AH$7:$AJ$7,0)))),0)</f>
        <v>0</v>
      </c>
      <c r="DW144" s="187">
        <f>IFERROR(IF($F144="地位Ⅰ",INDEX(幹材積成長量!$AE$7:$AG$14,8,MATCH(【入力】吸収量・排出量算定シート!$G144,幹材積成長量!$AE$7:$AG$7,0)),IF($F144="地位Ⅲ",INDEX(幹材積成長量!$AK$7:$AM$14,8,MATCH(【入力】吸収量・排出量算定シート!$G144,幹材積成長量!$AK$7:$AM$7,0)),INDEX(幹材積成長量!$AH$7:$AJ$14,8,MATCH(【入力】吸収量・排出量算定シート!$G144,幹材積成長量!$AH$7:$AJ$7,0)))),0)</f>
        <v>0</v>
      </c>
      <c r="DX144" s="187">
        <f>IFERROR(IF($F144="地位Ⅰ",INDEX(幹材積成長量!$AE$7:$AG$14,8,MATCH(【入力】吸収量・排出量算定シート!$G144,幹材積成長量!$AE$7:$AG$7,0)),IF($F144="地位Ⅲ",INDEX(幹材積成長量!$AK$7:$AM$14,8,MATCH(【入力】吸収量・排出量算定シート!$G144,幹材積成長量!$AK$7:$AM$7,0)),INDEX(幹材積成長量!$AH$7:$AJ$14,8,MATCH(【入力】吸収量・排出量算定シート!$G144,幹材積成長量!$AH$7:$AJ$7,0)))),0)</f>
        <v>0</v>
      </c>
      <c r="DY144" s="187">
        <f>IFERROR(IF($F144="地位Ⅰ",INDEX(幹材積成長量!$AE$7:$AG$14,8,MATCH(【入力】吸収量・排出量算定シート!$G144,幹材積成長量!$AE$7:$AG$7,0)),IF($F144="地位Ⅲ",INDEX(幹材積成長量!$AK$7:$AM$14,8,MATCH(【入力】吸収量・排出量算定シート!$G144,幹材積成長量!$AK$7:$AM$7,0)),INDEX(幹材積成長量!$AH$7:$AJ$14,8,MATCH(【入力】吸収量・排出量算定シート!$G144,幹材積成長量!$AH$7:$AJ$7,0)))),0)</f>
        <v>0</v>
      </c>
      <c r="DZ144" s="187">
        <f>IFERROR(IF($F144="地位Ⅰ",INDEX(幹材積成長量!$AE$7:$AG$14,8,MATCH(【入力】吸収量・排出量算定シート!$G144,幹材積成長量!$AE$7:$AG$7,0)),IF($F144="地位Ⅲ",INDEX(幹材積成長量!$AK$7:$AM$14,8,MATCH(【入力】吸収量・排出量算定シート!$G144,幹材積成長量!$AK$7:$AM$7,0)),INDEX(幹材積成長量!$AH$7:$AJ$14,8,MATCH(【入力】吸収量・排出量算定シート!$G144,幹材積成長量!$AH$7:$AJ$7,0)))),0)</f>
        <v>0</v>
      </c>
      <c r="EA144" s="187">
        <f>IFERROR(IF($F144="地位Ⅰ",INDEX(幹材積成長量!$AE$7:$AG$14,8,MATCH(【入力】吸収量・排出量算定シート!$G144,幹材積成長量!$AE$7:$AG$7,0)),IF($F144="地位Ⅲ",INDEX(幹材積成長量!$AK$7:$AM$14,8,MATCH(【入力】吸収量・排出量算定シート!$G144,幹材積成長量!$AK$7:$AM$7,0)),INDEX(幹材積成長量!$AH$7:$AJ$14,8,MATCH(【入力】吸収量・排出量算定シート!$G144,幹材積成長量!$AH$7:$AJ$7,0)))),0)</f>
        <v>0</v>
      </c>
      <c r="EB144" s="187">
        <f>IFERROR(IF($F144="地位Ⅰ",INDEX(幹材積成長量!$AE$7:$AG$14,8,MATCH(【入力】吸収量・排出量算定シート!$G144,幹材積成長量!$AE$7:$AG$7,0)),IF($F144="地位Ⅲ",INDEX(幹材積成長量!$AK$7:$AM$14,8,MATCH(【入力】吸収量・排出量算定シート!$G144,幹材積成長量!$AK$7:$AM$7,0)),INDEX(幹材積成長量!$AH$7:$AJ$14,8,MATCH(【入力】吸収量・排出量算定シート!$G144,幹材積成長量!$AH$7:$AJ$7,0)))),0)</f>
        <v>0</v>
      </c>
      <c r="EC144" s="187">
        <f>IFERROR(IF($F144="地位Ⅰ",INDEX(幹材積成長量!$AE$7:$AG$14,8,MATCH(【入力】吸収量・排出量算定シート!$G144,幹材積成長量!$AE$7:$AG$7,0)),IF($F144="地位Ⅲ",INDEX(幹材積成長量!$AK$7:$AM$14,8,MATCH(【入力】吸収量・排出量算定シート!$G144,幹材積成長量!$AK$7:$AM$7,0)),INDEX(幹材積成長量!$AH$7:$AJ$14,8,MATCH(【入力】吸収量・排出量算定シート!$G144,幹材積成長量!$AH$7:$AJ$7,0)))),0)</f>
        <v>0</v>
      </c>
      <c r="ED144" s="186">
        <f t="shared" si="301"/>
        <v>0</v>
      </c>
      <c r="EE144" s="186">
        <f t="shared" si="302"/>
        <v>0</v>
      </c>
      <c r="EF144" s="186">
        <f t="shared" si="303"/>
        <v>0</v>
      </c>
      <c r="EG144" s="186">
        <f t="shared" si="304"/>
        <v>0</v>
      </c>
      <c r="EH144" s="186">
        <f t="shared" si="305"/>
        <v>0</v>
      </c>
      <c r="EI144" s="186">
        <f t="shared" si="306"/>
        <v>0</v>
      </c>
      <c r="EJ144" s="186">
        <f t="shared" si="307"/>
        <v>0</v>
      </c>
      <c r="EK144" s="186">
        <f t="shared" si="308"/>
        <v>0</v>
      </c>
      <c r="EL144" s="186">
        <f t="shared" si="309"/>
        <v>0</v>
      </c>
      <c r="EM144" s="186">
        <f t="shared" si="310"/>
        <v>0</v>
      </c>
      <c r="EN144" s="186">
        <f t="shared" si="311"/>
        <v>0</v>
      </c>
      <c r="EO144" s="186">
        <f t="shared" si="312"/>
        <v>0</v>
      </c>
      <c r="EP144" s="186">
        <f t="shared" si="313"/>
        <v>0</v>
      </c>
      <c r="EQ144" s="186">
        <f t="shared" si="314"/>
        <v>0</v>
      </c>
      <c r="ER144" s="186">
        <f t="shared" si="315"/>
        <v>0</v>
      </c>
      <c r="ES144" s="186">
        <f t="shared" si="316"/>
        <v>0</v>
      </c>
      <c r="ET144" s="186">
        <f t="shared" si="317"/>
        <v>0</v>
      </c>
    </row>
    <row r="145" spans="2:150" x14ac:dyDescent="0.3">
      <c r="B145" s="3"/>
      <c r="C145" s="3"/>
      <c r="D145" s="3"/>
      <c r="E145" s="3"/>
      <c r="G145" s="217"/>
      <c r="J145" s="3"/>
      <c r="M145" s="187">
        <f>IFERROR(IF($F145="地位Ⅰ",INDEX(幹材積成長量!$S$7:$U$148,MATCH(【入力】吸収量・排出量算定シート!$H145+(M$17-$M$17),幹材積成長量!$S$7:$S$148,0),MATCH($G145,幹材積成長量!$S$7:$U$7,0)),IF($F145="地位Ⅲ",INDEX(幹材積成長量!$Y$7:$AA$148,MATCH(【入力】吸収量・排出量算定シート!$H145+(M$17-$M$17),幹材積成長量!$Y$7:$Y$148,0),MATCH($G145,幹材積成長量!$Y$7:$AA$7,0)),INDEX(幹材積成長量!$V$7:$X$148,MATCH(【入力】吸収量・排出量算定シート!$H145+(M$17-$M$17),幹材積成長量!$V$7:$V$148,0),MATCH($G145,幹材積成長量!$V$7:$X$7,0)))),0)</f>
        <v>0</v>
      </c>
      <c r="N145" s="187">
        <f>IFERROR(IF($F145="地位Ⅰ",INDEX(幹材積成長量!$S$7:$U$148,MATCH(【入力】吸収量・排出量算定シート!$H145+(N$17-$M$17),幹材積成長量!$S$7:$S$148,0),MATCH($G145,幹材積成長量!$S$7:$U$7,0)),IF($F145="地位Ⅲ",INDEX(幹材積成長量!$Y$7:$AA$148,MATCH(【入力】吸収量・排出量算定シート!$H145+(N$17-$M$17),幹材積成長量!$Y$7:$Y$148,0),MATCH($G145,幹材積成長量!$Y$7:$AA$7,0)),INDEX(幹材積成長量!$V$7:$X$148,MATCH(【入力】吸収量・排出量算定シート!$H145+(N$17-$M$17),幹材積成長量!$V$7:$V$148,0),MATCH($G145,幹材積成長量!$V$7:$X$7,0)))),0)</f>
        <v>0</v>
      </c>
      <c r="O145" s="187">
        <f>IFERROR(IF($F145="地位Ⅰ",INDEX(幹材積成長量!$S$7:$U$148,MATCH(【入力】吸収量・排出量算定シート!$H145+(O$17-$M$17),幹材積成長量!$S$7:$S$148,0),MATCH($G145,幹材積成長量!$S$7:$U$7,0)),IF($F145="地位Ⅲ",INDEX(幹材積成長量!$Y$7:$AA$148,MATCH(【入力】吸収量・排出量算定シート!$H145+(O$17-$M$17),幹材積成長量!$Y$7:$Y$148,0),MATCH($G145,幹材積成長量!$Y$7:$AA$7,0)),INDEX(幹材積成長量!$V$7:$X$148,MATCH(【入力】吸収量・排出量算定シート!$H145+(O$17-$M$17),幹材積成長量!$V$7:$V$148,0),MATCH($G145,幹材積成長量!$V$7:$X$7,0)))),0)</f>
        <v>0</v>
      </c>
      <c r="P145" s="187">
        <f>IFERROR(IF($F145="地位Ⅰ",INDEX(幹材積成長量!$S$7:$U$148,MATCH(【入力】吸収量・排出量算定シート!$H145+(P$17-$M$17),幹材積成長量!$S$7:$S$148,0),MATCH($G145,幹材積成長量!$S$7:$U$7,0)),IF($F145="地位Ⅲ",INDEX(幹材積成長量!$Y$7:$AA$148,MATCH(【入力】吸収量・排出量算定シート!$H145+(P$17-$M$17),幹材積成長量!$Y$7:$Y$148,0),MATCH($G145,幹材積成長量!$Y$7:$AA$7,0)),INDEX(幹材積成長量!$V$7:$X$148,MATCH(【入力】吸収量・排出量算定シート!$H145+(P$17-$M$17),幹材積成長量!$V$7:$V$148,0),MATCH($G145,幹材積成長量!$V$7:$X$7,0)))),0)</f>
        <v>0</v>
      </c>
      <c r="Q145" s="187">
        <f>IFERROR(IF($F145="地位Ⅰ",INDEX(幹材積成長量!$S$7:$U$148,MATCH(【入力】吸収量・排出量算定シート!$H145+(Q$17-$M$17),幹材積成長量!$S$7:$S$148,0),MATCH($G145,幹材積成長量!$S$7:$U$7,0)),IF($F145="地位Ⅲ",INDEX(幹材積成長量!$Y$7:$AA$148,MATCH(【入力】吸収量・排出量算定シート!$H145+(Q$17-$M$17),幹材積成長量!$Y$7:$Y$148,0),MATCH($G145,幹材積成長量!$Y$7:$AA$7,0)),INDEX(幹材積成長量!$V$7:$X$148,MATCH(【入力】吸収量・排出量算定シート!$H145+(Q$17-$M$17),幹材積成長量!$V$7:$V$148,0),MATCH($G145,幹材積成長量!$V$7:$X$7,0)))),0)</f>
        <v>0</v>
      </c>
      <c r="R145" s="187">
        <f>IFERROR(IF($F145="地位Ⅰ",INDEX(幹材積成長量!$S$7:$U$148,MATCH(【入力】吸収量・排出量算定シート!$H145+(R$17-$M$17),幹材積成長量!$S$7:$S$148,0),MATCH($G145,幹材積成長量!$S$7:$U$7,0)),IF($F145="地位Ⅲ",INDEX(幹材積成長量!$Y$7:$AA$148,MATCH(【入力】吸収量・排出量算定シート!$H145+(R$17-$M$17),幹材積成長量!$Y$7:$Y$148,0),MATCH($G145,幹材積成長量!$Y$7:$AA$7,0)),INDEX(幹材積成長量!$V$7:$X$148,MATCH(【入力】吸収量・排出量算定シート!$H145+(R$17-$M$17),幹材積成長量!$V$7:$V$148,0),MATCH($G145,幹材積成長量!$V$7:$X$7,0)))),0)</f>
        <v>0</v>
      </c>
      <c r="S145" s="187">
        <f>IFERROR(IF($F145="地位Ⅰ",INDEX(幹材積成長量!$S$7:$U$148,MATCH(【入力】吸収量・排出量算定シート!$H145+(S$17-$M$17),幹材積成長量!$S$7:$S$148,0),MATCH($G145,幹材積成長量!$S$7:$U$7,0)),IF($F145="地位Ⅲ",INDEX(幹材積成長量!$Y$7:$AA$148,MATCH(【入力】吸収量・排出量算定シート!$H145+(S$17-$M$17),幹材積成長量!$Y$7:$Y$148,0),MATCH($G145,幹材積成長量!$Y$7:$AA$7,0)),INDEX(幹材積成長量!$V$7:$X$148,MATCH(【入力】吸収量・排出量算定シート!$H145+(S$17-$M$17),幹材積成長量!$V$7:$V$148,0),MATCH($G145,幹材積成長量!$V$7:$X$7,0)))),0)</f>
        <v>0</v>
      </c>
      <c r="T145" s="187">
        <f>IFERROR(IF($F145="地位Ⅰ",INDEX(幹材積成長量!$S$7:$U$148,MATCH(【入力】吸収量・排出量算定シート!$H145+(T$17-$M$17),幹材積成長量!$S$7:$S$148,0),MATCH($G145,幹材積成長量!$S$7:$U$7,0)),IF($F145="地位Ⅲ",INDEX(幹材積成長量!$Y$7:$AA$148,MATCH(【入力】吸収量・排出量算定シート!$H145+(T$17-$M$17),幹材積成長量!$Y$7:$Y$148,0),MATCH($G145,幹材積成長量!$Y$7:$AA$7,0)),INDEX(幹材積成長量!$V$7:$X$148,MATCH(【入力】吸収量・排出量算定シート!$H145+(T$17-$M$17),幹材積成長量!$V$7:$V$148,0),MATCH($G145,幹材積成長量!$V$7:$X$7,0)))),0)</f>
        <v>0</v>
      </c>
      <c r="U145" s="187">
        <f>IFERROR(IF($F145="地位Ⅰ",INDEX(幹材積成長量!$S$7:$U$148,MATCH(【入力】吸収量・排出量算定シート!$H145+(U$17-$M$17),幹材積成長量!$S$7:$S$148,0),MATCH($G145,幹材積成長量!$S$7:$U$7,0)),IF($F145="地位Ⅲ",INDEX(幹材積成長量!$Y$7:$AA$148,MATCH(【入力】吸収量・排出量算定シート!$H145+(U$17-$M$17),幹材積成長量!$Y$7:$Y$148,0),MATCH($G145,幹材積成長量!$Y$7:$AA$7,0)),INDEX(幹材積成長量!$V$7:$X$148,MATCH(【入力】吸収量・排出量算定シート!$H145+(U$17-$M$17),幹材積成長量!$V$7:$V$148,0),MATCH($G145,幹材積成長量!$V$7:$X$7,0)))),0)</f>
        <v>0</v>
      </c>
      <c r="V145" s="187">
        <f>IFERROR(IF($F145="地位Ⅰ",INDEX(幹材積成長量!$S$7:$U$148,MATCH(【入力】吸収量・排出量算定シート!$H145+(V$17-$M$17),幹材積成長量!$S$7:$S$148,0),MATCH($G145,幹材積成長量!$S$7:$U$7,0)),IF($F145="地位Ⅲ",INDEX(幹材積成長量!$Y$7:$AA$148,MATCH(【入力】吸収量・排出量算定シート!$H145+(V$17-$M$17),幹材積成長量!$Y$7:$Y$148,0),MATCH($G145,幹材積成長量!$Y$7:$AA$7,0)),INDEX(幹材積成長量!$V$7:$X$148,MATCH(【入力】吸収量・排出量算定シート!$H145+(V$17-$M$17),幹材積成長量!$V$7:$V$148,0),MATCH($G145,幹材積成長量!$V$7:$X$7,0)))),0)</f>
        <v>0</v>
      </c>
      <c r="W145" s="187">
        <f>IFERROR(IF($F145="地位Ⅰ",INDEX(幹材積成長量!$S$7:$U$148,MATCH(【入力】吸収量・排出量算定シート!$H145+(W$17-$M$17),幹材積成長量!$S$7:$S$148,0),MATCH($G145,幹材積成長量!$S$7:$U$7,0)),IF($F145="地位Ⅲ",INDEX(幹材積成長量!$Y$7:$AA$148,MATCH(【入力】吸収量・排出量算定シート!$H145+(W$17-$M$17),幹材積成長量!$Y$7:$Y$148,0),MATCH($G145,幹材積成長量!$Y$7:$AA$7,0)),INDEX(幹材積成長量!$V$7:$X$148,MATCH(【入力】吸収量・排出量算定シート!$H145+(W$17-$M$17),幹材積成長量!$V$7:$V$148,0),MATCH($G145,幹材積成長量!$V$7:$X$7,0)))),0)</f>
        <v>0</v>
      </c>
      <c r="X145" s="187">
        <f>IFERROR(IF($F145="地位Ⅰ",INDEX(幹材積成長量!$S$7:$U$148,MATCH(【入力】吸収量・排出量算定シート!$H145+(X$17-$M$17),幹材積成長量!$S$7:$S$148,0),MATCH($G145,幹材積成長量!$S$7:$U$7,0)),IF($F145="地位Ⅲ",INDEX(幹材積成長量!$Y$7:$AA$148,MATCH(【入力】吸収量・排出量算定シート!$H145+(X$17-$M$17),幹材積成長量!$Y$7:$Y$148,0),MATCH($G145,幹材積成長量!$Y$7:$AA$7,0)),INDEX(幹材積成長量!$V$7:$X$148,MATCH(【入力】吸収量・排出量算定シート!$H145+(X$17-$M$17),幹材積成長量!$V$7:$V$148,0),MATCH($G145,幹材積成長量!$V$7:$X$7,0)))),0)</f>
        <v>0</v>
      </c>
      <c r="Y145" s="187">
        <f>IFERROR(IF($F145="地位Ⅰ",INDEX(幹材積成長量!$S$7:$U$148,MATCH(【入力】吸収量・排出量算定シート!$H145+(Y$17-$M$17),幹材積成長量!$S$7:$S$148,0),MATCH($G145,幹材積成長量!$S$7:$U$7,0)),IF($F145="地位Ⅲ",INDEX(幹材積成長量!$Y$7:$AA$148,MATCH(【入力】吸収量・排出量算定シート!$H145+(Y$17-$M$17),幹材積成長量!$Y$7:$Y$148,0),MATCH($G145,幹材積成長量!$Y$7:$AA$7,0)),INDEX(幹材積成長量!$V$7:$X$148,MATCH(【入力】吸収量・排出量算定シート!$H145+(Y$17-$M$17),幹材積成長量!$V$7:$V$148,0),MATCH($G145,幹材積成長量!$V$7:$X$7,0)))),0)</f>
        <v>0</v>
      </c>
      <c r="Z145" s="187">
        <f>IFERROR(IF($F145="地位Ⅰ",INDEX(幹材積成長量!$S$7:$U$148,MATCH(【入力】吸収量・排出量算定シート!$H145+(Z$17-$M$17),幹材積成長量!$S$7:$S$148,0),MATCH($G145,幹材積成長量!$S$7:$U$7,0)),IF($F145="地位Ⅲ",INDEX(幹材積成長量!$Y$7:$AA$148,MATCH(【入力】吸収量・排出量算定シート!$H145+(Z$17-$M$17),幹材積成長量!$Y$7:$Y$148,0),MATCH($G145,幹材積成長量!$Y$7:$AA$7,0)),INDEX(幹材積成長量!$V$7:$X$148,MATCH(【入力】吸収量・排出量算定シート!$H145+(Z$17-$M$17),幹材積成長量!$V$7:$V$148,0),MATCH($G145,幹材積成長量!$V$7:$X$7,0)))),0)</f>
        <v>0</v>
      </c>
      <c r="AA145" s="187">
        <f>IFERROR(IF($F145="地位Ⅰ",INDEX(幹材積成長量!$S$7:$U$148,MATCH(【入力】吸収量・排出量算定シート!$H145+(AA$17-$M$17),幹材積成長量!$S$7:$S$148,0),MATCH($G145,幹材積成長量!$S$7:$U$7,0)),IF($F145="地位Ⅲ",INDEX(幹材積成長量!$Y$7:$AA$148,MATCH(【入力】吸収量・排出量算定シート!$H145+(AA$17-$M$17),幹材積成長量!$Y$7:$Y$148,0),MATCH($G145,幹材積成長量!$Y$7:$AA$7,0)),INDEX(幹材積成長量!$V$7:$X$148,MATCH(【入力】吸収量・排出量算定シート!$H145+(AA$17-$M$17),幹材積成長量!$V$7:$V$148,0),MATCH($G145,幹材積成長量!$V$7:$X$7,0)))),0)</f>
        <v>0</v>
      </c>
      <c r="AB145" s="187">
        <f>IFERROR(IF($F145="地位Ⅰ",INDEX(幹材積成長量!$S$7:$U$148,MATCH(【入力】吸収量・排出量算定シート!$H145+(AB$17-$M$17),幹材積成長量!$S$7:$S$148,0),MATCH($G145,幹材積成長量!$S$7:$U$7,0)),IF($F145="地位Ⅲ",INDEX(幹材積成長量!$Y$7:$AA$148,MATCH(【入力】吸収量・排出量算定シート!$H145+(AB$17-$M$17),幹材積成長量!$Y$7:$Y$148,0),MATCH($G145,幹材積成長量!$Y$7:$AA$7,0)),INDEX(幹材積成長量!$V$7:$X$148,MATCH(【入力】吸収量・排出量算定シート!$H145+(AB$17-$M$17),幹材積成長量!$V$7:$V$148,0),MATCH($G145,幹材積成長量!$V$7:$X$7,0)))),0)</f>
        <v>0</v>
      </c>
      <c r="AC145" s="187">
        <f>IFERROR(IF($F145="地位Ⅰ",INDEX(幹材積成長量!$S$7:$U$148,MATCH(【入力】吸収量・排出量算定シート!$H145+(AC$17-$M$17),幹材積成長量!$S$7:$S$148,0),MATCH($G145,幹材積成長量!$S$7:$U$7,0)),IF($F145="地位Ⅲ",INDEX(幹材積成長量!$Y$7:$AA$148,MATCH(【入力】吸収量・排出量算定シート!$H145+(AC$17-$M$17),幹材積成長量!$Y$7:$Y$148,0),MATCH($G145,幹材積成長量!$Y$7:$AA$7,0)),INDEX(幹材積成長量!$V$7:$X$148,MATCH(【入力】吸収量・排出量算定シート!$H145+(AC$17-$M$17),幹材積成長量!$V$7:$V$148,0),MATCH($G145,幹材積成長量!$V$7:$X$7,0)))),0)</f>
        <v>0</v>
      </c>
      <c r="AD145" s="2">
        <f>IFERROR(INDEX('BEF（拡大係数）'!$A$4:$AO$154,MATCH(【入力】吸収量・排出量算定シート!$H145,'BEF（拡大係数）'!$A$4:$A$154,0),MATCH($G145,'BEF（拡大係数）'!$A$4:$AO$4,0)),0)</f>
        <v>0</v>
      </c>
      <c r="AE145" s="2">
        <f>IFERROR(INDEX('BEF（拡大係数）'!$A$4:$AO$154,MATCH(【入力】吸収量・排出量算定シート!$H145,'BEF（拡大係数）'!$A$4:$A$154,0),MATCH($G145,'BEF（拡大係数）'!$A$4:$AO$4,0)),0)</f>
        <v>0</v>
      </c>
      <c r="AF145" s="2">
        <f>IFERROR(INDEX('BEF（拡大係数）'!$A$4:$AO$154,MATCH(【入力】吸収量・排出量算定シート!$H145,'BEF（拡大係数）'!$A$4:$A$154,0),MATCH($G145,'BEF（拡大係数）'!$A$4:$AO$4,0)),0)</f>
        <v>0</v>
      </c>
      <c r="AG145" s="2">
        <f>IFERROR(INDEX('BEF（拡大係数）'!$A$4:$AO$154,MATCH(【入力】吸収量・排出量算定シート!$H145,'BEF（拡大係数）'!$A$4:$A$154,0),MATCH($G145,'BEF（拡大係数）'!$A$4:$AO$4,0)),0)</f>
        <v>0</v>
      </c>
      <c r="AH145" s="2">
        <f>IFERROR(INDEX('BEF（拡大係数）'!$A$4:$AO$154,MATCH(【入力】吸収量・排出量算定シート!$H145,'BEF（拡大係数）'!$A$4:$A$154,0),MATCH($G145,'BEF（拡大係数）'!$A$4:$AO$4,0)),0)</f>
        <v>0</v>
      </c>
      <c r="AI145" s="2">
        <f>IFERROR(INDEX('BEF（拡大係数）'!$A$4:$AO$154,MATCH(【入力】吸収量・排出量算定シート!$H145,'BEF（拡大係数）'!$A$4:$A$154,0),MATCH($G145,'BEF（拡大係数）'!$A$4:$AO$4,0)),0)</f>
        <v>0</v>
      </c>
      <c r="AJ145" s="2">
        <f>IFERROR(INDEX('BEF（拡大係数）'!$A$4:$AO$154,MATCH(【入力】吸収量・排出量算定シート!$H145,'BEF（拡大係数）'!$A$4:$A$154,0),MATCH($G145,'BEF（拡大係数）'!$A$4:$AO$4,0)),0)</f>
        <v>0</v>
      </c>
      <c r="AK145" s="2">
        <f>IFERROR(INDEX('BEF（拡大係数）'!$A$4:$AO$154,MATCH(【入力】吸収量・排出量算定シート!$H145,'BEF（拡大係数）'!$A$4:$A$154,0),MATCH($G145,'BEF（拡大係数）'!$A$4:$AO$4,0)),0)</f>
        <v>0</v>
      </c>
      <c r="AL145" s="2">
        <f>IFERROR(INDEX('BEF（拡大係数）'!$A$4:$AO$154,MATCH(【入力】吸収量・排出量算定シート!$H145,'BEF（拡大係数）'!$A$4:$A$154,0),MATCH($G145,'BEF（拡大係数）'!$A$4:$AO$4,0)),0)</f>
        <v>0</v>
      </c>
      <c r="AM145" s="2">
        <f>IFERROR(INDEX('BEF（拡大係数）'!$A$4:$AO$154,MATCH(【入力】吸収量・排出量算定シート!$H145,'BEF（拡大係数）'!$A$4:$A$154,0),MATCH($G145,'BEF（拡大係数）'!$A$4:$AO$4,0)),0)</f>
        <v>0</v>
      </c>
      <c r="AN145" s="2">
        <f>IFERROR(INDEX('BEF（拡大係数）'!$A$4:$AO$154,MATCH(【入力】吸収量・排出量算定シート!$H145,'BEF（拡大係数）'!$A$4:$A$154,0),MATCH($G145,'BEF（拡大係数）'!$A$4:$AO$4,0)),0)</f>
        <v>0</v>
      </c>
      <c r="AO145" s="2">
        <f>IFERROR(INDEX('BEF（拡大係数）'!$A$4:$AO$154,MATCH(【入力】吸収量・排出量算定シート!$H145,'BEF（拡大係数）'!$A$4:$A$154,0),MATCH($G145,'BEF（拡大係数）'!$A$4:$AO$4,0)),0)</f>
        <v>0</v>
      </c>
      <c r="AP145" s="2">
        <f>IFERROR(INDEX('BEF（拡大係数）'!$A$4:$AO$154,MATCH(【入力】吸収量・排出量算定シート!$H145,'BEF（拡大係数）'!$A$4:$A$154,0),MATCH($G145,'BEF（拡大係数）'!$A$4:$AO$4,0)),0)</f>
        <v>0</v>
      </c>
      <c r="AQ145" s="2">
        <f>IFERROR(INDEX('BEF（拡大係数）'!$A$4:$AO$154,MATCH(【入力】吸収量・排出量算定シート!$H145,'BEF（拡大係数）'!$A$4:$A$154,0),MATCH($G145,'BEF（拡大係数）'!$A$4:$AO$4,0)),0)</f>
        <v>0</v>
      </c>
      <c r="AR145" s="2">
        <f>IFERROR(INDEX('BEF（拡大係数）'!$A$4:$AO$154,MATCH(【入力】吸収量・排出量算定シート!$H145,'BEF（拡大係数）'!$A$4:$A$154,0),MATCH($G145,'BEF（拡大係数）'!$A$4:$AO$4,0)),0)</f>
        <v>0</v>
      </c>
      <c r="AS145" s="2">
        <f>IFERROR(INDEX('BEF（拡大係数）'!$A$4:$AO$154,MATCH(【入力】吸収量・排出量算定シート!$H145,'BEF（拡大係数）'!$A$4:$A$154,0),MATCH($G145,'BEF（拡大係数）'!$A$4:$AO$4,0)),0)</f>
        <v>0</v>
      </c>
      <c r="AT145" s="2">
        <f>IFERROR(INDEX('BEF（拡大係数）'!$A$4:$AO$154,MATCH(【入力】吸収量・排出量算定シート!$H145,'BEF（拡大係数）'!$A$4:$A$154,0),MATCH($G145,'BEF（拡大係数）'!$A$4:$AO$4,0)),0)</f>
        <v>0</v>
      </c>
      <c r="AU145" s="2">
        <f>IFERROR(VLOOKUP($G145,パラメータ_オリジナル!$B$6:$G$45,4,FALSE),0)</f>
        <v>0</v>
      </c>
      <c r="AV145" s="2">
        <f>IFERROR(VLOOKUP($G145,パラメータ_オリジナル!$B$6:$G$45,5,FALSE),0)</f>
        <v>0</v>
      </c>
      <c r="AW145" s="2">
        <f>IFERROR(VLOOKUP($G145,パラメータ_オリジナル!$B$6:$G$45,6,FALSE),0)</f>
        <v>0</v>
      </c>
      <c r="AX145" s="125">
        <f t="shared" si="250"/>
        <v>0</v>
      </c>
      <c r="AY145" s="125">
        <f t="shared" si="251"/>
        <v>0</v>
      </c>
      <c r="AZ145" s="125">
        <f t="shared" si="252"/>
        <v>0</v>
      </c>
      <c r="BA145" s="125">
        <f t="shared" si="253"/>
        <v>0</v>
      </c>
      <c r="BB145" s="125">
        <f t="shared" si="254"/>
        <v>0</v>
      </c>
      <c r="BC145" s="125">
        <f t="shared" si="255"/>
        <v>0</v>
      </c>
      <c r="BD145" s="125">
        <f t="shared" si="256"/>
        <v>0</v>
      </c>
      <c r="BE145" s="125">
        <f t="shared" si="257"/>
        <v>0</v>
      </c>
      <c r="BF145" s="125">
        <f t="shared" si="258"/>
        <v>0</v>
      </c>
      <c r="BG145" s="125">
        <f t="shared" si="259"/>
        <v>0</v>
      </c>
      <c r="BH145" s="125">
        <f t="shared" si="260"/>
        <v>0</v>
      </c>
      <c r="BI145" s="125">
        <f t="shared" si="261"/>
        <v>0</v>
      </c>
      <c r="BJ145" s="125">
        <f t="shared" si="262"/>
        <v>0</v>
      </c>
      <c r="BK145" s="125">
        <f t="shared" si="263"/>
        <v>0</v>
      </c>
      <c r="BL145" s="125">
        <f t="shared" si="264"/>
        <v>0</v>
      </c>
      <c r="BM145" s="125">
        <f t="shared" si="265"/>
        <v>0</v>
      </c>
      <c r="BN145" s="125">
        <f t="shared" si="266"/>
        <v>0</v>
      </c>
      <c r="BO145" s="125">
        <f t="shared" si="267"/>
        <v>0</v>
      </c>
      <c r="BP145" s="125">
        <f t="shared" si="268"/>
        <v>0</v>
      </c>
      <c r="BQ145" s="125">
        <f t="shared" si="269"/>
        <v>0</v>
      </c>
      <c r="BR145" s="125">
        <f t="shared" si="270"/>
        <v>0</v>
      </c>
      <c r="BS145" s="125">
        <f t="shared" si="271"/>
        <v>0</v>
      </c>
      <c r="BT145" s="125">
        <f t="shared" si="272"/>
        <v>0</v>
      </c>
      <c r="BU145" s="125">
        <f t="shared" si="273"/>
        <v>0</v>
      </c>
      <c r="BV145" s="125">
        <f t="shared" si="274"/>
        <v>0</v>
      </c>
      <c r="BW145" s="125">
        <f t="shared" si="275"/>
        <v>0</v>
      </c>
      <c r="BX145" s="125">
        <f t="shared" si="276"/>
        <v>0</v>
      </c>
      <c r="BY145" s="125">
        <f t="shared" si="277"/>
        <v>0</v>
      </c>
      <c r="BZ145" s="125">
        <f t="shared" si="278"/>
        <v>0</v>
      </c>
      <c r="CA145" s="125">
        <f t="shared" si="279"/>
        <v>0</v>
      </c>
      <c r="CB145" s="125">
        <f t="shared" si="280"/>
        <v>0</v>
      </c>
      <c r="CC145" s="125">
        <f t="shared" si="281"/>
        <v>0</v>
      </c>
      <c r="CD145" s="125">
        <f t="shared" si="282"/>
        <v>0</v>
      </c>
      <c r="CE145" s="125">
        <f t="shared" si="283"/>
        <v>0</v>
      </c>
      <c r="CF145" s="2">
        <f>IFERROR(IF($F145="地位Ⅰ",INDEX(幹材積成長量!$I$7:$K$148,MATCH((【入力】吸収量・排出量算定シート!$H145+(【入力】吸収量・排出量算定シート!CF$17-【入力】吸収量・排出量算定シート!$CF$17)),幹材積成長量!$I$7:$I$148,0),MATCH(【入力】吸収量・排出量算定シート!$G145,幹材積成長量!$I$7:$K$7,0)),IF($F145="地位Ⅲ",INDEX(幹材積成長量!$O$7:$Q$148,MATCH((【入力】吸収量・排出量算定シート!$H145+(【入力】吸収量・排出量算定シート!CF$17-【入力】吸収量・排出量算定シート!$CF$17)),幹材積成長量!$O$7:$O$148,0),MATCH(【入力】吸収量・排出量算定シート!$G145,幹材積成長量!$O$7:$Q$7,0)),INDEX(幹材積成長量!$L$7:$N$148,MATCH((【入力】吸収量・排出量算定シート!$H145+(【入力】吸収量・排出量算定シート!CF$17-【入力】吸収量・排出量算定シート!$CF$17)),幹材積成長量!$L$7:$L$148,0),MATCH(【入力】吸収量・排出量算定シート!$G145,幹材積成長量!$L$7:$N$7,0)))),0)</f>
        <v>0</v>
      </c>
      <c r="CG145" s="2">
        <f>IFERROR(IF($F145="地位Ⅰ",INDEX(幹材積成長量!$I$7:$K$148,MATCH((【入力】吸収量・排出量算定シート!$H145+(【入力】吸収量・排出量算定シート!CG$17-【入力】吸収量・排出量算定シート!$CF$17)),幹材積成長量!$I$7:$I$148,0),MATCH(【入力】吸収量・排出量算定シート!$G145,幹材積成長量!$I$7:$K$7,0)),IF($F145="地位Ⅲ",INDEX(幹材積成長量!$O$7:$Q$148,MATCH((【入力】吸収量・排出量算定シート!$H145+(【入力】吸収量・排出量算定シート!CG$17-【入力】吸収量・排出量算定シート!$CF$17)),幹材積成長量!$O$7:$O$148,0),MATCH(【入力】吸収量・排出量算定シート!$G145,幹材積成長量!$O$7:$Q$7,0)),INDEX(幹材積成長量!$L$7:$N$148,MATCH((【入力】吸収量・排出量算定シート!$H145+(【入力】吸収量・排出量算定シート!CG$17-【入力】吸収量・排出量算定シート!$CF$17)),幹材積成長量!$L$7:$L$148,0),MATCH(【入力】吸収量・排出量算定シート!$G145,幹材積成長量!$L$7:$N$7,0)))),0)</f>
        <v>0</v>
      </c>
      <c r="CH145" s="2">
        <f>IFERROR(IF($F145="地位Ⅰ",INDEX(幹材積成長量!$I$7:$K$148,MATCH((【入力】吸収量・排出量算定シート!$H145+(【入力】吸収量・排出量算定シート!CH$17-【入力】吸収量・排出量算定シート!$CF$17)),幹材積成長量!$I$7:$I$148,0),MATCH(【入力】吸収量・排出量算定シート!$G145,幹材積成長量!$I$7:$K$7,0)),IF($F145="地位Ⅲ",INDEX(幹材積成長量!$O$7:$Q$148,MATCH((【入力】吸収量・排出量算定シート!$H145+(【入力】吸収量・排出量算定シート!CH$17-【入力】吸収量・排出量算定シート!$CF$17)),幹材積成長量!$O$7:$O$148,0),MATCH(【入力】吸収量・排出量算定シート!$G145,幹材積成長量!$O$7:$Q$7,0)),INDEX(幹材積成長量!$L$7:$N$148,MATCH((【入力】吸収量・排出量算定シート!$H145+(【入力】吸収量・排出量算定シート!CH$17-【入力】吸収量・排出量算定シート!$CF$17)),幹材積成長量!$L$7:$L$148,0),MATCH(【入力】吸収量・排出量算定シート!$G145,幹材積成長量!$L$7:$N$7,0)))),0)</f>
        <v>0</v>
      </c>
      <c r="CI145" s="2">
        <f>IFERROR(IF($F145="地位Ⅰ",INDEX(幹材積成長量!$I$7:$K$148,MATCH((【入力】吸収量・排出量算定シート!$H145+(【入力】吸収量・排出量算定シート!CI$17-【入力】吸収量・排出量算定シート!$CF$17)),幹材積成長量!$I$7:$I$148,0),MATCH(【入力】吸収量・排出量算定シート!$G145,幹材積成長量!$I$7:$K$7,0)),IF($F145="地位Ⅲ",INDEX(幹材積成長量!$O$7:$Q$148,MATCH((【入力】吸収量・排出量算定シート!$H145+(【入力】吸収量・排出量算定シート!CI$17-【入力】吸収量・排出量算定シート!$CF$17)),幹材積成長量!$O$7:$O$148,0),MATCH(【入力】吸収量・排出量算定シート!$G145,幹材積成長量!$O$7:$Q$7,0)),INDEX(幹材積成長量!$L$7:$N$148,MATCH((【入力】吸収量・排出量算定シート!$H145+(【入力】吸収量・排出量算定シート!CI$17-【入力】吸収量・排出量算定シート!$CF$17)),幹材積成長量!$L$7:$L$148,0),MATCH(【入力】吸収量・排出量算定シート!$G145,幹材積成長量!$L$7:$N$7,0)))),0)</f>
        <v>0</v>
      </c>
      <c r="CJ145" s="2">
        <f>IFERROR(IF($F145="地位Ⅰ",INDEX(幹材積成長量!$I$7:$K$148,MATCH((【入力】吸収量・排出量算定シート!$H145+(【入力】吸収量・排出量算定シート!CJ$17-【入力】吸収量・排出量算定シート!$CF$17)),幹材積成長量!$I$7:$I$148,0),MATCH(【入力】吸収量・排出量算定シート!$G145,幹材積成長量!$I$7:$K$7,0)),IF($F145="地位Ⅲ",INDEX(幹材積成長量!$O$7:$Q$148,MATCH((【入力】吸収量・排出量算定シート!$H145+(【入力】吸収量・排出量算定シート!CJ$17-【入力】吸収量・排出量算定シート!$CF$17)),幹材積成長量!$O$7:$O$148,0),MATCH(【入力】吸収量・排出量算定シート!$G145,幹材積成長量!$O$7:$Q$7,0)),INDEX(幹材積成長量!$L$7:$N$148,MATCH((【入力】吸収量・排出量算定シート!$H145+(【入力】吸収量・排出量算定シート!CJ$17-【入力】吸収量・排出量算定シート!$CF$17)),幹材積成長量!$L$7:$L$148,0),MATCH(【入力】吸収量・排出量算定シート!$G145,幹材積成長量!$L$7:$N$7,0)))),0)</f>
        <v>0</v>
      </c>
      <c r="CK145" s="2">
        <f>IFERROR(IF($F145="地位Ⅰ",INDEX(幹材積成長量!$I$7:$K$148,MATCH((【入力】吸収量・排出量算定シート!$H145+(【入力】吸収量・排出量算定シート!CK$17-【入力】吸収量・排出量算定シート!$CF$17)),幹材積成長量!$I$7:$I$148,0),MATCH(【入力】吸収量・排出量算定シート!$G145,幹材積成長量!$I$7:$K$7,0)),IF($F145="地位Ⅲ",INDEX(幹材積成長量!$O$7:$Q$148,MATCH((【入力】吸収量・排出量算定シート!$H145+(【入力】吸収量・排出量算定シート!CK$17-【入力】吸収量・排出量算定シート!$CF$17)),幹材積成長量!$O$7:$O$148,0),MATCH(【入力】吸収量・排出量算定シート!$G145,幹材積成長量!$O$7:$Q$7,0)),INDEX(幹材積成長量!$L$7:$N$148,MATCH((【入力】吸収量・排出量算定シート!$H145+(【入力】吸収量・排出量算定シート!CK$17-【入力】吸収量・排出量算定シート!$CF$17)),幹材積成長量!$L$7:$L$148,0),MATCH(【入力】吸収量・排出量算定シート!$G145,幹材積成長量!$L$7:$N$7,0)))),0)</f>
        <v>0</v>
      </c>
      <c r="CL145" s="2">
        <f>IFERROR(IF($F145="地位Ⅰ",INDEX(幹材積成長量!$I$7:$K$148,MATCH((【入力】吸収量・排出量算定シート!$H145+(【入力】吸収量・排出量算定シート!CL$17-【入力】吸収量・排出量算定シート!$CF$17)),幹材積成長量!$I$7:$I$148,0),MATCH(【入力】吸収量・排出量算定シート!$G145,幹材積成長量!$I$7:$K$7,0)),IF($F145="地位Ⅲ",INDEX(幹材積成長量!$O$7:$Q$148,MATCH((【入力】吸収量・排出量算定シート!$H145+(【入力】吸収量・排出量算定シート!CL$17-【入力】吸収量・排出量算定シート!$CF$17)),幹材積成長量!$O$7:$O$148,0),MATCH(【入力】吸収量・排出量算定シート!$G145,幹材積成長量!$O$7:$Q$7,0)),INDEX(幹材積成長量!$L$7:$N$148,MATCH((【入力】吸収量・排出量算定シート!$H145+(【入力】吸収量・排出量算定シート!CL$17-【入力】吸収量・排出量算定シート!$CF$17)),幹材積成長量!$L$7:$L$148,0),MATCH(【入力】吸収量・排出量算定シート!$G145,幹材積成長量!$L$7:$N$7,0)))),0)</f>
        <v>0</v>
      </c>
      <c r="CM145" s="2">
        <f>IFERROR(IF($F145="地位Ⅰ",INDEX(幹材積成長量!$I$7:$K$148,MATCH((【入力】吸収量・排出量算定シート!$H145+(【入力】吸収量・排出量算定シート!CM$17-【入力】吸収量・排出量算定シート!$CF$17)),幹材積成長量!$I$7:$I$148,0),MATCH(【入力】吸収量・排出量算定シート!$G145,幹材積成長量!$I$7:$K$7,0)),IF($F145="地位Ⅲ",INDEX(幹材積成長量!$O$7:$Q$148,MATCH((【入力】吸収量・排出量算定シート!$H145+(【入力】吸収量・排出量算定シート!CM$17-【入力】吸収量・排出量算定シート!$CF$17)),幹材積成長量!$O$7:$O$148,0),MATCH(【入力】吸収量・排出量算定シート!$G145,幹材積成長量!$O$7:$Q$7,0)),INDEX(幹材積成長量!$L$7:$N$148,MATCH((【入力】吸収量・排出量算定シート!$H145+(【入力】吸収量・排出量算定シート!CM$17-【入力】吸収量・排出量算定シート!$CF$17)),幹材積成長量!$L$7:$L$148,0),MATCH(【入力】吸収量・排出量算定シート!$G145,幹材積成長量!$L$7:$N$7,0)))),0)</f>
        <v>0</v>
      </c>
      <c r="CN145" s="2">
        <f>IFERROR(IF($F145="地位Ⅰ",INDEX(幹材積成長量!$I$7:$K$148,MATCH((【入力】吸収量・排出量算定シート!$H145+(【入力】吸収量・排出量算定シート!CN$17-【入力】吸収量・排出量算定シート!$CF$17)),幹材積成長量!$I$7:$I$148,0),MATCH(【入力】吸収量・排出量算定シート!$G145,幹材積成長量!$I$7:$K$7,0)),IF($F145="地位Ⅲ",INDEX(幹材積成長量!$O$7:$Q$148,MATCH((【入力】吸収量・排出量算定シート!$H145+(【入力】吸収量・排出量算定シート!CN$17-【入力】吸収量・排出量算定シート!$CF$17)),幹材積成長量!$O$7:$O$148,0),MATCH(【入力】吸収量・排出量算定シート!$G145,幹材積成長量!$O$7:$Q$7,0)),INDEX(幹材積成長量!$L$7:$N$148,MATCH((【入力】吸収量・排出量算定シート!$H145+(【入力】吸収量・排出量算定シート!CN$17-【入力】吸収量・排出量算定シート!$CF$17)),幹材積成長量!$L$7:$L$148,0),MATCH(【入力】吸収量・排出量算定シート!$G145,幹材積成長量!$L$7:$N$7,0)))),0)</f>
        <v>0</v>
      </c>
      <c r="CO145" s="2">
        <f>IFERROR(IF($F145="地位Ⅰ",INDEX(幹材積成長量!$I$7:$K$148,MATCH((【入力】吸収量・排出量算定シート!$H145+(【入力】吸収量・排出量算定シート!CO$17-【入力】吸収量・排出量算定シート!$CF$17)),幹材積成長量!$I$7:$I$148,0),MATCH(【入力】吸収量・排出量算定シート!$G145,幹材積成長量!$I$7:$K$7,0)),IF($F145="地位Ⅲ",INDEX(幹材積成長量!$O$7:$Q$148,MATCH((【入力】吸収量・排出量算定シート!$H145+(【入力】吸収量・排出量算定シート!CO$17-【入力】吸収量・排出量算定シート!$CF$17)),幹材積成長量!$O$7:$O$148,0),MATCH(【入力】吸収量・排出量算定シート!$G145,幹材積成長量!$O$7:$Q$7,0)),INDEX(幹材積成長量!$L$7:$N$148,MATCH((【入力】吸収量・排出量算定シート!$H145+(【入力】吸収量・排出量算定シート!CO$17-【入力】吸収量・排出量算定シート!$CF$17)),幹材積成長量!$L$7:$L$148,0),MATCH(【入力】吸収量・排出量算定シート!$G145,幹材積成長量!$L$7:$N$7,0)))),0)</f>
        <v>0</v>
      </c>
      <c r="CP145" s="2">
        <f>IFERROR(IF($F145="地位Ⅰ",INDEX(幹材積成長量!$I$7:$K$148,MATCH((【入力】吸収量・排出量算定シート!$H145+(【入力】吸収量・排出量算定シート!CP$17-【入力】吸収量・排出量算定シート!$CF$17)),幹材積成長量!$I$7:$I$148,0),MATCH(【入力】吸収量・排出量算定シート!$G145,幹材積成長量!$I$7:$K$7,0)),IF($F145="地位Ⅲ",INDEX(幹材積成長量!$O$7:$Q$148,MATCH((【入力】吸収量・排出量算定シート!$H145+(【入力】吸収量・排出量算定シート!CP$17-【入力】吸収量・排出量算定シート!$CF$17)),幹材積成長量!$O$7:$O$148,0),MATCH(【入力】吸収量・排出量算定シート!$G145,幹材積成長量!$O$7:$Q$7,0)),INDEX(幹材積成長量!$L$7:$N$148,MATCH((【入力】吸収量・排出量算定シート!$H145+(【入力】吸収量・排出量算定シート!CP$17-【入力】吸収量・排出量算定シート!$CF$17)),幹材積成長量!$L$7:$L$148,0),MATCH(【入力】吸収量・排出量算定シート!$G145,幹材積成長量!$L$7:$N$7,0)))),0)</f>
        <v>0</v>
      </c>
      <c r="CQ145" s="2">
        <f>IFERROR(IF($F145="地位Ⅰ",INDEX(幹材積成長量!$I$7:$K$148,MATCH((【入力】吸収量・排出量算定シート!$H145+(【入力】吸収量・排出量算定シート!CQ$17-【入力】吸収量・排出量算定シート!$CF$17)),幹材積成長量!$I$7:$I$148,0),MATCH(【入力】吸収量・排出量算定シート!$G145,幹材積成長量!$I$7:$K$7,0)),IF($F145="地位Ⅲ",INDEX(幹材積成長量!$O$7:$Q$148,MATCH((【入力】吸収量・排出量算定シート!$H145+(【入力】吸収量・排出量算定シート!CQ$17-【入力】吸収量・排出量算定シート!$CF$17)),幹材積成長量!$O$7:$O$148,0),MATCH(【入力】吸収量・排出量算定シート!$G145,幹材積成長量!$O$7:$Q$7,0)),INDEX(幹材積成長量!$L$7:$N$148,MATCH((【入力】吸収量・排出量算定シート!$H145+(【入力】吸収量・排出量算定シート!CQ$17-【入力】吸収量・排出量算定シート!$CF$17)),幹材積成長量!$L$7:$L$148,0),MATCH(【入力】吸収量・排出量算定シート!$G145,幹材積成長量!$L$7:$N$7,0)))),0)</f>
        <v>0</v>
      </c>
      <c r="CR145" s="2">
        <f>IFERROR(IF($F145="地位Ⅰ",INDEX(幹材積成長量!$I$7:$K$148,MATCH((【入力】吸収量・排出量算定シート!$H145+(【入力】吸収量・排出量算定シート!CR$17-【入力】吸収量・排出量算定シート!$CF$17)),幹材積成長量!$I$7:$I$148,0),MATCH(【入力】吸収量・排出量算定シート!$G145,幹材積成長量!$I$7:$K$7,0)),IF($F145="地位Ⅲ",INDEX(幹材積成長量!$O$7:$Q$148,MATCH((【入力】吸収量・排出量算定シート!$H145+(【入力】吸収量・排出量算定シート!CR$17-【入力】吸収量・排出量算定シート!$CF$17)),幹材積成長量!$O$7:$O$148,0),MATCH(【入力】吸収量・排出量算定シート!$G145,幹材積成長量!$O$7:$Q$7,0)),INDEX(幹材積成長量!$L$7:$N$148,MATCH((【入力】吸収量・排出量算定シート!$H145+(【入力】吸収量・排出量算定シート!CR$17-【入力】吸収量・排出量算定シート!$CF$17)),幹材積成長量!$L$7:$L$148,0),MATCH(【入力】吸収量・排出量算定シート!$G145,幹材積成長量!$L$7:$N$7,0)))),0)</f>
        <v>0</v>
      </c>
      <c r="CS145" s="2">
        <f>IFERROR(IF($F145="地位Ⅰ",INDEX(幹材積成長量!$I$7:$K$148,MATCH((【入力】吸収量・排出量算定シート!$H145+(【入力】吸収量・排出量算定シート!CS$17-【入力】吸収量・排出量算定シート!$CF$17)),幹材積成長量!$I$7:$I$148,0),MATCH(【入力】吸収量・排出量算定シート!$G145,幹材積成長量!$I$7:$K$7,0)),IF($F145="地位Ⅲ",INDEX(幹材積成長量!$O$7:$Q$148,MATCH((【入力】吸収量・排出量算定シート!$H145+(【入力】吸収量・排出量算定シート!CS$17-【入力】吸収量・排出量算定シート!$CF$17)),幹材積成長量!$O$7:$O$148,0),MATCH(【入力】吸収量・排出量算定シート!$G145,幹材積成長量!$O$7:$Q$7,0)),INDEX(幹材積成長量!$L$7:$N$148,MATCH((【入力】吸収量・排出量算定シート!$H145+(【入力】吸収量・排出量算定シート!CS$17-【入力】吸収量・排出量算定シート!$CF$17)),幹材積成長量!$L$7:$L$148,0),MATCH(【入力】吸収量・排出量算定シート!$G145,幹材積成長量!$L$7:$N$7,0)))),0)</f>
        <v>0</v>
      </c>
      <c r="CT145" s="2">
        <f>IFERROR(IF($F145="地位Ⅰ",INDEX(幹材積成長量!$I$7:$K$148,MATCH((【入力】吸収量・排出量算定シート!$H145+(【入力】吸収量・排出量算定シート!CT$17-【入力】吸収量・排出量算定シート!$CF$17)),幹材積成長量!$I$7:$I$148,0),MATCH(【入力】吸収量・排出量算定シート!$G145,幹材積成長量!$I$7:$K$7,0)),IF($F145="地位Ⅲ",INDEX(幹材積成長量!$O$7:$Q$148,MATCH((【入力】吸収量・排出量算定シート!$H145+(【入力】吸収量・排出量算定シート!CT$17-【入力】吸収量・排出量算定シート!$CF$17)),幹材積成長量!$O$7:$O$148,0),MATCH(【入力】吸収量・排出量算定シート!$G145,幹材積成長量!$O$7:$Q$7,0)),INDEX(幹材積成長量!$L$7:$N$148,MATCH((【入力】吸収量・排出量算定シート!$H145+(【入力】吸収量・排出量算定シート!CT$17-【入力】吸収量・排出量算定シート!$CF$17)),幹材積成長量!$L$7:$L$148,0),MATCH(【入力】吸収量・排出量算定シート!$G145,幹材積成長量!$L$7:$N$7,0)))),0)</f>
        <v>0</v>
      </c>
      <c r="CU145" s="2">
        <f>IFERROR(IF($F145="地位Ⅰ",INDEX(幹材積成長量!$I$7:$K$148,MATCH((【入力】吸収量・排出量算定シート!$H145+(【入力】吸収量・排出量算定シート!CU$17-【入力】吸収量・排出量算定シート!$CF$17)),幹材積成長量!$I$7:$I$148,0),MATCH(【入力】吸収量・排出量算定シート!$G145,幹材積成長量!$I$7:$K$7,0)),IF($F145="地位Ⅲ",INDEX(幹材積成長量!$O$7:$Q$148,MATCH((【入力】吸収量・排出量算定シート!$H145+(【入力】吸収量・排出量算定シート!CU$17-【入力】吸収量・排出量算定シート!$CF$17)),幹材積成長量!$O$7:$O$148,0),MATCH(【入力】吸収量・排出量算定シート!$G145,幹材積成長量!$O$7:$Q$7,0)),INDEX(幹材積成長量!$L$7:$N$148,MATCH((【入力】吸収量・排出量算定シート!$H145+(【入力】吸収量・排出量算定シート!CU$17-【入力】吸収量・排出量算定シート!$CF$17)),幹材積成長量!$L$7:$L$148,0),MATCH(【入力】吸収量・排出量算定シート!$G145,幹材積成長量!$L$7:$N$7,0)))),0)</f>
        <v>0</v>
      </c>
      <c r="CV145" s="2">
        <f>IFERROR(IF($F145="地位Ⅰ",INDEX(幹材積成長量!$I$7:$K$148,MATCH((【入力】吸収量・排出量算定シート!$H145+(【入力】吸収量・排出量算定シート!CV$17-【入力】吸収量・排出量算定シート!$CF$17)),幹材積成長量!$I$7:$I$148,0),MATCH(【入力】吸収量・排出量算定シート!$G145,幹材積成長量!$I$7:$K$7,0)),IF($F145="地位Ⅲ",INDEX(幹材積成長量!$O$7:$Q$148,MATCH((【入力】吸収量・排出量算定シート!$H145+(【入力】吸収量・排出量算定シート!CV$17-【入力】吸収量・排出量算定シート!$CF$17)),幹材積成長量!$O$7:$O$148,0),MATCH(【入力】吸収量・排出量算定シート!$G145,幹材積成長量!$O$7:$Q$7,0)),INDEX(幹材積成長量!$L$7:$N$148,MATCH((【入力】吸収量・排出量算定シート!$H145+(【入力】吸収量・排出量算定シート!CV$17-【入力】吸収量・排出量算定シート!$CF$17)),幹材積成長量!$L$7:$L$148,0),MATCH(【入力】吸収量・排出量算定シート!$G145,幹材積成長量!$L$7:$N$7,0)))),0)</f>
        <v>0</v>
      </c>
      <c r="CW145" s="2">
        <f t="shared" si="284"/>
        <v>0</v>
      </c>
      <c r="CX145" s="2">
        <f t="shared" si="285"/>
        <v>0</v>
      </c>
      <c r="CY145" s="2">
        <f t="shared" si="286"/>
        <v>0</v>
      </c>
      <c r="CZ145" s="2">
        <f t="shared" si="287"/>
        <v>0</v>
      </c>
      <c r="DA145" s="2">
        <f t="shared" si="288"/>
        <v>0</v>
      </c>
      <c r="DB145" s="2">
        <f t="shared" si="289"/>
        <v>0</v>
      </c>
      <c r="DC145" s="2">
        <f t="shared" si="290"/>
        <v>0</v>
      </c>
      <c r="DD145" s="2">
        <f t="shared" si="291"/>
        <v>0</v>
      </c>
      <c r="DE145" s="2">
        <f t="shared" si="292"/>
        <v>0</v>
      </c>
      <c r="DF145" s="2">
        <f t="shared" si="293"/>
        <v>0</v>
      </c>
      <c r="DG145" s="2">
        <f t="shared" si="294"/>
        <v>0</v>
      </c>
      <c r="DH145" s="2">
        <f t="shared" si="295"/>
        <v>0</v>
      </c>
      <c r="DI145" s="2">
        <f t="shared" si="296"/>
        <v>0</v>
      </c>
      <c r="DJ145" s="2">
        <f t="shared" si="297"/>
        <v>0</v>
      </c>
      <c r="DK145" s="2">
        <f t="shared" si="298"/>
        <v>0</v>
      </c>
      <c r="DL145" s="2">
        <f t="shared" si="299"/>
        <v>0</v>
      </c>
      <c r="DM145" s="2">
        <f t="shared" si="300"/>
        <v>0</v>
      </c>
      <c r="DN145" s="187">
        <f>IFERROR(IF($F145="地位Ⅰ",INDEX(幹材積成長量!$AE$7:$AG$14,8,MATCH(【入力】吸収量・排出量算定シート!$G145,幹材積成長量!$AE$7:$AG$7,0)),IF($F145="地位Ⅲ",INDEX(幹材積成長量!$AK$7:$AM$14,8,MATCH(【入力】吸収量・排出量算定シート!$G145,幹材積成長量!$AK$7:$AM$7,0)),INDEX(幹材積成長量!$AH$7:$AJ$14,8,MATCH(【入力】吸収量・排出量算定シート!$G145,幹材積成長量!$AH$7:$AJ$7,0)))),0)</f>
        <v>0</v>
      </c>
      <c r="DO145" s="187">
        <f>IFERROR(IF($F145="地位Ⅰ",INDEX(幹材積成長量!$AE$7:$AG$14,8,MATCH(【入力】吸収量・排出量算定シート!$G145,幹材積成長量!$AE$7:$AG$7,0)),IF($F145="地位Ⅲ",INDEX(幹材積成長量!$AK$7:$AM$14,8,MATCH(【入力】吸収量・排出量算定シート!$G145,幹材積成長量!$AK$7:$AM$7,0)),INDEX(幹材積成長量!$AH$7:$AJ$14,8,MATCH(【入力】吸収量・排出量算定シート!$G145,幹材積成長量!$AH$7:$AJ$7,0)))),0)</f>
        <v>0</v>
      </c>
      <c r="DP145" s="187">
        <f>IFERROR(IF($F145="地位Ⅰ",INDEX(幹材積成長量!$AE$7:$AG$14,8,MATCH(【入力】吸収量・排出量算定シート!$G145,幹材積成長量!$AE$7:$AG$7,0)),IF($F145="地位Ⅲ",INDEX(幹材積成長量!$AK$7:$AM$14,8,MATCH(【入力】吸収量・排出量算定シート!$G145,幹材積成長量!$AK$7:$AM$7,0)),INDEX(幹材積成長量!$AH$7:$AJ$14,8,MATCH(【入力】吸収量・排出量算定シート!$G145,幹材積成長量!$AH$7:$AJ$7,0)))),0)</f>
        <v>0</v>
      </c>
      <c r="DQ145" s="187">
        <f>IFERROR(IF($F145="地位Ⅰ",INDEX(幹材積成長量!$AE$7:$AG$14,8,MATCH(【入力】吸収量・排出量算定シート!$G145,幹材積成長量!$AE$7:$AG$7,0)),IF($F145="地位Ⅲ",INDEX(幹材積成長量!$AK$7:$AM$14,8,MATCH(【入力】吸収量・排出量算定シート!$G145,幹材積成長量!$AK$7:$AM$7,0)),INDEX(幹材積成長量!$AH$7:$AJ$14,8,MATCH(【入力】吸収量・排出量算定シート!$G145,幹材積成長量!$AH$7:$AJ$7,0)))),0)</f>
        <v>0</v>
      </c>
      <c r="DR145" s="187">
        <f>IFERROR(IF($F145="地位Ⅰ",INDEX(幹材積成長量!$AE$7:$AG$14,8,MATCH(【入力】吸収量・排出量算定シート!$G145,幹材積成長量!$AE$7:$AG$7,0)),IF($F145="地位Ⅲ",INDEX(幹材積成長量!$AK$7:$AM$14,8,MATCH(【入力】吸収量・排出量算定シート!$G145,幹材積成長量!$AK$7:$AM$7,0)),INDEX(幹材積成長量!$AH$7:$AJ$14,8,MATCH(【入力】吸収量・排出量算定シート!$G145,幹材積成長量!$AH$7:$AJ$7,0)))),0)</f>
        <v>0</v>
      </c>
      <c r="DS145" s="187">
        <f>IFERROR(IF($F145="地位Ⅰ",INDEX(幹材積成長量!$AE$7:$AG$14,8,MATCH(【入力】吸収量・排出量算定シート!$G145,幹材積成長量!$AE$7:$AG$7,0)),IF($F145="地位Ⅲ",INDEX(幹材積成長量!$AK$7:$AM$14,8,MATCH(【入力】吸収量・排出量算定シート!$G145,幹材積成長量!$AK$7:$AM$7,0)),INDEX(幹材積成長量!$AH$7:$AJ$14,8,MATCH(【入力】吸収量・排出量算定シート!$G145,幹材積成長量!$AH$7:$AJ$7,0)))),0)</f>
        <v>0</v>
      </c>
      <c r="DT145" s="187">
        <f>IFERROR(IF($F145="地位Ⅰ",INDEX(幹材積成長量!$AE$7:$AG$14,8,MATCH(【入力】吸収量・排出量算定シート!$G145,幹材積成長量!$AE$7:$AG$7,0)),IF($F145="地位Ⅲ",INDEX(幹材積成長量!$AK$7:$AM$14,8,MATCH(【入力】吸収量・排出量算定シート!$G145,幹材積成長量!$AK$7:$AM$7,0)),INDEX(幹材積成長量!$AH$7:$AJ$14,8,MATCH(【入力】吸収量・排出量算定シート!$G145,幹材積成長量!$AH$7:$AJ$7,0)))),0)</f>
        <v>0</v>
      </c>
      <c r="DU145" s="187">
        <f>IFERROR(IF($F145="地位Ⅰ",INDEX(幹材積成長量!$AE$7:$AG$14,8,MATCH(【入力】吸収量・排出量算定シート!$G145,幹材積成長量!$AE$7:$AG$7,0)),IF($F145="地位Ⅲ",INDEX(幹材積成長量!$AK$7:$AM$14,8,MATCH(【入力】吸収量・排出量算定シート!$G145,幹材積成長量!$AK$7:$AM$7,0)),INDEX(幹材積成長量!$AH$7:$AJ$14,8,MATCH(【入力】吸収量・排出量算定シート!$G145,幹材積成長量!$AH$7:$AJ$7,0)))),0)</f>
        <v>0</v>
      </c>
      <c r="DV145" s="187">
        <f>IFERROR(IF($F145="地位Ⅰ",INDEX(幹材積成長量!$AE$7:$AG$14,8,MATCH(【入力】吸収量・排出量算定シート!$G145,幹材積成長量!$AE$7:$AG$7,0)),IF($F145="地位Ⅲ",INDEX(幹材積成長量!$AK$7:$AM$14,8,MATCH(【入力】吸収量・排出量算定シート!$G145,幹材積成長量!$AK$7:$AM$7,0)),INDEX(幹材積成長量!$AH$7:$AJ$14,8,MATCH(【入力】吸収量・排出量算定シート!$G145,幹材積成長量!$AH$7:$AJ$7,0)))),0)</f>
        <v>0</v>
      </c>
      <c r="DW145" s="187">
        <f>IFERROR(IF($F145="地位Ⅰ",INDEX(幹材積成長量!$AE$7:$AG$14,8,MATCH(【入力】吸収量・排出量算定シート!$G145,幹材積成長量!$AE$7:$AG$7,0)),IF($F145="地位Ⅲ",INDEX(幹材積成長量!$AK$7:$AM$14,8,MATCH(【入力】吸収量・排出量算定シート!$G145,幹材積成長量!$AK$7:$AM$7,0)),INDEX(幹材積成長量!$AH$7:$AJ$14,8,MATCH(【入力】吸収量・排出量算定シート!$G145,幹材積成長量!$AH$7:$AJ$7,0)))),0)</f>
        <v>0</v>
      </c>
      <c r="DX145" s="187">
        <f>IFERROR(IF($F145="地位Ⅰ",INDEX(幹材積成長量!$AE$7:$AG$14,8,MATCH(【入力】吸収量・排出量算定シート!$G145,幹材積成長量!$AE$7:$AG$7,0)),IF($F145="地位Ⅲ",INDEX(幹材積成長量!$AK$7:$AM$14,8,MATCH(【入力】吸収量・排出量算定シート!$G145,幹材積成長量!$AK$7:$AM$7,0)),INDEX(幹材積成長量!$AH$7:$AJ$14,8,MATCH(【入力】吸収量・排出量算定シート!$G145,幹材積成長量!$AH$7:$AJ$7,0)))),0)</f>
        <v>0</v>
      </c>
      <c r="DY145" s="187">
        <f>IFERROR(IF($F145="地位Ⅰ",INDEX(幹材積成長量!$AE$7:$AG$14,8,MATCH(【入力】吸収量・排出量算定シート!$G145,幹材積成長量!$AE$7:$AG$7,0)),IF($F145="地位Ⅲ",INDEX(幹材積成長量!$AK$7:$AM$14,8,MATCH(【入力】吸収量・排出量算定シート!$G145,幹材積成長量!$AK$7:$AM$7,0)),INDEX(幹材積成長量!$AH$7:$AJ$14,8,MATCH(【入力】吸収量・排出量算定シート!$G145,幹材積成長量!$AH$7:$AJ$7,0)))),0)</f>
        <v>0</v>
      </c>
      <c r="DZ145" s="187">
        <f>IFERROR(IF($F145="地位Ⅰ",INDEX(幹材積成長量!$AE$7:$AG$14,8,MATCH(【入力】吸収量・排出量算定シート!$G145,幹材積成長量!$AE$7:$AG$7,0)),IF($F145="地位Ⅲ",INDEX(幹材積成長量!$AK$7:$AM$14,8,MATCH(【入力】吸収量・排出量算定シート!$G145,幹材積成長量!$AK$7:$AM$7,0)),INDEX(幹材積成長量!$AH$7:$AJ$14,8,MATCH(【入力】吸収量・排出量算定シート!$G145,幹材積成長量!$AH$7:$AJ$7,0)))),0)</f>
        <v>0</v>
      </c>
      <c r="EA145" s="187">
        <f>IFERROR(IF($F145="地位Ⅰ",INDEX(幹材積成長量!$AE$7:$AG$14,8,MATCH(【入力】吸収量・排出量算定シート!$G145,幹材積成長量!$AE$7:$AG$7,0)),IF($F145="地位Ⅲ",INDEX(幹材積成長量!$AK$7:$AM$14,8,MATCH(【入力】吸収量・排出量算定シート!$G145,幹材積成長量!$AK$7:$AM$7,0)),INDEX(幹材積成長量!$AH$7:$AJ$14,8,MATCH(【入力】吸収量・排出量算定シート!$G145,幹材積成長量!$AH$7:$AJ$7,0)))),0)</f>
        <v>0</v>
      </c>
      <c r="EB145" s="187">
        <f>IFERROR(IF($F145="地位Ⅰ",INDEX(幹材積成長量!$AE$7:$AG$14,8,MATCH(【入力】吸収量・排出量算定シート!$G145,幹材積成長量!$AE$7:$AG$7,0)),IF($F145="地位Ⅲ",INDEX(幹材積成長量!$AK$7:$AM$14,8,MATCH(【入力】吸収量・排出量算定シート!$G145,幹材積成長量!$AK$7:$AM$7,0)),INDEX(幹材積成長量!$AH$7:$AJ$14,8,MATCH(【入力】吸収量・排出量算定シート!$G145,幹材積成長量!$AH$7:$AJ$7,0)))),0)</f>
        <v>0</v>
      </c>
      <c r="EC145" s="187">
        <f>IFERROR(IF($F145="地位Ⅰ",INDEX(幹材積成長量!$AE$7:$AG$14,8,MATCH(【入力】吸収量・排出量算定シート!$G145,幹材積成長量!$AE$7:$AG$7,0)),IF($F145="地位Ⅲ",INDEX(幹材積成長量!$AK$7:$AM$14,8,MATCH(【入力】吸収量・排出量算定シート!$G145,幹材積成長量!$AK$7:$AM$7,0)),INDEX(幹材積成長量!$AH$7:$AJ$14,8,MATCH(【入力】吸収量・排出量算定シート!$G145,幹材積成長量!$AH$7:$AJ$7,0)))),0)</f>
        <v>0</v>
      </c>
      <c r="ED145" s="186">
        <f t="shared" si="301"/>
        <v>0</v>
      </c>
      <c r="EE145" s="186">
        <f t="shared" si="302"/>
        <v>0</v>
      </c>
      <c r="EF145" s="186">
        <f t="shared" si="303"/>
        <v>0</v>
      </c>
      <c r="EG145" s="186">
        <f t="shared" si="304"/>
        <v>0</v>
      </c>
      <c r="EH145" s="186">
        <f t="shared" si="305"/>
        <v>0</v>
      </c>
      <c r="EI145" s="186">
        <f t="shared" si="306"/>
        <v>0</v>
      </c>
      <c r="EJ145" s="186">
        <f t="shared" si="307"/>
        <v>0</v>
      </c>
      <c r="EK145" s="186">
        <f t="shared" si="308"/>
        <v>0</v>
      </c>
      <c r="EL145" s="186">
        <f t="shared" si="309"/>
        <v>0</v>
      </c>
      <c r="EM145" s="186">
        <f t="shared" si="310"/>
        <v>0</v>
      </c>
      <c r="EN145" s="186">
        <f t="shared" si="311"/>
        <v>0</v>
      </c>
      <c r="EO145" s="186">
        <f t="shared" si="312"/>
        <v>0</v>
      </c>
      <c r="EP145" s="186">
        <f t="shared" si="313"/>
        <v>0</v>
      </c>
      <c r="EQ145" s="186">
        <f t="shared" si="314"/>
        <v>0</v>
      </c>
      <c r="ER145" s="186">
        <f t="shared" si="315"/>
        <v>0</v>
      </c>
      <c r="ES145" s="186">
        <f t="shared" si="316"/>
        <v>0</v>
      </c>
      <c r="ET145" s="186">
        <f t="shared" si="317"/>
        <v>0</v>
      </c>
    </row>
    <row r="146" spans="2:150" x14ac:dyDescent="0.3">
      <c r="B146" s="3"/>
      <c r="C146" s="3"/>
      <c r="D146" s="3"/>
      <c r="E146" s="3"/>
      <c r="G146" s="217"/>
      <c r="J146" s="3"/>
      <c r="M146" s="187">
        <f>IFERROR(IF($F146="地位Ⅰ",INDEX(幹材積成長量!$S$7:$U$148,MATCH(【入力】吸収量・排出量算定シート!$H146+(M$17-$M$17),幹材積成長量!$S$7:$S$148,0),MATCH($G146,幹材積成長量!$S$7:$U$7,0)),IF($F146="地位Ⅲ",INDEX(幹材積成長量!$Y$7:$AA$148,MATCH(【入力】吸収量・排出量算定シート!$H146+(M$17-$M$17),幹材積成長量!$Y$7:$Y$148,0),MATCH($G146,幹材積成長量!$Y$7:$AA$7,0)),INDEX(幹材積成長量!$V$7:$X$148,MATCH(【入力】吸収量・排出量算定シート!$H146+(M$17-$M$17),幹材積成長量!$V$7:$V$148,0),MATCH($G146,幹材積成長量!$V$7:$X$7,0)))),0)</f>
        <v>0</v>
      </c>
      <c r="N146" s="187">
        <f>IFERROR(IF($F146="地位Ⅰ",INDEX(幹材積成長量!$S$7:$U$148,MATCH(【入力】吸収量・排出量算定シート!$H146+(N$17-$M$17),幹材積成長量!$S$7:$S$148,0),MATCH($G146,幹材積成長量!$S$7:$U$7,0)),IF($F146="地位Ⅲ",INDEX(幹材積成長量!$Y$7:$AA$148,MATCH(【入力】吸収量・排出量算定シート!$H146+(N$17-$M$17),幹材積成長量!$Y$7:$Y$148,0),MATCH($G146,幹材積成長量!$Y$7:$AA$7,0)),INDEX(幹材積成長量!$V$7:$X$148,MATCH(【入力】吸収量・排出量算定シート!$H146+(N$17-$M$17),幹材積成長量!$V$7:$V$148,0),MATCH($G146,幹材積成長量!$V$7:$X$7,0)))),0)</f>
        <v>0</v>
      </c>
      <c r="O146" s="187">
        <f>IFERROR(IF($F146="地位Ⅰ",INDEX(幹材積成長量!$S$7:$U$148,MATCH(【入力】吸収量・排出量算定シート!$H146+(O$17-$M$17),幹材積成長量!$S$7:$S$148,0),MATCH($G146,幹材積成長量!$S$7:$U$7,0)),IF($F146="地位Ⅲ",INDEX(幹材積成長量!$Y$7:$AA$148,MATCH(【入力】吸収量・排出量算定シート!$H146+(O$17-$M$17),幹材積成長量!$Y$7:$Y$148,0),MATCH($G146,幹材積成長量!$Y$7:$AA$7,0)),INDEX(幹材積成長量!$V$7:$X$148,MATCH(【入力】吸収量・排出量算定シート!$H146+(O$17-$M$17),幹材積成長量!$V$7:$V$148,0),MATCH($G146,幹材積成長量!$V$7:$X$7,0)))),0)</f>
        <v>0</v>
      </c>
      <c r="P146" s="187">
        <f>IFERROR(IF($F146="地位Ⅰ",INDEX(幹材積成長量!$S$7:$U$148,MATCH(【入力】吸収量・排出量算定シート!$H146+(P$17-$M$17),幹材積成長量!$S$7:$S$148,0),MATCH($G146,幹材積成長量!$S$7:$U$7,0)),IF($F146="地位Ⅲ",INDEX(幹材積成長量!$Y$7:$AA$148,MATCH(【入力】吸収量・排出量算定シート!$H146+(P$17-$M$17),幹材積成長量!$Y$7:$Y$148,0),MATCH($G146,幹材積成長量!$Y$7:$AA$7,0)),INDEX(幹材積成長量!$V$7:$X$148,MATCH(【入力】吸収量・排出量算定シート!$H146+(P$17-$M$17),幹材積成長量!$V$7:$V$148,0),MATCH($G146,幹材積成長量!$V$7:$X$7,0)))),0)</f>
        <v>0</v>
      </c>
      <c r="Q146" s="187">
        <f>IFERROR(IF($F146="地位Ⅰ",INDEX(幹材積成長量!$S$7:$U$148,MATCH(【入力】吸収量・排出量算定シート!$H146+(Q$17-$M$17),幹材積成長量!$S$7:$S$148,0),MATCH($G146,幹材積成長量!$S$7:$U$7,0)),IF($F146="地位Ⅲ",INDEX(幹材積成長量!$Y$7:$AA$148,MATCH(【入力】吸収量・排出量算定シート!$H146+(Q$17-$M$17),幹材積成長量!$Y$7:$Y$148,0),MATCH($G146,幹材積成長量!$Y$7:$AA$7,0)),INDEX(幹材積成長量!$V$7:$X$148,MATCH(【入力】吸収量・排出量算定シート!$H146+(Q$17-$M$17),幹材積成長量!$V$7:$V$148,0),MATCH($G146,幹材積成長量!$V$7:$X$7,0)))),0)</f>
        <v>0</v>
      </c>
      <c r="R146" s="187">
        <f>IFERROR(IF($F146="地位Ⅰ",INDEX(幹材積成長量!$S$7:$U$148,MATCH(【入力】吸収量・排出量算定シート!$H146+(R$17-$M$17),幹材積成長量!$S$7:$S$148,0),MATCH($G146,幹材積成長量!$S$7:$U$7,0)),IF($F146="地位Ⅲ",INDEX(幹材積成長量!$Y$7:$AA$148,MATCH(【入力】吸収量・排出量算定シート!$H146+(R$17-$M$17),幹材積成長量!$Y$7:$Y$148,0),MATCH($G146,幹材積成長量!$Y$7:$AA$7,0)),INDEX(幹材積成長量!$V$7:$X$148,MATCH(【入力】吸収量・排出量算定シート!$H146+(R$17-$M$17),幹材積成長量!$V$7:$V$148,0),MATCH($G146,幹材積成長量!$V$7:$X$7,0)))),0)</f>
        <v>0</v>
      </c>
      <c r="S146" s="187">
        <f>IFERROR(IF($F146="地位Ⅰ",INDEX(幹材積成長量!$S$7:$U$148,MATCH(【入力】吸収量・排出量算定シート!$H146+(S$17-$M$17),幹材積成長量!$S$7:$S$148,0),MATCH($G146,幹材積成長量!$S$7:$U$7,0)),IF($F146="地位Ⅲ",INDEX(幹材積成長量!$Y$7:$AA$148,MATCH(【入力】吸収量・排出量算定シート!$H146+(S$17-$M$17),幹材積成長量!$Y$7:$Y$148,0),MATCH($G146,幹材積成長量!$Y$7:$AA$7,0)),INDEX(幹材積成長量!$V$7:$X$148,MATCH(【入力】吸収量・排出量算定シート!$H146+(S$17-$M$17),幹材積成長量!$V$7:$V$148,0),MATCH($G146,幹材積成長量!$V$7:$X$7,0)))),0)</f>
        <v>0</v>
      </c>
      <c r="T146" s="187">
        <f>IFERROR(IF($F146="地位Ⅰ",INDEX(幹材積成長量!$S$7:$U$148,MATCH(【入力】吸収量・排出量算定シート!$H146+(T$17-$M$17),幹材積成長量!$S$7:$S$148,0),MATCH($G146,幹材積成長量!$S$7:$U$7,0)),IF($F146="地位Ⅲ",INDEX(幹材積成長量!$Y$7:$AA$148,MATCH(【入力】吸収量・排出量算定シート!$H146+(T$17-$M$17),幹材積成長量!$Y$7:$Y$148,0),MATCH($G146,幹材積成長量!$Y$7:$AA$7,0)),INDEX(幹材積成長量!$V$7:$X$148,MATCH(【入力】吸収量・排出量算定シート!$H146+(T$17-$M$17),幹材積成長量!$V$7:$V$148,0),MATCH($G146,幹材積成長量!$V$7:$X$7,0)))),0)</f>
        <v>0</v>
      </c>
      <c r="U146" s="187">
        <f>IFERROR(IF($F146="地位Ⅰ",INDEX(幹材積成長量!$S$7:$U$148,MATCH(【入力】吸収量・排出量算定シート!$H146+(U$17-$M$17),幹材積成長量!$S$7:$S$148,0),MATCH($G146,幹材積成長量!$S$7:$U$7,0)),IF($F146="地位Ⅲ",INDEX(幹材積成長量!$Y$7:$AA$148,MATCH(【入力】吸収量・排出量算定シート!$H146+(U$17-$M$17),幹材積成長量!$Y$7:$Y$148,0),MATCH($G146,幹材積成長量!$Y$7:$AA$7,0)),INDEX(幹材積成長量!$V$7:$X$148,MATCH(【入力】吸収量・排出量算定シート!$H146+(U$17-$M$17),幹材積成長量!$V$7:$V$148,0),MATCH($G146,幹材積成長量!$V$7:$X$7,0)))),0)</f>
        <v>0</v>
      </c>
      <c r="V146" s="187">
        <f>IFERROR(IF($F146="地位Ⅰ",INDEX(幹材積成長量!$S$7:$U$148,MATCH(【入力】吸収量・排出量算定シート!$H146+(V$17-$M$17),幹材積成長量!$S$7:$S$148,0),MATCH($G146,幹材積成長量!$S$7:$U$7,0)),IF($F146="地位Ⅲ",INDEX(幹材積成長量!$Y$7:$AA$148,MATCH(【入力】吸収量・排出量算定シート!$H146+(V$17-$M$17),幹材積成長量!$Y$7:$Y$148,0),MATCH($G146,幹材積成長量!$Y$7:$AA$7,0)),INDEX(幹材積成長量!$V$7:$X$148,MATCH(【入力】吸収量・排出量算定シート!$H146+(V$17-$M$17),幹材積成長量!$V$7:$V$148,0),MATCH($G146,幹材積成長量!$V$7:$X$7,0)))),0)</f>
        <v>0</v>
      </c>
      <c r="W146" s="187">
        <f>IFERROR(IF($F146="地位Ⅰ",INDEX(幹材積成長量!$S$7:$U$148,MATCH(【入力】吸収量・排出量算定シート!$H146+(W$17-$M$17),幹材積成長量!$S$7:$S$148,0),MATCH($G146,幹材積成長量!$S$7:$U$7,0)),IF($F146="地位Ⅲ",INDEX(幹材積成長量!$Y$7:$AA$148,MATCH(【入力】吸収量・排出量算定シート!$H146+(W$17-$M$17),幹材積成長量!$Y$7:$Y$148,0),MATCH($G146,幹材積成長量!$Y$7:$AA$7,0)),INDEX(幹材積成長量!$V$7:$X$148,MATCH(【入力】吸収量・排出量算定シート!$H146+(W$17-$M$17),幹材積成長量!$V$7:$V$148,0),MATCH($G146,幹材積成長量!$V$7:$X$7,0)))),0)</f>
        <v>0</v>
      </c>
      <c r="X146" s="187">
        <f>IFERROR(IF($F146="地位Ⅰ",INDEX(幹材積成長量!$S$7:$U$148,MATCH(【入力】吸収量・排出量算定シート!$H146+(X$17-$M$17),幹材積成長量!$S$7:$S$148,0),MATCH($G146,幹材積成長量!$S$7:$U$7,0)),IF($F146="地位Ⅲ",INDEX(幹材積成長量!$Y$7:$AA$148,MATCH(【入力】吸収量・排出量算定シート!$H146+(X$17-$M$17),幹材積成長量!$Y$7:$Y$148,0),MATCH($G146,幹材積成長量!$Y$7:$AA$7,0)),INDEX(幹材積成長量!$V$7:$X$148,MATCH(【入力】吸収量・排出量算定シート!$H146+(X$17-$M$17),幹材積成長量!$V$7:$V$148,0),MATCH($G146,幹材積成長量!$V$7:$X$7,0)))),0)</f>
        <v>0</v>
      </c>
      <c r="Y146" s="187">
        <f>IFERROR(IF($F146="地位Ⅰ",INDEX(幹材積成長量!$S$7:$U$148,MATCH(【入力】吸収量・排出量算定シート!$H146+(Y$17-$M$17),幹材積成長量!$S$7:$S$148,0),MATCH($G146,幹材積成長量!$S$7:$U$7,0)),IF($F146="地位Ⅲ",INDEX(幹材積成長量!$Y$7:$AA$148,MATCH(【入力】吸収量・排出量算定シート!$H146+(Y$17-$M$17),幹材積成長量!$Y$7:$Y$148,0),MATCH($G146,幹材積成長量!$Y$7:$AA$7,0)),INDEX(幹材積成長量!$V$7:$X$148,MATCH(【入力】吸収量・排出量算定シート!$H146+(Y$17-$M$17),幹材積成長量!$V$7:$V$148,0),MATCH($G146,幹材積成長量!$V$7:$X$7,0)))),0)</f>
        <v>0</v>
      </c>
      <c r="Z146" s="187">
        <f>IFERROR(IF($F146="地位Ⅰ",INDEX(幹材積成長量!$S$7:$U$148,MATCH(【入力】吸収量・排出量算定シート!$H146+(Z$17-$M$17),幹材積成長量!$S$7:$S$148,0),MATCH($G146,幹材積成長量!$S$7:$U$7,0)),IF($F146="地位Ⅲ",INDEX(幹材積成長量!$Y$7:$AA$148,MATCH(【入力】吸収量・排出量算定シート!$H146+(Z$17-$M$17),幹材積成長量!$Y$7:$Y$148,0),MATCH($G146,幹材積成長量!$Y$7:$AA$7,0)),INDEX(幹材積成長量!$V$7:$X$148,MATCH(【入力】吸収量・排出量算定シート!$H146+(Z$17-$M$17),幹材積成長量!$V$7:$V$148,0),MATCH($G146,幹材積成長量!$V$7:$X$7,0)))),0)</f>
        <v>0</v>
      </c>
      <c r="AA146" s="187">
        <f>IFERROR(IF($F146="地位Ⅰ",INDEX(幹材積成長量!$S$7:$U$148,MATCH(【入力】吸収量・排出量算定シート!$H146+(AA$17-$M$17),幹材積成長量!$S$7:$S$148,0),MATCH($G146,幹材積成長量!$S$7:$U$7,0)),IF($F146="地位Ⅲ",INDEX(幹材積成長量!$Y$7:$AA$148,MATCH(【入力】吸収量・排出量算定シート!$H146+(AA$17-$M$17),幹材積成長量!$Y$7:$Y$148,0),MATCH($G146,幹材積成長量!$Y$7:$AA$7,0)),INDEX(幹材積成長量!$V$7:$X$148,MATCH(【入力】吸収量・排出量算定シート!$H146+(AA$17-$M$17),幹材積成長量!$V$7:$V$148,0),MATCH($G146,幹材積成長量!$V$7:$X$7,0)))),0)</f>
        <v>0</v>
      </c>
      <c r="AB146" s="187">
        <f>IFERROR(IF($F146="地位Ⅰ",INDEX(幹材積成長量!$S$7:$U$148,MATCH(【入力】吸収量・排出量算定シート!$H146+(AB$17-$M$17),幹材積成長量!$S$7:$S$148,0),MATCH($G146,幹材積成長量!$S$7:$U$7,0)),IF($F146="地位Ⅲ",INDEX(幹材積成長量!$Y$7:$AA$148,MATCH(【入力】吸収量・排出量算定シート!$H146+(AB$17-$M$17),幹材積成長量!$Y$7:$Y$148,0),MATCH($G146,幹材積成長量!$Y$7:$AA$7,0)),INDEX(幹材積成長量!$V$7:$X$148,MATCH(【入力】吸収量・排出量算定シート!$H146+(AB$17-$M$17),幹材積成長量!$V$7:$V$148,0),MATCH($G146,幹材積成長量!$V$7:$X$7,0)))),0)</f>
        <v>0</v>
      </c>
      <c r="AC146" s="187">
        <f>IFERROR(IF($F146="地位Ⅰ",INDEX(幹材積成長量!$S$7:$U$148,MATCH(【入力】吸収量・排出量算定シート!$H146+(AC$17-$M$17),幹材積成長量!$S$7:$S$148,0),MATCH($G146,幹材積成長量!$S$7:$U$7,0)),IF($F146="地位Ⅲ",INDEX(幹材積成長量!$Y$7:$AA$148,MATCH(【入力】吸収量・排出量算定シート!$H146+(AC$17-$M$17),幹材積成長量!$Y$7:$Y$148,0),MATCH($G146,幹材積成長量!$Y$7:$AA$7,0)),INDEX(幹材積成長量!$V$7:$X$148,MATCH(【入力】吸収量・排出量算定シート!$H146+(AC$17-$M$17),幹材積成長量!$V$7:$V$148,0),MATCH($G146,幹材積成長量!$V$7:$X$7,0)))),0)</f>
        <v>0</v>
      </c>
      <c r="AD146" s="2">
        <f>IFERROR(INDEX('BEF（拡大係数）'!$A$4:$AO$154,MATCH(【入力】吸収量・排出量算定シート!$H146,'BEF（拡大係数）'!$A$4:$A$154,0),MATCH($G146,'BEF（拡大係数）'!$A$4:$AO$4,0)),0)</f>
        <v>0</v>
      </c>
      <c r="AE146" s="2">
        <f>IFERROR(INDEX('BEF（拡大係数）'!$A$4:$AO$154,MATCH(【入力】吸収量・排出量算定シート!$H146,'BEF（拡大係数）'!$A$4:$A$154,0),MATCH($G146,'BEF（拡大係数）'!$A$4:$AO$4,0)),0)</f>
        <v>0</v>
      </c>
      <c r="AF146" s="2">
        <f>IFERROR(INDEX('BEF（拡大係数）'!$A$4:$AO$154,MATCH(【入力】吸収量・排出量算定シート!$H146,'BEF（拡大係数）'!$A$4:$A$154,0),MATCH($G146,'BEF（拡大係数）'!$A$4:$AO$4,0)),0)</f>
        <v>0</v>
      </c>
      <c r="AG146" s="2">
        <f>IFERROR(INDEX('BEF（拡大係数）'!$A$4:$AO$154,MATCH(【入力】吸収量・排出量算定シート!$H146,'BEF（拡大係数）'!$A$4:$A$154,0),MATCH($G146,'BEF（拡大係数）'!$A$4:$AO$4,0)),0)</f>
        <v>0</v>
      </c>
      <c r="AH146" s="2">
        <f>IFERROR(INDEX('BEF（拡大係数）'!$A$4:$AO$154,MATCH(【入力】吸収量・排出量算定シート!$H146,'BEF（拡大係数）'!$A$4:$A$154,0),MATCH($G146,'BEF（拡大係数）'!$A$4:$AO$4,0)),0)</f>
        <v>0</v>
      </c>
      <c r="AI146" s="2">
        <f>IFERROR(INDEX('BEF（拡大係数）'!$A$4:$AO$154,MATCH(【入力】吸収量・排出量算定シート!$H146,'BEF（拡大係数）'!$A$4:$A$154,0),MATCH($G146,'BEF（拡大係数）'!$A$4:$AO$4,0)),0)</f>
        <v>0</v>
      </c>
      <c r="AJ146" s="2">
        <f>IFERROR(INDEX('BEF（拡大係数）'!$A$4:$AO$154,MATCH(【入力】吸収量・排出量算定シート!$H146,'BEF（拡大係数）'!$A$4:$A$154,0),MATCH($G146,'BEF（拡大係数）'!$A$4:$AO$4,0)),0)</f>
        <v>0</v>
      </c>
      <c r="AK146" s="2">
        <f>IFERROR(INDEX('BEF（拡大係数）'!$A$4:$AO$154,MATCH(【入力】吸収量・排出量算定シート!$H146,'BEF（拡大係数）'!$A$4:$A$154,0),MATCH($G146,'BEF（拡大係数）'!$A$4:$AO$4,0)),0)</f>
        <v>0</v>
      </c>
      <c r="AL146" s="2">
        <f>IFERROR(INDEX('BEF（拡大係数）'!$A$4:$AO$154,MATCH(【入力】吸収量・排出量算定シート!$H146,'BEF（拡大係数）'!$A$4:$A$154,0),MATCH($G146,'BEF（拡大係数）'!$A$4:$AO$4,0)),0)</f>
        <v>0</v>
      </c>
      <c r="AM146" s="2">
        <f>IFERROR(INDEX('BEF（拡大係数）'!$A$4:$AO$154,MATCH(【入力】吸収量・排出量算定シート!$H146,'BEF（拡大係数）'!$A$4:$A$154,0),MATCH($G146,'BEF（拡大係数）'!$A$4:$AO$4,0)),0)</f>
        <v>0</v>
      </c>
      <c r="AN146" s="2">
        <f>IFERROR(INDEX('BEF（拡大係数）'!$A$4:$AO$154,MATCH(【入力】吸収量・排出量算定シート!$H146,'BEF（拡大係数）'!$A$4:$A$154,0),MATCH($G146,'BEF（拡大係数）'!$A$4:$AO$4,0)),0)</f>
        <v>0</v>
      </c>
      <c r="AO146" s="2">
        <f>IFERROR(INDEX('BEF（拡大係数）'!$A$4:$AO$154,MATCH(【入力】吸収量・排出量算定シート!$H146,'BEF（拡大係数）'!$A$4:$A$154,0),MATCH($G146,'BEF（拡大係数）'!$A$4:$AO$4,0)),0)</f>
        <v>0</v>
      </c>
      <c r="AP146" s="2">
        <f>IFERROR(INDEX('BEF（拡大係数）'!$A$4:$AO$154,MATCH(【入力】吸収量・排出量算定シート!$H146,'BEF（拡大係数）'!$A$4:$A$154,0),MATCH($G146,'BEF（拡大係数）'!$A$4:$AO$4,0)),0)</f>
        <v>0</v>
      </c>
      <c r="AQ146" s="2">
        <f>IFERROR(INDEX('BEF（拡大係数）'!$A$4:$AO$154,MATCH(【入力】吸収量・排出量算定シート!$H146,'BEF（拡大係数）'!$A$4:$A$154,0),MATCH($G146,'BEF（拡大係数）'!$A$4:$AO$4,0)),0)</f>
        <v>0</v>
      </c>
      <c r="AR146" s="2">
        <f>IFERROR(INDEX('BEF（拡大係数）'!$A$4:$AO$154,MATCH(【入力】吸収量・排出量算定シート!$H146,'BEF（拡大係数）'!$A$4:$A$154,0),MATCH($G146,'BEF（拡大係数）'!$A$4:$AO$4,0)),0)</f>
        <v>0</v>
      </c>
      <c r="AS146" s="2">
        <f>IFERROR(INDEX('BEF（拡大係数）'!$A$4:$AO$154,MATCH(【入力】吸収量・排出量算定シート!$H146,'BEF（拡大係数）'!$A$4:$A$154,0),MATCH($G146,'BEF（拡大係数）'!$A$4:$AO$4,0)),0)</f>
        <v>0</v>
      </c>
      <c r="AT146" s="2">
        <f>IFERROR(INDEX('BEF（拡大係数）'!$A$4:$AO$154,MATCH(【入力】吸収量・排出量算定シート!$H146,'BEF（拡大係数）'!$A$4:$A$154,0),MATCH($G146,'BEF（拡大係数）'!$A$4:$AO$4,0)),0)</f>
        <v>0</v>
      </c>
      <c r="AU146" s="2">
        <f>IFERROR(VLOOKUP($G146,パラメータ_オリジナル!$B$6:$G$45,4,FALSE),0)</f>
        <v>0</v>
      </c>
      <c r="AV146" s="2">
        <f>IFERROR(VLOOKUP($G146,パラメータ_オリジナル!$B$6:$G$45,5,FALSE),0)</f>
        <v>0</v>
      </c>
      <c r="AW146" s="2">
        <f>IFERROR(VLOOKUP($G146,パラメータ_オリジナル!$B$6:$G$45,6,FALSE),0)</f>
        <v>0</v>
      </c>
      <c r="AX146" s="125">
        <f t="shared" si="250"/>
        <v>0</v>
      </c>
      <c r="AY146" s="125">
        <f t="shared" si="251"/>
        <v>0</v>
      </c>
      <c r="AZ146" s="125">
        <f t="shared" si="252"/>
        <v>0</v>
      </c>
      <c r="BA146" s="125">
        <f t="shared" si="253"/>
        <v>0</v>
      </c>
      <c r="BB146" s="125">
        <f t="shared" si="254"/>
        <v>0</v>
      </c>
      <c r="BC146" s="125">
        <f t="shared" si="255"/>
        <v>0</v>
      </c>
      <c r="BD146" s="125">
        <f t="shared" si="256"/>
        <v>0</v>
      </c>
      <c r="BE146" s="125">
        <f t="shared" si="257"/>
        <v>0</v>
      </c>
      <c r="BF146" s="125">
        <f t="shared" si="258"/>
        <v>0</v>
      </c>
      <c r="BG146" s="125">
        <f t="shared" si="259"/>
        <v>0</v>
      </c>
      <c r="BH146" s="125">
        <f t="shared" si="260"/>
        <v>0</v>
      </c>
      <c r="BI146" s="125">
        <f t="shared" si="261"/>
        <v>0</v>
      </c>
      <c r="BJ146" s="125">
        <f t="shared" si="262"/>
        <v>0</v>
      </c>
      <c r="BK146" s="125">
        <f t="shared" si="263"/>
        <v>0</v>
      </c>
      <c r="BL146" s="125">
        <f t="shared" si="264"/>
        <v>0</v>
      </c>
      <c r="BM146" s="125">
        <f t="shared" si="265"/>
        <v>0</v>
      </c>
      <c r="BN146" s="125">
        <f t="shared" si="266"/>
        <v>0</v>
      </c>
      <c r="BO146" s="125">
        <f t="shared" si="267"/>
        <v>0</v>
      </c>
      <c r="BP146" s="125">
        <f t="shared" si="268"/>
        <v>0</v>
      </c>
      <c r="BQ146" s="125">
        <f t="shared" si="269"/>
        <v>0</v>
      </c>
      <c r="BR146" s="125">
        <f t="shared" si="270"/>
        <v>0</v>
      </c>
      <c r="BS146" s="125">
        <f t="shared" si="271"/>
        <v>0</v>
      </c>
      <c r="BT146" s="125">
        <f t="shared" si="272"/>
        <v>0</v>
      </c>
      <c r="BU146" s="125">
        <f t="shared" si="273"/>
        <v>0</v>
      </c>
      <c r="BV146" s="125">
        <f t="shared" si="274"/>
        <v>0</v>
      </c>
      <c r="BW146" s="125">
        <f t="shared" si="275"/>
        <v>0</v>
      </c>
      <c r="BX146" s="125">
        <f t="shared" si="276"/>
        <v>0</v>
      </c>
      <c r="BY146" s="125">
        <f t="shared" si="277"/>
        <v>0</v>
      </c>
      <c r="BZ146" s="125">
        <f t="shared" si="278"/>
        <v>0</v>
      </c>
      <c r="CA146" s="125">
        <f t="shared" si="279"/>
        <v>0</v>
      </c>
      <c r="CB146" s="125">
        <f t="shared" si="280"/>
        <v>0</v>
      </c>
      <c r="CC146" s="125">
        <f t="shared" si="281"/>
        <v>0</v>
      </c>
      <c r="CD146" s="125">
        <f t="shared" si="282"/>
        <v>0</v>
      </c>
      <c r="CE146" s="125">
        <f t="shared" si="283"/>
        <v>0</v>
      </c>
      <c r="CF146" s="2">
        <f>IFERROR(IF($F146="地位Ⅰ",INDEX(幹材積成長量!$I$7:$K$148,MATCH((【入力】吸収量・排出量算定シート!$H146+(【入力】吸収量・排出量算定シート!CF$17-【入力】吸収量・排出量算定シート!$CF$17)),幹材積成長量!$I$7:$I$148,0),MATCH(【入力】吸収量・排出量算定シート!$G146,幹材積成長量!$I$7:$K$7,0)),IF($F146="地位Ⅲ",INDEX(幹材積成長量!$O$7:$Q$148,MATCH((【入力】吸収量・排出量算定シート!$H146+(【入力】吸収量・排出量算定シート!CF$17-【入力】吸収量・排出量算定シート!$CF$17)),幹材積成長量!$O$7:$O$148,0),MATCH(【入力】吸収量・排出量算定シート!$G146,幹材積成長量!$O$7:$Q$7,0)),INDEX(幹材積成長量!$L$7:$N$148,MATCH((【入力】吸収量・排出量算定シート!$H146+(【入力】吸収量・排出量算定シート!CF$17-【入力】吸収量・排出量算定シート!$CF$17)),幹材積成長量!$L$7:$L$148,0),MATCH(【入力】吸収量・排出量算定シート!$G146,幹材積成長量!$L$7:$N$7,0)))),0)</f>
        <v>0</v>
      </c>
      <c r="CG146" s="2">
        <f>IFERROR(IF($F146="地位Ⅰ",INDEX(幹材積成長量!$I$7:$K$148,MATCH((【入力】吸収量・排出量算定シート!$H146+(【入力】吸収量・排出量算定シート!CG$17-【入力】吸収量・排出量算定シート!$CF$17)),幹材積成長量!$I$7:$I$148,0),MATCH(【入力】吸収量・排出量算定シート!$G146,幹材積成長量!$I$7:$K$7,0)),IF($F146="地位Ⅲ",INDEX(幹材積成長量!$O$7:$Q$148,MATCH((【入力】吸収量・排出量算定シート!$H146+(【入力】吸収量・排出量算定シート!CG$17-【入力】吸収量・排出量算定シート!$CF$17)),幹材積成長量!$O$7:$O$148,0),MATCH(【入力】吸収量・排出量算定シート!$G146,幹材積成長量!$O$7:$Q$7,0)),INDEX(幹材積成長量!$L$7:$N$148,MATCH((【入力】吸収量・排出量算定シート!$H146+(【入力】吸収量・排出量算定シート!CG$17-【入力】吸収量・排出量算定シート!$CF$17)),幹材積成長量!$L$7:$L$148,0),MATCH(【入力】吸収量・排出量算定シート!$G146,幹材積成長量!$L$7:$N$7,0)))),0)</f>
        <v>0</v>
      </c>
      <c r="CH146" s="2">
        <f>IFERROR(IF($F146="地位Ⅰ",INDEX(幹材積成長量!$I$7:$K$148,MATCH((【入力】吸収量・排出量算定シート!$H146+(【入力】吸収量・排出量算定シート!CH$17-【入力】吸収量・排出量算定シート!$CF$17)),幹材積成長量!$I$7:$I$148,0),MATCH(【入力】吸収量・排出量算定シート!$G146,幹材積成長量!$I$7:$K$7,0)),IF($F146="地位Ⅲ",INDEX(幹材積成長量!$O$7:$Q$148,MATCH((【入力】吸収量・排出量算定シート!$H146+(【入力】吸収量・排出量算定シート!CH$17-【入力】吸収量・排出量算定シート!$CF$17)),幹材積成長量!$O$7:$O$148,0),MATCH(【入力】吸収量・排出量算定シート!$G146,幹材積成長量!$O$7:$Q$7,0)),INDEX(幹材積成長量!$L$7:$N$148,MATCH((【入力】吸収量・排出量算定シート!$H146+(【入力】吸収量・排出量算定シート!CH$17-【入力】吸収量・排出量算定シート!$CF$17)),幹材積成長量!$L$7:$L$148,0),MATCH(【入力】吸収量・排出量算定シート!$G146,幹材積成長量!$L$7:$N$7,0)))),0)</f>
        <v>0</v>
      </c>
      <c r="CI146" s="2">
        <f>IFERROR(IF($F146="地位Ⅰ",INDEX(幹材積成長量!$I$7:$K$148,MATCH((【入力】吸収量・排出量算定シート!$H146+(【入力】吸収量・排出量算定シート!CI$17-【入力】吸収量・排出量算定シート!$CF$17)),幹材積成長量!$I$7:$I$148,0),MATCH(【入力】吸収量・排出量算定シート!$G146,幹材積成長量!$I$7:$K$7,0)),IF($F146="地位Ⅲ",INDEX(幹材積成長量!$O$7:$Q$148,MATCH((【入力】吸収量・排出量算定シート!$H146+(【入力】吸収量・排出量算定シート!CI$17-【入力】吸収量・排出量算定シート!$CF$17)),幹材積成長量!$O$7:$O$148,0),MATCH(【入力】吸収量・排出量算定シート!$G146,幹材積成長量!$O$7:$Q$7,0)),INDEX(幹材積成長量!$L$7:$N$148,MATCH((【入力】吸収量・排出量算定シート!$H146+(【入力】吸収量・排出量算定シート!CI$17-【入力】吸収量・排出量算定シート!$CF$17)),幹材積成長量!$L$7:$L$148,0),MATCH(【入力】吸収量・排出量算定シート!$G146,幹材積成長量!$L$7:$N$7,0)))),0)</f>
        <v>0</v>
      </c>
      <c r="CJ146" s="2">
        <f>IFERROR(IF($F146="地位Ⅰ",INDEX(幹材積成長量!$I$7:$K$148,MATCH((【入力】吸収量・排出量算定シート!$H146+(【入力】吸収量・排出量算定シート!CJ$17-【入力】吸収量・排出量算定シート!$CF$17)),幹材積成長量!$I$7:$I$148,0),MATCH(【入力】吸収量・排出量算定シート!$G146,幹材積成長量!$I$7:$K$7,0)),IF($F146="地位Ⅲ",INDEX(幹材積成長量!$O$7:$Q$148,MATCH((【入力】吸収量・排出量算定シート!$H146+(【入力】吸収量・排出量算定シート!CJ$17-【入力】吸収量・排出量算定シート!$CF$17)),幹材積成長量!$O$7:$O$148,0),MATCH(【入力】吸収量・排出量算定シート!$G146,幹材積成長量!$O$7:$Q$7,0)),INDEX(幹材積成長量!$L$7:$N$148,MATCH((【入力】吸収量・排出量算定シート!$H146+(【入力】吸収量・排出量算定シート!CJ$17-【入力】吸収量・排出量算定シート!$CF$17)),幹材積成長量!$L$7:$L$148,0),MATCH(【入力】吸収量・排出量算定シート!$G146,幹材積成長量!$L$7:$N$7,0)))),0)</f>
        <v>0</v>
      </c>
      <c r="CK146" s="2">
        <f>IFERROR(IF($F146="地位Ⅰ",INDEX(幹材積成長量!$I$7:$K$148,MATCH((【入力】吸収量・排出量算定シート!$H146+(【入力】吸収量・排出量算定シート!CK$17-【入力】吸収量・排出量算定シート!$CF$17)),幹材積成長量!$I$7:$I$148,0),MATCH(【入力】吸収量・排出量算定シート!$G146,幹材積成長量!$I$7:$K$7,0)),IF($F146="地位Ⅲ",INDEX(幹材積成長量!$O$7:$Q$148,MATCH((【入力】吸収量・排出量算定シート!$H146+(【入力】吸収量・排出量算定シート!CK$17-【入力】吸収量・排出量算定シート!$CF$17)),幹材積成長量!$O$7:$O$148,0),MATCH(【入力】吸収量・排出量算定シート!$G146,幹材積成長量!$O$7:$Q$7,0)),INDEX(幹材積成長量!$L$7:$N$148,MATCH((【入力】吸収量・排出量算定シート!$H146+(【入力】吸収量・排出量算定シート!CK$17-【入力】吸収量・排出量算定シート!$CF$17)),幹材積成長量!$L$7:$L$148,0),MATCH(【入力】吸収量・排出量算定シート!$G146,幹材積成長量!$L$7:$N$7,0)))),0)</f>
        <v>0</v>
      </c>
      <c r="CL146" s="2">
        <f>IFERROR(IF($F146="地位Ⅰ",INDEX(幹材積成長量!$I$7:$K$148,MATCH((【入力】吸収量・排出量算定シート!$H146+(【入力】吸収量・排出量算定シート!CL$17-【入力】吸収量・排出量算定シート!$CF$17)),幹材積成長量!$I$7:$I$148,0),MATCH(【入力】吸収量・排出量算定シート!$G146,幹材積成長量!$I$7:$K$7,0)),IF($F146="地位Ⅲ",INDEX(幹材積成長量!$O$7:$Q$148,MATCH((【入力】吸収量・排出量算定シート!$H146+(【入力】吸収量・排出量算定シート!CL$17-【入力】吸収量・排出量算定シート!$CF$17)),幹材積成長量!$O$7:$O$148,0),MATCH(【入力】吸収量・排出量算定シート!$G146,幹材積成長量!$O$7:$Q$7,0)),INDEX(幹材積成長量!$L$7:$N$148,MATCH((【入力】吸収量・排出量算定シート!$H146+(【入力】吸収量・排出量算定シート!CL$17-【入力】吸収量・排出量算定シート!$CF$17)),幹材積成長量!$L$7:$L$148,0),MATCH(【入力】吸収量・排出量算定シート!$G146,幹材積成長量!$L$7:$N$7,0)))),0)</f>
        <v>0</v>
      </c>
      <c r="CM146" s="2">
        <f>IFERROR(IF($F146="地位Ⅰ",INDEX(幹材積成長量!$I$7:$K$148,MATCH((【入力】吸収量・排出量算定シート!$H146+(【入力】吸収量・排出量算定シート!CM$17-【入力】吸収量・排出量算定シート!$CF$17)),幹材積成長量!$I$7:$I$148,0),MATCH(【入力】吸収量・排出量算定シート!$G146,幹材積成長量!$I$7:$K$7,0)),IF($F146="地位Ⅲ",INDEX(幹材積成長量!$O$7:$Q$148,MATCH((【入力】吸収量・排出量算定シート!$H146+(【入力】吸収量・排出量算定シート!CM$17-【入力】吸収量・排出量算定シート!$CF$17)),幹材積成長量!$O$7:$O$148,0),MATCH(【入力】吸収量・排出量算定シート!$G146,幹材積成長量!$O$7:$Q$7,0)),INDEX(幹材積成長量!$L$7:$N$148,MATCH((【入力】吸収量・排出量算定シート!$H146+(【入力】吸収量・排出量算定シート!CM$17-【入力】吸収量・排出量算定シート!$CF$17)),幹材積成長量!$L$7:$L$148,0),MATCH(【入力】吸収量・排出量算定シート!$G146,幹材積成長量!$L$7:$N$7,0)))),0)</f>
        <v>0</v>
      </c>
      <c r="CN146" s="2">
        <f>IFERROR(IF($F146="地位Ⅰ",INDEX(幹材積成長量!$I$7:$K$148,MATCH((【入力】吸収量・排出量算定シート!$H146+(【入力】吸収量・排出量算定シート!CN$17-【入力】吸収量・排出量算定シート!$CF$17)),幹材積成長量!$I$7:$I$148,0),MATCH(【入力】吸収量・排出量算定シート!$G146,幹材積成長量!$I$7:$K$7,0)),IF($F146="地位Ⅲ",INDEX(幹材積成長量!$O$7:$Q$148,MATCH((【入力】吸収量・排出量算定シート!$H146+(【入力】吸収量・排出量算定シート!CN$17-【入力】吸収量・排出量算定シート!$CF$17)),幹材積成長量!$O$7:$O$148,0),MATCH(【入力】吸収量・排出量算定シート!$G146,幹材積成長量!$O$7:$Q$7,0)),INDEX(幹材積成長量!$L$7:$N$148,MATCH((【入力】吸収量・排出量算定シート!$H146+(【入力】吸収量・排出量算定シート!CN$17-【入力】吸収量・排出量算定シート!$CF$17)),幹材積成長量!$L$7:$L$148,0),MATCH(【入力】吸収量・排出量算定シート!$G146,幹材積成長量!$L$7:$N$7,0)))),0)</f>
        <v>0</v>
      </c>
      <c r="CO146" s="2">
        <f>IFERROR(IF($F146="地位Ⅰ",INDEX(幹材積成長量!$I$7:$K$148,MATCH((【入力】吸収量・排出量算定シート!$H146+(【入力】吸収量・排出量算定シート!CO$17-【入力】吸収量・排出量算定シート!$CF$17)),幹材積成長量!$I$7:$I$148,0),MATCH(【入力】吸収量・排出量算定シート!$G146,幹材積成長量!$I$7:$K$7,0)),IF($F146="地位Ⅲ",INDEX(幹材積成長量!$O$7:$Q$148,MATCH((【入力】吸収量・排出量算定シート!$H146+(【入力】吸収量・排出量算定シート!CO$17-【入力】吸収量・排出量算定シート!$CF$17)),幹材積成長量!$O$7:$O$148,0),MATCH(【入力】吸収量・排出量算定シート!$G146,幹材積成長量!$O$7:$Q$7,0)),INDEX(幹材積成長量!$L$7:$N$148,MATCH((【入力】吸収量・排出量算定シート!$H146+(【入力】吸収量・排出量算定シート!CO$17-【入力】吸収量・排出量算定シート!$CF$17)),幹材積成長量!$L$7:$L$148,0),MATCH(【入力】吸収量・排出量算定シート!$G146,幹材積成長量!$L$7:$N$7,0)))),0)</f>
        <v>0</v>
      </c>
      <c r="CP146" s="2">
        <f>IFERROR(IF($F146="地位Ⅰ",INDEX(幹材積成長量!$I$7:$K$148,MATCH((【入力】吸収量・排出量算定シート!$H146+(【入力】吸収量・排出量算定シート!CP$17-【入力】吸収量・排出量算定シート!$CF$17)),幹材積成長量!$I$7:$I$148,0),MATCH(【入力】吸収量・排出量算定シート!$G146,幹材積成長量!$I$7:$K$7,0)),IF($F146="地位Ⅲ",INDEX(幹材積成長量!$O$7:$Q$148,MATCH((【入力】吸収量・排出量算定シート!$H146+(【入力】吸収量・排出量算定シート!CP$17-【入力】吸収量・排出量算定シート!$CF$17)),幹材積成長量!$O$7:$O$148,0),MATCH(【入力】吸収量・排出量算定シート!$G146,幹材積成長量!$O$7:$Q$7,0)),INDEX(幹材積成長量!$L$7:$N$148,MATCH((【入力】吸収量・排出量算定シート!$H146+(【入力】吸収量・排出量算定シート!CP$17-【入力】吸収量・排出量算定シート!$CF$17)),幹材積成長量!$L$7:$L$148,0),MATCH(【入力】吸収量・排出量算定シート!$G146,幹材積成長量!$L$7:$N$7,0)))),0)</f>
        <v>0</v>
      </c>
      <c r="CQ146" s="2">
        <f>IFERROR(IF($F146="地位Ⅰ",INDEX(幹材積成長量!$I$7:$K$148,MATCH((【入力】吸収量・排出量算定シート!$H146+(【入力】吸収量・排出量算定シート!CQ$17-【入力】吸収量・排出量算定シート!$CF$17)),幹材積成長量!$I$7:$I$148,0),MATCH(【入力】吸収量・排出量算定シート!$G146,幹材積成長量!$I$7:$K$7,0)),IF($F146="地位Ⅲ",INDEX(幹材積成長量!$O$7:$Q$148,MATCH((【入力】吸収量・排出量算定シート!$H146+(【入力】吸収量・排出量算定シート!CQ$17-【入力】吸収量・排出量算定シート!$CF$17)),幹材積成長量!$O$7:$O$148,0),MATCH(【入力】吸収量・排出量算定シート!$G146,幹材積成長量!$O$7:$Q$7,0)),INDEX(幹材積成長量!$L$7:$N$148,MATCH((【入力】吸収量・排出量算定シート!$H146+(【入力】吸収量・排出量算定シート!CQ$17-【入力】吸収量・排出量算定シート!$CF$17)),幹材積成長量!$L$7:$L$148,0),MATCH(【入力】吸収量・排出量算定シート!$G146,幹材積成長量!$L$7:$N$7,0)))),0)</f>
        <v>0</v>
      </c>
      <c r="CR146" s="2">
        <f>IFERROR(IF($F146="地位Ⅰ",INDEX(幹材積成長量!$I$7:$K$148,MATCH((【入力】吸収量・排出量算定シート!$H146+(【入力】吸収量・排出量算定シート!CR$17-【入力】吸収量・排出量算定シート!$CF$17)),幹材積成長量!$I$7:$I$148,0),MATCH(【入力】吸収量・排出量算定シート!$G146,幹材積成長量!$I$7:$K$7,0)),IF($F146="地位Ⅲ",INDEX(幹材積成長量!$O$7:$Q$148,MATCH((【入力】吸収量・排出量算定シート!$H146+(【入力】吸収量・排出量算定シート!CR$17-【入力】吸収量・排出量算定シート!$CF$17)),幹材積成長量!$O$7:$O$148,0),MATCH(【入力】吸収量・排出量算定シート!$G146,幹材積成長量!$O$7:$Q$7,0)),INDEX(幹材積成長量!$L$7:$N$148,MATCH((【入力】吸収量・排出量算定シート!$H146+(【入力】吸収量・排出量算定シート!CR$17-【入力】吸収量・排出量算定シート!$CF$17)),幹材積成長量!$L$7:$L$148,0),MATCH(【入力】吸収量・排出量算定シート!$G146,幹材積成長量!$L$7:$N$7,0)))),0)</f>
        <v>0</v>
      </c>
      <c r="CS146" s="2">
        <f>IFERROR(IF($F146="地位Ⅰ",INDEX(幹材積成長量!$I$7:$K$148,MATCH((【入力】吸収量・排出量算定シート!$H146+(【入力】吸収量・排出量算定シート!CS$17-【入力】吸収量・排出量算定シート!$CF$17)),幹材積成長量!$I$7:$I$148,0),MATCH(【入力】吸収量・排出量算定シート!$G146,幹材積成長量!$I$7:$K$7,0)),IF($F146="地位Ⅲ",INDEX(幹材積成長量!$O$7:$Q$148,MATCH((【入力】吸収量・排出量算定シート!$H146+(【入力】吸収量・排出量算定シート!CS$17-【入力】吸収量・排出量算定シート!$CF$17)),幹材積成長量!$O$7:$O$148,0),MATCH(【入力】吸収量・排出量算定シート!$G146,幹材積成長量!$O$7:$Q$7,0)),INDEX(幹材積成長量!$L$7:$N$148,MATCH((【入力】吸収量・排出量算定シート!$H146+(【入力】吸収量・排出量算定シート!CS$17-【入力】吸収量・排出量算定シート!$CF$17)),幹材積成長量!$L$7:$L$148,0),MATCH(【入力】吸収量・排出量算定シート!$G146,幹材積成長量!$L$7:$N$7,0)))),0)</f>
        <v>0</v>
      </c>
      <c r="CT146" s="2">
        <f>IFERROR(IF($F146="地位Ⅰ",INDEX(幹材積成長量!$I$7:$K$148,MATCH((【入力】吸収量・排出量算定シート!$H146+(【入力】吸収量・排出量算定シート!CT$17-【入力】吸収量・排出量算定シート!$CF$17)),幹材積成長量!$I$7:$I$148,0),MATCH(【入力】吸収量・排出量算定シート!$G146,幹材積成長量!$I$7:$K$7,0)),IF($F146="地位Ⅲ",INDEX(幹材積成長量!$O$7:$Q$148,MATCH((【入力】吸収量・排出量算定シート!$H146+(【入力】吸収量・排出量算定シート!CT$17-【入力】吸収量・排出量算定シート!$CF$17)),幹材積成長量!$O$7:$O$148,0),MATCH(【入力】吸収量・排出量算定シート!$G146,幹材積成長量!$O$7:$Q$7,0)),INDEX(幹材積成長量!$L$7:$N$148,MATCH((【入力】吸収量・排出量算定シート!$H146+(【入力】吸収量・排出量算定シート!CT$17-【入力】吸収量・排出量算定シート!$CF$17)),幹材積成長量!$L$7:$L$148,0),MATCH(【入力】吸収量・排出量算定シート!$G146,幹材積成長量!$L$7:$N$7,0)))),0)</f>
        <v>0</v>
      </c>
      <c r="CU146" s="2">
        <f>IFERROR(IF($F146="地位Ⅰ",INDEX(幹材積成長量!$I$7:$K$148,MATCH((【入力】吸収量・排出量算定シート!$H146+(【入力】吸収量・排出量算定シート!CU$17-【入力】吸収量・排出量算定シート!$CF$17)),幹材積成長量!$I$7:$I$148,0),MATCH(【入力】吸収量・排出量算定シート!$G146,幹材積成長量!$I$7:$K$7,0)),IF($F146="地位Ⅲ",INDEX(幹材積成長量!$O$7:$Q$148,MATCH((【入力】吸収量・排出量算定シート!$H146+(【入力】吸収量・排出量算定シート!CU$17-【入力】吸収量・排出量算定シート!$CF$17)),幹材積成長量!$O$7:$O$148,0),MATCH(【入力】吸収量・排出量算定シート!$G146,幹材積成長量!$O$7:$Q$7,0)),INDEX(幹材積成長量!$L$7:$N$148,MATCH((【入力】吸収量・排出量算定シート!$H146+(【入力】吸収量・排出量算定シート!CU$17-【入力】吸収量・排出量算定シート!$CF$17)),幹材積成長量!$L$7:$L$148,0),MATCH(【入力】吸収量・排出量算定シート!$G146,幹材積成長量!$L$7:$N$7,0)))),0)</f>
        <v>0</v>
      </c>
      <c r="CV146" s="2">
        <f>IFERROR(IF($F146="地位Ⅰ",INDEX(幹材積成長量!$I$7:$K$148,MATCH((【入力】吸収量・排出量算定シート!$H146+(【入力】吸収量・排出量算定シート!CV$17-【入力】吸収量・排出量算定シート!$CF$17)),幹材積成長量!$I$7:$I$148,0),MATCH(【入力】吸収量・排出量算定シート!$G146,幹材積成長量!$I$7:$K$7,0)),IF($F146="地位Ⅲ",INDEX(幹材積成長量!$O$7:$Q$148,MATCH((【入力】吸収量・排出量算定シート!$H146+(【入力】吸収量・排出量算定シート!CV$17-【入力】吸収量・排出量算定シート!$CF$17)),幹材積成長量!$O$7:$O$148,0),MATCH(【入力】吸収量・排出量算定シート!$G146,幹材積成長量!$O$7:$Q$7,0)),INDEX(幹材積成長量!$L$7:$N$148,MATCH((【入力】吸収量・排出量算定シート!$H146+(【入力】吸収量・排出量算定シート!CV$17-【入力】吸収量・排出量算定シート!$CF$17)),幹材積成長量!$L$7:$L$148,0),MATCH(【入力】吸収量・排出量算定シート!$G146,幹材積成長量!$L$7:$N$7,0)))),0)</f>
        <v>0</v>
      </c>
      <c r="CW146" s="2">
        <f t="shared" si="284"/>
        <v>0</v>
      </c>
      <c r="CX146" s="2">
        <f t="shared" si="285"/>
        <v>0</v>
      </c>
      <c r="CY146" s="2">
        <f t="shared" si="286"/>
        <v>0</v>
      </c>
      <c r="CZ146" s="2">
        <f t="shared" si="287"/>
        <v>0</v>
      </c>
      <c r="DA146" s="2">
        <f t="shared" si="288"/>
        <v>0</v>
      </c>
      <c r="DB146" s="2">
        <f t="shared" si="289"/>
        <v>0</v>
      </c>
      <c r="DC146" s="2">
        <f t="shared" si="290"/>
        <v>0</v>
      </c>
      <c r="DD146" s="2">
        <f t="shared" si="291"/>
        <v>0</v>
      </c>
      <c r="DE146" s="2">
        <f t="shared" si="292"/>
        <v>0</v>
      </c>
      <c r="DF146" s="2">
        <f t="shared" si="293"/>
        <v>0</v>
      </c>
      <c r="DG146" s="2">
        <f t="shared" si="294"/>
        <v>0</v>
      </c>
      <c r="DH146" s="2">
        <f t="shared" si="295"/>
        <v>0</v>
      </c>
      <c r="DI146" s="2">
        <f t="shared" si="296"/>
        <v>0</v>
      </c>
      <c r="DJ146" s="2">
        <f t="shared" si="297"/>
        <v>0</v>
      </c>
      <c r="DK146" s="2">
        <f t="shared" si="298"/>
        <v>0</v>
      </c>
      <c r="DL146" s="2">
        <f t="shared" si="299"/>
        <v>0</v>
      </c>
      <c r="DM146" s="2">
        <f t="shared" si="300"/>
        <v>0</v>
      </c>
      <c r="DN146" s="187">
        <f>IFERROR(IF($F146="地位Ⅰ",INDEX(幹材積成長量!$AE$7:$AG$14,8,MATCH(【入力】吸収量・排出量算定シート!$G146,幹材積成長量!$AE$7:$AG$7,0)),IF($F146="地位Ⅲ",INDEX(幹材積成長量!$AK$7:$AM$14,8,MATCH(【入力】吸収量・排出量算定シート!$G146,幹材積成長量!$AK$7:$AM$7,0)),INDEX(幹材積成長量!$AH$7:$AJ$14,8,MATCH(【入力】吸収量・排出量算定シート!$G146,幹材積成長量!$AH$7:$AJ$7,0)))),0)</f>
        <v>0</v>
      </c>
      <c r="DO146" s="187">
        <f>IFERROR(IF($F146="地位Ⅰ",INDEX(幹材積成長量!$AE$7:$AG$14,8,MATCH(【入力】吸収量・排出量算定シート!$G146,幹材積成長量!$AE$7:$AG$7,0)),IF($F146="地位Ⅲ",INDEX(幹材積成長量!$AK$7:$AM$14,8,MATCH(【入力】吸収量・排出量算定シート!$G146,幹材積成長量!$AK$7:$AM$7,0)),INDEX(幹材積成長量!$AH$7:$AJ$14,8,MATCH(【入力】吸収量・排出量算定シート!$G146,幹材積成長量!$AH$7:$AJ$7,0)))),0)</f>
        <v>0</v>
      </c>
      <c r="DP146" s="187">
        <f>IFERROR(IF($F146="地位Ⅰ",INDEX(幹材積成長量!$AE$7:$AG$14,8,MATCH(【入力】吸収量・排出量算定シート!$G146,幹材積成長量!$AE$7:$AG$7,0)),IF($F146="地位Ⅲ",INDEX(幹材積成長量!$AK$7:$AM$14,8,MATCH(【入力】吸収量・排出量算定シート!$G146,幹材積成長量!$AK$7:$AM$7,0)),INDEX(幹材積成長量!$AH$7:$AJ$14,8,MATCH(【入力】吸収量・排出量算定シート!$G146,幹材積成長量!$AH$7:$AJ$7,0)))),0)</f>
        <v>0</v>
      </c>
      <c r="DQ146" s="187">
        <f>IFERROR(IF($F146="地位Ⅰ",INDEX(幹材積成長量!$AE$7:$AG$14,8,MATCH(【入力】吸収量・排出量算定シート!$G146,幹材積成長量!$AE$7:$AG$7,0)),IF($F146="地位Ⅲ",INDEX(幹材積成長量!$AK$7:$AM$14,8,MATCH(【入力】吸収量・排出量算定シート!$G146,幹材積成長量!$AK$7:$AM$7,0)),INDEX(幹材積成長量!$AH$7:$AJ$14,8,MATCH(【入力】吸収量・排出量算定シート!$G146,幹材積成長量!$AH$7:$AJ$7,0)))),0)</f>
        <v>0</v>
      </c>
      <c r="DR146" s="187">
        <f>IFERROR(IF($F146="地位Ⅰ",INDEX(幹材積成長量!$AE$7:$AG$14,8,MATCH(【入力】吸収量・排出量算定シート!$G146,幹材積成長量!$AE$7:$AG$7,0)),IF($F146="地位Ⅲ",INDEX(幹材積成長量!$AK$7:$AM$14,8,MATCH(【入力】吸収量・排出量算定シート!$G146,幹材積成長量!$AK$7:$AM$7,0)),INDEX(幹材積成長量!$AH$7:$AJ$14,8,MATCH(【入力】吸収量・排出量算定シート!$G146,幹材積成長量!$AH$7:$AJ$7,0)))),0)</f>
        <v>0</v>
      </c>
      <c r="DS146" s="187">
        <f>IFERROR(IF($F146="地位Ⅰ",INDEX(幹材積成長量!$AE$7:$AG$14,8,MATCH(【入力】吸収量・排出量算定シート!$G146,幹材積成長量!$AE$7:$AG$7,0)),IF($F146="地位Ⅲ",INDEX(幹材積成長量!$AK$7:$AM$14,8,MATCH(【入力】吸収量・排出量算定シート!$G146,幹材積成長量!$AK$7:$AM$7,0)),INDEX(幹材積成長量!$AH$7:$AJ$14,8,MATCH(【入力】吸収量・排出量算定シート!$G146,幹材積成長量!$AH$7:$AJ$7,0)))),0)</f>
        <v>0</v>
      </c>
      <c r="DT146" s="187">
        <f>IFERROR(IF($F146="地位Ⅰ",INDEX(幹材積成長量!$AE$7:$AG$14,8,MATCH(【入力】吸収量・排出量算定シート!$G146,幹材積成長量!$AE$7:$AG$7,0)),IF($F146="地位Ⅲ",INDEX(幹材積成長量!$AK$7:$AM$14,8,MATCH(【入力】吸収量・排出量算定シート!$G146,幹材積成長量!$AK$7:$AM$7,0)),INDEX(幹材積成長量!$AH$7:$AJ$14,8,MATCH(【入力】吸収量・排出量算定シート!$G146,幹材積成長量!$AH$7:$AJ$7,0)))),0)</f>
        <v>0</v>
      </c>
      <c r="DU146" s="187">
        <f>IFERROR(IF($F146="地位Ⅰ",INDEX(幹材積成長量!$AE$7:$AG$14,8,MATCH(【入力】吸収量・排出量算定シート!$G146,幹材積成長量!$AE$7:$AG$7,0)),IF($F146="地位Ⅲ",INDEX(幹材積成長量!$AK$7:$AM$14,8,MATCH(【入力】吸収量・排出量算定シート!$G146,幹材積成長量!$AK$7:$AM$7,0)),INDEX(幹材積成長量!$AH$7:$AJ$14,8,MATCH(【入力】吸収量・排出量算定シート!$G146,幹材積成長量!$AH$7:$AJ$7,0)))),0)</f>
        <v>0</v>
      </c>
      <c r="DV146" s="187">
        <f>IFERROR(IF($F146="地位Ⅰ",INDEX(幹材積成長量!$AE$7:$AG$14,8,MATCH(【入力】吸収量・排出量算定シート!$G146,幹材積成長量!$AE$7:$AG$7,0)),IF($F146="地位Ⅲ",INDEX(幹材積成長量!$AK$7:$AM$14,8,MATCH(【入力】吸収量・排出量算定シート!$G146,幹材積成長量!$AK$7:$AM$7,0)),INDEX(幹材積成長量!$AH$7:$AJ$14,8,MATCH(【入力】吸収量・排出量算定シート!$G146,幹材積成長量!$AH$7:$AJ$7,0)))),0)</f>
        <v>0</v>
      </c>
      <c r="DW146" s="187">
        <f>IFERROR(IF($F146="地位Ⅰ",INDEX(幹材積成長量!$AE$7:$AG$14,8,MATCH(【入力】吸収量・排出量算定シート!$G146,幹材積成長量!$AE$7:$AG$7,0)),IF($F146="地位Ⅲ",INDEX(幹材積成長量!$AK$7:$AM$14,8,MATCH(【入力】吸収量・排出量算定シート!$G146,幹材積成長量!$AK$7:$AM$7,0)),INDEX(幹材積成長量!$AH$7:$AJ$14,8,MATCH(【入力】吸収量・排出量算定シート!$G146,幹材積成長量!$AH$7:$AJ$7,0)))),0)</f>
        <v>0</v>
      </c>
      <c r="DX146" s="187">
        <f>IFERROR(IF($F146="地位Ⅰ",INDEX(幹材積成長量!$AE$7:$AG$14,8,MATCH(【入力】吸収量・排出量算定シート!$G146,幹材積成長量!$AE$7:$AG$7,0)),IF($F146="地位Ⅲ",INDEX(幹材積成長量!$AK$7:$AM$14,8,MATCH(【入力】吸収量・排出量算定シート!$G146,幹材積成長量!$AK$7:$AM$7,0)),INDEX(幹材積成長量!$AH$7:$AJ$14,8,MATCH(【入力】吸収量・排出量算定シート!$G146,幹材積成長量!$AH$7:$AJ$7,0)))),0)</f>
        <v>0</v>
      </c>
      <c r="DY146" s="187">
        <f>IFERROR(IF($F146="地位Ⅰ",INDEX(幹材積成長量!$AE$7:$AG$14,8,MATCH(【入力】吸収量・排出量算定シート!$G146,幹材積成長量!$AE$7:$AG$7,0)),IF($F146="地位Ⅲ",INDEX(幹材積成長量!$AK$7:$AM$14,8,MATCH(【入力】吸収量・排出量算定シート!$G146,幹材積成長量!$AK$7:$AM$7,0)),INDEX(幹材積成長量!$AH$7:$AJ$14,8,MATCH(【入力】吸収量・排出量算定シート!$G146,幹材積成長量!$AH$7:$AJ$7,0)))),0)</f>
        <v>0</v>
      </c>
      <c r="DZ146" s="187">
        <f>IFERROR(IF($F146="地位Ⅰ",INDEX(幹材積成長量!$AE$7:$AG$14,8,MATCH(【入力】吸収量・排出量算定シート!$G146,幹材積成長量!$AE$7:$AG$7,0)),IF($F146="地位Ⅲ",INDEX(幹材積成長量!$AK$7:$AM$14,8,MATCH(【入力】吸収量・排出量算定シート!$G146,幹材積成長量!$AK$7:$AM$7,0)),INDEX(幹材積成長量!$AH$7:$AJ$14,8,MATCH(【入力】吸収量・排出量算定シート!$G146,幹材積成長量!$AH$7:$AJ$7,0)))),0)</f>
        <v>0</v>
      </c>
      <c r="EA146" s="187">
        <f>IFERROR(IF($F146="地位Ⅰ",INDEX(幹材積成長量!$AE$7:$AG$14,8,MATCH(【入力】吸収量・排出量算定シート!$G146,幹材積成長量!$AE$7:$AG$7,0)),IF($F146="地位Ⅲ",INDEX(幹材積成長量!$AK$7:$AM$14,8,MATCH(【入力】吸収量・排出量算定シート!$G146,幹材積成長量!$AK$7:$AM$7,0)),INDEX(幹材積成長量!$AH$7:$AJ$14,8,MATCH(【入力】吸収量・排出量算定シート!$G146,幹材積成長量!$AH$7:$AJ$7,0)))),0)</f>
        <v>0</v>
      </c>
      <c r="EB146" s="187">
        <f>IFERROR(IF($F146="地位Ⅰ",INDEX(幹材積成長量!$AE$7:$AG$14,8,MATCH(【入力】吸収量・排出量算定シート!$G146,幹材積成長量!$AE$7:$AG$7,0)),IF($F146="地位Ⅲ",INDEX(幹材積成長量!$AK$7:$AM$14,8,MATCH(【入力】吸収量・排出量算定シート!$G146,幹材積成長量!$AK$7:$AM$7,0)),INDEX(幹材積成長量!$AH$7:$AJ$14,8,MATCH(【入力】吸収量・排出量算定シート!$G146,幹材積成長量!$AH$7:$AJ$7,0)))),0)</f>
        <v>0</v>
      </c>
      <c r="EC146" s="187">
        <f>IFERROR(IF($F146="地位Ⅰ",INDEX(幹材積成長量!$AE$7:$AG$14,8,MATCH(【入力】吸収量・排出量算定シート!$G146,幹材積成長量!$AE$7:$AG$7,0)),IF($F146="地位Ⅲ",INDEX(幹材積成長量!$AK$7:$AM$14,8,MATCH(【入力】吸収量・排出量算定シート!$G146,幹材積成長量!$AK$7:$AM$7,0)),INDEX(幹材積成長量!$AH$7:$AJ$14,8,MATCH(【入力】吸収量・排出量算定シート!$G146,幹材積成長量!$AH$7:$AJ$7,0)))),0)</f>
        <v>0</v>
      </c>
      <c r="ED146" s="186">
        <f t="shared" si="301"/>
        <v>0</v>
      </c>
      <c r="EE146" s="186">
        <f t="shared" si="302"/>
        <v>0</v>
      </c>
      <c r="EF146" s="186">
        <f t="shared" si="303"/>
        <v>0</v>
      </c>
      <c r="EG146" s="186">
        <f t="shared" si="304"/>
        <v>0</v>
      </c>
      <c r="EH146" s="186">
        <f t="shared" si="305"/>
        <v>0</v>
      </c>
      <c r="EI146" s="186">
        <f t="shared" si="306"/>
        <v>0</v>
      </c>
      <c r="EJ146" s="186">
        <f t="shared" si="307"/>
        <v>0</v>
      </c>
      <c r="EK146" s="186">
        <f t="shared" si="308"/>
        <v>0</v>
      </c>
      <c r="EL146" s="186">
        <f t="shared" si="309"/>
        <v>0</v>
      </c>
      <c r="EM146" s="186">
        <f t="shared" si="310"/>
        <v>0</v>
      </c>
      <c r="EN146" s="186">
        <f t="shared" si="311"/>
        <v>0</v>
      </c>
      <c r="EO146" s="186">
        <f t="shared" si="312"/>
        <v>0</v>
      </c>
      <c r="EP146" s="186">
        <f t="shared" si="313"/>
        <v>0</v>
      </c>
      <c r="EQ146" s="186">
        <f t="shared" si="314"/>
        <v>0</v>
      </c>
      <c r="ER146" s="186">
        <f t="shared" si="315"/>
        <v>0</v>
      </c>
      <c r="ES146" s="186">
        <f t="shared" si="316"/>
        <v>0</v>
      </c>
      <c r="ET146" s="186">
        <f t="shared" si="317"/>
        <v>0</v>
      </c>
    </row>
    <row r="147" spans="2:150" x14ac:dyDescent="0.3">
      <c r="B147" s="3"/>
      <c r="C147" s="3"/>
      <c r="D147" s="3"/>
      <c r="E147" s="3"/>
      <c r="G147" s="217"/>
      <c r="J147" s="3"/>
      <c r="M147" s="187">
        <f>IFERROR(IF($F147="地位Ⅰ",INDEX(幹材積成長量!$S$7:$U$148,MATCH(【入力】吸収量・排出量算定シート!$H147+(M$17-$M$17),幹材積成長量!$S$7:$S$148,0),MATCH($G147,幹材積成長量!$S$7:$U$7,0)),IF($F147="地位Ⅲ",INDEX(幹材積成長量!$Y$7:$AA$148,MATCH(【入力】吸収量・排出量算定シート!$H147+(M$17-$M$17),幹材積成長量!$Y$7:$Y$148,0),MATCH($G147,幹材積成長量!$Y$7:$AA$7,0)),INDEX(幹材積成長量!$V$7:$X$148,MATCH(【入力】吸収量・排出量算定シート!$H147+(M$17-$M$17),幹材積成長量!$V$7:$V$148,0),MATCH($G147,幹材積成長量!$V$7:$X$7,0)))),0)</f>
        <v>0</v>
      </c>
      <c r="N147" s="187">
        <f>IFERROR(IF($F147="地位Ⅰ",INDEX(幹材積成長量!$S$7:$U$148,MATCH(【入力】吸収量・排出量算定シート!$H147+(N$17-$M$17),幹材積成長量!$S$7:$S$148,0),MATCH($G147,幹材積成長量!$S$7:$U$7,0)),IF($F147="地位Ⅲ",INDEX(幹材積成長量!$Y$7:$AA$148,MATCH(【入力】吸収量・排出量算定シート!$H147+(N$17-$M$17),幹材積成長量!$Y$7:$Y$148,0),MATCH($G147,幹材積成長量!$Y$7:$AA$7,0)),INDEX(幹材積成長量!$V$7:$X$148,MATCH(【入力】吸収量・排出量算定シート!$H147+(N$17-$M$17),幹材積成長量!$V$7:$V$148,0),MATCH($G147,幹材積成長量!$V$7:$X$7,0)))),0)</f>
        <v>0</v>
      </c>
      <c r="O147" s="187">
        <f>IFERROR(IF($F147="地位Ⅰ",INDEX(幹材積成長量!$S$7:$U$148,MATCH(【入力】吸収量・排出量算定シート!$H147+(O$17-$M$17),幹材積成長量!$S$7:$S$148,0),MATCH($G147,幹材積成長量!$S$7:$U$7,0)),IF($F147="地位Ⅲ",INDEX(幹材積成長量!$Y$7:$AA$148,MATCH(【入力】吸収量・排出量算定シート!$H147+(O$17-$M$17),幹材積成長量!$Y$7:$Y$148,0),MATCH($G147,幹材積成長量!$Y$7:$AA$7,0)),INDEX(幹材積成長量!$V$7:$X$148,MATCH(【入力】吸収量・排出量算定シート!$H147+(O$17-$M$17),幹材積成長量!$V$7:$V$148,0),MATCH($G147,幹材積成長量!$V$7:$X$7,0)))),0)</f>
        <v>0</v>
      </c>
      <c r="P147" s="187">
        <f>IFERROR(IF($F147="地位Ⅰ",INDEX(幹材積成長量!$S$7:$U$148,MATCH(【入力】吸収量・排出量算定シート!$H147+(P$17-$M$17),幹材積成長量!$S$7:$S$148,0),MATCH($G147,幹材積成長量!$S$7:$U$7,0)),IF($F147="地位Ⅲ",INDEX(幹材積成長量!$Y$7:$AA$148,MATCH(【入力】吸収量・排出量算定シート!$H147+(P$17-$M$17),幹材積成長量!$Y$7:$Y$148,0),MATCH($G147,幹材積成長量!$Y$7:$AA$7,0)),INDEX(幹材積成長量!$V$7:$X$148,MATCH(【入力】吸収量・排出量算定シート!$H147+(P$17-$M$17),幹材積成長量!$V$7:$V$148,0),MATCH($G147,幹材積成長量!$V$7:$X$7,0)))),0)</f>
        <v>0</v>
      </c>
      <c r="Q147" s="187">
        <f>IFERROR(IF($F147="地位Ⅰ",INDEX(幹材積成長量!$S$7:$U$148,MATCH(【入力】吸収量・排出量算定シート!$H147+(Q$17-$M$17),幹材積成長量!$S$7:$S$148,0),MATCH($G147,幹材積成長量!$S$7:$U$7,0)),IF($F147="地位Ⅲ",INDEX(幹材積成長量!$Y$7:$AA$148,MATCH(【入力】吸収量・排出量算定シート!$H147+(Q$17-$M$17),幹材積成長量!$Y$7:$Y$148,0),MATCH($G147,幹材積成長量!$Y$7:$AA$7,0)),INDEX(幹材積成長量!$V$7:$X$148,MATCH(【入力】吸収量・排出量算定シート!$H147+(Q$17-$M$17),幹材積成長量!$V$7:$V$148,0),MATCH($G147,幹材積成長量!$V$7:$X$7,0)))),0)</f>
        <v>0</v>
      </c>
      <c r="R147" s="187">
        <f>IFERROR(IF($F147="地位Ⅰ",INDEX(幹材積成長量!$S$7:$U$148,MATCH(【入力】吸収量・排出量算定シート!$H147+(R$17-$M$17),幹材積成長量!$S$7:$S$148,0),MATCH($G147,幹材積成長量!$S$7:$U$7,0)),IF($F147="地位Ⅲ",INDEX(幹材積成長量!$Y$7:$AA$148,MATCH(【入力】吸収量・排出量算定シート!$H147+(R$17-$M$17),幹材積成長量!$Y$7:$Y$148,0),MATCH($G147,幹材積成長量!$Y$7:$AA$7,0)),INDEX(幹材積成長量!$V$7:$X$148,MATCH(【入力】吸収量・排出量算定シート!$H147+(R$17-$M$17),幹材積成長量!$V$7:$V$148,0),MATCH($G147,幹材積成長量!$V$7:$X$7,0)))),0)</f>
        <v>0</v>
      </c>
      <c r="S147" s="187">
        <f>IFERROR(IF($F147="地位Ⅰ",INDEX(幹材積成長量!$S$7:$U$148,MATCH(【入力】吸収量・排出量算定シート!$H147+(S$17-$M$17),幹材積成長量!$S$7:$S$148,0),MATCH($G147,幹材積成長量!$S$7:$U$7,0)),IF($F147="地位Ⅲ",INDEX(幹材積成長量!$Y$7:$AA$148,MATCH(【入力】吸収量・排出量算定シート!$H147+(S$17-$M$17),幹材積成長量!$Y$7:$Y$148,0),MATCH($G147,幹材積成長量!$Y$7:$AA$7,0)),INDEX(幹材積成長量!$V$7:$X$148,MATCH(【入力】吸収量・排出量算定シート!$H147+(S$17-$M$17),幹材積成長量!$V$7:$V$148,0),MATCH($G147,幹材積成長量!$V$7:$X$7,0)))),0)</f>
        <v>0</v>
      </c>
      <c r="T147" s="187">
        <f>IFERROR(IF($F147="地位Ⅰ",INDEX(幹材積成長量!$S$7:$U$148,MATCH(【入力】吸収量・排出量算定シート!$H147+(T$17-$M$17),幹材積成長量!$S$7:$S$148,0),MATCH($G147,幹材積成長量!$S$7:$U$7,0)),IF($F147="地位Ⅲ",INDEX(幹材積成長量!$Y$7:$AA$148,MATCH(【入力】吸収量・排出量算定シート!$H147+(T$17-$M$17),幹材積成長量!$Y$7:$Y$148,0),MATCH($G147,幹材積成長量!$Y$7:$AA$7,0)),INDEX(幹材積成長量!$V$7:$X$148,MATCH(【入力】吸収量・排出量算定シート!$H147+(T$17-$M$17),幹材積成長量!$V$7:$V$148,0),MATCH($G147,幹材積成長量!$V$7:$X$7,0)))),0)</f>
        <v>0</v>
      </c>
      <c r="U147" s="187">
        <f>IFERROR(IF($F147="地位Ⅰ",INDEX(幹材積成長量!$S$7:$U$148,MATCH(【入力】吸収量・排出量算定シート!$H147+(U$17-$M$17),幹材積成長量!$S$7:$S$148,0),MATCH($G147,幹材積成長量!$S$7:$U$7,0)),IF($F147="地位Ⅲ",INDEX(幹材積成長量!$Y$7:$AA$148,MATCH(【入力】吸収量・排出量算定シート!$H147+(U$17-$M$17),幹材積成長量!$Y$7:$Y$148,0),MATCH($G147,幹材積成長量!$Y$7:$AA$7,0)),INDEX(幹材積成長量!$V$7:$X$148,MATCH(【入力】吸収量・排出量算定シート!$H147+(U$17-$M$17),幹材積成長量!$V$7:$V$148,0),MATCH($G147,幹材積成長量!$V$7:$X$7,0)))),0)</f>
        <v>0</v>
      </c>
      <c r="V147" s="187">
        <f>IFERROR(IF($F147="地位Ⅰ",INDEX(幹材積成長量!$S$7:$U$148,MATCH(【入力】吸収量・排出量算定シート!$H147+(V$17-$M$17),幹材積成長量!$S$7:$S$148,0),MATCH($G147,幹材積成長量!$S$7:$U$7,0)),IF($F147="地位Ⅲ",INDEX(幹材積成長量!$Y$7:$AA$148,MATCH(【入力】吸収量・排出量算定シート!$H147+(V$17-$M$17),幹材積成長量!$Y$7:$Y$148,0),MATCH($G147,幹材積成長量!$Y$7:$AA$7,0)),INDEX(幹材積成長量!$V$7:$X$148,MATCH(【入力】吸収量・排出量算定シート!$H147+(V$17-$M$17),幹材積成長量!$V$7:$V$148,0),MATCH($G147,幹材積成長量!$V$7:$X$7,0)))),0)</f>
        <v>0</v>
      </c>
      <c r="W147" s="187">
        <f>IFERROR(IF($F147="地位Ⅰ",INDEX(幹材積成長量!$S$7:$U$148,MATCH(【入力】吸収量・排出量算定シート!$H147+(W$17-$M$17),幹材積成長量!$S$7:$S$148,0),MATCH($G147,幹材積成長量!$S$7:$U$7,0)),IF($F147="地位Ⅲ",INDEX(幹材積成長量!$Y$7:$AA$148,MATCH(【入力】吸収量・排出量算定シート!$H147+(W$17-$M$17),幹材積成長量!$Y$7:$Y$148,0),MATCH($G147,幹材積成長量!$Y$7:$AA$7,0)),INDEX(幹材積成長量!$V$7:$X$148,MATCH(【入力】吸収量・排出量算定シート!$H147+(W$17-$M$17),幹材積成長量!$V$7:$V$148,0),MATCH($G147,幹材積成長量!$V$7:$X$7,0)))),0)</f>
        <v>0</v>
      </c>
      <c r="X147" s="187">
        <f>IFERROR(IF($F147="地位Ⅰ",INDEX(幹材積成長量!$S$7:$U$148,MATCH(【入力】吸収量・排出量算定シート!$H147+(X$17-$M$17),幹材積成長量!$S$7:$S$148,0),MATCH($G147,幹材積成長量!$S$7:$U$7,0)),IF($F147="地位Ⅲ",INDEX(幹材積成長量!$Y$7:$AA$148,MATCH(【入力】吸収量・排出量算定シート!$H147+(X$17-$M$17),幹材積成長量!$Y$7:$Y$148,0),MATCH($G147,幹材積成長量!$Y$7:$AA$7,0)),INDEX(幹材積成長量!$V$7:$X$148,MATCH(【入力】吸収量・排出量算定シート!$H147+(X$17-$M$17),幹材積成長量!$V$7:$V$148,0),MATCH($G147,幹材積成長量!$V$7:$X$7,0)))),0)</f>
        <v>0</v>
      </c>
      <c r="Y147" s="187">
        <f>IFERROR(IF($F147="地位Ⅰ",INDEX(幹材積成長量!$S$7:$U$148,MATCH(【入力】吸収量・排出量算定シート!$H147+(Y$17-$M$17),幹材積成長量!$S$7:$S$148,0),MATCH($G147,幹材積成長量!$S$7:$U$7,0)),IF($F147="地位Ⅲ",INDEX(幹材積成長量!$Y$7:$AA$148,MATCH(【入力】吸収量・排出量算定シート!$H147+(Y$17-$M$17),幹材積成長量!$Y$7:$Y$148,0),MATCH($G147,幹材積成長量!$Y$7:$AA$7,0)),INDEX(幹材積成長量!$V$7:$X$148,MATCH(【入力】吸収量・排出量算定シート!$H147+(Y$17-$M$17),幹材積成長量!$V$7:$V$148,0),MATCH($G147,幹材積成長量!$V$7:$X$7,0)))),0)</f>
        <v>0</v>
      </c>
      <c r="Z147" s="187">
        <f>IFERROR(IF($F147="地位Ⅰ",INDEX(幹材積成長量!$S$7:$U$148,MATCH(【入力】吸収量・排出量算定シート!$H147+(Z$17-$M$17),幹材積成長量!$S$7:$S$148,0),MATCH($G147,幹材積成長量!$S$7:$U$7,0)),IF($F147="地位Ⅲ",INDEX(幹材積成長量!$Y$7:$AA$148,MATCH(【入力】吸収量・排出量算定シート!$H147+(Z$17-$M$17),幹材積成長量!$Y$7:$Y$148,0),MATCH($G147,幹材積成長量!$Y$7:$AA$7,0)),INDEX(幹材積成長量!$V$7:$X$148,MATCH(【入力】吸収量・排出量算定シート!$H147+(Z$17-$M$17),幹材積成長量!$V$7:$V$148,0),MATCH($G147,幹材積成長量!$V$7:$X$7,0)))),0)</f>
        <v>0</v>
      </c>
      <c r="AA147" s="187">
        <f>IFERROR(IF($F147="地位Ⅰ",INDEX(幹材積成長量!$S$7:$U$148,MATCH(【入力】吸収量・排出量算定シート!$H147+(AA$17-$M$17),幹材積成長量!$S$7:$S$148,0),MATCH($G147,幹材積成長量!$S$7:$U$7,0)),IF($F147="地位Ⅲ",INDEX(幹材積成長量!$Y$7:$AA$148,MATCH(【入力】吸収量・排出量算定シート!$H147+(AA$17-$M$17),幹材積成長量!$Y$7:$Y$148,0),MATCH($G147,幹材積成長量!$Y$7:$AA$7,0)),INDEX(幹材積成長量!$V$7:$X$148,MATCH(【入力】吸収量・排出量算定シート!$H147+(AA$17-$M$17),幹材積成長量!$V$7:$V$148,0),MATCH($G147,幹材積成長量!$V$7:$X$7,0)))),0)</f>
        <v>0</v>
      </c>
      <c r="AB147" s="187">
        <f>IFERROR(IF($F147="地位Ⅰ",INDEX(幹材積成長量!$S$7:$U$148,MATCH(【入力】吸収量・排出量算定シート!$H147+(AB$17-$M$17),幹材積成長量!$S$7:$S$148,0),MATCH($G147,幹材積成長量!$S$7:$U$7,0)),IF($F147="地位Ⅲ",INDEX(幹材積成長量!$Y$7:$AA$148,MATCH(【入力】吸収量・排出量算定シート!$H147+(AB$17-$M$17),幹材積成長量!$Y$7:$Y$148,0),MATCH($G147,幹材積成長量!$Y$7:$AA$7,0)),INDEX(幹材積成長量!$V$7:$X$148,MATCH(【入力】吸収量・排出量算定シート!$H147+(AB$17-$M$17),幹材積成長量!$V$7:$V$148,0),MATCH($G147,幹材積成長量!$V$7:$X$7,0)))),0)</f>
        <v>0</v>
      </c>
      <c r="AC147" s="187">
        <f>IFERROR(IF($F147="地位Ⅰ",INDEX(幹材積成長量!$S$7:$U$148,MATCH(【入力】吸収量・排出量算定シート!$H147+(AC$17-$M$17),幹材積成長量!$S$7:$S$148,0),MATCH($G147,幹材積成長量!$S$7:$U$7,0)),IF($F147="地位Ⅲ",INDEX(幹材積成長量!$Y$7:$AA$148,MATCH(【入力】吸収量・排出量算定シート!$H147+(AC$17-$M$17),幹材積成長量!$Y$7:$Y$148,0),MATCH($G147,幹材積成長量!$Y$7:$AA$7,0)),INDEX(幹材積成長量!$V$7:$X$148,MATCH(【入力】吸収量・排出量算定シート!$H147+(AC$17-$M$17),幹材積成長量!$V$7:$V$148,0),MATCH($G147,幹材積成長量!$V$7:$X$7,0)))),0)</f>
        <v>0</v>
      </c>
      <c r="AD147" s="2">
        <f>IFERROR(INDEX('BEF（拡大係数）'!$A$4:$AO$154,MATCH(【入力】吸収量・排出量算定シート!$H147,'BEF（拡大係数）'!$A$4:$A$154,0),MATCH($G147,'BEF（拡大係数）'!$A$4:$AO$4,0)),0)</f>
        <v>0</v>
      </c>
      <c r="AE147" s="2">
        <f>IFERROR(INDEX('BEF（拡大係数）'!$A$4:$AO$154,MATCH(【入力】吸収量・排出量算定シート!$H147,'BEF（拡大係数）'!$A$4:$A$154,0),MATCH($G147,'BEF（拡大係数）'!$A$4:$AO$4,0)),0)</f>
        <v>0</v>
      </c>
      <c r="AF147" s="2">
        <f>IFERROR(INDEX('BEF（拡大係数）'!$A$4:$AO$154,MATCH(【入力】吸収量・排出量算定シート!$H147,'BEF（拡大係数）'!$A$4:$A$154,0),MATCH($G147,'BEF（拡大係数）'!$A$4:$AO$4,0)),0)</f>
        <v>0</v>
      </c>
      <c r="AG147" s="2">
        <f>IFERROR(INDEX('BEF（拡大係数）'!$A$4:$AO$154,MATCH(【入力】吸収量・排出量算定シート!$H147,'BEF（拡大係数）'!$A$4:$A$154,0),MATCH($G147,'BEF（拡大係数）'!$A$4:$AO$4,0)),0)</f>
        <v>0</v>
      </c>
      <c r="AH147" s="2">
        <f>IFERROR(INDEX('BEF（拡大係数）'!$A$4:$AO$154,MATCH(【入力】吸収量・排出量算定シート!$H147,'BEF（拡大係数）'!$A$4:$A$154,0),MATCH($G147,'BEF（拡大係数）'!$A$4:$AO$4,0)),0)</f>
        <v>0</v>
      </c>
      <c r="AI147" s="2">
        <f>IFERROR(INDEX('BEF（拡大係数）'!$A$4:$AO$154,MATCH(【入力】吸収量・排出量算定シート!$H147,'BEF（拡大係数）'!$A$4:$A$154,0),MATCH($G147,'BEF（拡大係数）'!$A$4:$AO$4,0)),0)</f>
        <v>0</v>
      </c>
      <c r="AJ147" s="2">
        <f>IFERROR(INDEX('BEF（拡大係数）'!$A$4:$AO$154,MATCH(【入力】吸収量・排出量算定シート!$H147,'BEF（拡大係数）'!$A$4:$A$154,0),MATCH($G147,'BEF（拡大係数）'!$A$4:$AO$4,0)),0)</f>
        <v>0</v>
      </c>
      <c r="AK147" s="2">
        <f>IFERROR(INDEX('BEF（拡大係数）'!$A$4:$AO$154,MATCH(【入力】吸収量・排出量算定シート!$H147,'BEF（拡大係数）'!$A$4:$A$154,0),MATCH($G147,'BEF（拡大係数）'!$A$4:$AO$4,0)),0)</f>
        <v>0</v>
      </c>
      <c r="AL147" s="2">
        <f>IFERROR(INDEX('BEF（拡大係数）'!$A$4:$AO$154,MATCH(【入力】吸収量・排出量算定シート!$H147,'BEF（拡大係数）'!$A$4:$A$154,0),MATCH($G147,'BEF（拡大係数）'!$A$4:$AO$4,0)),0)</f>
        <v>0</v>
      </c>
      <c r="AM147" s="2">
        <f>IFERROR(INDEX('BEF（拡大係数）'!$A$4:$AO$154,MATCH(【入力】吸収量・排出量算定シート!$H147,'BEF（拡大係数）'!$A$4:$A$154,0),MATCH($G147,'BEF（拡大係数）'!$A$4:$AO$4,0)),0)</f>
        <v>0</v>
      </c>
      <c r="AN147" s="2">
        <f>IFERROR(INDEX('BEF（拡大係数）'!$A$4:$AO$154,MATCH(【入力】吸収量・排出量算定シート!$H147,'BEF（拡大係数）'!$A$4:$A$154,0),MATCH($G147,'BEF（拡大係数）'!$A$4:$AO$4,0)),0)</f>
        <v>0</v>
      </c>
      <c r="AO147" s="2">
        <f>IFERROR(INDEX('BEF（拡大係数）'!$A$4:$AO$154,MATCH(【入力】吸収量・排出量算定シート!$H147,'BEF（拡大係数）'!$A$4:$A$154,0),MATCH($G147,'BEF（拡大係数）'!$A$4:$AO$4,0)),0)</f>
        <v>0</v>
      </c>
      <c r="AP147" s="2">
        <f>IFERROR(INDEX('BEF（拡大係数）'!$A$4:$AO$154,MATCH(【入力】吸収量・排出量算定シート!$H147,'BEF（拡大係数）'!$A$4:$A$154,0),MATCH($G147,'BEF（拡大係数）'!$A$4:$AO$4,0)),0)</f>
        <v>0</v>
      </c>
      <c r="AQ147" s="2">
        <f>IFERROR(INDEX('BEF（拡大係数）'!$A$4:$AO$154,MATCH(【入力】吸収量・排出量算定シート!$H147,'BEF（拡大係数）'!$A$4:$A$154,0),MATCH($G147,'BEF（拡大係数）'!$A$4:$AO$4,0)),0)</f>
        <v>0</v>
      </c>
      <c r="AR147" s="2">
        <f>IFERROR(INDEX('BEF（拡大係数）'!$A$4:$AO$154,MATCH(【入力】吸収量・排出量算定シート!$H147,'BEF（拡大係数）'!$A$4:$A$154,0),MATCH($G147,'BEF（拡大係数）'!$A$4:$AO$4,0)),0)</f>
        <v>0</v>
      </c>
      <c r="AS147" s="2">
        <f>IFERROR(INDEX('BEF（拡大係数）'!$A$4:$AO$154,MATCH(【入力】吸収量・排出量算定シート!$H147,'BEF（拡大係数）'!$A$4:$A$154,0),MATCH($G147,'BEF（拡大係数）'!$A$4:$AO$4,0)),0)</f>
        <v>0</v>
      </c>
      <c r="AT147" s="2">
        <f>IFERROR(INDEX('BEF（拡大係数）'!$A$4:$AO$154,MATCH(【入力】吸収量・排出量算定シート!$H147,'BEF（拡大係数）'!$A$4:$A$154,0),MATCH($G147,'BEF（拡大係数）'!$A$4:$AO$4,0)),0)</f>
        <v>0</v>
      </c>
      <c r="AU147" s="2">
        <f>IFERROR(VLOOKUP($G147,パラメータ_オリジナル!$B$6:$G$45,4,FALSE),0)</f>
        <v>0</v>
      </c>
      <c r="AV147" s="2">
        <f>IFERROR(VLOOKUP($G147,パラメータ_オリジナル!$B$6:$G$45,5,FALSE),0)</f>
        <v>0</v>
      </c>
      <c r="AW147" s="2">
        <f>IFERROR(VLOOKUP($G147,パラメータ_オリジナル!$B$6:$G$45,6,FALSE),0)</f>
        <v>0</v>
      </c>
      <c r="AX147" s="125">
        <f t="shared" si="250"/>
        <v>0</v>
      </c>
      <c r="AY147" s="125">
        <f t="shared" si="251"/>
        <v>0</v>
      </c>
      <c r="AZ147" s="125">
        <f t="shared" si="252"/>
        <v>0</v>
      </c>
      <c r="BA147" s="125">
        <f t="shared" si="253"/>
        <v>0</v>
      </c>
      <c r="BB147" s="125">
        <f t="shared" si="254"/>
        <v>0</v>
      </c>
      <c r="BC147" s="125">
        <f t="shared" si="255"/>
        <v>0</v>
      </c>
      <c r="BD147" s="125">
        <f t="shared" si="256"/>
        <v>0</v>
      </c>
      <c r="BE147" s="125">
        <f t="shared" si="257"/>
        <v>0</v>
      </c>
      <c r="BF147" s="125">
        <f t="shared" si="258"/>
        <v>0</v>
      </c>
      <c r="BG147" s="125">
        <f t="shared" si="259"/>
        <v>0</v>
      </c>
      <c r="BH147" s="125">
        <f t="shared" si="260"/>
        <v>0</v>
      </c>
      <c r="BI147" s="125">
        <f t="shared" si="261"/>
        <v>0</v>
      </c>
      <c r="BJ147" s="125">
        <f t="shared" si="262"/>
        <v>0</v>
      </c>
      <c r="BK147" s="125">
        <f t="shared" si="263"/>
        <v>0</v>
      </c>
      <c r="BL147" s="125">
        <f t="shared" si="264"/>
        <v>0</v>
      </c>
      <c r="BM147" s="125">
        <f t="shared" si="265"/>
        <v>0</v>
      </c>
      <c r="BN147" s="125">
        <f t="shared" si="266"/>
        <v>0</v>
      </c>
      <c r="BO147" s="125">
        <f t="shared" si="267"/>
        <v>0</v>
      </c>
      <c r="BP147" s="125">
        <f t="shared" si="268"/>
        <v>0</v>
      </c>
      <c r="BQ147" s="125">
        <f t="shared" si="269"/>
        <v>0</v>
      </c>
      <c r="BR147" s="125">
        <f t="shared" si="270"/>
        <v>0</v>
      </c>
      <c r="BS147" s="125">
        <f t="shared" si="271"/>
        <v>0</v>
      </c>
      <c r="BT147" s="125">
        <f t="shared" si="272"/>
        <v>0</v>
      </c>
      <c r="BU147" s="125">
        <f t="shared" si="273"/>
        <v>0</v>
      </c>
      <c r="BV147" s="125">
        <f t="shared" si="274"/>
        <v>0</v>
      </c>
      <c r="BW147" s="125">
        <f t="shared" si="275"/>
        <v>0</v>
      </c>
      <c r="BX147" s="125">
        <f t="shared" si="276"/>
        <v>0</v>
      </c>
      <c r="BY147" s="125">
        <f t="shared" si="277"/>
        <v>0</v>
      </c>
      <c r="BZ147" s="125">
        <f t="shared" si="278"/>
        <v>0</v>
      </c>
      <c r="CA147" s="125">
        <f t="shared" si="279"/>
        <v>0</v>
      </c>
      <c r="CB147" s="125">
        <f t="shared" si="280"/>
        <v>0</v>
      </c>
      <c r="CC147" s="125">
        <f t="shared" si="281"/>
        <v>0</v>
      </c>
      <c r="CD147" s="125">
        <f t="shared" si="282"/>
        <v>0</v>
      </c>
      <c r="CE147" s="125">
        <f t="shared" si="283"/>
        <v>0</v>
      </c>
      <c r="CF147" s="2">
        <f>IFERROR(IF($F147="地位Ⅰ",INDEX(幹材積成長量!$I$7:$K$148,MATCH((【入力】吸収量・排出量算定シート!$H147+(【入力】吸収量・排出量算定シート!CF$17-【入力】吸収量・排出量算定シート!$CF$17)),幹材積成長量!$I$7:$I$148,0),MATCH(【入力】吸収量・排出量算定シート!$G147,幹材積成長量!$I$7:$K$7,0)),IF($F147="地位Ⅲ",INDEX(幹材積成長量!$O$7:$Q$148,MATCH((【入力】吸収量・排出量算定シート!$H147+(【入力】吸収量・排出量算定シート!CF$17-【入力】吸収量・排出量算定シート!$CF$17)),幹材積成長量!$O$7:$O$148,0),MATCH(【入力】吸収量・排出量算定シート!$G147,幹材積成長量!$O$7:$Q$7,0)),INDEX(幹材積成長量!$L$7:$N$148,MATCH((【入力】吸収量・排出量算定シート!$H147+(【入力】吸収量・排出量算定シート!CF$17-【入力】吸収量・排出量算定シート!$CF$17)),幹材積成長量!$L$7:$L$148,0),MATCH(【入力】吸収量・排出量算定シート!$G147,幹材積成長量!$L$7:$N$7,0)))),0)</f>
        <v>0</v>
      </c>
      <c r="CG147" s="2">
        <f>IFERROR(IF($F147="地位Ⅰ",INDEX(幹材積成長量!$I$7:$K$148,MATCH((【入力】吸収量・排出量算定シート!$H147+(【入力】吸収量・排出量算定シート!CG$17-【入力】吸収量・排出量算定シート!$CF$17)),幹材積成長量!$I$7:$I$148,0),MATCH(【入力】吸収量・排出量算定シート!$G147,幹材積成長量!$I$7:$K$7,0)),IF($F147="地位Ⅲ",INDEX(幹材積成長量!$O$7:$Q$148,MATCH((【入力】吸収量・排出量算定シート!$H147+(【入力】吸収量・排出量算定シート!CG$17-【入力】吸収量・排出量算定シート!$CF$17)),幹材積成長量!$O$7:$O$148,0),MATCH(【入力】吸収量・排出量算定シート!$G147,幹材積成長量!$O$7:$Q$7,0)),INDEX(幹材積成長量!$L$7:$N$148,MATCH((【入力】吸収量・排出量算定シート!$H147+(【入力】吸収量・排出量算定シート!CG$17-【入力】吸収量・排出量算定シート!$CF$17)),幹材積成長量!$L$7:$L$148,0),MATCH(【入力】吸収量・排出量算定シート!$G147,幹材積成長量!$L$7:$N$7,0)))),0)</f>
        <v>0</v>
      </c>
      <c r="CH147" s="2">
        <f>IFERROR(IF($F147="地位Ⅰ",INDEX(幹材積成長量!$I$7:$K$148,MATCH((【入力】吸収量・排出量算定シート!$H147+(【入力】吸収量・排出量算定シート!CH$17-【入力】吸収量・排出量算定シート!$CF$17)),幹材積成長量!$I$7:$I$148,0),MATCH(【入力】吸収量・排出量算定シート!$G147,幹材積成長量!$I$7:$K$7,0)),IF($F147="地位Ⅲ",INDEX(幹材積成長量!$O$7:$Q$148,MATCH((【入力】吸収量・排出量算定シート!$H147+(【入力】吸収量・排出量算定シート!CH$17-【入力】吸収量・排出量算定シート!$CF$17)),幹材積成長量!$O$7:$O$148,0),MATCH(【入力】吸収量・排出量算定シート!$G147,幹材積成長量!$O$7:$Q$7,0)),INDEX(幹材積成長量!$L$7:$N$148,MATCH((【入力】吸収量・排出量算定シート!$H147+(【入力】吸収量・排出量算定シート!CH$17-【入力】吸収量・排出量算定シート!$CF$17)),幹材積成長量!$L$7:$L$148,0),MATCH(【入力】吸収量・排出量算定シート!$G147,幹材積成長量!$L$7:$N$7,0)))),0)</f>
        <v>0</v>
      </c>
      <c r="CI147" s="2">
        <f>IFERROR(IF($F147="地位Ⅰ",INDEX(幹材積成長量!$I$7:$K$148,MATCH((【入力】吸収量・排出量算定シート!$H147+(【入力】吸収量・排出量算定シート!CI$17-【入力】吸収量・排出量算定シート!$CF$17)),幹材積成長量!$I$7:$I$148,0),MATCH(【入力】吸収量・排出量算定シート!$G147,幹材積成長量!$I$7:$K$7,0)),IF($F147="地位Ⅲ",INDEX(幹材積成長量!$O$7:$Q$148,MATCH((【入力】吸収量・排出量算定シート!$H147+(【入力】吸収量・排出量算定シート!CI$17-【入力】吸収量・排出量算定シート!$CF$17)),幹材積成長量!$O$7:$O$148,0),MATCH(【入力】吸収量・排出量算定シート!$G147,幹材積成長量!$O$7:$Q$7,0)),INDEX(幹材積成長量!$L$7:$N$148,MATCH((【入力】吸収量・排出量算定シート!$H147+(【入力】吸収量・排出量算定シート!CI$17-【入力】吸収量・排出量算定シート!$CF$17)),幹材積成長量!$L$7:$L$148,0),MATCH(【入力】吸収量・排出量算定シート!$G147,幹材積成長量!$L$7:$N$7,0)))),0)</f>
        <v>0</v>
      </c>
      <c r="CJ147" s="2">
        <f>IFERROR(IF($F147="地位Ⅰ",INDEX(幹材積成長量!$I$7:$K$148,MATCH((【入力】吸収量・排出量算定シート!$H147+(【入力】吸収量・排出量算定シート!CJ$17-【入力】吸収量・排出量算定シート!$CF$17)),幹材積成長量!$I$7:$I$148,0),MATCH(【入力】吸収量・排出量算定シート!$G147,幹材積成長量!$I$7:$K$7,0)),IF($F147="地位Ⅲ",INDEX(幹材積成長量!$O$7:$Q$148,MATCH((【入力】吸収量・排出量算定シート!$H147+(【入力】吸収量・排出量算定シート!CJ$17-【入力】吸収量・排出量算定シート!$CF$17)),幹材積成長量!$O$7:$O$148,0),MATCH(【入力】吸収量・排出量算定シート!$G147,幹材積成長量!$O$7:$Q$7,0)),INDEX(幹材積成長量!$L$7:$N$148,MATCH((【入力】吸収量・排出量算定シート!$H147+(【入力】吸収量・排出量算定シート!CJ$17-【入力】吸収量・排出量算定シート!$CF$17)),幹材積成長量!$L$7:$L$148,0),MATCH(【入力】吸収量・排出量算定シート!$G147,幹材積成長量!$L$7:$N$7,0)))),0)</f>
        <v>0</v>
      </c>
      <c r="CK147" s="2">
        <f>IFERROR(IF($F147="地位Ⅰ",INDEX(幹材積成長量!$I$7:$K$148,MATCH((【入力】吸収量・排出量算定シート!$H147+(【入力】吸収量・排出量算定シート!CK$17-【入力】吸収量・排出量算定シート!$CF$17)),幹材積成長量!$I$7:$I$148,0),MATCH(【入力】吸収量・排出量算定シート!$G147,幹材積成長量!$I$7:$K$7,0)),IF($F147="地位Ⅲ",INDEX(幹材積成長量!$O$7:$Q$148,MATCH((【入力】吸収量・排出量算定シート!$H147+(【入力】吸収量・排出量算定シート!CK$17-【入力】吸収量・排出量算定シート!$CF$17)),幹材積成長量!$O$7:$O$148,0),MATCH(【入力】吸収量・排出量算定シート!$G147,幹材積成長量!$O$7:$Q$7,0)),INDEX(幹材積成長量!$L$7:$N$148,MATCH((【入力】吸収量・排出量算定シート!$H147+(【入力】吸収量・排出量算定シート!CK$17-【入力】吸収量・排出量算定シート!$CF$17)),幹材積成長量!$L$7:$L$148,0),MATCH(【入力】吸収量・排出量算定シート!$G147,幹材積成長量!$L$7:$N$7,0)))),0)</f>
        <v>0</v>
      </c>
      <c r="CL147" s="2">
        <f>IFERROR(IF($F147="地位Ⅰ",INDEX(幹材積成長量!$I$7:$K$148,MATCH((【入力】吸収量・排出量算定シート!$H147+(【入力】吸収量・排出量算定シート!CL$17-【入力】吸収量・排出量算定シート!$CF$17)),幹材積成長量!$I$7:$I$148,0),MATCH(【入力】吸収量・排出量算定シート!$G147,幹材積成長量!$I$7:$K$7,0)),IF($F147="地位Ⅲ",INDEX(幹材積成長量!$O$7:$Q$148,MATCH((【入力】吸収量・排出量算定シート!$H147+(【入力】吸収量・排出量算定シート!CL$17-【入力】吸収量・排出量算定シート!$CF$17)),幹材積成長量!$O$7:$O$148,0),MATCH(【入力】吸収量・排出量算定シート!$G147,幹材積成長量!$O$7:$Q$7,0)),INDEX(幹材積成長量!$L$7:$N$148,MATCH((【入力】吸収量・排出量算定シート!$H147+(【入力】吸収量・排出量算定シート!CL$17-【入力】吸収量・排出量算定シート!$CF$17)),幹材積成長量!$L$7:$L$148,0),MATCH(【入力】吸収量・排出量算定シート!$G147,幹材積成長量!$L$7:$N$7,0)))),0)</f>
        <v>0</v>
      </c>
      <c r="CM147" s="2">
        <f>IFERROR(IF($F147="地位Ⅰ",INDEX(幹材積成長量!$I$7:$K$148,MATCH((【入力】吸収量・排出量算定シート!$H147+(【入力】吸収量・排出量算定シート!CM$17-【入力】吸収量・排出量算定シート!$CF$17)),幹材積成長量!$I$7:$I$148,0),MATCH(【入力】吸収量・排出量算定シート!$G147,幹材積成長量!$I$7:$K$7,0)),IF($F147="地位Ⅲ",INDEX(幹材積成長量!$O$7:$Q$148,MATCH((【入力】吸収量・排出量算定シート!$H147+(【入力】吸収量・排出量算定シート!CM$17-【入力】吸収量・排出量算定シート!$CF$17)),幹材積成長量!$O$7:$O$148,0),MATCH(【入力】吸収量・排出量算定シート!$G147,幹材積成長量!$O$7:$Q$7,0)),INDEX(幹材積成長量!$L$7:$N$148,MATCH((【入力】吸収量・排出量算定シート!$H147+(【入力】吸収量・排出量算定シート!CM$17-【入力】吸収量・排出量算定シート!$CF$17)),幹材積成長量!$L$7:$L$148,0),MATCH(【入力】吸収量・排出量算定シート!$G147,幹材積成長量!$L$7:$N$7,0)))),0)</f>
        <v>0</v>
      </c>
      <c r="CN147" s="2">
        <f>IFERROR(IF($F147="地位Ⅰ",INDEX(幹材積成長量!$I$7:$K$148,MATCH((【入力】吸収量・排出量算定シート!$H147+(【入力】吸収量・排出量算定シート!CN$17-【入力】吸収量・排出量算定シート!$CF$17)),幹材積成長量!$I$7:$I$148,0),MATCH(【入力】吸収量・排出量算定シート!$G147,幹材積成長量!$I$7:$K$7,0)),IF($F147="地位Ⅲ",INDEX(幹材積成長量!$O$7:$Q$148,MATCH((【入力】吸収量・排出量算定シート!$H147+(【入力】吸収量・排出量算定シート!CN$17-【入力】吸収量・排出量算定シート!$CF$17)),幹材積成長量!$O$7:$O$148,0),MATCH(【入力】吸収量・排出量算定シート!$G147,幹材積成長量!$O$7:$Q$7,0)),INDEX(幹材積成長量!$L$7:$N$148,MATCH((【入力】吸収量・排出量算定シート!$H147+(【入力】吸収量・排出量算定シート!CN$17-【入力】吸収量・排出量算定シート!$CF$17)),幹材積成長量!$L$7:$L$148,0),MATCH(【入力】吸収量・排出量算定シート!$G147,幹材積成長量!$L$7:$N$7,0)))),0)</f>
        <v>0</v>
      </c>
      <c r="CO147" s="2">
        <f>IFERROR(IF($F147="地位Ⅰ",INDEX(幹材積成長量!$I$7:$K$148,MATCH((【入力】吸収量・排出量算定シート!$H147+(【入力】吸収量・排出量算定シート!CO$17-【入力】吸収量・排出量算定シート!$CF$17)),幹材積成長量!$I$7:$I$148,0),MATCH(【入力】吸収量・排出量算定シート!$G147,幹材積成長量!$I$7:$K$7,0)),IF($F147="地位Ⅲ",INDEX(幹材積成長量!$O$7:$Q$148,MATCH((【入力】吸収量・排出量算定シート!$H147+(【入力】吸収量・排出量算定シート!CO$17-【入力】吸収量・排出量算定シート!$CF$17)),幹材積成長量!$O$7:$O$148,0),MATCH(【入力】吸収量・排出量算定シート!$G147,幹材積成長量!$O$7:$Q$7,0)),INDEX(幹材積成長量!$L$7:$N$148,MATCH((【入力】吸収量・排出量算定シート!$H147+(【入力】吸収量・排出量算定シート!CO$17-【入力】吸収量・排出量算定シート!$CF$17)),幹材積成長量!$L$7:$L$148,0),MATCH(【入力】吸収量・排出量算定シート!$G147,幹材積成長量!$L$7:$N$7,0)))),0)</f>
        <v>0</v>
      </c>
      <c r="CP147" s="2">
        <f>IFERROR(IF($F147="地位Ⅰ",INDEX(幹材積成長量!$I$7:$K$148,MATCH((【入力】吸収量・排出量算定シート!$H147+(【入力】吸収量・排出量算定シート!CP$17-【入力】吸収量・排出量算定シート!$CF$17)),幹材積成長量!$I$7:$I$148,0),MATCH(【入力】吸収量・排出量算定シート!$G147,幹材積成長量!$I$7:$K$7,0)),IF($F147="地位Ⅲ",INDEX(幹材積成長量!$O$7:$Q$148,MATCH((【入力】吸収量・排出量算定シート!$H147+(【入力】吸収量・排出量算定シート!CP$17-【入力】吸収量・排出量算定シート!$CF$17)),幹材積成長量!$O$7:$O$148,0),MATCH(【入力】吸収量・排出量算定シート!$G147,幹材積成長量!$O$7:$Q$7,0)),INDEX(幹材積成長量!$L$7:$N$148,MATCH((【入力】吸収量・排出量算定シート!$H147+(【入力】吸収量・排出量算定シート!CP$17-【入力】吸収量・排出量算定シート!$CF$17)),幹材積成長量!$L$7:$L$148,0),MATCH(【入力】吸収量・排出量算定シート!$G147,幹材積成長量!$L$7:$N$7,0)))),0)</f>
        <v>0</v>
      </c>
      <c r="CQ147" s="2">
        <f>IFERROR(IF($F147="地位Ⅰ",INDEX(幹材積成長量!$I$7:$K$148,MATCH((【入力】吸収量・排出量算定シート!$H147+(【入力】吸収量・排出量算定シート!CQ$17-【入力】吸収量・排出量算定シート!$CF$17)),幹材積成長量!$I$7:$I$148,0),MATCH(【入力】吸収量・排出量算定シート!$G147,幹材積成長量!$I$7:$K$7,0)),IF($F147="地位Ⅲ",INDEX(幹材積成長量!$O$7:$Q$148,MATCH((【入力】吸収量・排出量算定シート!$H147+(【入力】吸収量・排出量算定シート!CQ$17-【入力】吸収量・排出量算定シート!$CF$17)),幹材積成長量!$O$7:$O$148,0),MATCH(【入力】吸収量・排出量算定シート!$G147,幹材積成長量!$O$7:$Q$7,0)),INDEX(幹材積成長量!$L$7:$N$148,MATCH((【入力】吸収量・排出量算定シート!$H147+(【入力】吸収量・排出量算定シート!CQ$17-【入力】吸収量・排出量算定シート!$CF$17)),幹材積成長量!$L$7:$L$148,0),MATCH(【入力】吸収量・排出量算定シート!$G147,幹材積成長量!$L$7:$N$7,0)))),0)</f>
        <v>0</v>
      </c>
      <c r="CR147" s="2">
        <f>IFERROR(IF($F147="地位Ⅰ",INDEX(幹材積成長量!$I$7:$K$148,MATCH((【入力】吸収量・排出量算定シート!$H147+(【入力】吸収量・排出量算定シート!CR$17-【入力】吸収量・排出量算定シート!$CF$17)),幹材積成長量!$I$7:$I$148,0),MATCH(【入力】吸収量・排出量算定シート!$G147,幹材積成長量!$I$7:$K$7,0)),IF($F147="地位Ⅲ",INDEX(幹材積成長量!$O$7:$Q$148,MATCH((【入力】吸収量・排出量算定シート!$H147+(【入力】吸収量・排出量算定シート!CR$17-【入力】吸収量・排出量算定シート!$CF$17)),幹材積成長量!$O$7:$O$148,0),MATCH(【入力】吸収量・排出量算定シート!$G147,幹材積成長量!$O$7:$Q$7,0)),INDEX(幹材積成長量!$L$7:$N$148,MATCH((【入力】吸収量・排出量算定シート!$H147+(【入力】吸収量・排出量算定シート!CR$17-【入力】吸収量・排出量算定シート!$CF$17)),幹材積成長量!$L$7:$L$148,0),MATCH(【入力】吸収量・排出量算定シート!$G147,幹材積成長量!$L$7:$N$7,0)))),0)</f>
        <v>0</v>
      </c>
      <c r="CS147" s="2">
        <f>IFERROR(IF($F147="地位Ⅰ",INDEX(幹材積成長量!$I$7:$K$148,MATCH((【入力】吸収量・排出量算定シート!$H147+(【入力】吸収量・排出量算定シート!CS$17-【入力】吸収量・排出量算定シート!$CF$17)),幹材積成長量!$I$7:$I$148,0),MATCH(【入力】吸収量・排出量算定シート!$G147,幹材積成長量!$I$7:$K$7,0)),IF($F147="地位Ⅲ",INDEX(幹材積成長量!$O$7:$Q$148,MATCH((【入力】吸収量・排出量算定シート!$H147+(【入力】吸収量・排出量算定シート!CS$17-【入力】吸収量・排出量算定シート!$CF$17)),幹材積成長量!$O$7:$O$148,0),MATCH(【入力】吸収量・排出量算定シート!$G147,幹材積成長量!$O$7:$Q$7,0)),INDEX(幹材積成長量!$L$7:$N$148,MATCH((【入力】吸収量・排出量算定シート!$H147+(【入力】吸収量・排出量算定シート!CS$17-【入力】吸収量・排出量算定シート!$CF$17)),幹材積成長量!$L$7:$L$148,0),MATCH(【入力】吸収量・排出量算定シート!$G147,幹材積成長量!$L$7:$N$7,0)))),0)</f>
        <v>0</v>
      </c>
      <c r="CT147" s="2">
        <f>IFERROR(IF($F147="地位Ⅰ",INDEX(幹材積成長量!$I$7:$K$148,MATCH((【入力】吸収量・排出量算定シート!$H147+(【入力】吸収量・排出量算定シート!CT$17-【入力】吸収量・排出量算定シート!$CF$17)),幹材積成長量!$I$7:$I$148,0),MATCH(【入力】吸収量・排出量算定シート!$G147,幹材積成長量!$I$7:$K$7,0)),IF($F147="地位Ⅲ",INDEX(幹材積成長量!$O$7:$Q$148,MATCH((【入力】吸収量・排出量算定シート!$H147+(【入力】吸収量・排出量算定シート!CT$17-【入力】吸収量・排出量算定シート!$CF$17)),幹材積成長量!$O$7:$O$148,0),MATCH(【入力】吸収量・排出量算定シート!$G147,幹材積成長量!$O$7:$Q$7,0)),INDEX(幹材積成長量!$L$7:$N$148,MATCH((【入力】吸収量・排出量算定シート!$H147+(【入力】吸収量・排出量算定シート!CT$17-【入力】吸収量・排出量算定シート!$CF$17)),幹材積成長量!$L$7:$L$148,0),MATCH(【入力】吸収量・排出量算定シート!$G147,幹材積成長量!$L$7:$N$7,0)))),0)</f>
        <v>0</v>
      </c>
      <c r="CU147" s="2">
        <f>IFERROR(IF($F147="地位Ⅰ",INDEX(幹材積成長量!$I$7:$K$148,MATCH((【入力】吸収量・排出量算定シート!$H147+(【入力】吸収量・排出量算定シート!CU$17-【入力】吸収量・排出量算定シート!$CF$17)),幹材積成長量!$I$7:$I$148,0),MATCH(【入力】吸収量・排出量算定シート!$G147,幹材積成長量!$I$7:$K$7,0)),IF($F147="地位Ⅲ",INDEX(幹材積成長量!$O$7:$Q$148,MATCH((【入力】吸収量・排出量算定シート!$H147+(【入力】吸収量・排出量算定シート!CU$17-【入力】吸収量・排出量算定シート!$CF$17)),幹材積成長量!$O$7:$O$148,0),MATCH(【入力】吸収量・排出量算定シート!$G147,幹材積成長量!$O$7:$Q$7,0)),INDEX(幹材積成長量!$L$7:$N$148,MATCH((【入力】吸収量・排出量算定シート!$H147+(【入力】吸収量・排出量算定シート!CU$17-【入力】吸収量・排出量算定シート!$CF$17)),幹材積成長量!$L$7:$L$148,0),MATCH(【入力】吸収量・排出量算定シート!$G147,幹材積成長量!$L$7:$N$7,0)))),0)</f>
        <v>0</v>
      </c>
      <c r="CV147" s="2">
        <f>IFERROR(IF($F147="地位Ⅰ",INDEX(幹材積成長量!$I$7:$K$148,MATCH((【入力】吸収量・排出量算定シート!$H147+(【入力】吸収量・排出量算定シート!CV$17-【入力】吸収量・排出量算定シート!$CF$17)),幹材積成長量!$I$7:$I$148,0),MATCH(【入力】吸収量・排出量算定シート!$G147,幹材積成長量!$I$7:$K$7,0)),IF($F147="地位Ⅲ",INDEX(幹材積成長量!$O$7:$Q$148,MATCH((【入力】吸収量・排出量算定シート!$H147+(【入力】吸収量・排出量算定シート!CV$17-【入力】吸収量・排出量算定シート!$CF$17)),幹材積成長量!$O$7:$O$148,0),MATCH(【入力】吸収量・排出量算定シート!$G147,幹材積成長量!$O$7:$Q$7,0)),INDEX(幹材積成長量!$L$7:$N$148,MATCH((【入力】吸収量・排出量算定シート!$H147+(【入力】吸収量・排出量算定シート!CV$17-【入力】吸収量・排出量算定シート!$CF$17)),幹材積成長量!$L$7:$L$148,0),MATCH(【入力】吸収量・排出量算定シート!$G147,幹材積成長量!$L$7:$N$7,0)))),0)</f>
        <v>0</v>
      </c>
      <c r="CW147" s="2">
        <f t="shared" si="284"/>
        <v>0</v>
      </c>
      <c r="CX147" s="2">
        <f t="shared" si="285"/>
        <v>0</v>
      </c>
      <c r="CY147" s="2">
        <f t="shared" si="286"/>
        <v>0</v>
      </c>
      <c r="CZ147" s="2">
        <f t="shared" si="287"/>
        <v>0</v>
      </c>
      <c r="DA147" s="2">
        <f t="shared" si="288"/>
        <v>0</v>
      </c>
      <c r="DB147" s="2">
        <f t="shared" si="289"/>
        <v>0</v>
      </c>
      <c r="DC147" s="2">
        <f t="shared" si="290"/>
        <v>0</v>
      </c>
      <c r="DD147" s="2">
        <f t="shared" si="291"/>
        <v>0</v>
      </c>
      <c r="DE147" s="2">
        <f t="shared" si="292"/>
        <v>0</v>
      </c>
      <c r="DF147" s="2">
        <f t="shared" si="293"/>
        <v>0</v>
      </c>
      <c r="DG147" s="2">
        <f t="shared" si="294"/>
        <v>0</v>
      </c>
      <c r="DH147" s="2">
        <f t="shared" si="295"/>
        <v>0</v>
      </c>
      <c r="DI147" s="2">
        <f t="shared" si="296"/>
        <v>0</v>
      </c>
      <c r="DJ147" s="2">
        <f t="shared" si="297"/>
        <v>0</v>
      </c>
      <c r="DK147" s="2">
        <f t="shared" si="298"/>
        <v>0</v>
      </c>
      <c r="DL147" s="2">
        <f t="shared" si="299"/>
        <v>0</v>
      </c>
      <c r="DM147" s="2">
        <f t="shared" si="300"/>
        <v>0</v>
      </c>
      <c r="DN147" s="187">
        <f>IFERROR(IF($F147="地位Ⅰ",INDEX(幹材積成長量!$AE$7:$AG$14,8,MATCH(【入力】吸収量・排出量算定シート!$G147,幹材積成長量!$AE$7:$AG$7,0)),IF($F147="地位Ⅲ",INDEX(幹材積成長量!$AK$7:$AM$14,8,MATCH(【入力】吸収量・排出量算定シート!$G147,幹材積成長量!$AK$7:$AM$7,0)),INDEX(幹材積成長量!$AH$7:$AJ$14,8,MATCH(【入力】吸収量・排出量算定シート!$G147,幹材積成長量!$AH$7:$AJ$7,0)))),0)</f>
        <v>0</v>
      </c>
      <c r="DO147" s="187">
        <f>IFERROR(IF($F147="地位Ⅰ",INDEX(幹材積成長量!$AE$7:$AG$14,8,MATCH(【入力】吸収量・排出量算定シート!$G147,幹材積成長量!$AE$7:$AG$7,0)),IF($F147="地位Ⅲ",INDEX(幹材積成長量!$AK$7:$AM$14,8,MATCH(【入力】吸収量・排出量算定シート!$G147,幹材積成長量!$AK$7:$AM$7,0)),INDEX(幹材積成長量!$AH$7:$AJ$14,8,MATCH(【入力】吸収量・排出量算定シート!$G147,幹材積成長量!$AH$7:$AJ$7,0)))),0)</f>
        <v>0</v>
      </c>
      <c r="DP147" s="187">
        <f>IFERROR(IF($F147="地位Ⅰ",INDEX(幹材積成長量!$AE$7:$AG$14,8,MATCH(【入力】吸収量・排出量算定シート!$G147,幹材積成長量!$AE$7:$AG$7,0)),IF($F147="地位Ⅲ",INDEX(幹材積成長量!$AK$7:$AM$14,8,MATCH(【入力】吸収量・排出量算定シート!$G147,幹材積成長量!$AK$7:$AM$7,0)),INDEX(幹材積成長量!$AH$7:$AJ$14,8,MATCH(【入力】吸収量・排出量算定シート!$G147,幹材積成長量!$AH$7:$AJ$7,0)))),0)</f>
        <v>0</v>
      </c>
      <c r="DQ147" s="187">
        <f>IFERROR(IF($F147="地位Ⅰ",INDEX(幹材積成長量!$AE$7:$AG$14,8,MATCH(【入力】吸収量・排出量算定シート!$G147,幹材積成長量!$AE$7:$AG$7,0)),IF($F147="地位Ⅲ",INDEX(幹材積成長量!$AK$7:$AM$14,8,MATCH(【入力】吸収量・排出量算定シート!$G147,幹材積成長量!$AK$7:$AM$7,0)),INDEX(幹材積成長量!$AH$7:$AJ$14,8,MATCH(【入力】吸収量・排出量算定シート!$G147,幹材積成長量!$AH$7:$AJ$7,0)))),0)</f>
        <v>0</v>
      </c>
      <c r="DR147" s="187">
        <f>IFERROR(IF($F147="地位Ⅰ",INDEX(幹材積成長量!$AE$7:$AG$14,8,MATCH(【入力】吸収量・排出量算定シート!$G147,幹材積成長量!$AE$7:$AG$7,0)),IF($F147="地位Ⅲ",INDEX(幹材積成長量!$AK$7:$AM$14,8,MATCH(【入力】吸収量・排出量算定シート!$G147,幹材積成長量!$AK$7:$AM$7,0)),INDEX(幹材積成長量!$AH$7:$AJ$14,8,MATCH(【入力】吸収量・排出量算定シート!$G147,幹材積成長量!$AH$7:$AJ$7,0)))),0)</f>
        <v>0</v>
      </c>
      <c r="DS147" s="187">
        <f>IFERROR(IF($F147="地位Ⅰ",INDEX(幹材積成長量!$AE$7:$AG$14,8,MATCH(【入力】吸収量・排出量算定シート!$G147,幹材積成長量!$AE$7:$AG$7,0)),IF($F147="地位Ⅲ",INDEX(幹材積成長量!$AK$7:$AM$14,8,MATCH(【入力】吸収量・排出量算定シート!$G147,幹材積成長量!$AK$7:$AM$7,0)),INDEX(幹材積成長量!$AH$7:$AJ$14,8,MATCH(【入力】吸収量・排出量算定シート!$G147,幹材積成長量!$AH$7:$AJ$7,0)))),0)</f>
        <v>0</v>
      </c>
      <c r="DT147" s="187">
        <f>IFERROR(IF($F147="地位Ⅰ",INDEX(幹材積成長量!$AE$7:$AG$14,8,MATCH(【入力】吸収量・排出量算定シート!$G147,幹材積成長量!$AE$7:$AG$7,0)),IF($F147="地位Ⅲ",INDEX(幹材積成長量!$AK$7:$AM$14,8,MATCH(【入力】吸収量・排出量算定シート!$G147,幹材積成長量!$AK$7:$AM$7,0)),INDEX(幹材積成長量!$AH$7:$AJ$14,8,MATCH(【入力】吸収量・排出量算定シート!$G147,幹材積成長量!$AH$7:$AJ$7,0)))),0)</f>
        <v>0</v>
      </c>
      <c r="DU147" s="187">
        <f>IFERROR(IF($F147="地位Ⅰ",INDEX(幹材積成長量!$AE$7:$AG$14,8,MATCH(【入力】吸収量・排出量算定シート!$G147,幹材積成長量!$AE$7:$AG$7,0)),IF($F147="地位Ⅲ",INDEX(幹材積成長量!$AK$7:$AM$14,8,MATCH(【入力】吸収量・排出量算定シート!$G147,幹材積成長量!$AK$7:$AM$7,0)),INDEX(幹材積成長量!$AH$7:$AJ$14,8,MATCH(【入力】吸収量・排出量算定シート!$G147,幹材積成長量!$AH$7:$AJ$7,0)))),0)</f>
        <v>0</v>
      </c>
      <c r="DV147" s="187">
        <f>IFERROR(IF($F147="地位Ⅰ",INDEX(幹材積成長量!$AE$7:$AG$14,8,MATCH(【入力】吸収量・排出量算定シート!$G147,幹材積成長量!$AE$7:$AG$7,0)),IF($F147="地位Ⅲ",INDEX(幹材積成長量!$AK$7:$AM$14,8,MATCH(【入力】吸収量・排出量算定シート!$G147,幹材積成長量!$AK$7:$AM$7,0)),INDEX(幹材積成長量!$AH$7:$AJ$14,8,MATCH(【入力】吸収量・排出量算定シート!$G147,幹材積成長量!$AH$7:$AJ$7,0)))),0)</f>
        <v>0</v>
      </c>
      <c r="DW147" s="187">
        <f>IFERROR(IF($F147="地位Ⅰ",INDEX(幹材積成長量!$AE$7:$AG$14,8,MATCH(【入力】吸収量・排出量算定シート!$G147,幹材積成長量!$AE$7:$AG$7,0)),IF($F147="地位Ⅲ",INDEX(幹材積成長量!$AK$7:$AM$14,8,MATCH(【入力】吸収量・排出量算定シート!$G147,幹材積成長量!$AK$7:$AM$7,0)),INDEX(幹材積成長量!$AH$7:$AJ$14,8,MATCH(【入力】吸収量・排出量算定シート!$G147,幹材積成長量!$AH$7:$AJ$7,0)))),0)</f>
        <v>0</v>
      </c>
      <c r="DX147" s="187">
        <f>IFERROR(IF($F147="地位Ⅰ",INDEX(幹材積成長量!$AE$7:$AG$14,8,MATCH(【入力】吸収量・排出量算定シート!$G147,幹材積成長量!$AE$7:$AG$7,0)),IF($F147="地位Ⅲ",INDEX(幹材積成長量!$AK$7:$AM$14,8,MATCH(【入力】吸収量・排出量算定シート!$G147,幹材積成長量!$AK$7:$AM$7,0)),INDEX(幹材積成長量!$AH$7:$AJ$14,8,MATCH(【入力】吸収量・排出量算定シート!$G147,幹材積成長量!$AH$7:$AJ$7,0)))),0)</f>
        <v>0</v>
      </c>
      <c r="DY147" s="187">
        <f>IFERROR(IF($F147="地位Ⅰ",INDEX(幹材積成長量!$AE$7:$AG$14,8,MATCH(【入力】吸収量・排出量算定シート!$G147,幹材積成長量!$AE$7:$AG$7,0)),IF($F147="地位Ⅲ",INDEX(幹材積成長量!$AK$7:$AM$14,8,MATCH(【入力】吸収量・排出量算定シート!$G147,幹材積成長量!$AK$7:$AM$7,0)),INDEX(幹材積成長量!$AH$7:$AJ$14,8,MATCH(【入力】吸収量・排出量算定シート!$G147,幹材積成長量!$AH$7:$AJ$7,0)))),0)</f>
        <v>0</v>
      </c>
      <c r="DZ147" s="187">
        <f>IFERROR(IF($F147="地位Ⅰ",INDEX(幹材積成長量!$AE$7:$AG$14,8,MATCH(【入力】吸収量・排出量算定シート!$G147,幹材積成長量!$AE$7:$AG$7,0)),IF($F147="地位Ⅲ",INDEX(幹材積成長量!$AK$7:$AM$14,8,MATCH(【入力】吸収量・排出量算定シート!$G147,幹材積成長量!$AK$7:$AM$7,0)),INDEX(幹材積成長量!$AH$7:$AJ$14,8,MATCH(【入力】吸収量・排出量算定シート!$G147,幹材積成長量!$AH$7:$AJ$7,0)))),0)</f>
        <v>0</v>
      </c>
      <c r="EA147" s="187">
        <f>IFERROR(IF($F147="地位Ⅰ",INDEX(幹材積成長量!$AE$7:$AG$14,8,MATCH(【入力】吸収量・排出量算定シート!$G147,幹材積成長量!$AE$7:$AG$7,0)),IF($F147="地位Ⅲ",INDEX(幹材積成長量!$AK$7:$AM$14,8,MATCH(【入力】吸収量・排出量算定シート!$G147,幹材積成長量!$AK$7:$AM$7,0)),INDEX(幹材積成長量!$AH$7:$AJ$14,8,MATCH(【入力】吸収量・排出量算定シート!$G147,幹材積成長量!$AH$7:$AJ$7,0)))),0)</f>
        <v>0</v>
      </c>
      <c r="EB147" s="187">
        <f>IFERROR(IF($F147="地位Ⅰ",INDEX(幹材積成長量!$AE$7:$AG$14,8,MATCH(【入力】吸収量・排出量算定シート!$G147,幹材積成長量!$AE$7:$AG$7,0)),IF($F147="地位Ⅲ",INDEX(幹材積成長量!$AK$7:$AM$14,8,MATCH(【入力】吸収量・排出量算定シート!$G147,幹材積成長量!$AK$7:$AM$7,0)),INDEX(幹材積成長量!$AH$7:$AJ$14,8,MATCH(【入力】吸収量・排出量算定シート!$G147,幹材積成長量!$AH$7:$AJ$7,0)))),0)</f>
        <v>0</v>
      </c>
      <c r="EC147" s="187">
        <f>IFERROR(IF($F147="地位Ⅰ",INDEX(幹材積成長量!$AE$7:$AG$14,8,MATCH(【入力】吸収量・排出量算定シート!$G147,幹材積成長量!$AE$7:$AG$7,0)),IF($F147="地位Ⅲ",INDEX(幹材積成長量!$AK$7:$AM$14,8,MATCH(【入力】吸収量・排出量算定シート!$G147,幹材積成長量!$AK$7:$AM$7,0)),INDEX(幹材積成長量!$AH$7:$AJ$14,8,MATCH(【入力】吸収量・排出量算定シート!$G147,幹材積成長量!$AH$7:$AJ$7,0)))),0)</f>
        <v>0</v>
      </c>
      <c r="ED147" s="186">
        <f t="shared" si="301"/>
        <v>0</v>
      </c>
      <c r="EE147" s="186">
        <f t="shared" si="302"/>
        <v>0</v>
      </c>
      <c r="EF147" s="186">
        <f t="shared" si="303"/>
        <v>0</v>
      </c>
      <c r="EG147" s="186">
        <f t="shared" si="304"/>
        <v>0</v>
      </c>
      <c r="EH147" s="186">
        <f t="shared" si="305"/>
        <v>0</v>
      </c>
      <c r="EI147" s="186">
        <f t="shared" si="306"/>
        <v>0</v>
      </c>
      <c r="EJ147" s="186">
        <f t="shared" si="307"/>
        <v>0</v>
      </c>
      <c r="EK147" s="186">
        <f t="shared" si="308"/>
        <v>0</v>
      </c>
      <c r="EL147" s="186">
        <f t="shared" si="309"/>
        <v>0</v>
      </c>
      <c r="EM147" s="186">
        <f t="shared" si="310"/>
        <v>0</v>
      </c>
      <c r="EN147" s="186">
        <f t="shared" si="311"/>
        <v>0</v>
      </c>
      <c r="EO147" s="186">
        <f t="shared" si="312"/>
        <v>0</v>
      </c>
      <c r="EP147" s="186">
        <f t="shared" si="313"/>
        <v>0</v>
      </c>
      <c r="EQ147" s="186">
        <f t="shared" si="314"/>
        <v>0</v>
      </c>
      <c r="ER147" s="186">
        <f t="shared" si="315"/>
        <v>0</v>
      </c>
      <c r="ES147" s="186">
        <f t="shared" si="316"/>
        <v>0</v>
      </c>
      <c r="ET147" s="186">
        <f t="shared" si="317"/>
        <v>0</v>
      </c>
    </row>
    <row r="148" spans="2:150" x14ac:dyDescent="0.3">
      <c r="B148" s="3"/>
      <c r="C148" s="3"/>
      <c r="D148" s="3"/>
      <c r="E148" s="3"/>
      <c r="G148" s="217"/>
      <c r="J148" s="3"/>
      <c r="M148" s="187">
        <f>IFERROR(IF($F148="地位Ⅰ",INDEX(幹材積成長量!$S$7:$U$148,MATCH(【入力】吸収量・排出量算定シート!$H148+(M$17-$M$17),幹材積成長量!$S$7:$S$148,0),MATCH($G148,幹材積成長量!$S$7:$U$7,0)),IF($F148="地位Ⅲ",INDEX(幹材積成長量!$Y$7:$AA$148,MATCH(【入力】吸収量・排出量算定シート!$H148+(M$17-$M$17),幹材積成長量!$Y$7:$Y$148,0),MATCH($G148,幹材積成長量!$Y$7:$AA$7,0)),INDEX(幹材積成長量!$V$7:$X$148,MATCH(【入力】吸収量・排出量算定シート!$H148+(M$17-$M$17),幹材積成長量!$V$7:$V$148,0),MATCH($G148,幹材積成長量!$V$7:$X$7,0)))),0)</f>
        <v>0</v>
      </c>
      <c r="N148" s="187">
        <f>IFERROR(IF($F148="地位Ⅰ",INDEX(幹材積成長量!$S$7:$U$148,MATCH(【入力】吸収量・排出量算定シート!$H148+(N$17-$M$17),幹材積成長量!$S$7:$S$148,0),MATCH($G148,幹材積成長量!$S$7:$U$7,0)),IF($F148="地位Ⅲ",INDEX(幹材積成長量!$Y$7:$AA$148,MATCH(【入力】吸収量・排出量算定シート!$H148+(N$17-$M$17),幹材積成長量!$Y$7:$Y$148,0),MATCH($G148,幹材積成長量!$Y$7:$AA$7,0)),INDEX(幹材積成長量!$V$7:$X$148,MATCH(【入力】吸収量・排出量算定シート!$H148+(N$17-$M$17),幹材積成長量!$V$7:$V$148,0),MATCH($G148,幹材積成長量!$V$7:$X$7,0)))),0)</f>
        <v>0</v>
      </c>
      <c r="O148" s="187">
        <f>IFERROR(IF($F148="地位Ⅰ",INDEX(幹材積成長量!$S$7:$U$148,MATCH(【入力】吸収量・排出量算定シート!$H148+(O$17-$M$17),幹材積成長量!$S$7:$S$148,0),MATCH($G148,幹材積成長量!$S$7:$U$7,0)),IF($F148="地位Ⅲ",INDEX(幹材積成長量!$Y$7:$AA$148,MATCH(【入力】吸収量・排出量算定シート!$H148+(O$17-$M$17),幹材積成長量!$Y$7:$Y$148,0),MATCH($G148,幹材積成長量!$Y$7:$AA$7,0)),INDEX(幹材積成長量!$V$7:$X$148,MATCH(【入力】吸収量・排出量算定シート!$H148+(O$17-$M$17),幹材積成長量!$V$7:$V$148,0),MATCH($G148,幹材積成長量!$V$7:$X$7,0)))),0)</f>
        <v>0</v>
      </c>
      <c r="P148" s="187">
        <f>IFERROR(IF($F148="地位Ⅰ",INDEX(幹材積成長量!$S$7:$U$148,MATCH(【入力】吸収量・排出量算定シート!$H148+(P$17-$M$17),幹材積成長量!$S$7:$S$148,0),MATCH($G148,幹材積成長量!$S$7:$U$7,0)),IF($F148="地位Ⅲ",INDEX(幹材積成長量!$Y$7:$AA$148,MATCH(【入力】吸収量・排出量算定シート!$H148+(P$17-$M$17),幹材積成長量!$Y$7:$Y$148,0),MATCH($G148,幹材積成長量!$Y$7:$AA$7,0)),INDEX(幹材積成長量!$V$7:$X$148,MATCH(【入力】吸収量・排出量算定シート!$H148+(P$17-$M$17),幹材積成長量!$V$7:$V$148,0),MATCH($G148,幹材積成長量!$V$7:$X$7,0)))),0)</f>
        <v>0</v>
      </c>
      <c r="Q148" s="187">
        <f>IFERROR(IF($F148="地位Ⅰ",INDEX(幹材積成長量!$S$7:$U$148,MATCH(【入力】吸収量・排出量算定シート!$H148+(Q$17-$M$17),幹材積成長量!$S$7:$S$148,0),MATCH($G148,幹材積成長量!$S$7:$U$7,0)),IF($F148="地位Ⅲ",INDEX(幹材積成長量!$Y$7:$AA$148,MATCH(【入力】吸収量・排出量算定シート!$H148+(Q$17-$M$17),幹材積成長量!$Y$7:$Y$148,0),MATCH($G148,幹材積成長量!$Y$7:$AA$7,0)),INDEX(幹材積成長量!$V$7:$X$148,MATCH(【入力】吸収量・排出量算定シート!$H148+(Q$17-$M$17),幹材積成長量!$V$7:$V$148,0),MATCH($G148,幹材積成長量!$V$7:$X$7,0)))),0)</f>
        <v>0</v>
      </c>
      <c r="R148" s="187">
        <f>IFERROR(IF($F148="地位Ⅰ",INDEX(幹材積成長量!$S$7:$U$148,MATCH(【入力】吸収量・排出量算定シート!$H148+(R$17-$M$17),幹材積成長量!$S$7:$S$148,0),MATCH($G148,幹材積成長量!$S$7:$U$7,0)),IF($F148="地位Ⅲ",INDEX(幹材積成長量!$Y$7:$AA$148,MATCH(【入力】吸収量・排出量算定シート!$H148+(R$17-$M$17),幹材積成長量!$Y$7:$Y$148,0),MATCH($G148,幹材積成長量!$Y$7:$AA$7,0)),INDEX(幹材積成長量!$V$7:$X$148,MATCH(【入力】吸収量・排出量算定シート!$H148+(R$17-$M$17),幹材積成長量!$V$7:$V$148,0),MATCH($G148,幹材積成長量!$V$7:$X$7,0)))),0)</f>
        <v>0</v>
      </c>
      <c r="S148" s="187">
        <f>IFERROR(IF($F148="地位Ⅰ",INDEX(幹材積成長量!$S$7:$U$148,MATCH(【入力】吸収量・排出量算定シート!$H148+(S$17-$M$17),幹材積成長量!$S$7:$S$148,0),MATCH($G148,幹材積成長量!$S$7:$U$7,0)),IF($F148="地位Ⅲ",INDEX(幹材積成長量!$Y$7:$AA$148,MATCH(【入力】吸収量・排出量算定シート!$H148+(S$17-$M$17),幹材積成長量!$Y$7:$Y$148,0),MATCH($G148,幹材積成長量!$Y$7:$AA$7,0)),INDEX(幹材積成長量!$V$7:$X$148,MATCH(【入力】吸収量・排出量算定シート!$H148+(S$17-$M$17),幹材積成長量!$V$7:$V$148,0),MATCH($G148,幹材積成長量!$V$7:$X$7,0)))),0)</f>
        <v>0</v>
      </c>
      <c r="T148" s="187">
        <f>IFERROR(IF($F148="地位Ⅰ",INDEX(幹材積成長量!$S$7:$U$148,MATCH(【入力】吸収量・排出量算定シート!$H148+(T$17-$M$17),幹材積成長量!$S$7:$S$148,0),MATCH($G148,幹材積成長量!$S$7:$U$7,0)),IF($F148="地位Ⅲ",INDEX(幹材積成長量!$Y$7:$AA$148,MATCH(【入力】吸収量・排出量算定シート!$H148+(T$17-$M$17),幹材積成長量!$Y$7:$Y$148,0),MATCH($G148,幹材積成長量!$Y$7:$AA$7,0)),INDEX(幹材積成長量!$V$7:$X$148,MATCH(【入力】吸収量・排出量算定シート!$H148+(T$17-$M$17),幹材積成長量!$V$7:$V$148,0),MATCH($G148,幹材積成長量!$V$7:$X$7,0)))),0)</f>
        <v>0</v>
      </c>
      <c r="U148" s="187">
        <f>IFERROR(IF($F148="地位Ⅰ",INDEX(幹材積成長量!$S$7:$U$148,MATCH(【入力】吸収量・排出量算定シート!$H148+(U$17-$M$17),幹材積成長量!$S$7:$S$148,0),MATCH($G148,幹材積成長量!$S$7:$U$7,0)),IF($F148="地位Ⅲ",INDEX(幹材積成長量!$Y$7:$AA$148,MATCH(【入力】吸収量・排出量算定シート!$H148+(U$17-$M$17),幹材積成長量!$Y$7:$Y$148,0),MATCH($G148,幹材積成長量!$Y$7:$AA$7,0)),INDEX(幹材積成長量!$V$7:$X$148,MATCH(【入力】吸収量・排出量算定シート!$H148+(U$17-$M$17),幹材積成長量!$V$7:$V$148,0),MATCH($G148,幹材積成長量!$V$7:$X$7,0)))),0)</f>
        <v>0</v>
      </c>
      <c r="V148" s="187">
        <f>IFERROR(IF($F148="地位Ⅰ",INDEX(幹材積成長量!$S$7:$U$148,MATCH(【入力】吸収量・排出量算定シート!$H148+(V$17-$M$17),幹材積成長量!$S$7:$S$148,0),MATCH($G148,幹材積成長量!$S$7:$U$7,0)),IF($F148="地位Ⅲ",INDEX(幹材積成長量!$Y$7:$AA$148,MATCH(【入力】吸収量・排出量算定シート!$H148+(V$17-$M$17),幹材積成長量!$Y$7:$Y$148,0),MATCH($G148,幹材積成長量!$Y$7:$AA$7,0)),INDEX(幹材積成長量!$V$7:$X$148,MATCH(【入力】吸収量・排出量算定シート!$H148+(V$17-$M$17),幹材積成長量!$V$7:$V$148,0),MATCH($G148,幹材積成長量!$V$7:$X$7,0)))),0)</f>
        <v>0</v>
      </c>
      <c r="W148" s="187">
        <f>IFERROR(IF($F148="地位Ⅰ",INDEX(幹材積成長量!$S$7:$U$148,MATCH(【入力】吸収量・排出量算定シート!$H148+(W$17-$M$17),幹材積成長量!$S$7:$S$148,0),MATCH($G148,幹材積成長量!$S$7:$U$7,0)),IF($F148="地位Ⅲ",INDEX(幹材積成長量!$Y$7:$AA$148,MATCH(【入力】吸収量・排出量算定シート!$H148+(W$17-$M$17),幹材積成長量!$Y$7:$Y$148,0),MATCH($G148,幹材積成長量!$Y$7:$AA$7,0)),INDEX(幹材積成長量!$V$7:$X$148,MATCH(【入力】吸収量・排出量算定シート!$H148+(W$17-$M$17),幹材積成長量!$V$7:$V$148,0),MATCH($G148,幹材積成長量!$V$7:$X$7,0)))),0)</f>
        <v>0</v>
      </c>
      <c r="X148" s="187">
        <f>IFERROR(IF($F148="地位Ⅰ",INDEX(幹材積成長量!$S$7:$U$148,MATCH(【入力】吸収量・排出量算定シート!$H148+(X$17-$M$17),幹材積成長量!$S$7:$S$148,0),MATCH($G148,幹材積成長量!$S$7:$U$7,0)),IF($F148="地位Ⅲ",INDEX(幹材積成長量!$Y$7:$AA$148,MATCH(【入力】吸収量・排出量算定シート!$H148+(X$17-$M$17),幹材積成長量!$Y$7:$Y$148,0),MATCH($G148,幹材積成長量!$Y$7:$AA$7,0)),INDEX(幹材積成長量!$V$7:$X$148,MATCH(【入力】吸収量・排出量算定シート!$H148+(X$17-$M$17),幹材積成長量!$V$7:$V$148,0),MATCH($G148,幹材積成長量!$V$7:$X$7,0)))),0)</f>
        <v>0</v>
      </c>
      <c r="Y148" s="187">
        <f>IFERROR(IF($F148="地位Ⅰ",INDEX(幹材積成長量!$S$7:$U$148,MATCH(【入力】吸収量・排出量算定シート!$H148+(Y$17-$M$17),幹材積成長量!$S$7:$S$148,0),MATCH($G148,幹材積成長量!$S$7:$U$7,0)),IF($F148="地位Ⅲ",INDEX(幹材積成長量!$Y$7:$AA$148,MATCH(【入力】吸収量・排出量算定シート!$H148+(Y$17-$M$17),幹材積成長量!$Y$7:$Y$148,0),MATCH($G148,幹材積成長量!$Y$7:$AA$7,0)),INDEX(幹材積成長量!$V$7:$X$148,MATCH(【入力】吸収量・排出量算定シート!$H148+(Y$17-$M$17),幹材積成長量!$V$7:$V$148,0),MATCH($G148,幹材積成長量!$V$7:$X$7,0)))),0)</f>
        <v>0</v>
      </c>
      <c r="Z148" s="187">
        <f>IFERROR(IF($F148="地位Ⅰ",INDEX(幹材積成長量!$S$7:$U$148,MATCH(【入力】吸収量・排出量算定シート!$H148+(Z$17-$M$17),幹材積成長量!$S$7:$S$148,0),MATCH($G148,幹材積成長量!$S$7:$U$7,0)),IF($F148="地位Ⅲ",INDEX(幹材積成長量!$Y$7:$AA$148,MATCH(【入力】吸収量・排出量算定シート!$H148+(Z$17-$M$17),幹材積成長量!$Y$7:$Y$148,0),MATCH($G148,幹材積成長量!$Y$7:$AA$7,0)),INDEX(幹材積成長量!$V$7:$X$148,MATCH(【入力】吸収量・排出量算定シート!$H148+(Z$17-$M$17),幹材積成長量!$V$7:$V$148,0),MATCH($G148,幹材積成長量!$V$7:$X$7,0)))),0)</f>
        <v>0</v>
      </c>
      <c r="AA148" s="187">
        <f>IFERROR(IF($F148="地位Ⅰ",INDEX(幹材積成長量!$S$7:$U$148,MATCH(【入力】吸収量・排出量算定シート!$H148+(AA$17-$M$17),幹材積成長量!$S$7:$S$148,0),MATCH($G148,幹材積成長量!$S$7:$U$7,0)),IF($F148="地位Ⅲ",INDEX(幹材積成長量!$Y$7:$AA$148,MATCH(【入力】吸収量・排出量算定シート!$H148+(AA$17-$M$17),幹材積成長量!$Y$7:$Y$148,0),MATCH($G148,幹材積成長量!$Y$7:$AA$7,0)),INDEX(幹材積成長量!$V$7:$X$148,MATCH(【入力】吸収量・排出量算定シート!$H148+(AA$17-$M$17),幹材積成長量!$V$7:$V$148,0),MATCH($G148,幹材積成長量!$V$7:$X$7,0)))),0)</f>
        <v>0</v>
      </c>
      <c r="AB148" s="187">
        <f>IFERROR(IF($F148="地位Ⅰ",INDEX(幹材積成長量!$S$7:$U$148,MATCH(【入力】吸収量・排出量算定シート!$H148+(AB$17-$M$17),幹材積成長量!$S$7:$S$148,0),MATCH($G148,幹材積成長量!$S$7:$U$7,0)),IF($F148="地位Ⅲ",INDEX(幹材積成長量!$Y$7:$AA$148,MATCH(【入力】吸収量・排出量算定シート!$H148+(AB$17-$M$17),幹材積成長量!$Y$7:$Y$148,0),MATCH($G148,幹材積成長量!$Y$7:$AA$7,0)),INDEX(幹材積成長量!$V$7:$X$148,MATCH(【入力】吸収量・排出量算定シート!$H148+(AB$17-$M$17),幹材積成長量!$V$7:$V$148,0),MATCH($G148,幹材積成長量!$V$7:$X$7,0)))),0)</f>
        <v>0</v>
      </c>
      <c r="AC148" s="187">
        <f>IFERROR(IF($F148="地位Ⅰ",INDEX(幹材積成長量!$S$7:$U$148,MATCH(【入力】吸収量・排出量算定シート!$H148+(AC$17-$M$17),幹材積成長量!$S$7:$S$148,0),MATCH($G148,幹材積成長量!$S$7:$U$7,0)),IF($F148="地位Ⅲ",INDEX(幹材積成長量!$Y$7:$AA$148,MATCH(【入力】吸収量・排出量算定シート!$H148+(AC$17-$M$17),幹材積成長量!$Y$7:$Y$148,0),MATCH($G148,幹材積成長量!$Y$7:$AA$7,0)),INDEX(幹材積成長量!$V$7:$X$148,MATCH(【入力】吸収量・排出量算定シート!$H148+(AC$17-$M$17),幹材積成長量!$V$7:$V$148,0),MATCH($G148,幹材積成長量!$V$7:$X$7,0)))),0)</f>
        <v>0</v>
      </c>
      <c r="AD148" s="2">
        <f>IFERROR(INDEX('BEF（拡大係数）'!$A$4:$AO$154,MATCH(【入力】吸収量・排出量算定シート!$H148,'BEF（拡大係数）'!$A$4:$A$154,0),MATCH($G148,'BEF（拡大係数）'!$A$4:$AO$4,0)),0)</f>
        <v>0</v>
      </c>
      <c r="AE148" s="2">
        <f>IFERROR(INDEX('BEF（拡大係数）'!$A$4:$AO$154,MATCH(【入力】吸収量・排出量算定シート!$H148,'BEF（拡大係数）'!$A$4:$A$154,0),MATCH($G148,'BEF（拡大係数）'!$A$4:$AO$4,0)),0)</f>
        <v>0</v>
      </c>
      <c r="AF148" s="2">
        <f>IFERROR(INDEX('BEF（拡大係数）'!$A$4:$AO$154,MATCH(【入力】吸収量・排出量算定シート!$H148,'BEF（拡大係数）'!$A$4:$A$154,0),MATCH($G148,'BEF（拡大係数）'!$A$4:$AO$4,0)),0)</f>
        <v>0</v>
      </c>
      <c r="AG148" s="2">
        <f>IFERROR(INDEX('BEF（拡大係数）'!$A$4:$AO$154,MATCH(【入力】吸収量・排出量算定シート!$H148,'BEF（拡大係数）'!$A$4:$A$154,0),MATCH($G148,'BEF（拡大係数）'!$A$4:$AO$4,0)),0)</f>
        <v>0</v>
      </c>
      <c r="AH148" s="2">
        <f>IFERROR(INDEX('BEF（拡大係数）'!$A$4:$AO$154,MATCH(【入力】吸収量・排出量算定シート!$H148,'BEF（拡大係数）'!$A$4:$A$154,0),MATCH($G148,'BEF（拡大係数）'!$A$4:$AO$4,0)),0)</f>
        <v>0</v>
      </c>
      <c r="AI148" s="2">
        <f>IFERROR(INDEX('BEF（拡大係数）'!$A$4:$AO$154,MATCH(【入力】吸収量・排出量算定シート!$H148,'BEF（拡大係数）'!$A$4:$A$154,0),MATCH($G148,'BEF（拡大係数）'!$A$4:$AO$4,0)),0)</f>
        <v>0</v>
      </c>
      <c r="AJ148" s="2">
        <f>IFERROR(INDEX('BEF（拡大係数）'!$A$4:$AO$154,MATCH(【入力】吸収量・排出量算定シート!$H148,'BEF（拡大係数）'!$A$4:$A$154,0),MATCH($G148,'BEF（拡大係数）'!$A$4:$AO$4,0)),0)</f>
        <v>0</v>
      </c>
      <c r="AK148" s="2">
        <f>IFERROR(INDEX('BEF（拡大係数）'!$A$4:$AO$154,MATCH(【入力】吸収量・排出量算定シート!$H148,'BEF（拡大係数）'!$A$4:$A$154,0),MATCH($G148,'BEF（拡大係数）'!$A$4:$AO$4,0)),0)</f>
        <v>0</v>
      </c>
      <c r="AL148" s="2">
        <f>IFERROR(INDEX('BEF（拡大係数）'!$A$4:$AO$154,MATCH(【入力】吸収量・排出量算定シート!$H148,'BEF（拡大係数）'!$A$4:$A$154,0),MATCH($G148,'BEF（拡大係数）'!$A$4:$AO$4,0)),0)</f>
        <v>0</v>
      </c>
      <c r="AM148" s="2">
        <f>IFERROR(INDEX('BEF（拡大係数）'!$A$4:$AO$154,MATCH(【入力】吸収量・排出量算定シート!$H148,'BEF（拡大係数）'!$A$4:$A$154,0),MATCH($G148,'BEF（拡大係数）'!$A$4:$AO$4,0)),0)</f>
        <v>0</v>
      </c>
      <c r="AN148" s="2">
        <f>IFERROR(INDEX('BEF（拡大係数）'!$A$4:$AO$154,MATCH(【入力】吸収量・排出量算定シート!$H148,'BEF（拡大係数）'!$A$4:$A$154,0),MATCH($G148,'BEF（拡大係数）'!$A$4:$AO$4,0)),0)</f>
        <v>0</v>
      </c>
      <c r="AO148" s="2">
        <f>IFERROR(INDEX('BEF（拡大係数）'!$A$4:$AO$154,MATCH(【入力】吸収量・排出量算定シート!$H148,'BEF（拡大係数）'!$A$4:$A$154,0),MATCH($G148,'BEF（拡大係数）'!$A$4:$AO$4,0)),0)</f>
        <v>0</v>
      </c>
      <c r="AP148" s="2">
        <f>IFERROR(INDEX('BEF（拡大係数）'!$A$4:$AO$154,MATCH(【入力】吸収量・排出量算定シート!$H148,'BEF（拡大係数）'!$A$4:$A$154,0),MATCH($G148,'BEF（拡大係数）'!$A$4:$AO$4,0)),0)</f>
        <v>0</v>
      </c>
      <c r="AQ148" s="2">
        <f>IFERROR(INDEX('BEF（拡大係数）'!$A$4:$AO$154,MATCH(【入力】吸収量・排出量算定シート!$H148,'BEF（拡大係数）'!$A$4:$A$154,0),MATCH($G148,'BEF（拡大係数）'!$A$4:$AO$4,0)),0)</f>
        <v>0</v>
      </c>
      <c r="AR148" s="2">
        <f>IFERROR(INDEX('BEF（拡大係数）'!$A$4:$AO$154,MATCH(【入力】吸収量・排出量算定シート!$H148,'BEF（拡大係数）'!$A$4:$A$154,0),MATCH($G148,'BEF（拡大係数）'!$A$4:$AO$4,0)),0)</f>
        <v>0</v>
      </c>
      <c r="AS148" s="2">
        <f>IFERROR(INDEX('BEF（拡大係数）'!$A$4:$AO$154,MATCH(【入力】吸収量・排出量算定シート!$H148,'BEF（拡大係数）'!$A$4:$A$154,0),MATCH($G148,'BEF（拡大係数）'!$A$4:$AO$4,0)),0)</f>
        <v>0</v>
      </c>
      <c r="AT148" s="2">
        <f>IFERROR(INDEX('BEF（拡大係数）'!$A$4:$AO$154,MATCH(【入力】吸収量・排出量算定シート!$H148,'BEF（拡大係数）'!$A$4:$A$154,0),MATCH($G148,'BEF（拡大係数）'!$A$4:$AO$4,0)),0)</f>
        <v>0</v>
      </c>
      <c r="AU148" s="2">
        <f>IFERROR(VLOOKUP($G148,パラメータ_オリジナル!$B$6:$G$45,4,FALSE),0)</f>
        <v>0</v>
      </c>
      <c r="AV148" s="2">
        <f>IFERROR(VLOOKUP($G148,パラメータ_オリジナル!$B$6:$G$45,5,FALSE),0)</f>
        <v>0</v>
      </c>
      <c r="AW148" s="2">
        <f>IFERROR(VLOOKUP($G148,パラメータ_オリジナル!$B$6:$G$45,6,FALSE),0)</f>
        <v>0</v>
      </c>
      <c r="AX148" s="125">
        <f t="shared" si="250"/>
        <v>0</v>
      </c>
      <c r="AY148" s="125">
        <f t="shared" si="251"/>
        <v>0</v>
      </c>
      <c r="AZ148" s="125">
        <f t="shared" si="252"/>
        <v>0</v>
      </c>
      <c r="BA148" s="125">
        <f t="shared" si="253"/>
        <v>0</v>
      </c>
      <c r="BB148" s="125">
        <f t="shared" si="254"/>
        <v>0</v>
      </c>
      <c r="BC148" s="125">
        <f t="shared" si="255"/>
        <v>0</v>
      </c>
      <c r="BD148" s="125">
        <f t="shared" si="256"/>
        <v>0</v>
      </c>
      <c r="BE148" s="125">
        <f t="shared" si="257"/>
        <v>0</v>
      </c>
      <c r="BF148" s="125">
        <f t="shared" si="258"/>
        <v>0</v>
      </c>
      <c r="BG148" s="125">
        <f t="shared" si="259"/>
        <v>0</v>
      </c>
      <c r="BH148" s="125">
        <f t="shared" si="260"/>
        <v>0</v>
      </c>
      <c r="BI148" s="125">
        <f t="shared" si="261"/>
        <v>0</v>
      </c>
      <c r="BJ148" s="125">
        <f t="shared" si="262"/>
        <v>0</v>
      </c>
      <c r="BK148" s="125">
        <f t="shared" si="263"/>
        <v>0</v>
      </c>
      <c r="BL148" s="125">
        <f t="shared" si="264"/>
        <v>0</v>
      </c>
      <c r="BM148" s="125">
        <f t="shared" si="265"/>
        <v>0</v>
      </c>
      <c r="BN148" s="125">
        <f t="shared" si="266"/>
        <v>0</v>
      </c>
      <c r="BO148" s="125">
        <f t="shared" si="267"/>
        <v>0</v>
      </c>
      <c r="BP148" s="125">
        <f t="shared" si="268"/>
        <v>0</v>
      </c>
      <c r="BQ148" s="125">
        <f t="shared" si="269"/>
        <v>0</v>
      </c>
      <c r="BR148" s="125">
        <f t="shared" si="270"/>
        <v>0</v>
      </c>
      <c r="BS148" s="125">
        <f t="shared" si="271"/>
        <v>0</v>
      </c>
      <c r="BT148" s="125">
        <f t="shared" si="272"/>
        <v>0</v>
      </c>
      <c r="BU148" s="125">
        <f t="shared" si="273"/>
        <v>0</v>
      </c>
      <c r="BV148" s="125">
        <f t="shared" si="274"/>
        <v>0</v>
      </c>
      <c r="BW148" s="125">
        <f t="shared" si="275"/>
        <v>0</v>
      </c>
      <c r="BX148" s="125">
        <f t="shared" si="276"/>
        <v>0</v>
      </c>
      <c r="BY148" s="125">
        <f t="shared" si="277"/>
        <v>0</v>
      </c>
      <c r="BZ148" s="125">
        <f t="shared" si="278"/>
        <v>0</v>
      </c>
      <c r="CA148" s="125">
        <f t="shared" si="279"/>
        <v>0</v>
      </c>
      <c r="CB148" s="125">
        <f t="shared" si="280"/>
        <v>0</v>
      </c>
      <c r="CC148" s="125">
        <f t="shared" si="281"/>
        <v>0</v>
      </c>
      <c r="CD148" s="125">
        <f t="shared" si="282"/>
        <v>0</v>
      </c>
      <c r="CE148" s="125">
        <f t="shared" si="283"/>
        <v>0</v>
      </c>
      <c r="CF148" s="2">
        <f>IFERROR(IF($F148="地位Ⅰ",INDEX(幹材積成長量!$I$7:$K$148,MATCH((【入力】吸収量・排出量算定シート!$H148+(【入力】吸収量・排出量算定シート!CF$17-【入力】吸収量・排出量算定シート!$CF$17)),幹材積成長量!$I$7:$I$148,0),MATCH(【入力】吸収量・排出量算定シート!$G148,幹材積成長量!$I$7:$K$7,0)),IF($F148="地位Ⅲ",INDEX(幹材積成長量!$O$7:$Q$148,MATCH((【入力】吸収量・排出量算定シート!$H148+(【入力】吸収量・排出量算定シート!CF$17-【入力】吸収量・排出量算定シート!$CF$17)),幹材積成長量!$O$7:$O$148,0),MATCH(【入力】吸収量・排出量算定シート!$G148,幹材積成長量!$O$7:$Q$7,0)),INDEX(幹材積成長量!$L$7:$N$148,MATCH((【入力】吸収量・排出量算定シート!$H148+(【入力】吸収量・排出量算定シート!CF$17-【入力】吸収量・排出量算定シート!$CF$17)),幹材積成長量!$L$7:$L$148,0),MATCH(【入力】吸収量・排出量算定シート!$G148,幹材積成長量!$L$7:$N$7,0)))),0)</f>
        <v>0</v>
      </c>
      <c r="CG148" s="2">
        <f>IFERROR(IF($F148="地位Ⅰ",INDEX(幹材積成長量!$I$7:$K$148,MATCH((【入力】吸収量・排出量算定シート!$H148+(【入力】吸収量・排出量算定シート!CG$17-【入力】吸収量・排出量算定シート!$CF$17)),幹材積成長量!$I$7:$I$148,0),MATCH(【入力】吸収量・排出量算定シート!$G148,幹材積成長量!$I$7:$K$7,0)),IF($F148="地位Ⅲ",INDEX(幹材積成長量!$O$7:$Q$148,MATCH((【入力】吸収量・排出量算定シート!$H148+(【入力】吸収量・排出量算定シート!CG$17-【入力】吸収量・排出量算定シート!$CF$17)),幹材積成長量!$O$7:$O$148,0),MATCH(【入力】吸収量・排出量算定シート!$G148,幹材積成長量!$O$7:$Q$7,0)),INDEX(幹材積成長量!$L$7:$N$148,MATCH((【入力】吸収量・排出量算定シート!$H148+(【入力】吸収量・排出量算定シート!CG$17-【入力】吸収量・排出量算定シート!$CF$17)),幹材積成長量!$L$7:$L$148,0),MATCH(【入力】吸収量・排出量算定シート!$G148,幹材積成長量!$L$7:$N$7,0)))),0)</f>
        <v>0</v>
      </c>
      <c r="CH148" s="2">
        <f>IFERROR(IF($F148="地位Ⅰ",INDEX(幹材積成長量!$I$7:$K$148,MATCH((【入力】吸収量・排出量算定シート!$H148+(【入力】吸収量・排出量算定シート!CH$17-【入力】吸収量・排出量算定シート!$CF$17)),幹材積成長量!$I$7:$I$148,0),MATCH(【入力】吸収量・排出量算定シート!$G148,幹材積成長量!$I$7:$K$7,0)),IF($F148="地位Ⅲ",INDEX(幹材積成長量!$O$7:$Q$148,MATCH((【入力】吸収量・排出量算定シート!$H148+(【入力】吸収量・排出量算定シート!CH$17-【入力】吸収量・排出量算定シート!$CF$17)),幹材積成長量!$O$7:$O$148,0),MATCH(【入力】吸収量・排出量算定シート!$G148,幹材積成長量!$O$7:$Q$7,0)),INDEX(幹材積成長量!$L$7:$N$148,MATCH((【入力】吸収量・排出量算定シート!$H148+(【入力】吸収量・排出量算定シート!CH$17-【入力】吸収量・排出量算定シート!$CF$17)),幹材積成長量!$L$7:$L$148,0),MATCH(【入力】吸収量・排出量算定シート!$G148,幹材積成長量!$L$7:$N$7,0)))),0)</f>
        <v>0</v>
      </c>
      <c r="CI148" s="2">
        <f>IFERROR(IF($F148="地位Ⅰ",INDEX(幹材積成長量!$I$7:$K$148,MATCH((【入力】吸収量・排出量算定シート!$H148+(【入力】吸収量・排出量算定シート!CI$17-【入力】吸収量・排出量算定シート!$CF$17)),幹材積成長量!$I$7:$I$148,0),MATCH(【入力】吸収量・排出量算定シート!$G148,幹材積成長量!$I$7:$K$7,0)),IF($F148="地位Ⅲ",INDEX(幹材積成長量!$O$7:$Q$148,MATCH((【入力】吸収量・排出量算定シート!$H148+(【入力】吸収量・排出量算定シート!CI$17-【入力】吸収量・排出量算定シート!$CF$17)),幹材積成長量!$O$7:$O$148,0),MATCH(【入力】吸収量・排出量算定シート!$G148,幹材積成長量!$O$7:$Q$7,0)),INDEX(幹材積成長量!$L$7:$N$148,MATCH((【入力】吸収量・排出量算定シート!$H148+(【入力】吸収量・排出量算定シート!CI$17-【入力】吸収量・排出量算定シート!$CF$17)),幹材積成長量!$L$7:$L$148,0),MATCH(【入力】吸収量・排出量算定シート!$G148,幹材積成長量!$L$7:$N$7,0)))),0)</f>
        <v>0</v>
      </c>
      <c r="CJ148" s="2">
        <f>IFERROR(IF($F148="地位Ⅰ",INDEX(幹材積成長量!$I$7:$K$148,MATCH((【入力】吸収量・排出量算定シート!$H148+(【入力】吸収量・排出量算定シート!CJ$17-【入力】吸収量・排出量算定シート!$CF$17)),幹材積成長量!$I$7:$I$148,0),MATCH(【入力】吸収量・排出量算定シート!$G148,幹材積成長量!$I$7:$K$7,0)),IF($F148="地位Ⅲ",INDEX(幹材積成長量!$O$7:$Q$148,MATCH((【入力】吸収量・排出量算定シート!$H148+(【入力】吸収量・排出量算定シート!CJ$17-【入力】吸収量・排出量算定シート!$CF$17)),幹材積成長量!$O$7:$O$148,0),MATCH(【入力】吸収量・排出量算定シート!$G148,幹材積成長量!$O$7:$Q$7,0)),INDEX(幹材積成長量!$L$7:$N$148,MATCH((【入力】吸収量・排出量算定シート!$H148+(【入力】吸収量・排出量算定シート!CJ$17-【入力】吸収量・排出量算定シート!$CF$17)),幹材積成長量!$L$7:$L$148,0),MATCH(【入力】吸収量・排出量算定シート!$G148,幹材積成長量!$L$7:$N$7,0)))),0)</f>
        <v>0</v>
      </c>
      <c r="CK148" s="2">
        <f>IFERROR(IF($F148="地位Ⅰ",INDEX(幹材積成長量!$I$7:$K$148,MATCH((【入力】吸収量・排出量算定シート!$H148+(【入力】吸収量・排出量算定シート!CK$17-【入力】吸収量・排出量算定シート!$CF$17)),幹材積成長量!$I$7:$I$148,0),MATCH(【入力】吸収量・排出量算定シート!$G148,幹材積成長量!$I$7:$K$7,0)),IF($F148="地位Ⅲ",INDEX(幹材積成長量!$O$7:$Q$148,MATCH((【入力】吸収量・排出量算定シート!$H148+(【入力】吸収量・排出量算定シート!CK$17-【入力】吸収量・排出量算定シート!$CF$17)),幹材積成長量!$O$7:$O$148,0),MATCH(【入力】吸収量・排出量算定シート!$G148,幹材積成長量!$O$7:$Q$7,0)),INDEX(幹材積成長量!$L$7:$N$148,MATCH((【入力】吸収量・排出量算定シート!$H148+(【入力】吸収量・排出量算定シート!CK$17-【入力】吸収量・排出量算定シート!$CF$17)),幹材積成長量!$L$7:$L$148,0),MATCH(【入力】吸収量・排出量算定シート!$G148,幹材積成長量!$L$7:$N$7,0)))),0)</f>
        <v>0</v>
      </c>
      <c r="CL148" s="2">
        <f>IFERROR(IF($F148="地位Ⅰ",INDEX(幹材積成長量!$I$7:$K$148,MATCH((【入力】吸収量・排出量算定シート!$H148+(【入力】吸収量・排出量算定シート!CL$17-【入力】吸収量・排出量算定シート!$CF$17)),幹材積成長量!$I$7:$I$148,0),MATCH(【入力】吸収量・排出量算定シート!$G148,幹材積成長量!$I$7:$K$7,0)),IF($F148="地位Ⅲ",INDEX(幹材積成長量!$O$7:$Q$148,MATCH((【入力】吸収量・排出量算定シート!$H148+(【入力】吸収量・排出量算定シート!CL$17-【入力】吸収量・排出量算定シート!$CF$17)),幹材積成長量!$O$7:$O$148,0),MATCH(【入力】吸収量・排出量算定シート!$G148,幹材積成長量!$O$7:$Q$7,0)),INDEX(幹材積成長量!$L$7:$N$148,MATCH((【入力】吸収量・排出量算定シート!$H148+(【入力】吸収量・排出量算定シート!CL$17-【入力】吸収量・排出量算定シート!$CF$17)),幹材積成長量!$L$7:$L$148,0),MATCH(【入力】吸収量・排出量算定シート!$G148,幹材積成長量!$L$7:$N$7,0)))),0)</f>
        <v>0</v>
      </c>
      <c r="CM148" s="2">
        <f>IFERROR(IF($F148="地位Ⅰ",INDEX(幹材積成長量!$I$7:$K$148,MATCH((【入力】吸収量・排出量算定シート!$H148+(【入力】吸収量・排出量算定シート!CM$17-【入力】吸収量・排出量算定シート!$CF$17)),幹材積成長量!$I$7:$I$148,0),MATCH(【入力】吸収量・排出量算定シート!$G148,幹材積成長量!$I$7:$K$7,0)),IF($F148="地位Ⅲ",INDEX(幹材積成長量!$O$7:$Q$148,MATCH((【入力】吸収量・排出量算定シート!$H148+(【入力】吸収量・排出量算定シート!CM$17-【入力】吸収量・排出量算定シート!$CF$17)),幹材積成長量!$O$7:$O$148,0),MATCH(【入力】吸収量・排出量算定シート!$G148,幹材積成長量!$O$7:$Q$7,0)),INDEX(幹材積成長量!$L$7:$N$148,MATCH((【入力】吸収量・排出量算定シート!$H148+(【入力】吸収量・排出量算定シート!CM$17-【入力】吸収量・排出量算定シート!$CF$17)),幹材積成長量!$L$7:$L$148,0),MATCH(【入力】吸収量・排出量算定シート!$G148,幹材積成長量!$L$7:$N$7,0)))),0)</f>
        <v>0</v>
      </c>
      <c r="CN148" s="2">
        <f>IFERROR(IF($F148="地位Ⅰ",INDEX(幹材積成長量!$I$7:$K$148,MATCH((【入力】吸収量・排出量算定シート!$H148+(【入力】吸収量・排出量算定シート!CN$17-【入力】吸収量・排出量算定シート!$CF$17)),幹材積成長量!$I$7:$I$148,0),MATCH(【入力】吸収量・排出量算定シート!$G148,幹材積成長量!$I$7:$K$7,0)),IF($F148="地位Ⅲ",INDEX(幹材積成長量!$O$7:$Q$148,MATCH((【入力】吸収量・排出量算定シート!$H148+(【入力】吸収量・排出量算定シート!CN$17-【入力】吸収量・排出量算定シート!$CF$17)),幹材積成長量!$O$7:$O$148,0),MATCH(【入力】吸収量・排出量算定シート!$G148,幹材積成長量!$O$7:$Q$7,0)),INDEX(幹材積成長量!$L$7:$N$148,MATCH((【入力】吸収量・排出量算定シート!$H148+(【入力】吸収量・排出量算定シート!CN$17-【入力】吸収量・排出量算定シート!$CF$17)),幹材積成長量!$L$7:$L$148,0),MATCH(【入力】吸収量・排出量算定シート!$G148,幹材積成長量!$L$7:$N$7,0)))),0)</f>
        <v>0</v>
      </c>
      <c r="CO148" s="2">
        <f>IFERROR(IF($F148="地位Ⅰ",INDEX(幹材積成長量!$I$7:$K$148,MATCH((【入力】吸収量・排出量算定シート!$H148+(【入力】吸収量・排出量算定シート!CO$17-【入力】吸収量・排出量算定シート!$CF$17)),幹材積成長量!$I$7:$I$148,0),MATCH(【入力】吸収量・排出量算定シート!$G148,幹材積成長量!$I$7:$K$7,0)),IF($F148="地位Ⅲ",INDEX(幹材積成長量!$O$7:$Q$148,MATCH((【入力】吸収量・排出量算定シート!$H148+(【入力】吸収量・排出量算定シート!CO$17-【入力】吸収量・排出量算定シート!$CF$17)),幹材積成長量!$O$7:$O$148,0),MATCH(【入力】吸収量・排出量算定シート!$G148,幹材積成長量!$O$7:$Q$7,0)),INDEX(幹材積成長量!$L$7:$N$148,MATCH((【入力】吸収量・排出量算定シート!$H148+(【入力】吸収量・排出量算定シート!CO$17-【入力】吸収量・排出量算定シート!$CF$17)),幹材積成長量!$L$7:$L$148,0),MATCH(【入力】吸収量・排出量算定シート!$G148,幹材積成長量!$L$7:$N$7,0)))),0)</f>
        <v>0</v>
      </c>
      <c r="CP148" s="2">
        <f>IFERROR(IF($F148="地位Ⅰ",INDEX(幹材積成長量!$I$7:$K$148,MATCH((【入力】吸収量・排出量算定シート!$H148+(【入力】吸収量・排出量算定シート!CP$17-【入力】吸収量・排出量算定シート!$CF$17)),幹材積成長量!$I$7:$I$148,0),MATCH(【入力】吸収量・排出量算定シート!$G148,幹材積成長量!$I$7:$K$7,0)),IF($F148="地位Ⅲ",INDEX(幹材積成長量!$O$7:$Q$148,MATCH((【入力】吸収量・排出量算定シート!$H148+(【入力】吸収量・排出量算定シート!CP$17-【入力】吸収量・排出量算定シート!$CF$17)),幹材積成長量!$O$7:$O$148,0),MATCH(【入力】吸収量・排出量算定シート!$G148,幹材積成長量!$O$7:$Q$7,0)),INDEX(幹材積成長量!$L$7:$N$148,MATCH((【入力】吸収量・排出量算定シート!$H148+(【入力】吸収量・排出量算定シート!CP$17-【入力】吸収量・排出量算定シート!$CF$17)),幹材積成長量!$L$7:$L$148,0),MATCH(【入力】吸収量・排出量算定シート!$G148,幹材積成長量!$L$7:$N$7,0)))),0)</f>
        <v>0</v>
      </c>
      <c r="CQ148" s="2">
        <f>IFERROR(IF($F148="地位Ⅰ",INDEX(幹材積成長量!$I$7:$K$148,MATCH((【入力】吸収量・排出量算定シート!$H148+(【入力】吸収量・排出量算定シート!CQ$17-【入力】吸収量・排出量算定シート!$CF$17)),幹材積成長量!$I$7:$I$148,0),MATCH(【入力】吸収量・排出量算定シート!$G148,幹材積成長量!$I$7:$K$7,0)),IF($F148="地位Ⅲ",INDEX(幹材積成長量!$O$7:$Q$148,MATCH((【入力】吸収量・排出量算定シート!$H148+(【入力】吸収量・排出量算定シート!CQ$17-【入力】吸収量・排出量算定シート!$CF$17)),幹材積成長量!$O$7:$O$148,0),MATCH(【入力】吸収量・排出量算定シート!$G148,幹材積成長量!$O$7:$Q$7,0)),INDEX(幹材積成長量!$L$7:$N$148,MATCH((【入力】吸収量・排出量算定シート!$H148+(【入力】吸収量・排出量算定シート!CQ$17-【入力】吸収量・排出量算定シート!$CF$17)),幹材積成長量!$L$7:$L$148,0),MATCH(【入力】吸収量・排出量算定シート!$G148,幹材積成長量!$L$7:$N$7,0)))),0)</f>
        <v>0</v>
      </c>
      <c r="CR148" s="2">
        <f>IFERROR(IF($F148="地位Ⅰ",INDEX(幹材積成長量!$I$7:$K$148,MATCH((【入力】吸収量・排出量算定シート!$H148+(【入力】吸収量・排出量算定シート!CR$17-【入力】吸収量・排出量算定シート!$CF$17)),幹材積成長量!$I$7:$I$148,0),MATCH(【入力】吸収量・排出量算定シート!$G148,幹材積成長量!$I$7:$K$7,0)),IF($F148="地位Ⅲ",INDEX(幹材積成長量!$O$7:$Q$148,MATCH((【入力】吸収量・排出量算定シート!$H148+(【入力】吸収量・排出量算定シート!CR$17-【入力】吸収量・排出量算定シート!$CF$17)),幹材積成長量!$O$7:$O$148,0),MATCH(【入力】吸収量・排出量算定シート!$G148,幹材積成長量!$O$7:$Q$7,0)),INDEX(幹材積成長量!$L$7:$N$148,MATCH((【入力】吸収量・排出量算定シート!$H148+(【入力】吸収量・排出量算定シート!CR$17-【入力】吸収量・排出量算定シート!$CF$17)),幹材積成長量!$L$7:$L$148,0),MATCH(【入力】吸収量・排出量算定シート!$G148,幹材積成長量!$L$7:$N$7,0)))),0)</f>
        <v>0</v>
      </c>
      <c r="CS148" s="2">
        <f>IFERROR(IF($F148="地位Ⅰ",INDEX(幹材積成長量!$I$7:$K$148,MATCH((【入力】吸収量・排出量算定シート!$H148+(【入力】吸収量・排出量算定シート!CS$17-【入力】吸収量・排出量算定シート!$CF$17)),幹材積成長量!$I$7:$I$148,0),MATCH(【入力】吸収量・排出量算定シート!$G148,幹材積成長量!$I$7:$K$7,0)),IF($F148="地位Ⅲ",INDEX(幹材積成長量!$O$7:$Q$148,MATCH((【入力】吸収量・排出量算定シート!$H148+(【入力】吸収量・排出量算定シート!CS$17-【入力】吸収量・排出量算定シート!$CF$17)),幹材積成長量!$O$7:$O$148,0),MATCH(【入力】吸収量・排出量算定シート!$G148,幹材積成長量!$O$7:$Q$7,0)),INDEX(幹材積成長量!$L$7:$N$148,MATCH((【入力】吸収量・排出量算定シート!$H148+(【入力】吸収量・排出量算定シート!CS$17-【入力】吸収量・排出量算定シート!$CF$17)),幹材積成長量!$L$7:$L$148,0),MATCH(【入力】吸収量・排出量算定シート!$G148,幹材積成長量!$L$7:$N$7,0)))),0)</f>
        <v>0</v>
      </c>
      <c r="CT148" s="2">
        <f>IFERROR(IF($F148="地位Ⅰ",INDEX(幹材積成長量!$I$7:$K$148,MATCH((【入力】吸収量・排出量算定シート!$H148+(【入力】吸収量・排出量算定シート!CT$17-【入力】吸収量・排出量算定シート!$CF$17)),幹材積成長量!$I$7:$I$148,0),MATCH(【入力】吸収量・排出量算定シート!$G148,幹材積成長量!$I$7:$K$7,0)),IF($F148="地位Ⅲ",INDEX(幹材積成長量!$O$7:$Q$148,MATCH((【入力】吸収量・排出量算定シート!$H148+(【入力】吸収量・排出量算定シート!CT$17-【入力】吸収量・排出量算定シート!$CF$17)),幹材積成長量!$O$7:$O$148,0),MATCH(【入力】吸収量・排出量算定シート!$G148,幹材積成長量!$O$7:$Q$7,0)),INDEX(幹材積成長量!$L$7:$N$148,MATCH((【入力】吸収量・排出量算定シート!$H148+(【入力】吸収量・排出量算定シート!CT$17-【入力】吸収量・排出量算定シート!$CF$17)),幹材積成長量!$L$7:$L$148,0),MATCH(【入力】吸収量・排出量算定シート!$G148,幹材積成長量!$L$7:$N$7,0)))),0)</f>
        <v>0</v>
      </c>
      <c r="CU148" s="2">
        <f>IFERROR(IF($F148="地位Ⅰ",INDEX(幹材積成長量!$I$7:$K$148,MATCH((【入力】吸収量・排出量算定シート!$H148+(【入力】吸収量・排出量算定シート!CU$17-【入力】吸収量・排出量算定シート!$CF$17)),幹材積成長量!$I$7:$I$148,0),MATCH(【入力】吸収量・排出量算定シート!$G148,幹材積成長量!$I$7:$K$7,0)),IF($F148="地位Ⅲ",INDEX(幹材積成長量!$O$7:$Q$148,MATCH((【入力】吸収量・排出量算定シート!$H148+(【入力】吸収量・排出量算定シート!CU$17-【入力】吸収量・排出量算定シート!$CF$17)),幹材積成長量!$O$7:$O$148,0),MATCH(【入力】吸収量・排出量算定シート!$G148,幹材積成長量!$O$7:$Q$7,0)),INDEX(幹材積成長量!$L$7:$N$148,MATCH((【入力】吸収量・排出量算定シート!$H148+(【入力】吸収量・排出量算定シート!CU$17-【入力】吸収量・排出量算定シート!$CF$17)),幹材積成長量!$L$7:$L$148,0),MATCH(【入力】吸収量・排出量算定シート!$G148,幹材積成長量!$L$7:$N$7,0)))),0)</f>
        <v>0</v>
      </c>
      <c r="CV148" s="2">
        <f>IFERROR(IF($F148="地位Ⅰ",INDEX(幹材積成長量!$I$7:$K$148,MATCH((【入力】吸収量・排出量算定シート!$H148+(【入力】吸収量・排出量算定シート!CV$17-【入力】吸収量・排出量算定シート!$CF$17)),幹材積成長量!$I$7:$I$148,0),MATCH(【入力】吸収量・排出量算定シート!$G148,幹材積成長量!$I$7:$K$7,0)),IF($F148="地位Ⅲ",INDEX(幹材積成長量!$O$7:$Q$148,MATCH((【入力】吸収量・排出量算定シート!$H148+(【入力】吸収量・排出量算定シート!CV$17-【入力】吸収量・排出量算定シート!$CF$17)),幹材積成長量!$O$7:$O$148,0),MATCH(【入力】吸収量・排出量算定シート!$G148,幹材積成長量!$O$7:$Q$7,0)),INDEX(幹材積成長量!$L$7:$N$148,MATCH((【入力】吸収量・排出量算定シート!$H148+(【入力】吸収量・排出量算定シート!CV$17-【入力】吸収量・排出量算定シート!$CF$17)),幹材積成長量!$L$7:$L$148,0),MATCH(【入力】吸収量・排出量算定シート!$G148,幹材積成長量!$L$7:$N$7,0)))),0)</f>
        <v>0</v>
      </c>
      <c r="CW148" s="2">
        <f t="shared" si="284"/>
        <v>0</v>
      </c>
      <c r="CX148" s="2">
        <f t="shared" si="285"/>
        <v>0</v>
      </c>
      <c r="CY148" s="2">
        <f t="shared" si="286"/>
        <v>0</v>
      </c>
      <c r="CZ148" s="2">
        <f t="shared" si="287"/>
        <v>0</v>
      </c>
      <c r="DA148" s="2">
        <f t="shared" si="288"/>
        <v>0</v>
      </c>
      <c r="DB148" s="2">
        <f t="shared" si="289"/>
        <v>0</v>
      </c>
      <c r="DC148" s="2">
        <f t="shared" si="290"/>
        <v>0</v>
      </c>
      <c r="DD148" s="2">
        <f t="shared" si="291"/>
        <v>0</v>
      </c>
      <c r="DE148" s="2">
        <f t="shared" si="292"/>
        <v>0</v>
      </c>
      <c r="DF148" s="2">
        <f t="shared" si="293"/>
        <v>0</v>
      </c>
      <c r="DG148" s="2">
        <f t="shared" si="294"/>
        <v>0</v>
      </c>
      <c r="DH148" s="2">
        <f t="shared" si="295"/>
        <v>0</v>
      </c>
      <c r="DI148" s="2">
        <f t="shared" si="296"/>
        <v>0</v>
      </c>
      <c r="DJ148" s="2">
        <f t="shared" si="297"/>
        <v>0</v>
      </c>
      <c r="DK148" s="2">
        <f t="shared" si="298"/>
        <v>0</v>
      </c>
      <c r="DL148" s="2">
        <f t="shared" si="299"/>
        <v>0</v>
      </c>
      <c r="DM148" s="2">
        <f t="shared" si="300"/>
        <v>0</v>
      </c>
      <c r="DN148" s="187">
        <f>IFERROR(IF($F148="地位Ⅰ",INDEX(幹材積成長量!$AE$7:$AG$14,8,MATCH(【入力】吸収量・排出量算定シート!$G148,幹材積成長量!$AE$7:$AG$7,0)),IF($F148="地位Ⅲ",INDEX(幹材積成長量!$AK$7:$AM$14,8,MATCH(【入力】吸収量・排出量算定シート!$G148,幹材積成長量!$AK$7:$AM$7,0)),INDEX(幹材積成長量!$AH$7:$AJ$14,8,MATCH(【入力】吸収量・排出量算定シート!$G148,幹材積成長量!$AH$7:$AJ$7,0)))),0)</f>
        <v>0</v>
      </c>
      <c r="DO148" s="187">
        <f>IFERROR(IF($F148="地位Ⅰ",INDEX(幹材積成長量!$AE$7:$AG$14,8,MATCH(【入力】吸収量・排出量算定シート!$G148,幹材積成長量!$AE$7:$AG$7,0)),IF($F148="地位Ⅲ",INDEX(幹材積成長量!$AK$7:$AM$14,8,MATCH(【入力】吸収量・排出量算定シート!$G148,幹材積成長量!$AK$7:$AM$7,0)),INDEX(幹材積成長量!$AH$7:$AJ$14,8,MATCH(【入力】吸収量・排出量算定シート!$G148,幹材積成長量!$AH$7:$AJ$7,0)))),0)</f>
        <v>0</v>
      </c>
      <c r="DP148" s="187">
        <f>IFERROR(IF($F148="地位Ⅰ",INDEX(幹材積成長量!$AE$7:$AG$14,8,MATCH(【入力】吸収量・排出量算定シート!$G148,幹材積成長量!$AE$7:$AG$7,0)),IF($F148="地位Ⅲ",INDEX(幹材積成長量!$AK$7:$AM$14,8,MATCH(【入力】吸収量・排出量算定シート!$G148,幹材積成長量!$AK$7:$AM$7,0)),INDEX(幹材積成長量!$AH$7:$AJ$14,8,MATCH(【入力】吸収量・排出量算定シート!$G148,幹材積成長量!$AH$7:$AJ$7,0)))),0)</f>
        <v>0</v>
      </c>
      <c r="DQ148" s="187">
        <f>IFERROR(IF($F148="地位Ⅰ",INDEX(幹材積成長量!$AE$7:$AG$14,8,MATCH(【入力】吸収量・排出量算定シート!$G148,幹材積成長量!$AE$7:$AG$7,0)),IF($F148="地位Ⅲ",INDEX(幹材積成長量!$AK$7:$AM$14,8,MATCH(【入力】吸収量・排出量算定シート!$G148,幹材積成長量!$AK$7:$AM$7,0)),INDEX(幹材積成長量!$AH$7:$AJ$14,8,MATCH(【入力】吸収量・排出量算定シート!$G148,幹材積成長量!$AH$7:$AJ$7,0)))),0)</f>
        <v>0</v>
      </c>
      <c r="DR148" s="187">
        <f>IFERROR(IF($F148="地位Ⅰ",INDEX(幹材積成長量!$AE$7:$AG$14,8,MATCH(【入力】吸収量・排出量算定シート!$G148,幹材積成長量!$AE$7:$AG$7,0)),IF($F148="地位Ⅲ",INDEX(幹材積成長量!$AK$7:$AM$14,8,MATCH(【入力】吸収量・排出量算定シート!$G148,幹材積成長量!$AK$7:$AM$7,0)),INDEX(幹材積成長量!$AH$7:$AJ$14,8,MATCH(【入力】吸収量・排出量算定シート!$G148,幹材積成長量!$AH$7:$AJ$7,0)))),0)</f>
        <v>0</v>
      </c>
      <c r="DS148" s="187">
        <f>IFERROR(IF($F148="地位Ⅰ",INDEX(幹材積成長量!$AE$7:$AG$14,8,MATCH(【入力】吸収量・排出量算定シート!$G148,幹材積成長量!$AE$7:$AG$7,0)),IF($F148="地位Ⅲ",INDEX(幹材積成長量!$AK$7:$AM$14,8,MATCH(【入力】吸収量・排出量算定シート!$G148,幹材積成長量!$AK$7:$AM$7,0)),INDEX(幹材積成長量!$AH$7:$AJ$14,8,MATCH(【入力】吸収量・排出量算定シート!$G148,幹材積成長量!$AH$7:$AJ$7,0)))),0)</f>
        <v>0</v>
      </c>
      <c r="DT148" s="187">
        <f>IFERROR(IF($F148="地位Ⅰ",INDEX(幹材積成長量!$AE$7:$AG$14,8,MATCH(【入力】吸収量・排出量算定シート!$G148,幹材積成長量!$AE$7:$AG$7,0)),IF($F148="地位Ⅲ",INDEX(幹材積成長量!$AK$7:$AM$14,8,MATCH(【入力】吸収量・排出量算定シート!$G148,幹材積成長量!$AK$7:$AM$7,0)),INDEX(幹材積成長量!$AH$7:$AJ$14,8,MATCH(【入力】吸収量・排出量算定シート!$G148,幹材積成長量!$AH$7:$AJ$7,0)))),0)</f>
        <v>0</v>
      </c>
      <c r="DU148" s="187">
        <f>IFERROR(IF($F148="地位Ⅰ",INDEX(幹材積成長量!$AE$7:$AG$14,8,MATCH(【入力】吸収量・排出量算定シート!$G148,幹材積成長量!$AE$7:$AG$7,0)),IF($F148="地位Ⅲ",INDEX(幹材積成長量!$AK$7:$AM$14,8,MATCH(【入力】吸収量・排出量算定シート!$G148,幹材積成長量!$AK$7:$AM$7,0)),INDEX(幹材積成長量!$AH$7:$AJ$14,8,MATCH(【入力】吸収量・排出量算定シート!$G148,幹材積成長量!$AH$7:$AJ$7,0)))),0)</f>
        <v>0</v>
      </c>
      <c r="DV148" s="187">
        <f>IFERROR(IF($F148="地位Ⅰ",INDEX(幹材積成長量!$AE$7:$AG$14,8,MATCH(【入力】吸収量・排出量算定シート!$G148,幹材積成長量!$AE$7:$AG$7,0)),IF($F148="地位Ⅲ",INDEX(幹材積成長量!$AK$7:$AM$14,8,MATCH(【入力】吸収量・排出量算定シート!$G148,幹材積成長量!$AK$7:$AM$7,0)),INDEX(幹材積成長量!$AH$7:$AJ$14,8,MATCH(【入力】吸収量・排出量算定シート!$G148,幹材積成長量!$AH$7:$AJ$7,0)))),0)</f>
        <v>0</v>
      </c>
      <c r="DW148" s="187">
        <f>IFERROR(IF($F148="地位Ⅰ",INDEX(幹材積成長量!$AE$7:$AG$14,8,MATCH(【入力】吸収量・排出量算定シート!$G148,幹材積成長量!$AE$7:$AG$7,0)),IF($F148="地位Ⅲ",INDEX(幹材積成長量!$AK$7:$AM$14,8,MATCH(【入力】吸収量・排出量算定シート!$G148,幹材積成長量!$AK$7:$AM$7,0)),INDEX(幹材積成長量!$AH$7:$AJ$14,8,MATCH(【入力】吸収量・排出量算定シート!$G148,幹材積成長量!$AH$7:$AJ$7,0)))),0)</f>
        <v>0</v>
      </c>
      <c r="DX148" s="187">
        <f>IFERROR(IF($F148="地位Ⅰ",INDEX(幹材積成長量!$AE$7:$AG$14,8,MATCH(【入力】吸収量・排出量算定シート!$G148,幹材積成長量!$AE$7:$AG$7,0)),IF($F148="地位Ⅲ",INDEX(幹材積成長量!$AK$7:$AM$14,8,MATCH(【入力】吸収量・排出量算定シート!$G148,幹材積成長量!$AK$7:$AM$7,0)),INDEX(幹材積成長量!$AH$7:$AJ$14,8,MATCH(【入力】吸収量・排出量算定シート!$G148,幹材積成長量!$AH$7:$AJ$7,0)))),0)</f>
        <v>0</v>
      </c>
      <c r="DY148" s="187">
        <f>IFERROR(IF($F148="地位Ⅰ",INDEX(幹材積成長量!$AE$7:$AG$14,8,MATCH(【入力】吸収量・排出量算定シート!$G148,幹材積成長量!$AE$7:$AG$7,0)),IF($F148="地位Ⅲ",INDEX(幹材積成長量!$AK$7:$AM$14,8,MATCH(【入力】吸収量・排出量算定シート!$G148,幹材積成長量!$AK$7:$AM$7,0)),INDEX(幹材積成長量!$AH$7:$AJ$14,8,MATCH(【入力】吸収量・排出量算定シート!$G148,幹材積成長量!$AH$7:$AJ$7,0)))),0)</f>
        <v>0</v>
      </c>
      <c r="DZ148" s="187">
        <f>IFERROR(IF($F148="地位Ⅰ",INDEX(幹材積成長量!$AE$7:$AG$14,8,MATCH(【入力】吸収量・排出量算定シート!$G148,幹材積成長量!$AE$7:$AG$7,0)),IF($F148="地位Ⅲ",INDEX(幹材積成長量!$AK$7:$AM$14,8,MATCH(【入力】吸収量・排出量算定シート!$G148,幹材積成長量!$AK$7:$AM$7,0)),INDEX(幹材積成長量!$AH$7:$AJ$14,8,MATCH(【入力】吸収量・排出量算定シート!$G148,幹材積成長量!$AH$7:$AJ$7,0)))),0)</f>
        <v>0</v>
      </c>
      <c r="EA148" s="187">
        <f>IFERROR(IF($F148="地位Ⅰ",INDEX(幹材積成長量!$AE$7:$AG$14,8,MATCH(【入力】吸収量・排出量算定シート!$G148,幹材積成長量!$AE$7:$AG$7,0)),IF($F148="地位Ⅲ",INDEX(幹材積成長量!$AK$7:$AM$14,8,MATCH(【入力】吸収量・排出量算定シート!$G148,幹材積成長量!$AK$7:$AM$7,0)),INDEX(幹材積成長量!$AH$7:$AJ$14,8,MATCH(【入力】吸収量・排出量算定シート!$G148,幹材積成長量!$AH$7:$AJ$7,0)))),0)</f>
        <v>0</v>
      </c>
      <c r="EB148" s="187">
        <f>IFERROR(IF($F148="地位Ⅰ",INDEX(幹材積成長量!$AE$7:$AG$14,8,MATCH(【入力】吸収量・排出量算定シート!$G148,幹材積成長量!$AE$7:$AG$7,0)),IF($F148="地位Ⅲ",INDEX(幹材積成長量!$AK$7:$AM$14,8,MATCH(【入力】吸収量・排出量算定シート!$G148,幹材積成長量!$AK$7:$AM$7,0)),INDEX(幹材積成長量!$AH$7:$AJ$14,8,MATCH(【入力】吸収量・排出量算定シート!$G148,幹材積成長量!$AH$7:$AJ$7,0)))),0)</f>
        <v>0</v>
      </c>
      <c r="EC148" s="187">
        <f>IFERROR(IF($F148="地位Ⅰ",INDEX(幹材積成長量!$AE$7:$AG$14,8,MATCH(【入力】吸収量・排出量算定シート!$G148,幹材積成長量!$AE$7:$AG$7,0)),IF($F148="地位Ⅲ",INDEX(幹材積成長量!$AK$7:$AM$14,8,MATCH(【入力】吸収量・排出量算定シート!$G148,幹材積成長量!$AK$7:$AM$7,0)),INDEX(幹材積成長量!$AH$7:$AJ$14,8,MATCH(【入力】吸収量・排出量算定シート!$G148,幹材積成長量!$AH$7:$AJ$7,0)))),0)</f>
        <v>0</v>
      </c>
      <c r="ED148" s="186">
        <f t="shared" si="301"/>
        <v>0</v>
      </c>
      <c r="EE148" s="186">
        <f t="shared" si="302"/>
        <v>0</v>
      </c>
      <c r="EF148" s="186">
        <f t="shared" si="303"/>
        <v>0</v>
      </c>
      <c r="EG148" s="186">
        <f t="shared" si="304"/>
        <v>0</v>
      </c>
      <c r="EH148" s="186">
        <f t="shared" si="305"/>
        <v>0</v>
      </c>
      <c r="EI148" s="186">
        <f t="shared" si="306"/>
        <v>0</v>
      </c>
      <c r="EJ148" s="186">
        <f t="shared" si="307"/>
        <v>0</v>
      </c>
      <c r="EK148" s="186">
        <f t="shared" si="308"/>
        <v>0</v>
      </c>
      <c r="EL148" s="186">
        <f t="shared" si="309"/>
        <v>0</v>
      </c>
      <c r="EM148" s="186">
        <f t="shared" si="310"/>
        <v>0</v>
      </c>
      <c r="EN148" s="186">
        <f t="shared" si="311"/>
        <v>0</v>
      </c>
      <c r="EO148" s="186">
        <f t="shared" si="312"/>
        <v>0</v>
      </c>
      <c r="EP148" s="186">
        <f t="shared" si="313"/>
        <v>0</v>
      </c>
      <c r="EQ148" s="186">
        <f t="shared" si="314"/>
        <v>0</v>
      </c>
      <c r="ER148" s="186">
        <f t="shared" si="315"/>
        <v>0</v>
      </c>
      <c r="ES148" s="186">
        <f t="shared" si="316"/>
        <v>0</v>
      </c>
      <c r="ET148" s="186">
        <f t="shared" si="317"/>
        <v>0</v>
      </c>
    </row>
    <row r="149" spans="2:150" x14ac:dyDescent="0.3">
      <c r="B149" s="3"/>
      <c r="C149" s="3"/>
      <c r="D149" s="3"/>
      <c r="E149" s="3"/>
      <c r="G149" s="217"/>
      <c r="J149" s="3"/>
      <c r="M149" s="187">
        <f>IFERROR(IF($F149="地位Ⅰ",INDEX(幹材積成長量!$S$7:$U$148,MATCH(【入力】吸収量・排出量算定シート!$H149+(M$17-$M$17),幹材積成長量!$S$7:$S$148,0),MATCH($G149,幹材積成長量!$S$7:$U$7,0)),IF($F149="地位Ⅲ",INDEX(幹材積成長量!$Y$7:$AA$148,MATCH(【入力】吸収量・排出量算定シート!$H149+(M$17-$M$17),幹材積成長量!$Y$7:$Y$148,0),MATCH($G149,幹材積成長量!$Y$7:$AA$7,0)),INDEX(幹材積成長量!$V$7:$X$148,MATCH(【入力】吸収量・排出量算定シート!$H149+(M$17-$M$17),幹材積成長量!$V$7:$V$148,0),MATCH($G149,幹材積成長量!$V$7:$X$7,0)))),0)</f>
        <v>0</v>
      </c>
      <c r="N149" s="187">
        <f>IFERROR(IF($F149="地位Ⅰ",INDEX(幹材積成長量!$S$7:$U$148,MATCH(【入力】吸収量・排出量算定シート!$H149+(N$17-$M$17),幹材積成長量!$S$7:$S$148,0),MATCH($G149,幹材積成長量!$S$7:$U$7,0)),IF($F149="地位Ⅲ",INDEX(幹材積成長量!$Y$7:$AA$148,MATCH(【入力】吸収量・排出量算定シート!$H149+(N$17-$M$17),幹材積成長量!$Y$7:$Y$148,0),MATCH($G149,幹材積成長量!$Y$7:$AA$7,0)),INDEX(幹材積成長量!$V$7:$X$148,MATCH(【入力】吸収量・排出量算定シート!$H149+(N$17-$M$17),幹材積成長量!$V$7:$V$148,0),MATCH($G149,幹材積成長量!$V$7:$X$7,0)))),0)</f>
        <v>0</v>
      </c>
      <c r="O149" s="187">
        <f>IFERROR(IF($F149="地位Ⅰ",INDEX(幹材積成長量!$S$7:$U$148,MATCH(【入力】吸収量・排出量算定シート!$H149+(O$17-$M$17),幹材積成長量!$S$7:$S$148,0),MATCH($G149,幹材積成長量!$S$7:$U$7,0)),IF($F149="地位Ⅲ",INDEX(幹材積成長量!$Y$7:$AA$148,MATCH(【入力】吸収量・排出量算定シート!$H149+(O$17-$M$17),幹材積成長量!$Y$7:$Y$148,0),MATCH($G149,幹材積成長量!$Y$7:$AA$7,0)),INDEX(幹材積成長量!$V$7:$X$148,MATCH(【入力】吸収量・排出量算定シート!$H149+(O$17-$M$17),幹材積成長量!$V$7:$V$148,0),MATCH($G149,幹材積成長量!$V$7:$X$7,0)))),0)</f>
        <v>0</v>
      </c>
      <c r="P149" s="187">
        <f>IFERROR(IF($F149="地位Ⅰ",INDEX(幹材積成長量!$S$7:$U$148,MATCH(【入力】吸収量・排出量算定シート!$H149+(P$17-$M$17),幹材積成長量!$S$7:$S$148,0),MATCH($G149,幹材積成長量!$S$7:$U$7,0)),IF($F149="地位Ⅲ",INDEX(幹材積成長量!$Y$7:$AA$148,MATCH(【入力】吸収量・排出量算定シート!$H149+(P$17-$M$17),幹材積成長量!$Y$7:$Y$148,0),MATCH($G149,幹材積成長量!$Y$7:$AA$7,0)),INDEX(幹材積成長量!$V$7:$X$148,MATCH(【入力】吸収量・排出量算定シート!$H149+(P$17-$M$17),幹材積成長量!$V$7:$V$148,0),MATCH($G149,幹材積成長量!$V$7:$X$7,0)))),0)</f>
        <v>0</v>
      </c>
      <c r="Q149" s="187">
        <f>IFERROR(IF($F149="地位Ⅰ",INDEX(幹材積成長量!$S$7:$U$148,MATCH(【入力】吸収量・排出量算定シート!$H149+(Q$17-$M$17),幹材積成長量!$S$7:$S$148,0),MATCH($G149,幹材積成長量!$S$7:$U$7,0)),IF($F149="地位Ⅲ",INDEX(幹材積成長量!$Y$7:$AA$148,MATCH(【入力】吸収量・排出量算定シート!$H149+(Q$17-$M$17),幹材積成長量!$Y$7:$Y$148,0),MATCH($G149,幹材積成長量!$Y$7:$AA$7,0)),INDEX(幹材積成長量!$V$7:$X$148,MATCH(【入力】吸収量・排出量算定シート!$H149+(Q$17-$M$17),幹材積成長量!$V$7:$V$148,0),MATCH($G149,幹材積成長量!$V$7:$X$7,0)))),0)</f>
        <v>0</v>
      </c>
      <c r="R149" s="187">
        <f>IFERROR(IF($F149="地位Ⅰ",INDEX(幹材積成長量!$S$7:$U$148,MATCH(【入力】吸収量・排出量算定シート!$H149+(R$17-$M$17),幹材積成長量!$S$7:$S$148,0),MATCH($G149,幹材積成長量!$S$7:$U$7,0)),IF($F149="地位Ⅲ",INDEX(幹材積成長量!$Y$7:$AA$148,MATCH(【入力】吸収量・排出量算定シート!$H149+(R$17-$M$17),幹材積成長量!$Y$7:$Y$148,0),MATCH($G149,幹材積成長量!$Y$7:$AA$7,0)),INDEX(幹材積成長量!$V$7:$X$148,MATCH(【入力】吸収量・排出量算定シート!$H149+(R$17-$M$17),幹材積成長量!$V$7:$V$148,0),MATCH($G149,幹材積成長量!$V$7:$X$7,0)))),0)</f>
        <v>0</v>
      </c>
      <c r="S149" s="187">
        <f>IFERROR(IF($F149="地位Ⅰ",INDEX(幹材積成長量!$S$7:$U$148,MATCH(【入力】吸収量・排出量算定シート!$H149+(S$17-$M$17),幹材積成長量!$S$7:$S$148,0),MATCH($G149,幹材積成長量!$S$7:$U$7,0)),IF($F149="地位Ⅲ",INDEX(幹材積成長量!$Y$7:$AA$148,MATCH(【入力】吸収量・排出量算定シート!$H149+(S$17-$M$17),幹材積成長量!$Y$7:$Y$148,0),MATCH($G149,幹材積成長量!$Y$7:$AA$7,0)),INDEX(幹材積成長量!$V$7:$X$148,MATCH(【入力】吸収量・排出量算定シート!$H149+(S$17-$M$17),幹材積成長量!$V$7:$V$148,0),MATCH($G149,幹材積成長量!$V$7:$X$7,0)))),0)</f>
        <v>0</v>
      </c>
      <c r="T149" s="187">
        <f>IFERROR(IF($F149="地位Ⅰ",INDEX(幹材積成長量!$S$7:$U$148,MATCH(【入力】吸収量・排出量算定シート!$H149+(T$17-$M$17),幹材積成長量!$S$7:$S$148,0),MATCH($G149,幹材積成長量!$S$7:$U$7,0)),IF($F149="地位Ⅲ",INDEX(幹材積成長量!$Y$7:$AA$148,MATCH(【入力】吸収量・排出量算定シート!$H149+(T$17-$M$17),幹材積成長量!$Y$7:$Y$148,0),MATCH($G149,幹材積成長量!$Y$7:$AA$7,0)),INDEX(幹材積成長量!$V$7:$X$148,MATCH(【入力】吸収量・排出量算定シート!$H149+(T$17-$M$17),幹材積成長量!$V$7:$V$148,0),MATCH($G149,幹材積成長量!$V$7:$X$7,0)))),0)</f>
        <v>0</v>
      </c>
      <c r="U149" s="187">
        <f>IFERROR(IF($F149="地位Ⅰ",INDEX(幹材積成長量!$S$7:$U$148,MATCH(【入力】吸収量・排出量算定シート!$H149+(U$17-$M$17),幹材積成長量!$S$7:$S$148,0),MATCH($G149,幹材積成長量!$S$7:$U$7,0)),IF($F149="地位Ⅲ",INDEX(幹材積成長量!$Y$7:$AA$148,MATCH(【入力】吸収量・排出量算定シート!$H149+(U$17-$M$17),幹材積成長量!$Y$7:$Y$148,0),MATCH($G149,幹材積成長量!$Y$7:$AA$7,0)),INDEX(幹材積成長量!$V$7:$X$148,MATCH(【入力】吸収量・排出量算定シート!$H149+(U$17-$M$17),幹材積成長量!$V$7:$V$148,0),MATCH($G149,幹材積成長量!$V$7:$X$7,0)))),0)</f>
        <v>0</v>
      </c>
      <c r="V149" s="187">
        <f>IFERROR(IF($F149="地位Ⅰ",INDEX(幹材積成長量!$S$7:$U$148,MATCH(【入力】吸収量・排出量算定シート!$H149+(V$17-$M$17),幹材積成長量!$S$7:$S$148,0),MATCH($G149,幹材積成長量!$S$7:$U$7,0)),IF($F149="地位Ⅲ",INDEX(幹材積成長量!$Y$7:$AA$148,MATCH(【入力】吸収量・排出量算定シート!$H149+(V$17-$M$17),幹材積成長量!$Y$7:$Y$148,0),MATCH($G149,幹材積成長量!$Y$7:$AA$7,0)),INDEX(幹材積成長量!$V$7:$X$148,MATCH(【入力】吸収量・排出量算定シート!$H149+(V$17-$M$17),幹材積成長量!$V$7:$V$148,0),MATCH($G149,幹材積成長量!$V$7:$X$7,0)))),0)</f>
        <v>0</v>
      </c>
      <c r="W149" s="187">
        <f>IFERROR(IF($F149="地位Ⅰ",INDEX(幹材積成長量!$S$7:$U$148,MATCH(【入力】吸収量・排出量算定シート!$H149+(W$17-$M$17),幹材積成長量!$S$7:$S$148,0),MATCH($G149,幹材積成長量!$S$7:$U$7,0)),IF($F149="地位Ⅲ",INDEX(幹材積成長量!$Y$7:$AA$148,MATCH(【入力】吸収量・排出量算定シート!$H149+(W$17-$M$17),幹材積成長量!$Y$7:$Y$148,0),MATCH($G149,幹材積成長量!$Y$7:$AA$7,0)),INDEX(幹材積成長量!$V$7:$X$148,MATCH(【入力】吸収量・排出量算定シート!$H149+(W$17-$M$17),幹材積成長量!$V$7:$V$148,0),MATCH($G149,幹材積成長量!$V$7:$X$7,0)))),0)</f>
        <v>0</v>
      </c>
      <c r="X149" s="187">
        <f>IFERROR(IF($F149="地位Ⅰ",INDEX(幹材積成長量!$S$7:$U$148,MATCH(【入力】吸収量・排出量算定シート!$H149+(X$17-$M$17),幹材積成長量!$S$7:$S$148,0),MATCH($G149,幹材積成長量!$S$7:$U$7,0)),IF($F149="地位Ⅲ",INDEX(幹材積成長量!$Y$7:$AA$148,MATCH(【入力】吸収量・排出量算定シート!$H149+(X$17-$M$17),幹材積成長量!$Y$7:$Y$148,0),MATCH($G149,幹材積成長量!$Y$7:$AA$7,0)),INDEX(幹材積成長量!$V$7:$X$148,MATCH(【入力】吸収量・排出量算定シート!$H149+(X$17-$M$17),幹材積成長量!$V$7:$V$148,0),MATCH($G149,幹材積成長量!$V$7:$X$7,0)))),0)</f>
        <v>0</v>
      </c>
      <c r="Y149" s="187">
        <f>IFERROR(IF($F149="地位Ⅰ",INDEX(幹材積成長量!$S$7:$U$148,MATCH(【入力】吸収量・排出量算定シート!$H149+(Y$17-$M$17),幹材積成長量!$S$7:$S$148,0),MATCH($G149,幹材積成長量!$S$7:$U$7,0)),IF($F149="地位Ⅲ",INDEX(幹材積成長量!$Y$7:$AA$148,MATCH(【入力】吸収量・排出量算定シート!$H149+(Y$17-$M$17),幹材積成長量!$Y$7:$Y$148,0),MATCH($G149,幹材積成長量!$Y$7:$AA$7,0)),INDEX(幹材積成長量!$V$7:$X$148,MATCH(【入力】吸収量・排出量算定シート!$H149+(Y$17-$M$17),幹材積成長量!$V$7:$V$148,0),MATCH($G149,幹材積成長量!$V$7:$X$7,0)))),0)</f>
        <v>0</v>
      </c>
      <c r="Z149" s="187">
        <f>IFERROR(IF($F149="地位Ⅰ",INDEX(幹材積成長量!$S$7:$U$148,MATCH(【入力】吸収量・排出量算定シート!$H149+(Z$17-$M$17),幹材積成長量!$S$7:$S$148,0),MATCH($G149,幹材積成長量!$S$7:$U$7,0)),IF($F149="地位Ⅲ",INDEX(幹材積成長量!$Y$7:$AA$148,MATCH(【入力】吸収量・排出量算定シート!$H149+(Z$17-$M$17),幹材積成長量!$Y$7:$Y$148,0),MATCH($G149,幹材積成長量!$Y$7:$AA$7,0)),INDEX(幹材積成長量!$V$7:$X$148,MATCH(【入力】吸収量・排出量算定シート!$H149+(Z$17-$M$17),幹材積成長量!$V$7:$V$148,0),MATCH($G149,幹材積成長量!$V$7:$X$7,0)))),0)</f>
        <v>0</v>
      </c>
      <c r="AA149" s="187">
        <f>IFERROR(IF($F149="地位Ⅰ",INDEX(幹材積成長量!$S$7:$U$148,MATCH(【入力】吸収量・排出量算定シート!$H149+(AA$17-$M$17),幹材積成長量!$S$7:$S$148,0),MATCH($G149,幹材積成長量!$S$7:$U$7,0)),IF($F149="地位Ⅲ",INDEX(幹材積成長量!$Y$7:$AA$148,MATCH(【入力】吸収量・排出量算定シート!$H149+(AA$17-$M$17),幹材積成長量!$Y$7:$Y$148,0),MATCH($G149,幹材積成長量!$Y$7:$AA$7,0)),INDEX(幹材積成長量!$V$7:$X$148,MATCH(【入力】吸収量・排出量算定シート!$H149+(AA$17-$M$17),幹材積成長量!$V$7:$V$148,0),MATCH($G149,幹材積成長量!$V$7:$X$7,0)))),0)</f>
        <v>0</v>
      </c>
      <c r="AB149" s="187">
        <f>IFERROR(IF($F149="地位Ⅰ",INDEX(幹材積成長量!$S$7:$U$148,MATCH(【入力】吸収量・排出量算定シート!$H149+(AB$17-$M$17),幹材積成長量!$S$7:$S$148,0),MATCH($G149,幹材積成長量!$S$7:$U$7,0)),IF($F149="地位Ⅲ",INDEX(幹材積成長量!$Y$7:$AA$148,MATCH(【入力】吸収量・排出量算定シート!$H149+(AB$17-$M$17),幹材積成長量!$Y$7:$Y$148,0),MATCH($G149,幹材積成長量!$Y$7:$AA$7,0)),INDEX(幹材積成長量!$V$7:$X$148,MATCH(【入力】吸収量・排出量算定シート!$H149+(AB$17-$M$17),幹材積成長量!$V$7:$V$148,0),MATCH($G149,幹材積成長量!$V$7:$X$7,0)))),0)</f>
        <v>0</v>
      </c>
      <c r="AC149" s="187">
        <f>IFERROR(IF($F149="地位Ⅰ",INDEX(幹材積成長量!$S$7:$U$148,MATCH(【入力】吸収量・排出量算定シート!$H149+(AC$17-$M$17),幹材積成長量!$S$7:$S$148,0),MATCH($G149,幹材積成長量!$S$7:$U$7,0)),IF($F149="地位Ⅲ",INDEX(幹材積成長量!$Y$7:$AA$148,MATCH(【入力】吸収量・排出量算定シート!$H149+(AC$17-$M$17),幹材積成長量!$Y$7:$Y$148,0),MATCH($G149,幹材積成長量!$Y$7:$AA$7,0)),INDEX(幹材積成長量!$V$7:$X$148,MATCH(【入力】吸収量・排出量算定シート!$H149+(AC$17-$M$17),幹材積成長量!$V$7:$V$148,0),MATCH($G149,幹材積成長量!$V$7:$X$7,0)))),0)</f>
        <v>0</v>
      </c>
      <c r="AD149" s="2">
        <f>IFERROR(INDEX('BEF（拡大係数）'!$A$4:$AO$154,MATCH(【入力】吸収量・排出量算定シート!$H149,'BEF（拡大係数）'!$A$4:$A$154,0),MATCH($G149,'BEF（拡大係数）'!$A$4:$AO$4,0)),0)</f>
        <v>0</v>
      </c>
      <c r="AE149" s="2">
        <f>IFERROR(INDEX('BEF（拡大係数）'!$A$4:$AO$154,MATCH(【入力】吸収量・排出量算定シート!$H149,'BEF（拡大係数）'!$A$4:$A$154,0),MATCH($G149,'BEF（拡大係数）'!$A$4:$AO$4,0)),0)</f>
        <v>0</v>
      </c>
      <c r="AF149" s="2">
        <f>IFERROR(INDEX('BEF（拡大係数）'!$A$4:$AO$154,MATCH(【入力】吸収量・排出量算定シート!$H149,'BEF（拡大係数）'!$A$4:$A$154,0),MATCH($G149,'BEF（拡大係数）'!$A$4:$AO$4,0)),0)</f>
        <v>0</v>
      </c>
      <c r="AG149" s="2">
        <f>IFERROR(INDEX('BEF（拡大係数）'!$A$4:$AO$154,MATCH(【入力】吸収量・排出量算定シート!$H149,'BEF（拡大係数）'!$A$4:$A$154,0),MATCH($G149,'BEF（拡大係数）'!$A$4:$AO$4,0)),0)</f>
        <v>0</v>
      </c>
      <c r="AH149" s="2">
        <f>IFERROR(INDEX('BEF（拡大係数）'!$A$4:$AO$154,MATCH(【入力】吸収量・排出量算定シート!$H149,'BEF（拡大係数）'!$A$4:$A$154,0),MATCH($G149,'BEF（拡大係数）'!$A$4:$AO$4,0)),0)</f>
        <v>0</v>
      </c>
      <c r="AI149" s="2">
        <f>IFERROR(INDEX('BEF（拡大係数）'!$A$4:$AO$154,MATCH(【入力】吸収量・排出量算定シート!$H149,'BEF（拡大係数）'!$A$4:$A$154,0),MATCH($G149,'BEF（拡大係数）'!$A$4:$AO$4,0)),0)</f>
        <v>0</v>
      </c>
      <c r="AJ149" s="2">
        <f>IFERROR(INDEX('BEF（拡大係数）'!$A$4:$AO$154,MATCH(【入力】吸収量・排出量算定シート!$H149,'BEF（拡大係数）'!$A$4:$A$154,0),MATCH($G149,'BEF（拡大係数）'!$A$4:$AO$4,0)),0)</f>
        <v>0</v>
      </c>
      <c r="AK149" s="2">
        <f>IFERROR(INDEX('BEF（拡大係数）'!$A$4:$AO$154,MATCH(【入力】吸収量・排出量算定シート!$H149,'BEF（拡大係数）'!$A$4:$A$154,0),MATCH($G149,'BEF（拡大係数）'!$A$4:$AO$4,0)),0)</f>
        <v>0</v>
      </c>
      <c r="AL149" s="2">
        <f>IFERROR(INDEX('BEF（拡大係数）'!$A$4:$AO$154,MATCH(【入力】吸収量・排出量算定シート!$H149,'BEF（拡大係数）'!$A$4:$A$154,0),MATCH($G149,'BEF（拡大係数）'!$A$4:$AO$4,0)),0)</f>
        <v>0</v>
      </c>
      <c r="AM149" s="2">
        <f>IFERROR(INDEX('BEF（拡大係数）'!$A$4:$AO$154,MATCH(【入力】吸収量・排出量算定シート!$H149,'BEF（拡大係数）'!$A$4:$A$154,0),MATCH($G149,'BEF（拡大係数）'!$A$4:$AO$4,0)),0)</f>
        <v>0</v>
      </c>
      <c r="AN149" s="2">
        <f>IFERROR(INDEX('BEF（拡大係数）'!$A$4:$AO$154,MATCH(【入力】吸収量・排出量算定シート!$H149,'BEF（拡大係数）'!$A$4:$A$154,0),MATCH($G149,'BEF（拡大係数）'!$A$4:$AO$4,0)),0)</f>
        <v>0</v>
      </c>
      <c r="AO149" s="2">
        <f>IFERROR(INDEX('BEF（拡大係数）'!$A$4:$AO$154,MATCH(【入力】吸収量・排出量算定シート!$H149,'BEF（拡大係数）'!$A$4:$A$154,0),MATCH($G149,'BEF（拡大係数）'!$A$4:$AO$4,0)),0)</f>
        <v>0</v>
      </c>
      <c r="AP149" s="2">
        <f>IFERROR(INDEX('BEF（拡大係数）'!$A$4:$AO$154,MATCH(【入力】吸収量・排出量算定シート!$H149,'BEF（拡大係数）'!$A$4:$A$154,0),MATCH($G149,'BEF（拡大係数）'!$A$4:$AO$4,0)),0)</f>
        <v>0</v>
      </c>
      <c r="AQ149" s="2">
        <f>IFERROR(INDEX('BEF（拡大係数）'!$A$4:$AO$154,MATCH(【入力】吸収量・排出量算定シート!$H149,'BEF（拡大係数）'!$A$4:$A$154,0),MATCH($G149,'BEF（拡大係数）'!$A$4:$AO$4,0)),0)</f>
        <v>0</v>
      </c>
      <c r="AR149" s="2">
        <f>IFERROR(INDEX('BEF（拡大係数）'!$A$4:$AO$154,MATCH(【入力】吸収量・排出量算定シート!$H149,'BEF（拡大係数）'!$A$4:$A$154,0),MATCH($G149,'BEF（拡大係数）'!$A$4:$AO$4,0)),0)</f>
        <v>0</v>
      </c>
      <c r="AS149" s="2">
        <f>IFERROR(INDEX('BEF（拡大係数）'!$A$4:$AO$154,MATCH(【入力】吸収量・排出量算定シート!$H149,'BEF（拡大係数）'!$A$4:$A$154,0),MATCH($G149,'BEF（拡大係数）'!$A$4:$AO$4,0)),0)</f>
        <v>0</v>
      </c>
      <c r="AT149" s="2">
        <f>IFERROR(INDEX('BEF（拡大係数）'!$A$4:$AO$154,MATCH(【入力】吸収量・排出量算定シート!$H149,'BEF（拡大係数）'!$A$4:$A$154,0),MATCH($G149,'BEF（拡大係数）'!$A$4:$AO$4,0)),0)</f>
        <v>0</v>
      </c>
      <c r="AU149" s="2">
        <f>IFERROR(VLOOKUP($G149,パラメータ_オリジナル!$B$6:$G$45,4,FALSE),0)</f>
        <v>0</v>
      </c>
      <c r="AV149" s="2">
        <f>IFERROR(VLOOKUP($G149,パラメータ_オリジナル!$B$6:$G$45,5,FALSE),0)</f>
        <v>0</v>
      </c>
      <c r="AW149" s="2">
        <f>IFERROR(VLOOKUP($G149,パラメータ_オリジナル!$B$6:$G$45,6,FALSE),0)</f>
        <v>0</v>
      </c>
      <c r="AX149" s="125">
        <f t="shared" si="250"/>
        <v>0</v>
      </c>
      <c r="AY149" s="125">
        <f t="shared" si="251"/>
        <v>0</v>
      </c>
      <c r="AZ149" s="125">
        <f t="shared" si="252"/>
        <v>0</v>
      </c>
      <c r="BA149" s="125">
        <f t="shared" si="253"/>
        <v>0</v>
      </c>
      <c r="BB149" s="125">
        <f t="shared" si="254"/>
        <v>0</v>
      </c>
      <c r="BC149" s="125">
        <f t="shared" si="255"/>
        <v>0</v>
      </c>
      <c r="BD149" s="125">
        <f t="shared" si="256"/>
        <v>0</v>
      </c>
      <c r="BE149" s="125">
        <f t="shared" si="257"/>
        <v>0</v>
      </c>
      <c r="BF149" s="125">
        <f t="shared" si="258"/>
        <v>0</v>
      </c>
      <c r="BG149" s="125">
        <f t="shared" si="259"/>
        <v>0</v>
      </c>
      <c r="BH149" s="125">
        <f t="shared" si="260"/>
        <v>0</v>
      </c>
      <c r="BI149" s="125">
        <f t="shared" si="261"/>
        <v>0</v>
      </c>
      <c r="BJ149" s="125">
        <f t="shared" si="262"/>
        <v>0</v>
      </c>
      <c r="BK149" s="125">
        <f t="shared" si="263"/>
        <v>0</v>
      </c>
      <c r="BL149" s="125">
        <f t="shared" si="264"/>
        <v>0</v>
      </c>
      <c r="BM149" s="125">
        <f t="shared" si="265"/>
        <v>0</v>
      </c>
      <c r="BN149" s="125">
        <f t="shared" si="266"/>
        <v>0</v>
      </c>
      <c r="BO149" s="125">
        <f t="shared" si="267"/>
        <v>0</v>
      </c>
      <c r="BP149" s="125">
        <f t="shared" si="268"/>
        <v>0</v>
      </c>
      <c r="BQ149" s="125">
        <f t="shared" si="269"/>
        <v>0</v>
      </c>
      <c r="BR149" s="125">
        <f t="shared" si="270"/>
        <v>0</v>
      </c>
      <c r="BS149" s="125">
        <f t="shared" si="271"/>
        <v>0</v>
      </c>
      <c r="BT149" s="125">
        <f t="shared" si="272"/>
        <v>0</v>
      </c>
      <c r="BU149" s="125">
        <f t="shared" si="273"/>
        <v>0</v>
      </c>
      <c r="BV149" s="125">
        <f t="shared" si="274"/>
        <v>0</v>
      </c>
      <c r="BW149" s="125">
        <f t="shared" si="275"/>
        <v>0</v>
      </c>
      <c r="BX149" s="125">
        <f t="shared" si="276"/>
        <v>0</v>
      </c>
      <c r="BY149" s="125">
        <f t="shared" si="277"/>
        <v>0</v>
      </c>
      <c r="BZ149" s="125">
        <f t="shared" si="278"/>
        <v>0</v>
      </c>
      <c r="CA149" s="125">
        <f t="shared" si="279"/>
        <v>0</v>
      </c>
      <c r="CB149" s="125">
        <f t="shared" si="280"/>
        <v>0</v>
      </c>
      <c r="CC149" s="125">
        <f t="shared" si="281"/>
        <v>0</v>
      </c>
      <c r="CD149" s="125">
        <f t="shared" si="282"/>
        <v>0</v>
      </c>
      <c r="CE149" s="125">
        <f t="shared" si="283"/>
        <v>0</v>
      </c>
      <c r="CF149" s="2">
        <f>IFERROR(IF($F149="地位Ⅰ",INDEX(幹材積成長量!$I$7:$K$148,MATCH((【入力】吸収量・排出量算定シート!$H149+(【入力】吸収量・排出量算定シート!CF$17-【入力】吸収量・排出量算定シート!$CF$17)),幹材積成長量!$I$7:$I$148,0),MATCH(【入力】吸収量・排出量算定シート!$G149,幹材積成長量!$I$7:$K$7,0)),IF($F149="地位Ⅲ",INDEX(幹材積成長量!$O$7:$Q$148,MATCH((【入力】吸収量・排出量算定シート!$H149+(【入力】吸収量・排出量算定シート!CF$17-【入力】吸収量・排出量算定シート!$CF$17)),幹材積成長量!$O$7:$O$148,0),MATCH(【入力】吸収量・排出量算定シート!$G149,幹材積成長量!$O$7:$Q$7,0)),INDEX(幹材積成長量!$L$7:$N$148,MATCH((【入力】吸収量・排出量算定シート!$H149+(【入力】吸収量・排出量算定シート!CF$17-【入力】吸収量・排出量算定シート!$CF$17)),幹材積成長量!$L$7:$L$148,0),MATCH(【入力】吸収量・排出量算定シート!$G149,幹材積成長量!$L$7:$N$7,0)))),0)</f>
        <v>0</v>
      </c>
      <c r="CG149" s="2">
        <f>IFERROR(IF($F149="地位Ⅰ",INDEX(幹材積成長量!$I$7:$K$148,MATCH((【入力】吸収量・排出量算定シート!$H149+(【入力】吸収量・排出量算定シート!CG$17-【入力】吸収量・排出量算定シート!$CF$17)),幹材積成長量!$I$7:$I$148,0),MATCH(【入力】吸収量・排出量算定シート!$G149,幹材積成長量!$I$7:$K$7,0)),IF($F149="地位Ⅲ",INDEX(幹材積成長量!$O$7:$Q$148,MATCH((【入力】吸収量・排出量算定シート!$H149+(【入力】吸収量・排出量算定シート!CG$17-【入力】吸収量・排出量算定シート!$CF$17)),幹材積成長量!$O$7:$O$148,0),MATCH(【入力】吸収量・排出量算定シート!$G149,幹材積成長量!$O$7:$Q$7,0)),INDEX(幹材積成長量!$L$7:$N$148,MATCH((【入力】吸収量・排出量算定シート!$H149+(【入力】吸収量・排出量算定シート!CG$17-【入力】吸収量・排出量算定シート!$CF$17)),幹材積成長量!$L$7:$L$148,0),MATCH(【入力】吸収量・排出量算定シート!$G149,幹材積成長量!$L$7:$N$7,0)))),0)</f>
        <v>0</v>
      </c>
      <c r="CH149" s="2">
        <f>IFERROR(IF($F149="地位Ⅰ",INDEX(幹材積成長量!$I$7:$K$148,MATCH((【入力】吸収量・排出量算定シート!$H149+(【入力】吸収量・排出量算定シート!CH$17-【入力】吸収量・排出量算定シート!$CF$17)),幹材積成長量!$I$7:$I$148,0),MATCH(【入力】吸収量・排出量算定シート!$G149,幹材積成長量!$I$7:$K$7,0)),IF($F149="地位Ⅲ",INDEX(幹材積成長量!$O$7:$Q$148,MATCH((【入力】吸収量・排出量算定シート!$H149+(【入力】吸収量・排出量算定シート!CH$17-【入力】吸収量・排出量算定シート!$CF$17)),幹材積成長量!$O$7:$O$148,0),MATCH(【入力】吸収量・排出量算定シート!$G149,幹材積成長量!$O$7:$Q$7,0)),INDEX(幹材積成長量!$L$7:$N$148,MATCH((【入力】吸収量・排出量算定シート!$H149+(【入力】吸収量・排出量算定シート!CH$17-【入力】吸収量・排出量算定シート!$CF$17)),幹材積成長量!$L$7:$L$148,0),MATCH(【入力】吸収量・排出量算定シート!$G149,幹材積成長量!$L$7:$N$7,0)))),0)</f>
        <v>0</v>
      </c>
      <c r="CI149" s="2">
        <f>IFERROR(IF($F149="地位Ⅰ",INDEX(幹材積成長量!$I$7:$K$148,MATCH((【入力】吸収量・排出量算定シート!$H149+(【入力】吸収量・排出量算定シート!CI$17-【入力】吸収量・排出量算定シート!$CF$17)),幹材積成長量!$I$7:$I$148,0),MATCH(【入力】吸収量・排出量算定シート!$G149,幹材積成長量!$I$7:$K$7,0)),IF($F149="地位Ⅲ",INDEX(幹材積成長量!$O$7:$Q$148,MATCH((【入力】吸収量・排出量算定シート!$H149+(【入力】吸収量・排出量算定シート!CI$17-【入力】吸収量・排出量算定シート!$CF$17)),幹材積成長量!$O$7:$O$148,0),MATCH(【入力】吸収量・排出量算定シート!$G149,幹材積成長量!$O$7:$Q$7,0)),INDEX(幹材積成長量!$L$7:$N$148,MATCH((【入力】吸収量・排出量算定シート!$H149+(【入力】吸収量・排出量算定シート!CI$17-【入力】吸収量・排出量算定シート!$CF$17)),幹材積成長量!$L$7:$L$148,0),MATCH(【入力】吸収量・排出量算定シート!$G149,幹材積成長量!$L$7:$N$7,0)))),0)</f>
        <v>0</v>
      </c>
      <c r="CJ149" s="2">
        <f>IFERROR(IF($F149="地位Ⅰ",INDEX(幹材積成長量!$I$7:$K$148,MATCH((【入力】吸収量・排出量算定シート!$H149+(【入力】吸収量・排出量算定シート!CJ$17-【入力】吸収量・排出量算定シート!$CF$17)),幹材積成長量!$I$7:$I$148,0),MATCH(【入力】吸収量・排出量算定シート!$G149,幹材積成長量!$I$7:$K$7,0)),IF($F149="地位Ⅲ",INDEX(幹材積成長量!$O$7:$Q$148,MATCH((【入力】吸収量・排出量算定シート!$H149+(【入力】吸収量・排出量算定シート!CJ$17-【入力】吸収量・排出量算定シート!$CF$17)),幹材積成長量!$O$7:$O$148,0),MATCH(【入力】吸収量・排出量算定シート!$G149,幹材積成長量!$O$7:$Q$7,0)),INDEX(幹材積成長量!$L$7:$N$148,MATCH((【入力】吸収量・排出量算定シート!$H149+(【入力】吸収量・排出量算定シート!CJ$17-【入力】吸収量・排出量算定シート!$CF$17)),幹材積成長量!$L$7:$L$148,0),MATCH(【入力】吸収量・排出量算定シート!$G149,幹材積成長量!$L$7:$N$7,0)))),0)</f>
        <v>0</v>
      </c>
      <c r="CK149" s="2">
        <f>IFERROR(IF($F149="地位Ⅰ",INDEX(幹材積成長量!$I$7:$K$148,MATCH((【入力】吸収量・排出量算定シート!$H149+(【入力】吸収量・排出量算定シート!CK$17-【入力】吸収量・排出量算定シート!$CF$17)),幹材積成長量!$I$7:$I$148,0),MATCH(【入力】吸収量・排出量算定シート!$G149,幹材積成長量!$I$7:$K$7,0)),IF($F149="地位Ⅲ",INDEX(幹材積成長量!$O$7:$Q$148,MATCH((【入力】吸収量・排出量算定シート!$H149+(【入力】吸収量・排出量算定シート!CK$17-【入力】吸収量・排出量算定シート!$CF$17)),幹材積成長量!$O$7:$O$148,0),MATCH(【入力】吸収量・排出量算定シート!$G149,幹材積成長量!$O$7:$Q$7,0)),INDEX(幹材積成長量!$L$7:$N$148,MATCH((【入力】吸収量・排出量算定シート!$H149+(【入力】吸収量・排出量算定シート!CK$17-【入力】吸収量・排出量算定シート!$CF$17)),幹材積成長量!$L$7:$L$148,0),MATCH(【入力】吸収量・排出量算定シート!$G149,幹材積成長量!$L$7:$N$7,0)))),0)</f>
        <v>0</v>
      </c>
      <c r="CL149" s="2">
        <f>IFERROR(IF($F149="地位Ⅰ",INDEX(幹材積成長量!$I$7:$K$148,MATCH((【入力】吸収量・排出量算定シート!$H149+(【入力】吸収量・排出量算定シート!CL$17-【入力】吸収量・排出量算定シート!$CF$17)),幹材積成長量!$I$7:$I$148,0),MATCH(【入力】吸収量・排出量算定シート!$G149,幹材積成長量!$I$7:$K$7,0)),IF($F149="地位Ⅲ",INDEX(幹材積成長量!$O$7:$Q$148,MATCH((【入力】吸収量・排出量算定シート!$H149+(【入力】吸収量・排出量算定シート!CL$17-【入力】吸収量・排出量算定シート!$CF$17)),幹材積成長量!$O$7:$O$148,0),MATCH(【入力】吸収量・排出量算定シート!$G149,幹材積成長量!$O$7:$Q$7,0)),INDEX(幹材積成長量!$L$7:$N$148,MATCH((【入力】吸収量・排出量算定シート!$H149+(【入力】吸収量・排出量算定シート!CL$17-【入力】吸収量・排出量算定シート!$CF$17)),幹材積成長量!$L$7:$L$148,0),MATCH(【入力】吸収量・排出量算定シート!$G149,幹材積成長量!$L$7:$N$7,0)))),0)</f>
        <v>0</v>
      </c>
      <c r="CM149" s="2">
        <f>IFERROR(IF($F149="地位Ⅰ",INDEX(幹材積成長量!$I$7:$K$148,MATCH((【入力】吸収量・排出量算定シート!$H149+(【入力】吸収量・排出量算定シート!CM$17-【入力】吸収量・排出量算定シート!$CF$17)),幹材積成長量!$I$7:$I$148,0),MATCH(【入力】吸収量・排出量算定シート!$G149,幹材積成長量!$I$7:$K$7,0)),IF($F149="地位Ⅲ",INDEX(幹材積成長量!$O$7:$Q$148,MATCH((【入力】吸収量・排出量算定シート!$H149+(【入力】吸収量・排出量算定シート!CM$17-【入力】吸収量・排出量算定シート!$CF$17)),幹材積成長量!$O$7:$O$148,0),MATCH(【入力】吸収量・排出量算定シート!$G149,幹材積成長量!$O$7:$Q$7,0)),INDEX(幹材積成長量!$L$7:$N$148,MATCH((【入力】吸収量・排出量算定シート!$H149+(【入力】吸収量・排出量算定シート!CM$17-【入力】吸収量・排出量算定シート!$CF$17)),幹材積成長量!$L$7:$L$148,0),MATCH(【入力】吸収量・排出量算定シート!$G149,幹材積成長量!$L$7:$N$7,0)))),0)</f>
        <v>0</v>
      </c>
      <c r="CN149" s="2">
        <f>IFERROR(IF($F149="地位Ⅰ",INDEX(幹材積成長量!$I$7:$K$148,MATCH((【入力】吸収量・排出量算定シート!$H149+(【入力】吸収量・排出量算定シート!CN$17-【入力】吸収量・排出量算定シート!$CF$17)),幹材積成長量!$I$7:$I$148,0),MATCH(【入力】吸収量・排出量算定シート!$G149,幹材積成長量!$I$7:$K$7,0)),IF($F149="地位Ⅲ",INDEX(幹材積成長量!$O$7:$Q$148,MATCH((【入力】吸収量・排出量算定シート!$H149+(【入力】吸収量・排出量算定シート!CN$17-【入力】吸収量・排出量算定シート!$CF$17)),幹材積成長量!$O$7:$O$148,0),MATCH(【入力】吸収量・排出量算定シート!$G149,幹材積成長量!$O$7:$Q$7,0)),INDEX(幹材積成長量!$L$7:$N$148,MATCH((【入力】吸収量・排出量算定シート!$H149+(【入力】吸収量・排出量算定シート!CN$17-【入力】吸収量・排出量算定シート!$CF$17)),幹材積成長量!$L$7:$L$148,0),MATCH(【入力】吸収量・排出量算定シート!$G149,幹材積成長量!$L$7:$N$7,0)))),0)</f>
        <v>0</v>
      </c>
      <c r="CO149" s="2">
        <f>IFERROR(IF($F149="地位Ⅰ",INDEX(幹材積成長量!$I$7:$K$148,MATCH((【入力】吸収量・排出量算定シート!$H149+(【入力】吸収量・排出量算定シート!CO$17-【入力】吸収量・排出量算定シート!$CF$17)),幹材積成長量!$I$7:$I$148,0),MATCH(【入力】吸収量・排出量算定シート!$G149,幹材積成長量!$I$7:$K$7,0)),IF($F149="地位Ⅲ",INDEX(幹材積成長量!$O$7:$Q$148,MATCH((【入力】吸収量・排出量算定シート!$H149+(【入力】吸収量・排出量算定シート!CO$17-【入力】吸収量・排出量算定シート!$CF$17)),幹材積成長量!$O$7:$O$148,0),MATCH(【入力】吸収量・排出量算定シート!$G149,幹材積成長量!$O$7:$Q$7,0)),INDEX(幹材積成長量!$L$7:$N$148,MATCH((【入力】吸収量・排出量算定シート!$H149+(【入力】吸収量・排出量算定シート!CO$17-【入力】吸収量・排出量算定シート!$CF$17)),幹材積成長量!$L$7:$L$148,0),MATCH(【入力】吸収量・排出量算定シート!$G149,幹材積成長量!$L$7:$N$7,0)))),0)</f>
        <v>0</v>
      </c>
      <c r="CP149" s="2">
        <f>IFERROR(IF($F149="地位Ⅰ",INDEX(幹材積成長量!$I$7:$K$148,MATCH((【入力】吸収量・排出量算定シート!$H149+(【入力】吸収量・排出量算定シート!CP$17-【入力】吸収量・排出量算定シート!$CF$17)),幹材積成長量!$I$7:$I$148,0),MATCH(【入力】吸収量・排出量算定シート!$G149,幹材積成長量!$I$7:$K$7,0)),IF($F149="地位Ⅲ",INDEX(幹材積成長量!$O$7:$Q$148,MATCH((【入力】吸収量・排出量算定シート!$H149+(【入力】吸収量・排出量算定シート!CP$17-【入力】吸収量・排出量算定シート!$CF$17)),幹材積成長量!$O$7:$O$148,0),MATCH(【入力】吸収量・排出量算定シート!$G149,幹材積成長量!$O$7:$Q$7,0)),INDEX(幹材積成長量!$L$7:$N$148,MATCH((【入力】吸収量・排出量算定シート!$H149+(【入力】吸収量・排出量算定シート!CP$17-【入力】吸収量・排出量算定シート!$CF$17)),幹材積成長量!$L$7:$L$148,0),MATCH(【入力】吸収量・排出量算定シート!$G149,幹材積成長量!$L$7:$N$7,0)))),0)</f>
        <v>0</v>
      </c>
      <c r="CQ149" s="2">
        <f>IFERROR(IF($F149="地位Ⅰ",INDEX(幹材積成長量!$I$7:$K$148,MATCH((【入力】吸収量・排出量算定シート!$H149+(【入力】吸収量・排出量算定シート!CQ$17-【入力】吸収量・排出量算定シート!$CF$17)),幹材積成長量!$I$7:$I$148,0),MATCH(【入力】吸収量・排出量算定シート!$G149,幹材積成長量!$I$7:$K$7,0)),IF($F149="地位Ⅲ",INDEX(幹材積成長量!$O$7:$Q$148,MATCH((【入力】吸収量・排出量算定シート!$H149+(【入力】吸収量・排出量算定シート!CQ$17-【入力】吸収量・排出量算定シート!$CF$17)),幹材積成長量!$O$7:$O$148,0),MATCH(【入力】吸収量・排出量算定シート!$G149,幹材積成長量!$O$7:$Q$7,0)),INDEX(幹材積成長量!$L$7:$N$148,MATCH((【入力】吸収量・排出量算定シート!$H149+(【入力】吸収量・排出量算定シート!CQ$17-【入力】吸収量・排出量算定シート!$CF$17)),幹材積成長量!$L$7:$L$148,0),MATCH(【入力】吸収量・排出量算定シート!$G149,幹材積成長量!$L$7:$N$7,0)))),0)</f>
        <v>0</v>
      </c>
      <c r="CR149" s="2">
        <f>IFERROR(IF($F149="地位Ⅰ",INDEX(幹材積成長量!$I$7:$K$148,MATCH((【入力】吸収量・排出量算定シート!$H149+(【入力】吸収量・排出量算定シート!CR$17-【入力】吸収量・排出量算定シート!$CF$17)),幹材積成長量!$I$7:$I$148,0),MATCH(【入力】吸収量・排出量算定シート!$G149,幹材積成長量!$I$7:$K$7,0)),IF($F149="地位Ⅲ",INDEX(幹材積成長量!$O$7:$Q$148,MATCH((【入力】吸収量・排出量算定シート!$H149+(【入力】吸収量・排出量算定シート!CR$17-【入力】吸収量・排出量算定シート!$CF$17)),幹材積成長量!$O$7:$O$148,0),MATCH(【入力】吸収量・排出量算定シート!$G149,幹材積成長量!$O$7:$Q$7,0)),INDEX(幹材積成長量!$L$7:$N$148,MATCH((【入力】吸収量・排出量算定シート!$H149+(【入力】吸収量・排出量算定シート!CR$17-【入力】吸収量・排出量算定シート!$CF$17)),幹材積成長量!$L$7:$L$148,0),MATCH(【入力】吸収量・排出量算定シート!$G149,幹材積成長量!$L$7:$N$7,0)))),0)</f>
        <v>0</v>
      </c>
      <c r="CS149" s="2">
        <f>IFERROR(IF($F149="地位Ⅰ",INDEX(幹材積成長量!$I$7:$K$148,MATCH((【入力】吸収量・排出量算定シート!$H149+(【入力】吸収量・排出量算定シート!CS$17-【入力】吸収量・排出量算定シート!$CF$17)),幹材積成長量!$I$7:$I$148,0),MATCH(【入力】吸収量・排出量算定シート!$G149,幹材積成長量!$I$7:$K$7,0)),IF($F149="地位Ⅲ",INDEX(幹材積成長量!$O$7:$Q$148,MATCH((【入力】吸収量・排出量算定シート!$H149+(【入力】吸収量・排出量算定シート!CS$17-【入力】吸収量・排出量算定シート!$CF$17)),幹材積成長量!$O$7:$O$148,0),MATCH(【入力】吸収量・排出量算定シート!$G149,幹材積成長量!$O$7:$Q$7,0)),INDEX(幹材積成長量!$L$7:$N$148,MATCH((【入力】吸収量・排出量算定シート!$H149+(【入力】吸収量・排出量算定シート!CS$17-【入力】吸収量・排出量算定シート!$CF$17)),幹材積成長量!$L$7:$L$148,0),MATCH(【入力】吸収量・排出量算定シート!$G149,幹材積成長量!$L$7:$N$7,0)))),0)</f>
        <v>0</v>
      </c>
      <c r="CT149" s="2">
        <f>IFERROR(IF($F149="地位Ⅰ",INDEX(幹材積成長量!$I$7:$K$148,MATCH((【入力】吸収量・排出量算定シート!$H149+(【入力】吸収量・排出量算定シート!CT$17-【入力】吸収量・排出量算定シート!$CF$17)),幹材積成長量!$I$7:$I$148,0),MATCH(【入力】吸収量・排出量算定シート!$G149,幹材積成長量!$I$7:$K$7,0)),IF($F149="地位Ⅲ",INDEX(幹材積成長量!$O$7:$Q$148,MATCH((【入力】吸収量・排出量算定シート!$H149+(【入力】吸収量・排出量算定シート!CT$17-【入力】吸収量・排出量算定シート!$CF$17)),幹材積成長量!$O$7:$O$148,0),MATCH(【入力】吸収量・排出量算定シート!$G149,幹材積成長量!$O$7:$Q$7,0)),INDEX(幹材積成長量!$L$7:$N$148,MATCH((【入力】吸収量・排出量算定シート!$H149+(【入力】吸収量・排出量算定シート!CT$17-【入力】吸収量・排出量算定シート!$CF$17)),幹材積成長量!$L$7:$L$148,0),MATCH(【入力】吸収量・排出量算定シート!$G149,幹材積成長量!$L$7:$N$7,0)))),0)</f>
        <v>0</v>
      </c>
      <c r="CU149" s="2">
        <f>IFERROR(IF($F149="地位Ⅰ",INDEX(幹材積成長量!$I$7:$K$148,MATCH((【入力】吸収量・排出量算定シート!$H149+(【入力】吸収量・排出量算定シート!CU$17-【入力】吸収量・排出量算定シート!$CF$17)),幹材積成長量!$I$7:$I$148,0),MATCH(【入力】吸収量・排出量算定シート!$G149,幹材積成長量!$I$7:$K$7,0)),IF($F149="地位Ⅲ",INDEX(幹材積成長量!$O$7:$Q$148,MATCH((【入力】吸収量・排出量算定シート!$H149+(【入力】吸収量・排出量算定シート!CU$17-【入力】吸収量・排出量算定シート!$CF$17)),幹材積成長量!$O$7:$O$148,0),MATCH(【入力】吸収量・排出量算定シート!$G149,幹材積成長量!$O$7:$Q$7,0)),INDEX(幹材積成長量!$L$7:$N$148,MATCH((【入力】吸収量・排出量算定シート!$H149+(【入力】吸収量・排出量算定シート!CU$17-【入力】吸収量・排出量算定シート!$CF$17)),幹材積成長量!$L$7:$L$148,0),MATCH(【入力】吸収量・排出量算定シート!$G149,幹材積成長量!$L$7:$N$7,0)))),0)</f>
        <v>0</v>
      </c>
      <c r="CV149" s="2">
        <f>IFERROR(IF($F149="地位Ⅰ",INDEX(幹材積成長量!$I$7:$K$148,MATCH((【入力】吸収量・排出量算定シート!$H149+(【入力】吸収量・排出量算定シート!CV$17-【入力】吸収量・排出量算定シート!$CF$17)),幹材積成長量!$I$7:$I$148,0),MATCH(【入力】吸収量・排出量算定シート!$G149,幹材積成長量!$I$7:$K$7,0)),IF($F149="地位Ⅲ",INDEX(幹材積成長量!$O$7:$Q$148,MATCH((【入力】吸収量・排出量算定シート!$H149+(【入力】吸収量・排出量算定シート!CV$17-【入力】吸収量・排出量算定シート!$CF$17)),幹材積成長量!$O$7:$O$148,0),MATCH(【入力】吸収量・排出量算定シート!$G149,幹材積成長量!$O$7:$Q$7,0)),INDEX(幹材積成長量!$L$7:$N$148,MATCH((【入力】吸収量・排出量算定シート!$H149+(【入力】吸収量・排出量算定シート!CV$17-【入力】吸収量・排出量算定シート!$CF$17)),幹材積成長量!$L$7:$L$148,0),MATCH(【入力】吸収量・排出量算定シート!$G149,幹材積成長量!$L$7:$N$7,0)))),0)</f>
        <v>0</v>
      </c>
      <c r="CW149" s="2">
        <f t="shared" si="284"/>
        <v>0</v>
      </c>
      <c r="CX149" s="2">
        <f t="shared" si="285"/>
        <v>0</v>
      </c>
      <c r="CY149" s="2">
        <f t="shared" si="286"/>
        <v>0</v>
      </c>
      <c r="CZ149" s="2">
        <f t="shared" si="287"/>
        <v>0</v>
      </c>
      <c r="DA149" s="2">
        <f t="shared" si="288"/>
        <v>0</v>
      </c>
      <c r="DB149" s="2">
        <f t="shared" si="289"/>
        <v>0</v>
      </c>
      <c r="DC149" s="2">
        <f t="shared" si="290"/>
        <v>0</v>
      </c>
      <c r="DD149" s="2">
        <f t="shared" si="291"/>
        <v>0</v>
      </c>
      <c r="DE149" s="2">
        <f t="shared" si="292"/>
        <v>0</v>
      </c>
      <c r="DF149" s="2">
        <f t="shared" si="293"/>
        <v>0</v>
      </c>
      <c r="DG149" s="2">
        <f t="shared" si="294"/>
        <v>0</v>
      </c>
      <c r="DH149" s="2">
        <f t="shared" si="295"/>
        <v>0</v>
      </c>
      <c r="DI149" s="2">
        <f t="shared" si="296"/>
        <v>0</v>
      </c>
      <c r="DJ149" s="2">
        <f t="shared" si="297"/>
        <v>0</v>
      </c>
      <c r="DK149" s="2">
        <f t="shared" si="298"/>
        <v>0</v>
      </c>
      <c r="DL149" s="2">
        <f t="shared" si="299"/>
        <v>0</v>
      </c>
      <c r="DM149" s="2">
        <f t="shared" si="300"/>
        <v>0</v>
      </c>
      <c r="DN149" s="187">
        <f>IFERROR(IF($F149="地位Ⅰ",INDEX(幹材積成長量!$AE$7:$AG$14,8,MATCH(【入力】吸収量・排出量算定シート!$G149,幹材積成長量!$AE$7:$AG$7,0)),IF($F149="地位Ⅲ",INDEX(幹材積成長量!$AK$7:$AM$14,8,MATCH(【入力】吸収量・排出量算定シート!$G149,幹材積成長量!$AK$7:$AM$7,0)),INDEX(幹材積成長量!$AH$7:$AJ$14,8,MATCH(【入力】吸収量・排出量算定シート!$G149,幹材積成長量!$AH$7:$AJ$7,0)))),0)</f>
        <v>0</v>
      </c>
      <c r="DO149" s="187">
        <f>IFERROR(IF($F149="地位Ⅰ",INDEX(幹材積成長量!$AE$7:$AG$14,8,MATCH(【入力】吸収量・排出量算定シート!$G149,幹材積成長量!$AE$7:$AG$7,0)),IF($F149="地位Ⅲ",INDEX(幹材積成長量!$AK$7:$AM$14,8,MATCH(【入力】吸収量・排出量算定シート!$G149,幹材積成長量!$AK$7:$AM$7,0)),INDEX(幹材積成長量!$AH$7:$AJ$14,8,MATCH(【入力】吸収量・排出量算定シート!$G149,幹材積成長量!$AH$7:$AJ$7,0)))),0)</f>
        <v>0</v>
      </c>
      <c r="DP149" s="187">
        <f>IFERROR(IF($F149="地位Ⅰ",INDEX(幹材積成長量!$AE$7:$AG$14,8,MATCH(【入力】吸収量・排出量算定シート!$G149,幹材積成長量!$AE$7:$AG$7,0)),IF($F149="地位Ⅲ",INDEX(幹材積成長量!$AK$7:$AM$14,8,MATCH(【入力】吸収量・排出量算定シート!$G149,幹材積成長量!$AK$7:$AM$7,0)),INDEX(幹材積成長量!$AH$7:$AJ$14,8,MATCH(【入力】吸収量・排出量算定シート!$G149,幹材積成長量!$AH$7:$AJ$7,0)))),0)</f>
        <v>0</v>
      </c>
      <c r="DQ149" s="187">
        <f>IFERROR(IF($F149="地位Ⅰ",INDEX(幹材積成長量!$AE$7:$AG$14,8,MATCH(【入力】吸収量・排出量算定シート!$G149,幹材積成長量!$AE$7:$AG$7,0)),IF($F149="地位Ⅲ",INDEX(幹材積成長量!$AK$7:$AM$14,8,MATCH(【入力】吸収量・排出量算定シート!$G149,幹材積成長量!$AK$7:$AM$7,0)),INDEX(幹材積成長量!$AH$7:$AJ$14,8,MATCH(【入力】吸収量・排出量算定シート!$G149,幹材積成長量!$AH$7:$AJ$7,0)))),0)</f>
        <v>0</v>
      </c>
      <c r="DR149" s="187">
        <f>IFERROR(IF($F149="地位Ⅰ",INDEX(幹材積成長量!$AE$7:$AG$14,8,MATCH(【入力】吸収量・排出量算定シート!$G149,幹材積成長量!$AE$7:$AG$7,0)),IF($F149="地位Ⅲ",INDEX(幹材積成長量!$AK$7:$AM$14,8,MATCH(【入力】吸収量・排出量算定シート!$G149,幹材積成長量!$AK$7:$AM$7,0)),INDEX(幹材積成長量!$AH$7:$AJ$14,8,MATCH(【入力】吸収量・排出量算定シート!$G149,幹材積成長量!$AH$7:$AJ$7,0)))),0)</f>
        <v>0</v>
      </c>
      <c r="DS149" s="187">
        <f>IFERROR(IF($F149="地位Ⅰ",INDEX(幹材積成長量!$AE$7:$AG$14,8,MATCH(【入力】吸収量・排出量算定シート!$G149,幹材積成長量!$AE$7:$AG$7,0)),IF($F149="地位Ⅲ",INDEX(幹材積成長量!$AK$7:$AM$14,8,MATCH(【入力】吸収量・排出量算定シート!$G149,幹材積成長量!$AK$7:$AM$7,0)),INDEX(幹材積成長量!$AH$7:$AJ$14,8,MATCH(【入力】吸収量・排出量算定シート!$G149,幹材積成長量!$AH$7:$AJ$7,0)))),0)</f>
        <v>0</v>
      </c>
      <c r="DT149" s="187">
        <f>IFERROR(IF($F149="地位Ⅰ",INDEX(幹材積成長量!$AE$7:$AG$14,8,MATCH(【入力】吸収量・排出量算定シート!$G149,幹材積成長量!$AE$7:$AG$7,0)),IF($F149="地位Ⅲ",INDEX(幹材積成長量!$AK$7:$AM$14,8,MATCH(【入力】吸収量・排出量算定シート!$G149,幹材積成長量!$AK$7:$AM$7,0)),INDEX(幹材積成長量!$AH$7:$AJ$14,8,MATCH(【入力】吸収量・排出量算定シート!$G149,幹材積成長量!$AH$7:$AJ$7,0)))),0)</f>
        <v>0</v>
      </c>
      <c r="DU149" s="187">
        <f>IFERROR(IF($F149="地位Ⅰ",INDEX(幹材積成長量!$AE$7:$AG$14,8,MATCH(【入力】吸収量・排出量算定シート!$G149,幹材積成長量!$AE$7:$AG$7,0)),IF($F149="地位Ⅲ",INDEX(幹材積成長量!$AK$7:$AM$14,8,MATCH(【入力】吸収量・排出量算定シート!$G149,幹材積成長量!$AK$7:$AM$7,0)),INDEX(幹材積成長量!$AH$7:$AJ$14,8,MATCH(【入力】吸収量・排出量算定シート!$G149,幹材積成長量!$AH$7:$AJ$7,0)))),0)</f>
        <v>0</v>
      </c>
      <c r="DV149" s="187">
        <f>IFERROR(IF($F149="地位Ⅰ",INDEX(幹材積成長量!$AE$7:$AG$14,8,MATCH(【入力】吸収量・排出量算定シート!$G149,幹材積成長量!$AE$7:$AG$7,0)),IF($F149="地位Ⅲ",INDEX(幹材積成長量!$AK$7:$AM$14,8,MATCH(【入力】吸収量・排出量算定シート!$G149,幹材積成長量!$AK$7:$AM$7,0)),INDEX(幹材積成長量!$AH$7:$AJ$14,8,MATCH(【入力】吸収量・排出量算定シート!$G149,幹材積成長量!$AH$7:$AJ$7,0)))),0)</f>
        <v>0</v>
      </c>
      <c r="DW149" s="187">
        <f>IFERROR(IF($F149="地位Ⅰ",INDEX(幹材積成長量!$AE$7:$AG$14,8,MATCH(【入力】吸収量・排出量算定シート!$G149,幹材積成長量!$AE$7:$AG$7,0)),IF($F149="地位Ⅲ",INDEX(幹材積成長量!$AK$7:$AM$14,8,MATCH(【入力】吸収量・排出量算定シート!$G149,幹材積成長量!$AK$7:$AM$7,0)),INDEX(幹材積成長量!$AH$7:$AJ$14,8,MATCH(【入力】吸収量・排出量算定シート!$G149,幹材積成長量!$AH$7:$AJ$7,0)))),0)</f>
        <v>0</v>
      </c>
      <c r="DX149" s="187">
        <f>IFERROR(IF($F149="地位Ⅰ",INDEX(幹材積成長量!$AE$7:$AG$14,8,MATCH(【入力】吸収量・排出量算定シート!$G149,幹材積成長量!$AE$7:$AG$7,0)),IF($F149="地位Ⅲ",INDEX(幹材積成長量!$AK$7:$AM$14,8,MATCH(【入力】吸収量・排出量算定シート!$G149,幹材積成長量!$AK$7:$AM$7,0)),INDEX(幹材積成長量!$AH$7:$AJ$14,8,MATCH(【入力】吸収量・排出量算定シート!$G149,幹材積成長量!$AH$7:$AJ$7,0)))),0)</f>
        <v>0</v>
      </c>
      <c r="DY149" s="187">
        <f>IFERROR(IF($F149="地位Ⅰ",INDEX(幹材積成長量!$AE$7:$AG$14,8,MATCH(【入力】吸収量・排出量算定シート!$G149,幹材積成長量!$AE$7:$AG$7,0)),IF($F149="地位Ⅲ",INDEX(幹材積成長量!$AK$7:$AM$14,8,MATCH(【入力】吸収量・排出量算定シート!$G149,幹材積成長量!$AK$7:$AM$7,0)),INDEX(幹材積成長量!$AH$7:$AJ$14,8,MATCH(【入力】吸収量・排出量算定シート!$G149,幹材積成長量!$AH$7:$AJ$7,0)))),0)</f>
        <v>0</v>
      </c>
      <c r="DZ149" s="187">
        <f>IFERROR(IF($F149="地位Ⅰ",INDEX(幹材積成長量!$AE$7:$AG$14,8,MATCH(【入力】吸収量・排出量算定シート!$G149,幹材積成長量!$AE$7:$AG$7,0)),IF($F149="地位Ⅲ",INDEX(幹材積成長量!$AK$7:$AM$14,8,MATCH(【入力】吸収量・排出量算定シート!$G149,幹材積成長量!$AK$7:$AM$7,0)),INDEX(幹材積成長量!$AH$7:$AJ$14,8,MATCH(【入力】吸収量・排出量算定シート!$G149,幹材積成長量!$AH$7:$AJ$7,0)))),0)</f>
        <v>0</v>
      </c>
      <c r="EA149" s="187">
        <f>IFERROR(IF($F149="地位Ⅰ",INDEX(幹材積成長量!$AE$7:$AG$14,8,MATCH(【入力】吸収量・排出量算定シート!$G149,幹材積成長量!$AE$7:$AG$7,0)),IF($F149="地位Ⅲ",INDEX(幹材積成長量!$AK$7:$AM$14,8,MATCH(【入力】吸収量・排出量算定シート!$G149,幹材積成長量!$AK$7:$AM$7,0)),INDEX(幹材積成長量!$AH$7:$AJ$14,8,MATCH(【入力】吸収量・排出量算定シート!$G149,幹材積成長量!$AH$7:$AJ$7,0)))),0)</f>
        <v>0</v>
      </c>
      <c r="EB149" s="187">
        <f>IFERROR(IF($F149="地位Ⅰ",INDEX(幹材積成長量!$AE$7:$AG$14,8,MATCH(【入力】吸収量・排出量算定シート!$G149,幹材積成長量!$AE$7:$AG$7,0)),IF($F149="地位Ⅲ",INDEX(幹材積成長量!$AK$7:$AM$14,8,MATCH(【入力】吸収量・排出量算定シート!$G149,幹材積成長量!$AK$7:$AM$7,0)),INDEX(幹材積成長量!$AH$7:$AJ$14,8,MATCH(【入力】吸収量・排出量算定シート!$G149,幹材積成長量!$AH$7:$AJ$7,0)))),0)</f>
        <v>0</v>
      </c>
      <c r="EC149" s="187">
        <f>IFERROR(IF($F149="地位Ⅰ",INDEX(幹材積成長量!$AE$7:$AG$14,8,MATCH(【入力】吸収量・排出量算定シート!$G149,幹材積成長量!$AE$7:$AG$7,0)),IF($F149="地位Ⅲ",INDEX(幹材積成長量!$AK$7:$AM$14,8,MATCH(【入力】吸収量・排出量算定シート!$G149,幹材積成長量!$AK$7:$AM$7,0)),INDEX(幹材積成長量!$AH$7:$AJ$14,8,MATCH(【入力】吸収量・排出量算定シート!$G149,幹材積成長量!$AH$7:$AJ$7,0)))),0)</f>
        <v>0</v>
      </c>
      <c r="ED149" s="186">
        <f t="shared" si="301"/>
        <v>0</v>
      </c>
      <c r="EE149" s="186">
        <f t="shared" si="302"/>
        <v>0</v>
      </c>
      <c r="EF149" s="186">
        <f t="shared" si="303"/>
        <v>0</v>
      </c>
      <c r="EG149" s="186">
        <f t="shared" si="304"/>
        <v>0</v>
      </c>
      <c r="EH149" s="186">
        <f t="shared" si="305"/>
        <v>0</v>
      </c>
      <c r="EI149" s="186">
        <f t="shared" si="306"/>
        <v>0</v>
      </c>
      <c r="EJ149" s="186">
        <f t="shared" si="307"/>
        <v>0</v>
      </c>
      <c r="EK149" s="186">
        <f t="shared" si="308"/>
        <v>0</v>
      </c>
      <c r="EL149" s="186">
        <f t="shared" si="309"/>
        <v>0</v>
      </c>
      <c r="EM149" s="186">
        <f t="shared" si="310"/>
        <v>0</v>
      </c>
      <c r="EN149" s="186">
        <f t="shared" si="311"/>
        <v>0</v>
      </c>
      <c r="EO149" s="186">
        <f t="shared" si="312"/>
        <v>0</v>
      </c>
      <c r="EP149" s="186">
        <f t="shared" si="313"/>
        <v>0</v>
      </c>
      <c r="EQ149" s="186">
        <f t="shared" si="314"/>
        <v>0</v>
      </c>
      <c r="ER149" s="186">
        <f t="shared" si="315"/>
        <v>0</v>
      </c>
      <c r="ES149" s="186">
        <f t="shared" si="316"/>
        <v>0</v>
      </c>
      <c r="ET149" s="186">
        <f t="shared" si="317"/>
        <v>0</v>
      </c>
    </row>
    <row r="150" spans="2:150" x14ac:dyDescent="0.3">
      <c r="B150" s="3"/>
      <c r="C150" s="3"/>
      <c r="D150" s="3"/>
      <c r="E150" s="3"/>
      <c r="G150" s="217"/>
      <c r="J150" s="3"/>
      <c r="M150" s="187">
        <f>IFERROR(IF($F150="地位Ⅰ",INDEX(幹材積成長量!$S$7:$U$148,MATCH(【入力】吸収量・排出量算定シート!$H150+(M$17-$M$17),幹材積成長量!$S$7:$S$148,0),MATCH($G150,幹材積成長量!$S$7:$U$7,0)),IF($F150="地位Ⅲ",INDEX(幹材積成長量!$Y$7:$AA$148,MATCH(【入力】吸収量・排出量算定シート!$H150+(M$17-$M$17),幹材積成長量!$Y$7:$Y$148,0),MATCH($G150,幹材積成長量!$Y$7:$AA$7,0)),INDEX(幹材積成長量!$V$7:$X$148,MATCH(【入力】吸収量・排出量算定シート!$H150+(M$17-$M$17),幹材積成長量!$V$7:$V$148,0),MATCH($G150,幹材積成長量!$V$7:$X$7,0)))),0)</f>
        <v>0</v>
      </c>
      <c r="N150" s="187">
        <f>IFERROR(IF($F150="地位Ⅰ",INDEX(幹材積成長量!$S$7:$U$148,MATCH(【入力】吸収量・排出量算定シート!$H150+(N$17-$M$17),幹材積成長量!$S$7:$S$148,0),MATCH($G150,幹材積成長量!$S$7:$U$7,0)),IF($F150="地位Ⅲ",INDEX(幹材積成長量!$Y$7:$AA$148,MATCH(【入力】吸収量・排出量算定シート!$H150+(N$17-$M$17),幹材積成長量!$Y$7:$Y$148,0),MATCH($G150,幹材積成長量!$Y$7:$AA$7,0)),INDEX(幹材積成長量!$V$7:$X$148,MATCH(【入力】吸収量・排出量算定シート!$H150+(N$17-$M$17),幹材積成長量!$V$7:$V$148,0),MATCH($G150,幹材積成長量!$V$7:$X$7,0)))),0)</f>
        <v>0</v>
      </c>
      <c r="O150" s="187">
        <f>IFERROR(IF($F150="地位Ⅰ",INDEX(幹材積成長量!$S$7:$U$148,MATCH(【入力】吸収量・排出量算定シート!$H150+(O$17-$M$17),幹材積成長量!$S$7:$S$148,0),MATCH($G150,幹材積成長量!$S$7:$U$7,0)),IF($F150="地位Ⅲ",INDEX(幹材積成長量!$Y$7:$AA$148,MATCH(【入力】吸収量・排出量算定シート!$H150+(O$17-$M$17),幹材積成長量!$Y$7:$Y$148,0),MATCH($G150,幹材積成長量!$Y$7:$AA$7,0)),INDEX(幹材積成長量!$V$7:$X$148,MATCH(【入力】吸収量・排出量算定シート!$H150+(O$17-$M$17),幹材積成長量!$V$7:$V$148,0),MATCH($G150,幹材積成長量!$V$7:$X$7,0)))),0)</f>
        <v>0</v>
      </c>
      <c r="P150" s="187">
        <f>IFERROR(IF($F150="地位Ⅰ",INDEX(幹材積成長量!$S$7:$U$148,MATCH(【入力】吸収量・排出量算定シート!$H150+(P$17-$M$17),幹材積成長量!$S$7:$S$148,0),MATCH($G150,幹材積成長量!$S$7:$U$7,0)),IF($F150="地位Ⅲ",INDEX(幹材積成長量!$Y$7:$AA$148,MATCH(【入力】吸収量・排出量算定シート!$H150+(P$17-$M$17),幹材積成長量!$Y$7:$Y$148,0),MATCH($G150,幹材積成長量!$Y$7:$AA$7,0)),INDEX(幹材積成長量!$V$7:$X$148,MATCH(【入力】吸収量・排出量算定シート!$H150+(P$17-$M$17),幹材積成長量!$V$7:$V$148,0),MATCH($G150,幹材積成長量!$V$7:$X$7,0)))),0)</f>
        <v>0</v>
      </c>
      <c r="Q150" s="187">
        <f>IFERROR(IF($F150="地位Ⅰ",INDEX(幹材積成長量!$S$7:$U$148,MATCH(【入力】吸収量・排出量算定シート!$H150+(Q$17-$M$17),幹材積成長量!$S$7:$S$148,0),MATCH($G150,幹材積成長量!$S$7:$U$7,0)),IF($F150="地位Ⅲ",INDEX(幹材積成長量!$Y$7:$AA$148,MATCH(【入力】吸収量・排出量算定シート!$H150+(Q$17-$M$17),幹材積成長量!$Y$7:$Y$148,0),MATCH($G150,幹材積成長量!$Y$7:$AA$7,0)),INDEX(幹材積成長量!$V$7:$X$148,MATCH(【入力】吸収量・排出量算定シート!$H150+(Q$17-$M$17),幹材積成長量!$V$7:$V$148,0),MATCH($G150,幹材積成長量!$V$7:$X$7,0)))),0)</f>
        <v>0</v>
      </c>
      <c r="R150" s="187">
        <f>IFERROR(IF($F150="地位Ⅰ",INDEX(幹材積成長量!$S$7:$U$148,MATCH(【入力】吸収量・排出量算定シート!$H150+(R$17-$M$17),幹材積成長量!$S$7:$S$148,0),MATCH($G150,幹材積成長量!$S$7:$U$7,0)),IF($F150="地位Ⅲ",INDEX(幹材積成長量!$Y$7:$AA$148,MATCH(【入力】吸収量・排出量算定シート!$H150+(R$17-$M$17),幹材積成長量!$Y$7:$Y$148,0),MATCH($G150,幹材積成長量!$Y$7:$AA$7,0)),INDEX(幹材積成長量!$V$7:$X$148,MATCH(【入力】吸収量・排出量算定シート!$H150+(R$17-$M$17),幹材積成長量!$V$7:$V$148,0),MATCH($G150,幹材積成長量!$V$7:$X$7,0)))),0)</f>
        <v>0</v>
      </c>
      <c r="S150" s="187">
        <f>IFERROR(IF($F150="地位Ⅰ",INDEX(幹材積成長量!$S$7:$U$148,MATCH(【入力】吸収量・排出量算定シート!$H150+(S$17-$M$17),幹材積成長量!$S$7:$S$148,0),MATCH($G150,幹材積成長量!$S$7:$U$7,0)),IF($F150="地位Ⅲ",INDEX(幹材積成長量!$Y$7:$AA$148,MATCH(【入力】吸収量・排出量算定シート!$H150+(S$17-$M$17),幹材積成長量!$Y$7:$Y$148,0),MATCH($G150,幹材積成長量!$Y$7:$AA$7,0)),INDEX(幹材積成長量!$V$7:$X$148,MATCH(【入力】吸収量・排出量算定シート!$H150+(S$17-$M$17),幹材積成長量!$V$7:$V$148,0),MATCH($G150,幹材積成長量!$V$7:$X$7,0)))),0)</f>
        <v>0</v>
      </c>
      <c r="T150" s="187">
        <f>IFERROR(IF($F150="地位Ⅰ",INDEX(幹材積成長量!$S$7:$U$148,MATCH(【入力】吸収量・排出量算定シート!$H150+(T$17-$M$17),幹材積成長量!$S$7:$S$148,0),MATCH($G150,幹材積成長量!$S$7:$U$7,0)),IF($F150="地位Ⅲ",INDEX(幹材積成長量!$Y$7:$AA$148,MATCH(【入力】吸収量・排出量算定シート!$H150+(T$17-$M$17),幹材積成長量!$Y$7:$Y$148,0),MATCH($G150,幹材積成長量!$Y$7:$AA$7,0)),INDEX(幹材積成長量!$V$7:$X$148,MATCH(【入力】吸収量・排出量算定シート!$H150+(T$17-$M$17),幹材積成長量!$V$7:$V$148,0),MATCH($G150,幹材積成長量!$V$7:$X$7,0)))),0)</f>
        <v>0</v>
      </c>
      <c r="U150" s="187">
        <f>IFERROR(IF($F150="地位Ⅰ",INDEX(幹材積成長量!$S$7:$U$148,MATCH(【入力】吸収量・排出量算定シート!$H150+(U$17-$M$17),幹材積成長量!$S$7:$S$148,0),MATCH($G150,幹材積成長量!$S$7:$U$7,0)),IF($F150="地位Ⅲ",INDEX(幹材積成長量!$Y$7:$AA$148,MATCH(【入力】吸収量・排出量算定シート!$H150+(U$17-$M$17),幹材積成長量!$Y$7:$Y$148,0),MATCH($G150,幹材積成長量!$Y$7:$AA$7,0)),INDEX(幹材積成長量!$V$7:$X$148,MATCH(【入力】吸収量・排出量算定シート!$H150+(U$17-$M$17),幹材積成長量!$V$7:$V$148,0),MATCH($G150,幹材積成長量!$V$7:$X$7,0)))),0)</f>
        <v>0</v>
      </c>
      <c r="V150" s="187">
        <f>IFERROR(IF($F150="地位Ⅰ",INDEX(幹材積成長量!$S$7:$U$148,MATCH(【入力】吸収量・排出量算定シート!$H150+(V$17-$M$17),幹材積成長量!$S$7:$S$148,0),MATCH($G150,幹材積成長量!$S$7:$U$7,0)),IF($F150="地位Ⅲ",INDEX(幹材積成長量!$Y$7:$AA$148,MATCH(【入力】吸収量・排出量算定シート!$H150+(V$17-$M$17),幹材積成長量!$Y$7:$Y$148,0),MATCH($G150,幹材積成長量!$Y$7:$AA$7,0)),INDEX(幹材積成長量!$V$7:$X$148,MATCH(【入力】吸収量・排出量算定シート!$H150+(V$17-$M$17),幹材積成長量!$V$7:$V$148,0),MATCH($G150,幹材積成長量!$V$7:$X$7,0)))),0)</f>
        <v>0</v>
      </c>
      <c r="W150" s="187">
        <f>IFERROR(IF($F150="地位Ⅰ",INDEX(幹材積成長量!$S$7:$U$148,MATCH(【入力】吸収量・排出量算定シート!$H150+(W$17-$M$17),幹材積成長量!$S$7:$S$148,0),MATCH($G150,幹材積成長量!$S$7:$U$7,0)),IF($F150="地位Ⅲ",INDEX(幹材積成長量!$Y$7:$AA$148,MATCH(【入力】吸収量・排出量算定シート!$H150+(W$17-$M$17),幹材積成長量!$Y$7:$Y$148,0),MATCH($G150,幹材積成長量!$Y$7:$AA$7,0)),INDEX(幹材積成長量!$V$7:$X$148,MATCH(【入力】吸収量・排出量算定シート!$H150+(W$17-$M$17),幹材積成長量!$V$7:$V$148,0),MATCH($G150,幹材積成長量!$V$7:$X$7,0)))),0)</f>
        <v>0</v>
      </c>
      <c r="X150" s="187">
        <f>IFERROR(IF($F150="地位Ⅰ",INDEX(幹材積成長量!$S$7:$U$148,MATCH(【入力】吸収量・排出量算定シート!$H150+(X$17-$M$17),幹材積成長量!$S$7:$S$148,0),MATCH($G150,幹材積成長量!$S$7:$U$7,0)),IF($F150="地位Ⅲ",INDEX(幹材積成長量!$Y$7:$AA$148,MATCH(【入力】吸収量・排出量算定シート!$H150+(X$17-$M$17),幹材積成長量!$Y$7:$Y$148,0),MATCH($G150,幹材積成長量!$Y$7:$AA$7,0)),INDEX(幹材積成長量!$V$7:$X$148,MATCH(【入力】吸収量・排出量算定シート!$H150+(X$17-$M$17),幹材積成長量!$V$7:$V$148,0),MATCH($G150,幹材積成長量!$V$7:$X$7,0)))),0)</f>
        <v>0</v>
      </c>
      <c r="Y150" s="187">
        <f>IFERROR(IF($F150="地位Ⅰ",INDEX(幹材積成長量!$S$7:$U$148,MATCH(【入力】吸収量・排出量算定シート!$H150+(Y$17-$M$17),幹材積成長量!$S$7:$S$148,0),MATCH($G150,幹材積成長量!$S$7:$U$7,0)),IF($F150="地位Ⅲ",INDEX(幹材積成長量!$Y$7:$AA$148,MATCH(【入力】吸収量・排出量算定シート!$H150+(Y$17-$M$17),幹材積成長量!$Y$7:$Y$148,0),MATCH($G150,幹材積成長量!$Y$7:$AA$7,0)),INDEX(幹材積成長量!$V$7:$X$148,MATCH(【入力】吸収量・排出量算定シート!$H150+(Y$17-$M$17),幹材積成長量!$V$7:$V$148,0),MATCH($G150,幹材積成長量!$V$7:$X$7,0)))),0)</f>
        <v>0</v>
      </c>
      <c r="Z150" s="187">
        <f>IFERROR(IF($F150="地位Ⅰ",INDEX(幹材積成長量!$S$7:$U$148,MATCH(【入力】吸収量・排出量算定シート!$H150+(Z$17-$M$17),幹材積成長量!$S$7:$S$148,0),MATCH($G150,幹材積成長量!$S$7:$U$7,0)),IF($F150="地位Ⅲ",INDEX(幹材積成長量!$Y$7:$AA$148,MATCH(【入力】吸収量・排出量算定シート!$H150+(Z$17-$M$17),幹材積成長量!$Y$7:$Y$148,0),MATCH($G150,幹材積成長量!$Y$7:$AA$7,0)),INDEX(幹材積成長量!$V$7:$X$148,MATCH(【入力】吸収量・排出量算定シート!$H150+(Z$17-$M$17),幹材積成長量!$V$7:$V$148,0),MATCH($G150,幹材積成長量!$V$7:$X$7,0)))),0)</f>
        <v>0</v>
      </c>
      <c r="AA150" s="187">
        <f>IFERROR(IF($F150="地位Ⅰ",INDEX(幹材積成長量!$S$7:$U$148,MATCH(【入力】吸収量・排出量算定シート!$H150+(AA$17-$M$17),幹材積成長量!$S$7:$S$148,0),MATCH($G150,幹材積成長量!$S$7:$U$7,0)),IF($F150="地位Ⅲ",INDEX(幹材積成長量!$Y$7:$AA$148,MATCH(【入力】吸収量・排出量算定シート!$H150+(AA$17-$M$17),幹材積成長量!$Y$7:$Y$148,0),MATCH($G150,幹材積成長量!$Y$7:$AA$7,0)),INDEX(幹材積成長量!$V$7:$X$148,MATCH(【入力】吸収量・排出量算定シート!$H150+(AA$17-$M$17),幹材積成長量!$V$7:$V$148,0),MATCH($G150,幹材積成長量!$V$7:$X$7,0)))),0)</f>
        <v>0</v>
      </c>
      <c r="AB150" s="187">
        <f>IFERROR(IF($F150="地位Ⅰ",INDEX(幹材積成長量!$S$7:$U$148,MATCH(【入力】吸収量・排出量算定シート!$H150+(AB$17-$M$17),幹材積成長量!$S$7:$S$148,0),MATCH($G150,幹材積成長量!$S$7:$U$7,0)),IF($F150="地位Ⅲ",INDEX(幹材積成長量!$Y$7:$AA$148,MATCH(【入力】吸収量・排出量算定シート!$H150+(AB$17-$M$17),幹材積成長量!$Y$7:$Y$148,0),MATCH($G150,幹材積成長量!$Y$7:$AA$7,0)),INDEX(幹材積成長量!$V$7:$X$148,MATCH(【入力】吸収量・排出量算定シート!$H150+(AB$17-$M$17),幹材積成長量!$V$7:$V$148,0),MATCH($G150,幹材積成長量!$V$7:$X$7,0)))),0)</f>
        <v>0</v>
      </c>
      <c r="AC150" s="187">
        <f>IFERROR(IF($F150="地位Ⅰ",INDEX(幹材積成長量!$S$7:$U$148,MATCH(【入力】吸収量・排出量算定シート!$H150+(AC$17-$M$17),幹材積成長量!$S$7:$S$148,0),MATCH($G150,幹材積成長量!$S$7:$U$7,0)),IF($F150="地位Ⅲ",INDEX(幹材積成長量!$Y$7:$AA$148,MATCH(【入力】吸収量・排出量算定シート!$H150+(AC$17-$M$17),幹材積成長量!$Y$7:$Y$148,0),MATCH($G150,幹材積成長量!$Y$7:$AA$7,0)),INDEX(幹材積成長量!$V$7:$X$148,MATCH(【入力】吸収量・排出量算定シート!$H150+(AC$17-$M$17),幹材積成長量!$V$7:$V$148,0),MATCH($G150,幹材積成長量!$V$7:$X$7,0)))),0)</f>
        <v>0</v>
      </c>
      <c r="AD150" s="2">
        <f>IFERROR(INDEX('BEF（拡大係数）'!$A$4:$AO$154,MATCH(【入力】吸収量・排出量算定シート!$H150,'BEF（拡大係数）'!$A$4:$A$154,0),MATCH($G150,'BEF（拡大係数）'!$A$4:$AO$4,0)),0)</f>
        <v>0</v>
      </c>
      <c r="AE150" s="2">
        <f>IFERROR(INDEX('BEF（拡大係数）'!$A$4:$AO$154,MATCH(【入力】吸収量・排出量算定シート!$H150,'BEF（拡大係数）'!$A$4:$A$154,0),MATCH($G150,'BEF（拡大係数）'!$A$4:$AO$4,0)),0)</f>
        <v>0</v>
      </c>
      <c r="AF150" s="2">
        <f>IFERROR(INDEX('BEF（拡大係数）'!$A$4:$AO$154,MATCH(【入力】吸収量・排出量算定シート!$H150,'BEF（拡大係数）'!$A$4:$A$154,0),MATCH($G150,'BEF（拡大係数）'!$A$4:$AO$4,0)),0)</f>
        <v>0</v>
      </c>
      <c r="AG150" s="2">
        <f>IFERROR(INDEX('BEF（拡大係数）'!$A$4:$AO$154,MATCH(【入力】吸収量・排出量算定シート!$H150,'BEF（拡大係数）'!$A$4:$A$154,0),MATCH($G150,'BEF（拡大係数）'!$A$4:$AO$4,0)),0)</f>
        <v>0</v>
      </c>
      <c r="AH150" s="2">
        <f>IFERROR(INDEX('BEF（拡大係数）'!$A$4:$AO$154,MATCH(【入力】吸収量・排出量算定シート!$H150,'BEF（拡大係数）'!$A$4:$A$154,0),MATCH($G150,'BEF（拡大係数）'!$A$4:$AO$4,0)),0)</f>
        <v>0</v>
      </c>
      <c r="AI150" s="2">
        <f>IFERROR(INDEX('BEF（拡大係数）'!$A$4:$AO$154,MATCH(【入力】吸収量・排出量算定シート!$H150,'BEF（拡大係数）'!$A$4:$A$154,0),MATCH($G150,'BEF（拡大係数）'!$A$4:$AO$4,0)),0)</f>
        <v>0</v>
      </c>
      <c r="AJ150" s="2">
        <f>IFERROR(INDEX('BEF（拡大係数）'!$A$4:$AO$154,MATCH(【入力】吸収量・排出量算定シート!$H150,'BEF（拡大係数）'!$A$4:$A$154,0),MATCH($G150,'BEF（拡大係数）'!$A$4:$AO$4,0)),0)</f>
        <v>0</v>
      </c>
      <c r="AK150" s="2">
        <f>IFERROR(INDEX('BEF（拡大係数）'!$A$4:$AO$154,MATCH(【入力】吸収量・排出量算定シート!$H150,'BEF（拡大係数）'!$A$4:$A$154,0),MATCH($G150,'BEF（拡大係数）'!$A$4:$AO$4,0)),0)</f>
        <v>0</v>
      </c>
      <c r="AL150" s="2">
        <f>IFERROR(INDEX('BEF（拡大係数）'!$A$4:$AO$154,MATCH(【入力】吸収量・排出量算定シート!$H150,'BEF（拡大係数）'!$A$4:$A$154,0),MATCH($G150,'BEF（拡大係数）'!$A$4:$AO$4,0)),0)</f>
        <v>0</v>
      </c>
      <c r="AM150" s="2">
        <f>IFERROR(INDEX('BEF（拡大係数）'!$A$4:$AO$154,MATCH(【入力】吸収量・排出量算定シート!$H150,'BEF（拡大係数）'!$A$4:$A$154,0),MATCH($G150,'BEF（拡大係数）'!$A$4:$AO$4,0)),0)</f>
        <v>0</v>
      </c>
      <c r="AN150" s="2">
        <f>IFERROR(INDEX('BEF（拡大係数）'!$A$4:$AO$154,MATCH(【入力】吸収量・排出量算定シート!$H150,'BEF（拡大係数）'!$A$4:$A$154,0),MATCH($G150,'BEF（拡大係数）'!$A$4:$AO$4,0)),0)</f>
        <v>0</v>
      </c>
      <c r="AO150" s="2">
        <f>IFERROR(INDEX('BEF（拡大係数）'!$A$4:$AO$154,MATCH(【入力】吸収量・排出量算定シート!$H150,'BEF（拡大係数）'!$A$4:$A$154,0),MATCH($G150,'BEF（拡大係数）'!$A$4:$AO$4,0)),0)</f>
        <v>0</v>
      </c>
      <c r="AP150" s="2">
        <f>IFERROR(INDEX('BEF（拡大係数）'!$A$4:$AO$154,MATCH(【入力】吸収量・排出量算定シート!$H150,'BEF（拡大係数）'!$A$4:$A$154,0),MATCH($G150,'BEF（拡大係数）'!$A$4:$AO$4,0)),0)</f>
        <v>0</v>
      </c>
      <c r="AQ150" s="2">
        <f>IFERROR(INDEX('BEF（拡大係数）'!$A$4:$AO$154,MATCH(【入力】吸収量・排出量算定シート!$H150,'BEF（拡大係数）'!$A$4:$A$154,0),MATCH($G150,'BEF（拡大係数）'!$A$4:$AO$4,0)),0)</f>
        <v>0</v>
      </c>
      <c r="AR150" s="2">
        <f>IFERROR(INDEX('BEF（拡大係数）'!$A$4:$AO$154,MATCH(【入力】吸収量・排出量算定シート!$H150,'BEF（拡大係数）'!$A$4:$A$154,0),MATCH($G150,'BEF（拡大係数）'!$A$4:$AO$4,0)),0)</f>
        <v>0</v>
      </c>
      <c r="AS150" s="2">
        <f>IFERROR(INDEX('BEF（拡大係数）'!$A$4:$AO$154,MATCH(【入力】吸収量・排出量算定シート!$H150,'BEF（拡大係数）'!$A$4:$A$154,0),MATCH($G150,'BEF（拡大係数）'!$A$4:$AO$4,0)),0)</f>
        <v>0</v>
      </c>
      <c r="AT150" s="2">
        <f>IFERROR(INDEX('BEF（拡大係数）'!$A$4:$AO$154,MATCH(【入力】吸収量・排出量算定シート!$H150,'BEF（拡大係数）'!$A$4:$A$154,0),MATCH($G150,'BEF（拡大係数）'!$A$4:$AO$4,0)),0)</f>
        <v>0</v>
      </c>
      <c r="AU150" s="2">
        <f>IFERROR(VLOOKUP($G150,パラメータ_オリジナル!$B$6:$G$45,4,FALSE),0)</f>
        <v>0</v>
      </c>
      <c r="AV150" s="2">
        <f>IFERROR(VLOOKUP($G150,パラメータ_オリジナル!$B$6:$G$45,5,FALSE),0)</f>
        <v>0</v>
      </c>
      <c r="AW150" s="2">
        <f>IFERROR(VLOOKUP($G150,パラメータ_オリジナル!$B$6:$G$45,6,FALSE),0)</f>
        <v>0</v>
      </c>
      <c r="AX150" s="125">
        <f t="shared" si="250"/>
        <v>0</v>
      </c>
      <c r="AY150" s="125">
        <f t="shared" si="251"/>
        <v>0</v>
      </c>
      <c r="AZ150" s="125">
        <f t="shared" si="252"/>
        <v>0</v>
      </c>
      <c r="BA150" s="125">
        <f t="shared" si="253"/>
        <v>0</v>
      </c>
      <c r="BB150" s="125">
        <f t="shared" si="254"/>
        <v>0</v>
      </c>
      <c r="BC150" s="125">
        <f t="shared" si="255"/>
        <v>0</v>
      </c>
      <c r="BD150" s="125">
        <f t="shared" si="256"/>
        <v>0</v>
      </c>
      <c r="BE150" s="125">
        <f t="shared" si="257"/>
        <v>0</v>
      </c>
      <c r="BF150" s="125">
        <f t="shared" si="258"/>
        <v>0</v>
      </c>
      <c r="BG150" s="125">
        <f t="shared" si="259"/>
        <v>0</v>
      </c>
      <c r="BH150" s="125">
        <f t="shared" si="260"/>
        <v>0</v>
      </c>
      <c r="BI150" s="125">
        <f t="shared" si="261"/>
        <v>0</v>
      </c>
      <c r="BJ150" s="125">
        <f t="shared" si="262"/>
        <v>0</v>
      </c>
      <c r="BK150" s="125">
        <f t="shared" si="263"/>
        <v>0</v>
      </c>
      <c r="BL150" s="125">
        <f t="shared" si="264"/>
        <v>0</v>
      </c>
      <c r="BM150" s="125">
        <f t="shared" si="265"/>
        <v>0</v>
      </c>
      <c r="BN150" s="125">
        <f t="shared" si="266"/>
        <v>0</v>
      </c>
      <c r="BO150" s="125">
        <f t="shared" si="267"/>
        <v>0</v>
      </c>
      <c r="BP150" s="125">
        <f t="shared" si="268"/>
        <v>0</v>
      </c>
      <c r="BQ150" s="125">
        <f t="shared" si="269"/>
        <v>0</v>
      </c>
      <c r="BR150" s="125">
        <f t="shared" si="270"/>
        <v>0</v>
      </c>
      <c r="BS150" s="125">
        <f t="shared" si="271"/>
        <v>0</v>
      </c>
      <c r="BT150" s="125">
        <f t="shared" si="272"/>
        <v>0</v>
      </c>
      <c r="BU150" s="125">
        <f t="shared" si="273"/>
        <v>0</v>
      </c>
      <c r="BV150" s="125">
        <f t="shared" si="274"/>
        <v>0</v>
      </c>
      <c r="BW150" s="125">
        <f t="shared" si="275"/>
        <v>0</v>
      </c>
      <c r="BX150" s="125">
        <f t="shared" si="276"/>
        <v>0</v>
      </c>
      <c r="BY150" s="125">
        <f t="shared" si="277"/>
        <v>0</v>
      </c>
      <c r="BZ150" s="125">
        <f t="shared" si="278"/>
        <v>0</v>
      </c>
      <c r="CA150" s="125">
        <f t="shared" si="279"/>
        <v>0</v>
      </c>
      <c r="CB150" s="125">
        <f t="shared" si="280"/>
        <v>0</v>
      </c>
      <c r="CC150" s="125">
        <f t="shared" si="281"/>
        <v>0</v>
      </c>
      <c r="CD150" s="125">
        <f t="shared" si="282"/>
        <v>0</v>
      </c>
      <c r="CE150" s="125">
        <f t="shared" si="283"/>
        <v>0</v>
      </c>
      <c r="CF150" s="2">
        <f>IFERROR(IF($F150="地位Ⅰ",INDEX(幹材積成長量!$I$7:$K$148,MATCH((【入力】吸収量・排出量算定シート!$H150+(【入力】吸収量・排出量算定シート!CF$17-【入力】吸収量・排出量算定シート!$CF$17)),幹材積成長量!$I$7:$I$148,0),MATCH(【入力】吸収量・排出量算定シート!$G150,幹材積成長量!$I$7:$K$7,0)),IF($F150="地位Ⅲ",INDEX(幹材積成長量!$O$7:$Q$148,MATCH((【入力】吸収量・排出量算定シート!$H150+(【入力】吸収量・排出量算定シート!CF$17-【入力】吸収量・排出量算定シート!$CF$17)),幹材積成長量!$O$7:$O$148,0),MATCH(【入力】吸収量・排出量算定シート!$G150,幹材積成長量!$O$7:$Q$7,0)),INDEX(幹材積成長量!$L$7:$N$148,MATCH((【入力】吸収量・排出量算定シート!$H150+(【入力】吸収量・排出量算定シート!CF$17-【入力】吸収量・排出量算定シート!$CF$17)),幹材積成長量!$L$7:$L$148,0),MATCH(【入力】吸収量・排出量算定シート!$G150,幹材積成長量!$L$7:$N$7,0)))),0)</f>
        <v>0</v>
      </c>
      <c r="CG150" s="2">
        <f>IFERROR(IF($F150="地位Ⅰ",INDEX(幹材積成長量!$I$7:$K$148,MATCH((【入力】吸収量・排出量算定シート!$H150+(【入力】吸収量・排出量算定シート!CG$17-【入力】吸収量・排出量算定シート!$CF$17)),幹材積成長量!$I$7:$I$148,0),MATCH(【入力】吸収量・排出量算定シート!$G150,幹材積成長量!$I$7:$K$7,0)),IF($F150="地位Ⅲ",INDEX(幹材積成長量!$O$7:$Q$148,MATCH((【入力】吸収量・排出量算定シート!$H150+(【入力】吸収量・排出量算定シート!CG$17-【入力】吸収量・排出量算定シート!$CF$17)),幹材積成長量!$O$7:$O$148,0),MATCH(【入力】吸収量・排出量算定シート!$G150,幹材積成長量!$O$7:$Q$7,0)),INDEX(幹材積成長量!$L$7:$N$148,MATCH((【入力】吸収量・排出量算定シート!$H150+(【入力】吸収量・排出量算定シート!CG$17-【入力】吸収量・排出量算定シート!$CF$17)),幹材積成長量!$L$7:$L$148,0),MATCH(【入力】吸収量・排出量算定シート!$G150,幹材積成長量!$L$7:$N$7,0)))),0)</f>
        <v>0</v>
      </c>
      <c r="CH150" s="2">
        <f>IFERROR(IF($F150="地位Ⅰ",INDEX(幹材積成長量!$I$7:$K$148,MATCH((【入力】吸収量・排出量算定シート!$H150+(【入力】吸収量・排出量算定シート!CH$17-【入力】吸収量・排出量算定シート!$CF$17)),幹材積成長量!$I$7:$I$148,0),MATCH(【入力】吸収量・排出量算定シート!$G150,幹材積成長量!$I$7:$K$7,0)),IF($F150="地位Ⅲ",INDEX(幹材積成長量!$O$7:$Q$148,MATCH((【入力】吸収量・排出量算定シート!$H150+(【入力】吸収量・排出量算定シート!CH$17-【入力】吸収量・排出量算定シート!$CF$17)),幹材積成長量!$O$7:$O$148,0),MATCH(【入力】吸収量・排出量算定シート!$G150,幹材積成長量!$O$7:$Q$7,0)),INDEX(幹材積成長量!$L$7:$N$148,MATCH((【入力】吸収量・排出量算定シート!$H150+(【入力】吸収量・排出量算定シート!CH$17-【入力】吸収量・排出量算定シート!$CF$17)),幹材積成長量!$L$7:$L$148,0),MATCH(【入力】吸収量・排出量算定シート!$G150,幹材積成長量!$L$7:$N$7,0)))),0)</f>
        <v>0</v>
      </c>
      <c r="CI150" s="2">
        <f>IFERROR(IF($F150="地位Ⅰ",INDEX(幹材積成長量!$I$7:$K$148,MATCH((【入力】吸収量・排出量算定シート!$H150+(【入力】吸収量・排出量算定シート!CI$17-【入力】吸収量・排出量算定シート!$CF$17)),幹材積成長量!$I$7:$I$148,0),MATCH(【入力】吸収量・排出量算定シート!$G150,幹材積成長量!$I$7:$K$7,0)),IF($F150="地位Ⅲ",INDEX(幹材積成長量!$O$7:$Q$148,MATCH((【入力】吸収量・排出量算定シート!$H150+(【入力】吸収量・排出量算定シート!CI$17-【入力】吸収量・排出量算定シート!$CF$17)),幹材積成長量!$O$7:$O$148,0),MATCH(【入力】吸収量・排出量算定シート!$G150,幹材積成長量!$O$7:$Q$7,0)),INDEX(幹材積成長量!$L$7:$N$148,MATCH((【入力】吸収量・排出量算定シート!$H150+(【入力】吸収量・排出量算定シート!CI$17-【入力】吸収量・排出量算定シート!$CF$17)),幹材積成長量!$L$7:$L$148,0),MATCH(【入力】吸収量・排出量算定シート!$G150,幹材積成長量!$L$7:$N$7,0)))),0)</f>
        <v>0</v>
      </c>
      <c r="CJ150" s="2">
        <f>IFERROR(IF($F150="地位Ⅰ",INDEX(幹材積成長量!$I$7:$K$148,MATCH((【入力】吸収量・排出量算定シート!$H150+(【入力】吸収量・排出量算定シート!CJ$17-【入力】吸収量・排出量算定シート!$CF$17)),幹材積成長量!$I$7:$I$148,0),MATCH(【入力】吸収量・排出量算定シート!$G150,幹材積成長量!$I$7:$K$7,0)),IF($F150="地位Ⅲ",INDEX(幹材積成長量!$O$7:$Q$148,MATCH((【入力】吸収量・排出量算定シート!$H150+(【入力】吸収量・排出量算定シート!CJ$17-【入力】吸収量・排出量算定シート!$CF$17)),幹材積成長量!$O$7:$O$148,0),MATCH(【入力】吸収量・排出量算定シート!$G150,幹材積成長量!$O$7:$Q$7,0)),INDEX(幹材積成長量!$L$7:$N$148,MATCH((【入力】吸収量・排出量算定シート!$H150+(【入力】吸収量・排出量算定シート!CJ$17-【入力】吸収量・排出量算定シート!$CF$17)),幹材積成長量!$L$7:$L$148,0),MATCH(【入力】吸収量・排出量算定シート!$G150,幹材積成長量!$L$7:$N$7,0)))),0)</f>
        <v>0</v>
      </c>
      <c r="CK150" s="2">
        <f>IFERROR(IF($F150="地位Ⅰ",INDEX(幹材積成長量!$I$7:$K$148,MATCH((【入力】吸収量・排出量算定シート!$H150+(【入力】吸収量・排出量算定シート!CK$17-【入力】吸収量・排出量算定シート!$CF$17)),幹材積成長量!$I$7:$I$148,0),MATCH(【入力】吸収量・排出量算定シート!$G150,幹材積成長量!$I$7:$K$7,0)),IF($F150="地位Ⅲ",INDEX(幹材積成長量!$O$7:$Q$148,MATCH((【入力】吸収量・排出量算定シート!$H150+(【入力】吸収量・排出量算定シート!CK$17-【入力】吸収量・排出量算定シート!$CF$17)),幹材積成長量!$O$7:$O$148,0),MATCH(【入力】吸収量・排出量算定シート!$G150,幹材積成長量!$O$7:$Q$7,0)),INDEX(幹材積成長量!$L$7:$N$148,MATCH((【入力】吸収量・排出量算定シート!$H150+(【入力】吸収量・排出量算定シート!CK$17-【入力】吸収量・排出量算定シート!$CF$17)),幹材積成長量!$L$7:$L$148,0),MATCH(【入力】吸収量・排出量算定シート!$G150,幹材積成長量!$L$7:$N$7,0)))),0)</f>
        <v>0</v>
      </c>
      <c r="CL150" s="2">
        <f>IFERROR(IF($F150="地位Ⅰ",INDEX(幹材積成長量!$I$7:$K$148,MATCH((【入力】吸収量・排出量算定シート!$H150+(【入力】吸収量・排出量算定シート!CL$17-【入力】吸収量・排出量算定シート!$CF$17)),幹材積成長量!$I$7:$I$148,0),MATCH(【入力】吸収量・排出量算定シート!$G150,幹材積成長量!$I$7:$K$7,0)),IF($F150="地位Ⅲ",INDEX(幹材積成長量!$O$7:$Q$148,MATCH((【入力】吸収量・排出量算定シート!$H150+(【入力】吸収量・排出量算定シート!CL$17-【入力】吸収量・排出量算定シート!$CF$17)),幹材積成長量!$O$7:$O$148,0),MATCH(【入力】吸収量・排出量算定シート!$G150,幹材積成長量!$O$7:$Q$7,0)),INDEX(幹材積成長量!$L$7:$N$148,MATCH((【入力】吸収量・排出量算定シート!$H150+(【入力】吸収量・排出量算定シート!CL$17-【入力】吸収量・排出量算定シート!$CF$17)),幹材積成長量!$L$7:$L$148,0),MATCH(【入力】吸収量・排出量算定シート!$G150,幹材積成長量!$L$7:$N$7,0)))),0)</f>
        <v>0</v>
      </c>
      <c r="CM150" s="2">
        <f>IFERROR(IF($F150="地位Ⅰ",INDEX(幹材積成長量!$I$7:$K$148,MATCH((【入力】吸収量・排出量算定シート!$H150+(【入力】吸収量・排出量算定シート!CM$17-【入力】吸収量・排出量算定シート!$CF$17)),幹材積成長量!$I$7:$I$148,0),MATCH(【入力】吸収量・排出量算定シート!$G150,幹材積成長量!$I$7:$K$7,0)),IF($F150="地位Ⅲ",INDEX(幹材積成長量!$O$7:$Q$148,MATCH((【入力】吸収量・排出量算定シート!$H150+(【入力】吸収量・排出量算定シート!CM$17-【入力】吸収量・排出量算定シート!$CF$17)),幹材積成長量!$O$7:$O$148,0),MATCH(【入力】吸収量・排出量算定シート!$G150,幹材積成長量!$O$7:$Q$7,0)),INDEX(幹材積成長量!$L$7:$N$148,MATCH((【入力】吸収量・排出量算定シート!$H150+(【入力】吸収量・排出量算定シート!CM$17-【入力】吸収量・排出量算定シート!$CF$17)),幹材積成長量!$L$7:$L$148,0),MATCH(【入力】吸収量・排出量算定シート!$G150,幹材積成長量!$L$7:$N$7,0)))),0)</f>
        <v>0</v>
      </c>
      <c r="CN150" s="2">
        <f>IFERROR(IF($F150="地位Ⅰ",INDEX(幹材積成長量!$I$7:$K$148,MATCH((【入力】吸収量・排出量算定シート!$H150+(【入力】吸収量・排出量算定シート!CN$17-【入力】吸収量・排出量算定シート!$CF$17)),幹材積成長量!$I$7:$I$148,0),MATCH(【入力】吸収量・排出量算定シート!$G150,幹材積成長量!$I$7:$K$7,0)),IF($F150="地位Ⅲ",INDEX(幹材積成長量!$O$7:$Q$148,MATCH((【入力】吸収量・排出量算定シート!$H150+(【入力】吸収量・排出量算定シート!CN$17-【入力】吸収量・排出量算定シート!$CF$17)),幹材積成長量!$O$7:$O$148,0),MATCH(【入力】吸収量・排出量算定シート!$G150,幹材積成長量!$O$7:$Q$7,0)),INDEX(幹材積成長量!$L$7:$N$148,MATCH((【入力】吸収量・排出量算定シート!$H150+(【入力】吸収量・排出量算定シート!CN$17-【入力】吸収量・排出量算定シート!$CF$17)),幹材積成長量!$L$7:$L$148,0),MATCH(【入力】吸収量・排出量算定シート!$G150,幹材積成長量!$L$7:$N$7,0)))),0)</f>
        <v>0</v>
      </c>
      <c r="CO150" s="2">
        <f>IFERROR(IF($F150="地位Ⅰ",INDEX(幹材積成長量!$I$7:$K$148,MATCH((【入力】吸収量・排出量算定シート!$H150+(【入力】吸収量・排出量算定シート!CO$17-【入力】吸収量・排出量算定シート!$CF$17)),幹材積成長量!$I$7:$I$148,0),MATCH(【入力】吸収量・排出量算定シート!$G150,幹材積成長量!$I$7:$K$7,0)),IF($F150="地位Ⅲ",INDEX(幹材積成長量!$O$7:$Q$148,MATCH((【入力】吸収量・排出量算定シート!$H150+(【入力】吸収量・排出量算定シート!CO$17-【入力】吸収量・排出量算定シート!$CF$17)),幹材積成長量!$O$7:$O$148,0),MATCH(【入力】吸収量・排出量算定シート!$G150,幹材積成長量!$O$7:$Q$7,0)),INDEX(幹材積成長量!$L$7:$N$148,MATCH((【入力】吸収量・排出量算定シート!$H150+(【入力】吸収量・排出量算定シート!CO$17-【入力】吸収量・排出量算定シート!$CF$17)),幹材積成長量!$L$7:$L$148,0),MATCH(【入力】吸収量・排出量算定シート!$G150,幹材積成長量!$L$7:$N$7,0)))),0)</f>
        <v>0</v>
      </c>
      <c r="CP150" s="2">
        <f>IFERROR(IF($F150="地位Ⅰ",INDEX(幹材積成長量!$I$7:$K$148,MATCH((【入力】吸収量・排出量算定シート!$H150+(【入力】吸収量・排出量算定シート!CP$17-【入力】吸収量・排出量算定シート!$CF$17)),幹材積成長量!$I$7:$I$148,0),MATCH(【入力】吸収量・排出量算定シート!$G150,幹材積成長量!$I$7:$K$7,0)),IF($F150="地位Ⅲ",INDEX(幹材積成長量!$O$7:$Q$148,MATCH((【入力】吸収量・排出量算定シート!$H150+(【入力】吸収量・排出量算定シート!CP$17-【入力】吸収量・排出量算定シート!$CF$17)),幹材積成長量!$O$7:$O$148,0),MATCH(【入力】吸収量・排出量算定シート!$G150,幹材積成長量!$O$7:$Q$7,0)),INDEX(幹材積成長量!$L$7:$N$148,MATCH((【入力】吸収量・排出量算定シート!$H150+(【入力】吸収量・排出量算定シート!CP$17-【入力】吸収量・排出量算定シート!$CF$17)),幹材積成長量!$L$7:$L$148,0),MATCH(【入力】吸収量・排出量算定シート!$G150,幹材積成長量!$L$7:$N$7,0)))),0)</f>
        <v>0</v>
      </c>
      <c r="CQ150" s="2">
        <f>IFERROR(IF($F150="地位Ⅰ",INDEX(幹材積成長量!$I$7:$K$148,MATCH((【入力】吸収量・排出量算定シート!$H150+(【入力】吸収量・排出量算定シート!CQ$17-【入力】吸収量・排出量算定シート!$CF$17)),幹材積成長量!$I$7:$I$148,0),MATCH(【入力】吸収量・排出量算定シート!$G150,幹材積成長量!$I$7:$K$7,0)),IF($F150="地位Ⅲ",INDEX(幹材積成長量!$O$7:$Q$148,MATCH((【入力】吸収量・排出量算定シート!$H150+(【入力】吸収量・排出量算定シート!CQ$17-【入力】吸収量・排出量算定シート!$CF$17)),幹材積成長量!$O$7:$O$148,0),MATCH(【入力】吸収量・排出量算定シート!$G150,幹材積成長量!$O$7:$Q$7,0)),INDEX(幹材積成長量!$L$7:$N$148,MATCH((【入力】吸収量・排出量算定シート!$H150+(【入力】吸収量・排出量算定シート!CQ$17-【入力】吸収量・排出量算定シート!$CF$17)),幹材積成長量!$L$7:$L$148,0),MATCH(【入力】吸収量・排出量算定シート!$G150,幹材積成長量!$L$7:$N$7,0)))),0)</f>
        <v>0</v>
      </c>
      <c r="CR150" s="2">
        <f>IFERROR(IF($F150="地位Ⅰ",INDEX(幹材積成長量!$I$7:$K$148,MATCH((【入力】吸収量・排出量算定シート!$H150+(【入力】吸収量・排出量算定シート!CR$17-【入力】吸収量・排出量算定シート!$CF$17)),幹材積成長量!$I$7:$I$148,0),MATCH(【入力】吸収量・排出量算定シート!$G150,幹材積成長量!$I$7:$K$7,0)),IF($F150="地位Ⅲ",INDEX(幹材積成長量!$O$7:$Q$148,MATCH((【入力】吸収量・排出量算定シート!$H150+(【入力】吸収量・排出量算定シート!CR$17-【入力】吸収量・排出量算定シート!$CF$17)),幹材積成長量!$O$7:$O$148,0),MATCH(【入力】吸収量・排出量算定シート!$G150,幹材積成長量!$O$7:$Q$7,0)),INDEX(幹材積成長量!$L$7:$N$148,MATCH((【入力】吸収量・排出量算定シート!$H150+(【入力】吸収量・排出量算定シート!CR$17-【入力】吸収量・排出量算定シート!$CF$17)),幹材積成長量!$L$7:$L$148,0),MATCH(【入力】吸収量・排出量算定シート!$G150,幹材積成長量!$L$7:$N$7,0)))),0)</f>
        <v>0</v>
      </c>
      <c r="CS150" s="2">
        <f>IFERROR(IF($F150="地位Ⅰ",INDEX(幹材積成長量!$I$7:$K$148,MATCH((【入力】吸収量・排出量算定シート!$H150+(【入力】吸収量・排出量算定シート!CS$17-【入力】吸収量・排出量算定シート!$CF$17)),幹材積成長量!$I$7:$I$148,0),MATCH(【入力】吸収量・排出量算定シート!$G150,幹材積成長量!$I$7:$K$7,0)),IF($F150="地位Ⅲ",INDEX(幹材積成長量!$O$7:$Q$148,MATCH((【入力】吸収量・排出量算定シート!$H150+(【入力】吸収量・排出量算定シート!CS$17-【入力】吸収量・排出量算定シート!$CF$17)),幹材積成長量!$O$7:$O$148,0),MATCH(【入力】吸収量・排出量算定シート!$G150,幹材積成長量!$O$7:$Q$7,0)),INDEX(幹材積成長量!$L$7:$N$148,MATCH((【入力】吸収量・排出量算定シート!$H150+(【入力】吸収量・排出量算定シート!CS$17-【入力】吸収量・排出量算定シート!$CF$17)),幹材積成長量!$L$7:$L$148,0),MATCH(【入力】吸収量・排出量算定シート!$G150,幹材積成長量!$L$7:$N$7,0)))),0)</f>
        <v>0</v>
      </c>
      <c r="CT150" s="2">
        <f>IFERROR(IF($F150="地位Ⅰ",INDEX(幹材積成長量!$I$7:$K$148,MATCH((【入力】吸収量・排出量算定シート!$H150+(【入力】吸収量・排出量算定シート!CT$17-【入力】吸収量・排出量算定シート!$CF$17)),幹材積成長量!$I$7:$I$148,0),MATCH(【入力】吸収量・排出量算定シート!$G150,幹材積成長量!$I$7:$K$7,0)),IF($F150="地位Ⅲ",INDEX(幹材積成長量!$O$7:$Q$148,MATCH((【入力】吸収量・排出量算定シート!$H150+(【入力】吸収量・排出量算定シート!CT$17-【入力】吸収量・排出量算定シート!$CF$17)),幹材積成長量!$O$7:$O$148,0),MATCH(【入力】吸収量・排出量算定シート!$G150,幹材積成長量!$O$7:$Q$7,0)),INDEX(幹材積成長量!$L$7:$N$148,MATCH((【入力】吸収量・排出量算定シート!$H150+(【入力】吸収量・排出量算定シート!CT$17-【入力】吸収量・排出量算定シート!$CF$17)),幹材積成長量!$L$7:$L$148,0),MATCH(【入力】吸収量・排出量算定シート!$G150,幹材積成長量!$L$7:$N$7,0)))),0)</f>
        <v>0</v>
      </c>
      <c r="CU150" s="2">
        <f>IFERROR(IF($F150="地位Ⅰ",INDEX(幹材積成長量!$I$7:$K$148,MATCH((【入力】吸収量・排出量算定シート!$H150+(【入力】吸収量・排出量算定シート!CU$17-【入力】吸収量・排出量算定シート!$CF$17)),幹材積成長量!$I$7:$I$148,0),MATCH(【入力】吸収量・排出量算定シート!$G150,幹材積成長量!$I$7:$K$7,0)),IF($F150="地位Ⅲ",INDEX(幹材積成長量!$O$7:$Q$148,MATCH((【入力】吸収量・排出量算定シート!$H150+(【入力】吸収量・排出量算定シート!CU$17-【入力】吸収量・排出量算定シート!$CF$17)),幹材積成長量!$O$7:$O$148,0),MATCH(【入力】吸収量・排出量算定シート!$G150,幹材積成長量!$O$7:$Q$7,0)),INDEX(幹材積成長量!$L$7:$N$148,MATCH((【入力】吸収量・排出量算定シート!$H150+(【入力】吸収量・排出量算定シート!CU$17-【入力】吸収量・排出量算定シート!$CF$17)),幹材積成長量!$L$7:$L$148,0),MATCH(【入力】吸収量・排出量算定シート!$G150,幹材積成長量!$L$7:$N$7,0)))),0)</f>
        <v>0</v>
      </c>
      <c r="CV150" s="2">
        <f>IFERROR(IF($F150="地位Ⅰ",INDEX(幹材積成長量!$I$7:$K$148,MATCH((【入力】吸収量・排出量算定シート!$H150+(【入力】吸収量・排出量算定シート!CV$17-【入力】吸収量・排出量算定シート!$CF$17)),幹材積成長量!$I$7:$I$148,0),MATCH(【入力】吸収量・排出量算定シート!$G150,幹材積成長量!$I$7:$K$7,0)),IF($F150="地位Ⅲ",INDEX(幹材積成長量!$O$7:$Q$148,MATCH((【入力】吸収量・排出量算定シート!$H150+(【入力】吸収量・排出量算定シート!CV$17-【入力】吸収量・排出量算定シート!$CF$17)),幹材積成長量!$O$7:$O$148,0),MATCH(【入力】吸収量・排出量算定シート!$G150,幹材積成長量!$O$7:$Q$7,0)),INDEX(幹材積成長量!$L$7:$N$148,MATCH((【入力】吸収量・排出量算定シート!$H150+(【入力】吸収量・排出量算定シート!CV$17-【入力】吸収量・排出量算定シート!$CF$17)),幹材積成長量!$L$7:$L$148,0),MATCH(【入力】吸収量・排出量算定シート!$G150,幹材積成長量!$L$7:$N$7,0)))),0)</f>
        <v>0</v>
      </c>
      <c r="CW150" s="2">
        <f t="shared" si="284"/>
        <v>0</v>
      </c>
      <c r="CX150" s="2">
        <f t="shared" si="285"/>
        <v>0</v>
      </c>
      <c r="CY150" s="2">
        <f t="shared" si="286"/>
        <v>0</v>
      </c>
      <c r="CZ150" s="2">
        <f t="shared" si="287"/>
        <v>0</v>
      </c>
      <c r="DA150" s="2">
        <f t="shared" si="288"/>
        <v>0</v>
      </c>
      <c r="DB150" s="2">
        <f t="shared" si="289"/>
        <v>0</v>
      </c>
      <c r="DC150" s="2">
        <f t="shared" si="290"/>
        <v>0</v>
      </c>
      <c r="DD150" s="2">
        <f t="shared" si="291"/>
        <v>0</v>
      </c>
      <c r="DE150" s="2">
        <f t="shared" si="292"/>
        <v>0</v>
      </c>
      <c r="DF150" s="2">
        <f t="shared" si="293"/>
        <v>0</v>
      </c>
      <c r="DG150" s="2">
        <f t="shared" si="294"/>
        <v>0</v>
      </c>
      <c r="DH150" s="2">
        <f t="shared" si="295"/>
        <v>0</v>
      </c>
      <c r="DI150" s="2">
        <f t="shared" si="296"/>
        <v>0</v>
      </c>
      <c r="DJ150" s="2">
        <f t="shared" si="297"/>
        <v>0</v>
      </c>
      <c r="DK150" s="2">
        <f t="shared" si="298"/>
        <v>0</v>
      </c>
      <c r="DL150" s="2">
        <f t="shared" si="299"/>
        <v>0</v>
      </c>
      <c r="DM150" s="2">
        <f t="shared" si="300"/>
        <v>0</v>
      </c>
      <c r="DN150" s="187">
        <f>IFERROR(IF($F150="地位Ⅰ",INDEX(幹材積成長量!$AE$7:$AG$14,8,MATCH(【入力】吸収量・排出量算定シート!$G150,幹材積成長量!$AE$7:$AG$7,0)),IF($F150="地位Ⅲ",INDEX(幹材積成長量!$AK$7:$AM$14,8,MATCH(【入力】吸収量・排出量算定シート!$G150,幹材積成長量!$AK$7:$AM$7,0)),INDEX(幹材積成長量!$AH$7:$AJ$14,8,MATCH(【入力】吸収量・排出量算定シート!$G150,幹材積成長量!$AH$7:$AJ$7,0)))),0)</f>
        <v>0</v>
      </c>
      <c r="DO150" s="187">
        <f>IFERROR(IF($F150="地位Ⅰ",INDEX(幹材積成長量!$AE$7:$AG$14,8,MATCH(【入力】吸収量・排出量算定シート!$G150,幹材積成長量!$AE$7:$AG$7,0)),IF($F150="地位Ⅲ",INDEX(幹材積成長量!$AK$7:$AM$14,8,MATCH(【入力】吸収量・排出量算定シート!$G150,幹材積成長量!$AK$7:$AM$7,0)),INDEX(幹材積成長量!$AH$7:$AJ$14,8,MATCH(【入力】吸収量・排出量算定シート!$G150,幹材積成長量!$AH$7:$AJ$7,0)))),0)</f>
        <v>0</v>
      </c>
      <c r="DP150" s="187">
        <f>IFERROR(IF($F150="地位Ⅰ",INDEX(幹材積成長量!$AE$7:$AG$14,8,MATCH(【入力】吸収量・排出量算定シート!$G150,幹材積成長量!$AE$7:$AG$7,0)),IF($F150="地位Ⅲ",INDEX(幹材積成長量!$AK$7:$AM$14,8,MATCH(【入力】吸収量・排出量算定シート!$G150,幹材積成長量!$AK$7:$AM$7,0)),INDEX(幹材積成長量!$AH$7:$AJ$14,8,MATCH(【入力】吸収量・排出量算定シート!$G150,幹材積成長量!$AH$7:$AJ$7,0)))),0)</f>
        <v>0</v>
      </c>
      <c r="DQ150" s="187">
        <f>IFERROR(IF($F150="地位Ⅰ",INDEX(幹材積成長量!$AE$7:$AG$14,8,MATCH(【入力】吸収量・排出量算定シート!$G150,幹材積成長量!$AE$7:$AG$7,0)),IF($F150="地位Ⅲ",INDEX(幹材積成長量!$AK$7:$AM$14,8,MATCH(【入力】吸収量・排出量算定シート!$G150,幹材積成長量!$AK$7:$AM$7,0)),INDEX(幹材積成長量!$AH$7:$AJ$14,8,MATCH(【入力】吸収量・排出量算定シート!$G150,幹材積成長量!$AH$7:$AJ$7,0)))),0)</f>
        <v>0</v>
      </c>
      <c r="DR150" s="187">
        <f>IFERROR(IF($F150="地位Ⅰ",INDEX(幹材積成長量!$AE$7:$AG$14,8,MATCH(【入力】吸収量・排出量算定シート!$G150,幹材積成長量!$AE$7:$AG$7,0)),IF($F150="地位Ⅲ",INDEX(幹材積成長量!$AK$7:$AM$14,8,MATCH(【入力】吸収量・排出量算定シート!$G150,幹材積成長量!$AK$7:$AM$7,0)),INDEX(幹材積成長量!$AH$7:$AJ$14,8,MATCH(【入力】吸収量・排出量算定シート!$G150,幹材積成長量!$AH$7:$AJ$7,0)))),0)</f>
        <v>0</v>
      </c>
      <c r="DS150" s="187">
        <f>IFERROR(IF($F150="地位Ⅰ",INDEX(幹材積成長量!$AE$7:$AG$14,8,MATCH(【入力】吸収量・排出量算定シート!$G150,幹材積成長量!$AE$7:$AG$7,0)),IF($F150="地位Ⅲ",INDEX(幹材積成長量!$AK$7:$AM$14,8,MATCH(【入力】吸収量・排出量算定シート!$G150,幹材積成長量!$AK$7:$AM$7,0)),INDEX(幹材積成長量!$AH$7:$AJ$14,8,MATCH(【入力】吸収量・排出量算定シート!$G150,幹材積成長量!$AH$7:$AJ$7,0)))),0)</f>
        <v>0</v>
      </c>
      <c r="DT150" s="187">
        <f>IFERROR(IF($F150="地位Ⅰ",INDEX(幹材積成長量!$AE$7:$AG$14,8,MATCH(【入力】吸収量・排出量算定シート!$G150,幹材積成長量!$AE$7:$AG$7,0)),IF($F150="地位Ⅲ",INDEX(幹材積成長量!$AK$7:$AM$14,8,MATCH(【入力】吸収量・排出量算定シート!$G150,幹材積成長量!$AK$7:$AM$7,0)),INDEX(幹材積成長量!$AH$7:$AJ$14,8,MATCH(【入力】吸収量・排出量算定シート!$G150,幹材積成長量!$AH$7:$AJ$7,0)))),0)</f>
        <v>0</v>
      </c>
      <c r="DU150" s="187">
        <f>IFERROR(IF($F150="地位Ⅰ",INDEX(幹材積成長量!$AE$7:$AG$14,8,MATCH(【入力】吸収量・排出量算定シート!$G150,幹材積成長量!$AE$7:$AG$7,0)),IF($F150="地位Ⅲ",INDEX(幹材積成長量!$AK$7:$AM$14,8,MATCH(【入力】吸収量・排出量算定シート!$G150,幹材積成長量!$AK$7:$AM$7,0)),INDEX(幹材積成長量!$AH$7:$AJ$14,8,MATCH(【入力】吸収量・排出量算定シート!$G150,幹材積成長量!$AH$7:$AJ$7,0)))),0)</f>
        <v>0</v>
      </c>
      <c r="DV150" s="187">
        <f>IFERROR(IF($F150="地位Ⅰ",INDEX(幹材積成長量!$AE$7:$AG$14,8,MATCH(【入力】吸収量・排出量算定シート!$G150,幹材積成長量!$AE$7:$AG$7,0)),IF($F150="地位Ⅲ",INDEX(幹材積成長量!$AK$7:$AM$14,8,MATCH(【入力】吸収量・排出量算定シート!$G150,幹材積成長量!$AK$7:$AM$7,0)),INDEX(幹材積成長量!$AH$7:$AJ$14,8,MATCH(【入力】吸収量・排出量算定シート!$G150,幹材積成長量!$AH$7:$AJ$7,0)))),0)</f>
        <v>0</v>
      </c>
      <c r="DW150" s="187">
        <f>IFERROR(IF($F150="地位Ⅰ",INDEX(幹材積成長量!$AE$7:$AG$14,8,MATCH(【入力】吸収量・排出量算定シート!$G150,幹材積成長量!$AE$7:$AG$7,0)),IF($F150="地位Ⅲ",INDEX(幹材積成長量!$AK$7:$AM$14,8,MATCH(【入力】吸収量・排出量算定シート!$G150,幹材積成長量!$AK$7:$AM$7,0)),INDEX(幹材積成長量!$AH$7:$AJ$14,8,MATCH(【入力】吸収量・排出量算定シート!$G150,幹材積成長量!$AH$7:$AJ$7,0)))),0)</f>
        <v>0</v>
      </c>
      <c r="DX150" s="187">
        <f>IFERROR(IF($F150="地位Ⅰ",INDEX(幹材積成長量!$AE$7:$AG$14,8,MATCH(【入力】吸収量・排出量算定シート!$G150,幹材積成長量!$AE$7:$AG$7,0)),IF($F150="地位Ⅲ",INDEX(幹材積成長量!$AK$7:$AM$14,8,MATCH(【入力】吸収量・排出量算定シート!$G150,幹材積成長量!$AK$7:$AM$7,0)),INDEX(幹材積成長量!$AH$7:$AJ$14,8,MATCH(【入力】吸収量・排出量算定シート!$G150,幹材積成長量!$AH$7:$AJ$7,0)))),0)</f>
        <v>0</v>
      </c>
      <c r="DY150" s="187">
        <f>IFERROR(IF($F150="地位Ⅰ",INDEX(幹材積成長量!$AE$7:$AG$14,8,MATCH(【入力】吸収量・排出量算定シート!$G150,幹材積成長量!$AE$7:$AG$7,0)),IF($F150="地位Ⅲ",INDEX(幹材積成長量!$AK$7:$AM$14,8,MATCH(【入力】吸収量・排出量算定シート!$G150,幹材積成長量!$AK$7:$AM$7,0)),INDEX(幹材積成長量!$AH$7:$AJ$14,8,MATCH(【入力】吸収量・排出量算定シート!$G150,幹材積成長量!$AH$7:$AJ$7,0)))),0)</f>
        <v>0</v>
      </c>
      <c r="DZ150" s="187">
        <f>IFERROR(IF($F150="地位Ⅰ",INDEX(幹材積成長量!$AE$7:$AG$14,8,MATCH(【入力】吸収量・排出量算定シート!$G150,幹材積成長量!$AE$7:$AG$7,0)),IF($F150="地位Ⅲ",INDEX(幹材積成長量!$AK$7:$AM$14,8,MATCH(【入力】吸収量・排出量算定シート!$G150,幹材積成長量!$AK$7:$AM$7,0)),INDEX(幹材積成長量!$AH$7:$AJ$14,8,MATCH(【入力】吸収量・排出量算定シート!$G150,幹材積成長量!$AH$7:$AJ$7,0)))),0)</f>
        <v>0</v>
      </c>
      <c r="EA150" s="187">
        <f>IFERROR(IF($F150="地位Ⅰ",INDEX(幹材積成長量!$AE$7:$AG$14,8,MATCH(【入力】吸収量・排出量算定シート!$G150,幹材積成長量!$AE$7:$AG$7,0)),IF($F150="地位Ⅲ",INDEX(幹材積成長量!$AK$7:$AM$14,8,MATCH(【入力】吸収量・排出量算定シート!$G150,幹材積成長量!$AK$7:$AM$7,0)),INDEX(幹材積成長量!$AH$7:$AJ$14,8,MATCH(【入力】吸収量・排出量算定シート!$G150,幹材積成長量!$AH$7:$AJ$7,0)))),0)</f>
        <v>0</v>
      </c>
      <c r="EB150" s="187">
        <f>IFERROR(IF($F150="地位Ⅰ",INDEX(幹材積成長量!$AE$7:$AG$14,8,MATCH(【入力】吸収量・排出量算定シート!$G150,幹材積成長量!$AE$7:$AG$7,0)),IF($F150="地位Ⅲ",INDEX(幹材積成長量!$AK$7:$AM$14,8,MATCH(【入力】吸収量・排出量算定シート!$G150,幹材積成長量!$AK$7:$AM$7,0)),INDEX(幹材積成長量!$AH$7:$AJ$14,8,MATCH(【入力】吸収量・排出量算定シート!$G150,幹材積成長量!$AH$7:$AJ$7,0)))),0)</f>
        <v>0</v>
      </c>
      <c r="EC150" s="187">
        <f>IFERROR(IF($F150="地位Ⅰ",INDEX(幹材積成長量!$AE$7:$AG$14,8,MATCH(【入力】吸収量・排出量算定シート!$G150,幹材積成長量!$AE$7:$AG$7,0)),IF($F150="地位Ⅲ",INDEX(幹材積成長量!$AK$7:$AM$14,8,MATCH(【入力】吸収量・排出量算定シート!$G150,幹材積成長量!$AK$7:$AM$7,0)),INDEX(幹材積成長量!$AH$7:$AJ$14,8,MATCH(【入力】吸収量・排出量算定シート!$G150,幹材積成長量!$AH$7:$AJ$7,0)))),0)</f>
        <v>0</v>
      </c>
      <c r="ED150" s="186">
        <f t="shared" si="301"/>
        <v>0</v>
      </c>
      <c r="EE150" s="186">
        <f t="shared" si="302"/>
        <v>0</v>
      </c>
      <c r="EF150" s="186">
        <f t="shared" si="303"/>
        <v>0</v>
      </c>
      <c r="EG150" s="186">
        <f t="shared" si="304"/>
        <v>0</v>
      </c>
      <c r="EH150" s="186">
        <f t="shared" si="305"/>
        <v>0</v>
      </c>
      <c r="EI150" s="186">
        <f t="shared" si="306"/>
        <v>0</v>
      </c>
      <c r="EJ150" s="186">
        <f t="shared" si="307"/>
        <v>0</v>
      </c>
      <c r="EK150" s="186">
        <f t="shared" si="308"/>
        <v>0</v>
      </c>
      <c r="EL150" s="186">
        <f t="shared" si="309"/>
        <v>0</v>
      </c>
      <c r="EM150" s="186">
        <f t="shared" si="310"/>
        <v>0</v>
      </c>
      <c r="EN150" s="186">
        <f t="shared" si="311"/>
        <v>0</v>
      </c>
      <c r="EO150" s="186">
        <f t="shared" si="312"/>
        <v>0</v>
      </c>
      <c r="EP150" s="186">
        <f t="shared" si="313"/>
        <v>0</v>
      </c>
      <c r="EQ150" s="186">
        <f t="shared" si="314"/>
        <v>0</v>
      </c>
      <c r="ER150" s="186">
        <f t="shared" si="315"/>
        <v>0</v>
      </c>
      <c r="ES150" s="186">
        <f t="shared" si="316"/>
        <v>0</v>
      </c>
      <c r="ET150" s="186">
        <f t="shared" si="317"/>
        <v>0</v>
      </c>
    </row>
    <row r="151" spans="2:150" x14ac:dyDescent="0.3">
      <c r="B151" s="3"/>
      <c r="C151" s="3"/>
      <c r="D151" s="3"/>
      <c r="E151" s="3"/>
      <c r="G151" s="217"/>
      <c r="J151" s="3"/>
      <c r="M151" s="187">
        <f>IFERROR(IF($F151="地位Ⅰ",INDEX(幹材積成長量!$S$7:$U$148,MATCH(【入力】吸収量・排出量算定シート!$H151+(M$17-$M$17),幹材積成長量!$S$7:$S$148,0),MATCH($G151,幹材積成長量!$S$7:$U$7,0)),IF($F151="地位Ⅲ",INDEX(幹材積成長量!$Y$7:$AA$148,MATCH(【入力】吸収量・排出量算定シート!$H151+(M$17-$M$17),幹材積成長量!$Y$7:$Y$148,0),MATCH($G151,幹材積成長量!$Y$7:$AA$7,0)),INDEX(幹材積成長量!$V$7:$X$148,MATCH(【入力】吸収量・排出量算定シート!$H151+(M$17-$M$17),幹材積成長量!$V$7:$V$148,0),MATCH($G151,幹材積成長量!$V$7:$X$7,0)))),0)</f>
        <v>0</v>
      </c>
      <c r="N151" s="187">
        <f>IFERROR(IF($F151="地位Ⅰ",INDEX(幹材積成長量!$S$7:$U$148,MATCH(【入力】吸収量・排出量算定シート!$H151+(N$17-$M$17),幹材積成長量!$S$7:$S$148,0),MATCH($G151,幹材積成長量!$S$7:$U$7,0)),IF($F151="地位Ⅲ",INDEX(幹材積成長量!$Y$7:$AA$148,MATCH(【入力】吸収量・排出量算定シート!$H151+(N$17-$M$17),幹材積成長量!$Y$7:$Y$148,0),MATCH($G151,幹材積成長量!$Y$7:$AA$7,0)),INDEX(幹材積成長量!$V$7:$X$148,MATCH(【入力】吸収量・排出量算定シート!$H151+(N$17-$M$17),幹材積成長量!$V$7:$V$148,0),MATCH($G151,幹材積成長量!$V$7:$X$7,0)))),0)</f>
        <v>0</v>
      </c>
      <c r="O151" s="187">
        <f>IFERROR(IF($F151="地位Ⅰ",INDEX(幹材積成長量!$S$7:$U$148,MATCH(【入力】吸収量・排出量算定シート!$H151+(O$17-$M$17),幹材積成長量!$S$7:$S$148,0),MATCH($G151,幹材積成長量!$S$7:$U$7,0)),IF($F151="地位Ⅲ",INDEX(幹材積成長量!$Y$7:$AA$148,MATCH(【入力】吸収量・排出量算定シート!$H151+(O$17-$M$17),幹材積成長量!$Y$7:$Y$148,0),MATCH($G151,幹材積成長量!$Y$7:$AA$7,0)),INDEX(幹材積成長量!$V$7:$X$148,MATCH(【入力】吸収量・排出量算定シート!$H151+(O$17-$M$17),幹材積成長量!$V$7:$V$148,0),MATCH($G151,幹材積成長量!$V$7:$X$7,0)))),0)</f>
        <v>0</v>
      </c>
      <c r="P151" s="187">
        <f>IFERROR(IF($F151="地位Ⅰ",INDEX(幹材積成長量!$S$7:$U$148,MATCH(【入力】吸収量・排出量算定シート!$H151+(P$17-$M$17),幹材積成長量!$S$7:$S$148,0),MATCH($G151,幹材積成長量!$S$7:$U$7,0)),IF($F151="地位Ⅲ",INDEX(幹材積成長量!$Y$7:$AA$148,MATCH(【入力】吸収量・排出量算定シート!$H151+(P$17-$M$17),幹材積成長量!$Y$7:$Y$148,0),MATCH($G151,幹材積成長量!$Y$7:$AA$7,0)),INDEX(幹材積成長量!$V$7:$X$148,MATCH(【入力】吸収量・排出量算定シート!$H151+(P$17-$M$17),幹材積成長量!$V$7:$V$148,0),MATCH($G151,幹材積成長量!$V$7:$X$7,0)))),0)</f>
        <v>0</v>
      </c>
      <c r="Q151" s="187">
        <f>IFERROR(IF($F151="地位Ⅰ",INDEX(幹材積成長量!$S$7:$U$148,MATCH(【入力】吸収量・排出量算定シート!$H151+(Q$17-$M$17),幹材積成長量!$S$7:$S$148,0),MATCH($G151,幹材積成長量!$S$7:$U$7,0)),IF($F151="地位Ⅲ",INDEX(幹材積成長量!$Y$7:$AA$148,MATCH(【入力】吸収量・排出量算定シート!$H151+(Q$17-$M$17),幹材積成長量!$Y$7:$Y$148,0),MATCH($G151,幹材積成長量!$Y$7:$AA$7,0)),INDEX(幹材積成長量!$V$7:$X$148,MATCH(【入力】吸収量・排出量算定シート!$H151+(Q$17-$M$17),幹材積成長量!$V$7:$V$148,0),MATCH($G151,幹材積成長量!$V$7:$X$7,0)))),0)</f>
        <v>0</v>
      </c>
      <c r="R151" s="187">
        <f>IFERROR(IF($F151="地位Ⅰ",INDEX(幹材積成長量!$S$7:$U$148,MATCH(【入力】吸収量・排出量算定シート!$H151+(R$17-$M$17),幹材積成長量!$S$7:$S$148,0),MATCH($G151,幹材積成長量!$S$7:$U$7,0)),IF($F151="地位Ⅲ",INDEX(幹材積成長量!$Y$7:$AA$148,MATCH(【入力】吸収量・排出量算定シート!$H151+(R$17-$M$17),幹材積成長量!$Y$7:$Y$148,0),MATCH($G151,幹材積成長量!$Y$7:$AA$7,0)),INDEX(幹材積成長量!$V$7:$X$148,MATCH(【入力】吸収量・排出量算定シート!$H151+(R$17-$M$17),幹材積成長量!$V$7:$V$148,0),MATCH($G151,幹材積成長量!$V$7:$X$7,0)))),0)</f>
        <v>0</v>
      </c>
      <c r="S151" s="187">
        <f>IFERROR(IF($F151="地位Ⅰ",INDEX(幹材積成長量!$S$7:$U$148,MATCH(【入力】吸収量・排出量算定シート!$H151+(S$17-$M$17),幹材積成長量!$S$7:$S$148,0),MATCH($G151,幹材積成長量!$S$7:$U$7,0)),IF($F151="地位Ⅲ",INDEX(幹材積成長量!$Y$7:$AA$148,MATCH(【入力】吸収量・排出量算定シート!$H151+(S$17-$M$17),幹材積成長量!$Y$7:$Y$148,0),MATCH($G151,幹材積成長量!$Y$7:$AA$7,0)),INDEX(幹材積成長量!$V$7:$X$148,MATCH(【入力】吸収量・排出量算定シート!$H151+(S$17-$M$17),幹材積成長量!$V$7:$V$148,0),MATCH($G151,幹材積成長量!$V$7:$X$7,0)))),0)</f>
        <v>0</v>
      </c>
      <c r="T151" s="187">
        <f>IFERROR(IF($F151="地位Ⅰ",INDEX(幹材積成長量!$S$7:$U$148,MATCH(【入力】吸収量・排出量算定シート!$H151+(T$17-$M$17),幹材積成長量!$S$7:$S$148,0),MATCH($G151,幹材積成長量!$S$7:$U$7,0)),IF($F151="地位Ⅲ",INDEX(幹材積成長量!$Y$7:$AA$148,MATCH(【入力】吸収量・排出量算定シート!$H151+(T$17-$M$17),幹材積成長量!$Y$7:$Y$148,0),MATCH($G151,幹材積成長量!$Y$7:$AA$7,0)),INDEX(幹材積成長量!$V$7:$X$148,MATCH(【入力】吸収量・排出量算定シート!$H151+(T$17-$M$17),幹材積成長量!$V$7:$V$148,0),MATCH($G151,幹材積成長量!$V$7:$X$7,0)))),0)</f>
        <v>0</v>
      </c>
      <c r="U151" s="187">
        <f>IFERROR(IF($F151="地位Ⅰ",INDEX(幹材積成長量!$S$7:$U$148,MATCH(【入力】吸収量・排出量算定シート!$H151+(U$17-$M$17),幹材積成長量!$S$7:$S$148,0),MATCH($G151,幹材積成長量!$S$7:$U$7,0)),IF($F151="地位Ⅲ",INDEX(幹材積成長量!$Y$7:$AA$148,MATCH(【入力】吸収量・排出量算定シート!$H151+(U$17-$M$17),幹材積成長量!$Y$7:$Y$148,0),MATCH($G151,幹材積成長量!$Y$7:$AA$7,0)),INDEX(幹材積成長量!$V$7:$X$148,MATCH(【入力】吸収量・排出量算定シート!$H151+(U$17-$M$17),幹材積成長量!$V$7:$V$148,0),MATCH($G151,幹材積成長量!$V$7:$X$7,0)))),0)</f>
        <v>0</v>
      </c>
      <c r="V151" s="187">
        <f>IFERROR(IF($F151="地位Ⅰ",INDEX(幹材積成長量!$S$7:$U$148,MATCH(【入力】吸収量・排出量算定シート!$H151+(V$17-$M$17),幹材積成長量!$S$7:$S$148,0),MATCH($G151,幹材積成長量!$S$7:$U$7,0)),IF($F151="地位Ⅲ",INDEX(幹材積成長量!$Y$7:$AA$148,MATCH(【入力】吸収量・排出量算定シート!$H151+(V$17-$M$17),幹材積成長量!$Y$7:$Y$148,0),MATCH($G151,幹材積成長量!$Y$7:$AA$7,0)),INDEX(幹材積成長量!$V$7:$X$148,MATCH(【入力】吸収量・排出量算定シート!$H151+(V$17-$M$17),幹材積成長量!$V$7:$V$148,0),MATCH($G151,幹材積成長量!$V$7:$X$7,0)))),0)</f>
        <v>0</v>
      </c>
      <c r="W151" s="187">
        <f>IFERROR(IF($F151="地位Ⅰ",INDEX(幹材積成長量!$S$7:$U$148,MATCH(【入力】吸収量・排出量算定シート!$H151+(W$17-$M$17),幹材積成長量!$S$7:$S$148,0),MATCH($G151,幹材積成長量!$S$7:$U$7,0)),IF($F151="地位Ⅲ",INDEX(幹材積成長量!$Y$7:$AA$148,MATCH(【入力】吸収量・排出量算定シート!$H151+(W$17-$M$17),幹材積成長量!$Y$7:$Y$148,0),MATCH($G151,幹材積成長量!$Y$7:$AA$7,0)),INDEX(幹材積成長量!$V$7:$X$148,MATCH(【入力】吸収量・排出量算定シート!$H151+(W$17-$M$17),幹材積成長量!$V$7:$V$148,0),MATCH($G151,幹材積成長量!$V$7:$X$7,0)))),0)</f>
        <v>0</v>
      </c>
      <c r="X151" s="187">
        <f>IFERROR(IF($F151="地位Ⅰ",INDEX(幹材積成長量!$S$7:$U$148,MATCH(【入力】吸収量・排出量算定シート!$H151+(X$17-$M$17),幹材積成長量!$S$7:$S$148,0),MATCH($G151,幹材積成長量!$S$7:$U$7,0)),IF($F151="地位Ⅲ",INDEX(幹材積成長量!$Y$7:$AA$148,MATCH(【入力】吸収量・排出量算定シート!$H151+(X$17-$M$17),幹材積成長量!$Y$7:$Y$148,0),MATCH($G151,幹材積成長量!$Y$7:$AA$7,0)),INDEX(幹材積成長量!$V$7:$X$148,MATCH(【入力】吸収量・排出量算定シート!$H151+(X$17-$M$17),幹材積成長量!$V$7:$V$148,0),MATCH($G151,幹材積成長量!$V$7:$X$7,0)))),0)</f>
        <v>0</v>
      </c>
      <c r="Y151" s="187">
        <f>IFERROR(IF($F151="地位Ⅰ",INDEX(幹材積成長量!$S$7:$U$148,MATCH(【入力】吸収量・排出量算定シート!$H151+(Y$17-$M$17),幹材積成長量!$S$7:$S$148,0),MATCH($G151,幹材積成長量!$S$7:$U$7,0)),IF($F151="地位Ⅲ",INDEX(幹材積成長量!$Y$7:$AA$148,MATCH(【入力】吸収量・排出量算定シート!$H151+(Y$17-$M$17),幹材積成長量!$Y$7:$Y$148,0),MATCH($G151,幹材積成長量!$Y$7:$AA$7,0)),INDEX(幹材積成長量!$V$7:$X$148,MATCH(【入力】吸収量・排出量算定シート!$H151+(Y$17-$M$17),幹材積成長量!$V$7:$V$148,0),MATCH($G151,幹材積成長量!$V$7:$X$7,0)))),0)</f>
        <v>0</v>
      </c>
      <c r="Z151" s="187">
        <f>IFERROR(IF($F151="地位Ⅰ",INDEX(幹材積成長量!$S$7:$U$148,MATCH(【入力】吸収量・排出量算定シート!$H151+(Z$17-$M$17),幹材積成長量!$S$7:$S$148,0),MATCH($G151,幹材積成長量!$S$7:$U$7,0)),IF($F151="地位Ⅲ",INDEX(幹材積成長量!$Y$7:$AA$148,MATCH(【入力】吸収量・排出量算定シート!$H151+(Z$17-$M$17),幹材積成長量!$Y$7:$Y$148,0),MATCH($G151,幹材積成長量!$Y$7:$AA$7,0)),INDEX(幹材積成長量!$V$7:$X$148,MATCH(【入力】吸収量・排出量算定シート!$H151+(Z$17-$M$17),幹材積成長量!$V$7:$V$148,0),MATCH($G151,幹材積成長量!$V$7:$X$7,0)))),0)</f>
        <v>0</v>
      </c>
      <c r="AA151" s="187">
        <f>IFERROR(IF($F151="地位Ⅰ",INDEX(幹材積成長量!$S$7:$U$148,MATCH(【入力】吸収量・排出量算定シート!$H151+(AA$17-$M$17),幹材積成長量!$S$7:$S$148,0),MATCH($G151,幹材積成長量!$S$7:$U$7,0)),IF($F151="地位Ⅲ",INDEX(幹材積成長量!$Y$7:$AA$148,MATCH(【入力】吸収量・排出量算定シート!$H151+(AA$17-$M$17),幹材積成長量!$Y$7:$Y$148,0),MATCH($G151,幹材積成長量!$Y$7:$AA$7,0)),INDEX(幹材積成長量!$V$7:$X$148,MATCH(【入力】吸収量・排出量算定シート!$H151+(AA$17-$M$17),幹材積成長量!$V$7:$V$148,0),MATCH($G151,幹材積成長量!$V$7:$X$7,0)))),0)</f>
        <v>0</v>
      </c>
      <c r="AB151" s="187">
        <f>IFERROR(IF($F151="地位Ⅰ",INDEX(幹材積成長量!$S$7:$U$148,MATCH(【入力】吸収量・排出量算定シート!$H151+(AB$17-$M$17),幹材積成長量!$S$7:$S$148,0),MATCH($G151,幹材積成長量!$S$7:$U$7,0)),IF($F151="地位Ⅲ",INDEX(幹材積成長量!$Y$7:$AA$148,MATCH(【入力】吸収量・排出量算定シート!$H151+(AB$17-$M$17),幹材積成長量!$Y$7:$Y$148,0),MATCH($G151,幹材積成長量!$Y$7:$AA$7,0)),INDEX(幹材積成長量!$V$7:$X$148,MATCH(【入力】吸収量・排出量算定シート!$H151+(AB$17-$M$17),幹材積成長量!$V$7:$V$148,0),MATCH($G151,幹材積成長量!$V$7:$X$7,0)))),0)</f>
        <v>0</v>
      </c>
      <c r="AC151" s="187">
        <f>IFERROR(IF($F151="地位Ⅰ",INDEX(幹材積成長量!$S$7:$U$148,MATCH(【入力】吸収量・排出量算定シート!$H151+(AC$17-$M$17),幹材積成長量!$S$7:$S$148,0),MATCH($G151,幹材積成長量!$S$7:$U$7,0)),IF($F151="地位Ⅲ",INDEX(幹材積成長量!$Y$7:$AA$148,MATCH(【入力】吸収量・排出量算定シート!$H151+(AC$17-$M$17),幹材積成長量!$Y$7:$Y$148,0),MATCH($G151,幹材積成長量!$Y$7:$AA$7,0)),INDEX(幹材積成長量!$V$7:$X$148,MATCH(【入力】吸収量・排出量算定シート!$H151+(AC$17-$M$17),幹材積成長量!$V$7:$V$148,0),MATCH($G151,幹材積成長量!$V$7:$X$7,0)))),0)</f>
        <v>0</v>
      </c>
      <c r="AD151" s="2">
        <f>IFERROR(INDEX('BEF（拡大係数）'!$A$4:$AO$154,MATCH(【入力】吸収量・排出量算定シート!$H151,'BEF（拡大係数）'!$A$4:$A$154,0),MATCH($G151,'BEF（拡大係数）'!$A$4:$AO$4,0)),0)</f>
        <v>0</v>
      </c>
      <c r="AE151" s="2">
        <f>IFERROR(INDEX('BEF（拡大係数）'!$A$4:$AO$154,MATCH(【入力】吸収量・排出量算定シート!$H151,'BEF（拡大係数）'!$A$4:$A$154,0),MATCH($G151,'BEF（拡大係数）'!$A$4:$AO$4,0)),0)</f>
        <v>0</v>
      </c>
      <c r="AF151" s="2">
        <f>IFERROR(INDEX('BEF（拡大係数）'!$A$4:$AO$154,MATCH(【入力】吸収量・排出量算定シート!$H151,'BEF（拡大係数）'!$A$4:$A$154,0),MATCH($G151,'BEF（拡大係数）'!$A$4:$AO$4,0)),0)</f>
        <v>0</v>
      </c>
      <c r="AG151" s="2">
        <f>IFERROR(INDEX('BEF（拡大係数）'!$A$4:$AO$154,MATCH(【入力】吸収量・排出量算定シート!$H151,'BEF（拡大係数）'!$A$4:$A$154,0),MATCH($G151,'BEF（拡大係数）'!$A$4:$AO$4,0)),0)</f>
        <v>0</v>
      </c>
      <c r="AH151" s="2">
        <f>IFERROR(INDEX('BEF（拡大係数）'!$A$4:$AO$154,MATCH(【入力】吸収量・排出量算定シート!$H151,'BEF（拡大係数）'!$A$4:$A$154,0),MATCH($G151,'BEF（拡大係数）'!$A$4:$AO$4,0)),0)</f>
        <v>0</v>
      </c>
      <c r="AI151" s="2">
        <f>IFERROR(INDEX('BEF（拡大係数）'!$A$4:$AO$154,MATCH(【入力】吸収量・排出量算定シート!$H151,'BEF（拡大係数）'!$A$4:$A$154,0),MATCH($G151,'BEF（拡大係数）'!$A$4:$AO$4,0)),0)</f>
        <v>0</v>
      </c>
      <c r="AJ151" s="2">
        <f>IFERROR(INDEX('BEF（拡大係数）'!$A$4:$AO$154,MATCH(【入力】吸収量・排出量算定シート!$H151,'BEF（拡大係数）'!$A$4:$A$154,0),MATCH($G151,'BEF（拡大係数）'!$A$4:$AO$4,0)),0)</f>
        <v>0</v>
      </c>
      <c r="AK151" s="2">
        <f>IFERROR(INDEX('BEF（拡大係数）'!$A$4:$AO$154,MATCH(【入力】吸収量・排出量算定シート!$H151,'BEF（拡大係数）'!$A$4:$A$154,0),MATCH($G151,'BEF（拡大係数）'!$A$4:$AO$4,0)),0)</f>
        <v>0</v>
      </c>
      <c r="AL151" s="2">
        <f>IFERROR(INDEX('BEF（拡大係数）'!$A$4:$AO$154,MATCH(【入力】吸収量・排出量算定シート!$H151,'BEF（拡大係数）'!$A$4:$A$154,0),MATCH($G151,'BEF（拡大係数）'!$A$4:$AO$4,0)),0)</f>
        <v>0</v>
      </c>
      <c r="AM151" s="2">
        <f>IFERROR(INDEX('BEF（拡大係数）'!$A$4:$AO$154,MATCH(【入力】吸収量・排出量算定シート!$H151,'BEF（拡大係数）'!$A$4:$A$154,0),MATCH($G151,'BEF（拡大係数）'!$A$4:$AO$4,0)),0)</f>
        <v>0</v>
      </c>
      <c r="AN151" s="2">
        <f>IFERROR(INDEX('BEF（拡大係数）'!$A$4:$AO$154,MATCH(【入力】吸収量・排出量算定シート!$H151,'BEF（拡大係数）'!$A$4:$A$154,0),MATCH($G151,'BEF（拡大係数）'!$A$4:$AO$4,0)),0)</f>
        <v>0</v>
      </c>
      <c r="AO151" s="2">
        <f>IFERROR(INDEX('BEF（拡大係数）'!$A$4:$AO$154,MATCH(【入力】吸収量・排出量算定シート!$H151,'BEF（拡大係数）'!$A$4:$A$154,0),MATCH($G151,'BEF（拡大係数）'!$A$4:$AO$4,0)),0)</f>
        <v>0</v>
      </c>
      <c r="AP151" s="2">
        <f>IFERROR(INDEX('BEF（拡大係数）'!$A$4:$AO$154,MATCH(【入力】吸収量・排出量算定シート!$H151,'BEF（拡大係数）'!$A$4:$A$154,0),MATCH($G151,'BEF（拡大係数）'!$A$4:$AO$4,0)),0)</f>
        <v>0</v>
      </c>
      <c r="AQ151" s="2">
        <f>IFERROR(INDEX('BEF（拡大係数）'!$A$4:$AO$154,MATCH(【入力】吸収量・排出量算定シート!$H151,'BEF（拡大係数）'!$A$4:$A$154,0),MATCH($G151,'BEF（拡大係数）'!$A$4:$AO$4,0)),0)</f>
        <v>0</v>
      </c>
      <c r="AR151" s="2">
        <f>IFERROR(INDEX('BEF（拡大係数）'!$A$4:$AO$154,MATCH(【入力】吸収量・排出量算定シート!$H151,'BEF（拡大係数）'!$A$4:$A$154,0),MATCH($G151,'BEF（拡大係数）'!$A$4:$AO$4,0)),0)</f>
        <v>0</v>
      </c>
      <c r="AS151" s="2">
        <f>IFERROR(INDEX('BEF（拡大係数）'!$A$4:$AO$154,MATCH(【入力】吸収量・排出量算定シート!$H151,'BEF（拡大係数）'!$A$4:$A$154,0),MATCH($G151,'BEF（拡大係数）'!$A$4:$AO$4,0)),0)</f>
        <v>0</v>
      </c>
      <c r="AT151" s="2">
        <f>IFERROR(INDEX('BEF（拡大係数）'!$A$4:$AO$154,MATCH(【入力】吸収量・排出量算定シート!$H151,'BEF（拡大係数）'!$A$4:$A$154,0),MATCH($G151,'BEF（拡大係数）'!$A$4:$AO$4,0)),0)</f>
        <v>0</v>
      </c>
      <c r="AU151" s="2">
        <f>IFERROR(VLOOKUP($G151,パラメータ_オリジナル!$B$6:$G$45,4,FALSE),0)</f>
        <v>0</v>
      </c>
      <c r="AV151" s="2">
        <f>IFERROR(VLOOKUP($G151,パラメータ_オリジナル!$B$6:$G$45,5,FALSE),0)</f>
        <v>0</v>
      </c>
      <c r="AW151" s="2">
        <f>IFERROR(VLOOKUP($G151,パラメータ_オリジナル!$B$6:$G$45,6,FALSE),0)</f>
        <v>0</v>
      </c>
      <c r="AX151" s="125">
        <f t="shared" si="250"/>
        <v>0</v>
      </c>
      <c r="AY151" s="125">
        <f t="shared" si="251"/>
        <v>0</v>
      </c>
      <c r="AZ151" s="125">
        <f t="shared" si="252"/>
        <v>0</v>
      </c>
      <c r="BA151" s="125">
        <f t="shared" si="253"/>
        <v>0</v>
      </c>
      <c r="BB151" s="125">
        <f t="shared" si="254"/>
        <v>0</v>
      </c>
      <c r="BC151" s="125">
        <f t="shared" si="255"/>
        <v>0</v>
      </c>
      <c r="BD151" s="125">
        <f t="shared" si="256"/>
        <v>0</v>
      </c>
      <c r="BE151" s="125">
        <f t="shared" si="257"/>
        <v>0</v>
      </c>
      <c r="BF151" s="125">
        <f t="shared" si="258"/>
        <v>0</v>
      </c>
      <c r="BG151" s="125">
        <f t="shared" si="259"/>
        <v>0</v>
      </c>
      <c r="BH151" s="125">
        <f t="shared" si="260"/>
        <v>0</v>
      </c>
      <c r="BI151" s="125">
        <f t="shared" si="261"/>
        <v>0</v>
      </c>
      <c r="BJ151" s="125">
        <f t="shared" si="262"/>
        <v>0</v>
      </c>
      <c r="BK151" s="125">
        <f t="shared" si="263"/>
        <v>0</v>
      </c>
      <c r="BL151" s="125">
        <f t="shared" si="264"/>
        <v>0</v>
      </c>
      <c r="BM151" s="125">
        <f t="shared" si="265"/>
        <v>0</v>
      </c>
      <c r="BN151" s="125">
        <f t="shared" si="266"/>
        <v>0</v>
      </c>
      <c r="BO151" s="125">
        <f t="shared" si="267"/>
        <v>0</v>
      </c>
      <c r="BP151" s="125">
        <f t="shared" si="268"/>
        <v>0</v>
      </c>
      <c r="BQ151" s="125">
        <f t="shared" si="269"/>
        <v>0</v>
      </c>
      <c r="BR151" s="125">
        <f t="shared" si="270"/>
        <v>0</v>
      </c>
      <c r="BS151" s="125">
        <f t="shared" si="271"/>
        <v>0</v>
      </c>
      <c r="BT151" s="125">
        <f t="shared" si="272"/>
        <v>0</v>
      </c>
      <c r="BU151" s="125">
        <f t="shared" si="273"/>
        <v>0</v>
      </c>
      <c r="BV151" s="125">
        <f t="shared" si="274"/>
        <v>0</v>
      </c>
      <c r="BW151" s="125">
        <f t="shared" si="275"/>
        <v>0</v>
      </c>
      <c r="BX151" s="125">
        <f t="shared" si="276"/>
        <v>0</v>
      </c>
      <c r="BY151" s="125">
        <f t="shared" si="277"/>
        <v>0</v>
      </c>
      <c r="BZ151" s="125">
        <f t="shared" si="278"/>
        <v>0</v>
      </c>
      <c r="CA151" s="125">
        <f t="shared" si="279"/>
        <v>0</v>
      </c>
      <c r="CB151" s="125">
        <f t="shared" si="280"/>
        <v>0</v>
      </c>
      <c r="CC151" s="125">
        <f t="shared" si="281"/>
        <v>0</v>
      </c>
      <c r="CD151" s="125">
        <f t="shared" si="282"/>
        <v>0</v>
      </c>
      <c r="CE151" s="125">
        <f t="shared" si="283"/>
        <v>0</v>
      </c>
      <c r="CF151" s="2">
        <f>IFERROR(IF($F151="地位Ⅰ",INDEX(幹材積成長量!$I$7:$K$148,MATCH((【入力】吸収量・排出量算定シート!$H151+(【入力】吸収量・排出量算定シート!CF$17-【入力】吸収量・排出量算定シート!$CF$17)),幹材積成長量!$I$7:$I$148,0),MATCH(【入力】吸収量・排出量算定シート!$G151,幹材積成長量!$I$7:$K$7,0)),IF($F151="地位Ⅲ",INDEX(幹材積成長量!$O$7:$Q$148,MATCH((【入力】吸収量・排出量算定シート!$H151+(【入力】吸収量・排出量算定シート!CF$17-【入力】吸収量・排出量算定シート!$CF$17)),幹材積成長量!$O$7:$O$148,0),MATCH(【入力】吸収量・排出量算定シート!$G151,幹材積成長量!$O$7:$Q$7,0)),INDEX(幹材積成長量!$L$7:$N$148,MATCH((【入力】吸収量・排出量算定シート!$H151+(【入力】吸収量・排出量算定シート!CF$17-【入力】吸収量・排出量算定シート!$CF$17)),幹材積成長量!$L$7:$L$148,0),MATCH(【入力】吸収量・排出量算定シート!$G151,幹材積成長量!$L$7:$N$7,0)))),0)</f>
        <v>0</v>
      </c>
      <c r="CG151" s="2">
        <f>IFERROR(IF($F151="地位Ⅰ",INDEX(幹材積成長量!$I$7:$K$148,MATCH((【入力】吸収量・排出量算定シート!$H151+(【入力】吸収量・排出量算定シート!CG$17-【入力】吸収量・排出量算定シート!$CF$17)),幹材積成長量!$I$7:$I$148,0),MATCH(【入力】吸収量・排出量算定シート!$G151,幹材積成長量!$I$7:$K$7,0)),IF($F151="地位Ⅲ",INDEX(幹材積成長量!$O$7:$Q$148,MATCH((【入力】吸収量・排出量算定シート!$H151+(【入力】吸収量・排出量算定シート!CG$17-【入力】吸収量・排出量算定シート!$CF$17)),幹材積成長量!$O$7:$O$148,0),MATCH(【入力】吸収量・排出量算定シート!$G151,幹材積成長量!$O$7:$Q$7,0)),INDEX(幹材積成長量!$L$7:$N$148,MATCH((【入力】吸収量・排出量算定シート!$H151+(【入力】吸収量・排出量算定シート!CG$17-【入力】吸収量・排出量算定シート!$CF$17)),幹材積成長量!$L$7:$L$148,0),MATCH(【入力】吸収量・排出量算定シート!$G151,幹材積成長量!$L$7:$N$7,0)))),0)</f>
        <v>0</v>
      </c>
      <c r="CH151" s="2">
        <f>IFERROR(IF($F151="地位Ⅰ",INDEX(幹材積成長量!$I$7:$K$148,MATCH((【入力】吸収量・排出量算定シート!$H151+(【入力】吸収量・排出量算定シート!CH$17-【入力】吸収量・排出量算定シート!$CF$17)),幹材積成長量!$I$7:$I$148,0),MATCH(【入力】吸収量・排出量算定シート!$G151,幹材積成長量!$I$7:$K$7,0)),IF($F151="地位Ⅲ",INDEX(幹材積成長量!$O$7:$Q$148,MATCH((【入力】吸収量・排出量算定シート!$H151+(【入力】吸収量・排出量算定シート!CH$17-【入力】吸収量・排出量算定シート!$CF$17)),幹材積成長量!$O$7:$O$148,0),MATCH(【入力】吸収量・排出量算定シート!$G151,幹材積成長量!$O$7:$Q$7,0)),INDEX(幹材積成長量!$L$7:$N$148,MATCH((【入力】吸収量・排出量算定シート!$H151+(【入力】吸収量・排出量算定シート!CH$17-【入力】吸収量・排出量算定シート!$CF$17)),幹材積成長量!$L$7:$L$148,0),MATCH(【入力】吸収量・排出量算定シート!$G151,幹材積成長量!$L$7:$N$7,0)))),0)</f>
        <v>0</v>
      </c>
      <c r="CI151" s="2">
        <f>IFERROR(IF($F151="地位Ⅰ",INDEX(幹材積成長量!$I$7:$K$148,MATCH((【入力】吸収量・排出量算定シート!$H151+(【入力】吸収量・排出量算定シート!CI$17-【入力】吸収量・排出量算定シート!$CF$17)),幹材積成長量!$I$7:$I$148,0),MATCH(【入力】吸収量・排出量算定シート!$G151,幹材積成長量!$I$7:$K$7,0)),IF($F151="地位Ⅲ",INDEX(幹材積成長量!$O$7:$Q$148,MATCH((【入力】吸収量・排出量算定シート!$H151+(【入力】吸収量・排出量算定シート!CI$17-【入力】吸収量・排出量算定シート!$CF$17)),幹材積成長量!$O$7:$O$148,0),MATCH(【入力】吸収量・排出量算定シート!$G151,幹材積成長量!$O$7:$Q$7,0)),INDEX(幹材積成長量!$L$7:$N$148,MATCH((【入力】吸収量・排出量算定シート!$H151+(【入力】吸収量・排出量算定シート!CI$17-【入力】吸収量・排出量算定シート!$CF$17)),幹材積成長量!$L$7:$L$148,0),MATCH(【入力】吸収量・排出量算定シート!$G151,幹材積成長量!$L$7:$N$7,0)))),0)</f>
        <v>0</v>
      </c>
      <c r="CJ151" s="2">
        <f>IFERROR(IF($F151="地位Ⅰ",INDEX(幹材積成長量!$I$7:$K$148,MATCH((【入力】吸収量・排出量算定シート!$H151+(【入力】吸収量・排出量算定シート!CJ$17-【入力】吸収量・排出量算定シート!$CF$17)),幹材積成長量!$I$7:$I$148,0),MATCH(【入力】吸収量・排出量算定シート!$G151,幹材積成長量!$I$7:$K$7,0)),IF($F151="地位Ⅲ",INDEX(幹材積成長量!$O$7:$Q$148,MATCH((【入力】吸収量・排出量算定シート!$H151+(【入力】吸収量・排出量算定シート!CJ$17-【入力】吸収量・排出量算定シート!$CF$17)),幹材積成長量!$O$7:$O$148,0),MATCH(【入力】吸収量・排出量算定シート!$G151,幹材積成長量!$O$7:$Q$7,0)),INDEX(幹材積成長量!$L$7:$N$148,MATCH((【入力】吸収量・排出量算定シート!$H151+(【入力】吸収量・排出量算定シート!CJ$17-【入力】吸収量・排出量算定シート!$CF$17)),幹材積成長量!$L$7:$L$148,0),MATCH(【入力】吸収量・排出量算定シート!$G151,幹材積成長量!$L$7:$N$7,0)))),0)</f>
        <v>0</v>
      </c>
      <c r="CK151" s="2">
        <f>IFERROR(IF($F151="地位Ⅰ",INDEX(幹材積成長量!$I$7:$K$148,MATCH((【入力】吸収量・排出量算定シート!$H151+(【入力】吸収量・排出量算定シート!CK$17-【入力】吸収量・排出量算定シート!$CF$17)),幹材積成長量!$I$7:$I$148,0),MATCH(【入力】吸収量・排出量算定シート!$G151,幹材積成長量!$I$7:$K$7,0)),IF($F151="地位Ⅲ",INDEX(幹材積成長量!$O$7:$Q$148,MATCH((【入力】吸収量・排出量算定シート!$H151+(【入力】吸収量・排出量算定シート!CK$17-【入力】吸収量・排出量算定シート!$CF$17)),幹材積成長量!$O$7:$O$148,0),MATCH(【入力】吸収量・排出量算定シート!$G151,幹材積成長量!$O$7:$Q$7,0)),INDEX(幹材積成長量!$L$7:$N$148,MATCH((【入力】吸収量・排出量算定シート!$H151+(【入力】吸収量・排出量算定シート!CK$17-【入力】吸収量・排出量算定シート!$CF$17)),幹材積成長量!$L$7:$L$148,0),MATCH(【入力】吸収量・排出量算定シート!$G151,幹材積成長量!$L$7:$N$7,0)))),0)</f>
        <v>0</v>
      </c>
      <c r="CL151" s="2">
        <f>IFERROR(IF($F151="地位Ⅰ",INDEX(幹材積成長量!$I$7:$K$148,MATCH((【入力】吸収量・排出量算定シート!$H151+(【入力】吸収量・排出量算定シート!CL$17-【入力】吸収量・排出量算定シート!$CF$17)),幹材積成長量!$I$7:$I$148,0),MATCH(【入力】吸収量・排出量算定シート!$G151,幹材積成長量!$I$7:$K$7,0)),IF($F151="地位Ⅲ",INDEX(幹材積成長量!$O$7:$Q$148,MATCH((【入力】吸収量・排出量算定シート!$H151+(【入力】吸収量・排出量算定シート!CL$17-【入力】吸収量・排出量算定シート!$CF$17)),幹材積成長量!$O$7:$O$148,0),MATCH(【入力】吸収量・排出量算定シート!$G151,幹材積成長量!$O$7:$Q$7,0)),INDEX(幹材積成長量!$L$7:$N$148,MATCH((【入力】吸収量・排出量算定シート!$H151+(【入力】吸収量・排出量算定シート!CL$17-【入力】吸収量・排出量算定シート!$CF$17)),幹材積成長量!$L$7:$L$148,0),MATCH(【入力】吸収量・排出量算定シート!$G151,幹材積成長量!$L$7:$N$7,0)))),0)</f>
        <v>0</v>
      </c>
      <c r="CM151" s="2">
        <f>IFERROR(IF($F151="地位Ⅰ",INDEX(幹材積成長量!$I$7:$K$148,MATCH((【入力】吸収量・排出量算定シート!$H151+(【入力】吸収量・排出量算定シート!CM$17-【入力】吸収量・排出量算定シート!$CF$17)),幹材積成長量!$I$7:$I$148,0),MATCH(【入力】吸収量・排出量算定シート!$G151,幹材積成長量!$I$7:$K$7,0)),IF($F151="地位Ⅲ",INDEX(幹材積成長量!$O$7:$Q$148,MATCH((【入力】吸収量・排出量算定シート!$H151+(【入力】吸収量・排出量算定シート!CM$17-【入力】吸収量・排出量算定シート!$CF$17)),幹材積成長量!$O$7:$O$148,0),MATCH(【入力】吸収量・排出量算定シート!$G151,幹材積成長量!$O$7:$Q$7,0)),INDEX(幹材積成長量!$L$7:$N$148,MATCH((【入力】吸収量・排出量算定シート!$H151+(【入力】吸収量・排出量算定シート!CM$17-【入力】吸収量・排出量算定シート!$CF$17)),幹材積成長量!$L$7:$L$148,0),MATCH(【入力】吸収量・排出量算定シート!$G151,幹材積成長量!$L$7:$N$7,0)))),0)</f>
        <v>0</v>
      </c>
      <c r="CN151" s="2">
        <f>IFERROR(IF($F151="地位Ⅰ",INDEX(幹材積成長量!$I$7:$K$148,MATCH((【入力】吸収量・排出量算定シート!$H151+(【入力】吸収量・排出量算定シート!CN$17-【入力】吸収量・排出量算定シート!$CF$17)),幹材積成長量!$I$7:$I$148,0),MATCH(【入力】吸収量・排出量算定シート!$G151,幹材積成長量!$I$7:$K$7,0)),IF($F151="地位Ⅲ",INDEX(幹材積成長量!$O$7:$Q$148,MATCH((【入力】吸収量・排出量算定シート!$H151+(【入力】吸収量・排出量算定シート!CN$17-【入力】吸収量・排出量算定シート!$CF$17)),幹材積成長量!$O$7:$O$148,0),MATCH(【入力】吸収量・排出量算定シート!$G151,幹材積成長量!$O$7:$Q$7,0)),INDEX(幹材積成長量!$L$7:$N$148,MATCH((【入力】吸収量・排出量算定シート!$H151+(【入力】吸収量・排出量算定シート!CN$17-【入力】吸収量・排出量算定シート!$CF$17)),幹材積成長量!$L$7:$L$148,0),MATCH(【入力】吸収量・排出量算定シート!$G151,幹材積成長量!$L$7:$N$7,0)))),0)</f>
        <v>0</v>
      </c>
      <c r="CO151" s="2">
        <f>IFERROR(IF($F151="地位Ⅰ",INDEX(幹材積成長量!$I$7:$K$148,MATCH((【入力】吸収量・排出量算定シート!$H151+(【入力】吸収量・排出量算定シート!CO$17-【入力】吸収量・排出量算定シート!$CF$17)),幹材積成長量!$I$7:$I$148,0),MATCH(【入力】吸収量・排出量算定シート!$G151,幹材積成長量!$I$7:$K$7,0)),IF($F151="地位Ⅲ",INDEX(幹材積成長量!$O$7:$Q$148,MATCH((【入力】吸収量・排出量算定シート!$H151+(【入力】吸収量・排出量算定シート!CO$17-【入力】吸収量・排出量算定シート!$CF$17)),幹材積成長量!$O$7:$O$148,0),MATCH(【入力】吸収量・排出量算定シート!$G151,幹材積成長量!$O$7:$Q$7,0)),INDEX(幹材積成長量!$L$7:$N$148,MATCH((【入力】吸収量・排出量算定シート!$H151+(【入力】吸収量・排出量算定シート!CO$17-【入力】吸収量・排出量算定シート!$CF$17)),幹材積成長量!$L$7:$L$148,0),MATCH(【入力】吸収量・排出量算定シート!$G151,幹材積成長量!$L$7:$N$7,0)))),0)</f>
        <v>0</v>
      </c>
      <c r="CP151" s="2">
        <f>IFERROR(IF($F151="地位Ⅰ",INDEX(幹材積成長量!$I$7:$K$148,MATCH((【入力】吸収量・排出量算定シート!$H151+(【入力】吸収量・排出量算定シート!CP$17-【入力】吸収量・排出量算定シート!$CF$17)),幹材積成長量!$I$7:$I$148,0),MATCH(【入力】吸収量・排出量算定シート!$G151,幹材積成長量!$I$7:$K$7,0)),IF($F151="地位Ⅲ",INDEX(幹材積成長量!$O$7:$Q$148,MATCH((【入力】吸収量・排出量算定シート!$H151+(【入力】吸収量・排出量算定シート!CP$17-【入力】吸収量・排出量算定シート!$CF$17)),幹材積成長量!$O$7:$O$148,0),MATCH(【入力】吸収量・排出量算定シート!$G151,幹材積成長量!$O$7:$Q$7,0)),INDEX(幹材積成長量!$L$7:$N$148,MATCH((【入力】吸収量・排出量算定シート!$H151+(【入力】吸収量・排出量算定シート!CP$17-【入力】吸収量・排出量算定シート!$CF$17)),幹材積成長量!$L$7:$L$148,0),MATCH(【入力】吸収量・排出量算定シート!$G151,幹材積成長量!$L$7:$N$7,0)))),0)</f>
        <v>0</v>
      </c>
      <c r="CQ151" s="2">
        <f>IFERROR(IF($F151="地位Ⅰ",INDEX(幹材積成長量!$I$7:$K$148,MATCH((【入力】吸収量・排出量算定シート!$H151+(【入力】吸収量・排出量算定シート!CQ$17-【入力】吸収量・排出量算定シート!$CF$17)),幹材積成長量!$I$7:$I$148,0),MATCH(【入力】吸収量・排出量算定シート!$G151,幹材積成長量!$I$7:$K$7,0)),IF($F151="地位Ⅲ",INDEX(幹材積成長量!$O$7:$Q$148,MATCH((【入力】吸収量・排出量算定シート!$H151+(【入力】吸収量・排出量算定シート!CQ$17-【入力】吸収量・排出量算定シート!$CF$17)),幹材積成長量!$O$7:$O$148,0),MATCH(【入力】吸収量・排出量算定シート!$G151,幹材積成長量!$O$7:$Q$7,0)),INDEX(幹材積成長量!$L$7:$N$148,MATCH((【入力】吸収量・排出量算定シート!$H151+(【入力】吸収量・排出量算定シート!CQ$17-【入力】吸収量・排出量算定シート!$CF$17)),幹材積成長量!$L$7:$L$148,0),MATCH(【入力】吸収量・排出量算定シート!$G151,幹材積成長量!$L$7:$N$7,0)))),0)</f>
        <v>0</v>
      </c>
      <c r="CR151" s="2">
        <f>IFERROR(IF($F151="地位Ⅰ",INDEX(幹材積成長量!$I$7:$K$148,MATCH((【入力】吸収量・排出量算定シート!$H151+(【入力】吸収量・排出量算定シート!CR$17-【入力】吸収量・排出量算定シート!$CF$17)),幹材積成長量!$I$7:$I$148,0),MATCH(【入力】吸収量・排出量算定シート!$G151,幹材積成長量!$I$7:$K$7,0)),IF($F151="地位Ⅲ",INDEX(幹材積成長量!$O$7:$Q$148,MATCH((【入力】吸収量・排出量算定シート!$H151+(【入力】吸収量・排出量算定シート!CR$17-【入力】吸収量・排出量算定シート!$CF$17)),幹材積成長量!$O$7:$O$148,0),MATCH(【入力】吸収量・排出量算定シート!$G151,幹材積成長量!$O$7:$Q$7,0)),INDEX(幹材積成長量!$L$7:$N$148,MATCH((【入力】吸収量・排出量算定シート!$H151+(【入力】吸収量・排出量算定シート!CR$17-【入力】吸収量・排出量算定シート!$CF$17)),幹材積成長量!$L$7:$L$148,0),MATCH(【入力】吸収量・排出量算定シート!$G151,幹材積成長量!$L$7:$N$7,0)))),0)</f>
        <v>0</v>
      </c>
      <c r="CS151" s="2">
        <f>IFERROR(IF($F151="地位Ⅰ",INDEX(幹材積成長量!$I$7:$K$148,MATCH((【入力】吸収量・排出量算定シート!$H151+(【入力】吸収量・排出量算定シート!CS$17-【入力】吸収量・排出量算定シート!$CF$17)),幹材積成長量!$I$7:$I$148,0),MATCH(【入力】吸収量・排出量算定シート!$G151,幹材積成長量!$I$7:$K$7,0)),IF($F151="地位Ⅲ",INDEX(幹材積成長量!$O$7:$Q$148,MATCH((【入力】吸収量・排出量算定シート!$H151+(【入力】吸収量・排出量算定シート!CS$17-【入力】吸収量・排出量算定シート!$CF$17)),幹材積成長量!$O$7:$O$148,0),MATCH(【入力】吸収量・排出量算定シート!$G151,幹材積成長量!$O$7:$Q$7,0)),INDEX(幹材積成長量!$L$7:$N$148,MATCH((【入力】吸収量・排出量算定シート!$H151+(【入力】吸収量・排出量算定シート!CS$17-【入力】吸収量・排出量算定シート!$CF$17)),幹材積成長量!$L$7:$L$148,0),MATCH(【入力】吸収量・排出量算定シート!$G151,幹材積成長量!$L$7:$N$7,0)))),0)</f>
        <v>0</v>
      </c>
      <c r="CT151" s="2">
        <f>IFERROR(IF($F151="地位Ⅰ",INDEX(幹材積成長量!$I$7:$K$148,MATCH((【入力】吸収量・排出量算定シート!$H151+(【入力】吸収量・排出量算定シート!CT$17-【入力】吸収量・排出量算定シート!$CF$17)),幹材積成長量!$I$7:$I$148,0),MATCH(【入力】吸収量・排出量算定シート!$G151,幹材積成長量!$I$7:$K$7,0)),IF($F151="地位Ⅲ",INDEX(幹材積成長量!$O$7:$Q$148,MATCH((【入力】吸収量・排出量算定シート!$H151+(【入力】吸収量・排出量算定シート!CT$17-【入力】吸収量・排出量算定シート!$CF$17)),幹材積成長量!$O$7:$O$148,0),MATCH(【入力】吸収量・排出量算定シート!$G151,幹材積成長量!$O$7:$Q$7,0)),INDEX(幹材積成長量!$L$7:$N$148,MATCH((【入力】吸収量・排出量算定シート!$H151+(【入力】吸収量・排出量算定シート!CT$17-【入力】吸収量・排出量算定シート!$CF$17)),幹材積成長量!$L$7:$L$148,0),MATCH(【入力】吸収量・排出量算定シート!$G151,幹材積成長量!$L$7:$N$7,0)))),0)</f>
        <v>0</v>
      </c>
      <c r="CU151" s="2">
        <f>IFERROR(IF($F151="地位Ⅰ",INDEX(幹材積成長量!$I$7:$K$148,MATCH((【入力】吸収量・排出量算定シート!$H151+(【入力】吸収量・排出量算定シート!CU$17-【入力】吸収量・排出量算定シート!$CF$17)),幹材積成長量!$I$7:$I$148,0),MATCH(【入力】吸収量・排出量算定シート!$G151,幹材積成長量!$I$7:$K$7,0)),IF($F151="地位Ⅲ",INDEX(幹材積成長量!$O$7:$Q$148,MATCH((【入力】吸収量・排出量算定シート!$H151+(【入力】吸収量・排出量算定シート!CU$17-【入力】吸収量・排出量算定シート!$CF$17)),幹材積成長量!$O$7:$O$148,0),MATCH(【入力】吸収量・排出量算定シート!$G151,幹材積成長量!$O$7:$Q$7,0)),INDEX(幹材積成長量!$L$7:$N$148,MATCH((【入力】吸収量・排出量算定シート!$H151+(【入力】吸収量・排出量算定シート!CU$17-【入力】吸収量・排出量算定シート!$CF$17)),幹材積成長量!$L$7:$L$148,0),MATCH(【入力】吸収量・排出量算定シート!$G151,幹材積成長量!$L$7:$N$7,0)))),0)</f>
        <v>0</v>
      </c>
      <c r="CV151" s="2">
        <f>IFERROR(IF($F151="地位Ⅰ",INDEX(幹材積成長量!$I$7:$K$148,MATCH((【入力】吸収量・排出量算定シート!$H151+(【入力】吸収量・排出量算定シート!CV$17-【入力】吸収量・排出量算定シート!$CF$17)),幹材積成長量!$I$7:$I$148,0),MATCH(【入力】吸収量・排出量算定シート!$G151,幹材積成長量!$I$7:$K$7,0)),IF($F151="地位Ⅲ",INDEX(幹材積成長量!$O$7:$Q$148,MATCH((【入力】吸収量・排出量算定シート!$H151+(【入力】吸収量・排出量算定シート!CV$17-【入力】吸収量・排出量算定シート!$CF$17)),幹材積成長量!$O$7:$O$148,0),MATCH(【入力】吸収量・排出量算定シート!$G151,幹材積成長量!$O$7:$Q$7,0)),INDEX(幹材積成長量!$L$7:$N$148,MATCH((【入力】吸収量・排出量算定シート!$H151+(【入力】吸収量・排出量算定シート!CV$17-【入力】吸収量・排出量算定シート!$CF$17)),幹材積成長量!$L$7:$L$148,0),MATCH(【入力】吸収量・排出量算定シート!$G151,幹材積成長量!$L$7:$N$7,0)))),0)</f>
        <v>0</v>
      </c>
      <c r="CW151" s="2">
        <f t="shared" si="284"/>
        <v>0</v>
      </c>
      <c r="CX151" s="2">
        <f t="shared" si="285"/>
        <v>0</v>
      </c>
      <c r="CY151" s="2">
        <f t="shared" si="286"/>
        <v>0</v>
      </c>
      <c r="CZ151" s="2">
        <f t="shared" si="287"/>
        <v>0</v>
      </c>
      <c r="DA151" s="2">
        <f t="shared" si="288"/>
        <v>0</v>
      </c>
      <c r="DB151" s="2">
        <f t="shared" si="289"/>
        <v>0</v>
      </c>
      <c r="DC151" s="2">
        <f t="shared" si="290"/>
        <v>0</v>
      </c>
      <c r="DD151" s="2">
        <f t="shared" si="291"/>
        <v>0</v>
      </c>
      <c r="DE151" s="2">
        <f t="shared" si="292"/>
        <v>0</v>
      </c>
      <c r="DF151" s="2">
        <f t="shared" si="293"/>
        <v>0</v>
      </c>
      <c r="DG151" s="2">
        <f t="shared" si="294"/>
        <v>0</v>
      </c>
      <c r="DH151" s="2">
        <f t="shared" si="295"/>
        <v>0</v>
      </c>
      <c r="DI151" s="2">
        <f t="shared" si="296"/>
        <v>0</v>
      </c>
      <c r="DJ151" s="2">
        <f t="shared" si="297"/>
        <v>0</v>
      </c>
      <c r="DK151" s="2">
        <f t="shared" si="298"/>
        <v>0</v>
      </c>
      <c r="DL151" s="2">
        <f t="shared" si="299"/>
        <v>0</v>
      </c>
      <c r="DM151" s="2">
        <f t="shared" si="300"/>
        <v>0</v>
      </c>
      <c r="DN151" s="187">
        <f>IFERROR(IF($F151="地位Ⅰ",INDEX(幹材積成長量!$AE$7:$AG$14,8,MATCH(【入力】吸収量・排出量算定シート!$G151,幹材積成長量!$AE$7:$AG$7,0)),IF($F151="地位Ⅲ",INDEX(幹材積成長量!$AK$7:$AM$14,8,MATCH(【入力】吸収量・排出量算定シート!$G151,幹材積成長量!$AK$7:$AM$7,0)),INDEX(幹材積成長量!$AH$7:$AJ$14,8,MATCH(【入力】吸収量・排出量算定シート!$G151,幹材積成長量!$AH$7:$AJ$7,0)))),0)</f>
        <v>0</v>
      </c>
      <c r="DO151" s="187">
        <f>IFERROR(IF($F151="地位Ⅰ",INDEX(幹材積成長量!$AE$7:$AG$14,8,MATCH(【入力】吸収量・排出量算定シート!$G151,幹材積成長量!$AE$7:$AG$7,0)),IF($F151="地位Ⅲ",INDEX(幹材積成長量!$AK$7:$AM$14,8,MATCH(【入力】吸収量・排出量算定シート!$G151,幹材積成長量!$AK$7:$AM$7,0)),INDEX(幹材積成長量!$AH$7:$AJ$14,8,MATCH(【入力】吸収量・排出量算定シート!$G151,幹材積成長量!$AH$7:$AJ$7,0)))),0)</f>
        <v>0</v>
      </c>
      <c r="DP151" s="187">
        <f>IFERROR(IF($F151="地位Ⅰ",INDEX(幹材積成長量!$AE$7:$AG$14,8,MATCH(【入力】吸収量・排出量算定シート!$G151,幹材積成長量!$AE$7:$AG$7,0)),IF($F151="地位Ⅲ",INDEX(幹材積成長量!$AK$7:$AM$14,8,MATCH(【入力】吸収量・排出量算定シート!$G151,幹材積成長量!$AK$7:$AM$7,0)),INDEX(幹材積成長量!$AH$7:$AJ$14,8,MATCH(【入力】吸収量・排出量算定シート!$G151,幹材積成長量!$AH$7:$AJ$7,0)))),0)</f>
        <v>0</v>
      </c>
      <c r="DQ151" s="187">
        <f>IFERROR(IF($F151="地位Ⅰ",INDEX(幹材積成長量!$AE$7:$AG$14,8,MATCH(【入力】吸収量・排出量算定シート!$G151,幹材積成長量!$AE$7:$AG$7,0)),IF($F151="地位Ⅲ",INDEX(幹材積成長量!$AK$7:$AM$14,8,MATCH(【入力】吸収量・排出量算定シート!$G151,幹材積成長量!$AK$7:$AM$7,0)),INDEX(幹材積成長量!$AH$7:$AJ$14,8,MATCH(【入力】吸収量・排出量算定シート!$G151,幹材積成長量!$AH$7:$AJ$7,0)))),0)</f>
        <v>0</v>
      </c>
      <c r="DR151" s="187">
        <f>IFERROR(IF($F151="地位Ⅰ",INDEX(幹材積成長量!$AE$7:$AG$14,8,MATCH(【入力】吸収量・排出量算定シート!$G151,幹材積成長量!$AE$7:$AG$7,0)),IF($F151="地位Ⅲ",INDEX(幹材積成長量!$AK$7:$AM$14,8,MATCH(【入力】吸収量・排出量算定シート!$G151,幹材積成長量!$AK$7:$AM$7,0)),INDEX(幹材積成長量!$AH$7:$AJ$14,8,MATCH(【入力】吸収量・排出量算定シート!$G151,幹材積成長量!$AH$7:$AJ$7,0)))),0)</f>
        <v>0</v>
      </c>
      <c r="DS151" s="187">
        <f>IFERROR(IF($F151="地位Ⅰ",INDEX(幹材積成長量!$AE$7:$AG$14,8,MATCH(【入力】吸収量・排出量算定シート!$G151,幹材積成長量!$AE$7:$AG$7,0)),IF($F151="地位Ⅲ",INDEX(幹材積成長量!$AK$7:$AM$14,8,MATCH(【入力】吸収量・排出量算定シート!$G151,幹材積成長量!$AK$7:$AM$7,0)),INDEX(幹材積成長量!$AH$7:$AJ$14,8,MATCH(【入力】吸収量・排出量算定シート!$G151,幹材積成長量!$AH$7:$AJ$7,0)))),0)</f>
        <v>0</v>
      </c>
      <c r="DT151" s="187">
        <f>IFERROR(IF($F151="地位Ⅰ",INDEX(幹材積成長量!$AE$7:$AG$14,8,MATCH(【入力】吸収量・排出量算定シート!$G151,幹材積成長量!$AE$7:$AG$7,0)),IF($F151="地位Ⅲ",INDEX(幹材積成長量!$AK$7:$AM$14,8,MATCH(【入力】吸収量・排出量算定シート!$G151,幹材積成長量!$AK$7:$AM$7,0)),INDEX(幹材積成長量!$AH$7:$AJ$14,8,MATCH(【入力】吸収量・排出量算定シート!$G151,幹材積成長量!$AH$7:$AJ$7,0)))),0)</f>
        <v>0</v>
      </c>
      <c r="DU151" s="187">
        <f>IFERROR(IF($F151="地位Ⅰ",INDEX(幹材積成長量!$AE$7:$AG$14,8,MATCH(【入力】吸収量・排出量算定シート!$G151,幹材積成長量!$AE$7:$AG$7,0)),IF($F151="地位Ⅲ",INDEX(幹材積成長量!$AK$7:$AM$14,8,MATCH(【入力】吸収量・排出量算定シート!$G151,幹材積成長量!$AK$7:$AM$7,0)),INDEX(幹材積成長量!$AH$7:$AJ$14,8,MATCH(【入力】吸収量・排出量算定シート!$G151,幹材積成長量!$AH$7:$AJ$7,0)))),0)</f>
        <v>0</v>
      </c>
      <c r="DV151" s="187">
        <f>IFERROR(IF($F151="地位Ⅰ",INDEX(幹材積成長量!$AE$7:$AG$14,8,MATCH(【入力】吸収量・排出量算定シート!$G151,幹材積成長量!$AE$7:$AG$7,0)),IF($F151="地位Ⅲ",INDEX(幹材積成長量!$AK$7:$AM$14,8,MATCH(【入力】吸収量・排出量算定シート!$G151,幹材積成長量!$AK$7:$AM$7,0)),INDEX(幹材積成長量!$AH$7:$AJ$14,8,MATCH(【入力】吸収量・排出量算定シート!$G151,幹材積成長量!$AH$7:$AJ$7,0)))),0)</f>
        <v>0</v>
      </c>
      <c r="DW151" s="187">
        <f>IFERROR(IF($F151="地位Ⅰ",INDEX(幹材積成長量!$AE$7:$AG$14,8,MATCH(【入力】吸収量・排出量算定シート!$G151,幹材積成長量!$AE$7:$AG$7,0)),IF($F151="地位Ⅲ",INDEX(幹材積成長量!$AK$7:$AM$14,8,MATCH(【入力】吸収量・排出量算定シート!$G151,幹材積成長量!$AK$7:$AM$7,0)),INDEX(幹材積成長量!$AH$7:$AJ$14,8,MATCH(【入力】吸収量・排出量算定シート!$G151,幹材積成長量!$AH$7:$AJ$7,0)))),0)</f>
        <v>0</v>
      </c>
      <c r="DX151" s="187">
        <f>IFERROR(IF($F151="地位Ⅰ",INDEX(幹材積成長量!$AE$7:$AG$14,8,MATCH(【入力】吸収量・排出量算定シート!$G151,幹材積成長量!$AE$7:$AG$7,0)),IF($F151="地位Ⅲ",INDEX(幹材積成長量!$AK$7:$AM$14,8,MATCH(【入力】吸収量・排出量算定シート!$G151,幹材積成長量!$AK$7:$AM$7,0)),INDEX(幹材積成長量!$AH$7:$AJ$14,8,MATCH(【入力】吸収量・排出量算定シート!$G151,幹材積成長量!$AH$7:$AJ$7,0)))),0)</f>
        <v>0</v>
      </c>
      <c r="DY151" s="187">
        <f>IFERROR(IF($F151="地位Ⅰ",INDEX(幹材積成長量!$AE$7:$AG$14,8,MATCH(【入力】吸収量・排出量算定シート!$G151,幹材積成長量!$AE$7:$AG$7,0)),IF($F151="地位Ⅲ",INDEX(幹材積成長量!$AK$7:$AM$14,8,MATCH(【入力】吸収量・排出量算定シート!$G151,幹材積成長量!$AK$7:$AM$7,0)),INDEX(幹材積成長量!$AH$7:$AJ$14,8,MATCH(【入力】吸収量・排出量算定シート!$G151,幹材積成長量!$AH$7:$AJ$7,0)))),0)</f>
        <v>0</v>
      </c>
      <c r="DZ151" s="187">
        <f>IFERROR(IF($F151="地位Ⅰ",INDEX(幹材積成長量!$AE$7:$AG$14,8,MATCH(【入力】吸収量・排出量算定シート!$G151,幹材積成長量!$AE$7:$AG$7,0)),IF($F151="地位Ⅲ",INDEX(幹材積成長量!$AK$7:$AM$14,8,MATCH(【入力】吸収量・排出量算定シート!$G151,幹材積成長量!$AK$7:$AM$7,0)),INDEX(幹材積成長量!$AH$7:$AJ$14,8,MATCH(【入力】吸収量・排出量算定シート!$G151,幹材積成長量!$AH$7:$AJ$7,0)))),0)</f>
        <v>0</v>
      </c>
      <c r="EA151" s="187">
        <f>IFERROR(IF($F151="地位Ⅰ",INDEX(幹材積成長量!$AE$7:$AG$14,8,MATCH(【入力】吸収量・排出量算定シート!$G151,幹材積成長量!$AE$7:$AG$7,0)),IF($F151="地位Ⅲ",INDEX(幹材積成長量!$AK$7:$AM$14,8,MATCH(【入力】吸収量・排出量算定シート!$G151,幹材積成長量!$AK$7:$AM$7,0)),INDEX(幹材積成長量!$AH$7:$AJ$14,8,MATCH(【入力】吸収量・排出量算定シート!$G151,幹材積成長量!$AH$7:$AJ$7,0)))),0)</f>
        <v>0</v>
      </c>
      <c r="EB151" s="187">
        <f>IFERROR(IF($F151="地位Ⅰ",INDEX(幹材積成長量!$AE$7:$AG$14,8,MATCH(【入力】吸収量・排出量算定シート!$G151,幹材積成長量!$AE$7:$AG$7,0)),IF($F151="地位Ⅲ",INDEX(幹材積成長量!$AK$7:$AM$14,8,MATCH(【入力】吸収量・排出量算定シート!$G151,幹材積成長量!$AK$7:$AM$7,0)),INDEX(幹材積成長量!$AH$7:$AJ$14,8,MATCH(【入力】吸収量・排出量算定シート!$G151,幹材積成長量!$AH$7:$AJ$7,0)))),0)</f>
        <v>0</v>
      </c>
      <c r="EC151" s="187">
        <f>IFERROR(IF($F151="地位Ⅰ",INDEX(幹材積成長量!$AE$7:$AG$14,8,MATCH(【入力】吸収量・排出量算定シート!$G151,幹材積成長量!$AE$7:$AG$7,0)),IF($F151="地位Ⅲ",INDEX(幹材積成長量!$AK$7:$AM$14,8,MATCH(【入力】吸収量・排出量算定シート!$G151,幹材積成長量!$AK$7:$AM$7,0)),INDEX(幹材積成長量!$AH$7:$AJ$14,8,MATCH(【入力】吸収量・排出量算定シート!$G151,幹材積成長量!$AH$7:$AJ$7,0)))),0)</f>
        <v>0</v>
      </c>
      <c r="ED151" s="186">
        <f t="shared" si="301"/>
        <v>0</v>
      </c>
      <c r="EE151" s="186">
        <f t="shared" si="302"/>
        <v>0</v>
      </c>
      <c r="EF151" s="186">
        <f t="shared" si="303"/>
        <v>0</v>
      </c>
      <c r="EG151" s="186">
        <f t="shared" si="304"/>
        <v>0</v>
      </c>
      <c r="EH151" s="186">
        <f t="shared" si="305"/>
        <v>0</v>
      </c>
      <c r="EI151" s="186">
        <f t="shared" si="306"/>
        <v>0</v>
      </c>
      <c r="EJ151" s="186">
        <f t="shared" si="307"/>
        <v>0</v>
      </c>
      <c r="EK151" s="186">
        <f t="shared" si="308"/>
        <v>0</v>
      </c>
      <c r="EL151" s="186">
        <f t="shared" si="309"/>
        <v>0</v>
      </c>
      <c r="EM151" s="186">
        <f t="shared" si="310"/>
        <v>0</v>
      </c>
      <c r="EN151" s="186">
        <f t="shared" si="311"/>
        <v>0</v>
      </c>
      <c r="EO151" s="186">
        <f t="shared" si="312"/>
        <v>0</v>
      </c>
      <c r="EP151" s="186">
        <f t="shared" si="313"/>
        <v>0</v>
      </c>
      <c r="EQ151" s="186">
        <f t="shared" si="314"/>
        <v>0</v>
      </c>
      <c r="ER151" s="186">
        <f t="shared" si="315"/>
        <v>0</v>
      </c>
      <c r="ES151" s="186">
        <f t="shared" si="316"/>
        <v>0</v>
      </c>
      <c r="ET151" s="186">
        <f t="shared" si="317"/>
        <v>0</v>
      </c>
    </row>
    <row r="152" spans="2:150" x14ac:dyDescent="0.3">
      <c r="B152" s="3"/>
      <c r="C152" s="3"/>
      <c r="D152" s="3"/>
      <c r="E152" s="3"/>
      <c r="G152" s="217"/>
      <c r="J152" s="3"/>
      <c r="M152" s="187">
        <f>IFERROR(IF($F152="地位Ⅰ",INDEX(幹材積成長量!$S$7:$U$148,MATCH(【入力】吸収量・排出量算定シート!$H152+(M$17-$M$17),幹材積成長量!$S$7:$S$148,0),MATCH($G152,幹材積成長量!$S$7:$U$7,0)),IF($F152="地位Ⅲ",INDEX(幹材積成長量!$Y$7:$AA$148,MATCH(【入力】吸収量・排出量算定シート!$H152+(M$17-$M$17),幹材積成長量!$Y$7:$Y$148,0),MATCH($G152,幹材積成長量!$Y$7:$AA$7,0)),INDEX(幹材積成長量!$V$7:$X$148,MATCH(【入力】吸収量・排出量算定シート!$H152+(M$17-$M$17),幹材積成長量!$V$7:$V$148,0),MATCH($G152,幹材積成長量!$V$7:$X$7,0)))),0)</f>
        <v>0</v>
      </c>
      <c r="N152" s="187">
        <f>IFERROR(IF($F152="地位Ⅰ",INDEX(幹材積成長量!$S$7:$U$148,MATCH(【入力】吸収量・排出量算定シート!$H152+(N$17-$M$17),幹材積成長量!$S$7:$S$148,0),MATCH($G152,幹材積成長量!$S$7:$U$7,0)),IF($F152="地位Ⅲ",INDEX(幹材積成長量!$Y$7:$AA$148,MATCH(【入力】吸収量・排出量算定シート!$H152+(N$17-$M$17),幹材積成長量!$Y$7:$Y$148,0),MATCH($G152,幹材積成長量!$Y$7:$AA$7,0)),INDEX(幹材積成長量!$V$7:$X$148,MATCH(【入力】吸収量・排出量算定シート!$H152+(N$17-$M$17),幹材積成長量!$V$7:$V$148,0),MATCH($G152,幹材積成長量!$V$7:$X$7,0)))),0)</f>
        <v>0</v>
      </c>
      <c r="O152" s="187">
        <f>IFERROR(IF($F152="地位Ⅰ",INDEX(幹材積成長量!$S$7:$U$148,MATCH(【入力】吸収量・排出量算定シート!$H152+(O$17-$M$17),幹材積成長量!$S$7:$S$148,0),MATCH($G152,幹材積成長量!$S$7:$U$7,0)),IF($F152="地位Ⅲ",INDEX(幹材積成長量!$Y$7:$AA$148,MATCH(【入力】吸収量・排出量算定シート!$H152+(O$17-$M$17),幹材積成長量!$Y$7:$Y$148,0),MATCH($G152,幹材積成長量!$Y$7:$AA$7,0)),INDEX(幹材積成長量!$V$7:$X$148,MATCH(【入力】吸収量・排出量算定シート!$H152+(O$17-$M$17),幹材積成長量!$V$7:$V$148,0),MATCH($G152,幹材積成長量!$V$7:$X$7,0)))),0)</f>
        <v>0</v>
      </c>
      <c r="P152" s="187">
        <f>IFERROR(IF($F152="地位Ⅰ",INDEX(幹材積成長量!$S$7:$U$148,MATCH(【入力】吸収量・排出量算定シート!$H152+(P$17-$M$17),幹材積成長量!$S$7:$S$148,0),MATCH($G152,幹材積成長量!$S$7:$U$7,0)),IF($F152="地位Ⅲ",INDEX(幹材積成長量!$Y$7:$AA$148,MATCH(【入力】吸収量・排出量算定シート!$H152+(P$17-$M$17),幹材積成長量!$Y$7:$Y$148,0),MATCH($G152,幹材積成長量!$Y$7:$AA$7,0)),INDEX(幹材積成長量!$V$7:$X$148,MATCH(【入力】吸収量・排出量算定シート!$H152+(P$17-$M$17),幹材積成長量!$V$7:$V$148,0),MATCH($G152,幹材積成長量!$V$7:$X$7,0)))),0)</f>
        <v>0</v>
      </c>
      <c r="Q152" s="187">
        <f>IFERROR(IF($F152="地位Ⅰ",INDEX(幹材積成長量!$S$7:$U$148,MATCH(【入力】吸収量・排出量算定シート!$H152+(Q$17-$M$17),幹材積成長量!$S$7:$S$148,0),MATCH($G152,幹材積成長量!$S$7:$U$7,0)),IF($F152="地位Ⅲ",INDEX(幹材積成長量!$Y$7:$AA$148,MATCH(【入力】吸収量・排出量算定シート!$H152+(Q$17-$M$17),幹材積成長量!$Y$7:$Y$148,0),MATCH($G152,幹材積成長量!$Y$7:$AA$7,0)),INDEX(幹材積成長量!$V$7:$X$148,MATCH(【入力】吸収量・排出量算定シート!$H152+(Q$17-$M$17),幹材積成長量!$V$7:$V$148,0),MATCH($G152,幹材積成長量!$V$7:$X$7,0)))),0)</f>
        <v>0</v>
      </c>
      <c r="R152" s="187">
        <f>IFERROR(IF($F152="地位Ⅰ",INDEX(幹材積成長量!$S$7:$U$148,MATCH(【入力】吸収量・排出量算定シート!$H152+(R$17-$M$17),幹材積成長量!$S$7:$S$148,0),MATCH($G152,幹材積成長量!$S$7:$U$7,0)),IF($F152="地位Ⅲ",INDEX(幹材積成長量!$Y$7:$AA$148,MATCH(【入力】吸収量・排出量算定シート!$H152+(R$17-$M$17),幹材積成長量!$Y$7:$Y$148,0),MATCH($G152,幹材積成長量!$Y$7:$AA$7,0)),INDEX(幹材積成長量!$V$7:$X$148,MATCH(【入力】吸収量・排出量算定シート!$H152+(R$17-$M$17),幹材積成長量!$V$7:$V$148,0),MATCH($G152,幹材積成長量!$V$7:$X$7,0)))),0)</f>
        <v>0</v>
      </c>
      <c r="S152" s="187">
        <f>IFERROR(IF($F152="地位Ⅰ",INDEX(幹材積成長量!$S$7:$U$148,MATCH(【入力】吸収量・排出量算定シート!$H152+(S$17-$M$17),幹材積成長量!$S$7:$S$148,0),MATCH($G152,幹材積成長量!$S$7:$U$7,0)),IF($F152="地位Ⅲ",INDEX(幹材積成長量!$Y$7:$AA$148,MATCH(【入力】吸収量・排出量算定シート!$H152+(S$17-$M$17),幹材積成長量!$Y$7:$Y$148,0),MATCH($G152,幹材積成長量!$Y$7:$AA$7,0)),INDEX(幹材積成長量!$V$7:$X$148,MATCH(【入力】吸収量・排出量算定シート!$H152+(S$17-$M$17),幹材積成長量!$V$7:$V$148,0),MATCH($G152,幹材積成長量!$V$7:$X$7,0)))),0)</f>
        <v>0</v>
      </c>
      <c r="T152" s="187">
        <f>IFERROR(IF($F152="地位Ⅰ",INDEX(幹材積成長量!$S$7:$U$148,MATCH(【入力】吸収量・排出量算定シート!$H152+(T$17-$M$17),幹材積成長量!$S$7:$S$148,0),MATCH($G152,幹材積成長量!$S$7:$U$7,0)),IF($F152="地位Ⅲ",INDEX(幹材積成長量!$Y$7:$AA$148,MATCH(【入力】吸収量・排出量算定シート!$H152+(T$17-$M$17),幹材積成長量!$Y$7:$Y$148,0),MATCH($G152,幹材積成長量!$Y$7:$AA$7,0)),INDEX(幹材積成長量!$V$7:$X$148,MATCH(【入力】吸収量・排出量算定シート!$H152+(T$17-$M$17),幹材積成長量!$V$7:$V$148,0),MATCH($G152,幹材積成長量!$V$7:$X$7,0)))),0)</f>
        <v>0</v>
      </c>
      <c r="U152" s="187">
        <f>IFERROR(IF($F152="地位Ⅰ",INDEX(幹材積成長量!$S$7:$U$148,MATCH(【入力】吸収量・排出量算定シート!$H152+(U$17-$M$17),幹材積成長量!$S$7:$S$148,0),MATCH($G152,幹材積成長量!$S$7:$U$7,0)),IF($F152="地位Ⅲ",INDEX(幹材積成長量!$Y$7:$AA$148,MATCH(【入力】吸収量・排出量算定シート!$H152+(U$17-$M$17),幹材積成長量!$Y$7:$Y$148,0),MATCH($G152,幹材積成長量!$Y$7:$AA$7,0)),INDEX(幹材積成長量!$V$7:$X$148,MATCH(【入力】吸収量・排出量算定シート!$H152+(U$17-$M$17),幹材積成長量!$V$7:$V$148,0),MATCH($G152,幹材積成長量!$V$7:$X$7,0)))),0)</f>
        <v>0</v>
      </c>
      <c r="V152" s="187">
        <f>IFERROR(IF($F152="地位Ⅰ",INDEX(幹材積成長量!$S$7:$U$148,MATCH(【入力】吸収量・排出量算定シート!$H152+(V$17-$M$17),幹材積成長量!$S$7:$S$148,0),MATCH($G152,幹材積成長量!$S$7:$U$7,0)),IF($F152="地位Ⅲ",INDEX(幹材積成長量!$Y$7:$AA$148,MATCH(【入力】吸収量・排出量算定シート!$H152+(V$17-$M$17),幹材積成長量!$Y$7:$Y$148,0),MATCH($G152,幹材積成長量!$Y$7:$AA$7,0)),INDEX(幹材積成長量!$V$7:$X$148,MATCH(【入力】吸収量・排出量算定シート!$H152+(V$17-$M$17),幹材積成長量!$V$7:$V$148,0),MATCH($G152,幹材積成長量!$V$7:$X$7,0)))),0)</f>
        <v>0</v>
      </c>
      <c r="W152" s="187">
        <f>IFERROR(IF($F152="地位Ⅰ",INDEX(幹材積成長量!$S$7:$U$148,MATCH(【入力】吸収量・排出量算定シート!$H152+(W$17-$M$17),幹材積成長量!$S$7:$S$148,0),MATCH($G152,幹材積成長量!$S$7:$U$7,0)),IF($F152="地位Ⅲ",INDEX(幹材積成長量!$Y$7:$AA$148,MATCH(【入力】吸収量・排出量算定シート!$H152+(W$17-$M$17),幹材積成長量!$Y$7:$Y$148,0),MATCH($G152,幹材積成長量!$Y$7:$AA$7,0)),INDEX(幹材積成長量!$V$7:$X$148,MATCH(【入力】吸収量・排出量算定シート!$H152+(W$17-$M$17),幹材積成長量!$V$7:$V$148,0),MATCH($G152,幹材積成長量!$V$7:$X$7,0)))),0)</f>
        <v>0</v>
      </c>
      <c r="X152" s="187">
        <f>IFERROR(IF($F152="地位Ⅰ",INDEX(幹材積成長量!$S$7:$U$148,MATCH(【入力】吸収量・排出量算定シート!$H152+(X$17-$M$17),幹材積成長量!$S$7:$S$148,0),MATCH($G152,幹材積成長量!$S$7:$U$7,0)),IF($F152="地位Ⅲ",INDEX(幹材積成長量!$Y$7:$AA$148,MATCH(【入力】吸収量・排出量算定シート!$H152+(X$17-$M$17),幹材積成長量!$Y$7:$Y$148,0),MATCH($G152,幹材積成長量!$Y$7:$AA$7,0)),INDEX(幹材積成長量!$V$7:$X$148,MATCH(【入力】吸収量・排出量算定シート!$H152+(X$17-$M$17),幹材積成長量!$V$7:$V$148,0),MATCH($G152,幹材積成長量!$V$7:$X$7,0)))),0)</f>
        <v>0</v>
      </c>
      <c r="Y152" s="187">
        <f>IFERROR(IF($F152="地位Ⅰ",INDEX(幹材積成長量!$S$7:$U$148,MATCH(【入力】吸収量・排出量算定シート!$H152+(Y$17-$M$17),幹材積成長量!$S$7:$S$148,0),MATCH($G152,幹材積成長量!$S$7:$U$7,0)),IF($F152="地位Ⅲ",INDEX(幹材積成長量!$Y$7:$AA$148,MATCH(【入力】吸収量・排出量算定シート!$H152+(Y$17-$M$17),幹材積成長量!$Y$7:$Y$148,0),MATCH($G152,幹材積成長量!$Y$7:$AA$7,0)),INDEX(幹材積成長量!$V$7:$X$148,MATCH(【入力】吸収量・排出量算定シート!$H152+(Y$17-$M$17),幹材積成長量!$V$7:$V$148,0),MATCH($G152,幹材積成長量!$V$7:$X$7,0)))),0)</f>
        <v>0</v>
      </c>
      <c r="Z152" s="187">
        <f>IFERROR(IF($F152="地位Ⅰ",INDEX(幹材積成長量!$S$7:$U$148,MATCH(【入力】吸収量・排出量算定シート!$H152+(Z$17-$M$17),幹材積成長量!$S$7:$S$148,0),MATCH($G152,幹材積成長量!$S$7:$U$7,0)),IF($F152="地位Ⅲ",INDEX(幹材積成長量!$Y$7:$AA$148,MATCH(【入力】吸収量・排出量算定シート!$H152+(Z$17-$M$17),幹材積成長量!$Y$7:$Y$148,0),MATCH($G152,幹材積成長量!$Y$7:$AA$7,0)),INDEX(幹材積成長量!$V$7:$X$148,MATCH(【入力】吸収量・排出量算定シート!$H152+(Z$17-$M$17),幹材積成長量!$V$7:$V$148,0),MATCH($G152,幹材積成長量!$V$7:$X$7,0)))),0)</f>
        <v>0</v>
      </c>
      <c r="AA152" s="187">
        <f>IFERROR(IF($F152="地位Ⅰ",INDEX(幹材積成長量!$S$7:$U$148,MATCH(【入力】吸収量・排出量算定シート!$H152+(AA$17-$M$17),幹材積成長量!$S$7:$S$148,0),MATCH($G152,幹材積成長量!$S$7:$U$7,0)),IF($F152="地位Ⅲ",INDEX(幹材積成長量!$Y$7:$AA$148,MATCH(【入力】吸収量・排出量算定シート!$H152+(AA$17-$M$17),幹材積成長量!$Y$7:$Y$148,0),MATCH($G152,幹材積成長量!$Y$7:$AA$7,0)),INDEX(幹材積成長量!$V$7:$X$148,MATCH(【入力】吸収量・排出量算定シート!$H152+(AA$17-$M$17),幹材積成長量!$V$7:$V$148,0),MATCH($G152,幹材積成長量!$V$7:$X$7,0)))),0)</f>
        <v>0</v>
      </c>
      <c r="AB152" s="187">
        <f>IFERROR(IF($F152="地位Ⅰ",INDEX(幹材積成長量!$S$7:$U$148,MATCH(【入力】吸収量・排出量算定シート!$H152+(AB$17-$M$17),幹材積成長量!$S$7:$S$148,0),MATCH($G152,幹材積成長量!$S$7:$U$7,0)),IF($F152="地位Ⅲ",INDEX(幹材積成長量!$Y$7:$AA$148,MATCH(【入力】吸収量・排出量算定シート!$H152+(AB$17-$M$17),幹材積成長量!$Y$7:$Y$148,0),MATCH($G152,幹材積成長量!$Y$7:$AA$7,0)),INDEX(幹材積成長量!$V$7:$X$148,MATCH(【入力】吸収量・排出量算定シート!$H152+(AB$17-$M$17),幹材積成長量!$V$7:$V$148,0),MATCH($G152,幹材積成長量!$V$7:$X$7,0)))),0)</f>
        <v>0</v>
      </c>
      <c r="AC152" s="187">
        <f>IFERROR(IF($F152="地位Ⅰ",INDEX(幹材積成長量!$S$7:$U$148,MATCH(【入力】吸収量・排出量算定シート!$H152+(AC$17-$M$17),幹材積成長量!$S$7:$S$148,0),MATCH($G152,幹材積成長量!$S$7:$U$7,0)),IF($F152="地位Ⅲ",INDEX(幹材積成長量!$Y$7:$AA$148,MATCH(【入力】吸収量・排出量算定シート!$H152+(AC$17-$M$17),幹材積成長量!$Y$7:$Y$148,0),MATCH($G152,幹材積成長量!$Y$7:$AA$7,0)),INDEX(幹材積成長量!$V$7:$X$148,MATCH(【入力】吸収量・排出量算定シート!$H152+(AC$17-$M$17),幹材積成長量!$V$7:$V$148,0),MATCH($G152,幹材積成長量!$V$7:$X$7,0)))),0)</f>
        <v>0</v>
      </c>
      <c r="AD152" s="2">
        <f>IFERROR(INDEX('BEF（拡大係数）'!$A$4:$AO$154,MATCH(【入力】吸収量・排出量算定シート!$H152,'BEF（拡大係数）'!$A$4:$A$154,0),MATCH($G152,'BEF（拡大係数）'!$A$4:$AO$4,0)),0)</f>
        <v>0</v>
      </c>
      <c r="AE152" s="2">
        <f>IFERROR(INDEX('BEF（拡大係数）'!$A$4:$AO$154,MATCH(【入力】吸収量・排出量算定シート!$H152,'BEF（拡大係数）'!$A$4:$A$154,0),MATCH($G152,'BEF（拡大係数）'!$A$4:$AO$4,0)),0)</f>
        <v>0</v>
      </c>
      <c r="AF152" s="2">
        <f>IFERROR(INDEX('BEF（拡大係数）'!$A$4:$AO$154,MATCH(【入力】吸収量・排出量算定シート!$H152,'BEF（拡大係数）'!$A$4:$A$154,0),MATCH($G152,'BEF（拡大係数）'!$A$4:$AO$4,0)),0)</f>
        <v>0</v>
      </c>
      <c r="AG152" s="2">
        <f>IFERROR(INDEX('BEF（拡大係数）'!$A$4:$AO$154,MATCH(【入力】吸収量・排出量算定シート!$H152,'BEF（拡大係数）'!$A$4:$A$154,0),MATCH($G152,'BEF（拡大係数）'!$A$4:$AO$4,0)),0)</f>
        <v>0</v>
      </c>
      <c r="AH152" s="2">
        <f>IFERROR(INDEX('BEF（拡大係数）'!$A$4:$AO$154,MATCH(【入力】吸収量・排出量算定シート!$H152,'BEF（拡大係数）'!$A$4:$A$154,0),MATCH($G152,'BEF（拡大係数）'!$A$4:$AO$4,0)),0)</f>
        <v>0</v>
      </c>
      <c r="AI152" s="2">
        <f>IFERROR(INDEX('BEF（拡大係数）'!$A$4:$AO$154,MATCH(【入力】吸収量・排出量算定シート!$H152,'BEF（拡大係数）'!$A$4:$A$154,0),MATCH($G152,'BEF（拡大係数）'!$A$4:$AO$4,0)),0)</f>
        <v>0</v>
      </c>
      <c r="AJ152" s="2">
        <f>IFERROR(INDEX('BEF（拡大係数）'!$A$4:$AO$154,MATCH(【入力】吸収量・排出量算定シート!$H152,'BEF（拡大係数）'!$A$4:$A$154,0),MATCH($G152,'BEF（拡大係数）'!$A$4:$AO$4,0)),0)</f>
        <v>0</v>
      </c>
      <c r="AK152" s="2">
        <f>IFERROR(INDEX('BEF（拡大係数）'!$A$4:$AO$154,MATCH(【入力】吸収量・排出量算定シート!$H152,'BEF（拡大係数）'!$A$4:$A$154,0),MATCH($G152,'BEF（拡大係数）'!$A$4:$AO$4,0)),0)</f>
        <v>0</v>
      </c>
      <c r="AL152" s="2">
        <f>IFERROR(INDEX('BEF（拡大係数）'!$A$4:$AO$154,MATCH(【入力】吸収量・排出量算定シート!$H152,'BEF（拡大係数）'!$A$4:$A$154,0),MATCH($G152,'BEF（拡大係数）'!$A$4:$AO$4,0)),0)</f>
        <v>0</v>
      </c>
      <c r="AM152" s="2">
        <f>IFERROR(INDEX('BEF（拡大係数）'!$A$4:$AO$154,MATCH(【入力】吸収量・排出量算定シート!$H152,'BEF（拡大係数）'!$A$4:$A$154,0),MATCH($G152,'BEF（拡大係数）'!$A$4:$AO$4,0)),0)</f>
        <v>0</v>
      </c>
      <c r="AN152" s="2">
        <f>IFERROR(INDEX('BEF（拡大係数）'!$A$4:$AO$154,MATCH(【入力】吸収量・排出量算定シート!$H152,'BEF（拡大係数）'!$A$4:$A$154,0),MATCH($G152,'BEF（拡大係数）'!$A$4:$AO$4,0)),0)</f>
        <v>0</v>
      </c>
      <c r="AO152" s="2">
        <f>IFERROR(INDEX('BEF（拡大係数）'!$A$4:$AO$154,MATCH(【入力】吸収量・排出量算定シート!$H152,'BEF（拡大係数）'!$A$4:$A$154,0),MATCH($G152,'BEF（拡大係数）'!$A$4:$AO$4,0)),0)</f>
        <v>0</v>
      </c>
      <c r="AP152" s="2">
        <f>IFERROR(INDEX('BEF（拡大係数）'!$A$4:$AO$154,MATCH(【入力】吸収量・排出量算定シート!$H152,'BEF（拡大係数）'!$A$4:$A$154,0),MATCH($G152,'BEF（拡大係数）'!$A$4:$AO$4,0)),0)</f>
        <v>0</v>
      </c>
      <c r="AQ152" s="2">
        <f>IFERROR(INDEX('BEF（拡大係数）'!$A$4:$AO$154,MATCH(【入力】吸収量・排出量算定シート!$H152,'BEF（拡大係数）'!$A$4:$A$154,0),MATCH($G152,'BEF（拡大係数）'!$A$4:$AO$4,0)),0)</f>
        <v>0</v>
      </c>
      <c r="AR152" s="2">
        <f>IFERROR(INDEX('BEF（拡大係数）'!$A$4:$AO$154,MATCH(【入力】吸収量・排出量算定シート!$H152,'BEF（拡大係数）'!$A$4:$A$154,0),MATCH($G152,'BEF（拡大係数）'!$A$4:$AO$4,0)),0)</f>
        <v>0</v>
      </c>
      <c r="AS152" s="2">
        <f>IFERROR(INDEX('BEF（拡大係数）'!$A$4:$AO$154,MATCH(【入力】吸収量・排出量算定シート!$H152,'BEF（拡大係数）'!$A$4:$A$154,0),MATCH($G152,'BEF（拡大係数）'!$A$4:$AO$4,0)),0)</f>
        <v>0</v>
      </c>
      <c r="AT152" s="2">
        <f>IFERROR(INDEX('BEF（拡大係数）'!$A$4:$AO$154,MATCH(【入力】吸収量・排出量算定シート!$H152,'BEF（拡大係数）'!$A$4:$A$154,0),MATCH($G152,'BEF（拡大係数）'!$A$4:$AO$4,0)),0)</f>
        <v>0</v>
      </c>
      <c r="AU152" s="2">
        <f>IFERROR(VLOOKUP($G152,パラメータ_オリジナル!$B$6:$G$45,4,FALSE),0)</f>
        <v>0</v>
      </c>
      <c r="AV152" s="2">
        <f>IFERROR(VLOOKUP($G152,パラメータ_オリジナル!$B$6:$G$45,5,FALSE),0)</f>
        <v>0</v>
      </c>
      <c r="AW152" s="2">
        <f>IFERROR(VLOOKUP($G152,パラメータ_オリジナル!$B$6:$G$45,6,FALSE),0)</f>
        <v>0</v>
      </c>
      <c r="AX152" s="125">
        <f t="shared" si="250"/>
        <v>0</v>
      </c>
      <c r="AY152" s="125">
        <f t="shared" si="251"/>
        <v>0</v>
      </c>
      <c r="AZ152" s="125">
        <f t="shared" si="252"/>
        <v>0</v>
      </c>
      <c r="BA152" s="125">
        <f t="shared" si="253"/>
        <v>0</v>
      </c>
      <c r="BB152" s="125">
        <f t="shared" si="254"/>
        <v>0</v>
      </c>
      <c r="BC152" s="125">
        <f t="shared" si="255"/>
        <v>0</v>
      </c>
      <c r="BD152" s="125">
        <f t="shared" si="256"/>
        <v>0</v>
      </c>
      <c r="BE152" s="125">
        <f t="shared" si="257"/>
        <v>0</v>
      </c>
      <c r="BF152" s="125">
        <f t="shared" si="258"/>
        <v>0</v>
      </c>
      <c r="BG152" s="125">
        <f t="shared" si="259"/>
        <v>0</v>
      </c>
      <c r="BH152" s="125">
        <f t="shared" si="260"/>
        <v>0</v>
      </c>
      <c r="BI152" s="125">
        <f t="shared" si="261"/>
        <v>0</v>
      </c>
      <c r="BJ152" s="125">
        <f t="shared" si="262"/>
        <v>0</v>
      </c>
      <c r="BK152" s="125">
        <f t="shared" si="263"/>
        <v>0</v>
      </c>
      <c r="BL152" s="125">
        <f t="shared" si="264"/>
        <v>0</v>
      </c>
      <c r="BM152" s="125">
        <f t="shared" si="265"/>
        <v>0</v>
      </c>
      <c r="BN152" s="125">
        <f t="shared" si="266"/>
        <v>0</v>
      </c>
      <c r="BO152" s="125">
        <f t="shared" si="267"/>
        <v>0</v>
      </c>
      <c r="BP152" s="125">
        <f t="shared" si="268"/>
        <v>0</v>
      </c>
      <c r="BQ152" s="125">
        <f t="shared" si="269"/>
        <v>0</v>
      </c>
      <c r="BR152" s="125">
        <f t="shared" si="270"/>
        <v>0</v>
      </c>
      <c r="BS152" s="125">
        <f t="shared" si="271"/>
        <v>0</v>
      </c>
      <c r="BT152" s="125">
        <f t="shared" si="272"/>
        <v>0</v>
      </c>
      <c r="BU152" s="125">
        <f t="shared" si="273"/>
        <v>0</v>
      </c>
      <c r="BV152" s="125">
        <f t="shared" si="274"/>
        <v>0</v>
      </c>
      <c r="BW152" s="125">
        <f t="shared" si="275"/>
        <v>0</v>
      </c>
      <c r="BX152" s="125">
        <f t="shared" si="276"/>
        <v>0</v>
      </c>
      <c r="BY152" s="125">
        <f t="shared" si="277"/>
        <v>0</v>
      </c>
      <c r="BZ152" s="125">
        <f t="shared" si="278"/>
        <v>0</v>
      </c>
      <c r="CA152" s="125">
        <f t="shared" si="279"/>
        <v>0</v>
      </c>
      <c r="CB152" s="125">
        <f t="shared" si="280"/>
        <v>0</v>
      </c>
      <c r="CC152" s="125">
        <f t="shared" si="281"/>
        <v>0</v>
      </c>
      <c r="CD152" s="125">
        <f t="shared" si="282"/>
        <v>0</v>
      </c>
      <c r="CE152" s="125">
        <f t="shared" si="283"/>
        <v>0</v>
      </c>
      <c r="CF152" s="2">
        <f>IFERROR(IF($F152="地位Ⅰ",INDEX(幹材積成長量!$I$7:$K$148,MATCH((【入力】吸収量・排出量算定シート!$H152+(【入力】吸収量・排出量算定シート!CF$17-【入力】吸収量・排出量算定シート!$CF$17)),幹材積成長量!$I$7:$I$148,0),MATCH(【入力】吸収量・排出量算定シート!$G152,幹材積成長量!$I$7:$K$7,0)),IF($F152="地位Ⅲ",INDEX(幹材積成長量!$O$7:$Q$148,MATCH((【入力】吸収量・排出量算定シート!$H152+(【入力】吸収量・排出量算定シート!CF$17-【入力】吸収量・排出量算定シート!$CF$17)),幹材積成長量!$O$7:$O$148,0),MATCH(【入力】吸収量・排出量算定シート!$G152,幹材積成長量!$O$7:$Q$7,0)),INDEX(幹材積成長量!$L$7:$N$148,MATCH((【入力】吸収量・排出量算定シート!$H152+(【入力】吸収量・排出量算定シート!CF$17-【入力】吸収量・排出量算定シート!$CF$17)),幹材積成長量!$L$7:$L$148,0),MATCH(【入力】吸収量・排出量算定シート!$G152,幹材積成長量!$L$7:$N$7,0)))),0)</f>
        <v>0</v>
      </c>
      <c r="CG152" s="2">
        <f>IFERROR(IF($F152="地位Ⅰ",INDEX(幹材積成長量!$I$7:$K$148,MATCH((【入力】吸収量・排出量算定シート!$H152+(【入力】吸収量・排出量算定シート!CG$17-【入力】吸収量・排出量算定シート!$CF$17)),幹材積成長量!$I$7:$I$148,0),MATCH(【入力】吸収量・排出量算定シート!$G152,幹材積成長量!$I$7:$K$7,0)),IF($F152="地位Ⅲ",INDEX(幹材積成長量!$O$7:$Q$148,MATCH((【入力】吸収量・排出量算定シート!$H152+(【入力】吸収量・排出量算定シート!CG$17-【入力】吸収量・排出量算定シート!$CF$17)),幹材積成長量!$O$7:$O$148,0),MATCH(【入力】吸収量・排出量算定シート!$G152,幹材積成長量!$O$7:$Q$7,0)),INDEX(幹材積成長量!$L$7:$N$148,MATCH((【入力】吸収量・排出量算定シート!$H152+(【入力】吸収量・排出量算定シート!CG$17-【入力】吸収量・排出量算定シート!$CF$17)),幹材積成長量!$L$7:$L$148,0),MATCH(【入力】吸収量・排出量算定シート!$G152,幹材積成長量!$L$7:$N$7,0)))),0)</f>
        <v>0</v>
      </c>
      <c r="CH152" s="2">
        <f>IFERROR(IF($F152="地位Ⅰ",INDEX(幹材積成長量!$I$7:$K$148,MATCH((【入力】吸収量・排出量算定シート!$H152+(【入力】吸収量・排出量算定シート!CH$17-【入力】吸収量・排出量算定シート!$CF$17)),幹材積成長量!$I$7:$I$148,0),MATCH(【入力】吸収量・排出量算定シート!$G152,幹材積成長量!$I$7:$K$7,0)),IF($F152="地位Ⅲ",INDEX(幹材積成長量!$O$7:$Q$148,MATCH((【入力】吸収量・排出量算定シート!$H152+(【入力】吸収量・排出量算定シート!CH$17-【入力】吸収量・排出量算定シート!$CF$17)),幹材積成長量!$O$7:$O$148,0),MATCH(【入力】吸収量・排出量算定シート!$G152,幹材積成長量!$O$7:$Q$7,0)),INDEX(幹材積成長量!$L$7:$N$148,MATCH((【入力】吸収量・排出量算定シート!$H152+(【入力】吸収量・排出量算定シート!CH$17-【入力】吸収量・排出量算定シート!$CF$17)),幹材積成長量!$L$7:$L$148,0),MATCH(【入力】吸収量・排出量算定シート!$G152,幹材積成長量!$L$7:$N$7,0)))),0)</f>
        <v>0</v>
      </c>
      <c r="CI152" s="2">
        <f>IFERROR(IF($F152="地位Ⅰ",INDEX(幹材積成長量!$I$7:$K$148,MATCH((【入力】吸収量・排出量算定シート!$H152+(【入力】吸収量・排出量算定シート!CI$17-【入力】吸収量・排出量算定シート!$CF$17)),幹材積成長量!$I$7:$I$148,0),MATCH(【入力】吸収量・排出量算定シート!$G152,幹材積成長量!$I$7:$K$7,0)),IF($F152="地位Ⅲ",INDEX(幹材積成長量!$O$7:$Q$148,MATCH((【入力】吸収量・排出量算定シート!$H152+(【入力】吸収量・排出量算定シート!CI$17-【入力】吸収量・排出量算定シート!$CF$17)),幹材積成長量!$O$7:$O$148,0),MATCH(【入力】吸収量・排出量算定シート!$G152,幹材積成長量!$O$7:$Q$7,0)),INDEX(幹材積成長量!$L$7:$N$148,MATCH((【入力】吸収量・排出量算定シート!$H152+(【入力】吸収量・排出量算定シート!CI$17-【入力】吸収量・排出量算定シート!$CF$17)),幹材積成長量!$L$7:$L$148,0),MATCH(【入力】吸収量・排出量算定シート!$G152,幹材積成長量!$L$7:$N$7,0)))),0)</f>
        <v>0</v>
      </c>
      <c r="CJ152" s="2">
        <f>IFERROR(IF($F152="地位Ⅰ",INDEX(幹材積成長量!$I$7:$K$148,MATCH((【入力】吸収量・排出量算定シート!$H152+(【入力】吸収量・排出量算定シート!CJ$17-【入力】吸収量・排出量算定シート!$CF$17)),幹材積成長量!$I$7:$I$148,0),MATCH(【入力】吸収量・排出量算定シート!$G152,幹材積成長量!$I$7:$K$7,0)),IF($F152="地位Ⅲ",INDEX(幹材積成長量!$O$7:$Q$148,MATCH((【入力】吸収量・排出量算定シート!$H152+(【入力】吸収量・排出量算定シート!CJ$17-【入力】吸収量・排出量算定シート!$CF$17)),幹材積成長量!$O$7:$O$148,0),MATCH(【入力】吸収量・排出量算定シート!$G152,幹材積成長量!$O$7:$Q$7,0)),INDEX(幹材積成長量!$L$7:$N$148,MATCH((【入力】吸収量・排出量算定シート!$H152+(【入力】吸収量・排出量算定シート!CJ$17-【入力】吸収量・排出量算定シート!$CF$17)),幹材積成長量!$L$7:$L$148,0),MATCH(【入力】吸収量・排出量算定シート!$G152,幹材積成長量!$L$7:$N$7,0)))),0)</f>
        <v>0</v>
      </c>
      <c r="CK152" s="2">
        <f>IFERROR(IF($F152="地位Ⅰ",INDEX(幹材積成長量!$I$7:$K$148,MATCH((【入力】吸収量・排出量算定シート!$H152+(【入力】吸収量・排出量算定シート!CK$17-【入力】吸収量・排出量算定シート!$CF$17)),幹材積成長量!$I$7:$I$148,0),MATCH(【入力】吸収量・排出量算定シート!$G152,幹材積成長量!$I$7:$K$7,0)),IF($F152="地位Ⅲ",INDEX(幹材積成長量!$O$7:$Q$148,MATCH((【入力】吸収量・排出量算定シート!$H152+(【入力】吸収量・排出量算定シート!CK$17-【入力】吸収量・排出量算定シート!$CF$17)),幹材積成長量!$O$7:$O$148,0),MATCH(【入力】吸収量・排出量算定シート!$G152,幹材積成長量!$O$7:$Q$7,0)),INDEX(幹材積成長量!$L$7:$N$148,MATCH((【入力】吸収量・排出量算定シート!$H152+(【入力】吸収量・排出量算定シート!CK$17-【入力】吸収量・排出量算定シート!$CF$17)),幹材積成長量!$L$7:$L$148,0),MATCH(【入力】吸収量・排出量算定シート!$G152,幹材積成長量!$L$7:$N$7,0)))),0)</f>
        <v>0</v>
      </c>
      <c r="CL152" s="2">
        <f>IFERROR(IF($F152="地位Ⅰ",INDEX(幹材積成長量!$I$7:$K$148,MATCH((【入力】吸収量・排出量算定シート!$H152+(【入力】吸収量・排出量算定シート!CL$17-【入力】吸収量・排出量算定シート!$CF$17)),幹材積成長量!$I$7:$I$148,0),MATCH(【入力】吸収量・排出量算定シート!$G152,幹材積成長量!$I$7:$K$7,0)),IF($F152="地位Ⅲ",INDEX(幹材積成長量!$O$7:$Q$148,MATCH((【入力】吸収量・排出量算定シート!$H152+(【入力】吸収量・排出量算定シート!CL$17-【入力】吸収量・排出量算定シート!$CF$17)),幹材積成長量!$O$7:$O$148,0),MATCH(【入力】吸収量・排出量算定シート!$G152,幹材積成長量!$O$7:$Q$7,0)),INDEX(幹材積成長量!$L$7:$N$148,MATCH((【入力】吸収量・排出量算定シート!$H152+(【入力】吸収量・排出量算定シート!CL$17-【入力】吸収量・排出量算定シート!$CF$17)),幹材積成長量!$L$7:$L$148,0),MATCH(【入力】吸収量・排出量算定シート!$G152,幹材積成長量!$L$7:$N$7,0)))),0)</f>
        <v>0</v>
      </c>
      <c r="CM152" s="2">
        <f>IFERROR(IF($F152="地位Ⅰ",INDEX(幹材積成長量!$I$7:$K$148,MATCH((【入力】吸収量・排出量算定シート!$H152+(【入力】吸収量・排出量算定シート!CM$17-【入力】吸収量・排出量算定シート!$CF$17)),幹材積成長量!$I$7:$I$148,0),MATCH(【入力】吸収量・排出量算定シート!$G152,幹材積成長量!$I$7:$K$7,0)),IF($F152="地位Ⅲ",INDEX(幹材積成長量!$O$7:$Q$148,MATCH((【入力】吸収量・排出量算定シート!$H152+(【入力】吸収量・排出量算定シート!CM$17-【入力】吸収量・排出量算定シート!$CF$17)),幹材積成長量!$O$7:$O$148,0),MATCH(【入力】吸収量・排出量算定シート!$G152,幹材積成長量!$O$7:$Q$7,0)),INDEX(幹材積成長量!$L$7:$N$148,MATCH((【入力】吸収量・排出量算定シート!$H152+(【入力】吸収量・排出量算定シート!CM$17-【入力】吸収量・排出量算定シート!$CF$17)),幹材積成長量!$L$7:$L$148,0),MATCH(【入力】吸収量・排出量算定シート!$G152,幹材積成長量!$L$7:$N$7,0)))),0)</f>
        <v>0</v>
      </c>
      <c r="CN152" s="2">
        <f>IFERROR(IF($F152="地位Ⅰ",INDEX(幹材積成長量!$I$7:$K$148,MATCH((【入力】吸収量・排出量算定シート!$H152+(【入力】吸収量・排出量算定シート!CN$17-【入力】吸収量・排出量算定シート!$CF$17)),幹材積成長量!$I$7:$I$148,0),MATCH(【入力】吸収量・排出量算定シート!$G152,幹材積成長量!$I$7:$K$7,0)),IF($F152="地位Ⅲ",INDEX(幹材積成長量!$O$7:$Q$148,MATCH((【入力】吸収量・排出量算定シート!$H152+(【入力】吸収量・排出量算定シート!CN$17-【入力】吸収量・排出量算定シート!$CF$17)),幹材積成長量!$O$7:$O$148,0),MATCH(【入力】吸収量・排出量算定シート!$G152,幹材積成長量!$O$7:$Q$7,0)),INDEX(幹材積成長量!$L$7:$N$148,MATCH((【入力】吸収量・排出量算定シート!$H152+(【入力】吸収量・排出量算定シート!CN$17-【入力】吸収量・排出量算定シート!$CF$17)),幹材積成長量!$L$7:$L$148,0),MATCH(【入力】吸収量・排出量算定シート!$G152,幹材積成長量!$L$7:$N$7,0)))),0)</f>
        <v>0</v>
      </c>
      <c r="CO152" s="2">
        <f>IFERROR(IF($F152="地位Ⅰ",INDEX(幹材積成長量!$I$7:$K$148,MATCH((【入力】吸収量・排出量算定シート!$H152+(【入力】吸収量・排出量算定シート!CO$17-【入力】吸収量・排出量算定シート!$CF$17)),幹材積成長量!$I$7:$I$148,0),MATCH(【入力】吸収量・排出量算定シート!$G152,幹材積成長量!$I$7:$K$7,0)),IF($F152="地位Ⅲ",INDEX(幹材積成長量!$O$7:$Q$148,MATCH((【入力】吸収量・排出量算定シート!$H152+(【入力】吸収量・排出量算定シート!CO$17-【入力】吸収量・排出量算定シート!$CF$17)),幹材積成長量!$O$7:$O$148,0),MATCH(【入力】吸収量・排出量算定シート!$G152,幹材積成長量!$O$7:$Q$7,0)),INDEX(幹材積成長量!$L$7:$N$148,MATCH((【入力】吸収量・排出量算定シート!$H152+(【入力】吸収量・排出量算定シート!CO$17-【入力】吸収量・排出量算定シート!$CF$17)),幹材積成長量!$L$7:$L$148,0),MATCH(【入力】吸収量・排出量算定シート!$G152,幹材積成長量!$L$7:$N$7,0)))),0)</f>
        <v>0</v>
      </c>
      <c r="CP152" s="2">
        <f>IFERROR(IF($F152="地位Ⅰ",INDEX(幹材積成長量!$I$7:$K$148,MATCH((【入力】吸収量・排出量算定シート!$H152+(【入力】吸収量・排出量算定シート!CP$17-【入力】吸収量・排出量算定シート!$CF$17)),幹材積成長量!$I$7:$I$148,0),MATCH(【入力】吸収量・排出量算定シート!$G152,幹材積成長量!$I$7:$K$7,0)),IF($F152="地位Ⅲ",INDEX(幹材積成長量!$O$7:$Q$148,MATCH((【入力】吸収量・排出量算定シート!$H152+(【入力】吸収量・排出量算定シート!CP$17-【入力】吸収量・排出量算定シート!$CF$17)),幹材積成長量!$O$7:$O$148,0),MATCH(【入力】吸収量・排出量算定シート!$G152,幹材積成長量!$O$7:$Q$7,0)),INDEX(幹材積成長量!$L$7:$N$148,MATCH((【入力】吸収量・排出量算定シート!$H152+(【入力】吸収量・排出量算定シート!CP$17-【入力】吸収量・排出量算定シート!$CF$17)),幹材積成長量!$L$7:$L$148,0),MATCH(【入力】吸収量・排出量算定シート!$G152,幹材積成長量!$L$7:$N$7,0)))),0)</f>
        <v>0</v>
      </c>
      <c r="CQ152" s="2">
        <f>IFERROR(IF($F152="地位Ⅰ",INDEX(幹材積成長量!$I$7:$K$148,MATCH((【入力】吸収量・排出量算定シート!$H152+(【入力】吸収量・排出量算定シート!CQ$17-【入力】吸収量・排出量算定シート!$CF$17)),幹材積成長量!$I$7:$I$148,0),MATCH(【入力】吸収量・排出量算定シート!$G152,幹材積成長量!$I$7:$K$7,0)),IF($F152="地位Ⅲ",INDEX(幹材積成長量!$O$7:$Q$148,MATCH((【入力】吸収量・排出量算定シート!$H152+(【入力】吸収量・排出量算定シート!CQ$17-【入力】吸収量・排出量算定シート!$CF$17)),幹材積成長量!$O$7:$O$148,0),MATCH(【入力】吸収量・排出量算定シート!$G152,幹材積成長量!$O$7:$Q$7,0)),INDEX(幹材積成長量!$L$7:$N$148,MATCH((【入力】吸収量・排出量算定シート!$H152+(【入力】吸収量・排出量算定シート!CQ$17-【入力】吸収量・排出量算定シート!$CF$17)),幹材積成長量!$L$7:$L$148,0),MATCH(【入力】吸収量・排出量算定シート!$G152,幹材積成長量!$L$7:$N$7,0)))),0)</f>
        <v>0</v>
      </c>
      <c r="CR152" s="2">
        <f>IFERROR(IF($F152="地位Ⅰ",INDEX(幹材積成長量!$I$7:$K$148,MATCH((【入力】吸収量・排出量算定シート!$H152+(【入力】吸収量・排出量算定シート!CR$17-【入力】吸収量・排出量算定シート!$CF$17)),幹材積成長量!$I$7:$I$148,0),MATCH(【入力】吸収量・排出量算定シート!$G152,幹材積成長量!$I$7:$K$7,0)),IF($F152="地位Ⅲ",INDEX(幹材積成長量!$O$7:$Q$148,MATCH((【入力】吸収量・排出量算定シート!$H152+(【入力】吸収量・排出量算定シート!CR$17-【入力】吸収量・排出量算定シート!$CF$17)),幹材積成長量!$O$7:$O$148,0),MATCH(【入力】吸収量・排出量算定シート!$G152,幹材積成長量!$O$7:$Q$7,0)),INDEX(幹材積成長量!$L$7:$N$148,MATCH((【入力】吸収量・排出量算定シート!$H152+(【入力】吸収量・排出量算定シート!CR$17-【入力】吸収量・排出量算定シート!$CF$17)),幹材積成長量!$L$7:$L$148,0),MATCH(【入力】吸収量・排出量算定シート!$G152,幹材積成長量!$L$7:$N$7,0)))),0)</f>
        <v>0</v>
      </c>
      <c r="CS152" s="2">
        <f>IFERROR(IF($F152="地位Ⅰ",INDEX(幹材積成長量!$I$7:$K$148,MATCH((【入力】吸収量・排出量算定シート!$H152+(【入力】吸収量・排出量算定シート!CS$17-【入力】吸収量・排出量算定シート!$CF$17)),幹材積成長量!$I$7:$I$148,0),MATCH(【入力】吸収量・排出量算定シート!$G152,幹材積成長量!$I$7:$K$7,0)),IF($F152="地位Ⅲ",INDEX(幹材積成長量!$O$7:$Q$148,MATCH((【入力】吸収量・排出量算定シート!$H152+(【入力】吸収量・排出量算定シート!CS$17-【入力】吸収量・排出量算定シート!$CF$17)),幹材積成長量!$O$7:$O$148,0),MATCH(【入力】吸収量・排出量算定シート!$G152,幹材積成長量!$O$7:$Q$7,0)),INDEX(幹材積成長量!$L$7:$N$148,MATCH((【入力】吸収量・排出量算定シート!$H152+(【入力】吸収量・排出量算定シート!CS$17-【入力】吸収量・排出量算定シート!$CF$17)),幹材積成長量!$L$7:$L$148,0),MATCH(【入力】吸収量・排出量算定シート!$G152,幹材積成長量!$L$7:$N$7,0)))),0)</f>
        <v>0</v>
      </c>
      <c r="CT152" s="2">
        <f>IFERROR(IF($F152="地位Ⅰ",INDEX(幹材積成長量!$I$7:$K$148,MATCH((【入力】吸収量・排出量算定シート!$H152+(【入力】吸収量・排出量算定シート!CT$17-【入力】吸収量・排出量算定シート!$CF$17)),幹材積成長量!$I$7:$I$148,0),MATCH(【入力】吸収量・排出量算定シート!$G152,幹材積成長量!$I$7:$K$7,0)),IF($F152="地位Ⅲ",INDEX(幹材積成長量!$O$7:$Q$148,MATCH((【入力】吸収量・排出量算定シート!$H152+(【入力】吸収量・排出量算定シート!CT$17-【入力】吸収量・排出量算定シート!$CF$17)),幹材積成長量!$O$7:$O$148,0),MATCH(【入力】吸収量・排出量算定シート!$G152,幹材積成長量!$O$7:$Q$7,0)),INDEX(幹材積成長量!$L$7:$N$148,MATCH((【入力】吸収量・排出量算定シート!$H152+(【入力】吸収量・排出量算定シート!CT$17-【入力】吸収量・排出量算定シート!$CF$17)),幹材積成長量!$L$7:$L$148,0),MATCH(【入力】吸収量・排出量算定シート!$G152,幹材積成長量!$L$7:$N$7,0)))),0)</f>
        <v>0</v>
      </c>
      <c r="CU152" s="2">
        <f>IFERROR(IF($F152="地位Ⅰ",INDEX(幹材積成長量!$I$7:$K$148,MATCH((【入力】吸収量・排出量算定シート!$H152+(【入力】吸収量・排出量算定シート!CU$17-【入力】吸収量・排出量算定シート!$CF$17)),幹材積成長量!$I$7:$I$148,0),MATCH(【入力】吸収量・排出量算定シート!$G152,幹材積成長量!$I$7:$K$7,0)),IF($F152="地位Ⅲ",INDEX(幹材積成長量!$O$7:$Q$148,MATCH((【入力】吸収量・排出量算定シート!$H152+(【入力】吸収量・排出量算定シート!CU$17-【入力】吸収量・排出量算定シート!$CF$17)),幹材積成長量!$O$7:$O$148,0),MATCH(【入力】吸収量・排出量算定シート!$G152,幹材積成長量!$O$7:$Q$7,0)),INDEX(幹材積成長量!$L$7:$N$148,MATCH((【入力】吸収量・排出量算定シート!$H152+(【入力】吸収量・排出量算定シート!CU$17-【入力】吸収量・排出量算定シート!$CF$17)),幹材積成長量!$L$7:$L$148,0),MATCH(【入力】吸収量・排出量算定シート!$G152,幹材積成長量!$L$7:$N$7,0)))),0)</f>
        <v>0</v>
      </c>
      <c r="CV152" s="2">
        <f>IFERROR(IF($F152="地位Ⅰ",INDEX(幹材積成長量!$I$7:$K$148,MATCH((【入力】吸収量・排出量算定シート!$H152+(【入力】吸収量・排出量算定シート!CV$17-【入力】吸収量・排出量算定シート!$CF$17)),幹材積成長量!$I$7:$I$148,0),MATCH(【入力】吸収量・排出量算定シート!$G152,幹材積成長量!$I$7:$K$7,0)),IF($F152="地位Ⅲ",INDEX(幹材積成長量!$O$7:$Q$148,MATCH((【入力】吸収量・排出量算定シート!$H152+(【入力】吸収量・排出量算定シート!CV$17-【入力】吸収量・排出量算定シート!$CF$17)),幹材積成長量!$O$7:$O$148,0),MATCH(【入力】吸収量・排出量算定シート!$G152,幹材積成長量!$O$7:$Q$7,0)),INDEX(幹材積成長量!$L$7:$N$148,MATCH((【入力】吸収量・排出量算定シート!$H152+(【入力】吸収量・排出量算定シート!CV$17-【入力】吸収量・排出量算定シート!$CF$17)),幹材積成長量!$L$7:$L$148,0),MATCH(【入力】吸収量・排出量算定シート!$G152,幹材積成長量!$L$7:$N$7,0)))),0)</f>
        <v>0</v>
      </c>
      <c r="CW152" s="2">
        <f t="shared" si="284"/>
        <v>0</v>
      </c>
      <c r="CX152" s="2">
        <f t="shared" si="285"/>
        <v>0</v>
      </c>
      <c r="CY152" s="2">
        <f t="shared" si="286"/>
        <v>0</v>
      </c>
      <c r="CZ152" s="2">
        <f t="shared" si="287"/>
        <v>0</v>
      </c>
      <c r="DA152" s="2">
        <f t="shared" si="288"/>
        <v>0</v>
      </c>
      <c r="DB152" s="2">
        <f t="shared" si="289"/>
        <v>0</v>
      </c>
      <c r="DC152" s="2">
        <f t="shared" si="290"/>
        <v>0</v>
      </c>
      <c r="DD152" s="2">
        <f t="shared" si="291"/>
        <v>0</v>
      </c>
      <c r="DE152" s="2">
        <f t="shared" si="292"/>
        <v>0</v>
      </c>
      <c r="DF152" s="2">
        <f t="shared" si="293"/>
        <v>0</v>
      </c>
      <c r="DG152" s="2">
        <f t="shared" si="294"/>
        <v>0</v>
      </c>
      <c r="DH152" s="2">
        <f t="shared" si="295"/>
        <v>0</v>
      </c>
      <c r="DI152" s="2">
        <f t="shared" si="296"/>
        <v>0</v>
      </c>
      <c r="DJ152" s="2">
        <f t="shared" si="297"/>
        <v>0</v>
      </c>
      <c r="DK152" s="2">
        <f t="shared" si="298"/>
        <v>0</v>
      </c>
      <c r="DL152" s="2">
        <f t="shared" si="299"/>
        <v>0</v>
      </c>
      <c r="DM152" s="2">
        <f t="shared" si="300"/>
        <v>0</v>
      </c>
      <c r="DN152" s="187">
        <f>IFERROR(IF($F152="地位Ⅰ",INDEX(幹材積成長量!$AE$7:$AG$14,8,MATCH(【入力】吸収量・排出量算定シート!$G152,幹材積成長量!$AE$7:$AG$7,0)),IF($F152="地位Ⅲ",INDEX(幹材積成長量!$AK$7:$AM$14,8,MATCH(【入力】吸収量・排出量算定シート!$G152,幹材積成長量!$AK$7:$AM$7,0)),INDEX(幹材積成長量!$AH$7:$AJ$14,8,MATCH(【入力】吸収量・排出量算定シート!$G152,幹材積成長量!$AH$7:$AJ$7,0)))),0)</f>
        <v>0</v>
      </c>
      <c r="DO152" s="187">
        <f>IFERROR(IF($F152="地位Ⅰ",INDEX(幹材積成長量!$AE$7:$AG$14,8,MATCH(【入力】吸収量・排出量算定シート!$G152,幹材積成長量!$AE$7:$AG$7,0)),IF($F152="地位Ⅲ",INDEX(幹材積成長量!$AK$7:$AM$14,8,MATCH(【入力】吸収量・排出量算定シート!$G152,幹材積成長量!$AK$7:$AM$7,0)),INDEX(幹材積成長量!$AH$7:$AJ$14,8,MATCH(【入力】吸収量・排出量算定シート!$G152,幹材積成長量!$AH$7:$AJ$7,0)))),0)</f>
        <v>0</v>
      </c>
      <c r="DP152" s="187">
        <f>IFERROR(IF($F152="地位Ⅰ",INDEX(幹材積成長量!$AE$7:$AG$14,8,MATCH(【入力】吸収量・排出量算定シート!$G152,幹材積成長量!$AE$7:$AG$7,0)),IF($F152="地位Ⅲ",INDEX(幹材積成長量!$AK$7:$AM$14,8,MATCH(【入力】吸収量・排出量算定シート!$G152,幹材積成長量!$AK$7:$AM$7,0)),INDEX(幹材積成長量!$AH$7:$AJ$14,8,MATCH(【入力】吸収量・排出量算定シート!$G152,幹材積成長量!$AH$7:$AJ$7,0)))),0)</f>
        <v>0</v>
      </c>
      <c r="DQ152" s="187">
        <f>IFERROR(IF($F152="地位Ⅰ",INDEX(幹材積成長量!$AE$7:$AG$14,8,MATCH(【入力】吸収量・排出量算定シート!$G152,幹材積成長量!$AE$7:$AG$7,0)),IF($F152="地位Ⅲ",INDEX(幹材積成長量!$AK$7:$AM$14,8,MATCH(【入力】吸収量・排出量算定シート!$G152,幹材積成長量!$AK$7:$AM$7,0)),INDEX(幹材積成長量!$AH$7:$AJ$14,8,MATCH(【入力】吸収量・排出量算定シート!$G152,幹材積成長量!$AH$7:$AJ$7,0)))),0)</f>
        <v>0</v>
      </c>
      <c r="DR152" s="187">
        <f>IFERROR(IF($F152="地位Ⅰ",INDEX(幹材積成長量!$AE$7:$AG$14,8,MATCH(【入力】吸収量・排出量算定シート!$G152,幹材積成長量!$AE$7:$AG$7,0)),IF($F152="地位Ⅲ",INDEX(幹材積成長量!$AK$7:$AM$14,8,MATCH(【入力】吸収量・排出量算定シート!$G152,幹材積成長量!$AK$7:$AM$7,0)),INDEX(幹材積成長量!$AH$7:$AJ$14,8,MATCH(【入力】吸収量・排出量算定シート!$G152,幹材積成長量!$AH$7:$AJ$7,0)))),0)</f>
        <v>0</v>
      </c>
      <c r="DS152" s="187">
        <f>IFERROR(IF($F152="地位Ⅰ",INDEX(幹材積成長量!$AE$7:$AG$14,8,MATCH(【入力】吸収量・排出量算定シート!$G152,幹材積成長量!$AE$7:$AG$7,0)),IF($F152="地位Ⅲ",INDEX(幹材積成長量!$AK$7:$AM$14,8,MATCH(【入力】吸収量・排出量算定シート!$G152,幹材積成長量!$AK$7:$AM$7,0)),INDEX(幹材積成長量!$AH$7:$AJ$14,8,MATCH(【入力】吸収量・排出量算定シート!$G152,幹材積成長量!$AH$7:$AJ$7,0)))),0)</f>
        <v>0</v>
      </c>
      <c r="DT152" s="187">
        <f>IFERROR(IF($F152="地位Ⅰ",INDEX(幹材積成長量!$AE$7:$AG$14,8,MATCH(【入力】吸収量・排出量算定シート!$G152,幹材積成長量!$AE$7:$AG$7,0)),IF($F152="地位Ⅲ",INDEX(幹材積成長量!$AK$7:$AM$14,8,MATCH(【入力】吸収量・排出量算定シート!$G152,幹材積成長量!$AK$7:$AM$7,0)),INDEX(幹材積成長量!$AH$7:$AJ$14,8,MATCH(【入力】吸収量・排出量算定シート!$G152,幹材積成長量!$AH$7:$AJ$7,0)))),0)</f>
        <v>0</v>
      </c>
      <c r="DU152" s="187">
        <f>IFERROR(IF($F152="地位Ⅰ",INDEX(幹材積成長量!$AE$7:$AG$14,8,MATCH(【入力】吸収量・排出量算定シート!$G152,幹材積成長量!$AE$7:$AG$7,0)),IF($F152="地位Ⅲ",INDEX(幹材積成長量!$AK$7:$AM$14,8,MATCH(【入力】吸収量・排出量算定シート!$G152,幹材積成長量!$AK$7:$AM$7,0)),INDEX(幹材積成長量!$AH$7:$AJ$14,8,MATCH(【入力】吸収量・排出量算定シート!$G152,幹材積成長量!$AH$7:$AJ$7,0)))),0)</f>
        <v>0</v>
      </c>
      <c r="DV152" s="187">
        <f>IFERROR(IF($F152="地位Ⅰ",INDEX(幹材積成長量!$AE$7:$AG$14,8,MATCH(【入力】吸収量・排出量算定シート!$G152,幹材積成長量!$AE$7:$AG$7,0)),IF($F152="地位Ⅲ",INDEX(幹材積成長量!$AK$7:$AM$14,8,MATCH(【入力】吸収量・排出量算定シート!$G152,幹材積成長量!$AK$7:$AM$7,0)),INDEX(幹材積成長量!$AH$7:$AJ$14,8,MATCH(【入力】吸収量・排出量算定シート!$G152,幹材積成長量!$AH$7:$AJ$7,0)))),0)</f>
        <v>0</v>
      </c>
      <c r="DW152" s="187">
        <f>IFERROR(IF($F152="地位Ⅰ",INDEX(幹材積成長量!$AE$7:$AG$14,8,MATCH(【入力】吸収量・排出量算定シート!$G152,幹材積成長量!$AE$7:$AG$7,0)),IF($F152="地位Ⅲ",INDEX(幹材積成長量!$AK$7:$AM$14,8,MATCH(【入力】吸収量・排出量算定シート!$G152,幹材積成長量!$AK$7:$AM$7,0)),INDEX(幹材積成長量!$AH$7:$AJ$14,8,MATCH(【入力】吸収量・排出量算定シート!$G152,幹材積成長量!$AH$7:$AJ$7,0)))),0)</f>
        <v>0</v>
      </c>
      <c r="DX152" s="187">
        <f>IFERROR(IF($F152="地位Ⅰ",INDEX(幹材積成長量!$AE$7:$AG$14,8,MATCH(【入力】吸収量・排出量算定シート!$G152,幹材積成長量!$AE$7:$AG$7,0)),IF($F152="地位Ⅲ",INDEX(幹材積成長量!$AK$7:$AM$14,8,MATCH(【入力】吸収量・排出量算定シート!$G152,幹材積成長量!$AK$7:$AM$7,0)),INDEX(幹材積成長量!$AH$7:$AJ$14,8,MATCH(【入力】吸収量・排出量算定シート!$G152,幹材積成長量!$AH$7:$AJ$7,0)))),0)</f>
        <v>0</v>
      </c>
      <c r="DY152" s="187">
        <f>IFERROR(IF($F152="地位Ⅰ",INDEX(幹材積成長量!$AE$7:$AG$14,8,MATCH(【入力】吸収量・排出量算定シート!$G152,幹材積成長量!$AE$7:$AG$7,0)),IF($F152="地位Ⅲ",INDEX(幹材積成長量!$AK$7:$AM$14,8,MATCH(【入力】吸収量・排出量算定シート!$G152,幹材積成長量!$AK$7:$AM$7,0)),INDEX(幹材積成長量!$AH$7:$AJ$14,8,MATCH(【入力】吸収量・排出量算定シート!$G152,幹材積成長量!$AH$7:$AJ$7,0)))),0)</f>
        <v>0</v>
      </c>
      <c r="DZ152" s="187">
        <f>IFERROR(IF($F152="地位Ⅰ",INDEX(幹材積成長量!$AE$7:$AG$14,8,MATCH(【入力】吸収量・排出量算定シート!$G152,幹材積成長量!$AE$7:$AG$7,0)),IF($F152="地位Ⅲ",INDEX(幹材積成長量!$AK$7:$AM$14,8,MATCH(【入力】吸収量・排出量算定シート!$G152,幹材積成長量!$AK$7:$AM$7,0)),INDEX(幹材積成長量!$AH$7:$AJ$14,8,MATCH(【入力】吸収量・排出量算定シート!$G152,幹材積成長量!$AH$7:$AJ$7,0)))),0)</f>
        <v>0</v>
      </c>
      <c r="EA152" s="187">
        <f>IFERROR(IF($F152="地位Ⅰ",INDEX(幹材積成長量!$AE$7:$AG$14,8,MATCH(【入力】吸収量・排出量算定シート!$G152,幹材積成長量!$AE$7:$AG$7,0)),IF($F152="地位Ⅲ",INDEX(幹材積成長量!$AK$7:$AM$14,8,MATCH(【入力】吸収量・排出量算定シート!$G152,幹材積成長量!$AK$7:$AM$7,0)),INDEX(幹材積成長量!$AH$7:$AJ$14,8,MATCH(【入力】吸収量・排出量算定シート!$G152,幹材積成長量!$AH$7:$AJ$7,0)))),0)</f>
        <v>0</v>
      </c>
      <c r="EB152" s="187">
        <f>IFERROR(IF($F152="地位Ⅰ",INDEX(幹材積成長量!$AE$7:$AG$14,8,MATCH(【入力】吸収量・排出量算定シート!$G152,幹材積成長量!$AE$7:$AG$7,0)),IF($F152="地位Ⅲ",INDEX(幹材積成長量!$AK$7:$AM$14,8,MATCH(【入力】吸収量・排出量算定シート!$G152,幹材積成長量!$AK$7:$AM$7,0)),INDEX(幹材積成長量!$AH$7:$AJ$14,8,MATCH(【入力】吸収量・排出量算定シート!$G152,幹材積成長量!$AH$7:$AJ$7,0)))),0)</f>
        <v>0</v>
      </c>
      <c r="EC152" s="187">
        <f>IFERROR(IF($F152="地位Ⅰ",INDEX(幹材積成長量!$AE$7:$AG$14,8,MATCH(【入力】吸収量・排出量算定シート!$G152,幹材積成長量!$AE$7:$AG$7,0)),IF($F152="地位Ⅲ",INDEX(幹材積成長量!$AK$7:$AM$14,8,MATCH(【入力】吸収量・排出量算定シート!$G152,幹材積成長量!$AK$7:$AM$7,0)),INDEX(幹材積成長量!$AH$7:$AJ$14,8,MATCH(【入力】吸収量・排出量算定シート!$G152,幹材積成長量!$AH$7:$AJ$7,0)))),0)</f>
        <v>0</v>
      </c>
      <c r="ED152" s="186">
        <f t="shared" si="301"/>
        <v>0</v>
      </c>
      <c r="EE152" s="186">
        <f t="shared" si="302"/>
        <v>0</v>
      </c>
      <c r="EF152" s="186">
        <f t="shared" si="303"/>
        <v>0</v>
      </c>
      <c r="EG152" s="186">
        <f t="shared" si="304"/>
        <v>0</v>
      </c>
      <c r="EH152" s="186">
        <f t="shared" si="305"/>
        <v>0</v>
      </c>
      <c r="EI152" s="186">
        <f t="shared" si="306"/>
        <v>0</v>
      </c>
      <c r="EJ152" s="186">
        <f t="shared" si="307"/>
        <v>0</v>
      </c>
      <c r="EK152" s="186">
        <f t="shared" si="308"/>
        <v>0</v>
      </c>
      <c r="EL152" s="186">
        <f t="shared" si="309"/>
        <v>0</v>
      </c>
      <c r="EM152" s="186">
        <f t="shared" si="310"/>
        <v>0</v>
      </c>
      <c r="EN152" s="186">
        <f t="shared" si="311"/>
        <v>0</v>
      </c>
      <c r="EO152" s="186">
        <f t="shared" si="312"/>
        <v>0</v>
      </c>
      <c r="EP152" s="186">
        <f t="shared" si="313"/>
        <v>0</v>
      </c>
      <c r="EQ152" s="186">
        <f t="shared" si="314"/>
        <v>0</v>
      </c>
      <c r="ER152" s="186">
        <f t="shared" si="315"/>
        <v>0</v>
      </c>
      <c r="ES152" s="186">
        <f t="shared" si="316"/>
        <v>0</v>
      </c>
      <c r="ET152" s="186">
        <f t="shared" si="317"/>
        <v>0</v>
      </c>
    </row>
    <row r="153" spans="2:150" x14ac:dyDescent="0.3">
      <c r="B153" s="3"/>
      <c r="C153" s="3"/>
      <c r="D153" s="3"/>
      <c r="E153" s="3"/>
      <c r="G153" s="217"/>
      <c r="J153" s="3"/>
      <c r="M153" s="187">
        <f>IFERROR(IF($F153="地位Ⅰ",INDEX(幹材積成長量!$S$7:$U$148,MATCH(【入力】吸収量・排出量算定シート!$H153+(M$17-$M$17),幹材積成長量!$S$7:$S$148,0),MATCH($G153,幹材積成長量!$S$7:$U$7,0)),IF($F153="地位Ⅲ",INDEX(幹材積成長量!$Y$7:$AA$148,MATCH(【入力】吸収量・排出量算定シート!$H153+(M$17-$M$17),幹材積成長量!$Y$7:$Y$148,0),MATCH($G153,幹材積成長量!$Y$7:$AA$7,0)),INDEX(幹材積成長量!$V$7:$X$148,MATCH(【入力】吸収量・排出量算定シート!$H153+(M$17-$M$17),幹材積成長量!$V$7:$V$148,0),MATCH($G153,幹材積成長量!$V$7:$X$7,0)))),0)</f>
        <v>0</v>
      </c>
      <c r="N153" s="187">
        <f>IFERROR(IF($F153="地位Ⅰ",INDEX(幹材積成長量!$S$7:$U$148,MATCH(【入力】吸収量・排出量算定シート!$H153+(N$17-$M$17),幹材積成長量!$S$7:$S$148,0),MATCH($G153,幹材積成長量!$S$7:$U$7,0)),IF($F153="地位Ⅲ",INDEX(幹材積成長量!$Y$7:$AA$148,MATCH(【入力】吸収量・排出量算定シート!$H153+(N$17-$M$17),幹材積成長量!$Y$7:$Y$148,0),MATCH($G153,幹材積成長量!$Y$7:$AA$7,0)),INDEX(幹材積成長量!$V$7:$X$148,MATCH(【入力】吸収量・排出量算定シート!$H153+(N$17-$M$17),幹材積成長量!$V$7:$V$148,0),MATCH($G153,幹材積成長量!$V$7:$X$7,0)))),0)</f>
        <v>0</v>
      </c>
      <c r="O153" s="187">
        <f>IFERROR(IF($F153="地位Ⅰ",INDEX(幹材積成長量!$S$7:$U$148,MATCH(【入力】吸収量・排出量算定シート!$H153+(O$17-$M$17),幹材積成長量!$S$7:$S$148,0),MATCH($G153,幹材積成長量!$S$7:$U$7,0)),IF($F153="地位Ⅲ",INDEX(幹材積成長量!$Y$7:$AA$148,MATCH(【入力】吸収量・排出量算定シート!$H153+(O$17-$M$17),幹材積成長量!$Y$7:$Y$148,0),MATCH($G153,幹材積成長量!$Y$7:$AA$7,0)),INDEX(幹材積成長量!$V$7:$X$148,MATCH(【入力】吸収量・排出量算定シート!$H153+(O$17-$M$17),幹材積成長量!$V$7:$V$148,0),MATCH($G153,幹材積成長量!$V$7:$X$7,0)))),0)</f>
        <v>0</v>
      </c>
      <c r="P153" s="187">
        <f>IFERROR(IF($F153="地位Ⅰ",INDEX(幹材積成長量!$S$7:$U$148,MATCH(【入力】吸収量・排出量算定シート!$H153+(P$17-$M$17),幹材積成長量!$S$7:$S$148,0),MATCH($G153,幹材積成長量!$S$7:$U$7,0)),IF($F153="地位Ⅲ",INDEX(幹材積成長量!$Y$7:$AA$148,MATCH(【入力】吸収量・排出量算定シート!$H153+(P$17-$M$17),幹材積成長量!$Y$7:$Y$148,0),MATCH($G153,幹材積成長量!$Y$7:$AA$7,0)),INDEX(幹材積成長量!$V$7:$X$148,MATCH(【入力】吸収量・排出量算定シート!$H153+(P$17-$M$17),幹材積成長量!$V$7:$V$148,0),MATCH($G153,幹材積成長量!$V$7:$X$7,0)))),0)</f>
        <v>0</v>
      </c>
      <c r="Q153" s="187">
        <f>IFERROR(IF($F153="地位Ⅰ",INDEX(幹材積成長量!$S$7:$U$148,MATCH(【入力】吸収量・排出量算定シート!$H153+(Q$17-$M$17),幹材積成長量!$S$7:$S$148,0),MATCH($G153,幹材積成長量!$S$7:$U$7,0)),IF($F153="地位Ⅲ",INDEX(幹材積成長量!$Y$7:$AA$148,MATCH(【入力】吸収量・排出量算定シート!$H153+(Q$17-$M$17),幹材積成長量!$Y$7:$Y$148,0),MATCH($G153,幹材積成長量!$Y$7:$AA$7,0)),INDEX(幹材積成長量!$V$7:$X$148,MATCH(【入力】吸収量・排出量算定シート!$H153+(Q$17-$M$17),幹材積成長量!$V$7:$V$148,0),MATCH($G153,幹材積成長量!$V$7:$X$7,0)))),0)</f>
        <v>0</v>
      </c>
      <c r="R153" s="187">
        <f>IFERROR(IF($F153="地位Ⅰ",INDEX(幹材積成長量!$S$7:$U$148,MATCH(【入力】吸収量・排出量算定シート!$H153+(R$17-$M$17),幹材積成長量!$S$7:$S$148,0),MATCH($G153,幹材積成長量!$S$7:$U$7,0)),IF($F153="地位Ⅲ",INDEX(幹材積成長量!$Y$7:$AA$148,MATCH(【入力】吸収量・排出量算定シート!$H153+(R$17-$M$17),幹材積成長量!$Y$7:$Y$148,0),MATCH($G153,幹材積成長量!$Y$7:$AA$7,0)),INDEX(幹材積成長量!$V$7:$X$148,MATCH(【入力】吸収量・排出量算定シート!$H153+(R$17-$M$17),幹材積成長量!$V$7:$V$148,0),MATCH($G153,幹材積成長量!$V$7:$X$7,0)))),0)</f>
        <v>0</v>
      </c>
      <c r="S153" s="187">
        <f>IFERROR(IF($F153="地位Ⅰ",INDEX(幹材積成長量!$S$7:$U$148,MATCH(【入力】吸収量・排出量算定シート!$H153+(S$17-$M$17),幹材積成長量!$S$7:$S$148,0),MATCH($G153,幹材積成長量!$S$7:$U$7,0)),IF($F153="地位Ⅲ",INDEX(幹材積成長量!$Y$7:$AA$148,MATCH(【入力】吸収量・排出量算定シート!$H153+(S$17-$M$17),幹材積成長量!$Y$7:$Y$148,0),MATCH($G153,幹材積成長量!$Y$7:$AA$7,0)),INDEX(幹材積成長量!$V$7:$X$148,MATCH(【入力】吸収量・排出量算定シート!$H153+(S$17-$M$17),幹材積成長量!$V$7:$V$148,0),MATCH($G153,幹材積成長量!$V$7:$X$7,0)))),0)</f>
        <v>0</v>
      </c>
      <c r="T153" s="187">
        <f>IFERROR(IF($F153="地位Ⅰ",INDEX(幹材積成長量!$S$7:$U$148,MATCH(【入力】吸収量・排出量算定シート!$H153+(T$17-$M$17),幹材積成長量!$S$7:$S$148,0),MATCH($G153,幹材積成長量!$S$7:$U$7,0)),IF($F153="地位Ⅲ",INDEX(幹材積成長量!$Y$7:$AA$148,MATCH(【入力】吸収量・排出量算定シート!$H153+(T$17-$M$17),幹材積成長量!$Y$7:$Y$148,0),MATCH($G153,幹材積成長量!$Y$7:$AA$7,0)),INDEX(幹材積成長量!$V$7:$X$148,MATCH(【入力】吸収量・排出量算定シート!$H153+(T$17-$M$17),幹材積成長量!$V$7:$V$148,0),MATCH($G153,幹材積成長量!$V$7:$X$7,0)))),0)</f>
        <v>0</v>
      </c>
      <c r="U153" s="187">
        <f>IFERROR(IF($F153="地位Ⅰ",INDEX(幹材積成長量!$S$7:$U$148,MATCH(【入力】吸収量・排出量算定シート!$H153+(U$17-$M$17),幹材積成長量!$S$7:$S$148,0),MATCH($G153,幹材積成長量!$S$7:$U$7,0)),IF($F153="地位Ⅲ",INDEX(幹材積成長量!$Y$7:$AA$148,MATCH(【入力】吸収量・排出量算定シート!$H153+(U$17-$M$17),幹材積成長量!$Y$7:$Y$148,0),MATCH($G153,幹材積成長量!$Y$7:$AA$7,0)),INDEX(幹材積成長量!$V$7:$X$148,MATCH(【入力】吸収量・排出量算定シート!$H153+(U$17-$M$17),幹材積成長量!$V$7:$V$148,0),MATCH($G153,幹材積成長量!$V$7:$X$7,0)))),0)</f>
        <v>0</v>
      </c>
      <c r="V153" s="187">
        <f>IFERROR(IF($F153="地位Ⅰ",INDEX(幹材積成長量!$S$7:$U$148,MATCH(【入力】吸収量・排出量算定シート!$H153+(V$17-$M$17),幹材積成長量!$S$7:$S$148,0),MATCH($G153,幹材積成長量!$S$7:$U$7,0)),IF($F153="地位Ⅲ",INDEX(幹材積成長量!$Y$7:$AA$148,MATCH(【入力】吸収量・排出量算定シート!$H153+(V$17-$M$17),幹材積成長量!$Y$7:$Y$148,0),MATCH($G153,幹材積成長量!$Y$7:$AA$7,0)),INDEX(幹材積成長量!$V$7:$X$148,MATCH(【入力】吸収量・排出量算定シート!$H153+(V$17-$M$17),幹材積成長量!$V$7:$V$148,0),MATCH($G153,幹材積成長量!$V$7:$X$7,0)))),0)</f>
        <v>0</v>
      </c>
      <c r="W153" s="187">
        <f>IFERROR(IF($F153="地位Ⅰ",INDEX(幹材積成長量!$S$7:$U$148,MATCH(【入力】吸収量・排出量算定シート!$H153+(W$17-$M$17),幹材積成長量!$S$7:$S$148,0),MATCH($G153,幹材積成長量!$S$7:$U$7,0)),IF($F153="地位Ⅲ",INDEX(幹材積成長量!$Y$7:$AA$148,MATCH(【入力】吸収量・排出量算定シート!$H153+(W$17-$M$17),幹材積成長量!$Y$7:$Y$148,0),MATCH($G153,幹材積成長量!$Y$7:$AA$7,0)),INDEX(幹材積成長量!$V$7:$X$148,MATCH(【入力】吸収量・排出量算定シート!$H153+(W$17-$M$17),幹材積成長量!$V$7:$V$148,0),MATCH($G153,幹材積成長量!$V$7:$X$7,0)))),0)</f>
        <v>0</v>
      </c>
      <c r="X153" s="187">
        <f>IFERROR(IF($F153="地位Ⅰ",INDEX(幹材積成長量!$S$7:$U$148,MATCH(【入力】吸収量・排出量算定シート!$H153+(X$17-$M$17),幹材積成長量!$S$7:$S$148,0),MATCH($G153,幹材積成長量!$S$7:$U$7,0)),IF($F153="地位Ⅲ",INDEX(幹材積成長量!$Y$7:$AA$148,MATCH(【入力】吸収量・排出量算定シート!$H153+(X$17-$M$17),幹材積成長量!$Y$7:$Y$148,0),MATCH($G153,幹材積成長量!$Y$7:$AA$7,0)),INDEX(幹材積成長量!$V$7:$X$148,MATCH(【入力】吸収量・排出量算定シート!$H153+(X$17-$M$17),幹材積成長量!$V$7:$V$148,0),MATCH($G153,幹材積成長量!$V$7:$X$7,0)))),0)</f>
        <v>0</v>
      </c>
      <c r="Y153" s="187">
        <f>IFERROR(IF($F153="地位Ⅰ",INDEX(幹材積成長量!$S$7:$U$148,MATCH(【入力】吸収量・排出量算定シート!$H153+(Y$17-$M$17),幹材積成長量!$S$7:$S$148,0),MATCH($G153,幹材積成長量!$S$7:$U$7,0)),IF($F153="地位Ⅲ",INDEX(幹材積成長量!$Y$7:$AA$148,MATCH(【入力】吸収量・排出量算定シート!$H153+(Y$17-$M$17),幹材積成長量!$Y$7:$Y$148,0),MATCH($G153,幹材積成長量!$Y$7:$AA$7,0)),INDEX(幹材積成長量!$V$7:$X$148,MATCH(【入力】吸収量・排出量算定シート!$H153+(Y$17-$M$17),幹材積成長量!$V$7:$V$148,0),MATCH($G153,幹材積成長量!$V$7:$X$7,0)))),0)</f>
        <v>0</v>
      </c>
      <c r="Z153" s="187">
        <f>IFERROR(IF($F153="地位Ⅰ",INDEX(幹材積成長量!$S$7:$U$148,MATCH(【入力】吸収量・排出量算定シート!$H153+(Z$17-$M$17),幹材積成長量!$S$7:$S$148,0),MATCH($G153,幹材積成長量!$S$7:$U$7,0)),IF($F153="地位Ⅲ",INDEX(幹材積成長量!$Y$7:$AA$148,MATCH(【入力】吸収量・排出量算定シート!$H153+(Z$17-$M$17),幹材積成長量!$Y$7:$Y$148,0),MATCH($G153,幹材積成長量!$Y$7:$AA$7,0)),INDEX(幹材積成長量!$V$7:$X$148,MATCH(【入力】吸収量・排出量算定シート!$H153+(Z$17-$M$17),幹材積成長量!$V$7:$V$148,0),MATCH($G153,幹材積成長量!$V$7:$X$7,0)))),0)</f>
        <v>0</v>
      </c>
      <c r="AA153" s="187">
        <f>IFERROR(IF($F153="地位Ⅰ",INDEX(幹材積成長量!$S$7:$U$148,MATCH(【入力】吸収量・排出量算定シート!$H153+(AA$17-$M$17),幹材積成長量!$S$7:$S$148,0),MATCH($G153,幹材積成長量!$S$7:$U$7,0)),IF($F153="地位Ⅲ",INDEX(幹材積成長量!$Y$7:$AA$148,MATCH(【入力】吸収量・排出量算定シート!$H153+(AA$17-$M$17),幹材積成長量!$Y$7:$Y$148,0),MATCH($G153,幹材積成長量!$Y$7:$AA$7,0)),INDEX(幹材積成長量!$V$7:$X$148,MATCH(【入力】吸収量・排出量算定シート!$H153+(AA$17-$M$17),幹材積成長量!$V$7:$V$148,0),MATCH($G153,幹材積成長量!$V$7:$X$7,0)))),0)</f>
        <v>0</v>
      </c>
      <c r="AB153" s="187">
        <f>IFERROR(IF($F153="地位Ⅰ",INDEX(幹材積成長量!$S$7:$U$148,MATCH(【入力】吸収量・排出量算定シート!$H153+(AB$17-$M$17),幹材積成長量!$S$7:$S$148,0),MATCH($G153,幹材積成長量!$S$7:$U$7,0)),IF($F153="地位Ⅲ",INDEX(幹材積成長量!$Y$7:$AA$148,MATCH(【入力】吸収量・排出量算定シート!$H153+(AB$17-$M$17),幹材積成長量!$Y$7:$Y$148,0),MATCH($G153,幹材積成長量!$Y$7:$AA$7,0)),INDEX(幹材積成長量!$V$7:$X$148,MATCH(【入力】吸収量・排出量算定シート!$H153+(AB$17-$M$17),幹材積成長量!$V$7:$V$148,0),MATCH($G153,幹材積成長量!$V$7:$X$7,0)))),0)</f>
        <v>0</v>
      </c>
      <c r="AC153" s="187">
        <f>IFERROR(IF($F153="地位Ⅰ",INDEX(幹材積成長量!$S$7:$U$148,MATCH(【入力】吸収量・排出量算定シート!$H153+(AC$17-$M$17),幹材積成長量!$S$7:$S$148,0),MATCH($G153,幹材積成長量!$S$7:$U$7,0)),IF($F153="地位Ⅲ",INDEX(幹材積成長量!$Y$7:$AA$148,MATCH(【入力】吸収量・排出量算定シート!$H153+(AC$17-$M$17),幹材積成長量!$Y$7:$Y$148,0),MATCH($G153,幹材積成長量!$Y$7:$AA$7,0)),INDEX(幹材積成長量!$V$7:$X$148,MATCH(【入力】吸収量・排出量算定シート!$H153+(AC$17-$M$17),幹材積成長量!$V$7:$V$148,0),MATCH($G153,幹材積成長量!$V$7:$X$7,0)))),0)</f>
        <v>0</v>
      </c>
      <c r="AD153" s="2">
        <f>IFERROR(INDEX('BEF（拡大係数）'!$A$4:$AO$154,MATCH(【入力】吸収量・排出量算定シート!$H153,'BEF（拡大係数）'!$A$4:$A$154,0),MATCH($G153,'BEF（拡大係数）'!$A$4:$AO$4,0)),0)</f>
        <v>0</v>
      </c>
      <c r="AE153" s="2">
        <f>IFERROR(INDEX('BEF（拡大係数）'!$A$4:$AO$154,MATCH(【入力】吸収量・排出量算定シート!$H153,'BEF（拡大係数）'!$A$4:$A$154,0),MATCH($G153,'BEF（拡大係数）'!$A$4:$AO$4,0)),0)</f>
        <v>0</v>
      </c>
      <c r="AF153" s="2">
        <f>IFERROR(INDEX('BEF（拡大係数）'!$A$4:$AO$154,MATCH(【入力】吸収量・排出量算定シート!$H153,'BEF（拡大係数）'!$A$4:$A$154,0),MATCH($G153,'BEF（拡大係数）'!$A$4:$AO$4,0)),0)</f>
        <v>0</v>
      </c>
      <c r="AG153" s="2">
        <f>IFERROR(INDEX('BEF（拡大係数）'!$A$4:$AO$154,MATCH(【入力】吸収量・排出量算定シート!$H153,'BEF（拡大係数）'!$A$4:$A$154,0),MATCH($G153,'BEF（拡大係数）'!$A$4:$AO$4,0)),0)</f>
        <v>0</v>
      </c>
      <c r="AH153" s="2">
        <f>IFERROR(INDEX('BEF（拡大係数）'!$A$4:$AO$154,MATCH(【入力】吸収量・排出量算定シート!$H153,'BEF（拡大係数）'!$A$4:$A$154,0),MATCH($G153,'BEF（拡大係数）'!$A$4:$AO$4,0)),0)</f>
        <v>0</v>
      </c>
      <c r="AI153" s="2">
        <f>IFERROR(INDEX('BEF（拡大係数）'!$A$4:$AO$154,MATCH(【入力】吸収量・排出量算定シート!$H153,'BEF（拡大係数）'!$A$4:$A$154,0),MATCH($G153,'BEF（拡大係数）'!$A$4:$AO$4,0)),0)</f>
        <v>0</v>
      </c>
      <c r="AJ153" s="2">
        <f>IFERROR(INDEX('BEF（拡大係数）'!$A$4:$AO$154,MATCH(【入力】吸収量・排出量算定シート!$H153,'BEF（拡大係数）'!$A$4:$A$154,0),MATCH($G153,'BEF（拡大係数）'!$A$4:$AO$4,0)),0)</f>
        <v>0</v>
      </c>
      <c r="AK153" s="2">
        <f>IFERROR(INDEX('BEF（拡大係数）'!$A$4:$AO$154,MATCH(【入力】吸収量・排出量算定シート!$H153,'BEF（拡大係数）'!$A$4:$A$154,0),MATCH($G153,'BEF（拡大係数）'!$A$4:$AO$4,0)),0)</f>
        <v>0</v>
      </c>
      <c r="AL153" s="2">
        <f>IFERROR(INDEX('BEF（拡大係数）'!$A$4:$AO$154,MATCH(【入力】吸収量・排出量算定シート!$H153,'BEF（拡大係数）'!$A$4:$A$154,0),MATCH($G153,'BEF（拡大係数）'!$A$4:$AO$4,0)),0)</f>
        <v>0</v>
      </c>
      <c r="AM153" s="2">
        <f>IFERROR(INDEX('BEF（拡大係数）'!$A$4:$AO$154,MATCH(【入力】吸収量・排出量算定シート!$H153,'BEF（拡大係数）'!$A$4:$A$154,0),MATCH($G153,'BEF（拡大係数）'!$A$4:$AO$4,0)),0)</f>
        <v>0</v>
      </c>
      <c r="AN153" s="2">
        <f>IFERROR(INDEX('BEF（拡大係数）'!$A$4:$AO$154,MATCH(【入力】吸収量・排出量算定シート!$H153,'BEF（拡大係数）'!$A$4:$A$154,0),MATCH($G153,'BEF（拡大係数）'!$A$4:$AO$4,0)),0)</f>
        <v>0</v>
      </c>
      <c r="AO153" s="2">
        <f>IFERROR(INDEX('BEF（拡大係数）'!$A$4:$AO$154,MATCH(【入力】吸収量・排出量算定シート!$H153,'BEF（拡大係数）'!$A$4:$A$154,0),MATCH($G153,'BEF（拡大係数）'!$A$4:$AO$4,0)),0)</f>
        <v>0</v>
      </c>
      <c r="AP153" s="2">
        <f>IFERROR(INDEX('BEF（拡大係数）'!$A$4:$AO$154,MATCH(【入力】吸収量・排出量算定シート!$H153,'BEF（拡大係数）'!$A$4:$A$154,0),MATCH($G153,'BEF（拡大係数）'!$A$4:$AO$4,0)),0)</f>
        <v>0</v>
      </c>
      <c r="AQ153" s="2">
        <f>IFERROR(INDEX('BEF（拡大係数）'!$A$4:$AO$154,MATCH(【入力】吸収量・排出量算定シート!$H153,'BEF（拡大係数）'!$A$4:$A$154,0),MATCH($G153,'BEF（拡大係数）'!$A$4:$AO$4,0)),0)</f>
        <v>0</v>
      </c>
      <c r="AR153" s="2">
        <f>IFERROR(INDEX('BEF（拡大係数）'!$A$4:$AO$154,MATCH(【入力】吸収量・排出量算定シート!$H153,'BEF（拡大係数）'!$A$4:$A$154,0),MATCH($G153,'BEF（拡大係数）'!$A$4:$AO$4,0)),0)</f>
        <v>0</v>
      </c>
      <c r="AS153" s="2">
        <f>IFERROR(INDEX('BEF（拡大係数）'!$A$4:$AO$154,MATCH(【入力】吸収量・排出量算定シート!$H153,'BEF（拡大係数）'!$A$4:$A$154,0),MATCH($G153,'BEF（拡大係数）'!$A$4:$AO$4,0)),0)</f>
        <v>0</v>
      </c>
      <c r="AT153" s="2">
        <f>IFERROR(INDEX('BEF（拡大係数）'!$A$4:$AO$154,MATCH(【入力】吸収量・排出量算定シート!$H153,'BEF（拡大係数）'!$A$4:$A$154,0),MATCH($G153,'BEF（拡大係数）'!$A$4:$AO$4,0)),0)</f>
        <v>0</v>
      </c>
      <c r="AU153" s="2">
        <f>IFERROR(VLOOKUP($G153,パラメータ_オリジナル!$B$6:$G$45,4,FALSE),0)</f>
        <v>0</v>
      </c>
      <c r="AV153" s="2">
        <f>IFERROR(VLOOKUP($G153,パラメータ_オリジナル!$B$6:$G$45,5,FALSE),0)</f>
        <v>0</v>
      </c>
      <c r="AW153" s="2">
        <f>IFERROR(VLOOKUP($G153,パラメータ_オリジナル!$B$6:$G$45,6,FALSE),0)</f>
        <v>0</v>
      </c>
      <c r="AX153" s="125">
        <f t="shared" si="250"/>
        <v>0</v>
      </c>
      <c r="AY153" s="125">
        <f t="shared" si="251"/>
        <v>0</v>
      </c>
      <c r="AZ153" s="125">
        <f t="shared" si="252"/>
        <v>0</v>
      </c>
      <c r="BA153" s="125">
        <f t="shared" si="253"/>
        <v>0</v>
      </c>
      <c r="BB153" s="125">
        <f t="shared" si="254"/>
        <v>0</v>
      </c>
      <c r="BC153" s="125">
        <f t="shared" si="255"/>
        <v>0</v>
      </c>
      <c r="BD153" s="125">
        <f t="shared" si="256"/>
        <v>0</v>
      </c>
      <c r="BE153" s="125">
        <f t="shared" si="257"/>
        <v>0</v>
      </c>
      <c r="BF153" s="125">
        <f t="shared" si="258"/>
        <v>0</v>
      </c>
      <c r="BG153" s="125">
        <f t="shared" si="259"/>
        <v>0</v>
      </c>
      <c r="BH153" s="125">
        <f t="shared" si="260"/>
        <v>0</v>
      </c>
      <c r="BI153" s="125">
        <f t="shared" si="261"/>
        <v>0</v>
      </c>
      <c r="BJ153" s="125">
        <f t="shared" si="262"/>
        <v>0</v>
      </c>
      <c r="BK153" s="125">
        <f t="shared" si="263"/>
        <v>0</v>
      </c>
      <c r="BL153" s="125">
        <f t="shared" si="264"/>
        <v>0</v>
      </c>
      <c r="BM153" s="125">
        <f t="shared" si="265"/>
        <v>0</v>
      </c>
      <c r="BN153" s="125">
        <f t="shared" si="266"/>
        <v>0</v>
      </c>
      <c r="BO153" s="125">
        <f t="shared" si="267"/>
        <v>0</v>
      </c>
      <c r="BP153" s="125">
        <f t="shared" si="268"/>
        <v>0</v>
      </c>
      <c r="BQ153" s="125">
        <f t="shared" si="269"/>
        <v>0</v>
      </c>
      <c r="BR153" s="125">
        <f t="shared" si="270"/>
        <v>0</v>
      </c>
      <c r="BS153" s="125">
        <f t="shared" si="271"/>
        <v>0</v>
      </c>
      <c r="BT153" s="125">
        <f t="shared" si="272"/>
        <v>0</v>
      </c>
      <c r="BU153" s="125">
        <f t="shared" si="273"/>
        <v>0</v>
      </c>
      <c r="BV153" s="125">
        <f t="shared" si="274"/>
        <v>0</v>
      </c>
      <c r="BW153" s="125">
        <f t="shared" si="275"/>
        <v>0</v>
      </c>
      <c r="BX153" s="125">
        <f t="shared" si="276"/>
        <v>0</v>
      </c>
      <c r="BY153" s="125">
        <f t="shared" si="277"/>
        <v>0</v>
      </c>
      <c r="BZ153" s="125">
        <f t="shared" si="278"/>
        <v>0</v>
      </c>
      <c r="CA153" s="125">
        <f t="shared" si="279"/>
        <v>0</v>
      </c>
      <c r="CB153" s="125">
        <f t="shared" si="280"/>
        <v>0</v>
      </c>
      <c r="CC153" s="125">
        <f t="shared" si="281"/>
        <v>0</v>
      </c>
      <c r="CD153" s="125">
        <f t="shared" si="282"/>
        <v>0</v>
      </c>
      <c r="CE153" s="125">
        <f t="shared" si="283"/>
        <v>0</v>
      </c>
      <c r="CF153" s="2">
        <f>IFERROR(IF($F153="地位Ⅰ",INDEX(幹材積成長量!$I$7:$K$148,MATCH((【入力】吸収量・排出量算定シート!$H153+(【入力】吸収量・排出量算定シート!CF$17-【入力】吸収量・排出量算定シート!$CF$17)),幹材積成長量!$I$7:$I$148,0),MATCH(【入力】吸収量・排出量算定シート!$G153,幹材積成長量!$I$7:$K$7,0)),IF($F153="地位Ⅲ",INDEX(幹材積成長量!$O$7:$Q$148,MATCH((【入力】吸収量・排出量算定シート!$H153+(【入力】吸収量・排出量算定シート!CF$17-【入力】吸収量・排出量算定シート!$CF$17)),幹材積成長量!$O$7:$O$148,0),MATCH(【入力】吸収量・排出量算定シート!$G153,幹材積成長量!$O$7:$Q$7,0)),INDEX(幹材積成長量!$L$7:$N$148,MATCH((【入力】吸収量・排出量算定シート!$H153+(【入力】吸収量・排出量算定シート!CF$17-【入力】吸収量・排出量算定シート!$CF$17)),幹材積成長量!$L$7:$L$148,0),MATCH(【入力】吸収量・排出量算定シート!$G153,幹材積成長量!$L$7:$N$7,0)))),0)</f>
        <v>0</v>
      </c>
      <c r="CG153" s="2">
        <f>IFERROR(IF($F153="地位Ⅰ",INDEX(幹材積成長量!$I$7:$K$148,MATCH((【入力】吸収量・排出量算定シート!$H153+(【入力】吸収量・排出量算定シート!CG$17-【入力】吸収量・排出量算定シート!$CF$17)),幹材積成長量!$I$7:$I$148,0),MATCH(【入力】吸収量・排出量算定シート!$G153,幹材積成長量!$I$7:$K$7,0)),IF($F153="地位Ⅲ",INDEX(幹材積成長量!$O$7:$Q$148,MATCH((【入力】吸収量・排出量算定シート!$H153+(【入力】吸収量・排出量算定シート!CG$17-【入力】吸収量・排出量算定シート!$CF$17)),幹材積成長量!$O$7:$O$148,0),MATCH(【入力】吸収量・排出量算定シート!$G153,幹材積成長量!$O$7:$Q$7,0)),INDEX(幹材積成長量!$L$7:$N$148,MATCH((【入力】吸収量・排出量算定シート!$H153+(【入力】吸収量・排出量算定シート!CG$17-【入力】吸収量・排出量算定シート!$CF$17)),幹材積成長量!$L$7:$L$148,0),MATCH(【入力】吸収量・排出量算定シート!$G153,幹材積成長量!$L$7:$N$7,0)))),0)</f>
        <v>0</v>
      </c>
      <c r="CH153" s="2">
        <f>IFERROR(IF($F153="地位Ⅰ",INDEX(幹材積成長量!$I$7:$K$148,MATCH((【入力】吸収量・排出量算定シート!$H153+(【入力】吸収量・排出量算定シート!CH$17-【入力】吸収量・排出量算定シート!$CF$17)),幹材積成長量!$I$7:$I$148,0),MATCH(【入力】吸収量・排出量算定シート!$G153,幹材積成長量!$I$7:$K$7,0)),IF($F153="地位Ⅲ",INDEX(幹材積成長量!$O$7:$Q$148,MATCH((【入力】吸収量・排出量算定シート!$H153+(【入力】吸収量・排出量算定シート!CH$17-【入力】吸収量・排出量算定シート!$CF$17)),幹材積成長量!$O$7:$O$148,0),MATCH(【入力】吸収量・排出量算定シート!$G153,幹材積成長量!$O$7:$Q$7,0)),INDEX(幹材積成長量!$L$7:$N$148,MATCH((【入力】吸収量・排出量算定シート!$H153+(【入力】吸収量・排出量算定シート!CH$17-【入力】吸収量・排出量算定シート!$CF$17)),幹材積成長量!$L$7:$L$148,0),MATCH(【入力】吸収量・排出量算定シート!$G153,幹材積成長量!$L$7:$N$7,0)))),0)</f>
        <v>0</v>
      </c>
      <c r="CI153" s="2">
        <f>IFERROR(IF($F153="地位Ⅰ",INDEX(幹材積成長量!$I$7:$K$148,MATCH((【入力】吸収量・排出量算定シート!$H153+(【入力】吸収量・排出量算定シート!CI$17-【入力】吸収量・排出量算定シート!$CF$17)),幹材積成長量!$I$7:$I$148,0),MATCH(【入力】吸収量・排出量算定シート!$G153,幹材積成長量!$I$7:$K$7,0)),IF($F153="地位Ⅲ",INDEX(幹材積成長量!$O$7:$Q$148,MATCH((【入力】吸収量・排出量算定シート!$H153+(【入力】吸収量・排出量算定シート!CI$17-【入力】吸収量・排出量算定シート!$CF$17)),幹材積成長量!$O$7:$O$148,0),MATCH(【入力】吸収量・排出量算定シート!$G153,幹材積成長量!$O$7:$Q$7,0)),INDEX(幹材積成長量!$L$7:$N$148,MATCH((【入力】吸収量・排出量算定シート!$H153+(【入力】吸収量・排出量算定シート!CI$17-【入力】吸収量・排出量算定シート!$CF$17)),幹材積成長量!$L$7:$L$148,0),MATCH(【入力】吸収量・排出量算定シート!$G153,幹材積成長量!$L$7:$N$7,0)))),0)</f>
        <v>0</v>
      </c>
      <c r="CJ153" s="2">
        <f>IFERROR(IF($F153="地位Ⅰ",INDEX(幹材積成長量!$I$7:$K$148,MATCH((【入力】吸収量・排出量算定シート!$H153+(【入力】吸収量・排出量算定シート!CJ$17-【入力】吸収量・排出量算定シート!$CF$17)),幹材積成長量!$I$7:$I$148,0),MATCH(【入力】吸収量・排出量算定シート!$G153,幹材積成長量!$I$7:$K$7,0)),IF($F153="地位Ⅲ",INDEX(幹材積成長量!$O$7:$Q$148,MATCH((【入力】吸収量・排出量算定シート!$H153+(【入力】吸収量・排出量算定シート!CJ$17-【入力】吸収量・排出量算定シート!$CF$17)),幹材積成長量!$O$7:$O$148,0),MATCH(【入力】吸収量・排出量算定シート!$G153,幹材積成長量!$O$7:$Q$7,0)),INDEX(幹材積成長量!$L$7:$N$148,MATCH((【入力】吸収量・排出量算定シート!$H153+(【入力】吸収量・排出量算定シート!CJ$17-【入力】吸収量・排出量算定シート!$CF$17)),幹材積成長量!$L$7:$L$148,0),MATCH(【入力】吸収量・排出量算定シート!$G153,幹材積成長量!$L$7:$N$7,0)))),0)</f>
        <v>0</v>
      </c>
      <c r="CK153" s="2">
        <f>IFERROR(IF($F153="地位Ⅰ",INDEX(幹材積成長量!$I$7:$K$148,MATCH((【入力】吸収量・排出量算定シート!$H153+(【入力】吸収量・排出量算定シート!CK$17-【入力】吸収量・排出量算定シート!$CF$17)),幹材積成長量!$I$7:$I$148,0),MATCH(【入力】吸収量・排出量算定シート!$G153,幹材積成長量!$I$7:$K$7,0)),IF($F153="地位Ⅲ",INDEX(幹材積成長量!$O$7:$Q$148,MATCH((【入力】吸収量・排出量算定シート!$H153+(【入力】吸収量・排出量算定シート!CK$17-【入力】吸収量・排出量算定シート!$CF$17)),幹材積成長量!$O$7:$O$148,0),MATCH(【入力】吸収量・排出量算定シート!$G153,幹材積成長量!$O$7:$Q$7,0)),INDEX(幹材積成長量!$L$7:$N$148,MATCH((【入力】吸収量・排出量算定シート!$H153+(【入力】吸収量・排出量算定シート!CK$17-【入力】吸収量・排出量算定シート!$CF$17)),幹材積成長量!$L$7:$L$148,0),MATCH(【入力】吸収量・排出量算定シート!$G153,幹材積成長量!$L$7:$N$7,0)))),0)</f>
        <v>0</v>
      </c>
      <c r="CL153" s="2">
        <f>IFERROR(IF($F153="地位Ⅰ",INDEX(幹材積成長量!$I$7:$K$148,MATCH((【入力】吸収量・排出量算定シート!$H153+(【入力】吸収量・排出量算定シート!CL$17-【入力】吸収量・排出量算定シート!$CF$17)),幹材積成長量!$I$7:$I$148,0),MATCH(【入力】吸収量・排出量算定シート!$G153,幹材積成長量!$I$7:$K$7,0)),IF($F153="地位Ⅲ",INDEX(幹材積成長量!$O$7:$Q$148,MATCH((【入力】吸収量・排出量算定シート!$H153+(【入力】吸収量・排出量算定シート!CL$17-【入力】吸収量・排出量算定シート!$CF$17)),幹材積成長量!$O$7:$O$148,0),MATCH(【入力】吸収量・排出量算定シート!$G153,幹材積成長量!$O$7:$Q$7,0)),INDEX(幹材積成長量!$L$7:$N$148,MATCH((【入力】吸収量・排出量算定シート!$H153+(【入力】吸収量・排出量算定シート!CL$17-【入力】吸収量・排出量算定シート!$CF$17)),幹材積成長量!$L$7:$L$148,0),MATCH(【入力】吸収量・排出量算定シート!$G153,幹材積成長量!$L$7:$N$7,0)))),0)</f>
        <v>0</v>
      </c>
      <c r="CM153" s="2">
        <f>IFERROR(IF($F153="地位Ⅰ",INDEX(幹材積成長量!$I$7:$K$148,MATCH((【入力】吸収量・排出量算定シート!$H153+(【入力】吸収量・排出量算定シート!CM$17-【入力】吸収量・排出量算定シート!$CF$17)),幹材積成長量!$I$7:$I$148,0),MATCH(【入力】吸収量・排出量算定シート!$G153,幹材積成長量!$I$7:$K$7,0)),IF($F153="地位Ⅲ",INDEX(幹材積成長量!$O$7:$Q$148,MATCH((【入力】吸収量・排出量算定シート!$H153+(【入力】吸収量・排出量算定シート!CM$17-【入力】吸収量・排出量算定シート!$CF$17)),幹材積成長量!$O$7:$O$148,0),MATCH(【入力】吸収量・排出量算定シート!$G153,幹材積成長量!$O$7:$Q$7,0)),INDEX(幹材積成長量!$L$7:$N$148,MATCH((【入力】吸収量・排出量算定シート!$H153+(【入力】吸収量・排出量算定シート!CM$17-【入力】吸収量・排出量算定シート!$CF$17)),幹材積成長量!$L$7:$L$148,0),MATCH(【入力】吸収量・排出量算定シート!$G153,幹材積成長量!$L$7:$N$7,0)))),0)</f>
        <v>0</v>
      </c>
      <c r="CN153" s="2">
        <f>IFERROR(IF($F153="地位Ⅰ",INDEX(幹材積成長量!$I$7:$K$148,MATCH((【入力】吸収量・排出量算定シート!$H153+(【入力】吸収量・排出量算定シート!CN$17-【入力】吸収量・排出量算定シート!$CF$17)),幹材積成長量!$I$7:$I$148,0),MATCH(【入力】吸収量・排出量算定シート!$G153,幹材積成長量!$I$7:$K$7,0)),IF($F153="地位Ⅲ",INDEX(幹材積成長量!$O$7:$Q$148,MATCH((【入力】吸収量・排出量算定シート!$H153+(【入力】吸収量・排出量算定シート!CN$17-【入力】吸収量・排出量算定シート!$CF$17)),幹材積成長量!$O$7:$O$148,0),MATCH(【入力】吸収量・排出量算定シート!$G153,幹材積成長量!$O$7:$Q$7,0)),INDEX(幹材積成長量!$L$7:$N$148,MATCH((【入力】吸収量・排出量算定シート!$H153+(【入力】吸収量・排出量算定シート!CN$17-【入力】吸収量・排出量算定シート!$CF$17)),幹材積成長量!$L$7:$L$148,0),MATCH(【入力】吸収量・排出量算定シート!$G153,幹材積成長量!$L$7:$N$7,0)))),0)</f>
        <v>0</v>
      </c>
      <c r="CO153" s="2">
        <f>IFERROR(IF($F153="地位Ⅰ",INDEX(幹材積成長量!$I$7:$K$148,MATCH((【入力】吸収量・排出量算定シート!$H153+(【入力】吸収量・排出量算定シート!CO$17-【入力】吸収量・排出量算定シート!$CF$17)),幹材積成長量!$I$7:$I$148,0),MATCH(【入力】吸収量・排出量算定シート!$G153,幹材積成長量!$I$7:$K$7,0)),IF($F153="地位Ⅲ",INDEX(幹材積成長量!$O$7:$Q$148,MATCH((【入力】吸収量・排出量算定シート!$H153+(【入力】吸収量・排出量算定シート!CO$17-【入力】吸収量・排出量算定シート!$CF$17)),幹材積成長量!$O$7:$O$148,0),MATCH(【入力】吸収量・排出量算定シート!$G153,幹材積成長量!$O$7:$Q$7,0)),INDEX(幹材積成長量!$L$7:$N$148,MATCH((【入力】吸収量・排出量算定シート!$H153+(【入力】吸収量・排出量算定シート!CO$17-【入力】吸収量・排出量算定シート!$CF$17)),幹材積成長量!$L$7:$L$148,0),MATCH(【入力】吸収量・排出量算定シート!$G153,幹材積成長量!$L$7:$N$7,0)))),0)</f>
        <v>0</v>
      </c>
      <c r="CP153" s="2">
        <f>IFERROR(IF($F153="地位Ⅰ",INDEX(幹材積成長量!$I$7:$K$148,MATCH((【入力】吸収量・排出量算定シート!$H153+(【入力】吸収量・排出量算定シート!CP$17-【入力】吸収量・排出量算定シート!$CF$17)),幹材積成長量!$I$7:$I$148,0),MATCH(【入力】吸収量・排出量算定シート!$G153,幹材積成長量!$I$7:$K$7,0)),IF($F153="地位Ⅲ",INDEX(幹材積成長量!$O$7:$Q$148,MATCH((【入力】吸収量・排出量算定シート!$H153+(【入力】吸収量・排出量算定シート!CP$17-【入力】吸収量・排出量算定シート!$CF$17)),幹材積成長量!$O$7:$O$148,0),MATCH(【入力】吸収量・排出量算定シート!$G153,幹材積成長量!$O$7:$Q$7,0)),INDEX(幹材積成長量!$L$7:$N$148,MATCH((【入力】吸収量・排出量算定シート!$H153+(【入力】吸収量・排出量算定シート!CP$17-【入力】吸収量・排出量算定シート!$CF$17)),幹材積成長量!$L$7:$L$148,0),MATCH(【入力】吸収量・排出量算定シート!$G153,幹材積成長量!$L$7:$N$7,0)))),0)</f>
        <v>0</v>
      </c>
      <c r="CQ153" s="2">
        <f>IFERROR(IF($F153="地位Ⅰ",INDEX(幹材積成長量!$I$7:$K$148,MATCH((【入力】吸収量・排出量算定シート!$H153+(【入力】吸収量・排出量算定シート!CQ$17-【入力】吸収量・排出量算定シート!$CF$17)),幹材積成長量!$I$7:$I$148,0),MATCH(【入力】吸収量・排出量算定シート!$G153,幹材積成長量!$I$7:$K$7,0)),IF($F153="地位Ⅲ",INDEX(幹材積成長量!$O$7:$Q$148,MATCH((【入力】吸収量・排出量算定シート!$H153+(【入力】吸収量・排出量算定シート!CQ$17-【入力】吸収量・排出量算定シート!$CF$17)),幹材積成長量!$O$7:$O$148,0),MATCH(【入力】吸収量・排出量算定シート!$G153,幹材積成長量!$O$7:$Q$7,0)),INDEX(幹材積成長量!$L$7:$N$148,MATCH((【入力】吸収量・排出量算定シート!$H153+(【入力】吸収量・排出量算定シート!CQ$17-【入力】吸収量・排出量算定シート!$CF$17)),幹材積成長量!$L$7:$L$148,0),MATCH(【入力】吸収量・排出量算定シート!$G153,幹材積成長量!$L$7:$N$7,0)))),0)</f>
        <v>0</v>
      </c>
      <c r="CR153" s="2">
        <f>IFERROR(IF($F153="地位Ⅰ",INDEX(幹材積成長量!$I$7:$K$148,MATCH((【入力】吸収量・排出量算定シート!$H153+(【入力】吸収量・排出量算定シート!CR$17-【入力】吸収量・排出量算定シート!$CF$17)),幹材積成長量!$I$7:$I$148,0),MATCH(【入力】吸収量・排出量算定シート!$G153,幹材積成長量!$I$7:$K$7,0)),IF($F153="地位Ⅲ",INDEX(幹材積成長量!$O$7:$Q$148,MATCH((【入力】吸収量・排出量算定シート!$H153+(【入力】吸収量・排出量算定シート!CR$17-【入力】吸収量・排出量算定シート!$CF$17)),幹材積成長量!$O$7:$O$148,0),MATCH(【入力】吸収量・排出量算定シート!$G153,幹材積成長量!$O$7:$Q$7,0)),INDEX(幹材積成長量!$L$7:$N$148,MATCH((【入力】吸収量・排出量算定シート!$H153+(【入力】吸収量・排出量算定シート!CR$17-【入力】吸収量・排出量算定シート!$CF$17)),幹材積成長量!$L$7:$L$148,0),MATCH(【入力】吸収量・排出量算定シート!$G153,幹材積成長量!$L$7:$N$7,0)))),0)</f>
        <v>0</v>
      </c>
      <c r="CS153" s="2">
        <f>IFERROR(IF($F153="地位Ⅰ",INDEX(幹材積成長量!$I$7:$K$148,MATCH((【入力】吸収量・排出量算定シート!$H153+(【入力】吸収量・排出量算定シート!CS$17-【入力】吸収量・排出量算定シート!$CF$17)),幹材積成長量!$I$7:$I$148,0),MATCH(【入力】吸収量・排出量算定シート!$G153,幹材積成長量!$I$7:$K$7,0)),IF($F153="地位Ⅲ",INDEX(幹材積成長量!$O$7:$Q$148,MATCH((【入力】吸収量・排出量算定シート!$H153+(【入力】吸収量・排出量算定シート!CS$17-【入力】吸収量・排出量算定シート!$CF$17)),幹材積成長量!$O$7:$O$148,0),MATCH(【入力】吸収量・排出量算定シート!$G153,幹材積成長量!$O$7:$Q$7,0)),INDEX(幹材積成長量!$L$7:$N$148,MATCH((【入力】吸収量・排出量算定シート!$H153+(【入力】吸収量・排出量算定シート!CS$17-【入力】吸収量・排出量算定シート!$CF$17)),幹材積成長量!$L$7:$L$148,0),MATCH(【入力】吸収量・排出量算定シート!$G153,幹材積成長量!$L$7:$N$7,0)))),0)</f>
        <v>0</v>
      </c>
      <c r="CT153" s="2">
        <f>IFERROR(IF($F153="地位Ⅰ",INDEX(幹材積成長量!$I$7:$K$148,MATCH((【入力】吸収量・排出量算定シート!$H153+(【入力】吸収量・排出量算定シート!CT$17-【入力】吸収量・排出量算定シート!$CF$17)),幹材積成長量!$I$7:$I$148,0),MATCH(【入力】吸収量・排出量算定シート!$G153,幹材積成長量!$I$7:$K$7,0)),IF($F153="地位Ⅲ",INDEX(幹材積成長量!$O$7:$Q$148,MATCH((【入力】吸収量・排出量算定シート!$H153+(【入力】吸収量・排出量算定シート!CT$17-【入力】吸収量・排出量算定シート!$CF$17)),幹材積成長量!$O$7:$O$148,0),MATCH(【入力】吸収量・排出量算定シート!$G153,幹材積成長量!$O$7:$Q$7,0)),INDEX(幹材積成長量!$L$7:$N$148,MATCH((【入力】吸収量・排出量算定シート!$H153+(【入力】吸収量・排出量算定シート!CT$17-【入力】吸収量・排出量算定シート!$CF$17)),幹材積成長量!$L$7:$L$148,0),MATCH(【入力】吸収量・排出量算定シート!$G153,幹材積成長量!$L$7:$N$7,0)))),0)</f>
        <v>0</v>
      </c>
      <c r="CU153" s="2">
        <f>IFERROR(IF($F153="地位Ⅰ",INDEX(幹材積成長量!$I$7:$K$148,MATCH((【入力】吸収量・排出量算定シート!$H153+(【入力】吸収量・排出量算定シート!CU$17-【入力】吸収量・排出量算定シート!$CF$17)),幹材積成長量!$I$7:$I$148,0),MATCH(【入力】吸収量・排出量算定シート!$G153,幹材積成長量!$I$7:$K$7,0)),IF($F153="地位Ⅲ",INDEX(幹材積成長量!$O$7:$Q$148,MATCH((【入力】吸収量・排出量算定シート!$H153+(【入力】吸収量・排出量算定シート!CU$17-【入力】吸収量・排出量算定シート!$CF$17)),幹材積成長量!$O$7:$O$148,0),MATCH(【入力】吸収量・排出量算定シート!$G153,幹材積成長量!$O$7:$Q$7,0)),INDEX(幹材積成長量!$L$7:$N$148,MATCH((【入力】吸収量・排出量算定シート!$H153+(【入力】吸収量・排出量算定シート!CU$17-【入力】吸収量・排出量算定シート!$CF$17)),幹材積成長量!$L$7:$L$148,0),MATCH(【入力】吸収量・排出量算定シート!$G153,幹材積成長量!$L$7:$N$7,0)))),0)</f>
        <v>0</v>
      </c>
      <c r="CV153" s="2">
        <f>IFERROR(IF($F153="地位Ⅰ",INDEX(幹材積成長量!$I$7:$K$148,MATCH((【入力】吸収量・排出量算定シート!$H153+(【入力】吸収量・排出量算定シート!CV$17-【入力】吸収量・排出量算定シート!$CF$17)),幹材積成長量!$I$7:$I$148,0),MATCH(【入力】吸収量・排出量算定シート!$G153,幹材積成長量!$I$7:$K$7,0)),IF($F153="地位Ⅲ",INDEX(幹材積成長量!$O$7:$Q$148,MATCH((【入力】吸収量・排出量算定シート!$H153+(【入力】吸収量・排出量算定シート!CV$17-【入力】吸収量・排出量算定シート!$CF$17)),幹材積成長量!$O$7:$O$148,0),MATCH(【入力】吸収量・排出量算定シート!$G153,幹材積成長量!$O$7:$Q$7,0)),INDEX(幹材積成長量!$L$7:$N$148,MATCH((【入力】吸収量・排出量算定シート!$H153+(【入力】吸収量・排出量算定シート!CV$17-【入力】吸収量・排出量算定シート!$CF$17)),幹材積成長量!$L$7:$L$148,0),MATCH(【入力】吸収量・排出量算定シート!$G153,幹材積成長量!$L$7:$N$7,0)))),0)</f>
        <v>0</v>
      </c>
      <c r="CW153" s="2">
        <f t="shared" si="284"/>
        <v>0</v>
      </c>
      <c r="CX153" s="2">
        <f t="shared" si="285"/>
        <v>0</v>
      </c>
      <c r="CY153" s="2">
        <f t="shared" si="286"/>
        <v>0</v>
      </c>
      <c r="CZ153" s="2">
        <f t="shared" si="287"/>
        <v>0</v>
      </c>
      <c r="DA153" s="2">
        <f t="shared" si="288"/>
        <v>0</v>
      </c>
      <c r="DB153" s="2">
        <f t="shared" si="289"/>
        <v>0</v>
      </c>
      <c r="DC153" s="2">
        <f t="shared" si="290"/>
        <v>0</v>
      </c>
      <c r="DD153" s="2">
        <f t="shared" si="291"/>
        <v>0</v>
      </c>
      <c r="DE153" s="2">
        <f t="shared" si="292"/>
        <v>0</v>
      </c>
      <c r="DF153" s="2">
        <f t="shared" si="293"/>
        <v>0</v>
      </c>
      <c r="DG153" s="2">
        <f t="shared" si="294"/>
        <v>0</v>
      </c>
      <c r="DH153" s="2">
        <f t="shared" si="295"/>
        <v>0</v>
      </c>
      <c r="DI153" s="2">
        <f t="shared" si="296"/>
        <v>0</v>
      </c>
      <c r="DJ153" s="2">
        <f t="shared" si="297"/>
        <v>0</v>
      </c>
      <c r="DK153" s="2">
        <f t="shared" si="298"/>
        <v>0</v>
      </c>
      <c r="DL153" s="2">
        <f t="shared" si="299"/>
        <v>0</v>
      </c>
      <c r="DM153" s="2">
        <f t="shared" si="300"/>
        <v>0</v>
      </c>
      <c r="DN153" s="187">
        <f>IFERROR(IF($F153="地位Ⅰ",INDEX(幹材積成長量!$AE$7:$AG$14,8,MATCH(【入力】吸収量・排出量算定シート!$G153,幹材積成長量!$AE$7:$AG$7,0)),IF($F153="地位Ⅲ",INDEX(幹材積成長量!$AK$7:$AM$14,8,MATCH(【入力】吸収量・排出量算定シート!$G153,幹材積成長量!$AK$7:$AM$7,0)),INDEX(幹材積成長量!$AH$7:$AJ$14,8,MATCH(【入力】吸収量・排出量算定シート!$G153,幹材積成長量!$AH$7:$AJ$7,0)))),0)</f>
        <v>0</v>
      </c>
      <c r="DO153" s="187">
        <f>IFERROR(IF($F153="地位Ⅰ",INDEX(幹材積成長量!$AE$7:$AG$14,8,MATCH(【入力】吸収量・排出量算定シート!$G153,幹材積成長量!$AE$7:$AG$7,0)),IF($F153="地位Ⅲ",INDEX(幹材積成長量!$AK$7:$AM$14,8,MATCH(【入力】吸収量・排出量算定シート!$G153,幹材積成長量!$AK$7:$AM$7,0)),INDEX(幹材積成長量!$AH$7:$AJ$14,8,MATCH(【入力】吸収量・排出量算定シート!$G153,幹材積成長量!$AH$7:$AJ$7,0)))),0)</f>
        <v>0</v>
      </c>
      <c r="DP153" s="187">
        <f>IFERROR(IF($F153="地位Ⅰ",INDEX(幹材積成長量!$AE$7:$AG$14,8,MATCH(【入力】吸収量・排出量算定シート!$G153,幹材積成長量!$AE$7:$AG$7,0)),IF($F153="地位Ⅲ",INDEX(幹材積成長量!$AK$7:$AM$14,8,MATCH(【入力】吸収量・排出量算定シート!$G153,幹材積成長量!$AK$7:$AM$7,0)),INDEX(幹材積成長量!$AH$7:$AJ$14,8,MATCH(【入力】吸収量・排出量算定シート!$G153,幹材積成長量!$AH$7:$AJ$7,0)))),0)</f>
        <v>0</v>
      </c>
      <c r="DQ153" s="187">
        <f>IFERROR(IF($F153="地位Ⅰ",INDEX(幹材積成長量!$AE$7:$AG$14,8,MATCH(【入力】吸収量・排出量算定シート!$G153,幹材積成長量!$AE$7:$AG$7,0)),IF($F153="地位Ⅲ",INDEX(幹材積成長量!$AK$7:$AM$14,8,MATCH(【入力】吸収量・排出量算定シート!$G153,幹材積成長量!$AK$7:$AM$7,0)),INDEX(幹材積成長量!$AH$7:$AJ$14,8,MATCH(【入力】吸収量・排出量算定シート!$G153,幹材積成長量!$AH$7:$AJ$7,0)))),0)</f>
        <v>0</v>
      </c>
      <c r="DR153" s="187">
        <f>IFERROR(IF($F153="地位Ⅰ",INDEX(幹材積成長量!$AE$7:$AG$14,8,MATCH(【入力】吸収量・排出量算定シート!$G153,幹材積成長量!$AE$7:$AG$7,0)),IF($F153="地位Ⅲ",INDEX(幹材積成長量!$AK$7:$AM$14,8,MATCH(【入力】吸収量・排出量算定シート!$G153,幹材積成長量!$AK$7:$AM$7,0)),INDEX(幹材積成長量!$AH$7:$AJ$14,8,MATCH(【入力】吸収量・排出量算定シート!$G153,幹材積成長量!$AH$7:$AJ$7,0)))),0)</f>
        <v>0</v>
      </c>
      <c r="DS153" s="187">
        <f>IFERROR(IF($F153="地位Ⅰ",INDEX(幹材積成長量!$AE$7:$AG$14,8,MATCH(【入力】吸収量・排出量算定シート!$G153,幹材積成長量!$AE$7:$AG$7,0)),IF($F153="地位Ⅲ",INDEX(幹材積成長量!$AK$7:$AM$14,8,MATCH(【入力】吸収量・排出量算定シート!$G153,幹材積成長量!$AK$7:$AM$7,0)),INDEX(幹材積成長量!$AH$7:$AJ$14,8,MATCH(【入力】吸収量・排出量算定シート!$G153,幹材積成長量!$AH$7:$AJ$7,0)))),0)</f>
        <v>0</v>
      </c>
      <c r="DT153" s="187">
        <f>IFERROR(IF($F153="地位Ⅰ",INDEX(幹材積成長量!$AE$7:$AG$14,8,MATCH(【入力】吸収量・排出量算定シート!$G153,幹材積成長量!$AE$7:$AG$7,0)),IF($F153="地位Ⅲ",INDEX(幹材積成長量!$AK$7:$AM$14,8,MATCH(【入力】吸収量・排出量算定シート!$G153,幹材積成長量!$AK$7:$AM$7,0)),INDEX(幹材積成長量!$AH$7:$AJ$14,8,MATCH(【入力】吸収量・排出量算定シート!$G153,幹材積成長量!$AH$7:$AJ$7,0)))),0)</f>
        <v>0</v>
      </c>
      <c r="DU153" s="187">
        <f>IFERROR(IF($F153="地位Ⅰ",INDEX(幹材積成長量!$AE$7:$AG$14,8,MATCH(【入力】吸収量・排出量算定シート!$G153,幹材積成長量!$AE$7:$AG$7,0)),IF($F153="地位Ⅲ",INDEX(幹材積成長量!$AK$7:$AM$14,8,MATCH(【入力】吸収量・排出量算定シート!$G153,幹材積成長量!$AK$7:$AM$7,0)),INDEX(幹材積成長量!$AH$7:$AJ$14,8,MATCH(【入力】吸収量・排出量算定シート!$G153,幹材積成長量!$AH$7:$AJ$7,0)))),0)</f>
        <v>0</v>
      </c>
      <c r="DV153" s="187">
        <f>IFERROR(IF($F153="地位Ⅰ",INDEX(幹材積成長量!$AE$7:$AG$14,8,MATCH(【入力】吸収量・排出量算定シート!$G153,幹材積成長量!$AE$7:$AG$7,0)),IF($F153="地位Ⅲ",INDEX(幹材積成長量!$AK$7:$AM$14,8,MATCH(【入力】吸収量・排出量算定シート!$G153,幹材積成長量!$AK$7:$AM$7,0)),INDEX(幹材積成長量!$AH$7:$AJ$14,8,MATCH(【入力】吸収量・排出量算定シート!$G153,幹材積成長量!$AH$7:$AJ$7,0)))),0)</f>
        <v>0</v>
      </c>
      <c r="DW153" s="187">
        <f>IFERROR(IF($F153="地位Ⅰ",INDEX(幹材積成長量!$AE$7:$AG$14,8,MATCH(【入力】吸収量・排出量算定シート!$G153,幹材積成長量!$AE$7:$AG$7,0)),IF($F153="地位Ⅲ",INDEX(幹材積成長量!$AK$7:$AM$14,8,MATCH(【入力】吸収量・排出量算定シート!$G153,幹材積成長量!$AK$7:$AM$7,0)),INDEX(幹材積成長量!$AH$7:$AJ$14,8,MATCH(【入力】吸収量・排出量算定シート!$G153,幹材積成長量!$AH$7:$AJ$7,0)))),0)</f>
        <v>0</v>
      </c>
      <c r="DX153" s="187">
        <f>IFERROR(IF($F153="地位Ⅰ",INDEX(幹材積成長量!$AE$7:$AG$14,8,MATCH(【入力】吸収量・排出量算定シート!$G153,幹材積成長量!$AE$7:$AG$7,0)),IF($F153="地位Ⅲ",INDEX(幹材積成長量!$AK$7:$AM$14,8,MATCH(【入力】吸収量・排出量算定シート!$G153,幹材積成長量!$AK$7:$AM$7,0)),INDEX(幹材積成長量!$AH$7:$AJ$14,8,MATCH(【入力】吸収量・排出量算定シート!$G153,幹材積成長量!$AH$7:$AJ$7,0)))),0)</f>
        <v>0</v>
      </c>
      <c r="DY153" s="187">
        <f>IFERROR(IF($F153="地位Ⅰ",INDEX(幹材積成長量!$AE$7:$AG$14,8,MATCH(【入力】吸収量・排出量算定シート!$G153,幹材積成長量!$AE$7:$AG$7,0)),IF($F153="地位Ⅲ",INDEX(幹材積成長量!$AK$7:$AM$14,8,MATCH(【入力】吸収量・排出量算定シート!$G153,幹材積成長量!$AK$7:$AM$7,0)),INDEX(幹材積成長量!$AH$7:$AJ$14,8,MATCH(【入力】吸収量・排出量算定シート!$G153,幹材積成長量!$AH$7:$AJ$7,0)))),0)</f>
        <v>0</v>
      </c>
      <c r="DZ153" s="187">
        <f>IFERROR(IF($F153="地位Ⅰ",INDEX(幹材積成長量!$AE$7:$AG$14,8,MATCH(【入力】吸収量・排出量算定シート!$G153,幹材積成長量!$AE$7:$AG$7,0)),IF($F153="地位Ⅲ",INDEX(幹材積成長量!$AK$7:$AM$14,8,MATCH(【入力】吸収量・排出量算定シート!$G153,幹材積成長量!$AK$7:$AM$7,0)),INDEX(幹材積成長量!$AH$7:$AJ$14,8,MATCH(【入力】吸収量・排出量算定シート!$G153,幹材積成長量!$AH$7:$AJ$7,0)))),0)</f>
        <v>0</v>
      </c>
      <c r="EA153" s="187">
        <f>IFERROR(IF($F153="地位Ⅰ",INDEX(幹材積成長量!$AE$7:$AG$14,8,MATCH(【入力】吸収量・排出量算定シート!$G153,幹材積成長量!$AE$7:$AG$7,0)),IF($F153="地位Ⅲ",INDEX(幹材積成長量!$AK$7:$AM$14,8,MATCH(【入力】吸収量・排出量算定シート!$G153,幹材積成長量!$AK$7:$AM$7,0)),INDEX(幹材積成長量!$AH$7:$AJ$14,8,MATCH(【入力】吸収量・排出量算定シート!$G153,幹材積成長量!$AH$7:$AJ$7,0)))),0)</f>
        <v>0</v>
      </c>
      <c r="EB153" s="187">
        <f>IFERROR(IF($F153="地位Ⅰ",INDEX(幹材積成長量!$AE$7:$AG$14,8,MATCH(【入力】吸収量・排出量算定シート!$G153,幹材積成長量!$AE$7:$AG$7,0)),IF($F153="地位Ⅲ",INDEX(幹材積成長量!$AK$7:$AM$14,8,MATCH(【入力】吸収量・排出量算定シート!$G153,幹材積成長量!$AK$7:$AM$7,0)),INDEX(幹材積成長量!$AH$7:$AJ$14,8,MATCH(【入力】吸収量・排出量算定シート!$G153,幹材積成長量!$AH$7:$AJ$7,0)))),0)</f>
        <v>0</v>
      </c>
      <c r="EC153" s="187">
        <f>IFERROR(IF($F153="地位Ⅰ",INDEX(幹材積成長量!$AE$7:$AG$14,8,MATCH(【入力】吸収量・排出量算定シート!$G153,幹材積成長量!$AE$7:$AG$7,0)),IF($F153="地位Ⅲ",INDEX(幹材積成長量!$AK$7:$AM$14,8,MATCH(【入力】吸収量・排出量算定シート!$G153,幹材積成長量!$AK$7:$AM$7,0)),INDEX(幹材積成長量!$AH$7:$AJ$14,8,MATCH(【入力】吸収量・排出量算定シート!$G153,幹材積成長量!$AH$7:$AJ$7,0)))),0)</f>
        <v>0</v>
      </c>
      <c r="ED153" s="186">
        <f t="shared" si="301"/>
        <v>0</v>
      </c>
      <c r="EE153" s="186">
        <f t="shared" si="302"/>
        <v>0</v>
      </c>
      <c r="EF153" s="186">
        <f t="shared" si="303"/>
        <v>0</v>
      </c>
      <c r="EG153" s="186">
        <f t="shared" si="304"/>
        <v>0</v>
      </c>
      <c r="EH153" s="186">
        <f t="shared" si="305"/>
        <v>0</v>
      </c>
      <c r="EI153" s="186">
        <f t="shared" si="306"/>
        <v>0</v>
      </c>
      <c r="EJ153" s="186">
        <f t="shared" si="307"/>
        <v>0</v>
      </c>
      <c r="EK153" s="186">
        <f t="shared" si="308"/>
        <v>0</v>
      </c>
      <c r="EL153" s="186">
        <f t="shared" si="309"/>
        <v>0</v>
      </c>
      <c r="EM153" s="186">
        <f t="shared" si="310"/>
        <v>0</v>
      </c>
      <c r="EN153" s="186">
        <f t="shared" si="311"/>
        <v>0</v>
      </c>
      <c r="EO153" s="186">
        <f t="shared" si="312"/>
        <v>0</v>
      </c>
      <c r="EP153" s="186">
        <f t="shared" si="313"/>
        <v>0</v>
      </c>
      <c r="EQ153" s="186">
        <f t="shared" si="314"/>
        <v>0</v>
      </c>
      <c r="ER153" s="186">
        <f t="shared" si="315"/>
        <v>0</v>
      </c>
      <c r="ES153" s="186">
        <f t="shared" si="316"/>
        <v>0</v>
      </c>
      <c r="ET153" s="186">
        <f t="shared" si="317"/>
        <v>0</v>
      </c>
    </row>
    <row r="154" spans="2:150" x14ac:dyDescent="0.3">
      <c r="B154" s="3"/>
      <c r="C154" s="3"/>
      <c r="D154" s="3"/>
      <c r="E154" s="3"/>
      <c r="G154" s="217"/>
      <c r="J154" s="3"/>
      <c r="M154" s="187">
        <f>IFERROR(IF($F154="地位Ⅰ",INDEX(幹材積成長量!$S$7:$U$148,MATCH(【入力】吸収量・排出量算定シート!$H154+(M$17-$M$17),幹材積成長量!$S$7:$S$148,0),MATCH($G154,幹材積成長量!$S$7:$U$7,0)),IF($F154="地位Ⅲ",INDEX(幹材積成長量!$Y$7:$AA$148,MATCH(【入力】吸収量・排出量算定シート!$H154+(M$17-$M$17),幹材積成長量!$Y$7:$Y$148,0),MATCH($G154,幹材積成長量!$Y$7:$AA$7,0)),INDEX(幹材積成長量!$V$7:$X$148,MATCH(【入力】吸収量・排出量算定シート!$H154+(M$17-$M$17),幹材積成長量!$V$7:$V$148,0),MATCH($G154,幹材積成長量!$V$7:$X$7,0)))),0)</f>
        <v>0</v>
      </c>
      <c r="N154" s="187">
        <f>IFERROR(IF($F154="地位Ⅰ",INDEX(幹材積成長量!$S$7:$U$148,MATCH(【入力】吸収量・排出量算定シート!$H154+(N$17-$M$17),幹材積成長量!$S$7:$S$148,0),MATCH($G154,幹材積成長量!$S$7:$U$7,0)),IF($F154="地位Ⅲ",INDEX(幹材積成長量!$Y$7:$AA$148,MATCH(【入力】吸収量・排出量算定シート!$H154+(N$17-$M$17),幹材積成長量!$Y$7:$Y$148,0),MATCH($G154,幹材積成長量!$Y$7:$AA$7,0)),INDEX(幹材積成長量!$V$7:$X$148,MATCH(【入力】吸収量・排出量算定シート!$H154+(N$17-$M$17),幹材積成長量!$V$7:$V$148,0),MATCH($G154,幹材積成長量!$V$7:$X$7,0)))),0)</f>
        <v>0</v>
      </c>
      <c r="O154" s="187">
        <f>IFERROR(IF($F154="地位Ⅰ",INDEX(幹材積成長量!$S$7:$U$148,MATCH(【入力】吸収量・排出量算定シート!$H154+(O$17-$M$17),幹材積成長量!$S$7:$S$148,0),MATCH($G154,幹材積成長量!$S$7:$U$7,0)),IF($F154="地位Ⅲ",INDEX(幹材積成長量!$Y$7:$AA$148,MATCH(【入力】吸収量・排出量算定シート!$H154+(O$17-$M$17),幹材積成長量!$Y$7:$Y$148,0),MATCH($G154,幹材積成長量!$Y$7:$AA$7,0)),INDEX(幹材積成長量!$V$7:$X$148,MATCH(【入力】吸収量・排出量算定シート!$H154+(O$17-$M$17),幹材積成長量!$V$7:$V$148,0),MATCH($G154,幹材積成長量!$V$7:$X$7,0)))),0)</f>
        <v>0</v>
      </c>
      <c r="P154" s="187">
        <f>IFERROR(IF($F154="地位Ⅰ",INDEX(幹材積成長量!$S$7:$U$148,MATCH(【入力】吸収量・排出量算定シート!$H154+(P$17-$M$17),幹材積成長量!$S$7:$S$148,0),MATCH($G154,幹材積成長量!$S$7:$U$7,0)),IF($F154="地位Ⅲ",INDEX(幹材積成長量!$Y$7:$AA$148,MATCH(【入力】吸収量・排出量算定シート!$H154+(P$17-$M$17),幹材積成長量!$Y$7:$Y$148,0),MATCH($G154,幹材積成長量!$Y$7:$AA$7,0)),INDEX(幹材積成長量!$V$7:$X$148,MATCH(【入力】吸収量・排出量算定シート!$H154+(P$17-$M$17),幹材積成長量!$V$7:$V$148,0),MATCH($G154,幹材積成長量!$V$7:$X$7,0)))),0)</f>
        <v>0</v>
      </c>
      <c r="Q154" s="187">
        <f>IFERROR(IF($F154="地位Ⅰ",INDEX(幹材積成長量!$S$7:$U$148,MATCH(【入力】吸収量・排出量算定シート!$H154+(Q$17-$M$17),幹材積成長量!$S$7:$S$148,0),MATCH($G154,幹材積成長量!$S$7:$U$7,0)),IF($F154="地位Ⅲ",INDEX(幹材積成長量!$Y$7:$AA$148,MATCH(【入力】吸収量・排出量算定シート!$H154+(Q$17-$M$17),幹材積成長量!$Y$7:$Y$148,0),MATCH($G154,幹材積成長量!$Y$7:$AA$7,0)),INDEX(幹材積成長量!$V$7:$X$148,MATCH(【入力】吸収量・排出量算定シート!$H154+(Q$17-$M$17),幹材積成長量!$V$7:$V$148,0),MATCH($G154,幹材積成長量!$V$7:$X$7,0)))),0)</f>
        <v>0</v>
      </c>
      <c r="R154" s="187">
        <f>IFERROR(IF($F154="地位Ⅰ",INDEX(幹材積成長量!$S$7:$U$148,MATCH(【入力】吸収量・排出量算定シート!$H154+(R$17-$M$17),幹材積成長量!$S$7:$S$148,0),MATCH($G154,幹材積成長量!$S$7:$U$7,0)),IF($F154="地位Ⅲ",INDEX(幹材積成長量!$Y$7:$AA$148,MATCH(【入力】吸収量・排出量算定シート!$H154+(R$17-$M$17),幹材積成長量!$Y$7:$Y$148,0),MATCH($G154,幹材積成長量!$Y$7:$AA$7,0)),INDEX(幹材積成長量!$V$7:$X$148,MATCH(【入力】吸収量・排出量算定シート!$H154+(R$17-$M$17),幹材積成長量!$V$7:$V$148,0),MATCH($G154,幹材積成長量!$V$7:$X$7,0)))),0)</f>
        <v>0</v>
      </c>
      <c r="S154" s="187">
        <f>IFERROR(IF($F154="地位Ⅰ",INDEX(幹材積成長量!$S$7:$U$148,MATCH(【入力】吸収量・排出量算定シート!$H154+(S$17-$M$17),幹材積成長量!$S$7:$S$148,0),MATCH($G154,幹材積成長量!$S$7:$U$7,0)),IF($F154="地位Ⅲ",INDEX(幹材積成長量!$Y$7:$AA$148,MATCH(【入力】吸収量・排出量算定シート!$H154+(S$17-$M$17),幹材積成長量!$Y$7:$Y$148,0),MATCH($G154,幹材積成長量!$Y$7:$AA$7,0)),INDEX(幹材積成長量!$V$7:$X$148,MATCH(【入力】吸収量・排出量算定シート!$H154+(S$17-$M$17),幹材積成長量!$V$7:$V$148,0),MATCH($G154,幹材積成長量!$V$7:$X$7,0)))),0)</f>
        <v>0</v>
      </c>
      <c r="T154" s="187">
        <f>IFERROR(IF($F154="地位Ⅰ",INDEX(幹材積成長量!$S$7:$U$148,MATCH(【入力】吸収量・排出量算定シート!$H154+(T$17-$M$17),幹材積成長量!$S$7:$S$148,0),MATCH($G154,幹材積成長量!$S$7:$U$7,0)),IF($F154="地位Ⅲ",INDEX(幹材積成長量!$Y$7:$AA$148,MATCH(【入力】吸収量・排出量算定シート!$H154+(T$17-$M$17),幹材積成長量!$Y$7:$Y$148,0),MATCH($G154,幹材積成長量!$Y$7:$AA$7,0)),INDEX(幹材積成長量!$V$7:$X$148,MATCH(【入力】吸収量・排出量算定シート!$H154+(T$17-$M$17),幹材積成長量!$V$7:$V$148,0),MATCH($G154,幹材積成長量!$V$7:$X$7,0)))),0)</f>
        <v>0</v>
      </c>
      <c r="U154" s="187">
        <f>IFERROR(IF($F154="地位Ⅰ",INDEX(幹材積成長量!$S$7:$U$148,MATCH(【入力】吸収量・排出量算定シート!$H154+(U$17-$M$17),幹材積成長量!$S$7:$S$148,0),MATCH($G154,幹材積成長量!$S$7:$U$7,0)),IF($F154="地位Ⅲ",INDEX(幹材積成長量!$Y$7:$AA$148,MATCH(【入力】吸収量・排出量算定シート!$H154+(U$17-$M$17),幹材積成長量!$Y$7:$Y$148,0),MATCH($G154,幹材積成長量!$Y$7:$AA$7,0)),INDEX(幹材積成長量!$V$7:$X$148,MATCH(【入力】吸収量・排出量算定シート!$H154+(U$17-$M$17),幹材積成長量!$V$7:$V$148,0),MATCH($G154,幹材積成長量!$V$7:$X$7,0)))),0)</f>
        <v>0</v>
      </c>
      <c r="V154" s="187">
        <f>IFERROR(IF($F154="地位Ⅰ",INDEX(幹材積成長量!$S$7:$U$148,MATCH(【入力】吸収量・排出量算定シート!$H154+(V$17-$M$17),幹材積成長量!$S$7:$S$148,0),MATCH($G154,幹材積成長量!$S$7:$U$7,0)),IF($F154="地位Ⅲ",INDEX(幹材積成長量!$Y$7:$AA$148,MATCH(【入力】吸収量・排出量算定シート!$H154+(V$17-$M$17),幹材積成長量!$Y$7:$Y$148,0),MATCH($G154,幹材積成長量!$Y$7:$AA$7,0)),INDEX(幹材積成長量!$V$7:$X$148,MATCH(【入力】吸収量・排出量算定シート!$H154+(V$17-$M$17),幹材積成長量!$V$7:$V$148,0),MATCH($G154,幹材積成長量!$V$7:$X$7,0)))),0)</f>
        <v>0</v>
      </c>
      <c r="W154" s="187">
        <f>IFERROR(IF($F154="地位Ⅰ",INDEX(幹材積成長量!$S$7:$U$148,MATCH(【入力】吸収量・排出量算定シート!$H154+(W$17-$M$17),幹材積成長量!$S$7:$S$148,0),MATCH($G154,幹材積成長量!$S$7:$U$7,0)),IF($F154="地位Ⅲ",INDEX(幹材積成長量!$Y$7:$AA$148,MATCH(【入力】吸収量・排出量算定シート!$H154+(W$17-$M$17),幹材積成長量!$Y$7:$Y$148,0),MATCH($G154,幹材積成長量!$Y$7:$AA$7,0)),INDEX(幹材積成長量!$V$7:$X$148,MATCH(【入力】吸収量・排出量算定シート!$H154+(W$17-$M$17),幹材積成長量!$V$7:$V$148,0),MATCH($G154,幹材積成長量!$V$7:$X$7,0)))),0)</f>
        <v>0</v>
      </c>
      <c r="X154" s="187">
        <f>IFERROR(IF($F154="地位Ⅰ",INDEX(幹材積成長量!$S$7:$U$148,MATCH(【入力】吸収量・排出量算定シート!$H154+(X$17-$M$17),幹材積成長量!$S$7:$S$148,0),MATCH($G154,幹材積成長量!$S$7:$U$7,0)),IF($F154="地位Ⅲ",INDEX(幹材積成長量!$Y$7:$AA$148,MATCH(【入力】吸収量・排出量算定シート!$H154+(X$17-$M$17),幹材積成長量!$Y$7:$Y$148,0),MATCH($G154,幹材積成長量!$Y$7:$AA$7,0)),INDEX(幹材積成長量!$V$7:$X$148,MATCH(【入力】吸収量・排出量算定シート!$H154+(X$17-$M$17),幹材積成長量!$V$7:$V$148,0),MATCH($G154,幹材積成長量!$V$7:$X$7,0)))),0)</f>
        <v>0</v>
      </c>
      <c r="Y154" s="187">
        <f>IFERROR(IF($F154="地位Ⅰ",INDEX(幹材積成長量!$S$7:$U$148,MATCH(【入力】吸収量・排出量算定シート!$H154+(Y$17-$M$17),幹材積成長量!$S$7:$S$148,0),MATCH($G154,幹材積成長量!$S$7:$U$7,0)),IF($F154="地位Ⅲ",INDEX(幹材積成長量!$Y$7:$AA$148,MATCH(【入力】吸収量・排出量算定シート!$H154+(Y$17-$M$17),幹材積成長量!$Y$7:$Y$148,0),MATCH($G154,幹材積成長量!$Y$7:$AA$7,0)),INDEX(幹材積成長量!$V$7:$X$148,MATCH(【入力】吸収量・排出量算定シート!$H154+(Y$17-$M$17),幹材積成長量!$V$7:$V$148,0),MATCH($G154,幹材積成長量!$V$7:$X$7,0)))),0)</f>
        <v>0</v>
      </c>
      <c r="Z154" s="187">
        <f>IFERROR(IF($F154="地位Ⅰ",INDEX(幹材積成長量!$S$7:$U$148,MATCH(【入力】吸収量・排出量算定シート!$H154+(Z$17-$M$17),幹材積成長量!$S$7:$S$148,0),MATCH($G154,幹材積成長量!$S$7:$U$7,0)),IF($F154="地位Ⅲ",INDEX(幹材積成長量!$Y$7:$AA$148,MATCH(【入力】吸収量・排出量算定シート!$H154+(Z$17-$M$17),幹材積成長量!$Y$7:$Y$148,0),MATCH($G154,幹材積成長量!$Y$7:$AA$7,0)),INDEX(幹材積成長量!$V$7:$X$148,MATCH(【入力】吸収量・排出量算定シート!$H154+(Z$17-$M$17),幹材積成長量!$V$7:$V$148,0),MATCH($G154,幹材積成長量!$V$7:$X$7,0)))),0)</f>
        <v>0</v>
      </c>
      <c r="AA154" s="187">
        <f>IFERROR(IF($F154="地位Ⅰ",INDEX(幹材積成長量!$S$7:$U$148,MATCH(【入力】吸収量・排出量算定シート!$H154+(AA$17-$M$17),幹材積成長量!$S$7:$S$148,0),MATCH($G154,幹材積成長量!$S$7:$U$7,0)),IF($F154="地位Ⅲ",INDEX(幹材積成長量!$Y$7:$AA$148,MATCH(【入力】吸収量・排出量算定シート!$H154+(AA$17-$M$17),幹材積成長量!$Y$7:$Y$148,0),MATCH($G154,幹材積成長量!$Y$7:$AA$7,0)),INDEX(幹材積成長量!$V$7:$X$148,MATCH(【入力】吸収量・排出量算定シート!$H154+(AA$17-$M$17),幹材積成長量!$V$7:$V$148,0),MATCH($G154,幹材積成長量!$V$7:$X$7,0)))),0)</f>
        <v>0</v>
      </c>
      <c r="AB154" s="187">
        <f>IFERROR(IF($F154="地位Ⅰ",INDEX(幹材積成長量!$S$7:$U$148,MATCH(【入力】吸収量・排出量算定シート!$H154+(AB$17-$M$17),幹材積成長量!$S$7:$S$148,0),MATCH($G154,幹材積成長量!$S$7:$U$7,0)),IF($F154="地位Ⅲ",INDEX(幹材積成長量!$Y$7:$AA$148,MATCH(【入力】吸収量・排出量算定シート!$H154+(AB$17-$M$17),幹材積成長量!$Y$7:$Y$148,0),MATCH($G154,幹材積成長量!$Y$7:$AA$7,0)),INDEX(幹材積成長量!$V$7:$X$148,MATCH(【入力】吸収量・排出量算定シート!$H154+(AB$17-$M$17),幹材積成長量!$V$7:$V$148,0),MATCH($G154,幹材積成長量!$V$7:$X$7,0)))),0)</f>
        <v>0</v>
      </c>
      <c r="AC154" s="187">
        <f>IFERROR(IF($F154="地位Ⅰ",INDEX(幹材積成長量!$S$7:$U$148,MATCH(【入力】吸収量・排出量算定シート!$H154+(AC$17-$M$17),幹材積成長量!$S$7:$S$148,0),MATCH($G154,幹材積成長量!$S$7:$U$7,0)),IF($F154="地位Ⅲ",INDEX(幹材積成長量!$Y$7:$AA$148,MATCH(【入力】吸収量・排出量算定シート!$H154+(AC$17-$M$17),幹材積成長量!$Y$7:$Y$148,0),MATCH($G154,幹材積成長量!$Y$7:$AA$7,0)),INDEX(幹材積成長量!$V$7:$X$148,MATCH(【入力】吸収量・排出量算定シート!$H154+(AC$17-$M$17),幹材積成長量!$V$7:$V$148,0),MATCH($G154,幹材積成長量!$V$7:$X$7,0)))),0)</f>
        <v>0</v>
      </c>
      <c r="AD154" s="2">
        <f>IFERROR(INDEX('BEF（拡大係数）'!$A$4:$AO$154,MATCH(【入力】吸収量・排出量算定シート!$H154,'BEF（拡大係数）'!$A$4:$A$154,0),MATCH($G154,'BEF（拡大係数）'!$A$4:$AO$4,0)),0)</f>
        <v>0</v>
      </c>
      <c r="AE154" s="2">
        <f>IFERROR(INDEX('BEF（拡大係数）'!$A$4:$AO$154,MATCH(【入力】吸収量・排出量算定シート!$H154,'BEF（拡大係数）'!$A$4:$A$154,0),MATCH($G154,'BEF（拡大係数）'!$A$4:$AO$4,0)),0)</f>
        <v>0</v>
      </c>
      <c r="AF154" s="2">
        <f>IFERROR(INDEX('BEF（拡大係数）'!$A$4:$AO$154,MATCH(【入力】吸収量・排出量算定シート!$H154,'BEF（拡大係数）'!$A$4:$A$154,0),MATCH($G154,'BEF（拡大係数）'!$A$4:$AO$4,0)),0)</f>
        <v>0</v>
      </c>
      <c r="AG154" s="2">
        <f>IFERROR(INDEX('BEF（拡大係数）'!$A$4:$AO$154,MATCH(【入力】吸収量・排出量算定シート!$H154,'BEF（拡大係数）'!$A$4:$A$154,0),MATCH($G154,'BEF（拡大係数）'!$A$4:$AO$4,0)),0)</f>
        <v>0</v>
      </c>
      <c r="AH154" s="2">
        <f>IFERROR(INDEX('BEF（拡大係数）'!$A$4:$AO$154,MATCH(【入力】吸収量・排出量算定シート!$H154,'BEF（拡大係数）'!$A$4:$A$154,0),MATCH($G154,'BEF（拡大係数）'!$A$4:$AO$4,0)),0)</f>
        <v>0</v>
      </c>
      <c r="AI154" s="2">
        <f>IFERROR(INDEX('BEF（拡大係数）'!$A$4:$AO$154,MATCH(【入力】吸収量・排出量算定シート!$H154,'BEF（拡大係数）'!$A$4:$A$154,0),MATCH($G154,'BEF（拡大係数）'!$A$4:$AO$4,0)),0)</f>
        <v>0</v>
      </c>
      <c r="AJ154" s="2">
        <f>IFERROR(INDEX('BEF（拡大係数）'!$A$4:$AO$154,MATCH(【入力】吸収量・排出量算定シート!$H154,'BEF（拡大係数）'!$A$4:$A$154,0),MATCH($G154,'BEF（拡大係数）'!$A$4:$AO$4,0)),0)</f>
        <v>0</v>
      </c>
      <c r="AK154" s="2">
        <f>IFERROR(INDEX('BEF（拡大係数）'!$A$4:$AO$154,MATCH(【入力】吸収量・排出量算定シート!$H154,'BEF（拡大係数）'!$A$4:$A$154,0),MATCH($G154,'BEF（拡大係数）'!$A$4:$AO$4,0)),0)</f>
        <v>0</v>
      </c>
      <c r="AL154" s="2">
        <f>IFERROR(INDEX('BEF（拡大係数）'!$A$4:$AO$154,MATCH(【入力】吸収量・排出量算定シート!$H154,'BEF（拡大係数）'!$A$4:$A$154,0),MATCH($G154,'BEF（拡大係数）'!$A$4:$AO$4,0)),0)</f>
        <v>0</v>
      </c>
      <c r="AM154" s="2">
        <f>IFERROR(INDEX('BEF（拡大係数）'!$A$4:$AO$154,MATCH(【入力】吸収量・排出量算定シート!$H154,'BEF（拡大係数）'!$A$4:$A$154,0),MATCH($G154,'BEF（拡大係数）'!$A$4:$AO$4,0)),0)</f>
        <v>0</v>
      </c>
      <c r="AN154" s="2">
        <f>IFERROR(INDEX('BEF（拡大係数）'!$A$4:$AO$154,MATCH(【入力】吸収量・排出量算定シート!$H154,'BEF（拡大係数）'!$A$4:$A$154,0),MATCH($G154,'BEF（拡大係数）'!$A$4:$AO$4,0)),0)</f>
        <v>0</v>
      </c>
      <c r="AO154" s="2">
        <f>IFERROR(INDEX('BEF（拡大係数）'!$A$4:$AO$154,MATCH(【入力】吸収量・排出量算定シート!$H154,'BEF（拡大係数）'!$A$4:$A$154,0),MATCH($G154,'BEF（拡大係数）'!$A$4:$AO$4,0)),0)</f>
        <v>0</v>
      </c>
      <c r="AP154" s="2">
        <f>IFERROR(INDEX('BEF（拡大係数）'!$A$4:$AO$154,MATCH(【入力】吸収量・排出量算定シート!$H154,'BEF（拡大係数）'!$A$4:$A$154,0),MATCH($G154,'BEF（拡大係数）'!$A$4:$AO$4,0)),0)</f>
        <v>0</v>
      </c>
      <c r="AQ154" s="2">
        <f>IFERROR(INDEX('BEF（拡大係数）'!$A$4:$AO$154,MATCH(【入力】吸収量・排出量算定シート!$H154,'BEF（拡大係数）'!$A$4:$A$154,0),MATCH($G154,'BEF（拡大係数）'!$A$4:$AO$4,0)),0)</f>
        <v>0</v>
      </c>
      <c r="AR154" s="2">
        <f>IFERROR(INDEX('BEF（拡大係数）'!$A$4:$AO$154,MATCH(【入力】吸収量・排出量算定シート!$H154,'BEF（拡大係数）'!$A$4:$A$154,0),MATCH($G154,'BEF（拡大係数）'!$A$4:$AO$4,0)),0)</f>
        <v>0</v>
      </c>
      <c r="AS154" s="2">
        <f>IFERROR(INDEX('BEF（拡大係数）'!$A$4:$AO$154,MATCH(【入力】吸収量・排出量算定シート!$H154,'BEF（拡大係数）'!$A$4:$A$154,0),MATCH($G154,'BEF（拡大係数）'!$A$4:$AO$4,0)),0)</f>
        <v>0</v>
      </c>
      <c r="AT154" s="2">
        <f>IFERROR(INDEX('BEF（拡大係数）'!$A$4:$AO$154,MATCH(【入力】吸収量・排出量算定シート!$H154,'BEF（拡大係数）'!$A$4:$A$154,0),MATCH($G154,'BEF（拡大係数）'!$A$4:$AO$4,0)),0)</f>
        <v>0</v>
      </c>
      <c r="AU154" s="2">
        <f>IFERROR(VLOOKUP($G154,パラメータ_オリジナル!$B$6:$G$45,4,FALSE),0)</f>
        <v>0</v>
      </c>
      <c r="AV154" s="2">
        <f>IFERROR(VLOOKUP($G154,パラメータ_オリジナル!$B$6:$G$45,5,FALSE),0)</f>
        <v>0</v>
      </c>
      <c r="AW154" s="2">
        <f>IFERROR(VLOOKUP($G154,パラメータ_オリジナル!$B$6:$G$45,6,FALSE),0)</f>
        <v>0</v>
      </c>
      <c r="AX154" s="125">
        <f t="shared" si="250"/>
        <v>0</v>
      </c>
      <c r="AY154" s="125">
        <f t="shared" si="251"/>
        <v>0</v>
      </c>
      <c r="AZ154" s="125">
        <f t="shared" si="252"/>
        <v>0</v>
      </c>
      <c r="BA154" s="125">
        <f t="shared" si="253"/>
        <v>0</v>
      </c>
      <c r="BB154" s="125">
        <f t="shared" si="254"/>
        <v>0</v>
      </c>
      <c r="BC154" s="125">
        <f t="shared" si="255"/>
        <v>0</v>
      </c>
      <c r="BD154" s="125">
        <f t="shared" si="256"/>
        <v>0</v>
      </c>
      <c r="BE154" s="125">
        <f t="shared" si="257"/>
        <v>0</v>
      </c>
      <c r="BF154" s="125">
        <f t="shared" si="258"/>
        <v>0</v>
      </c>
      <c r="BG154" s="125">
        <f t="shared" si="259"/>
        <v>0</v>
      </c>
      <c r="BH154" s="125">
        <f t="shared" si="260"/>
        <v>0</v>
      </c>
      <c r="BI154" s="125">
        <f t="shared" si="261"/>
        <v>0</v>
      </c>
      <c r="BJ154" s="125">
        <f t="shared" si="262"/>
        <v>0</v>
      </c>
      <c r="BK154" s="125">
        <f t="shared" si="263"/>
        <v>0</v>
      </c>
      <c r="BL154" s="125">
        <f t="shared" si="264"/>
        <v>0</v>
      </c>
      <c r="BM154" s="125">
        <f t="shared" si="265"/>
        <v>0</v>
      </c>
      <c r="BN154" s="125">
        <f t="shared" si="266"/>
        <v>0</v>
      </c>
      <c r="BO154" s="125">
        <f t="shared" si="267"/>
        <v>0</v>
      </c>
      <c r="BP154" s="125">
        <f t="shared" si="268"/>
        <v>0</v>
      </c>
      <c r="BQ154" s="125">
        <f t="shared" si="269"/>
        <v>0</v>
      </c>
      <c r="BR154" s="125">
        <f t="shared" si="270"/>
        <v>0</v>
      </c>
      <c r="BS154" s="125">
        <f t="shared" si="271"/>
        <v>0</v>
      </c>
      <c r="BT154" s="125">
        <f t="shared" si="272"/>
        <v>0</v>
      </c>
      <c r="BU154" s="125">
        <f t="shared" si="273"/>
        <v>0</v>
      </c>
      <c r="BV154" s="125">
        <f t="shared" si="274"/>
        <v>0</v>
      </c>
      <c r="BW154" s="125">
        <f t="shared" si="275"/>
        <v>0</v>
      </c>
      <c r="BX154" s="125">
        <f t="shared" si="276"/>
        <v>0</v>
      </c>
      <c r="BY154" s="125">
        <f t="shared" si="277"/>
        <v>0</v>
      </c>
      <c r="BZ154" s="125">
        <f t="shared" si="278"/>
        <v>0</v>
      </c>
      <c r="CA154" s="125">
        <f t="shared" si="279"/>
        <v>0</v>
      </c>
      <c r="CB154" s="125">
        <f t="shared" si="280"/>
        <v>0</v>
      </c>
      <c r="CC154" s="125">
        <f t="shared" si="281"/>
        <v>0</v>
      </c>
      <c r="CD154" s="125">
        <f t="shared" si="282"/>
        <v>0</v>
      </c>
      <c r="CE154" s="125">
        <f t="shared" si="283"/>
        <v>0</v>
      </c>
      <c r="CF154" s="2">
        <f>IFERROR(IF($F154="地位Ⅰ",INDEX(幹材積成長量!$I$7:$K$148,MATCH((【入力】吸収量・排出量算定シート!$H154+(【入力】吸収量・排出量算定シート!CF$17-【入力】吸収量・排出量算定シート!$CF$17)),幹材積成長量!$I$7:$I$148,0),MATCH(【入力】吸収量・排出量算定シート!$G154,幹材積成長量!$I$7:$K$7,0)),IF($F154="地位Ⅲ",INDEX(幹材積成長量!$O$7:$Q$148,MATCH((【入力】吸収量・排出量算定シート!$H154+(【入力】吸収量・排出量算定シート!CF$17-【入力】吸収量・排出量算定シート!$CF$17)),幹材積成長量!$O$7:$O$148,0),MATCH(【入力】吸収量・排出量算定シート!$G154,幹材積成長量!$O$7:$Q$7,0)),INDEX(幹材積成長量!$L$7:$N$148,MATCH((【入力】吸収量・排出量算定シート!$H154+(【入力】吸収量・排出量算定シート!CF$17-【入力】吸収量・排出量算定シート!$CF$17)),幹材積成長量!$L$7:$L$148,0),MATCH(【入力】吸収量・排出量算定シート!$G154,幹材積成長量!$L$7:$N$7,0)))),0)</f>
        <v>0</v>
      </c>
      <c r="CG154" s="2">
        <f>IFERROR(IF($F154="地位Ⅰ",INDEX(幹材積成長量!$I$7:$K$148,MATCH((【入力】吸収量・排出量算定シート!$H154+(【入力】吸収量・排出量算定シート!CG$17-【入力】吸収量・排出量算定シート!$CF$17)),幹材積成長量!$I$7:$I$148,0),MATCH(【入力】吸収量・排出量算定シート!$G154,幹材積成長量!$I$7:$K$7,0)),IF($F154="地位Ⅲ",INDEX(幹材積成長量!$O$7:$Q$148,MATCH((【入力】吸収量・排出量算定シート!$H154+(【入力】吸収量・排出量算定シート!CG$17-【入力】吸収量・排出量算定シート!$CF$17)),幹材積成長量!$O$7:$O$148,0),MATCH(【入力】吸収量・排出量算定シート!$G154,幹材積成長量!$O$7:$Q$7,0)),INDEX(幹材積成長量!$L$7:$N$148,MATCH((【入力】吸収量・排出量算定シート!$H154+(【入力】吸収量・排出量算定シート!CG$17-【入力】吸収量・排出量算定シート!$CF$17)),幹材積成長量!$L$7:$L$148,0),MATCH(【入力】吸収量・排出量算定シート!$G154,幹材積成長量!$L$7:$N$7,0)))),0)</f>
        <v>0</v>
      </c>
      <c r="CH154" s="2">
        <f>IFERROR(IF($F154="地位Ⅰ",INDEX(幹材積成長量!$I$7:$K$148,MATCH((【入力】吸収量・排出量算定シート!$H154+(【入力】吸収量・排出量算定シート!CH$17-【入力】吸収量・排出量算定シート!$CF$17)),幹材積成長量!$I$7:$I$148,0),MATCH(【入力】吸収量・排出量算定シート!$G154,幹材積成長量!$I$7:$K$7,0)),IF($F154="地位Ⅲ",INDEX(幹材積成長量!$O$7:$Q$148,MATCH((【入力】吸収量・排出量算定シート!$H154+(【入力】吸収量・排出量算定シート!CH$17-【入力】吸収量・排出量算定シート!$CF$17)),幹材積成長量!$O$7:$O$148,0),MATCH(【入力】吸収量・排出量算定シート!$G154,幹材積成長量!$O$7:$Q$7,0)),INDEX(幹材積成長量!$L$7:$N$148,MATCH((【入力】吸収量・排出量算定シート!$H154+(【入力】吸収量・排出量算定シート!CH$17-【入力】吸収量・排出量算定シート!$CF$17)),幹材積成長量!$L$7:$L$148,0),MATCH(【入力】吸収量・排出量算定シート!$G154,幹材積成長量!$L$7:$N$7,0)))),0)</f>
        <v>0</v>
      </c>
      <c r="CI154" s="2">
        <f>IFERROR(IF($F154="地位Ⅰ",INDEX(幹材積成長量!$I$7:$K$148,MATCH((【入力】吸収量・排出量算定シート!$H154+(【入力】吸収量・排出量算定シート!CI$17-【入力】吸収量・排出量算定シート!$CF$17)),幹材積成長量!$I$7:$I$148,0),MATCH(【入力】吸収量・排出量算定シート!$G154,幹材積成長量!$I$7:$K$7,0)),IF($F154="地位Ⅲ",INDEX(幹材積成長量!$O$7:$Q$148,MATCH((【入力】吸収量・排出量算定シート!$H154+(【入力】吸収量・排出量算定シート!CI$17-【入力】吸収量・排出量算定シート!$CF$17)),幹材積成長量!$O$7:$O$148,0),MATCH(【入力】吸収量・排出量算定シート!$G154,幹材積成長量!$O$7:$Q$7,0)),INDEX(幹材積成長量!$L$7:$N$148,MATCH((【入力】吸収量・排出量算定シート!$H154+(【入力】吸収量・排出量算定シート!CI$17-【入力】吸収量・排出量算定シート!$CF$17)),幹材積成長量!$L$7:$L$148,0),MATCH(【入力】吸収量・排出量算定シート!$G154,幹材積成長量!$L$7:$N$7,0)))),0)</f>
        <v>0</v>
      </c>
      <c r="CJ154" s="2">
        <f>IFERROR(IF($F154="地位Ⅰ",INDEX(幹材積成長量!$I$7:$K$148,MATCH((【入力】吸収量・排出量算定シート!$H154+(【入力】吸収量・排出量算定シート!CJ$17-【入力】吸収量・排出量算定シート!$CF$17)),幹材積成長量!$I$7:$I$148,0),MATCH(【入力】吸収量・排出量算定シート!$G154,幹材積成長量!$I$7:$K$7,0)),IF($F154="地位Ⅲ",INDEX(幹材積成長量!$O$7:$Q$148,MATCH((【入力】吸収量・排出量算定シート!$H154+(【入力】吸収量・排出量算定シート!CJ$17-【入力】吸収量・排出量算定シート!$CF$17)),幹材積成長量!$O$7:$O$148,0),MATCH(【入力】吸収量・排出量算定シート!$G154,幹材積成長量!$O$7:$Q$7,0)),INDEX(幹材積成長量!$L$7:$N$148,MATCH((【入力】吸収量・排出量算定シート!$H154+(【入力】吸収量・排出量算定シート!CJ$17-【入力】吸収量・排出量算定シート!$CF$17)),幹材積成長量!$L$7:$L$148,0),MATCH(【入力】吸収量・排出量算定シート!$G154,幹材積成長量!$L$7:$N$7,0)))),0)</f>
        <v>0</v>
      </c>
      <c r="CK154" s="2">
        <f>IFERROR(IF($F154="地位Ⅰ",INDEX(幹材積成長量!$I$7:$K$148,MATCH((【入力】吸収量・排出量算定シート!$H154+(【入力】吸収量・排出量算定シート!CK$17-【入力】吸収量・排出量算定シート!$CF$17)),幹材積成長量!$I$7:$I$148,0),MATCH(【入力】吸収量・排出量算定シート!$G154,幹材積成長量!$I$7:$K$7,0)),IF($F154="地位Ⅲ",INDEX(幹材積成長量!$O$7:$Q$148,MATCH((【入力】吸収量・排出量算定シート!$H154+(【入力】吸収量・排出量算定シート!CK$17-【入力】吸収量・排出量算定シート!$CF$17)),幹材積成長量!$O$7:$O$148,0),MATCH(【入力】吸収量・排出量算定シート!$G154,幹材積成長量!$O$7:$Q$7,0)),INDEX(幹材積成長量!$L$7:$N$148,MATCH((【入力】吸収量・排出量算定シート!$H154+(【入力】吸収量・排出量算定シート!CK$17-【入力】吸収量・排出量算定シート!$CF$17)),幹材積成長量!$L$7:$L$148,0),MATCH(【入力】吸収量・排出量算定シート!$G154,幹材積成長量!$L$7:$N$7,0)))),0)</f>
        <v>0</v>
      </c>
      <c r="CL154" s="2">
        <f>IFERROR(IF($F154="地位Ⅰ",INDEX(幹材積成長量!$I$7:$K$148,MATCH((【入力】吸収量・排出量算定シート!$H154+(【入力】吸収量・排出量算定シート!CL$17-【入力】吸収量・排出量算定シート!$CF$17)),幹材積成長量!$I$7:$I$148,0),MATCH(【入力】吸収量・排出量算定シート!$G154,幹材積成長量!$I$7:$K$7,0)),IF($F154="地位Ⅲ",INDEX(幹材積成長量!$O$7:$Q$148,MATCH((【入力】吸収量・排出量算定シート!$H154+(【入力】吸収量・排出量算定シート!CL$17-【入力】吸収量・排出量算定シート!$CF$17)),幹材積成長量!$O$7:$O$148,0),MATCH(【入力】吸収量・排出量算定シート!$G154,幹材積成長量!$O$7:$Q$7,0)),INDEX(幹材積成長量!$L$7:$N$148,MATCH((【入力】吸収量・排出量算定シート!$H154+(【入力】吸収量・排出量算定シート!CL$17-【入力】吸収量・排出量算定シート!$CF$17)),幹材積成長量!$L$7:$L$148,0),MATCH(【入力】吸収量・排出量算定シート!$G154,幹材積成長量!$L$7:$N$7,0)))),0)</f>
        <v>0</v>
      </c>
      <c r="CM154" s="2">
        <f>IFERROR(IF($F154="地位Ⅰ",INDEX(幹材積成長量!$I$7:$K$148,MATCH((【入力】吸収量・排出量算定シート!$H154+(【入力】吸収量・排出量算定シート!CM$17-【入力】吸収量・排出量算定シート!$CF$17)),幹材積成長量!$I$7:$I$148,0),MATCH(【入力】吸収量・排出量算定シート!$G154,幹材積成長量!$I$7:$K$7,0)),IF($F154="地位Ⅲ",INDEX(幹材積成長量!$O$7:$Q$148,MATCH((【入力】吸収量・排出量算定シート!$H154+(【入力】吸収量・排出量算定シート!CM$17-【入力】吸収量・排出量算定シート!$CF$17)),幹材積成長量!$O$7:$O$148,0),MATCH(【入力】吸収量・排出量算定シート!$G154,幹材積成長量!$O$7:$Q$7,0)),INDEX(幹材積成長量!$L$7:$N$148,MATCH((【入力】吸収量・排出量算定シート!$H154+(【入力】吸収量・排出量算定シート!CM$17-【入力】吸収量・排出量算定シート!$CF$17)),幹材積成長量!$L$7:$L$148,0),MATCH(【入力】吸収量・排出量算定シート!$G154,幹材積成長量!$L$7:$N$7,0)))),0)</f>
        <v>0</v>
      </c>
      <c r="CN154" s="2">
        <f>IFERROR(IF($F154="地位Ⅰ",INDEX(幹材積成長量!$I$7:$K$148,MATCH((【入力】吸収量・排出量算定シート!$H154+(【入力】吸収量・排出量算定シート!CN$17-【入力】吸収量・排出量算定シート!$CF$17)),幹材積成長量!$I$7:$I$148,0),MATCH(【入力】吸収量・排出量算定シート!$G154,幹材積成長量!$I$7:$K$7,0)),IF($F154="地位Ⅲ",INDEX(幹材積成長量!$O$7:$Q$148,MATCH((【入力】吸収量・排出量算定シート!$H154+(【入力】吸収量・排出量算定シート!CN$17-【入力】吸収量・排出量算定シート!$CF$17)),幹材積成長量!$O$7:$O$148,0),MATCH(【入力】吸収量・排出量算定シート!$G154,幹材積成長量!$O$7:$Q$7,0)),INDEX(幹材積成長量!$L$7:$N$148,MATCH((【入力】吸収量・排出量算定シート!$H154+(【入力】吸収量・排出量算定シート!CN$17-【入力】吸収量・排出量算定シート!$CF$17)),幹材積成長量!$L$7:$L$148,0),MATCH(【入力】吸収量・排出量算定シート!$G154,幹材積成長量!$L$7:$N$7,0)))),0)</f>
        <v>0</v>
      </c>
      <c r="CO154" s="2">
        <f>IFERROR(IF($F154="地位Ⅰ",INDEX(幹材積成長量!$I$7:$K$148,MATCH((【入力】吸収量・排出量算定シート!$H154+(【入力】吸収量・排出量算定シート!CO$17-【入力】吸収量・排出量算定シート!$CF$17)),幹材積成長量!$I$7:$I$148,0),MATCH(【入力】吸収量・排出量算定シート!$G154,幹材積成長量!$I$7:$K$7,0)),IF($F154="地位Ⅲ",INDEX(幹材積成長量!$O$7:$Q$148,MATCH((【入力】吸収量・排出量算定シート!$H154+(【入力】吸収量・排出量算定シート!CO$17-【入力】吸収量・排出量算定シート!$CF$17)),幹材積成長量!$O$7:$O$148,0),MATCH(【入力】吸収量・排出量算定シート!$G154,幹材積成長量!$O$7:$Q$7,0)),INDEX(幹材積成長量!$L$7:$N$148,MATCH((【入力】吸収量・排出量算定シート!$H154+(【入力】吸収量・排出量算定シート!CO$17-【入力】吸収量・排出量算定シート!$CF$17)),幹材積成長量!$L$7:$L$148,0),MATCH(【入力】吸収量・排出量算定シート!$G154,幹材積成長量!$L$7:$N$7,0)))),0)</f>
        <v>0</v>
      </c>
      <c r="CP154" s="2">
        <f>IFERROR(IF($F154="地位Ⅰ",INDEX(幹材積成長量!$I$7:$K$148,MATCH((【入力】吸収量・排出量算定シート!$H154+(【入力】吸収量・排出量算定シート!CP$17-【入力】吸収量・排出量算定シート!$CF$17)),幹材積成長量!$I$7:$I$148,0),MATCH(【入力】吸収量・排出量算定シート!$G154,幹材積成長量!$I$7:$K$7,0)),IF($F154="地位Ⅲ",INDEX(幹材積成長量!$O$7:$Q$148,MATCH((【入力】吸収量・排出量算定シート!$H154+(【入力】吸収量・排出量算定シート!CP$17-【入力】吸収量・排出量算定シート!$CF$17)),幹材積成長量!$O$7:$O$148,0),MATCH(【入力】吸収量・排出量算定シート!$G154,幹材積成長量!$O$7:$Q$7,0)),INDEX(幹材積成長量!$L$7:$N$148,MATCH((【入力】吸収量・排出量算定シート!$H154+(【入力】吸収量・排出量算定シート!CP$17-【入力】吸収量・排出量算定シート!$CF$17)),幹材積成長量!$L$7:$L$148,0),MATCH(【入力】吸収量・排出量算定シート!$G154,幹材積成長量!$L$7:$N$7,0)))),0)</f>
        <v>0</v>
      </c>
      <c r="CQ154" s="2">
        <f>IFERROR(IF($F154="地位Ⅰ",INDEX(幹材積成長量!$I$7:$K$148,MATCH((【入力】吸収量・排出量算定シート!$H154+(【入力】吸収量・排出量算定シート!CQ$17-【入力】吸収量・排出量算定シート!$CF$17)),幹材積成長量!$I$7:$I$148,0),MATCH(【入力】吸収量・排出量算定シート!$G154,幹材積成長量!$I$7:$K$7,0)),IF($F154="地位Ⅲ",INDEX(幹材積成長量!$O$7:$Q$148,MATCH((【入力】吸収量・排出量算定シート!$H154+(【入力】吸収量・排出量算定シート!CQ$17-【入力】吸収量・排出量算定シート!$CF$17)),幹材積成長量!$O$7:$O$148,0),MATCH(【入力】吸収量・排出量算定シート!$G154,幹材積成長量!$O$7:$Q$7,0)),INDEX(幹材積成長量!$L$7:$N$148,MATCH((【入力】吸収量・排出量算定シート!$H154+(【入力】吸収量・排出量算定シート!CQ$17-【入力】吸収量・排出量算定シート!$CF$17)),幹材積成長量!$L$7:$L$148,0),MATCH(【入力】吸収量・排出量算定シート!$G154,幹材積成長量!$L$7:$N$7,0)))),0)</f>
        <v>0</v>
      </c>
      <c r="CR154" s="2">
        <f>IFERROR(IF($F154="地位Ⅰ",INDEX(幹材積成長量!$I$7:$K$148,MATCH((【入力】吸収量・排出量算定シート!$H154+(【入力】吸収量・排出量算定シート!CR$17-【入力】吸収量・排出量算定シート!$CF$17)),幹材積成長量!$I$7:$I$148,0),MATCH(【入力】吸収量・排出量算定シート!$G154,幹材積成長量!$I$7:$K$7,0)),IF($F154="地位Ⅲ",INDEX(幹材積成長量!$O$7:$Q$148,MATCH((【入力】吸収量・排出量算定シート!$H154+(【入力】吸収量・排出量算定シート!CR$17-【入力】吸収量・排出量算定シート!$CF$17)),幹材積成長量!$O$7:$O$148,0),MATCH(【入力】吸収量・排出量算定シート!$G154,幹材積成長量!$O$7:$Q$7,0)),INDEX(幹材積成長量!$L$7:$N$148,MATCH((【入力】吸収量・排出量算定シート!$H154+(【入力】吸収量・排出量算定シート!CR$17-【入力】吸収量・排出量算定シート!$CF$17)),幹材積成長量!$L$7:$L$148,0),MATCH(【入力】吸収量・排出量算定シート!$G154,幹材積成長量!$L$7:$N$7,0)))),0)</f>
        <v>0</v>
      </c>
      <c r="CS154" s="2">
        <f>IFERROR(IF($F154="地位Ⅰ",INDEX(幹材積成長量!$I$7:$K$148,MATCH((【入力】吸収量・排出量算定シート!$H154+(【入力】吸収量・排出量算定シート!CS$17-【入力】吸収量・排出量算定シート!$CF$17)),幹材積成長量!$I$7:$I$148,0),MATCH(【入力】吸収量・排出量算定シート!$G154,幹材積成長量!$I$7:$K$7,0)),IF($F154="地位Ⅲ",INDEX(幹材積成長量!$O$7:$Q$148,MATCH((【入力】吸収量・排出量算定シート!$H154+(【入力】吸収量・排出量算定シート!CS$17-【入力】吸収量・排出量算定シート!$CF$17)),幹材積成長量!$O$7:$O$148,0),MATCH(【入力】吸収量・排出量算定シート!$G154,幹材積成長量!$O$7:$Q$7,0)),INDEX(幹材積成長量!$L$7:$N$148,MATCH((【入力】吸収量・排出量算定シート!$H154+(【入力】吸収量・排出量算定シート!CS$17-【入力】吸収量・排出量算定シート!$CF$17)),幹材積成長量!$L$7:$L$148,0),MATCH(【入力】吸収量・排出量算定シート!$G154,幹材積成長量!$L$7:$N$7,0)))),0)</f>
        <v>0</v>
      </c>
      <c r="CT154" s="2">
        <f>IFERROR(IF($F154="地位Ⅰ",INDEX(幹材積成長量!$I$7:$K$148,MATCH((【入力】吸収量・排出量算定シート!$H154+(【入力】吸収量・排出量算定シート!CT$17-【入力】吸収量・排出量算定シート!$CF$17)),幹材積成長量!$I$7:$I$148,0),MATCH(【入力】吸収量・排出量算定シート!$G154,幹材積成長量!$I$7:$K$7,0)),IF($F154="地位Ⅲ",INDEX(幹材積成長量!$O$7:$Q$148,MATCH((【入力】吸収量・排出量算定シート!$H154+(【入力】吸収量・排出量算定シート!CT$17-【入力】吸収量・排出量算定シート!$CF$17)),幹材積成長量!$O$7:$O$148,0),MATCH(【入力】吸収量・排出量算定シート!$G154,幹材積成長量!$O$7:$Q$7,0)),INDEX(幹材積成長量!$L$7:$N$148,MATCH((【入力】吸収量・排出量算定シート!$H154+(【入力】吸収量・排出量算定シート!CT$17-【入力】吸収量・排出量算定シート!$CF$17)),幹材積成長量!$L$7:$L$148,0),MATCH(【入力】吸収量・排出量算定シート!$G154,幹材積成長量!$L$7:$N$7,0)))),0)</f>
        <v>0</v>
      </c>
      <c r="CU154" s="2">
        <f>IFERROR(IF($F154="地位Ⅰ",INDEX(幹材積成長量!$I$7:$K$148,MATCH((【入力】吸収量・排出量算定シート!$H154+(【入力】吸収量・排出量算定シート!CU$17-【入力】吸収量・排出量算定シート!$CF$17)),幹材積成長量!$I$7:$I$148,0),MATCH(【入力】吸収量・排出量算定シート!$G154,幹材積成長量!$I$7:$K$7,0)),IF($F154="地位Ⅲ",INDEX(幹材積成長量!$O$7:$Q$148,MATCH((【入力】吸収量・排出量算定シート!$H154+(【入力】吸収量・排出量算定シート!CU$17-【入力】吸収量・排出量算定シート!$CF$17)),幹材積成長量!$O$7:$O$148,0),MATCH(【入力】吸収量・排出量算定シート!$G154,幹材積成長量!$O$7:$Q$7,0)),INDEX(幹材積成長量!$L$7:$N$148,MATCH((【入力】吸収量・排出量算定シート!$H154+(【入力】吸収量・排出量算定シート!CU$17-【入力】吸収量・排出量算定シート!$CF$17)),幹材積成長量!$L$7:$L$148,0),MATCH(【入力】吸収量・排出量算定シート!$G154,幹材積成長量!$L$7:$N$7,0)))),0)</f>
        <v>0</v>
      </c>
      <c r="CV154" s="2">
        <f>IFERROR(IF($F154="地位Ⅰ",INDEX(幹材積成長量!$I$7:$K$148,MATCH((【入力】吸収量・排出量算定シート!$H154+(【入力】吸収量・排出量算定シート!CV$17-【入力】吸収量・排出量算定シート!$CF$17)),幹材積成長量!$I$7:$I$148,0),MATCH(【入力】吸収量・排出量算定シート!$G154,幹材積成長量!$I$7:$K$7,0)),IF($F154="地位Ⅲ",INDEX(幹材積成長量!$O$7:$Q$148,MATCH((【入力】吸収量・排出量算定シート!$H154+(【入力】吸収量・排出量算定シート!CV$17-【入力】吸収量・排出量算定シート!$CF$17)),幹材積成長量!$O$7:$O$148,0),MATCH(【入力】吸収量・排出量算定シート!$G154,幹材積成長量!$O$7:$Q$7,0)),INDEX(幹材積成長量!$L$7:$N$148,MATCH((【入力】吸収量・排出量算定シート!$H154+(【入力】吸収量・排出量算定シート!CV$17-【入力】吸収量・排出量算定シート!$CF$17)),幹材積成長量!$L$7:$L$148,0),MATCH(【入力】吸収量・排出量算定シート!$G154,幹材積成長量!$L$7:$N$7,0)))),0)</f>
        <v>0</v>
      </c>
      <c r="CW154" s="2">
        <f t="shared" si="284"/>
        <v>0</v>
      </c>
      <c r="CX154" s="2">
        <f t="shared" si="285"/>
        <v>0</v>
      </c>
      <c r="CY154" s="2">
        <f t="shared" si="286"/>
        <v>0</v>
      </c>
      <c r="CZ154" s="2">
        <f t="shared" si="287"/>
        <v>0</v>
      </c>
      <c r="DA154" s="2">
        <f t="shared" si="288"/>
        <v>0</v>
      </c>
      <c r="DB154" s="2">
        <f t="shared" si="289"/>
        <v>0</v>
      </c>
      <c r="DC154" s="2">
        <f t="shared" si="290"/>
        <v>0</v>
      </c>
      <c r="DD154" s="2">
        <f t="shared" si="291"/>
        <v>0</v>
      </c>
      <c r="DE154" s="2">
        <f t="shared" si="292"/>
        <v>0</v>
      </c>
      <c r="DF154" s="2">
        <f t="shared" si="293"/>
        <v>0</v>
      </c>
      <c r="DG154" s="2">
        <f t="shared" si="294"/>
        <v>0</v>
      </c>
      <c r="DH154" s="2">
        <f t="shared" si="295"/>
        <v>0</v>
      </c>
      <c r="DI154" s="2">
        <f t="shared" si="296"/>
        <v>0</v>
      </c>
      <c r="DJ154" s="2">
        <f t="shared" si="297"/>
        <v>0</v>
      </c>
      <c r="DK154" s="2">
        <f t="shared" si="298"/>
        <v>0</v>
      </c>
      <c r="DL154" s="2">
        <f t="shared" si="299"/>
        <v>0</v>
      </c>
      <c r="DM154" s="2">
        <f t="shared" si="300"/>
        <v>0</v>
      </c>
      <c r="DN154" s="187">
        <f>IFERROR(IF($F154="地位Ⅰ",INDEX(幹材積成長量!$AE$7:$AG$14,8,MATCH(【入力】吸収量・排出量算定シート!$G154,幹材積成長量!$AE$7:$AG$7,0)),IF($F154="地位Ⅲ",INDEX(幹材積成長量!$AK$7:$AM$14,8,MATCH(【入力】吸収量・排出量算定シート!$G154,幹材積成長量!$AK$7:$AM$7,0)),INDEX(幹材積成長量!$AH$7:$AJ$14,8,MATCH(【入力】吸収量・排出量算定シート!$G154,幹材積成長量!$AH$7:$AJ$7,0)))),0)</f>
        <v>0</v>
      </c>
      <c r="DO154" s="187">
        <f>IFERROR(IF($F154="地位Ⅰ",INDEX(幹材積成長量!$AE$7:$AG$14,8,MATCH(【入力】吸収量・排出量算定シート!$G154,幹材積成長量!$AE$7:$AG$7,0)),IF($F154="地位Ⅲ",INDEX(幹材積成長量!$AK$7:$AM$14,8,MATCH(【入力】吸収量・排出量算定シート!$G154,幹材積成長量!$AK$7:$AM$7,0)),INDEX(幹材積成長量!$AH$7:$AJ$14,8,MATCH(【入力】吸収量・排出量算定シート!$G154,幹材積成長量!$AH$7:$AJ$7,0)))),0)</f>
        <v>0</v>
      </c>
      <c r="DP154" s="187">
        <f>IFERROR(IF($F154="地位Ⅰ",INDEX(幹材積成長量!$AE$7:$AG$14,8,MATCH(【入力】吸収量・排出量算定シート!$G154,幹材積成長量!$AE$7:$AG$7,0)),IF($F154="地位Ⅲ",INDEX(幹材積成長量!$AK$7:$AM$14,8,MATCH(【入力】吸収量・排出量算定シート!$G154,幹材積成長量!$AK$7:$AM$7,0)),INDEX(幹材積成長量!$AH$7:$AJ$14,8,MATCH(【入力】吸収量・排出量算定シート!$G154,幹材積成長量!$AH$7:$AJ$7,0)))),0)</f>
        <v>0</v>
      </c>
      <c r="DQ154" s="187">
        <f>IFERROR(IF($F154="地位Ⅰ",INDEX(幹材積成長量!$AE$7:$AG$14,8,MATCH(【入力】吸収量・排出量算定シート!$G154,幹材積成長量!$AE$7:$AG$7,0)),IF($F154="地位Ⅲ",INDEX(幹材積成長量!$AK$7:$AM$14,8,MATCH(【入力】吸収量・排出量算定シート!$G154,幹材積成長量!$AK$7:$AM$7,0)),INDEX(幹材積成長量!$AH$7:$AJ$14,8,MATCH(【入力】吸収量・排出量算定シート!$G154,幹材積成長量!$AH$7:$AJ$7,0)))),0)</f>
        <v>0</v>
      </c>
      <c r="DR154" s="187">
        <f>IFERROR(IF($F154="地位Ⅰ",INDEX(幹材積成長量!$AE$7:$AG$14,8,MATCH(【入力】吸収量・排出量算定シート!$G154,幹材積成長量!$AE$7:$AG$7,0)),IF($F154="地位Ⅲ",INDEX(幹材積成長量!$AK$7:$AM$14,8,MATCH(【入力】吸収量・排出量算定シート!$G154,幹材積成長量!$AK$7:$AM$7,0)),INDEX(幹材積成長量!$AH$7:$AJ$14,8,MATCH(【入力】吸収量・排出量算定シート!$G154,幹材積成長量!$AH$7:$AJ$7,0)))),0)</f>
        <v>0</v>
      </c>
      <c r="DS154" s="187">
        <f>IFERROR(IF($F154="地位Ⅰ",INDEX(幹材積成長量!$AE$7:$AG$14,8,MATCH(【入力】吸収量・排出量算定シート!$G154,幹材積成長量!$AE$7:$AG$7,0)),IF($F154="地位Ⅲ",INDEX(幹材積成長量!$AK$7:$AM$14,8,MATCH(【入力】吸収量・排出量算定シート!$G154,幹材積成長量!$AK$7:$AM$7,0)),INDEX(幹材積成長量!$AH$7:$AJ$14,8,MATCH(【入力】吸収量・排出量算定シート!$G154,幹材積成長量!$AH$7:$AJ$7,0)))),0)</f>
        <v>0</v>
      </c>
      <c r="DT154" s="187">
        <f>IFERROR(IF($F154="地位Ⅰ",INDEX(幹材積成長量!$AE$7:$AG$14,8,MATCH(【入力】吸収量・排出量算定シート!$G154,幹材積成長量!$AE$7:$AG$7,0)),IF($F154="地位Ⅲ",INDEX(幹材積成長量!$AK$7:$AM$14,8,MATCH(【入力】吸収量・排出量算定シート!$G154,幹材積成長量!$AK$7:$AM$7,0)),INDEX(幹材積成長量!$AH$7:$AJ$14,8,MATCH(【入力】吸収量・排出量算定シート!$G154,幹材積成長量!$AH$7:$AJ$7,0)))),0)</f>
        <v>0</v>
      </c>
      <c r="DU154" s="187">
        <f>IFERROR(IF($F154="地位Ⅰ",INDEX(幹材積成長量!$AE$7:$AG$14,8,MATCH(【入力】吸収量・排出量算定シート!$G154,幹材積成長量!$AE$7:$AG$7,0)),IF($F154="地位Ⅲ",INDEX(幹材積成長量!$AK$7:$AM$14,8,MATCH(【入力】吸収量・排出量算定シート!$G154,幹材積成長量!$AK$7:$AM$7,0)),INDEX(幹材積成長量!$AH$7:$AJ$14,8,MATCH(【入力】吸収量・排出量算定シート!$G154,幹材積成長量!$AH$7:$AJ$7,0)))),0)</f>
        <v>0</v>
      </c>
      <c r="DV154" s="187">
        <f>IFERROR(IF($F154="地位Ⅰ",INDEX(幹材積成長量!$AE$7:$AG$14,8,MATCH(【入力】吸収量・排出量算定シート!$G154,幹材積成長量!$AE$7:$AG$7,0)),IF($F154="地位Ⅲ",INDEX(幹材積成長量!$AK$7:$AM$14,8,MATCH(【入力】吸収量・排出量算定シート!$G154,幹材積成長量!$AK$7:$AM$7,0)),INDEX(幹材積成長量!$AH$7:$AJ$14,8,MATCH(【入力】吸収量・排出量算定シート!$G154,幹材積成長量!$AH$7:$AJ$7,0)))),0)</f>
        <v>0</v>
      </c>
      <c r="DW154" s="187">
        <f>IFERROR(IF($F154="地位Ⅰ",INDEX(幹材積成長量!$AE$7:$AG$14,8,MATCH(【入力】吸収量・排出量算定シート!$G154,幹材積成長量!$AE$7:$AG$7,0)),IF($F154="地位Ⅲ",INDEX(幹材積成長量!$AK$7:$AM$14,8,MATCH(【入力】吸収量・排出量算定シート!$G154,幹材積成長量!$AK$7:$AM$7,0)),INDEX(幹材積成長量!$AH$7:$AJ$14,8,MATCH(【入力】吸収量・排出量算定シート!$G154,幹材積成長量!$AH$7:$AJ$7,0)))),0)</f>
        <v>0</v>
      </c>
      <c r="DX154" s="187">
        <f>IFERROR(IF($F154="地位Ⅰ",INDEX(幹材積成長量!$AE$7:$AG$14,8,MATCH(【入力】吸収量・排出量算定シート!$G154,幹材積成長量!$AE$7:$AG$7,0)),IF($F154="地位Ⅲ",INDEX(幹材積成長量!$AK$7:$AM$14,8,MATCH(【入力】吸収量・排出量算定シート!$G154,幹材積成長量!$AK$7:$AM$7,0)),INDEX(幹材積成長量!$AH$7:$AJ$14,8,MATCH(【入力】吸収量・排出量算定シート!$G154,幹材積成長量!$AH$7:$AJ$7,0)))),0)</f>
        <v>0</v>
      </c>
      <c r="DY154" s="187">
        <f>IFERROR(IF($F154="地位Ⅰ",INDEX(幹材積成長量!$AE$7:$AG$14,8,MATCH(【入力】吸収量・排出量算定シート!$G154,幹材積成長量!$AE$7:$AG$7,0)),IF($F154="地位Ⅲ",INDEX(幹材積成長量!$AK$7:$AM$14,8,MATCH(【入力】吸収量・排出量算定シート!$G154,幹材積成長量!$AK$7:$AM$7,0)),INDEX(幹材積成長量!$AH$7:$AJ$14,8,MATCH(【入力】吸収量・排出量算定シート!$G154,幹材積成長量!$AH$7:$AJ$7,0)))),0)</f>
        <v>0</v>
      </c>
      <c r="DZ154" s="187">
        <f>IFERROR(IF($F154="地位Ⅰ",INDEX(幹材積成長量!$AE$7:$AG$14,8,MATCH(【入力】吸収量・排出量算定シート!$G154,幹材積成長量!$AE$7:$AG$7,0)),IF($F154="地位Ⅲ",INDEX(幹材積成長量!$AK$7:$AM$14,8,MATCH(【入力】吸収量・排出量算定シート!$G154,幹材積成長量!$AK$7:$AM$7,0)),INDEX(幹材積成長量!$AH$7:$AJ$14,8,MATCH(【入力】吸収量・排出量算定シート!$G154,幹材積成長量!$AH$7:$AJ$7,0)))),0)</f>
        <v>0</v>
      </c>
      <c r="EA154" s="187">
        <f>IFERROR(IF($F154="地位Ⅰ",INDEX(幹材積成長量!$AE$7:$AG$14,8,MATCH(【入力】吸収量・排出量算定シート!$G154,幹材積成長量!$AE$7:$AG$7,0)),IF($F154="地位Ⅲ",INDEX(幹材積成長量!$AK$7:$AM$14,8,MATCH(【入力】吸収量・排出量算定シート!$G154,幹材積成長量!$AK$7:$AM$7,0)),INDEX(幹材積成長量!$AH$7:$AJ$14,8,MATCH(【入力】吸収量・排出量算定シート!$G154,幹材積成長量!$AH$7:$AJ$7,0)))),0)</f>
        <v>0</v>
      </c>
      <c r="EB154" s="187">
        <f>IFERROR(IF($F154="地位Ⅰ",INDEX(幹材積成長量!$AE$7:$AG$14,8,MATCH(【入力】吸収量・排出量算定シート!$G154,幹材積成長量!$AE$7:$AG$7,0)),IF($F154="地位Ⅲ",INDEX(幹材積成長量!$AK$7:$AM$14,8,MATCH(【入力】吸収量・排出量算定シート!$G154,幹材積成長量!$AK$7:$AM$7,0)),INDEX(幹材積成長量!$AH$7:$AJ$14,8,MATCH(【入力】吸収量・排出量算定シート!$G154,幹材積成長量!$AH$7:$AJ$7,0)))),0)</f>
        <v>0</v>
      </c>
      <c r="EC154" s="187">
        <f>IFERROR(IF($F154="地位Ⅰ",INDEX(幹材積成長量!$AE$7:$AG$14,8,MATCH(【入力】吸収量・排出量算定シート!$G154,幹材積成長量!$AE$7:$AG$7,0)),IF($F154="地位Ⅲ",INDEX(幹材積成長量!$AK$7:$AM$14,8,MATCH(【入力】吸収量・排出量算定シート!$G154,幹材積成長量!$AK$7:$AM$7,0)),INDEX(幹材積成長量!$AH$7:$AJ$14,8,MATCH(【入力】吸収量・排出量算定シート!$G154,幹材積成長量!$AH$7:$AJ$7,0)))),0)</f>
        <v>0</v>
      </c>
      <c r="ED154" s="186">
        <f t="shared" si="301"/>
        <v>0</v>
      </c>
      <c r="EE154" s="186">
        <f t="shared" si="302"/>
        <v>0</v>
      </c>
      <c r="EF154" s="186">
        <f t="shared" si="303"/>
        <v>0</v>
      </c>
      <c r="EG154" s="186">
        <f t="shared" si="304"/>
        <v>0</v>
      </c>
      <c r="EH154" s="186">
        <f t="shared" si="305"/>
        <v>0</v>
      </c>
      <c r="EI154" s="186">
        <f t="shared" si="306"/>
        <v>0</v>
      </c>
      <c r="EJ154" s="186">
        <f t="shared" si="307"/>
        <v>0</v>
      </c>
      <c r="EK154" s="186">
        <f t="shared" si="308"/>
        <v>0</v>
      </c>
      <c r="EL154" s="186">
        <f t="shared" si="309"/>
        <v>0</v>
      </c>
      <c r="EM154" s="186">
        <f t="shared" si="310"/>
        <v>0</v>
      </c>
      <c r="EN154" s="186">
        <f t="shared" si="311"/>
        <v>0</v>
      </c>
      <c r="EO154" s="186">
        <f t="shared" si="312"/>
        <v>0</v>
      </c>
      <c r="EP154" s="186">
        <f t="shared" si="313"/>
        <v>0</v>
      </c>
      <c r="EQ154" s="186">
        <f t="shared" si="314"/>
        <v>0</v>
      </c>
      <c r="ER154" s="186">
        <f t="shared" si="315"/>
        <v>0</v>
      </c>
      <c r="ES154" s="186">
        <f t="shared" si="316"/>
        <v>0</v>
      </c>
      <c r="ET154" s="186">
        <f t="shared" si="317"/>
        <v>0</v>
      </c>
    </row>
    <row r="155" spans="2:150" x14ac:dyDescent="0.3">
      <c r="B155" s="3"/>
      <c r="C155" s="3"/>
      <c r="D155" s="3"/>
      <c r="E155" s="3"/>
      <c r="G155" s="217"/>
      <c r="J155" s="3"/>
      <c r="M155" s="187">
        <f>IFERROR(IF($F155="地位Ⅰ",INDEX(幹材積成長量!$S$7:$U$148,MATCH(【入力】吸収量・排出量算定シート!$H155+(M$17-$M$17),幹材積成長量!$S$7:$S$148,0),MATCH($G155,幹材積成長量!$S$7:$U$7,0)),IF($F155="地位Ⅲ",INDEX(幹材積成長量!$Y$7:$AA$148,MATCH(【入力】吸収量・排出量算定シート!$H155+(M$17-$M$17),幹材積成長量!$Y$7:$Y$148,0),MATCH($G155,幹材積成長量!$Y$7:$AA$7,0)),INDEX(幹材積成長量!$V$7:$X$148,MATCH(【入力】吸収量・排出量算定シート!$H155+(M$17-$M$17),幹材積成長量!$V$7:$V$148,0),MATCH($G155,幹材積成長量!$V$7:$X$7,0)))),0)</f>
        <v>0</v>
      </c>
      <c r="N155" s="187">
        <f>IFERROR(IF($F155="地位Ⅰ",INDEX(幹材積成長量!$S$7:$U$148,MATCH(【入力】吸収量・排出量算定シート!$H155+(N$17-$M$17),幹材積成長量!$S$7:$S$148,0),MATCH($G155,幹材積成長量!$S$7:$U$7,0)),IF($F155="地位Ⅲ",INDEX(幹材積成長量!$Y$7:$AA$148,MATCH(【入力】吸収量・排出量算定シート!$H155+(N$17-$M$17),幹材積成長量!$Y$7:$Y$148,0),MATCH($G155,幹材積成長量!$Y$7:$AA$7,0)),INDEX(幹材積成長量!$V$7:$X$148,MATCH(【入力】吸収量・排出量算定シート!$H155+(N$17-$M$17),幹材積成長量!$V$7:$V$148,0),MATCH($G155,幹材積成長量!$V$7:$X$7,0)))),0)</f>
        <v>0</v>
      </c>
      <c r="O155" s="187">
        <f>IFERROR(IF($F155="地位Ⅰ",INDEX(幹材積成長量!$S$7:$U$148,MATCH(【入力】吸収量・排出量算定シート!$H155+(O$17-$M$17),幹材積成長量!$S$7:$S$148,0),MATCH($G155,幹材積成長量!$S$7:$U$7,0)),IF($F155="地位Ⅲ",INDEX(幹材積成長量!$Y$7:$AA$148,MATCH(【入力】吸収量・排出量算定シート!$H155+(O$17-$M$17),幹材積成長量!$Y$7:$Y$148,0),MATCH($G155,幹材積成長量!$Y$7:$AA$7,0)),INDEX(幹材積成長量!$V$7:$X$148,MATCH(【入力】吸収量・排出量算定シート!$H155+(O$17-$M$17),幹材積成長量!$V$7:$V$148,0),MATCH($G155,幹材積成長量!$V$7:$X$7,0)))),0)</f>
        <v>0</v>
      </c>
      <c r="P155" s="187">
        <f>IFERROR(IF($F155="地位Ⅰ",INDEX(幹材積成長量!$S$7:$U$148,MATCH(【入力】吸収量・排出量算定シート!$H155+(P$17-$M$17),幹材積成長量!$S$7:$S$148,0),MATCH($G155,幹材積成長量!$S$7:$U$7,0)),IF($F155="地位Ⅲ",INDEX(幹材積成長量!$Y$7:$AA$148,MATCH(【入力】吸収量・排出量算定シート!$H155+(P$17-$M$17),幹材積成長量!$Y$7:$Y$148,0),MATCH($G155,幹材積成長量!$Y$7:$AA$7,0)),INDEX(幹材積成長量!$V$7:$X$148,MATCH(【入力】吸収量・排出量算定シート!$H155+(P$17-$M$17),幹材積成長量!$V$7:$V$148,0),MATCH($G155,幹材積成長量!$V$7:$X$7,0)))),0)</f>
        <v>0</v>
      </c>
      <c r="Q155" s="187">
        <f>IFERROR(IF($F155="地位Ⅰ",INDEX(幹材積成長量!$S$7:$U$148,MATCH(【入力】吸収量・排出量算定シート!$H155+(Q$17-$M$17),幹材積成長量!$S$7:$S$148,0),MATCH($G155,幹材積成長量!$S$7:$U$7,0)),IF($F155="地位Ⅲ",INDEX(幹材積成長量!$Y$7:$AA$148,MATCH(【入力】吸収量・排出量算定シート!$H155+(Q$17-$M$17),幹材積成長量!$Y$7:$Y$148,0),MATCH($G155,幹材積成長量!$Y$7:$AA$7,0)),INDEX(幹材積成長量!$V$7:$X$148,MATCH(【入力】吸収量・排出量算定シート!$H155+(Q$17-$M$17),幹材積成長量!$V$7:$V$148,0),MATCH($G155,幹材積成長量!$V$7:$X$7,0)))),0)</f>
        <v>0</v>
      </c>
      <c r="R155" s="187">
        <f>IFERROR(IF($F155="地位Ⅰ",INDEX(幹材積成長量!$S$7:$U$148,MATCH(【入力】吸収量・排出量算定シート!$H155+(R$17-$M$17),幹材積成長量!$S$7:$S$148,0),MATCH($G155,幹材積成長量!$S$7:$U$7,0)),IF($F155="地位Ⅲ",INDEX(幹材積成長量!$Y$7:$AA$148,MATCH(【入力】吸収量・排出量算定シート!$H155+(R$17-$M$17),幹材積成長量!$Y$7:$Y$148,0),MATCH($G155,幹材積成長量!$Y$7:$AA$7,0)),INDEX(幹材積成長量!$V$7:$X$148,MATCH(【入力】吸収量・排出量算定シート!$H155+(R$17-$M$17),幹材積成長量!$V$7:$V$148,0),MATCH($G155,幹材積成長量!$V$7:$X$7,0)))),0)</f>
        <v>0</v>
      </c>
      <c r="S155" s="187">
        <f>IFERROR(IF($F155="地位Ⅰ",INDEX(幹材積成長量!$S$7:$U$148,MATCH(【入力】吸収量・排出量算定シート!$H155+(S$17-$M$17),幹材積成長量!$S$7:$S$148,0),MATCH($G155,幹材積成長量!$S$7:$U$7,0)),IF($F155="地位Ⅲ",INDEX(幹材積成長量!$Y$7:$AA$148,MATCH(【入力】吸収量・排出量算定シート!$H155+(S$17-$M$17),幹材積成長量!$Y$7:$Y$148,0),MATCH($G155,幹材積成長量!$Y$7:$AA$7,0)),INDEX(幹材積成長量!$V$7:$X$148,MATCH(【入力】吸収量・排出量算定シート!$H155+(S$17-$M$17),幹材積成長量!$V$7:$V$148,0),MATCH($G155,幹材積成長量!$V$7:$X$7,0)))),0)</f>
        <v>0</v>
      </c>
      <c r="T155" s="187">
        <f>IFERROR(IF($F155="地位Ⅰ",INDEX(幹材積成長量!$S$7:$U$148,MATCH(【入力】吸収量・排出量算定シート!$H155+(T$17-$M$17),幹材積成長量!$S$7:$S$148,0),MATCH($G155,幹材積成長量!$S$7:$U$7,0)),IF($F155="地位Ⅲ",INDEX(幹材積成長量!$Y$7:$AA$148,MATCH(【入力】吸収量・排出量算定シート!$H155+(T$17-$M$17),幹材積成長量!$Y$7:$Y$148,0),MATCH($G155,幹材積成長量!$Y$7:$AA$7,0)),INDEX(幹材積成長量!$V$7:$X$148,MATCH(【入力】吸収量・排出量算定シート!$H155+(T$17-$M$17),幹材積成長量!$V$7:$V$148,0),MATCH($G155,幹材積成長量!$V$7:$X$7,0)))),0)</f>
        <v>0</v>
      </c>
      <c r="U155" s="187">
        <f>IFERROR(IF($F155="地位Ⅰ",INDEX(幹材積成長量!$S$7:$U$148,MATCH(【入力】吸収量・排出量算定シート!$H155+(U$17-$M$17),幹材積成長量!$S$7:$S$148,0),MATCH($G155,幹材積成長量!$S$7:$U$7,0)),IF($F155="地位Ⅲ",INDEX(幹材積成長量!$Y$7:$AA$148,MATCH(【入力】吸収量・排出量算定シート!$H155+(U$17-$M$17),幹材積成長量!$Y$7:$Y$148,0),MATCH($G155,幹材積成長量!$Y$7:$AA$7,0)),INDEX(幹材積成長量!$V$7:$X$148,MATCH(【入力】吸収量・排出量算定シート!$H155+(U$17-$M$17),幹材積成長量!$V$7:$V$148,0),MATCH($G155,幹材積成長量!$V$7:$X$7,0)))),0)</f>
        <v>0</v>
      </c>
      <c r="V155" s="187">
        <f>IFERROR(IF($F155="地位Ⅰ",INDEX(幹材積成長量!$S$7:$U$148,MATCH(【入力】吸収量・排出量算定シート!$H155+(V$17-$M$17),幹材積成長量!$S$7:$S$148,0),MATCH($G155,幹材積成長量!$S$7:$U$7,0)),IF($F155="地位Ⅲ",INDEX(幹材積成長量!$Y$7:$AA$148,MATCH(【入力】吸収量・排出量算定シート!$H155+(V$17-$M$17),幹材積成長量!$Y$7:$Y$148,0),MATCH($G155,幹材積成長量!$Y$7:$AA$7,0)),INDEX(幹材積成長量!$V$7:$X$148,MATCH(【入力】吸収量・排出量算定シート!$H155+(V$17-$M$17),幹材積成長量!$V$7:$V$148,0),MATCH($G155,幹材積成長量!$V$7:$X$7,0)))),0)</f>
        <v>0</v>
      </c>
      <c r="W155" s="187">
        <f>IFERROR(IF($F155="地位Ⅰ",INDEX(幹材積成長量!$S$7:$U$148,MATCH(【入力】吸収量・排出量算定シート!$H155+(W$17-$M$17),幹材積成長量!$S$7:$S$148,0),MATCH($G155,幹材積成長量!$S$7:$U$7,0)),IF($F155="地位Ⅲ",INDEX(幹材積成長量!$Y$7:$AA$148,MATCH(【入力】吸収量・排出量算定シート!$H155+(W$17-$M$17),幹材積成長量!$Y$7:$Y$148,0),MATCH($G155,幹材積成長量!$Y$7:$AA$7,0)),INDEX(幹材積成長量!$V$7:$X$148,MATCH(【入力】吸収量・排出量算定シート!$H155+(W$17-$M$17),幹材積成長量!$V$7:$V$148,0),MATCH($G155,幹材積成長量!$V$7:$X$7,0)))),0)</f>
        <v>0</v>
      </c>
      <c r="X155" s="187">
        <f>IFERROR(IF($F155="地位Ⅰ",INDEX(幹材積成長量!$S$7:$U$148,MATCH(【入力】吸収量・排出量算定シート!$H155+(X$17-$M$17),幹材積成長量!$S$7:$S$148,0),MATCH($G155,幹材積成長量!$S$7:$U$7,0)),IF($F155="地位Ⅲ",INDEX(幹材積成長量!$Y$7:$AA$148,MATCH(【入力】吸収量・排出量算定シート!$H155+(X$17-$M$17),幹材積成長量!$Y$7:$Y$148,0),MATCH($G155,幹材積成長量!$Y$7:$AA$7,0)),INDEX(幹材積成長量!$V$7:$X$148,MATCH(【入力】吸収量・排出量算定シート!$H155+(X$17-$M$17),幹材積成長量!$V$7:$V$148,0),MATCH($G155,幹材積成長量!$V$7:$X$7,0)))),0)</f>
        <v>0</v>
      </c>
      <c r="Y155" s="187">
        <f>IFERROR(IF($F155="地位Ⅰ",INDEX(幹材積成長量!$S$7:$U$148,MATCH(【入力】吸収量・排出量算定シート!$H155+(Y$17-$M$17),幹材積成長量!$S$7:$S$148,0),MATCH($G155,幹材積成長量!$S$7:$U$7,0)),IF($F155="地位Ⅲ",INDEX(幹材積成長量!$Y$7:$AA$148,MATCH(【入力】吸収量・排出量算定シート!$H155+(Y$17-$M$17),幹材積成長量!$Y$7:$Y$148,0),MATCH($G155,幹材積成長量!$Y$7:$AA$7,0)),INDEX(幹材積成長量!$V$7:$X$148,MATCH(【入力】吸収量・排出量算定シート!$H155+(Y$17-$M$17),幹材積成長量!$V$7:$V$148,0),MATCH($G155,幹材積成長量!$V$7:$X$7,0)))),0)</f>
        <v>0</v>
      </c>
      <c r="Z155" s="187">
        <f>IFERROR(IF($F155="地位Ⅰ",INDEX(幹材積成長量!$S$7:$U$148,MATCH(【入力】吸収量・排出量算定シート!$H155+(Z$17-$M$17),幹材積成長量!$S$7:$S$148,0),MATCH($G155,幹材積成長量!$S$7:$U$7,0)),IF($F155="地位Ⅲ",INDEX(幹材積成長量!$Y$7:$AA$148,MATCH(【入力】吸収量・排出量算定シート!$H155+(Z$17-$M$17),幹材積成長量!$Y$7:$Y$148,0),MATCH($G155,幹材積成長量!$Y$7:$AA$7,0)),INDEX(幹材積成長量!$V$7:$X$148,MATCH(【入力】吸収量・排出量算定シート!$H155+(Z$17-$M$17),幹材積成長量!$V$7:$V$148,0),MATCH($G155,幹材積成長量!$V$7:$X$7,0)))),0)</f>
        <v>0</v>
      </c>
      <c r="AA155" s="187">
        <f>IFERROR(IF($F155="地位Ⅰ",INDEX(幹材積成長量!$S$7:$U$148,MATCH(【入力】吸収量・排出量算定シート!$H155+(AA$17-$M$17),幹材積成長量!$S$7:$S$148,0),MATCH($G155,幹材積成長量!$S$7:$U$7,0)),IF($F155="地位Ⅲ",INDEX(幹材積成長量!$Y$7:$AA$148,MATCH(【入力】吸収量・排出量算定シート!$H155+(AA$17-$M$17),幹材積成長量!$Y$7:$Y$148,0),MATCH($G155,幹材積成長量!$Y$7:$AA$7,0)),INDEX(幹材積成長量!$V$7:$X$148,MATCH(【入力】吸収量・排出量算定シート!$H155+(AA$17-$M$17),幹材積成長量!$V$7:$V$148,0),MATCH($G155,幹材積成長量!$V$7:$X$7,0)))),0)</f>
        <v>0</v>
      </c>
      <c r="AB155" s="187">
        <f>IFERROR(IF($F155="地位Ⅰ",INDEX(幹材積成長量!$S$7:$U$148,MATCH(【入力】吸収量・排出量算定シート!$H155+(AB$17-$M$17),幹材積成長量!$S$7:$S$148,0),MATCH($G155,幹材積成長量!$S$7:$U$7,0)),IF($F155="地位Ⅲ",INDEX(幹材積成長量!$Y$7:$AA$148,MATCH(【入力】吸収量・排出量算定シート!$H155+(AB$17-$M$17),幹材積成長量!$Y$7:$Y$148,0),MATCH($G155,幹材積成長量!$Y$7:$AA$7,0)),INDEX(幹材積成長量!$V$7:$X$148,MATCH(【入力】吸収量・排出量算定シート!$H155+(AB$17-$M$17),幹材積成長量!$V$7:$V$148,0),MATCH($G155,幹材積成長量!$V$7:$X$7,0)))),0)</f>
        <v>0</v>
      </c>
      <c r="AC155" s="187">
        <f>IFERROR(IF($F155="地位Ⅰ",INDEX(幹材積成長量!$S$7:$U$148,MATCH(【入力】吸収量・排出量算定シート!$H155+(AC$17-$M$17),幹材積成長量!$S$7:$S$148,0),MATCH($G155,幹材積成長量!$S$7:$U$7,0)),IF($F155="地位Ⅲ",INDEX(幹材積成長量!$Y$7:$AA$148,MATCH(【入力】吸収量・排出量算定シート!$H155+(AC$17-$M$17),幹材積成長量!$Y$7:$Y$148,0),MATCH($G155,幹材積成長量!$Y$7:$AA$7,0)),INDEX(幹材積成長量!$V$7:$X$148,MATCH(【入力】吸収量・排出量算定シート!$H155+(AC$17-$M$17),幹材積成長量!$V$7:$V$148,0),MATCH($G155,幹材積成長量!$V$7:$X$7,0)))),0)</f>
        <v>0</v>
      </c>
      <c r="AD155" s="2">
        <f>IFERROR(INDEX('BEF（拡大係数）'!$A$4:$AO$154,MATCH(【入力】吸収量・排出量算定シート!$H155,'BEF（拡大係数）'!$A$4:$A$154,0),MATCH($G155,'BEF（拡大係数）'!$A$4:$AO$4,0)),0)</f>
        <v>0</v>
      </c>
      <c r="AE155" s="2">
        <f>IFERROR(INDEX('BEF（拡大係数）'!$A$4:$AO$154,MATCH(【入力】吸収量・排出量算定シート!$H155,'BEF（拡大係数）'!$A$4:$A$154,0),MATCH($G155,'BEF（拡大係数）'!$A$4:$AO$4,0)),0)</f>
        <v>0</v>
      </c>
      <c r="AF155" s="2">
        <f>IFERROR(INDEX('BEF（拡大係数）'!$A$4:$AO$154,MATCH(【入力】吸収量・排出量算定シート!$H155,'BEF（拡大係数）'!$A$4:$A$154,0),MATCH($G155,'BEF（拡大係数）'!$A$4:$AO$4,0)),0)</f>
        <v>0</v>
      </c>
      <c r="AG155" s="2">
        <f>IFERROR(INDEX('BEF（拡大係数）'!$A$4:$AO$154,MATCH(【入力】吸収量・排出量算定シート!$H155,'BEF（拡大係数）'!$A$4:$A$154,0),MATCH($G155,'BEF（拡大係数）'!$A$4:$AO$4,0)),0)</f>
        <v>0</v>
      </c>
      <c r="AH155" s="2">
        <f>IFERROR(INDEX('BEF（拡大係数）'!$A$4:$AO$154,MATCH(【入力】吸収量・排出量算定シート!$H155,'BEF（拡大係数）'!$A$4:$A$154,0),MATCH($G155,'BEF（拡大係数）'!$A$4:$AO$4,0)),0)</f>
        <v>0</v>
      </c>
      <c r="AI155" s="2">
        <f>IFERROR(INDEX('BEF（拡大係数）'!$A$4:$AO$154,MATCH(【入力】吸収量・排出量算定シート!$H155,'BEF（拡大係数）'!$A$4:$A$154,0),MATCH($G155,'BEF（拡大係数）'!$A$4:$AO$4,0)),0)</f>
        <v>0</v>
      </c>
      <c r="AJ155" s="2">
        <f>IFERROR(INDEX('BEF（拡大係数）'!$A$4:$AO$154,MATCH(【入力】吸収量・排出量算定シート!$H155,'BEF（拡大係数）'!$A$4:$A$154,0),MATCH($G155,'BEF（拡大係数）'!$A$4:$AO$4,0)),0)</f>
        <v>0</v>
      </c>
      <c r="AK155" s="2">
        <f>IFERROR(INDEX('BEF（拡大係数）'!$A$4:$AO$154,MATCH(【入力】吸収量・排出量算定シート!$H155,'BEF（拡大係数）'!$A$4:$A$154,0),MATCH($G155,'BEF（拡大係数）'!$A$4:$AO$4,0)),0)</f>
        <v>0</v>
      </c>
      <c r="AL155" s="2">
        <f>IFERROR(INDEX('BEF（拡大係数）'!$A$4:$AO$154,MATCH(【入力】吸収量・排出量算定シート!$H155,'BEF（拡大係数）'!$A$4:$A$154,0),MATCH($G155,'BEF（拡大係数）'!$A$4:$AO$4,0)),0)</f>
        <v>0</v>
      </c>
      <c r="AM155" s="2">
        <f>IFERROR(INDEX('BEF（拡大係数）'!$A$4:$AO$154,MATCH(【入力】吸収量・排出量算定シート!$H155,'BEF（拡大係数）'!$A$4:$A$154,0),MATCH($G155,'BEF（拡大係数）'!$A$4:$AO$4,0)),0)</f>
        <v>0</v>
      </c>
      <c r="AN155" s="2">
        <f>IFERROR(INDEX('BEF（拡大係数）'!$A$4:$AO$154,MATCH(【入力】吸収量・排出量算定シート!$H155,'BEF（拡大係数）'!$A$4:$A$154,0),MATCH($G155,'BEF（拡大係数）'!$A$4:$AO$4,0)),0)</f>
        <v>0</v>
      </c>
      <c r="AO155" s="2">
        <f>IFERROR(INDEX('BEF（拡大係数）'!$A$4:$AO$154,MATCH(【入力】吸収量・排出量算定シート!$H155,'BEF（拡大係数）'!$A$4:$A$154,0),MATCH($G155,'BEF（拡大係数）'!$A$4:$AO$4,0)),0)</f>
        <v>0</v>
      </c>
      <c r="AP155" s="2">
        <f>IFERROR(INDEX('BEF（拡大係数）'!$A$4:$AO$154,MATCH(【入力】吸収量・排出量算定シート!$H155,'BEF（拡大係数）'!$A$4:$A$154,0),MATCH($G155,'BEF（拡大係数）'!$A$4:$AO$4,0)),0)</f>
        <v>0</v>
      </c>
      <c r="AQ155" s="2">
        <f>IFERROR(INDEX('BEF（拡大係数）'!$A$4:$AO$154,MATCH(【入力】吸収量・排出量算定シート!$H155,'BEF（拡大係数）'!$A$4:$A$154,0),MATCH($G155,'BEF（拡大係数）'!$A$4:$AO$4,0)),0)</f>
        <v>0</v>
      </c>
      <c r="AR155" s="2">
        <f>IFERROR(INDEX('BEF（拡大係数）'!$A$4:$AO$154,MATCH(【入力】吸収量・排出量算定シート!$H155,'BEF（拡大係数）'!$A$4:$A$154,0),MATCH($G155,'BEF（拡大係数）'!$A$4:$AO$4,0)),0)</f>
        <v>0</v>
      </c>
      <c r="AS155" s="2">
        <f>IFERROR(INDEX('BEF（拡大係数）'!$A$4:$AO$154,MATCH(【入力】吸収量・排出量算定シート!$H155,'BEF（拡大係数）'!$A$4:$A$154,0),MATCH($G155,'BEF（拡大係数）'!$A$4:$AO$4,0)),0)</f>
        <v>0</v>
      </c>
      <c r="AT155" s="2">
        <f>IFERROR(INDEX('BEF（拡大係数）'!$A$4:$AO$154,MATCH(【入力】吸収量・排出量算定シート!$H155,'BEF（拡大係数）'!$A$4:$A$154,0),MATCH($G155,'BEF（拡大係数）'!$A$4:$AO$4,0)),0)</f>
        <v>0</v>
      </c>
      <c r="AU155" s="2">
        <f>IFERROR(VLOOKUP($G155,パラメータ_オリジナル!$B$6:$G$45,4,FALSE),0)</f>
        <v>0</v>
      </c>
      <c r="AV155" s="2">
        <f>IFERROR(VLOOKUP($G155,パラメータ_オリジナル!$B$6:$G$45,5,FALSE),0)</f>
        <v>0</v>
      </c>
      <c r="AW155" s="2">
        <f>IFERROR(VLOOKUP($G155,パラメータ_オリジナル!$B$6:$G$45,6,FALSE),0)</f>
        <v>0</v>
      </c>
      <c r="AX155" s="125">
        <f t="shared" si="250"/>
        <v>0</v>
      </c>
      <c r="AY155" s="125">
        <f t="shared" si="251"/>
        <v>0</v>
      </c>
      <c r="AZ155" s="125">
        <f t="shared" si="252"/>
        <v>0</v>
      </c>
      <c r="BA155" s="125">
        <f t="shared" si="253"/>
        <v>0</v>
      </c>
      <c r="BB155" s="125">
        <f t="shared" si="254"/>
        <v>0</v>
      </c>
      <c r="BC155" s="125">
        <f t="shared" si="255"/>
        <v>0</v>
      </c>
      <c r="BD155" s="125">
        <f t="shared" si="256"/>
        <v>0</v>
      </c>
      <c r="BE155" s="125">
        <f t="shared" si="257"/>
        <v>0</v>
      </c>
      <c r="BF155" s="125">
        <f t="shared" si="258"/>
        <v>0</v>
      </c>
      <c r="BG155" s="125">
        <f t="shared" si="259"/>
        <v>0</v>
      </c>
      <c r="BH155" s="125">
        <f t="shared" si="260"/>
        <v>0</v>
      </c>
      <c r="BI155" s="125">
        <f t="shared" si="261"/>
        <v>0</v>
      </c>
      <c r="BJ155" s="125">
        <f t="shared" si="262"/>
        <v>0</v>
      </c>
      <c r="BK155" s="125">
        <f t="shared" si="263"/>
        <v>0</v>
      </c>
      <c r="BL155" s="125">
        <f t="shared" si="264"/>
        <v>0</v>
      </c>
      <c r="BM155" s="125">
        <f t="shared" si="265"/>
        <v>0</v>
      </c>
      <c r="BN155" s="125">
        <f t="shared" si="266"/>
        <v>0</v>
      </c>
      <c r="BO155" s="125">
        <f t="shared" si="267"/>
        <v>0</v>
      </c>
      <c r="BP155" s="125">
        <f t="shared" si="268"/>
        <v>0</v>
      </c>
      <c r="BQ155" s="125">
        <f t="shared" si="269"/>
        <v>0</v>
      </c>
      <c r="BR155" s="125">
        <f t="shared" si="270"/>
        <v>0</v>
      </c>
      <c r="BS155" s="125">
        <f t="shared" si="271"/>
        <v>0</v>
      </c>
      <c r="BT155" s="125">
        <f t="shared" si="272"/>
        <v>0</v>
      </c>
      <c r="BU155" s="125">
        <f t="shared" si="273"/>
        <v>0</v>
      </c>
      <c r="BV155" s="125">
        <f t="shared" si="274"/>
        <v>0</v>
      </c>
      <c r="BW155" s="125">
        <f t="shared" si="275"/>
        <v>0</v>
      </c>
      <c r="BX155" s="125">
        <f t="shared" si="276"/>
        <v>0</v>
      </c>
      <c r="BY155" s="125">
        <f t="shared" si="277"/>
        <v>0</v>
      </c>
      <c r="BZ155" s="125">
        <f t="shared" si="278"/>
        <v>0</v>
      </c>
      <c r="CA155" s="125">
        <f t="shared" si="279"/>
        <v>0</v>
      </c>
      <c r="CB155" s="125">
        <f t="shared" si="280"/>
        <v>0</v>
      </c>
      <c r="CC155" s="125">
        <f t="shared" si="281"/>
        <v>0</v>
      </c>
      <c r="CD155" s="125">
        <f t="shared" si="282"/>
        <v>0</v>
      </c>
      <c r="CE155" s="125">
        <f t="shared" si="283"/>
        <v>0</v>
      </c>
      <c r="CF155" s="2">
        <f>IFERROR(IF($F155="地位Ⅰ",INDEX(幹材積成長量!$I$7:$K$148,MATCH((【入力】吸収量・排出量算定シート!$H155+(【入力】吸収量・排出量算定シート!CF$17-【入力】吸収量・排出量算定シート!$CF$17)),幹材積成長量!$I$7:$I$148,0),MATCH(【入力】吸収量・排出量算定シート!$G155,幹材積成長量!$I$7:$K$7,0)),IF($F155="地位Ⅲ",INDEX(幹材積成長量!$O$7:$Q$148,MATCH((【入力】吸収量・排出量算定シート!$H155+(【入力】吸収量・排出量算定シート!CF$17-【入力】吸収量・排出量算定シート!$CF$17)),幹材積成長量!$O$7:$O$148,0),MATCH(【入力】吸収量・排出量算定シート!$G155,幹材積成長量!$O$7:$Q$7,0)),INDEX(幹材積成長量!$L$7:$N$148,MATCH((【入力】吸収量・排出量算定シート!$H155+(【入力】吸収量・排出量算定シート!CF$17-【入力】吸収量・排出量算定シート!$CF$17)),幹材積成長量!$L$7:$L$148,0),MATCH(【入力】吸収量・排出量算定シート!$G155,幹材積成長量!$L$7:$N$7,0)))),0)</f>
        <v>0</v>
      </c>
      <c r="CG155" s="2">
        <f>IFERROR(IF($F155="地位Ⅰ",INDEX(幹材積成長量!$I$7:$K$148,MATCH((【入力】吸収量・排出量算定シート!$H155+(【入力】吸収量・排出量算定シート!CG$17-【入力】吸収量・排出量算定シート!$CF$17)),幹材積成長量!$I$7:$I$148,0),MATCH(【入力】吸収量・排出量算定シート!$G155,幹材積成長量!$I$7:$K$7,0)),IF($F155="地位Ⅲ",INDEX(幹材積成長量!$O$7:$Q$148,MATCH((【入力】吸収量・排出量算定シート!$H155+(【入力】吸収量・排出量算定シート!CG$17-【入力】吸収量・排出量算定シート!$CF$17)),幹材積成長量!$O$7:$O$148,0),MATCH(【入力】吸収量・排出量算定シート!$G155,幹材積成長量!$O$7:$Q$7,0)),INDEX(幹材積成長量!$L$7:$N$148,MATCH((【入力】吸収量・排出量算定シート!$H155+(【入力】吸収量・排出量算定シート!CG$17-【入力】吸収量・排出量算定シート!$CF$17)),幹材積成長量!$L$7:$L$148,0),MATCH(【入力】吸収量・排出量算定シート!$G155,幹材積成長量!$L$7:$N$7,0)))),0)</f>
        <v>0</v>
      </c>
      <c r="CH155" s="2">
        <f>IFERROR(IF($F155="地位Ⅰ",INDEX(幹材積成長量!$I$7:$K$148,MATCH((【入力】吸収量・排出量算定シート!$H155+(【入力】吸収量・排出量算定シート!CH$17-【入力】吸収量・排出量算定シート!$CF$17)),幹材積成長量!$I$7:$I$148,0),MATCH(【入力】吸収量・排出量算定シート!$G155,幹材積成長量!$I$7:$K$7,0)),IF($F155="地位Ⅲ",INDEX(幹材積成長量!$O$7:$Q$148,MATCH((【入力】吸収量・排出量算定シート!$H155+(【入力】吸収量・排出量算定シート!CH$17-【入力】吸収量・排出量算定シート!$CF$17)),幹材積成長量!$O$7:$O$148,0),MATCH(【入力】吸収量・排出量算定シート!$G155,幹材積成長量!$O$7:$Q$7,0)),INDEX(幹材積成長量!$L$7:$N$148,MATCH((【入力】吸収量・排出量算定シート!$H155+(【入力】吸収量・排出量算定シート!CH$17-【入力】吸収量・排出量算定シート!$CF$17)),幹材積成長量!$L$7:$L$148,0),MATCH(【入力】吸収量・排出量算定シート!$G155,幹材積成長量!$L$7:$N$7,0)))),0)</f>
        <v>0</v>
      </c>
      <c r="CI155" s="2">
        <f>IFERROR(IF($F155="地位Ⅰ",INDEX(幹材積成長量!$I$7:$K$148,MATCH((【入力】吸収量・排出量算定シート!$H155+(【入力】吸収量・排出量算定シート!CI$17-【入力】吸収量・排出量算定シート!$CF$17)),幹材積成長量!$I$7:$I$148,0),MATCH(【入力】吸収量・排出量算定シート!$G155,幹材積成長量!$I$7:$K$7,0)),IF($F155="地位Ⅲ",INDEX(幹材積成長量!$O$7:$Q$148,MATCH((【入力】吸収量・排出量算定シート!$H155+(【入力】吸収量・排出量算定シート!CI$17-【入力】吸収量・排出量算定シート!$CF$17)),幹材積成長量!$O$7:$O$148,0),MATCH(【入力】吸収量・排出量算定シート!$G155,幹材積成長量!$O$7:$Q$7,0)),INDEX(幹材積成長量!$L$7:$N$148,MATCH((【入力】吸収量・排出量算定シート!$H155+(【入力】吸収量・排出量算定シート!CI$17-【入力】吸収量・排出量算定シート!$CF$17)),幹材積成長量!$L$7:$L$148,0),MATCH(【入力】吸収量・排出量算定シート!$G155,幹材積成長量!$L$7:$N$7,0)))),0)</f>
        <v>0</v>
      </c>
      <c r="CJ155" s="2">
        <f>IFERROR(IF($F155="地位Ⅰ",INDEX(幹材積成長量!$I$7:$K$148,MATCH((【入力】吸収量・排出量算定シート!$H155+(【入力】吸収量・排出量算定シート!CJ$17-【入力】吸収量・排出量算定シート!$CF$17)),幹材積成長量!$I$7:$I$148,0),MATCH(【入力】吸収量・排出量算定シート!$G155,幹材積成長量!$I$7:$K$7,0)),IF($F155="地位Ⅲ",INDEX(幹材積成長量!$O$7:$Q$148,MATCH((【入力】吸収量・排出量算定シート!$H155+(【入力】吸収量・排出量算定シート!CJ$17-【入力】吸収量・排出量算定シート!$CF$17)),幹材積成長量!$O$7:$O$148,0),MATCH(【入力】吸収量・排出量算定シート!$G155,幹材積成長量!$O$7:$Q$7,0)),INDEX(幹材積成長量!$L$7:$N$148,MATCH((【入力】吸収量・排出量算定シート!$H155+(【入力】吸収量・排出量算定シート!CJ$17-【入力】吸収量・排出量算定シート!$CF$17)),幹材積成長量!$L$7:$L$148,0),MATCH(【入力】吸収量・排出量算定シート!$G155,幹材積成長量!$L$7:$N$7,0)))),0)</f>
        <v>0</v>
      </c>
      <c r="CK155" s="2">
        <f>IFERROR(IF($F155="地位Ⅰ",INDEX(幹材積成長量!$I$7:$K$148,MATCH((【入力】吸収量・排出量算定シート!$H155+(【入力】吸収量・排出量算定シート!CK$17-【入力】吸収量・排出量算定シート!$CF$17)),幹材積成長量!$I$7:$I$148,0),MATCH(【入力】吸収量・排出量算定シート!$G155,幹材積成長量!$I$7:$K$7,0)),IF($F155="地位Ⅲ",INDEX(幹材積成長量!$O$7:$Q$148,MATCH((【入力】吸収量・排出量算定シート!$H155+(【入力】吸収量・排出量算定シート!CK$17-【入力】吸収量・排出量算定シート!$CF$17)),幹材積成長量!$O$7:$O$148,0),MATCH(【入力】吸収量・排出量算定シート!$G155,幹材積成長量!$O$7:$Q$7,0)),INDEX(幹材積成長量!$L$7:$N$148,MATCH((【入力】吸収量・排出量算定シート!$H155+(【入力】吸収量・排出量算定シート!CK$17-【入力】吸収量・排出量算定シート!$CF$17)),幹材積成長量!$L$7:$L$148,0),MATCH(【入力】吸収量・排出量算定シート!$G155,幹材積成長量!$L$7:$N$7,0)))),0)</f>
        <v>0</v>
      </c>
      <c r="CL155" s="2">
        <f>IFERROR(IF($F155="地位Ⅰ",INDEX(幹材積成長量!$I$7:$K$148,MATCH((【入力】吸収量・排出量算定シート!$H155+(【入力】吸収量・排出量算定シート!CL$17-【入力】吸収量・排出量算定シート!$CF$17)),幹材積成長量!$I$7:$I$148,0),MATCH(【入力】吸収量・排出量算定シート!$G155,幹材積成長量!$I$7:$K$7,0)),IF($F155="地位Ⅲ",INDEX(幹材積成長量!$O$7:$Q$148,MATCH((【入力】吸収量・排出量算定シート!$H155+(【入力】吸収量・排出量算定シート!CL$17-【入力】吸収量・排出量算定シート!$CF$17)),幹材積成長量!$O$7:$O$148,0),MATCH(【入力】吸収量・排出量算定シート!$G155,幹材積成長量!$O$7:$Q$7,0)),INDEX(幹材積成長量!$L$7:$N$148,MATCH((【入力】吸収量・排出量算定シート!$H155+(【入力】吸収量・排出量算定シート!CL$17-【入力】吸収量・排出量算定シート!$CF$17)),幹材積成長量!$L$7:$L$148,0),MATCH(【入力】吸収量・排出量算定シート!$G155,幹材積成長量!$L$7:$N$7,0)))),0)</f>
        <v>0</v>
      </c>
      <c r="CM155" s="2">
        <f>IFERROR(IF($F155="地位Ⅰ",INDEX(幹材積成長量!$I$7:$K$148,MATCH((【入力】吸収量・排出量算定シート!$H155+(【入力】吸収量・排出量算定シート!CM$17-【入力】吸収量・排出量算定シート!$CF$17)),幹材積成長量!$I$7:$I$148,0),MATCH(【入力】吸収量・排出量算定シート!$G155,幹材積成長量!$I$7:$K$7,0)),IF($F155="地位Ⅲ",INDEX(幹材積成長量!$O$7:$Q$148,MATCH((【入力】吸収量・排出量算定シート!$H155+(【入力】吸収量・排出量算定シート!CM$17-【入力】吸収量・排出量算定シート!$CF$17)),幹材積成長量!$O$7:$O$148,0),MATCH(【入力】吸収量・排出量算定シート!$G155,幹材積成長量!$O$7:$Q$7,0)),INDEX(幹材積成長量!$L$7:$N$148,MATCH((【入力】吸収量・排出量算定シート!$H155+(【入力】吸収量・排出量算定シート!CM$17-【入力】吸収量・排出量算定シート!$CF$17)),幹材積成長量!$L$7:$L$148,0),MATCH(【入力】吸収量・排出量算定シート!$G155,幹材積成長量!$L$7:$N$7,0)))),0)</f>
        <v>0</v>
      </c>
      <c r="CN155" s="2">
        <f>IFERROR(IF($F155="地位Ⅰ",INDEX(幹材積成長量!$I$7:$K$148,MATCH((【入力】吸収量・排出量算定シート!$H155+(【入力】吸収量・排出量算定シート!CN$17-【入力】吸収量・排出量算定シート!$CF$17)),幹材積成長量!$I$7:$I$148,0),MATCH(【入力】吸収量・排出量算定シート!$G155,幹材積成長量!$I$7:$K$7,0)),IF($F155="地位Ⅲ",INDEX(幹材積成長量!$O$7:$Q$148,MATCH((【入力】吸収量・排出量算定シート!$H155+(【入力】吸収量・排出量算定シート!CN$17-【入力】吸収量・排出量算定シート!$CF$17)),幹材積成長量!$O$7:$O$148,0),MATCH(【入力】吸収量・排出量算定シート!$G155,幹材積成長量!$O$7:$Q$7,0)),INDEX(幹材積成長量!$L$7:$N$148,MATCH((【入力】吸収量・排出量算定シート!$H155+(【入力】吸収量・排出量算定シート!CN$17-【入力】吸収量・排出量算定シート!$CF$17)),幹材積成長量!$L$7:$L$148,0),MATCH(【入力】吸収量・排出量算定シート!$G155,幹材積成長量!$L$7:$N$7,0)))),0)</f>
        <v>0</v>
      </c>
      <c r="CO155" s="2">
        <f>IFERROR(IF($F155="地位Ⅰ",INDEX(幹材積成長量!$I$7:$K$148,MATCH((【入力】吸収量・排出量算定シート!$H155+(【入力】吸収量・排出量算定シート!CO$17-【入力】吸収量・排出量算定シート!$CF$17)),幹材積成長量!$I$7:$I$148,0),MATCH(【入力】吸収量・排出量算定シート!$G155,幹材積成長量!$I$7:$K$7,0)),IF($F155="地位Ⅲ",INDEX(幹材積成長量!$O$7:$Q$148,MATCH((【入力】吸収量・排出量算定シート!$H155+(【入力】吸収量・排出量算定シート!CO$17-【入力】吸収量・排出量算定シート!$CF$17)),幹材積成長量!$O$7:$O$148,0),MATCH(【入力】吸収量・排出量算定シート!$G155,幹材積成長量!$O$7:$Q$7,0)),INDEX(幹材積成長量!$L$7:$N$148,MATCH((【入力】吸収量・排出量算定シート!$H155+(【入力】吸収量・排出量算定シート!CO$17-【入力】吸収量・排出量算定シート!$CF$17)),幹材積成長量!$L$7:$L$148,0),MATCH(【入力】吸収量・排出量算定シート!$G155,幹材積成長量!$L$7:$N$7,0)))),0)</f>
        <v>0</v>
      </c>
      <c r="CP155" s="2">
        <f>IFERROR(IF($F155="地位Ⅰ",INDEX(幹材積成長量!$I$7:$K$148,MATCH((【入力】吸収量・排出量算定シート!$H155+(【入力】吸収量・排出量算定シート!CP$17-【入力】吸収量・排出量算定シート!$CF$17)),幹材積成長量!$I$7:$I$148,0),MATCH(【入力】吸収量・排出量算定シート!$G155,幹材積成長量!$I$7:$K$7,0)),IF($F155="地位Ⅲ",INDEX(幹材積成長量!$O$7:$Q$148,MATCH((【入力】吸収量・排出量算定シート!$H155+(【入力】吸収量・排出量算定シート!CP$17-【入力】吸収量・排出量算定シート!$CF$17)),幹材積成長量!$O$7:$O$148,0),MATCH(【入力】吸収量・排出量算定シート!$G155,幹材積成長量!$O$7:$Q$7,0)),INDEX(幹材積成長量!$L$7:$N$148,MATCH((【入力】吸収量・排出量算定シート!$H155+(【入力】吸収量・排出量算定シート!CP$17-【入力】吸収量・排出量算定シート!$CF$17)),幹材積成長量!$L$7:$L$148,0),MATCH(【入力】吸収量・排出量算定シート!$G155,幹材積成長量!$L$7:$N$7,0)))),0)</f>
        <v>0</v>
      </c>
      <c r="CQ155" s="2">
        <f>IFERROR(IF($F155="地位Ⅰ",INDEX(幹材積成長量!$I$7:$K$148,MATCH((【入力】吸収量・排出量算定シート!$H155+(【入力】吸収量・排出量算定シート!CQ$17-【入力】吸収量・排出量算定シート!$CF$17)),幹材積成長量!$I$7:$I$148,0),MATCH(【入力】吸収量・排出量算定シート!$G155,幹材積成長量!$I$7:$K$7,0)),IF($F155="地位Ⅲ",INDEX(幹材積成長量!$O$7:$Q$148,MATCH((【入力】吸収量・排出量算定シート!$H155+(【入力】吸収量・排出量算定シート!CQ$17-【入力】吸収量・排出量算定シート!$CF$17)),幹材積成長量!$O$7:$O$148,0),MATCH(【入力】吸収量・排出量算定シート!$G155,幹材積成長量!$O$7:$Q$7,0)),INDEX(幹材積成長量!$L$7:$N$148,MATCH((【入力】吸収量・排出量算定シート!$H155+(【入力】吸収量・排出量算定シート!CQ$17-【入力】吸収量・排出量算定シート!$CF$17)),幹材積成長量!$L$7:$L$148,0),MATCH(【入力】吸収量・排出量算定シート!$G155,幹材積成長量!$L$7:$N$7,0)))),0)</f>
        <v>0</v>
      </c>
      <c r="CR155" s="2">
        <f>IFERROR(IF($F155="地位Ⅰ",INDEX(幹材積成長量!$I$7:$K$148,MATCH((【入力】吸収量・排出量算定シート!$H155+(【入力】吸収量・排出量算定シート!CR$17-【入力】吸収量・排出量算定シート!$CF$17)),幹材積成長量!$I$7:$I$148,0),MATCH(【入力】吸収量・排出量算定シート!$G155,幹材積成長量!$I$7:$K$7,0)),IF($F155="地位Ⅲ",INDEX(幹材積成長量!$O$7:$Q$148,MATCH((【入力】吸収量・排出量算定シート!$H155+(【入力】吸収量・排出量算定シート!CR$17-【入力】吸収量・排出量算定シート!$CF$17)),幹材積成長量!$O$7:$O$148,0),MATCH(【入力】吸収量・排出量算定シート!$G155,幹材積成長量!$O$7:$Q$7,0)),INDEX(幹材積成長量!$L$7:$N$148,MATCH((【入力】吸収量・排出量算定シート!$H155+(【入力】吸収量・排出量算定シート!CR$17-【入力】吸収量・排出量算定シート!$CF$17)),幹材積成長量!$L$7:$L$148,0),MATCH(【入力】吸収量・排出量算定シート!$G155,幹材積成長量!$L$7:$N$7,0)))),0)</f>
        <v>0</v>
      </c>
      <c r="CS155" s="2">
        <f>IFERROR(IF($F155="地位Ⅰ",INDEX(幹材積成長量!$I$7:$K$148,MATCH((【入力】吸収量・排出量算定シート!$H155+(【入力】吸収量・排出量算定シート!CS$17-【入力】吸収量・排出量算定シート!$CF$17)),幹材積成長量!$I$7:$I$148,0),MATCH(【入力】吸収量・排出量算定シート!$G155,幹材積成長量!$I$7:$K$7,0)),IF($F155="地位Ⅲ",INDEX(幹材積成長量!$O$7:$Q$148,MATCH((【入力】吸収量・排出量算定シート!$H155+(【入力】吸収量・排出量算定シート!CS$17-【入力】吸収量・排出量算定シート!$CF$17)),幹材積成長量!$O$7:$O$148,0),MATCH(【入力】吸収量・排出量算定シート!$G155,幹材積成長量!$O$7:$Q$7,0)),INDEX(幹材積成長量!$L$7:$N$148,MATCH((【入力】吸収量・排出量算定シート!$H155+(【入力】吸収量・排出量算定シート!CS$17-【入力】吸収量・排出量算定シート!$CF$17)),幹材積成長量!$L$7:$L$148,0),MATCH(【入力】吸収量・排出量算定シート!$G155,幹材積成長量!$L$7:$N$7,0)))),0)</f>
        <v>0</v>
      </c>
      <c r="CT155" s="2">
        <f>IFERROR(IF($F155="地位Ⅰ",INDEX(幹材積成長量!$I$7:$K$148,MATCH((【入力】吸収量・排出量算定シート!$H155+(【入力】吸収量・排出量算定シート!CT$17-【入力】吸収量・排出量算定シート!$CF$17)),幹材積成長量!$I$7:$I$148,0),MATCH(【入力】吸収量・排出量算定シート!$G155,幹材積成長量!$I$7:$K$7,0)),IF($F155="地位Ⅲ",INDEX(幹材積成長量!$O$7:$Q$148,MATCH((【入力】吸収量・排出量算定シート!$H155+(【入力】吸収量・排出量算定シート!CT$17-【入力】吸収量・排出量算定シート!$CF$17)),幹材積成長量!$O$7:$O$148,0),MATCH(【入力】吸収量・排出量算定シート!$G155,幹材積成長量!$O$7:$Q$7,0)),INDEX(幹材積成長量!$L$7:$N$148,MATCH((【入力】吸収量・排出量算定シート!$H155+(【入力】吸収量・排出量算定シート!CT$17-【入力】吸収量・排出量算定シート!$CF$17)),幹材積成長量!$L$7:$L$148,0),MATCH(【入力】吸収量・排出量算定シート!$G155,幹材積成長量!$L$7:$N$7,0)))),0)</f>
        <v>0</v>
      </c>
      <c r="CU155" s="2">
        <f>IFERROR(IF($F155="地位Ⅰ",INDEX(幹材積成長量!$I$7:$K$148,MATCH((【入力】吸収量・排出量算定シート!$H155+(【入力】吸収量・排出量算定シート!CU$17-【入力】吸収量・排出量算定シート!$CF$17)),幹材積成長量!$I$7:$I$148,0),MATCH(【入力】吸収量・排出量算定シート!$G155,幹材積成長量!$I$7:$K$7,0)),IF($F155="地位Ⅲ",INDEX(幹材積成長量!$O$7:$Q$148,MATCH((【入力】吸収量・排出量算定シート!$H155+(【入力】吸収量・排出量算定シート!CU$17-【入力】吸収量・排出量算定シート!$CF$17)),幹材積成長量!$O$7:$O$148,0),MATCH(【入力】吸収量・排出量算定シート!$G155,幹材積成長量!$O$7:$Q$7,0)),INDEX(幹材積成長量!$L$7:$N$148,MATCH((【入力】吸収量・排出量算定シート!$H155+(【入力】吸収量・排出量算定シート!CU$17-【入力】吸収量・排出量算定シート!$CF$17)),幹材積成長量!$L$7:$L$148,0),MATCH(【入力】吸収量・排出量算定シート!$G155,幹材積成長量!$L$7:$N$7,0)))),0)</f>
        <v>0</v>
      </c>
      <c r="CV155" s="2">
        <f>IFERROR(IF($F155="地位Ⅰ",INDEX(幹材積成長量!$I$7:$K$148,MATCH((【入力】吸収量・排出量算定シート!$H155+(【入力】吸収量・排出量算定シート!CV$17-【入力】吸収量・排出量算定シート!$CF$17)),幹材積成長量!$I$7:$I$148,0),MATCH(【入力】吸収量・排出量算定シート!$G155,幹材積成長量!$I$7:$K$7,0)),IF($F155="地位Ⅲ",INDEX(幹材積成長量!$O$7:$Q$148,MATCH((【入力】吸収量・排出量算定シート!$H155+(【入力】吸収量・排出量算定シート!CV$17-【入力】吸収量・排出量算定シート!$CF$17)),幹材積成長量!$O$7:$O$148,0),MATCH(【入力】吸収量・排出量算定シート!$G155,幹材積成長量!$O$7:$Q$7,0)),INDEX(幹材積成長量!$L$7:$N$148,MATCH((【入力】吸収量・排出量算定シート!$H155+(【入力】吸収量・排出量算定シート!CV$17-【入力】吸収量・排出量算定シート!$CF$17)),幹材積成長量!$L$7:$L$148,0),MATCH(【入力】吸収量・排出量算定シート!$G155,幹材積成長量!$L$7:$N$7,0)))),0)</f>
        <v>0</v>
      </c>
      <c r="CW155" s="2">
        <f t="shared" si="284"/>
        <v>0</v>
      </c>
      <c r="CX155" s="2">
        <f t="shared" si="285"/>
        <v>0</v>
      </c>
      <c r="CY155" s="2">
        <f t="shared" si="286"/>
        <v>0</v>
      </c>
      <c r="CZ155" s="2">
        <f t="shared" si="287"/>
        <v>0</v>
      </c>
      <c r="DA155" s="2">
        <f t="shared" si="288"/>
        <v>0</v>
      </c>
      <c r="DB155" s="2">
        <f t="shared" si="289"/>
        <v>0</v>
      </c>
      <c r="DC155" s="2">
        <f t="shared" si="290"/>
        <v>0</v>
      </c>
      <c r="DD155" s="2">
        <f t="shared" si="291"/>
        <v>0</v>
      </c>
      <c r="DE155" s="2">
        <f t="shared" si="292"/>
        <v>0</v>
      </c>
      <c r="DF155" s="2">
        <f t="shared" si="293"/>
        <v>0</v>
      </c>
      <c r="DG155" s="2">
        <f t="shared" si="294"/>
        <v>0</v>
      </c>
      <c r="DH155" s="2">
        <f t="shared" si="295"/>
        <v>0</v>
      </c>
      <c r="DI155" s="2">
        <f t="shared" si="296"/>
        <v>0</v>
      </c>
      <c r="DJ155" s="2">
        <f t="shared" si="297"/>
        <v>0</v>
      </c>
      <c r="DK155" s="2">
        <f t="shared" si="298"/>
        <v>0</v>
      </c>
      <c r="DL155" s="2">
        <f t="shared" si="299"/>
        <v>0</v>
      </c>
      <c r="DM155" s="2">
        <f t="shared" si="300"/>
        <v>0</v>
      </c>
      <c r="DN155" s="187">
        <f>IFERROR(IF($F155="地位Ⅰ",INDEX(幹材積成長量!$AE$7:$AG$14,8,MATCH(【入力】吸収量・排出量算定シート!$G155,幹材積成長量!$AE$7:$AG$7,0)),IF($F155="地位Ⅲ",INDEX(幹材積成長量!$AK$7:$AM$14,8,MATCH(【入力】吸収量・排出量算定シート!$G155,幹材積成長量!$AK$7:$AM$7,0)),INDEX(幹材積成長量!$AH$7:$AJ$14,8,MATCH(【入力】吸収量・排出量算定シート!$G155,幹材積成長量!$AH$7:$AJ$7,0)))),0)</f>
        <v>0</v>
      </c>
      <c r="DO155" s="187">
        <f>IFERROR(IF($F155="地位Ⅰ",INDEX(幹材積成長量!$AE$7:$AG$14,8,MATCH(【入力】吸収量・排出量算定シート!$G155,幹材積成長量!$AE$7:$AG$7,0)),IF($F155="地位Ⅲ",INDEX(幹材積成長量!$AK$7:$AM$14,8,MATCH(【入力】吸収量・排出量算定シート!$G155,幹材積成長量!$AK$7:$AM$7,0)),INDEX(幹材積成長量!$AH$7:$AJ$14,8,MATCH(【入力】吸収量・排出量算定シート!$G155,幹材積成長量!$AH$7:$AJ$7,0)))),0)</f>
        <v>0</v>
      </c>
      <c r="DP155" s="187">
        <f>IFERROR(IF($F155="地位Ⅰ",INDEX(幹材積成長量!$AE$7:$AG$14,8,MATCH(【入力】吸収量・排出量算定シート!$G155,幹材積成長量!$AE$7:$AG$7,0)),IF($F155="地位Ⅲ",INDEX(幹材積成長量!$AK$7:$AM$14,8,MATCH(【入力】吸収量・排出量算定シート!$G155,幹材積成長量!$AK$7:$AM$7,0)),INDEX(幹材積成長量!$AH$7:$AJ$14,8,MATCH(【入力】吸収量・排出量算定シート!$G155,幹材積成長量!$AH$7:$AJ$7,0)))),0)</f>
        <v>0</v>
      </c>
      <c r="DQ155" s="187">
        <f>IFERROR(IF($F155="地位Ⅰ",INDEX(幹材積成長量!$AE$7:$AG$14,8,MATCH(【入力】吸収量・排出量算定シート!$G155,幹材積成長量!$AE$7:$AG$7,0)),IF($F155="地位Ⅲ",INDEX(幹材積成長量!$AK$7:$AM$14,8,MATCH(【入力】吸収量・排出量算定シート!$G155,幹材積成長量!$AK$7:$AM$7,0)),INDEX(幹材積成長量!$AH$7:$AJ$14,8,MATCH(【入力】吸収量・排出量算定シート!$G155,幹材積成長量!$AH$7:$AJ$7,0)))),0)</f>
        <v>0</v>
      </c>
      <c r="DR155" s="187">
        <f>IFERROR(IF($F155="地位Ⅰ",INDEX(幹材積成長量!$AE$7:$AG$14,8,MATCH(【入力】吸収量・排出量算定シート!$G155,幹材積成長量!$AE$7:$AG$7,0)),IF($F155="地位Ⅲ",INDEX(幹材積成長量!$AK$7:$AM$14,8,MATCH(【入力】吸収量・排出量算定シート!$G155,幹材積成長量!$AK$7:$AM$7,0)),INDEX(幹材積成長量!$AH$7:$AJ$14,8,MATCH(【入力】吸収量・排出量算定シート!$G155,幹材積成長量!$AH$7:$AJ$7,0)))),0)</f>
        <v>0</v>
      </c>
      <c r="DS155" s="187">
        <f>IFERROR(IF($F155="地位Ⅰ",INDEX(幹材積成長量!$AE$7:$AG$14,8,MATCH(【入力】吸収量・排出量算定シート!$G155,幹材積成長量!$AE$7:$AG$7,0)),IF($F155="地位Ⅲ",INDEX(幹材積成長量!$AK$7:$AM$14,8,MATCH(【入力】吸収量・排出量算定シート!$G155,幹材積成長量!$AK$7:$AM$7,0)),INDEX(幹材積成長量!$AH$7:$AJ$14,8,MATCH(【入力】吸収量・排出量算定シート!$G155,幹材積成長量!$AH$7:$AJ$7,0)))),0)</f>
        <v>0</v>
      </c>
      <c r="DT155" s="187">
        <f>IFERROR(IF($F155="地位Ⅰ",INDEX(幹材積成長量!$AE$7:$AG$14,8,MATCH(【入力】吸収量・排出量算定シート!$G155,幹材積成長量!$AE$7:$AG$7,0)),IF($F155="地位Ⅲ",INDEX(幹材積成長量!$AK$7:$AM$14,8,MATCH(【入力】吸収量・排出量算定シート!$G155,幹材積成長量!$AK$7:$AM$7,0)),INDEX(幹材積成長量!$AH$7:$AJ$14,8,MATCH(【入力】吸収量・排出量算定シート!$G155,幹材積成長量!$AH$7:$AJ$7,0)))),0)</f>
        <v>0</v>
      </c>
      <c r="DU155" s="187">
        <f>IFERROR(IF($F155="地位Ⅰ",INDEX(幹材積成長量!$AE$7:$AG$14,8,MATCH(【入力】吸収量・排出量算定シート!$G155,幹材積成長量!$AE$7:$AG$7,0)),IF($F155="地位Ⅲ",INDEX(幹材積成長量!$AK$7:$AM$14,8,MATCH(【入力】吸収量・排出量算定シート!$G155,幹材積成長量!$AK$7:$AM$7,0)),INDEX(幹材積成長量!$AH$7:$AJ$14,8,MATCH(【入力】吸収量・排出量算定シート!$G155,幹材積成長量!$AH$7:$AJ$7,0)))),0)</f>
        <v>0</v>
      </c>
      <c r="DV155" s="187">
        <f>IFERROR(IF($F155="地位Ⅰ",INDEX(幹材積成長量!$AE$7:$AG$14,8,MATCH(【入力】吸収量・排出量算定シート!$G155,幹材積成長量!$AE$7:$AG$7,0)),IF($F155="地位Ⅲ",INDEX(幹材積成長量!$AK$7:$AM$14,8,MATCH(【入力】吸収量・排出量算定シート!$G155,幹材積成長量!$AK$7:$AM$7,0)),INDEX(幹材積成長量!$AH$7:$AJ$14,8,MATCH(【入力】吸収量・排出量算定シート!$G155,幹材積成長量!$AH$7:$AJ$7,0)))),0)</f>
        <v>0</v>
      </c>
      <c r="DW155" s="187">
        <f>IFERROR(IF($F155="地位Ⅰ",INDEX(幹材積成長量!$AE$7:$AG$14,8,MATCH(【入力】吸収量・排出量算定シート!$G155,幹材積成長量!$AE$7:$AG$7,0)),IF($F155="地位Ⅲ",INDEX(幹材積成長量!$AK$7:$AM$14,8,MATCH(【入力】吸収量・排出量算定シート!$G155,幹材積成長量!$AK$7:$AM$7,0)),INDEX(幹材積成長量!$AH$7:$AJ$14,8,MATCH(【入力】吸収量・排出量算定シート!$G155,幹材積成長量!$AH$7:$AJ$7,0)))),0)</f>
        <v>0</v>
      </c>
      <c r="DX155" s="187">
        <f>IFERROR(IF($F155="地位Ⅰ",INDEX(幹材積成長量!$AE$7:$AG$14,8,MATCH(【入力】吸収量・排出量算定シート!$G155,幹材積成長量!$AE$7:$AG$7,0)),IF($F155="地位Ⅲ",INDEX(幹材積成長量!$AK$7:$AM$14,8,MATCH(【入力】吸収量・排出量算定シート!$G155,幹材積成長量!$AK$7:$AM$7,0)),INDEX(幹材積成長量!$AH$7:$AJ$14,8,MATCH(【入力】吸収量・排出量算定シート!$G155,幹材積成長量!$AH$7:$AJ$7,0)))),0)</f>
        <v>0</v>
      </c>
      <c r="DY155" s="187">
        <f>IFERROR(IF($F155="地位Ⅰ",INDEX(幹材積成長量!$AE$7:$AG$14,8,MATCH(【入力】吸収量・排出量算定シート!$G155,幹材積成長量!$AE$7:$AG$7,0)),IF($F155="地位Ⅲ",INDEX(幹材積成長量!$AK$7:$AM$14,8,MATCH(【入力】吸収量・排出量算定シート!$G155,幹材積成長量!$AK$7:$AM$7,0)),INDEX(幹材積成長量!$AH$7:$AJ$14,8,MATCH(【入力】吸収量・排出量算定シート!$G155,幹材積成長量!$AH$7:$AJ$7,0)))),0)</f>
        <v>0</v>
      </c>
      <c r="DZ155" s="187">
        <f>IFERROR(IF($F155="地位Ⅰ",INDEX(幹材積成長量!$AE$7:$AG$14,8,MATCH(【入力】吸収量・排出量算定シート!$G155,幹材積成長量!$AE$7:$AG$7,0)),IF($F155="地位Ⅲ",INDEX(幹材積成長量!$AK$7:$AM$14,8,MATCH(【入力】吸収量・排出量算定シート!$G155,幹材積成長量!$AK$7:$AM$7,0)),INDEX(幹材積成長量!$AH$7:$AJ$14,8,MATCH(【入力】吸収量・排出量算定シート!$G155,幹材積成長量!$AH$7:$AJ$7,0)))),0)</f>
        <v>0</v>
      </c>
      <c r="EA155" s="187">
        <f>IFERROR(IF($F155="地位Ⅰ",INDEX(幹材積成長量!$AE$7:$AG$14,8,MATCH(【入力】吸収量・排出量算定シート!$G155,幹材積成長量!$AE$7:$AG$7,0)),IF($F155="地位Ⅲ",INDEX(幹材積成長量!$AK$7:$AM$14,8,MATCH(【入力】吸収量・排出量算定シート!$G155,幹材積成長量!$AK$7:$AM$7,0)),INDEX(幹材積成長量!$AH$7:$AJ$14,8,MATCH(【入力】吸収量・排出量算定シート!$G155,幹材積成長量!$AH$7:$AJ$7,0)))),0)</f>
        <v>0</v>
      </c>
      <c r="EB155" s="187">
        <f>IFERROR(IF($F155="地位Ⅰ",INDEX(幹材積成長量!$AE$7:$AG$14,8,MATCH(【入力】吸収量・排出量算定シート!$G155,幹材積成長量!$AE$7:$AG$7,0)),IF($F155="地位Ⅲ",INDEX(幹材積成長量!$AK$7:$AM$14,8,MATCH(【入力】吸収量・排出量算定シート!$G155,幹材積成長量!$AK$7:$AM$7,0)),INDEX(幹材積成長量!$AH$7:$AJ$14,8,MATCH(【入力】吸収量・排出量算定シート!$G155,幹材積成長量!$AH$7:$AJ$7,0)))),0)</f>
        <v>0</v>
      </c>
      <c r="EC155" s="187">
        <f>IFERROR(IF($F155="地位Ⅰ",INDEX(幹材積成長量!$AE$7:$AG$14,8,MATCH(【入力】吸収量・排出量算定シート!$G155,幹材積成長量!$AE$7:$AG$7,0)),IF($F155="地位Ⅲ",INDEX(幹材積成長量!$AK$7:$AM$14,8,MATCH(【入力】吸収量・排出量算定シート!$G155,幹材積成長量!$AK$7:$AM$7,0)),INDEX(幹材積成長量!$AH$7:$AJ$14,8,MATCH(【入力】吸収量・排出量算定シート!$G155,幹材積成長量!$AH$7:$AJ$7,0)))),0)</f>
        <v>0</v>
      </c>
      <c r="ED155" s="186">
        <f t="shared" si="301"/>
        <v>0</v>
      </c>
      <c r="EE155" s="186">
        <f t="shared" si="302"/>
        <v>0</v>
      </c>
      <c r="EF155" s="186">
        <f t="shared" si="303"/>
        <v>0</v>
      </c>
      <c r="EG155" s="186">
        <f t="shared" si="304"/>
        <v>0</v>
      </c>
      <c r="EH155" s="186">
        <f t="shared" si="305"/>
        <v>0</v>
      </c>
      <c r="EI155" s="186">
        <f t="shared" si="306"/>
        <v>0</v>
      </c>
      <c r="EJ155" s="186">
        <f t="shared" si="307"/>
        <v>0</v>
      </c>
      <c r="EK155" s="186">
        <f t="shared" si="308"/>
        <v>0</v>
      </c>
      <c r="EL155" s="186">
        <f t="shared" si="309"/>
        <v>0</v>
      </c>
      <c r="EM155" s="186">
        <f t="shared" si="310"/>
        <v>0</v>
      </c>
      <c r="EN155" s="186">
        <f t="shared" si="311"/>
        <v>0</v>
      </c>
      <c r="EO155" s="186">
        <f t="shared" si="312"/>
        <v>0</v>
      </c>
      <c r="EP155" s="186">
        <f t="shared" si="313"/>
        <v>0</v>
      </c>
      <c r="EQ155" s="186">
        <f t="shared" si="314"/>
        <v>0</v>
      </c>
      <c r="ER155" s="186">
        <f t="shared" si="315"/>
        <v>0</v>
      </c>
      <c r="ES155" s="186">
        <f t="shared" si="316"/>
        <v>0</v>
      </c>
      <c r="ET155" s="186">
        <f t="shared" si="317"/>
        <v>0</v>
      </c>
    </row>
    <row r="156" spans="2:150" x14ac:dyDescent="0.3">
      <c r="B156" s="3"/>
      <c r="C156" s="3"/>
      <c r="D156" s="3"/>
      <c r="E156" s="3"/>
      <c r="G156" s="217"/>
      <c r="J156" s="3"/>
      <c r="M156" s="187">
        <f>IFERROR(IF($F156="地位Ⅰ",INDEX(幹材積成長量!$S$7:$U$148,MATCH(【入力】吸収量・排出量算定シート!$H156+(M$17-$M$17),幹材積成長量!$S$7:$S$148,0),MATCH($G156,幹材積成長量!$S$7:$U$7,0)),IF($F156="地位Ⅲ",INDEX(幹材積成長量!$Y$7:$AA$148,MATCH(【入力】吸収量・排出量算定シート!$H156+(M$17-$M$17),幹材積成長量!$Y$7:$Y$148,0),MATCH($G156,幹材積成長量!$Y$7:$AA$7,0)),INDEX(幹材積成長量!$V$7:$X$148,MATCH(【入力】吸収量・排出量算定シート!$H156+(M$17-$M$17),幹材積成長量!$V$7:$V$148,0),MATCH($G156,幹材積成長量!$V$7:$X$7,0)))),0)</f>
        <v>0</v>
      </c>
      <c r="N156" s="187">
        <f>IFERROR(IF($F156="地位Ⅰ",INDEX(幹材積成長量!$S$7:$U$148,MATCH(【入力】吸収量・排出量算定シート!$H156+(N$17-$M$17),幹材積成長量!$S$7:$S$148,0),MATCH($G156,幹材積成長量!$S$7:$U$7,0)),IF($F156="地位Ⅲ",INDEX(幹材積成長量!$Y$7:$AA$148,MATCH(【入力】吸収量・排出量算定シート!$H156+(N$17-$M$17),幹材積成長量!$Y$7:$Y$148,0),MATCH($G156,幹材積成長量!$Y$7:$AA$7,0)),INDEX(幹材積成長量!$V$7:$X$148,MATCH(【入力】吸収量・排出量算定シート!$H156+(N$17-$M$17),幹材積成長量!$V$7:$V$148,0),MATCH($G156,幹材積成長量!$V$7:$X$7,0)))),0)</f>
        <v>0</v>
      </c>
      <c r="O156" s="187">
        <f>IFERROR(IF($F156="地位Ⅰ",INDEX(幹材積成長量!$S$7:$U$148,MATCH(【入力】吸収量・排出量算定シート!$H156+(O$17-$M$17),幹材積成長量!$S$7:$S$148,0),MATCH($G156,幹材積成長量!$S$7:$U$7,0)),IF($F156="地位Ⅲ",INDEX(幹材積成長量!$Y$7:$AA$148,MATCH(【入力】吸収量・排出量算定シート!$H156+(O$17-$M$17),幹材積成長量!$Y$7:$Y$148,0),MATCH($G156,幹材積成長量!$Y$7:$AA$7,0)),INDEX(幹材積成長量!$V$7:$X$148,MATCH(【入力】吸収量・排出量算定シート!$H156+(O$17-$M$17),幹材積成長量!$V$7:$V$148,0),MATCH($G156,幹材積成長量!$V$7:$X$7,0)))),0)</f>
        <v>0</v>
      </c>
      <c r="P156" s="187">
        <f>IFERROR(IF($F156="地位Ⅰ",INDEX(幹材積成長量!$S$7:$U$148,MATCH(【入力】吸収量・排出量算定シート!$H156+(P$17-$M$17),幹材積成長量!$S$7:$S$148,0),MATCH($G156,幹材積成長量!$S$7:$U$7,0)),IF($F156="地位Ⅲ",INDEX(幹材積成長量!$Y$7:$AA$148,MATCH(【入力】吸収量・排出量算定シート!$H156+(P$17-$M$17),幹材積成長量!$Y$7:$Y$148,0),MATCH($G156,幹材積成長量!$Y$7:$AA$7,0)),INDEX(幹材積成長量!$V$7:$X$148,MATCH(【入力】吸収量・排出量算定シート!$H156+(P$17-$M$17),幹材積成長量!$V$7:$V$148,0),MATCH($G156,幹材積成長量!$V$7:$X$7,0)))),0)</f>
        <v>0</v>
      </c>
      <c r="Q156" s="187">
        <f>IFERROR(IF($F156="地位Ⅰ",INDEX(幹材積成長量!$S$7:$U$148,MATCH(【入力】吸収量・排出量算定シート!$H156+(Q$17-$M$17),幹材積成長量!$S$7:$S$148,0),MATCH($G156,幹材積成長量!$S$7:$U$7,0)),IF($F156="地位Ⅲ",INDEX(幹材積成長量!$Y$7:$AA$148,MATCH(【入力】吸収量・排出量算定シート!$H156+(Q$17-$M$17),幹材積成長量!$Y$7:$Y$148,0),MATCH($G156,幹材積成長量!$Y$7:$AA$7,0)),INDEX(幹材積成長量!$V$7:$X$148,MATCH(【入力】吸収量・排出量算定シート!$H156+(Q$17-$M$17),幹材積成長量!$V$7:$V$148,0),MATCH($G156,幹材積成長量!$V$7:$X$7,0)))),0)</f>
        <v>0</v>
      </c>
      <c r="R156" s="187">
        <f>IFERROR(IF($F156="地位Ⅰ",INDEX(幹材積成長量!$S$7:$U$148,MATCH(【入力】吸収量・排出量算定シート!$H156+(R$17-$M$17),幹材積成長量!$S$7:$S$148,0),MATCH($G156,幹材積成長量!$S$7:$U$7,0)),IF($F156="地位Ⅲ",INDEX(幹材積成長量!$Y$7:$AA$148,MATCH(【入力】吸収量・排出量算定シート!$H156+(R$17-$M$17),幹材積成長量!$Y$7:$Y$148,0),MATCH($G156,幹材積成長量!$Y$7:$AA$7,0)),INDEX(幹材積成長量!$V$7:$X$148,MATCH(【入力】吸収量・排出量算定シート!$H156+(R$17-$M$17),幹材積成長量!$V$7:$V$148,0),MATCH($G156,幹材積成長量!$V$7:$X$7,0)))),0)</f>
        <v>0</v>
      </c>
      <c r="S156" s="187">
        <f>IFERROR(IF($F156="地位Ⅰ",INDEX(幹材積成長量!$S$7:$U$148,MATCH(【入力】吸収量・排出量算定シート!$H156+(S$17-$M$17),幹材積成長量!$S$7:$S$148,0),MATCH($G156,幹材積成長量!$S$7:$U$7,0)),IF($F156="地位Ⅲ",INDEX(幹材積成長量!$Y$7:$AA$148,MATCH(【入力】吸収量・排出量算定シート!$H156+(S$17-$M$17),幹材積成長量!$Y$7:$Y$148,0),MATCH($G156,幹材積成長量!$Y$7:$AA$7,0)),INDEX(幹材積成長量!$V$7:$X$148,MATCH(【入力】吸収量・排出量算定シート!$H156+(S$17-$M$17),幹材積成長量!$V$7:$V$148,0),MATCH($G156,幹材積成長量!$V$7:$X$7,0)))),0)</f>
        <v>0</v>
      </c>
      <c r="T156" s="187">
        <f>IFERROR(IF($F156="地位Ⅰ",INDEX(幹材積成長量!$S$7:$U$148,MATCH(【入力】吸収量・排出量算定シート!$H156+(T$17-$M$17),幹材積成長量!$S$7:$S$148,0),MATCH($G156,幹材積成長量!$S$7:$U$7,0)),IF($F156="地位Ⅲ",INDEX(幹材積成長量!$Y$7:$AA$148,MATCH(【入力】吸収量・排出量算定シート!$H156+(T$17-$M$17),幹材積成長量!$Y$7:$Y$148,0),MATCH($G156,幹材積成長量!$Y$7:$AA$7,0)),INDEX(幹材積成長量!$V$7:$X$148,MATCH(【入力】吸収量・排出量算定シート!$H156+(T$17-$M$17),幹材積成長量!$V$7:$V$148,0),MATCH($G156,幹材積成長量!$V$7:$X$7,0)))),0)</f>
        <v>0</v>
      </c>
      <c r="U156" s="187">
        <f>IFERROR(IF($F156="地位Ⅰ",INDEX(幹材積成長量!$S$7:$U$148,MATCH(【入力】吸収量・排出量算定シート!$H156+(U$17-$M$17),幹材積成長量!$S$7:$S$148,0),MATCH($G156,幹材積成長量!$S$7:$U$7,0)),IF($F156="地位Ⅲ",INDEX(幹材積成長量!$Y$7:$AA$148,MATCH(【入力】吸収量・排出量算定シート!$H156+(U$17-$M$17),幹材積成長量!$Y$7:$Y$148,0),MATCH($G156,幹材積成長量!$Y$7:$AA$7,0)),INDEX(幹材積成長量!$V$7:$X$148,MATCH(【入力】吸収量・排出量算定シート!$H156+(U$17-$M$17),幹材積成長量!$V$7:$V$148,0),MATCH($G156,幹材積成長量!$V$7:$X$7,0)))),0)</f>
        <v>0</v>
      </c>
      <c r="V156" s="187">
        <f>IFERROR(IF($F156="地位Ⅰ",INDEX(幹材積成長量!$S$7:$U$148,MATCH(【入力】吸収量・排出量算定シート!$H156+(V$17-$M$17),幹材積成長量!$S$7:$S$148,0),MATCH($G156,幹材積成長量!$S$7:$U$7,0)),IF($F156="地位Ⅲ",INDEX(幹材積成長量!$Y$7:$AA$148,MATCH(【入力】吸収量・排出量算定シート!$H156+(V$17-$M$17),幹材積成長量!$Y$7:$Y$148,0),MATCH($G156,幹材積成長量!$Y$7:$AA$7,0)),INDEX(幹材積成長量!$V$7:$X$148,MATCH(【入力】吸収量・排出量算定シート!$H156+(V$17-$M$17),幹材積成長量!$V$7:$V$148,0),MATCH($G156,幹材積成長量!$V$7:$X$7,0)))),0)</f>
        <v>0</v>
      </c>
      <c r="W156" s="187">
        <f>IFERROR(IF($F156="地位Ⅰ",INDEX(幹材積成長量!$S$7:$U$148,MATCH(【入力】吸収量・排出量算定シート!$H156+(W$17-$M$17),幹材積成長量!$S$7:$S$148,0),MATCH($G156,幹材積成長量!$S$7:$U$7,0)),IF($F156="地位Ⅲ",INDEX(幹材積成長量!$Y$7:$AA$148,MATCH(【入力】吸収量・排出量算定シート!$H156+(W$17-$M$17),幹材積成長量!$Y$7:$Y$148,0),MATCH($G156,幹材積成長量!$Y$7:$AA$7,0)),INDEX(幹材積成長量!$V$7:$X$148,MATCH(【入力】吸収量・排出量算定シート!$H156+(W$17-$M$17),幹材積成長量!$V$7:$V$148,0),MATCH($G156,幹材積成長量!$V$7:$X$7,0)))),0)</f>
        <v>0</v>
      </c>
      <c r="X156" s="187">
        <f>IFERROR(IF($F156="地位Ⅰ",INDEX(幹材積成長量!$S$7:$U$148,MATCH(【入力】吸収量・排出量算定シート!$H156+(X$17-$M$17),幹材積成長量!$S$7:$S$148,0),MATCH($G156,幹材積成長量!$S$7:$U$7,0)),IF($F156="地位Ⅲ",INDEX(幹材積成長量!$Y$7:$AA$148,MATCH(【入力】吸収量・排出量算定シート!$H156+(X$17-$M$17),幹材積成長量!$Y$7:$Y$148,0),MATCH($G156,幹材積成長量!$Y$7:$AA$7,0)),INDEX(幹材積成長量!$V$7:$X$148,MATCH(【入力】吸収量・排出量算定シート!$H156+(X$17-$M$17),幹材積成長量!$V$7:$V$148,0),MATCH($G156,幹材積成長量!$V$7:$X$7,0)))),0)</f>
        <v>0</v>
      </c>
      <c r="Y156" s="187">
        <f>IFERROR(IF($F156="地位Ⅰ",INDEX(幹材積成長量!$S$7:$U$148,MATCH(【入力】吸収量・排出量算定シート!$H156+(Y$17-$M$17),幹材積成長量!$S$7:$S$148,0),MATCH($G156,幹材積成長量!$S$7:$U$7,0)),IF($F156="地位Ⅲ",INDEX(幹材積成長量!$Y$7:$AA$148,MATCH(【入力】吸収量・排出量算定シート!$H156+(Y$17-$M$17),幹材積成長量!$Y$7:$Y$148,0),MATCH($G156,幹材積成長量!$Y$7:$AA$7,0)),INDEX(幹材積成長量!$V$7:$X$148,MATCH(【入力】吸収量・排出量算定シート!$H156+(Y$17-$M$17),幹材積成長量!$V$7:$V$148,0),MATCH($G156,幹材積成長量!$V$7:$X$7,0)))),0)</f>
        <v>0</v>
      </c>
      <c r="Z156" s="187">
        <f>IFERROR(IF($F156="地位Ⅰ",INDEX(幹材積成長量!$S$7:$U$148,MATCH(【入力】吸収量・排出量算定シート!$H156+(Z$17-$M$17),幹材積成長量!$S$7:$S$148,0),MATCH($G156,幹材積成長量!$S$7:$U$7,0)),IF($F156="地位Ⅲ",INDEX(幹材積成長量!$Y$7:$AA$148,MATCH(【入力】吸収量・排出量算定シート!$H156+(Z$17-$M$17),幹材積成長量!$Y$7:$Y$148,0),MATCH($G156,幹材積成長量!$Y$7:$AA$7,0)),INDEX(幹材積成長量!$V$7:$X$148,MATCH(【入力】吸収量・排出量算定シート!$H156+(Z$17-$M$17),幹材積成長量!$V$7:$V$148,0),MATCH($G156,幹材積成長量!$V$7:$X$7,0)))),0)</f>
        <v>0</v>
      </c>
      <c r="AA156" s="187">
        <f>IFERROR(IF($F156="地位Ⅰ",INDEX(幹材積成長量!$S$7:$U$148,MATCH(【入力】吸収量・排出量算定シート!$H156+(AA$17-$M$17),幹材積成長量!$S$7:$S$148,0),MATCH($G156,幹材積成長量!$S$7:$U$7,0)),IF($F156="地位Ⅲ",INDEX(幹材積成長量!$Y$7:$AA$148,MATCH(【入力】吸収量・排出量算定シート!$H156+(AA$17-$M$17),幹材積成長量!$Y$7:$Y$148,0),MATCH($G156,幹材積成長量!$Y$7:$AA$7,0)),INDEX(幹材積成長量!$V$7:$X$148,MATCH(【入力】吸収量・排出量算定シート!$H156+(AA$17-$M$17),幹材積成長量!$V$7:$V$148,0),MATCH($G156,幹材積成長量!$V$7:$X$7,0)))),0)</f>
        <v>0</v>
      </c>
      <c r="AB156" s="187">
        <f>IFERROR(IF($F156="地位Ⅰ",INDEX(幹材積成長量!$S$7:$U$148,MATCH(【入力】吸収量・排出量算定シート!$H156+(AB$17-$M$17),幹材積成長量!$S$7:$S$148,0),MATCH($G156,幹材積成長量!$S$7:$U$7,0)),IF($F156="地位Ⅲ",INDEX(幹材積成長量!$Y$7:$AA$148,MATCH(【入力】吸収量・排出量算定シート!$H156+(AB$17-$M$17),幹材積成長量!$Y$7:$Y$148,0),MATCH($G156,幹材積成長量!$Y$7:$AA$7,0)),INDEX(幹材積成長量!$V$7:$X$148,MATCH(【入力】吸収量・排出量算定シート!$H156+(AB$17-$M$17),幹材積成長量!$V$7:$V$148,0),MATCH($G156,幹材積成長量!$V$7:$X$7,0)))),0)</f>
        <v>0</v>
      </c>
      <c r="AC156" s="187">
        <f>IFERROR(IF($F156="地位Ⅰ",INDEX(幹材積成長量!$S$7:$U$148,MATCH(【入力】吸収量・排出量算定シート!$H156+(AC$17-$M$17),幹材積成長量!$S$7:$S$148,0),MATCH($G156,幹材積成長量!$S$7:$U$7,0)),IF($F156="地位Ⅲ",INDEX(幹材積成長量!$Y$7:$AA$148,MATCH(【入力】吸収量・排出量算定シート!$H156+(AC$17-$M$17),幹材積成長量!$Y$7:$Y$148,0),MATCH($G156,幹材積成長量!$Y$7:$AA$7,0)),INDEX(幹材積成長量!$V$7:$X$148,MATCH(【入力】吸収量・排出量算定シート!$H156+(AC$17-$M$17),幹材積成長量!$V$7:$V$148,0),MATCH($G156,幹材積成長量!$V$7:$X$7,0)))),0)</f>
        <v>0</v>
      </c>
      <c r="AD156" s="2">
        <f>IFERROR(INDEX('BEF（拡大係数）'!$A$4:$AO$154,MATCH(【入力】吸収量・排出量算定シート!$H156,'BEF（拡大係数）'!$A$4:$A$154,0),MATCH($G156,'BEF（拡大係数）'!$A$4:$AO$4,0)),0)</f>
        <v>0</v>
      </c>
      <c r="AE156" s="2">
        <f>IFERROR(INDEX('BEF（拡大係数）'!$A$4:$AO$154,MATCH(【入力】吸収量・排出量算定シート!$H156,'BEF（拡大係数）'!$A$4:$A$154,0),MATCH($G156,'BEF（拡大係数）'!$A$4:$AO$4,0)),0)</f>
        <v>0</v>
      </c>
      <c r="AF156" s="2">
        <f>IFERROR(INDEX('BEF（拡大係数）'!$A$4:$AO$154,MATCH(【入力】吸収量・排出量算定シート!$H156,'BEF（拡大係数）'!$A$4:$A$154,0),MATCH($G156,'BEF（拡大係数）'!$A$4:$AO$4,0)),0)</f>
        <v>0</v>
      </c>
      <c r="AG156" s="2">
        <f>IFERROR(INDEX('BEF（拡大係数）'!$A$4:$AO$154,MATCH(【入力】吸収量・排出量算定シート!$H156,'BEF（拡大係数）'!$A$4:$A$154,0),MATCH($G156,'BEF（拡大係数）'!$A$4:$AO$4,0)),0)</f>
        <v>0</v>
      </c>
      <c r="AH156" s="2">
        <f>IFERROR(INDEX('BEF（拡大係数）'!$A$4:$AO$154,MATCH(【入力】吸収量・排出量算定シート!$H156,'BEF（拡大係数）'!$A$4:$A$154,0),MATCH($G156,'BEF（拡大係数）'!$A$4:$AO$4,0)),0)</f>
        <v>0</v>
      </c>
      <c r="AI156" s="2">
        <f>IFERROR(INDEX('BEF（拡大係数）'!$A$4:$AO$154,MATCH(【入力】吸収量・排出量算定シート!$H156,'BEF（拡大係数）'!$A$4:$A$154,0),MATCH($G156,'BEF（拡大係数）'!$A$4:$AO$4,0)),0)</f>
        <v>0</v>
      </c>
      <c r="AJ156" s="2">
        <f>IFERROR(INDEX('BEF（拡大係数）'!$A$4:$AO$154,MATCH(【入力】吸収量・排出量算定シート!$H156,'BEF（拡大係数）'!$A$4:$A$154,0),MATCH($G156,'BEF（拡大係数）'!$A$4:$AO$4,0)),0)</f>
        <v>0</v>
      </c>
      <c r="AK156" s="2">
        <f>IFERROR(INDEX('BEF（拡大係数）'!$A$4:$AO$154,MATCH(【入力】吸収量・排出量算定シート!$H156,'BEF（拡大係数）'!$A$4:$A$154,0),MATCH($G156,'BEF（拡大係数）'!$A$4:$AO$4,0)),0)</f>
        <v>0</v>
      </c>
      <c r="AL156" s="2">
        <f>IFERROR(INDEX('BEF（拡大係数）'!$A$4:$AO$154,MATCH(【入力】吸収量・排出量算定シート!$H156,'BEF（拡大係数）'!$A$4:$A$154,0),MATCH($G156,'BEF（拡大係数）'!$A$4:$AO$4,0)),0)</f>
        <v>0</v>
      </c>
      <c r="AM156" s="2">
        <f>IFERROR(INDEX('BEF（拡大係数）'!$A$4:$AO$154,MATCH(【入力】吸収量・排出量算定シート!$H156,'BEF（拡大係数）'!$A$4:$A$154,0),MATCH($G156,'BEF（拡大係数）'!$A$4:$AO$4,0)),0)</f>
        <v>0</v>
      </c>
      <c r="AN156" s="2">
        <f>IFERROR(INDEX('BEF（拡大係数）'!$A$4:$AO$154,MATCH(【入力】吸収量・排出量算定シート!$H156,'BEF（拡大係数）'!$A$4:$A$154,0),MATCH($G156,'BEF（拡大係数）'!$A$4:$AO$4,0)),0)</f>
        <v>0</v>
      </c>
      <c r="AO156" s="2">
        <f>IFERROR(INDEX('BEF（拡大係数）'!$A$4:$AO$154,MATCH(【入力】吸収量・排出量算定シート!$H156,'BEF（拡大係数）'!$A$4:$A$154,0),MATCH($G156,'BEF（拡大係数）'!$A$4:$AO$4,0)),0)</f>
        <v>0</v>
      </c>
      <c r="AP156" s="2">
        <f>IFERROR(INDEX('BEF（拡大係数）'!$A$4:$AO$154,MATCH(【入力】吸収量・排出量算定シート!$H156,'BEF（拡大係数）'!$A$4:$A$154,0),MATCH($G156,'BEF（拡大係数）'!$A$4:$AO$4,0)),0)</f>
        <v>0</v>
      </c>
      <c r="AQ156" s="2">
        <f>IFERROR(INDEX('BEF（拡大係数）'!$A$4:$AO$154,MATCH(【入力】吸収量・排出量算定シート!$H156,'BEF（拡大係数）'!$A$4:$A$154,0),MATCH($G156,'BEF（拡大係数）'!$A$4:$AO$4,0)),0)</f>
        <v>0</v>
      </c>
      <c r="AR156" s="2">
        <f>IFERROR(INDEX('BEF（拡大係数）'!$A$4:$AO$154,MATCH(【入力】吸収量・排出量算定シート!$H156,'BEF（拡大係数）'!$A$4:$A$154,0),MATCH($G156,'BEF（拡大係数）'!$A$4:$AO$4,0)),0)</f>
        <v>0</v>
      </c>
      <c r="AS156" s="2">
        <f>IFERROR(INDEX('BEF（拡大係数）'!$A$4:$AO$154,MATCH(【入力】吸収量・排出量算定シート!$H156,'BEF（拡大係数）'!$A$4:$A$154,0),MATCH($G156,'BEF（拡大係数）'!$A$4:$AO$4,0)),0)</f>
        <v>0</v>
      </c>
      <c r="AT156" s="2">
        <f>IFERROR(INDEX('BEF（拡大係数）'!$A$4:$AO$154,MATCH(【入力】吸収量・排出量算定シート!$H156,'BEF（拡大係数）'!$A$4:$A$154,0),MATCH($G156,'BEF（拡大係数）'!$A$4:$AO$4,0)),0)</f>
        <v>0</v>
      </c>
      <c r="AU156" s="2">
        <f>IFERROR(VLOOKUP($G156,パラメータ_オリジナル!$B$6:$G$45,4,FALSE),0)</f>
        <v>0</v>
      </c>
      <c r="AV156" s="2">
        <f>IFERROR(VLOOKUP($G156,パラメータ_オリジナル!$B$6:$G$45,5,FALSE),0)</f>
        <v>0</v>
      </c>
      <c r="AW156" s="2">
        <f>IFERROR(VLOOKUP($G156,パラメータ_オリジナル!$B$6:$G$45,6,FALSE),0)</f>
        <v>0</v>
      </c>
      <c r="AX156" s="125">
        <f t="shared" si="250"/>
        <v>0</v>
      </c>
      <c r="AY156" s="125">
        <f t="shared" si="251"/>
        <v>0</v>
      </c>
      <c r="AZ156" s="125">
        <f t="shared" si="252"/>
        <v>0</v>
      </c>
      <c r="BA156" s="125">
        <f t="shared" si="253"/>
        <v>0</v>
      </c>
      <c r="BB156" s="125">
        <f t="shared" si="254"/>
        <v>0</v>
      </c>
      <c r="BC156" s="125">
        <f t="shared" si="255"/>
        <v>0</v>
      </c>
      <c r="BD156" s="125">
        <f t="shared" si="256"/>
        <v>0</v>
      </c>
      <c r="BE156" s="125">
        <f t="shared" si="257"/>
        <v>0</v>
      </c>
      <c r="BF156" s="125">
        <f t="shared" si="258"/>
        <v>0</v>
      </c>
      <c r="BG156" s="125">
        <f t="shared" si="259"/>
        <v>0</v>
      </c>
      <c r="BH156" s="125">
        <f t="shared" si="260"/>
        <v>0</v>
      </c>
      <c r="BI156" s="125">
        <f t="shared" si="261"/>
        <v>0</v>
      </c>
      <c r="BJ156" s="125">
        <f t="shared" si="262"/>
        <v>0</v>
      </c>
      <c r="BK156" s="125">
        <f t="shared" si="263"/>
        <v>0</v>
      </c>
      <c r="BL156" s="125">
        <f t="shared" si="264"/>
        <v>0</v>
      </c>
      <c r="BM156" s="125">
        <f t="shared" si="265"/>
        <v>0</v>
      </c>
      <c r="BN156" s="125">
        <f t="shared" si="266"/>
        <v>0</v>
      </c>
      <c r="BO156" s="125">
        <f t="shared" si="267"/>
        <v>0</v>
      </c>
      <c r="BP156" s="125">
        <f t="shared" si="268"/>
        <v>0</v>
      </c>
      <c r="BQ156" s="125">
        <f t="shared" si="269"/>
        <v>0</v>
      </c>
      <c r="BR156" s="125">
        <f t="shared" si="270"/>
        <v>0</v>
      </c>
      <c r="BS156" s="125">
        <f t="shared" si="271"/>
        <v>0</v>
      </c>
      <c r="BT156" s="125">
        <f t="shared" si="272"/>
        <v>0</v>
      </c>
      <c r="BU156" s="125">
        <f t="shared" si="273"/>
        <v>0</v>
      </c>
      <c r="BV156" s="125">
        <f t="shared" si="274"/>
        <v>0</v>
      </c>
      <c r="BW156" s="125">
        <f t="shared" si="275"/>
        <v>0</v>
      </c>
      <c r="BX156" s="125">
        <f t="shared" si="276"/>
        <v>0</v>
      </c>
      <c r="BY156" s="125">
        <f t="shared" si="277"/>
        <v>0</v>
      </c>
      <c r="BZ156" s="125">
        <f t="shared" si="278"/>
        <v>0</v>
      </c>
      <c r="CA156" s="125">
        <f t="shared" si="279"/>
        <v>0</v>
      </c>
      <c r="CB156" s="125">
        <f t="shared" si="280"/>
        <v>0</v>
      </c>
      <c r="CC156" s="125">
        <f t="shared" si="281"/>
        <v>0</v>
      </c>
      <c r="CD156" s="125">
        <f t="shared" si="282"/>
        <v>0</v>
      </c>
      <c r="CE156" s="125">
        <f t="shared" si="283"/>
        <v>0</v>
      </c>
      <c r="CF156" s="2">
        <f>IFERROR(IF($F156="地位Ⅰ",INDEX(幹材積成長量!$I$7:$K$148,MATCH((【入力】吸収量・排出量算定シート!$H156+(【入力】吸収量・排出量算定シート!CF$17-【入力】吸収量・排出量算定シート!$CF$17)),幹材積成長量!$I$7:$I$148,0),MATCH(【入力】吸収量・排出量算定シート!$G156,幹材積成長量!$I$7:$K$7,0)),IF($F156="地位Ⅲ",INDEX(幹材積成長量!$O$7:$Q$148,MATCH((【入力】吸収量・排出量算定シート!$H156+(【入力】吸収量・排出量算定シート!CF$17-【入力】吸収量・排出量算定シート!$CF$17)),幹材積成長量!$O$7:$O$148,0),MATCH(【入力】吸収量・排出量算定シート!$G156,幹材積成長量!$O$7:$Q$7,0)),INDEX(幹材積成長量!$L$7:$N$148,MATCH((【入力】吸収量・排出量算定シート!$H156+(【入力】吸収量・排出量算定シート!CF$17-【入力】吸収量・排出量算定シート!$CF$17)),幹材積成長量!$L$7:$L$148,0),MATCH(【入力】吸収量・排出量算定シート!$G156,幹材積成長量!$L$7:$N$7,0)))),0)</f>
        <v>0</v>
      </c>
      <c r="CG156" s="2">
        <f>IFERROR(IF($F156="地位Ⅰ",INDEX(幹材積成長量!$I$7:$K$148,MATCH((【入力】吸収量・排出量算定シート!$H156+(【入力】吸収量・排出量算定シート!CG$17-【入力】吸収量・排出量算定シート!$CF$17)),幹材積成長量!$I$7:$I$148,0),MATCH(【入力】吸収量・排出量算定シート!$G156,幹材積成長量!$I$7:$K$7,0)),IF($F156="地位Ⅲ",INDEX(幹材積成長量!$O$7:$Q$148,MATCH((【入力】吸収量・排出量算定シート!$H156+(【入力】吸収量・排出量算定シート!CG$17-【入力】吸収量・排出量算定シート!$CF$17)),幹材積成長量!$O$7:$O$148,0),MATCH(【入力】吸収量・排出量算定シート!$G156,幹材積成長量!$O$7:$Q$7,0)),INDEX(幹材積成長量!$L$7:$N$148,MATCH((【入力】吸収量・排出量算定シート!$H156+(【入力】吸収量・排出量算定シート!CG$17-【入力】吸収量・排出量算定シート!$CF$17)),幹材積成長量!$L$7:$L$148,0),MATCH(【入力】吸収量・排出量算定シート!$G156,幹材積成長量!$L$7:$N$7,0)))),0)</f>
        <v>0</v>
      </c>
      <c r="CH156" s="2">
        <f>IFERROR(IF($F156="地位Ⅰ",INDEX(幹材積成長量!$I$7:$K$148,MATCH((【入力】吸収量・排出量算定シート!$H156+(【入力】吸収量・排出量算定シート!CH$17-【入力】吸収量・排出量算定シート!$CF$17)),幹材積成長量!$I$7:$I$148,0),MATCH(【入力】吸収量・排出量算定シート!$G156,幹材積成長量!$I$7:$K$7,0)),IF($F156="地位Ⅲ",INDEX(幹材積成長量!$O$7:$Q$148,MATCH((【入力】吸収量・排出量算定シート!$H156+(【入力】吸収量・排出量算定シート!CH$17-【入力】吸収量・排出量算定シート!$CF$17)),幹材積成長量!$O$7:$O$148,0),MATCH(【入力】吸収量・排出量算定シート!$G156,幹材積成長量!$O$7:$Q$7,0)),INDEX(幹材積成長量!$L$7:$N$148,MATCH((【入力】吸収量・排出量算定シート!$H156+(【入力】吸収量・排出量算定シート!CH$17-【入力】吸収量・排出量算定シート!$CF$17)),幹材積成長量!$L$7:$L$148,0),MATCH(【入力】吸収量・排出量算定シート!$G156,幹材積成長量!$L$7:$N$7,0)))),0)</f>
        <v>0</v>
      </c>
      <c r="CI156" s="2">
        <f>IFERROR(IF($F156="地位Ⅰ",INDEX(幹材積成長量!$I$7:$K$148,MATCH((【入力】吸収量・排出量算定シート!$H156+(【入力】吸収量・排出量算定シート!CI$17-【入力】吸収量・排出量算定シート!$CF$17)),幹材積成長量!$I$7:$I$148,0),MATCH(【入力】吸収量・排出量算定シート!$G156,幹材積成長量!$I$7:$K$7,0)),IF($F156="地位Ⅲ",INDEX(幹材積成長量!$O$7:$Q$148,MATCH((【入力】吸収量・排出量算定シート!$H156+(【入力】吸収量・排出量算定シート!CI$17-【入力】吸収量・排出量算定シート!$CF$17)),幹材積成長量!$O$7:$O$148,0),MATCH(【入力】吸収量・排出量算定シート!$G156,幹材積成長量!$O$7:$Q$7,0)),INDEX(幹材積成長量!$L$7:$N$148,MATCH((【入力】吸収量・排出量算定シート!$H156+(【入力】吸収量・排出量算定シート!CI$17-【入力】吸収量・排出量算定シート!$CF$17)),幹材積成長量!$L$7:$L$148,0),MATCH(【入力】吸収量・排出量算定シート!$G156,幹材積成長量!$L$7:$N$7,0)))),0)</f>
        <v>0</v>
      </c>
      <c r="CJ156" s="2">
        <f>IFERROR(IF($F156="地位Ⅰ",INDEX(幹材積成長量!$I$7:$K$148,MATCH((【入力】吸収量・排出量算定シート!$H156+(【入力】吸収量・排出量算定シート!CJ$17-【入力】吸収量・排出量算定シート!$CF$17)),幹材積成長量!$I$7:$I$148,0),MATCH(【入力】吸収量・排出量算定シート!$G156,幹材積成長量!$I$7:$K$7,0)),IF($F156="地位Ⅲ",INDEX(幹材積成長量!$O$7:$Q$148,MATCH((【入力】吸収量・排出量算定シート!$H156+(【入力】吸収量・排出量算定シート!CJ$17-【入力】吸収量・排出量算定シート!$CF$17)),幹材積成長量!$O$7:$O$148,0),MATCH(【入力】吸収量・排出量算定シート!$G156,幹材積成長量!$O$7:$Q$7,0)),INDEX(幹材積成長量!$L$7:$N$148,MATCH((【入力】吸収量・排出量算定シート!$H156+(【入力】吸収量・排出量算定シート!CJ$17-【入力】吸収量・排出量算定シート!$CF$17)),幹材積成長量!$L$7:$L$148,0),MATCH(【入力】吸収量・排出量算定シート!$G156,幹材積成長量!$L$7:$N$7,0)))),0)</f>
        <v>0</v>
      </c>
      <c r="CK156" s="2">
        <f>IFERROR(IF($F156="地位Ⅰ",INDEX(幹材積成長量!$I$7:$K$148,MATCH((【入力】吸収量・排出量算定シート!$H156+(【入力】吸収量・排出量算定シート!CK$17-【入力】吸収量・排出量算定シート!$CF$17)),幹材積成長量!$I$7:$I$148,0),MATCH(【入力】吸収量・排出量算定シート!$G156,幹材積成長量!$I$7:$K$7,0)),IF($F156="地位Ⅲ",INDEX(幹材積成長量!$O$7:$Q$148,MATCH((【入力】吸収量・排出量算定シート!$H156+(【入力】吸収量・排出量算定シート!CK$17-【入力】吸収量・排出量算定シート!$CF$17)),幹材積成長量!$O$7:$O$148,0),MATCH(【入力】吸収量・排出量算定シート!$G156,幹材積成長量!$O$7:$Q$7,0)),INDEX(幹材積成長量!$L$7:$N$148,MATCH((【入力】吸収量・排出量算定シート!$H156+(【入力】吸収量・排出量算定シート!CK$17-【入力】吸収量・排出量算定シート!$CF$17)),幹材積成長量!$L$7:$L$148,0),MATCH(【入力】吸収量・排出量算定シート!$G156,幹材積成長量!$L$7:$N$7,0)))),0)</f>
        <v>0</v>
      </c>
      <c r="CL156" s="2">
        <f>IFERROR(IF($F156="地位Ⅰ",INDEX(幹材積成長量!$I$7:$K$148,MATCH((【入力】吸収量・排出量算定シート!$H156+(【入力】吸収量・排出量算定シート!CL$17-【入力】吸収量・排出量算定シート!$CF$17)),幹材積成長量!$I$7:$I$148,0),MATCH(【入力】吸収量・排出量算定シート!$G156,幹材積成長量!$I$7:$K$7,0)),IF($F156="地位Ⅲ",INDEX(幹材積成長量!$O$7:$Q$148,MATCH((【入力】吸収量・排出量算定シート!$H156+(【入力】吸収量・排出量算定シート!CL$17-【入力】吸収量・排出量算定シート!$CF$17)),幹材積成長量!$O$7:$O$148,0),MATCH(【入力】吸収量・排出量算定シート!$G156,幹材積成長量!$O$7:$Q$7,0)),INDEX(幹材積成長量!$L$7:$N$148,MATCH((【入力】吸収量・排出量算定シート!$H156+(【入力】吸収量・排出量算定シート!CL$17-【入力】吸収量・排出量算定シート!$CF$17)),幹材積成長量!$L$7:$L$148,0),MATCH(【入力】吸収量・排出量算定シート!$G156,幹材積成長量!$L$7:$N$7,0)))),0)</f>
        <v>0</v>
      </c>
      <c r="CM156" s="2">
        <f>IFERROR(IF($F156="地位Ⅰ",INDEX(幹材積成長量!$I$7:$K$148,MATCH((【入力】吸収量・排出量算定シート!$H156+(【入力】吸収量・排出量算定シート!CM$17-【入力】吸収量・排出量算定シート!$CF$17)),幹材積成長量!$I$7:$I$148,0),MATCH(【入力】吸収量・排出量算定シート!$G156,幹材積成長量!$I$7:$K$7,0)),IF($F156="地位Ⅲ",INDEX(幹材積成長量!$O$7:$Q$148,MATCH((【入力】吸収量・排出量算定シート!$H156+(【入力】吸収量・排出量算定シート!CM$17-【入力】吸収量・排出量算定シート!$CF$17)),幹材積成長量!$O$7:$O$148,0),MATCH(【入力】吸収量・排出量算定シート!$G156,幹材積成長量!$O$7:$Q$7,0)),INDEX(幹材積成長量!$L$7:$N$148,MATCH((【入力】吸収量・排出量算定シート!$H156+(【入力】吸収量・排出量算定シート!CM$17-【入力】吸収量・排出量算定シート!$CF$17)),幹材積成長量!$L$7:$L$148,0),MATCH(【入力】吸収量・排出量算定シート!$G156,幹材積成長量!$L$7:$N$7,0)))),0)</f>
        <v>0</v>
      </c>
      <c r="CN156" s="2">
        <f>IFERROR(IF($F156="地位Ⅰ",INDEX(幹材積成長量!$I$7:$K$148,MATCH((【入力】吸収量・排出量算定シート!$H156+(【入力】吸収量・排出量算定シート!CN$17-【入力】吸収量・排出量算定シート!$CF$17)),幹材積成長量!$I$7:$I$148,0),MATCH(【入力】吸収量・排出量算定シート!$G156,幹材積成長量!$I$7:$K$7,0)),IF($F156="地位Ⅲ",INDEX(幹材積成長量!$O$7:$Q$148,MATCH((【入力】吸収量・排出量算定シート!$H156+(【入力】吸収量・排出量算定シート!CN$17-【入力】吸収量・排出量算定シート!$CF$17)),幹材積成長量!$O$7:$O$148,0),MATCH(【入力】吸収量・排出量算定シート!$G156,幹材積成長量!$O$7:$Q$7,0)),INDEX(幹材積成長量!$L$7:$N$148,MATCH((【入力】吸収量・排出量算定シート!$H156+(【入力】吸収量・排出量算定シート!CN$17-【入力】吸収量・排出量算定シート!$CF$17)),幹材積成長量!$L$7:$L$148,0),MATCH(【入力】吸収量・排出量算定シート!$G156,幹材積成長量!$L$7:$N$7,0)))),0)</f>
        <v>0</v>
      </c>
      <c r="CO156" s="2">
        <f>IFERROR(IF($F156="地位Ⅰ",INDEX(幹材積成長量!$I$7:$K$148,MATCH((【入力】吸収量・排出量算定シート!$H156+(【入力】吸収量・排出量算定シート!CO$17-【入力】吸収量・排出量算定シート!$CF$17)),幹材積成長量!$I$7:$I$148,0),MATCH(【入力】吸収量・排出量算定シート!$G156,幹材積成長量!$I$7:$K$7,0)),IF($F156="地位Ⅲ",INDEX(幹材積成長量!$O$7:$Q$148,MATCH((【入力】吸収量・排出量算定シート!$H156+(【入力】吸収量・排出量算定シート!CO$17-【入力】吸収量・排出量算定シート!$CF$17)),幹材積成長量!$O$7:$O$148,0),MATCH(【入力】吸収量・排出量算定シート!$G156,幹材積成長量!$O$7:$Q$7,0)),INDEX(幹材積成長量!$L$7:$N$148,MATCH((【入力】吸収量・排出量算定シート!$H156+(【入力】吸収量・排出量算定シート!CO$17-【入力】吸収量・排出量算定シート!$CF$17)),幹材積成長量!$L$7:$L$148,0),MATCH(【入力】吸収量・排出量算定シート!$G156,幹材積成長量!$L$7:$N$7,0)))),0)</f>
        <v>0</v>
      </c>
      <c r="CP156" s="2">
        <f>IFERROR(IF($F156="地位Ⅰ",INDEX(幹材積成長量!$I$7:$K$148,MATCH((【入力】吸収量・排出量算定シート!$H156+(【入力】吸収量・排出量算定シート!CP$17-【入力】吸収量・排出量算定シート!$CF$17)),幹材積成長量!$I$7:$I$148,0),MATCH(【入力】吸収量・排出量算定シート!$G156,幹材積成長量!$I$7:$K$7,0)),IF($F156="地位Ⅲ",INDEX(幹材積成長量!$O$7:$Q$148,MATCH((【入力】吸収量・排出量算定シート!$H156+(【入力】吸収量・排出量算定シート!CP$17-【入力】吸収量・排出量算定シート!$CF$17)),幹材積成長量!$O$7:$O$148,0),MATCH(【入力】吸収量・排出量算定シート!$G156,幹材積成長量!$O$7:$Q$7,0)),INDEX(幹材積成長量!$L$7:$N$148,MATCH((【入力】吸収量・排出量算定シート!$H156+(【入力】吸収量・排出量算定シート!CP$17-【入力】吸収量・排出量算定シート!$CF$17)),幹材積成長量!$L$7:$L$148,0),MATCH(【入力】吸収量・排出量算定シート!$G156,幹材積成長量!$L$7:$N$7,0)))),0)</f>
        <v>0</v>
      </c>
      <c r="CQ156" s="2">
        <f>IFERROR(IF($F156="地位Ⅰ",INDEX(幹材積成長量!$I$7:$K$148,MATCH((【入力】吸収量・排出量算定シート!$H156+(【入力】吸収量・排出量算定シート!CQ$17-【入力】吸収量・排出量算定シート!$CF$17)),幹材積成長量!$I$7:$I$148,0),MATCH(【入力】吸収量・排出量算定シート!$G156,幹材積成長量!$I$7:$K$7,0)),IF($F156="地位Ⅲ",INDEX(幹材積成長量!$O$7:$Q$148,MATCH((【入力】吸収量・排出量算定シート!$H156+(【入力】吸収量・排出量算定シート!CQ$17-【入力】吸収量・排出量算定シート!$CF$17)),幹材積成長量!$O$7:$O$148,0),MATCH(【入力】吸収量・排出量算定シート!$G156,幹材積成長量!$O$7:$Q$7,0)),INDEX(幹材積成長量!$L$7:$N$148,MATCH((【入力】吸収量・排出量算定シート!$H156+(【入力】吸収量・排出量算定シート!CQ$17-【入力】吸収量・排出量算定シート!$CF$17)),幹材積成長量!$L$7:$L$148,0),MATCH(【入力】吸収量・排出量算定シート!$G156,幹材積成長量!$L$7:$N$7,0)))),0)</f>
        <v>0</v>
      </c>
      <c r="CR156" s="2">
        <f>IFERROR(IF($F156="地位Ⅰ",INDEX(幹材積成長量!$I$7:$K$148,MATCH((【入力】吸収量・排出量算定シート!$H156+(【入力】吸収量・排出量算定シート!CR$17-【入力】吸収量・排出量算定シート!$CF$17)),幹材積成長量!$I$7:$I$148,0),MATCH(【入力】吸収量・排出量算定シート!$G156,幹材積成長量!$I$7:$K$7,0)),IF($F156="地位Ⅲ",INDEX(幹材積成長量!$O$7:$Q$148,MATCH((【入力】吸収量・排出量算定シート!$H156+(【入力】吸収量・排出量算定シート!CR$17-【入力】吸収量・排出量算定シート!$CF$17)),幹材積成長量!$O$7:$O$148,0),MATCH(【入力】吸収量・排出量算定シート!$G156,幹材積成長量!$O$7:$Q$7,0)),INDEX(幹材積成長量!$L$7:$N$148,MATCH((【入力】吸収量・排出量算定シート!$H156+(【入力】吸収量・排出量算定シート!CR$17-【入力】吸収量・排出量算定シート!$CF$17)),幹材積成長量!$L$7:$L$148,0),MATCH(【入力】吸収量・排出量算定シート!$G156,幹材積成長量!$L$7:$N$7,0)))),0)</f>
        <v>0</v>
      </c>
      <c r="CS156" s="2">
        <f>IFERROR(IF($F156="地位Ⅰ",INDEX(幹材積成長量!$I$7:$K$148,MATCH((【入力】吸収量・排出量算定シート!$H156+(【入力】吸収量・排出量算定シート!CS$17-【入力】吸収量・排出量算定シート!$CF$17)),幹材積成長量!$I$7:$I$148,0),MATCH(【入力】吸収量・排出量算定シート!$G156,幹材積成長量!$I$7:$K$7,0)),IF($F156="地位Ⅲ",INDEX(幹材積成長量!$O$7:$Q$148,MATCH((【入力】吸収量・排出量算定シート!$H156+(【入力】吸収量・排出量算定シート!CS$17-【入力】吸収量・排出量算定シート!$CF$17)),幹材積成長量!$O$7:$O$148,0),MATCH(【入力】吸収量・排出量算定シート!$G156,幹材積成長量!$O$7:$Q$7,0)),INDEX(幹材積成長量!$L$7:$N$148,MATCH((【入力】吸収量・排出量算定シート!$H156+(【入力】吸収量・排出量算定シート!CS$17-【入力】吸収量・排出量算定シート!$CF$17)),幹材積成長量!$L$7:$L$148,0),MATCH(【入力】吸収量・排出量算定シート!$G156,幹材積成長量!$L$7:$N$7,0)))),0)</f>
        <v>0</v>
      </c>
      <c r="CT156" s="2">
        <f>IFERROR(IF($F156="地位Ⅰ",INDEX(幹材積成長量!$I$7:$K$148,MATCH((【入力】吸収量・排出量算定シート!$H156+(【入力】吸収量・排出量算定シート!CT$17-【入力】吸収量・排出量算定シート!$CF$17)),幹材積成長量!$I$7:$I$148,0),MATCH(【入力】吸収量・排出量算定シート!$G156,幹材積成長量!$I$7:$K$7,0)),IF($F156="地位Ⅲ",INDEX(幹材積成長量!$O$7:$Q$148,MATCH((【入力】吸収量・排出量算定シート!$H156+(【入力】吸収量・排出量算定シート!CT$17-【入力】吸収量・排出量算定シート!$CF$17)),幹材積成長量!$O$7:$O$148,0),MATCH(【入力】吸収量・排出量算定シート!$G156,幹材積成長量!$O$7:$Q$7,0)),INDEX(幹材積成長量!$L$7:$N$148,MATCH((【入力】吸収量・排出量算定シート!$H156+(【入力】吸収量・排出量算定シート!CT$17-【入力】吸収量・排出量算定シート!$CF$17)),幹材積成長量!$L$7:$L$148,0),MATCH(【入力】吸収量・排出量算定シート!$G156,幹材積成長量!$L$7:$N$7,0)))),0)</f>
        <v>0</v>
      </c>
      <c r="CU156" s="2">
        <f>IFERROR(IF($F156="地位Ⅰ",INDEX(幹材積成長量!$I$7:$K$148,MATCH((【入力】吸収量・排出量算定シート!$H156+(【入力】吸収量・排出量算定シート!CU$17-【入力】吸収量・排出量算定シート!$CF$17)),幹材積成長量!$I$7:$I$148,0),MATCH(【入力】吸収量・排出量算定シート!$G156,幹材積成長量!$I$7:$K$7,0)),IF($F156="地位Ⅲ",INDEX(幹材積成長量!$O$7:$Q$148,MATCH((【入力】吸収量・排出量算定シート!$H156+(【入力】吸収量・排出量算定シート!CU$17-【入力】吸収量・排出量算定シート!$CF$17)),幹材積成長量!$O$7:$O$148,0),MATCH(【入力】吸収量・排出量算定シート!$G156,幹材積成長量!$O$7:$Q$7,0)),INDEX(幹材積成長量!$L$7:$N$148,MATCH((【入力】吸収量・排出量算定シート!$H156+(【入力】吸収量・排出量算定シート!CU$17-【入力】吸収量・排出量算定シート!$CF$17)),幹材積成長量!$L$7:$L$148,0),MATCH(【入力】吸収量・排出量算定シート!$G156,幹材積成長量!$L$7:$N$7,0)))),0)</f>
        <v>0</v>
      </c>
      <c r="CV156" s="2">
        <f>IFERROR(IF($F156="地位Ⅰ",INDEX(幹材積成長量!$I$7:$K$148,MATCH((【入力】吸収量・排出量算定シート!$H156+(【入力】吸収量・排出量算定シート!CV$17-【入力】吸収量・排出量算定シート!$CF$17)),幹材積成長量!$I$7:$I$148,0),MATCH(【入力】吸収量・排出量算定シート!$G156,幹材積成長量!$I$7:$K$7,0)),IF($F156="地位Ⅲ",INDEX(幹材積成長量!$O$7:$Q$148,MATCH((【入力】吸収量・排出量算定シート!$H156+(【入力】吸収量・排出量算定シート!CV$17-【入力】吸収量・排出量算定シート!$CF$17)),幹材積成長量!$O$7:$O$148,0),MATCH(【入力】吸収量・排出量算定シート!$G156,幹材積成長量!$O$7:$Q$7,0)),INDEX(幹材積成長量!$L$7:$N$148,MATCH((【入力】吸収量・排出量算定シート!$H156+(【入力】吸収量・排出量算定シート!CV$17-【入力】吸収量・排出量算定シート!$CF$17)),幹材積成長量!$L$7:$L$148,0),MATCH(【入力】吸収量・排出量算定シート!$G156,幹材積成長量!$L$7:$N$7,0)))),0)</f>
        <v>0</v>
      </c>
      <c r="CW156" s="2">
        <f t="shared" si="284"/>
        <v>0</v>
      </c>
      <c r="CX156" s="2">
        <f t="shared" si="285"/>
        <v>0</v>
      </c>
      <c r="CY156" s="2">
        <f t="shared" si="286"/>
        <v>0</v>
      </c>
      <c r="CZ156" s="2">
        <f t="shared" si="287"/>
        <v>0</v>
      </c>
      <c r="DA156" s="2">
        <f t="shared" si="288"/>
        <v>0</v>
      </c>
      <c r="DB156" s="2">
        <f t="shared" si="289"/>
        <v>0</v>
      </c>
      <c r="DC156" s="2">
        <f t="shared" si="290"/>
        <v>0</v>
      </c>
      <c r="DD156" s="2">
        <f t="shared" si="291"/>
        <v>0</v>
      </c>
      <c r="DE156" s="2">
        <f t="shared" si="292"/>
        <v>0</v>
      </c>
      <c r="DF156" s="2">
        <f t="shared" si="293"/>
        <v>0</v>
      </c>
      <c r="DG156" s="2">
        <f t="shared" si="294"/>
        <v>0</v>
      </c>
      <c r="DH156" s="2">
        <f t="shared" si="295"/>
        <v>0</v>
      </c>
      <c r="DI156" s="2">
        <f t="shared" si="296"/>
        <v>0</v>
      </c>
      <c r="DJ156" s="2">
        <f t="shared" si="297"/>
        <v>0</v>
      </c>
      <c r="DK156" s="2">
        <f t="shared" si="298"/>
        <v>0</v>
      </c>
      <c r="DL156" s="2">
        <f t="shared" si="299"/>
        <v>0</v>
      </c>
      <c r="DM156" s="2">
        <f t="shared" si="300"/>
        <v>0</v>
      </c>
      <c r="DN156" s="187">
        <f>IFERROR(IF($F156="地位Ⅰ",INDEX(幹材積成長量!$AE$7:$AG$14,8,MATCH(【入力】吸収量・排出量算定シート!$G156,幹材積成長量!$AE$7:$AG$7,0)),IF($F156="地位Ⅲ",INDEX(幹材積成長量!$AK$7:$AM$14,8,MATCH(【入力】吸収量・排出量算定シート!$G156,幹材積成長量!$AK$7:$AM$7,0)),INDEX(幹材積成長量!$AH$7:$AJ$14,8,MATCH(【入力】吸収量・排出量算定シート!$G156,幹材積成長量!$AH$7:$AJ$7,0)))),0)</f>
        <v>0</v>
      </c>
      <c r="DO156" s="187">
        <f>IFERROR(IF($F156="地位Ⅰ",INDEX(幹材積成長量!$AE$7:$AG$14,8,MATCH(【入力】吸収量・排出量算定シート!$G156,幹材積成長量!$AE$7:$AG$7,0)),IF($F156="地位Ⅲ",INDEX(幹材積成長量!$AK$7:$AM$14,8,MATCH(【入力】吸収量・排出量算定シート!$G156,幹材積成長量!$AK$7:$AM$7,0)),INDEX(幹材積成長量!$AH$7:$AJ$14,8,MATCH(【入力】吸収量・排出量算定シート!$G156,幹材積成長量!$AH$7:$AJ$7,0)))),0)</f>
        <v>0</v>
      </c>
      <c r="DP156" s="187">
        <f>IFERROR(IF($F156="地位Ⅰ",INDEX(幹材積成長量!$AE$7:$AG$14,8,MATCH(【入力】吸収量・排出量算定シート!$G156,幹材積成長量!$AE$7:$AG$7,0)),IF($F156="地位Ⅲ",INDEX(幹材積成長量!$AK$7:$AM$14,8,MATCH(【入力】吸収量・排出量算定シート!$G156,幹材積成長量!$AK$7:$AM$7,0)),INDEX(幹材積成長量!$AH$7:$AJ$14,8,MATCH(【入力】吸収量・排出量算定シート!$G156,幹材積成長量!$AH$7:$AJ$7,0)))),0)</f>
        <v>0</v>
      </c>
      <c r="DQ156" s="187">
        <f>IFERROR(IF($F156="地位Ⅰ",INDEX(幹材積成長量!$AE$7:$AG$14,8,MATCH(【入力】吸収量・排出量算定シート!$G156,幹材積成長量!$AE$7:$AG$7,0)),IF($F156="地位Ⅲ",INDEX(幹材積成長量!$AK$7:$AM$14,8,MATCH(【入力】吸収量・排出量算定シート!$G156,幹材積成長量!$AK$7:$AM$7,0)),INDEX(幹材積成長量!$AH$7:$AJ$14,8,MATCH(【入力】吸収量・排出量算定シート!$G156,幹材積成長量!$AH$7:$AJ$7,0)))),0)</f>
        <v>0</v>
      </c>
      <c r="DR156" s="187">
        <f>IFERROR(IF($F156="地位Ⅰ",INDEX(幹材積成長量!$AE$7:$AG$14,8,MATCH(【入力】吸収量・排出量算定シート!$G156,幹材積成長量!$AE$7:$AG$7,0)),IF($F156="地位Ⅲ",INDEX(幹材積成長量!$AK$7:$AM$14,8,MATCH(【入力】吸収量・排出量算定シート!$G156,幹材積成長量!$AK$7:$AM$7,0)),INDEX(幹材積成長量!$AH$7:$AJ$14,8,MATCH(【入力】吸収量・排出量算定シート!$G156,幹材積成長量!$AH$7:$AJ$7,0)))),0)</f>
        <v>0</v>
      </c>
      <c r="DS156" s="187">
        <f>IFERROR(IF($F156="地位Ⅰ",INDEX(幹材積成長量!$AE$7:$AG$14,8,MATCH(【入力】吸収量・排出量算定シート!$G156,幹材積成長量!$AE$7:$AG$7,0)),IF($F156="地位Ⅲ",INDEX(幹材積成長量!$AK$7:$AM$14,8,MATCH(【入力】吸収量・排出量算定シート!$G156,幹材積成長量!$AK$7:$AM$7,0)),INDEX(幹材積成長量!$AH$7:$AJ$14,8,MATCH(【入力】吸収量・排出量算定シート!$G156,幹材積成長量!$AH$7:$AJ$7,0)))),0)</f>
        <v>0</v>
      </c>
      <c r="DT156" s="187">
        <f>IFERROR(IF($F156="地位Ⅰ",INDEX(幹材積成長量!$AE$7:$AG$14,8,MATCH(【入力】吸収量・排出量算定シート!$G156,幹材積成長量!$AE$7:$AG$7,0)),IF($F156="地位Ⅲ",INDEX(幹材積成長量!$AK$7:$AM$14,8,MATCH(【入力】吸収量・排出量算定シート!$G156,幹材積成長量!$AK$7:$AM$7,0)),INDEX(幹材積成長量!$AH$7:$AJ$14,8,MATCH(【入力】吸収量・排出量算定シート!$G156,幹材積成長量!$AH$7:$AJ$7,0)))),0)</f>
        <v>0</v>
      </c>
      <c r="DU156" s="187">
        <f>IFERROR(IF($F156="地位Ⅰ",INDEX(幹材積成長量!$AE$7:$AG$14,8,MATCH(【入力】吸収量・排出量算定シート!$G156,幹材積成長量!$AE$7:$AG$7,0)),IF($F156="地位Ⅲ",INDEX(幹材積成長量!$AK$7:$AM$14,8,MATCH(【入力】吸収量・排出量算定シート!$G156,幹材積成長量!$AK$7:$AM$7,0)),INDEX(幹材積成長量!$AH$7:$AJ$14,8,MATCH(【入力】吸収量・排出量算定シート!$G156,幹材積成長量!$AH$7:$AJ$7,0)))),0)</f>
        <v>0</v>
      </c>
      <c r="DV156" s="187">
        <f>IFERROR(IF($F156="地位Ⅰ",INDEX(幹材積成長量!$AE$7:$AG$14,8,MATCH(【入力】吸収量・排出量算定シート!$G156,幹材積成長量!$AE$7:$AG$7,0)),IF($F156="地位Ⅲ",INDEX(幹材積成長量!$AK$7:$AM$14,8,MATCH(【入力】吸収量・排出量算定シート!$G156,幹材積成長量!$AK$7:$AM$7,0)),INDEX(幹材積成長量!$AH$7:$AJ$14,8,MATCH(【入力】吸収量・排出量算定シート!$G156,幹材積成長量!$AH$7:$AJ$7,0)))),0)</f>
        <v>0</v>
      </c>
      <c r="DW156" s="187">
        <f>IFERROR(IF($F156="地位Ⅰ",INDEX(幹材積成長量!$AE$7:$AG$14,8,MATCH(【入力】吸収量・排出量算定シート!$G156,幹材積成長量!$AE$7:$AG$7,0)),IF($F156="地位Ⅲ",INDEX(幹材積成長量!$AK$7:$AM$14,8,MATCH(【入力】吸収量・排出量算定シート!$G156,幹材積成長量!$AK$7:$AM$7,0)),INDEX(幹材積成長量!$AH$7:$AJ$14,8,MATCH(【入力】吸収量・排出量算定シート!$G156,幹材積成長量!$AH$7:$AJ$7,0)))),0)</f>
        <v>0</v>
      </c>
      <c r="DX156" s="187">
        <f>IFERROR(IF($F156="地位Ⅰ",INDEX(幹材積成長量!$AE$7:$AG$14,8,MATCH(【入力】吸収量・排出量算定シート!$G156,幹材積成長量!$AE$7:$AG$7,0)),IF($F156="地位Ⅲ",INDEX(幹材積成長量!$AK$7:$AM$14,8,MATCH(【入力】吸収量・排出量算定シート!$G156,幹材積成長量!$AK$7:$AM$7,0)),INDEX(幹材積成長量!$AH$7:$AJ$14,8,MATCH(【入力】吸収量・排出量算定シート!$G156,幹材積成長量!$AH$7:$AJ$7,0)))),0)</f>
        <v>0</v>
      </c>
      <c r="DY156" s="187">
        <f>IFERROR(IF($F156="地位Ⅰ",INDEX(幹材積成長量!$AE$7:$AG$14,8,MATCH(【入力】吸収量・排出量算定シート!$G156,幹材積成長量!$AE$7:$AG$7,0)),IF($F156="地位Ⅲ",INDEX(幹材積成長量!$AK$7:$AM$14,8,MATCH(【入力】吸収量・排出量算定シート!$G156,幹材積成長量!$AK$7:$AM$7,0)),INDEX(幹材積成長量!$AH$7:$AJ$14,8,MATCH(【入力】吸収量・排出量算定シート!$G156,幹材積成長量!$AH$7:$AJ$7,0)))),0)</f>
        <v>0</v>
      </c>
      <c r="DZ156" s="187">
        <f>IFERROR(IF($F156="地位Ⅰ",INDEX(幹材積成長量!$AE$7:$AG$14,8,MATCH(【入力】吸収量・排出量算定シート!$G156,幹材積成長量!$AE$7:$AG$7,0)),IF($F156="地位Ⅲ",INDEX(幹材積成長量!$AK$7:$AM$14,8,MATCH(【入力】吸収量・排出量算定シート!$G156,幹材積成長量!$AK$7:$AM$7,0)),INDEX(幹材積成長量!$AH$7:$AJ$14,8,MATCH(【入力】吸収量・排出量算定シート!$G156,幹材積成長量!$AH$7:$AJ$7,0)))),0)</f>
        <v>0</v>
      </c>
      <c r="EA156" s="187">
        <f>IFERROR(IF($F156="地位Ⅰ",INDEX(幹材積成長量!$AE$7:$AG$14,8,MATCH(【入力】吸収量・排出量算定シート!$G156,幹材積成長量!$AE$7:$AG$7,0)),IF($F156="地位Ⅲ",INDEX(幹材積成長量!$AK$7:$AM$14,8,MATCH(【入力】吸収量・排出量算定シート!$G156,幹材積成長量!$AK$7:$AM$7,0)),INDEX(幹材積成長量!$AH$7:$AJ$14,8,MATCH(【入力】吸収量・排出量算定シート!$G156,幹材積成長量!$AH$7:$AJ$7,0)))),0)</f>
        <v>0</v>
      </c>
      <c r="EB156" s="187">
        <f>IFERROR(IF($F156="地位Ⅰ",INDEX(幹材積成長量!$AE$7:$AG$14,8,MATCH(【入力】吸収量・排出量算定シート!$G156,幹材積成長量!$AE$7:$AG$7,0)),IF($F156="地位Ⅲ",INDEX(幹材積成長量!$AK$7:$AM$14,8,MATCH(【入力】吸収量・排出量算定シート!$G156,幹材積成長量!$AK$7:$AM$7,0)),INDEX(幹材積成長量!$AH$7:$AJ$14,8,MATCH(【入力】吸収量・排出量算定シート!$G156,幹材積成長量!$AH$7:$AJ$7,0)))),0)</f>
        <v>0</v>
      </c>
      <c r="EC156" s="187">
        <f>IFERROR(IF($F156="地位Ⅰ",INDEX(幹材積成長量!$AE$7:$AG$14,8,MATCH(【入力】吸収量・排出量算定シート!$G156,幹材積成長量!$AE$7:$AG$7,0)),IF($F156="地位Ⅲ",INDEX(幹材積成長量!$AK$7:$AM$14,8,MATCH(【入力】吸収量・排出量算定シート!$G156,幹材積成長量!$AK$7:$AM$7,0)),INDEX(幹材積成長量!$AH$7:$AJ$14,8,MATCH(【入力】吸収量・排出量算定シート!$G156,幹材積成長量!$AH$7:$AJ$7,0)))),0)</f>
        <v>0</v>
      </c>
      <c r="ED156" s="186">
        <f t="shared" si="301"/>
        <v>0</v>
      </c>
      <c r="EE156" s="186">
        <f t="shared" si="302"/>
        <v>0</v>
      </c>
      <c r="EF156" s="186">
        <f t="shared" si="303"/>
        <v>0</v>
      </c>
      <c r="EG156" s="186">
        <f t="shared" si="304"/>
        <v>0</v>
      </c>
      <c r="EH156" s="186">
        <f t="shared" si="305"/>
        <v>0</v>
      </c>
      <c r="EI156" s="186">
        <f t="shared" si="306"/>
        <v>0</v>
      </c>
      <c r="EJ156" s="186">
        <f t="shared" si="307"/>
        <v>0</v>
      </c>
      <c r="EK156" s="186">
        <f t="shared" si="308"/>
        <v>0</v>
      </c>
      <c r="EL156" s="186">
        <f t="shared" si="309"/>
        <v>0</v>
      </c>
      <c r="EM156" s="186">
        <f t="shared" si="310"/>
        <v>0</v>
      </c>
      <c r="EN156" s="186">
        <f t="shared" si="311"/>
        <v>0</v>
      </c>
      <c r="EO156" s="186">
        <f t="shared" si="312"/>
        <v>0</v>
      </c>
      <c r="EP156" s="186">
        <f t="shared" si="313"/>
        <v>0</v>
      </c>
      <c r="EQ156" s="186">
        <f t="shared" si="314"/>
        <v>0</v>
      </c>
      <c r="ER156" s="186">
        <f t="shared" si="315"/>
        <v>0</v>
      </c>
      <c r="ES156" s="186">
        <f t="shared" si="316"/>
        <v>0</v>
      </c>
      <c r="ET156" s="186">
        <f t="shared" si="317"/>
        <v>0</v>
      </c>
    </row>
    <row r="157" spans="2:150" x14ac:dyDescent="0.3">
      <c r="B157" s="3"/>
      <c r="C157" s="3"/>
      <c r="D157" s="3"/>
      <c r="E157" s="3"/>
      <c r="G157" s="217"/>
      <c r="J157" s="3"/>
      <c r="M157" s="187">
        <f>IFERROR(IF($F157="地位Ⅰ",INDEX(幹材積成長量!$S$7:$U$148,MATCH(【入力】吸収量・排出量算定シート!$H157+(M$17-$M$17),幹材積成長量!$S$7:$S$148,0),MATCH($G157,幹材積成長量!$S$7:$U$7,0)),IF($F157="地位Ⅲ",INDEX(幹材積成長量!$Y$7:$AA$148,MATCH(【入力】吸収量・排出量算定シート!$H157+(M$17-$M$17),幹材積成長量!$Y$7:$Y$148,0),MATCH($G157,幹材積成長量!$Y$7:$AA$7,0)),INDEX(幹材積成長量!$V$7:$X$148,MATCH(【入力】吸収量・排出量算定シート!$H157+(M$17-$M$17),幹材積成長量!$V$7:$V$148,0),MATCH($G157,幹材積成長量!$V$7:$X$7,0)))),0)</f>
        <v>0</v>
      </c>
      <c r="N157" s="187">
        <f>IFERROR(IF($F157="地位Ⅰ",INDEX(幹材積成長量!$S$7:$U$148,MATCH(【入力】吸収量・排出量算定シート!$H157+(N$17-$M$17),幹材積成長量!$S$7:$S$148,0),MATCH($G157,幹材積成長量!$S$7:$U$7,0)),IF($F157="地位Ⅲ",INDEX(幹材積成長量!$Y$7:$AA$148,MATCH(【入力】吸収量・排出量算定シート!$H157+(N$17-$M$17),幹材積成長量!$Y$7:$Y$148,0),MATCH($G157,幹材積成長量!$Y$7:$AA$7,0)),INDEX(幹材積成長量!$V$7:$X$148,MATCH(【入力】吸収量・排出量算定シート!$H157+(N$17-$M$17),幹材積成長量!$V$7:$V$148,0),MATCH($G157,幹材積成長量!$V$7:$X$7,0)))),0)</f>
        <v>0</v>
      </c>
      <c r="O157" s="187">
        <f>IFERROR(IF($F157="地位Ⅰ",INDEX(幹材積成長量!$S$7:$U$148,MATCH(【入力】吸収量・排出量算定シート!$H157+(O$17-$M$17),幹材積成長量!$S$7:$S$148,0),MATCH($G157,幹材積成長量!$S$7:$U$7,0)),IF($F157="地位Ⅲ",INDEX(幹材積成長量!$Y$7:$AA$148,MATCH(【入力】吸収量・排出量算定シート!$H157+(O$17-$M$17),幹材積成長量!$Y$7:$Y$148,0),MATCH($G157,幹材積成長量!$Y$7:$AA$7,0)),INDEX(幹材積成長量!$V$7:$X$148,MATCH(【入力】吸収量・排出量算定シート!$H157+(O$17-$M$17),幹材積成長量!$V$7:$V$148,0),MATCH($G157,幹材積成長量!$V$7:$X$7,0)))),0)</f>
        <v>0</v>
      </c>
      <c r="P157" s="187">
        <f>IFERROR(IF($F157="地位Ⅰ",INDEX(幹材積成長量!$S$7:$U$148,MATCH(【入力】吸収量・排出量算定シート!$H157+(P$17-$M$17),幹材積成長量!$S$7:$S$148,0),MATCH($G157,幹材積成長量!$S$7:$U$7,0)),IF($F157="地位Ⅲ",INDEX(幹材積成長量!$Y$7:$AA$148,MATCH(【入力】吸収量・排出量算定シート!$H157+(P$17-$M$17),幹材積成長量!$Y$7:$Y$148,0),MATCH($G157,幹材積成長量!$Y$7:$AA$7,0)),INDEX(幹材積成長量!$V$7:$X$148,MATCH(【入力】吸収量・排出量算定シート!$H157+(P$17-$M$17),幹材積成長量!$V$7:$V$148,0),MATCH($G157,幹材積成長量!$V$7:$X$7,0)))),0)</f>
        <v>0</v>
      </c>
      <c r="Q157" s="187">
        <f>IFERROR(IF($F157="地位Ⅰ",INDEX(幹材積成長量!$S$7:$U$148,MATCH(【入力】吸収量・排出量算定シート!$H157+(Q$17-$M$17),幹材積成長量!$S$7:$S$148,0),MATCH($G157,幹材積成長量!$S$7:$U$7,0)),IF($F157="地位Ⅲ",INDEX(幹材積成長量!$Y$7:$AA$148,MATCH(【入力】吸収量・排出量算定シート!$H157+(Q$17-$M$17),幹材積成長量!$Y$7:$Y$148,0),MATCH($G157,幹材積成長量!$Y$7:$AA$7,0)),INDEX(幹材積成長量!$V$7:$X$148,MATCH(【入力】吸収量・排出量算定シート!$H157+(Q$17-$M$17),幹材積成長量!$V$7:$V$148,0),MATCH($G157,幹材積成長量!$V$7:$X$7,0)))),0)</f>
        <v>0</v>
      </c>
      <c r="R157" s="187">
        <f>IFERROR(IF($F157="地位Ⅰ",INDEX(幹材積成長量!$S$7:$U$148,MATCH(【入力】吸収量・排出量算定シート!$H157+(R$17-$M$17),幹材積成長量!$S$7:$S$148,0),MATCH($G157,幹材積成長量!$S$7:$U$7,0)),IF($F157="地位Ⅲ",INDEX(幹材積成長量!$Y$7:$AA$148,MATCH(【入力】吸収量・排出量算定シート!$H157+(R$17-$M$17),幹材積成長量!$Y$7:$Y$148,0),MATCH($G157,幹材積成長量!$Y$7:$AA$7,0)),INDEX(幹材積成長量!$V$7:$X$148,MATCH(【入力】吸収量・排出量算定シート!$H157+(R$17-$M$17),幹材積成長量!$V$7:$V$148,0),MATCH($G157,幹材積成長量!$V$7:$X$7,0)))),0)</f>
        <v>0</v>
      </c>
      <c r="S157" s="187">
        <f>IFERROR(IF($F157="地位Ⅰ",INDEX(幹材積成長量!$S$7:$U$148,MATCH(【入力】吸収量・排出量算定シート!$H157+(S$17-$M$17),幹材積成長量!$S$7:$S$148,0),MATCH($G157,幹材積成長量!$S$7:$U$7,0)),IF($F157="地位Ⅲ",INDEX(幹材積成長量!$Y$7:$AA$148,MATCH(【入力】吸収量・排出量算定シート!$H157+(S$17-$M$17),幹材積成長量!$Y$7:$Y$148,0),MATCH($G157,幹材積成長量!$Y$7:$AA$7,0)),INDEX(幹材積成長量!$V$7:$X$148,MATCH(【入力】吸収量・排出量算定シート!$H157+(S$17-$M$17),幹材積成長量!$V$7:$V$148,0),MATCH($G157,幹材積成長量!$V$7:$X$7,0)))),0)</f>
        <v>0</v>
      </c>
      <c r="T157" s="187">
        <f>IFERROR(IF($F157="地位Ⅰ",INDEX(幹材積成長量!$S$7:$U$148,MATCH(【入力】吸収量・排出量算定シート!$H157+(T$17-$M$17),幹材積成長量!$S$7:$S$148,0),MATCH($G157,幹材積成長量!$S$7:$U$7,0)),IF($F157="地位Ⅲ",INDEX(幹材積成長量!$Y$7:$AA$148,MATCH(【入力】吸収量・排出量算定シート!$H157+(T$17-$M$17),幹材積成長量!$Y$7:$Y$148,0),MATCH($G157,幹材積成長量!$Y$7:$AA$7,0)),INDEX(幹材積成長量!$V$7:$X$148,MATCH(【入力】吸収量・排出量算定シート!$H157+(T$17-$M$17),幹材積成長量!$V$7:$V$148,0),MATCH($G157,幹材積成長量!$V$7:$X$7,0)))),0)</f>
        <v>0</v>
      </c>
      <c r="U157" s="187">
        <f>IFERROR(IF($F157="地位Ⅰ",INDEX(幹材積成長量!$S$7:$U$148,MATCH(【入力】吸収量・排出量算定シート!$H157+(U$17-$M$17),幹材積成長量!$S$7:$S$148,0),MATCH($G157,幹材積成長量!$S$7:$U$7,0)),IF($F157="地位Ⅲ",INDEX(幹材積成長量!$Y$7:$AA$148,MATCH(【入力】吸収量・排出量算定シート!$H157+(U$17-$M$17),幹材積成長量!$Y$7:$Y$148,0),MATCH($G157,幹材積成長量!$Y$7:$AA$7,0)),INDEX(幹材積成長量!$V$7:$X$148,MATCH(【入力】吸収量・排出量算定シート!$H157+(U$17-$M$17),幹材積成長量!$V$7:$V$148,0),MATCH($G157,幹材積成長量!$V$7:$X$7,0)))),0)</f>
        <v>0</v>
      </c>
      <c r="V157" s="187">
        <f>IFERROR(IF($F157="地位Ⅰ",INDEX(幹材積成長量!$S$7:$U$148,MATCH(【入力】吸収量・排出量算定シート!$H157+(V$17-$M$17),幹材積成長量!$S$7:$S$148,0),MATCH($G157,幹材積成長量!$S$7:$U$7,0)),IF($F157="地位Ⅲ",INDEX(幹材積成長量!$Y$7:$AA$148,MATCH(【入力】吸収量・排出量算定シート!$H157+(V$17-$M$17),幹材積成長量!$Y$7:$Y$148,0),MATCH($G157,幹材積成長量!$Y$7:$AA$7,0)),INDEX(幹材積成長量!$V$7:$X$148,MATCH(【入力】吸収量・排出量算定シート!$H157+(V$17-$M$17),幹材積成長量!$V$7:$V$148,0),MATCH($G157,幹材積成長量!$V$7:$X$7,0)))),0)</f>
        <v>0</v>
      </c>
      <c r="W157" s="187">
        <f>IFERROR(IF($F157="地位Ⅰ",INDEX(幹材積成長量!$S$7:$U$148,MATCH(【入力】吸収量・排出量算定シート!$H157+(W$17-$M$17),幹材積成長量!$S$7:$S$148,0),MATCH($G157,幹材積成長量!$S$7:$U$7,0)),IF($F157="地位Ⅲ",INDEX(幹材積成長量!$Y$7:$AA$148,MATCH(【入力】吸収量・排出量算定シート!$H157+(W$17-$M$17),幹材積成長量!$Y$7:$Y$148,0),MATCH($G157,幹材積成長量!$Y$7:$AA$7,0)),INDEX(幹材積成長量!$V$7:$X$148,MATCH(【入力】吸収量・排出量算定シート!$H157+(W$17-$M$17),幹材積成長量!$V$7:$V$148,0),MATCH($G157,幹材積成長量!$V$7:$X$7,0)))),0)</f>
        <v>0</v>
      </c>
      <c r="X157" s="187">
        <f>IFERROR(IF($F157="地位Ⅰ",INDEX(幹材積成長量!$S$7:$U$148,MATCH(【入力】吸収量・排出量算定シート!$H157+(X$17-$M$17),幹材積成長量!$S$7:$S$148,0),MATCH($G157,幹材積成長量!$S$7:$U$7,0)),IF($F157="地位Ⅲ",INDEX(幹材積成長量!$Y$7:$AA$148,MATCH(【入力】吸収量・排出量算定シート!$H157+(X$17-$M$17),幹材積成長量!$Y$7:$Y$148,0),MATCH($G157,幹材積成長量!$Y$7:$AA$7,0)),INDEX(幹材積成長量!$V$7:$X$148,MATCH(【入力】吸収量・排出量算定シート!$H157+(X$17-$M$17),幹材積成長量!$V$7:$V$148,0),MATCH($G157,幹材積成長量!$V$7:$X$7,0)))),0)</f>
        <v>0</v>
      </c>
      <c r="Y157" s="187">
        <f>IFERROR(IF($F157="地位Ⅰ",INDEX(幹材積成長量!$S$7:$U$148,MATCH(【入力】吸収量・排出量算定シート!$H157+(Y$17-$M$17),幹材積成長量!$S$7:$S$148,0),MATCH($G157,幹材積成長量!$S$7:$U$7,0)),IF($F157="地位Ⅲ",INDEX(幹材積成長量!$Y$7:$AA$148,MATCH(【入力】吸収量・排出量算定シート!$H157+(Y$17-$M$17),幹材積成長量!$Y$7:$Y$148,0),MATCH($G157,幹材積成長量!$Y$7:$AA$7,0)),INDEX(幹材積成長量!$V$7:$X$148,MATCH(【入力】吸収量・排出量算定シート!$H157+(Y$17-$M$17),幹材積成長量!$V$7:$V$148,0),MATCH($G157,幹材積成長量!$V$7:$X$7,0)))),0)</f>
        <v>0</v>
      </c>
      <c r="Z157" s="187">
        <f>IFERROR(IF($F157="地位Ⅰ",INDEX(幹材積成長量!$S$7:$U$148,MATCH(【入力】吸収量・排出量算定シート!$H157+(Z$17-$M$17),幹材積成長量!$S$7:$S$148,0),MATCH($G157,幹材積成長量!$S$7:$U$7,0)),IF($F157="地位Ⅲ",INDEX(幹材積成長量!$Y$7:$AA$148,MATCH(【入力】吸収量・排出量算定シート!$H157+(Z$17-$M$17),幹材積成長量!$Y$7:$Y$148,0),MATCH($G157,幹材積成長量!$Y$7:$AA$7,0)),INDEX(幹材積成長量!$V$7:$X$148,MATCH(【入力】吸収量・排出量算定シート!$H157+(Z$17-$M$17),幹材積成長量!$V$7:$V$148,0),MATCH($G157,幹材積成長量!$V$7:$X$7,0)))),0)</f>
        <v>0</v>
      </c>
      <c r="AA157" s="187">
        <f>IFERROR(IF($F157="地位Ⅰ",INDEX(幹材積成長量!$S$7:$U$148,MATCH(【入力】吸収量・排出量算定シート!$H157+(AA$17-$M$17),幹材積成長量!$S$7:$S$148,0),MATCH($G157,幹材積成長量!$S$7:$U$7,0)),IF($F157="地位Ⅲ",INDEX(幹材積成長量!$Y$7:$AA$148,MATCH(【入力】吸収量・排出量算定シート!$H157+(AA$17-$M$17),幹材積成長量!$Y$7:$Y$148,0),MATCH($G157,幹材積成長量!$Y$7:$AA$7,0)),INDEX(幹材積成長量!$V$7:$X$148,MATCH(【入力】吸収量・排出量算定シート!$H157+(AA$17-$M$17),幹材積成長量!$V$7:$V$148,0),MATCH($G157,幹材積成長量!$V$7:$X$7,0)))),0)</f>
        <v>0</v>
      </c>
      <c r="AB157" s="187">
        <f>IFERROR(IF($F157="地位Ⅰ",INDEX(幹材積成長量!$S$7:$U$148,MATCH(【入力】吸収量・排出量算定シート!$H157+(AB$17-$M$17),幹材積成長量!$S$7:$S$148,0),MATCH($G157,幹材積成長量!$S$7:$U$7,0)),IF($F157="地位Ⅲ",INDEX(幹材積成長量!$Y$7:$AA$148,MATCH(【入力】吸収量・排出量算定シート!$H157+(AB$17-$M$17),幹材積成長量!$Y$7:$Y$148,0),MATCH($G157,幹材積成長量!$Y$7:$AA$7,0)),INDEX(幹材積成長量!$V$7:$X$148,MATCH(【入力】吸収量・排出量算定シート!$H157+(AB$17-$M$17),幹材積成長量!$V$7:$V$148,0),MATCH($G157,幹材積成長量!$V$7:$X$7,0)))),0)</f>
        <v>0</v>
      </c>
      <c r="AC157" s="187">
        <f>IFERROR(IF($F157="地位Ⅰ",INDEX(幹材積成長量!$S$7:$U$148,MATCH(【入力】吸収量・排出量算定シート!$H157+(AC$17-$M$17),幹材積成長量!$S$7:$S$148,0),MATCH($G157,幹材積成長量!$S$7:$U$7,0)),IF($F157="地位Ⅲ",INDEX(幹材積成長量!$Y$7:$AA$148,MATCH(【入力】吸収量・排出量算定シート!$H157+(AC$17-$M$17),幹材積成長量!$Y$7:$Y$148,0),MATCH($G157,幹材積成長量!$Y$7:$AA$7,0)),INDEX(幹材積成長量!$V$7:$X$148,MATCH(【入力】吸収量・排出量算定シート!$H157+(AC$17-$M$17),幹材積成長量!$V$7:$V$148,0),MATCH($G157,幹材積成長量!$V$7:$X$7,0)))),0)</f>
        <v>0</v>
      </c>
      <c r="AD157" s="2">
        <f>IFERROR(INDEX('BEF（拡大係数）'!$A$4:$AO$154,MATCH(【入力】吸収量・排出量算定シート!$H157,'BEF（拡大係数）'!$A$4:$A$154,0),MATCH($G157,'BEF（拡大係数）'!$A$4:$AO$4,0)),0)</f>
        <v>0</v>
      </c>
      <c r="AE157" s="2">
        <f>IFERROR(INDEX('BEF（拡大係数）'!$A$4:$AO$154,MATCH(【入力】吸収量・排出量算定シート!$H157,'BEF（拡大係数）'!$A$4:$A$154,0),MATCH($G157,'BEF（拡大係数）'!$A$4:$AO$4,0)),0)</f>
        <v>0</v>
      </c>
      <c r="AF157" s="2">
        <f>IFERROR(INDEX('BEF（拡大係数）'!$A$4:$AO$154,MATCH(【入力】吸収量・排出量算定シート!$H157,'BEF（拡大係数）'!$A$4:$A$154,0),MATCH($G157,'BEF（拡大係数）'!$A$4:$AO$4,0)),0)</f>
        <v>0</v>
      </c>
      <c r="AG157" s="2">
        <f>IFERROR(INDEX('BEF（拡大係数）'!$A$4:$AO$154,MATCH(【入力】吸収量・排出量算定シート!$H157,'BEF（拡大係数）'!$A$4:$A$154,0),MATCH($G157,'BEF（拡大係数）'!$A$4:$AO$4,0)),0)</f>
        <v>0</v>
      </c>
      <c r="AH157" s="2">
        <f>IFERROR(INDEX('BEF（拡大係数）'!$A$4:$AO$154,MATCH(【入力】吸収量・排出量算定シート!$H157,'BEF（拡大係数）'!$A$4:$A$154,0),MATCH($G157,'BEF（拡大係数）'!$A$4:$AO$4,0)),0)</f>
        <v>0</v>
      </c>
      <c r="AI157" s="2">
        <f>IFERROR(INDEX('BEF（拡大係数）'!$A$4:$AO$154,MATCH(【入力】吸収量・排出量算定シート!$H157,'BEF（拡大係数）'!$A$4:$A$154,0),MATCH($G157,'BEF（拡大係数）'!$A$4:$AO$4,0)),0)</f>
        <v>0</v>
      </c>
      <c r="AJ157" s="2">
        <f>IFERROR(INDEX('BEF（拡大係数）'!$A$4:$AO$154,MATCH(【入力】吸収量・排出量算定シート!$H157,'BEF（拡大係数）'!$A$4:$A$154,0),MATCH($G157,'BEF（拡大係数）'!$A$4:$AO$4,0)),0)</f>
        <v>0</v>
      </c>
      <c r="AK157" s="2">
        <f>IFERROR(INDEX('BEF（拡大係数）'!$A$4:$AO$154,MATCH(【入力】吸収量・排出量算定シート!$H157,'BEF（拡大係数）'!$A$4:$A$154,0),MATCH($G157,'BEF（拡大係数）'!$A$4:$AO$4,0)),0)</f>
        <v>0</v>
      </c>
      <c r="AL157" s="2">
        <f>IFERROR(INDEX('BEF（拡大係数）'!$A$4:$AO$154,MATCH(【入力】吸収量・排出量算定シート!$H157,'BEF（拡大係数）'!$A$4:$A$154,0),MATCH($G157,'BEF（拡大係数）'!$A$4:$AO$4,0)),0)</f>
        <v>0</v>
      </c>
      <c r="AM157" s="2">
        <f>IFERROR(INDEX('BEF（拡大係数）'!$A$4:$AO$154,MATCH(【入力】吸収量・排出量算定シート!$H157,'BEF（拡大係数）'!$A$4:$A$154,0),MATCH($G157,'BEF（拡大係数）'!$A$4:$AO$4,0)),0)</f>
        <v>0</v>
      </c>
      <c r="AN157" s="2">
        <f>IFERROR(INDEX('BEF（拡大係数）'!$A$4:$AO$154,MATCH(【入力】吸収量・排出量算定シート!$H157,'BEF（拡大係数）'!$A$4:$A$154,0),MATCH($G157,'BEF（拡大係数）'!$A$4:$AO$4,0)),0)</f>
        <v>0</v>
      </c>
      <c r="AO157" s="2">
        <f>IFERROR(INDEX('BEF（拡大係数）'!$A$4:$AO$154,MATCH(【入力】吸収量・排出量算定シート!$H157,'BEF（拡大係数）'!$A$4:$A$154,0),MATCH($G157,'BEF（拡大係数）'!$A$4:$AO$4,0)),0)</f>
        <v>0</v>
      </c>
      <c r="AP157" s="2">
        <f>IFERROR(INDEX('BEF（拡大係数）'!$A$4:$AO$154,MATCH(【入力】吸収量・排出量算定シート!$H157,'BEF（拡大係数）'!$A$4:$A$154,0),MATCH($G157,'BEF（拡大係数）'!$A$4:$AO$4,0)),0)</f>
        <v>0</v>
      </c>
      <c r="AQ157" s="2">
        <f>IFERROR(INDEX('BEF（拡大係数）'!$A$4:$AO$154,MATCH(【入力】吸収量・排出量算定シート!$H157,'BEF（拡大係数）'!$A$4:$A$154,0),MATCH($G157,'BEF（拡大係数）'!$A$4:$AO$4,0)),0)</f>
        <v>0</v>
      </c>
      <c r="AR157" s="2">
        <f>IFERROR(INDEX('BEF（拡大係数）'!$A$4:$AO$154,MATCH(【入力】吸収量・排出量算定シート!$H157,'BEF（拡大係数）'!$A$4:$A$154,0),MATCH($G157,'BEF（拡大係数）'!$A$4:$AO$4,0)),0)</f>
        <v>0</v>
      </c>
      <c r="AS157" s="2">
        <f>IFERROR(INDEX('BEF（拡大係数）'!$A$4:$AO$154,MATCH(【入力】吸収量・排出量算定シート!$H157,'BEF（拡大係数）'!$A$4:$A$154,0),MATCH($G157,'BEF（拡大係数）'!$A$4:$AO$4,0)),0)</f>
        <v>0</v>
      </c>
      <c r="AT157" s="2">
        <f>IFERROR(INDEX('BEF（拡大係数）'!$A$4:$AO$154,MATCH(【入力】吸収量・排出量算定シート!$H157,'BEF（拡大係数）'!$A$4:$A$154,0),MATCH($G157,'BEF（拡大係数）'!$A$4:$AO$4,0)),0)</f>
        <v>0</v>
      </c>
      <c r="AU157" s="2">
        <f>IFERROR(VLOOKUP($G157,パラメータ_オリジナル!$B$6:$G$45,4,FALSE),0)</f>
        <v>0</v>
      </c>
      <c r="AV157" s="2">
        <f>IFERROR(VLOOKUP($G157,パラメータ_オリジナル!$B$6:$G$45,5,FALSE),0)</f>
        <v>0</v>
      </c>
      <c r="AW157" s="2">
        <f>IFERROR(VLOOKUP($G157,パラメータ_オリジナル!$B$6:$G$45,6,FALSE),0)</f>
        <v>0</v>
      </c>
      <c r="AX157" s="125">
        <f t="shared" si="250"/>
        <v>0</v>
      </c>
      <c r="AY157" s="125">
        <f t="shared" si="251"/>
        <v>0</v>
      </c>
      <c r="AZ157" s="125">
        <f t="shared" si="252"/>
        <v>0</v>
      </c>
      <c r="BA157" s="125">
        <f t="shared" si="253"/>
        <v>0</v>
      </c>
      <c r="BB157" s="125">
        <f t="shared" si="254"/>
        <v>0</v>
      </c>
      <c r="BC157" s="125">
        <f t="shared" si="255"/>
        <v>0</v>
      </c>
      <c r="BD157" s="125">
        <f t="shared" si="256"/>
        <v>0</v>
      </c>
      <c r="BE157" s="125">
        <f t="shared" si="257"/>
        <v>0</v>
      </c>
      <c r="BF157" s="125">
        <f t="shared" si="258"/>
        <v>0</v>
      </c>
      <c r="BG157" s="125">
        <f t="shared" si="259"/>
        <v>0</v>
      </c>
      <c r="BH157" s="125">
        <f t="shared" si="260"/>
        <v>0</v>
      </c>
      <c r="BI157" s="125">
        <f t="shared" si="261"/>
        <v>0</v>
      </c>
      <c r="BJ157" s="125">
        <f t="shared" si="262"/>
        <v>0</v>
      </c>
      <c r="BK157" s="125">
        <f t="shared" si="263"/>
        <v>0</v>
      </c>
      <c r="BL157" s="125">
        <f t="shared" si="264"/>
        <v>0</v>
      </c>
      <c r="BM157" s="125">
        <f t="shared" si="265"/>
        <v>0</v>
      </c>
      <c r="BN157" s="125">
        <f t="shared" si="266"/>
        <v>0</v>
      </c>
      <c r="BO157" s="125">
        <f t="shared" si="267"/>
        <v>0</v>
      </c>
      <c r="BP157" s="125">
        <f t="shared" si="268"/>
        <v>0</v>
      </c>
      <c r="BQ157" s="125">
        <f t="shared" si="269"/>
        <v>0</v>
      </c>
      <c r="BR157" s="125">
        <f t="shared" si="270"/>
        <v>0</v>
      </c>
      <c r="BS157" s="125">
        <f t="shared" si="271"/>
        <v>0</v>
      </c>
      <c r="BT157" s="125">
        <f t="shared" si="272"/>
        <v>0</v>
      </c>
      <c r="BU157" s="125">
        <f t="shared" si="273"/>
        <v>0</v>
      </c>
      <c r="BV157" s="125">
        <f t="shared" si="274"/>
        <v>0</v>
      </c>
      <c r="BW157" s="125">
        <f t="shared" si="275"/>
        <v>0</v>
      </c>
      <c r="BX157" s="125">
        <f t="shared" si="276"/>
        <v>0</v>
      </c>
      <c r="BY157" s="125">
        <f t="shared" si="277"/>
        <v>0</v>
      </c>
      <c r="BZ157" s="125">
        <f t="shared" si="278"/>
        <v>0</v>
      </c>
      <c r="CA157" s="125">
        <f t="shared" si="279"/>
        <v>0</v>
      </c>
      <c r="CB157" s="125">
        <f t="shared" si="280"/>
        <v>0</v>
      </c>
      <c r="CC157" s="125">
        <f t="shared" si="281"/>
        <v>0</v>
      </c>
      <c r="CD157" s="125">
        <f t="shared" si="282"/>
        <v>0</v>
      </c>
      <c r="CE157" s="125">
        <f t="shared" si="283"/>
        <v>0</v>
      </c>
      <c r="CF157" s="2">
        <f>IFERROR(IF($F157="地位Ⅰ",INDEX(幹材積成長量!$I$7:$K$148,MATCH((【入力】吸収量・排出量算定シート!$H157+(【入力】吸収量・排出量算定シート!CF$17-【入力】吸収量・排出量算定シート!$CF$17)),幹材積成長量!$I$7:$I$148,0),MATCH(【入力】吸収量・排出量算定シート!$G157,幹材積成長量!$I$7:$K$7,0)),IF($F157="地位Ⅲ",INDEX(幹材積成長量!$O$7:$Q$148,MATCH((【入力】吸収量・排出量算定シート!$H157+(【入力】吸収量・排出量算定シート!CF$17-【入力】吸収量・排出量算定シート!$CF$17)),幹材積成長量!$O$7:$O$148,0),MATCH(【入力】吸収量・排出量算定シート!$G157,幹材積成長量!$O$7:$Q$7,0)),INDEX(幹材積成長量!$L$7:$N$148,MATCH((【入力】吸収量・排出量算定シート!$H157+(【入力】吸収量・排出量算定シート!CF$17-【入力】吸収量・排出量算定シート!$CF$17)),幹材積成長量!$L$7:$L$148,0),MATCH(【入力】吸収量・排出量算定シート!$G157,幹材積成長量!$L$7:$N$7,0)))),0)</f>
        <v>0</v>
      </c>
      <c r="CG157" s="2">
        <f>IFERROR(IF($F157="地位Ⅰ",INDEX(幹材積成長量!$I$7:$K$148,MATCH((【入力】吸収量・排出量算定シート!$H157+(【入力】吸収量・排出量算定シート!CG$17-【入力】吸収量・排出量算定シート!$CF$17)),幹材積成長量!$I$7:$I$148,0),MATCH(【入力】吸収量・排出量算定シート!$G157,幹材積成長量!$I$7:$K$7,0)),IF($F157="地位Ⅲ",INDEX(幹材積成長量!$O$7:$Q$148,MATCH((【入力】吸収量・排出量算定シート!$H157+(【入力】吸収量・排出量算定シート!CG$17-【入力】吸収量・排出量算定シート!$CF$17)),幹材積成長量!$O$7:$O$148,0),MATCH(【入力】吸収量・排出量算定シート!$G157,幹材積成長量!$O$7:$Q$7,0)),INDEX(幹材積成長量!$L$7:$N$148,MATCH((【入力】吸収量・排出量算定シート!$H157+(【入力】吸収量・排出量算定シート!CG$17-【入力】吸収量・排出量算定シート!$CF$17)),幹材積成長量!$L$7:$L$148,0),MATCH(【入力】吸収量・排出量算定シート!$G157,幹材積成長量!$L$7:$N$7,0)))),0)</f>
        <v>0</v>
      </c>
      <c r="CH157" s="2">
        <f>IFERROR(IF($F157="地位Ⅰ",INDEX(幹材積成長量!$I$7:$K$148,MATCH((【入力】吸収量・排出量算定シート!$H157+(【入力】吸収量・排出量算定シート!CH$17-【入力】吸収量・排出量算定シート!$CF$17)),幹材積成長量!$I$7:$I$148,0),MATCH(【入力】吸収量・排出量算定シート!$G157,幹材積成長量!$I$7:$K$7,0)),IF($F157="地位Ⅲ",INDEX(幹材積成長量!$O$7:$Q$148,MATCH((【入力】吸収量・排出量算定シート!$H157+(【入力】吸収量・排出量算定シート!CH$17-【入力】吸収量・排出量算定シート!$CF$17)),幹材積成長量!$O$7:$O$148,0),MATCH(【入力】吸収量・排出量算定シート!$G157,幹材積成長量!$O$7:$Q$7,0)),INDEX(幹材積成長量!$L$7:$N$148,MATCH((【入力】吸収量・排出量算定シート!$H157+(【入力】吸収量・排出量算定シート!CH$17-【入力】吸収量・排出量算定シート!$CF$17)),幹材積成長量!$L$7:$L$148,0),MATCH(【入力】吸収量・排出量算定シート!$G157,幹材積成長量!$L$7:$N$7,0)))),0)</f>
        <v>0</v>
      </c>
      <c r="CI157" s="2">
        <f>IFERROR(IF($F157="地位Ⅰ",INDEX(幹材積成長量!$I$7:$K$148,MATCH((【入力】吸収量・排出量算定シート!$H157+(【入力】吸収量・排出量算定シート!CI$17-【入力】吸収量・排出量算定シート!$CF$17)),幹材積成長量!$I$7:$I$148,0),MATCH(【入力】吸収量・排出量算定シート!$G157,幹材積成長量!$I$7:$K$7,0)),IF($F157="地位Ⅲ",INDEX(幹材積成長量!$O$7:$Q$148,MATCH((【入力】吸収量・排出量算定シート!$H157+(【入力】吸収量・排出量算定シート!CI$17-【入力】吸収量・排出量算定シート!$CF$17)),幹材積成長量!$O$7:$O$148,0),MATCH(【入力】吸収量・排出量算定シート!$G157,幹材積成長量!$O$7:$Q$7,0)),INDEX(幹材積成長量!$L$7:$N$148,MATCH((【入力】吸収量・排出量算定シート!$H157+(【入力】吸収量・排出量算定シート!CI$17-【入力】吸収量・排出量算定シート!$CF$17)),幹材積成長量!$L$7:$L$148,0),MATCH(【入力】吸収量・排出量算定シート!$G157,幹材積成長量!$L$7:$N$7,0)))),0)</f>
        <v>0</v>
      </c>
      <c r="CJ157" s="2">
        <f>IFERROR(IF($F157="地位Ⅰ",INDEX(幹材積成長量!$I$7:$K$148,MATCH((【入力】吸収量・排出量算定シート!$H157+(【入力】吸収量・排出量算定シート!CJ$17-【入力】吸収量・排出量算定シート!$CF$17)),幹材積成長量!$I$7:$I$148,0),MATCH(【入力】吸収量・排出量算定シート!$G157,幹材積成長量!$I$7:$K$7,0)),IF($F157="地位Ⅲ",INDEX(幹材積成長量!$O$7:$Q$148,MATCH((【入力】吸収量・排出量算定シート!$H157+(【入力】吸収量・排出量算定シート!CJ$17-【入力】吸収量・排出量算定シート!$CF$17)),幹材積成長量!$O$7:$O$148,0),MATCH(【入力】吸収量・排出量算定シート!$G157,幹材積成長量!$O$7:$Q$7,0)),INDEX(幹材積成長量!$L$7:$N$148,MATCH((【入力】吸収量・排出量算定シート!$H157+(【入力】吸収量・排出量算定シート!CJ$17-【入力】吸収量・排出量算定シート!$CF$17)),幹材積成長量!$L$7:$L$148,0),MATCH(【入力】吸収量・排出量算定シート!$G157,幹材積成長量!$L$7:$N$7,0)))),0)</f>
        <v>0</v>
      </c>
      <c r="CK157" s="2">
        <f>IFERROR(IF($F157="地位Ⅰ",INDEX(幹材積成長量!$I$7:$K$148,MATCH((【入力】吸収量・排出量算定シート!$H157+(【入力】吸収量・排出量算定シート!CK$17-【入力】吸収量・排出量算定シート!$CF$17)),幹材積成長量!$I$7:$I$148,0),MATCH(【入力】吸収量・排出量算定シート!$G157,幹材積成長量!$I$7:$K$7,0)),IF($F157="地位Ⅲ",INDEX(幹材積成長量!$O$7:$Q$148,MATCH((【入力】吸収量・排出量算定シート!$H157+(【入力】吸収量・排出量算定シート!CK$17-【入力】吸収量・排出量算定シート!$CF$17)),幹材積成長量!$O$7:$O$148,0),MATCH(【入力】吸収量・排出量算定シート!$G157,幹材積成長量!$O$7:$Q$7,0)),INDEX(幹材積成長量!$L$7:$N$148,MATCH((【入力】吸収量・排出量算定シート!$H157+(【入力】吸収量・排出量算定シート!CK$17-【入力】吸収量・排出量算定シート!$CF$17)),幹材積成長量!$L$7:$L$148,0),MATCH(【入力】吸収量・排出量算定シート!$G157,幹材積成長量!$L$7:$N$7,0)))),0)</f>
        <v>0</v>
      </c>
      <c r="CL157" s="2">
        <f>IFERROR(IF($F157="地位Ⅰ",INDEX(幹材積成長量!$I$7:$K$148,MATCH((【入力】吸収量・排出量算定シート!$H157+(【入力】吸収量・排出量算定シート!CL$17-【入力】吸収量・排出量算定シート!$CF$17)),幹材積成長量!$I$7:$I$148,0),MATCH(【入力】吸収量・排出量算定シート!$G157,幹材積成長量!$I$7:$K$7,0)),IF($F157="地位Ⅲ",INDEX(幹材積成長量!$O$7:$Q$148,MATCH((【入力】吸収量・排出量算定シート!$H157+(【入力】吸収量・排出量算定シート!CL$17-【入力】吸収量・排出量算定シート!$CF$17)),幹材積成長量!$O$7:$O$148,0),MATCH(【入力】吸収量・排出量算定シート!$G157,幹材積成長量!$O$7:$Q$7,0)),INDEX(幹材積成長量!$L$7:$N$148,MATCH((【入力】吸収量・排出量算定シート!$H157+(【入力】吸収量・排出量算定シート!CL$17-【入力】吸収量・排出量算定シート!$CF$17)),幹材積成長量!$L$7:$L$148,0),MATCH(【入力】吸収量・排出量算定シート!$G157,幹材積成長量!$L$7:$N$7,0)))),0)</f>
        <v>0</v>
      </c>
      <c r="CM157" s="2">
        <f>IFERROR(IF($F157="地位Ⅰ",INDEX(幹材積成長量!$I$7:$K$148,MATCH((【入力】吸収量・排出量算定シート!$H157+(【入力】吸収量・排出量算定シート!CM$17-【入力】吸収量・排出量算定シート!$CF$17)),幹材積成長量!$I$7:$I$148,0),MATCH(【入力】吸収量・排出量算定シート!$G157,幹材積成長量!$I$7:$K$7,0)),IF($F157="地位Ⅲ",INDEX(幹材積成長量!$O$7:$Q$148,MATCH((【入力】吸収量・排出量算定シート!$H157+(【入力】吸収量・排出量算定シート!CM$17-【入力】吸収量・排出量算定シート!$CF$17)),幹材積成長量!$O$7:$O$148,0),MATCH(【入力】吸収量・排出量算定シート!$G157,幹材積成長量!$O$7:$Q$7,0)),INDEX(幹材積成長量!$L$7:$N$148,MATCH((【入力】吸収量・排出量算定シート!$H157+(【入力】吸収量・排出量算定シート!CM$17-【入力】吸収量・排出量算定シート!$CF$17)),幹材積成長量!$L$7:$L$148,0),MATCH(【入力】吸収量・排出量算定シート!$G157,幹材積成長量!$L$7:$N$7,0)))),0)</f>
        <v>0</v>
      </c>
      <c r="CN157" s="2">
        <f>IFERROR(IF($F157="地位Ⅰ",INDEX(幹材積成長量!$I$7:$K$148,MATCH((【入力】吸収量・排出量算定シート!$H157+(【入力】吸収量・排出量算定シート!CN$17-【入力】吸収量・排出量算定シート!$CF$17)),幹材積成長量!$I$7:$I$148,0),MATCH(【入力】吸収量・排出量算定シート!$G157,幹材積成長量!$I$7:$K$7,0)),IF($F157="地位Ⅲ",INDEX(幹材積成長量!$O$7:$Q$148,MATCH((【入力】吸収量・排出量算定シート!$H157+(【入力】吸収量・排出量算定シート!CN$17-【入力】吸収量・排出量算定シート!$CF$17)),幹材積成長量!$O$7:$O$148,0),MATCH(【入力】吸収量・排出量算定シート!$G157,幹材積成長量!$O$7:$Q$7,0)),INDEX(幹材積成長量!$L$7:$N$148,MATCH((【入力】吸収量・排出量算定シート!$H157+(【入力】吸収量・排出量算定シート!CN$17-【入力】吸収量・排出量算定シート!$CF$17)),幹材積成長量!$L$7:$L$148,0),MATCH(【入力】吸収量・排出量算定シート!$G157,幹材積成長量!$L$7:$N$7,0)))),0)</f>
        <v>0</v>
      </c>
      <c r="CO157" s="2">
        <f>IFERROR(IF($F157="地位Ⅰ",INDEX(幹材積成長量!$I$7:$K$148,MATCH((【入力】吸収量・排出量算定シート!$H157+(【入力】吸収量・排出量算定シート!CO$17-【入力】吸収量・排出量算定シート!$CF$17)),幹材積成長量!$I$7:$I$148,0),MATCH(【入力】吸収量・排出量算定シート!$G157,幹材積成長量!$I$7:$K$7,0)),IF($F157="地位Ⅲ",INDEX(幹材積成長量!$O$7:$Q$148,MATCH((【入力】吸収量・排出量算定シート!$H157+(【入力】吸収量・排出量算定シート!CO$17-【入力】吸収量・排出量算定シート!$CF$17)),幹材積成長量!$O$7:$O$148,0),MATCH(【入力】吸収量・排出量算定シート!$G157,幹材積成長量!$O$7:$Q$7,0)),INDEX(幹材積成長量!$L$7:$N$148,MATCH((【入力】吸収量・排出量算定シート!$H157+(【入力】吸収量・排出量算定シート!CO$17-【入力】吸収量・排出量算定シート!$CF$17)),幹材積成長量!$L$7:$L$148,0),MATCH(【入力】吸収量・排出量算定シート!$G157,幹材積成長量!$L$7:$N$7,0)))),0)</f>
        <v>0</v>
      </c>
      <c r="CP157" s="2">
        <f>IFERROR(IF($F157="地位Ⅰ",INDEX(幹材積成長量!$I$7:$K$148,MATCH((【入力】吸収量・排出量算定シート!$H157+(【入力】吸収量・排出量算定シート!CP$17-【入力】吸収量・排出量算定シート!$CF$17)),幹材積成長量!$I$7:$I$148,0),MATCH(【入力】吸収量・排出量算定シート!$G157,幹材積成長量!$I$7:$K$7,0)),IF($F157="地位Ⅲ",INDEX(幹材積成長量!$O$7:$Q$148,MATCH((【入力】吸収量・排出量算定シート!$H157+(【入力】吸収量・排出量算定シート!CP$17-【入力】吸収量・排出量算定シート!$CF$17)),幹材積成長量!$O$7:$O$148,0),MATCH(【入力】吸収量・排出量算定シート!$G157,幹材積成長量!$O$7:$Q$7,0)),INDEX(幹材積成長量!$L$7:$N$148,MATCH((【入力】吸収量・排出量算定シート!$H157+(【入力】吸収量・排出量算定シート!CP$17-【入力】吸収量・排出量算定シート!$CF$17)),幹材積成長量!$L$7:$L$148,0),MATCH(【入力】吸収量・排出量算定シート!$G157,幹材積成長量!$L$7:$N$7,0)))),0)</f>
        <v>0</v>
      </c>
      <c r="CQ157" s="2">
        <f>IFERROR(IF($F157="地位Ⅰ",INDEX(幹材積成長量!$I$7:$K$148,MATCH((【入力】吸収量・排出量算定シート!$H157+(【入力】吸収量・排出量算定シート!CQ$17-【入力】吸収量・排出量算定シート!$CF$17)),幹材積成長量!$I$7:$I$148,0),MATCH(【入力】吸収量・排出量算定シート!$G157,幹材積成長量!$I$7:$K$7,0)),IF($F157="地位Ⅲ",INDEX(幹材積成長量!$O$7:$Q$148,MATCH((【入力】吸収量・排出量算定シート!$H157+(【入力】吸収量・排出量算定シート!CQ$17-【入力】吸収量・排出量算定シート!$CF$17)),幹材積成長量!$O$7:$O$148,0),MATCH(【入力】吸収量・排出量算定シート!$G157,幹材積成長量!$O$7:$Q$7,0)),INDEX(幹材積成長量!$L$7:$N$148,MATCH((【入力】吸収量・排出量算定シート!$H157+(【入力】吸収量・排出量算定シート!CQ$17-【入力】吸収量・排出量算定シート!$CF$17)),幹材積成長量!$L$7:$L$148,0),MATCH(【入力】吸収量・排出量算定シート!$G157,幹材積成長量!$L$7:$N$7,0)))),0)</f>
        <v>0</v>
      </c>
      <c r="CR157" s="2">
        <f>IFERROR(IF($F157="地位Ⅰ",INDEX(幹材積成長量!$I$7:$K$148,MATCH((【入力】吸収量・排出量算定シート!$H157+(【入力】吸収量・排出量算定シート!CR$17-【入力】吸収量・排出量算定シート!$CF$17)),幹材積成長量!$I$7:$I$148,0),MATCH(【入力】吸収量・排出量算定シート!$G157,幹材積成長量!$I$7:$K$7,0)),IF($F157="地位Ⅲ",INDEX(幹材積成長量!$O$7:$Q$148,MATCH((【入力】吸収量・排出量算定シート!$H157+(【入力】吸収量・排出量算定シート!CR$17-【入力】吸収量・排出量算定シート!$CF$17)),幹材積成長量!$O$7:$O$148,0),MATCH(【入力】吸収量・排出量算定シート!$G157,幹材積成長量!$O$7:$Q$7,0)),INDEX(幹材積成長量!$L$7:$N$148,MATCH((【入力】吸収量・排出量算定シート!$H157+(【入力】吸収量・排出量算定シート!CR$17-【入力】吸収量・排出量算定シート!$CF$17)),幹材積成長量!$L$7:$L$148,0),MATCH(【入力】吸収量・排出量算定シート!$G157,幹材積成長量!$L$7:$N$7,0)))),0)</f>
        <v>0</v>
      </c>
      <c r="CS157" s="2">
        <f>IFERROR(IF($F157="地位Ⅰ",INDEX(幹材積成長量!$I$7:$K$148,MATCH((【入力】吸収量・排出量算定シート!$H157+(【入力】吸収量・排出量算定シート!CS$17-【入力】吸収量・排出量算定シート!$CF$17)),幹材積成長量!$I$7:$I$148,0),MATCH(【入力】吸収量・排出量算定シート!$G157,幹材積成長量!$I$7:$K$7,0)),IF($F157="地位Ⅲ",INDEX(幹材積成長量!$O$7:$Q$148,MATCH((【入力】吸収量・排出量算定シート!$H157+(【入力】吸収量・排出量算定シート!CS$17-【入力】吸収量・排出量算定シート!$CF$17)),幹材積成長量!$O$7:$O$148,0),MATCH(【入力】吸収量・排出量算定シート!$G157,幹材積成長量!$O$7:$Q$7,0)),INDEX(幹材積成長量!$L$7:$N$148,MATCH((【入力】吸収量・排出量算定シート!$H157+(【入力】吸収量・排出量算定シート!CS$17-【入力】吸収量・排出量算定シート!$CF$17)),幹材積成長量!$L$7:$L$148,0),MATCH(【入力】吸収量・排出量算定シート!$G157,幹材積成長量!$L$7:$N$7,0)))),0)</f>
        <v>0</v>
      </c>
      <c r="CT157" s="2">
        <f>IFERROR(IF($F157="地位Ⅰ",INDEX(幹材積成長量!$I$7:$K$148,MATCH((【入力】吸収量・排出量算定シート!$H157+(【入力】吸収量・排出量算定シート!CT$17-【入力】吸収量・排出量算定シート!$CF$17)),幹材積成長量!$I$7:$I$148,0),MATCH(【入力】吸収量・排出量算定シート!$G157,幹材積成長量!$I$7:$K$7,0)),IF($F157="地位Ⅲ",INDEX(幹材積成長量!$O$7:$Q$148,MATCH((【入力】吸収量・排出量算定シート!$H157+(【入力】吸収量・排出量算定シート!CT$17-【入力】吸収量・排出量算定シート!$CF$17)),幹材積成長量!$O$7:$O$148,0),MATCH(【入力】吸収量・排出量算定シート!$G157,幹材積成長量!$O$7:$Q$7,0)),INDEX(幹材積成長量!$L$7:$N$148,MATCH((【入力】吸収量・排出量算定シート!$H157+(【入力】吸収量・排出量算定シート!CT$17-【入力】吸収量・排出量算定シート!$CF$17)),幹材積成長量!$L$7:$L$148,0),MATCH(【入力】吸収量・排出量算定シート!$G157,幹材積成長量!$L$7:$N$7,0)))),0)</f>
        <v>0</v>
      </c>
      <c r="CU157" s="2">
        <f>IFERROR(IF($F157="地位Ⅰ",INDEX(幹材積成長量!$I$7:$K$148,MATCH((【入力】吸収量・排出量算定シート!$H157+(【入力】吸収量・排出量算定シート!CU$17-【入力】吸収量・排出量算定シート!$CF$17)),幹材積成長量!$I$7:$I$148,0),MATCH(【入力】吸収量・排出量算定シート!$G157,幹材積成長量!$I$7:$K$7,0)),IF($F157="地位Ⅲ",INDEX(幹材積成長量!$O$7:$Q$148,MATCH((【入力】吸収量・排出量算定シート!$H157+(【入力】吸収量・排出量算定シート!CU$17-【入力】吸収量・排出量算定シート!$CF$17)),幹材積成長量!$O$7:$O$148,0),MATCH(【入力】吸収量・排出量算定シート!$G157,幹材積成長量!$O$7:$Q$7,0)),INDEX(幹材積成長量!$L$7:$N$148,MATCH((【入力】吸収量・排出量算定シート!$H157+(【入力】吸収量・排出量算定シート!CU$17-【入力】吸収量・排出量算定シート!$CF$17)),幹材積成長量!$L$7:$L$148,0),MATCH(【入力】吸収量・排出量算定シート!$G157,幹材積成長量!$L$7:$N$7,0)))),0)</f>
        <v>0</v>
      </c>
      <c r="CV157" s="2">
        <f>IFERROR(IF($F157="地位Ⅰ",INDEX(幹材積成長量!$I$7:$K$148,MATCH((【入力】吸収量・排出量算定シート!$H157+(【入力】吸収量・排出量算定シート!CV$17-【入力】吸収量・排出量算定シート!$CF$17)),幹材積成長量!$I$7:$I$148,0),MATCH(【入力】吸収量・排出量算定シート!$G157,幹材積成長量!$I$7:$K$7,0)),IF($F157="地位Ⅲ",INDEX(幹材積成長量!$O$7:$Q$148,MATCH((【入力】吸収量・排出量算定シート!$H157+(【入力】吸収量・排出量算定シート!CV$17-【入力】吸収量・排出量算定シート!$CF$17)),幹材積成長量!$O$7:$O$148,0),MATCH(【入力】吸収量・排出量算定シート!$G157,幹材積成長量!$O$7:$Q$7,0)),INDEX(幹材積成長量!$L$7:$N$148,MATCH((【入力】吸収量・排出量算定シート!$H157+(【入力】吸収量・排出量算定シート!CV$17-【入力】吸収量・排出量算定シート!$CF$17)),幹材積成長量!$L$7:$L$148,0),MATCH(【入力】吸収量・排出量算定シート!$G157,幹材積成長量!$L$7:$N$7,0)))),0)</f>
        <v>0</v>
      </c>
      <c r="CW157" s="2">
        <f t="shared" si="284"/>
        <v>0</v>
      </c>
      <c r="CX157" s="2">
        <f t="shared" si="285"/>
        <v>0</v>
      </c>
      <c r="CY157" s="2">
        <f t="shared" si="286"/>
        <v>0</v>
      </c>
      <c r="CZ157" s="2">
        <f t="shared" si="287"/>
        <v>0</v>
      </c>
      <c r="DA157" s="2">
        <f t="shared" si="288"/>
        <v>0</v>
      </c>
      <c r="DB157" s="2">
        <f t="shared" si="289"/>
        <v>0</v>
      </c>
      <c r="DC157" s="2">
        <f t="shared" si="290"/>
        <v>0</v>
      </c>
      <c r="DD157" s="2">
        <f t="shared" si="291"/>
        <v>0</v>
      </c>
      <c r="DE157" s="2">
        <f t="shared" si="292"/>
        <v>0</v>
      </c>
      <c r="DF157" s="2">
        <f t="shared" si="293"/>
        <v>0</v>
      </c>
      <c r="DG157" s="2">
        <f t="shared" si="294"/>
        <v>0</v>
      </c>
      <c r="DH157" s="2">
        <f t="shared" si="295"/>
        <v>0</v>
      </c>
      <c r="DI157" s="2">
        <f t="shared" si="296"/>
        <v>0</v>
      </c>
      <c r="DJ157" s="2">
        <f t="shared" si="297"/>
        <v>0</v>
      </c>
      <c r="DK157" s="2">
        <f t="shared" si="298"/>
        <v>0</v>
      </c>
      <c r="DL157" s="2">
        <f t="shared" si="299"/>
        <v>0</v>
      </c>
      <c r="DM157" s="2">
        <f t="shared" si="300"/>
        <v>0</v>
      </c>
      <c r="DN157" s="187">
        <f>IFERROR(IF($F157="地位Ⅰ",INDEX(幹材積成長量!$AE$7:$AG$14,8,MATCH(【入力】吸収量・排出量算定シート!$G157,幹材積成長量!$AE$7:$AG$7,0)),IF($F157="地位Ⅲ",INDEX(幹材積成長量!$AK$7:$AM$14,8,MATCH(【入力】吸収量・排出量算定シート!$G157,幹材積成長量!$AK$7:$AM$7,0)),INDEX(幹材積成長量!$AH$7:$AJ$14,8,MATCH(【入力】吸収量・排出量算定シート!$G157,幹材積成長量!$AH$7:$AJ$7,0)))),0)</f>
        <v>0</v>
      </c>
      <c r="DO157" s="187">
        <f>IFERROR(IF($F157="地位Ⅰ",INDEX(幹材積成長量!$AE$7:$AG$14,8,MATCH(【入力】吸収量・排出量算定シート!$G157,幹材積成長量!$AE$7:$AG$7,0)),IF($F157="地位Ⅲ",INDEX(幹材積成長量!$AK$7:$AM$14,8,MATCH(【入力】吸収量・排出量算定シート!$G157,幹材積成長量!$AK$7:$AM$7,0)),INDEX(幹材積成長量!$AH$7:$AJ$14,8,MATCH(【入力】吸収量・排出量算定シート!$G157,幹材積成長量!$AH$7:$AJ$7,0)))),0)</f>
        <v>0</v>
      </c>
      <c r="DP157" s="187">
        <f>IFERROR(IF($F157="地位Ⅰ",INDEX(幹材積成長量!$AE$7:$AG$14,8,MATCH(【入力】吸収量・排出量算定シート!$G157,幹材積成長量!$AE$7:$AG$7,0)),IF($F157="地位Ⅲ",INDEX(幹材積成長量!$AK$7:$AM$14,8,MATCH(【入力】吸収量・排出量算定シート!$G157,幹材積成長量!$AK$7:$AM$7,0)),INDEX(幹材積成長量!$AH$7:$AJ$14,8,MATCH(【入力】吸収量・排出量算定シート!$G157,幹材積成長量!$AH$7:$AJ$7,0)))),0)</f>
        <v>0</v>
      </c>
      <c r="DQ157" s="187">
        <f>IFERROR(IF($F157="地位Ⅰ",INDEX(幹材積成長量!$AE$7:$AG$14,8,MATCH(【入力】吸収量・排出量算定シート!$G157,幹材積成長量!$AE$7:$AG$7,0)),IF($F157="地位Ⅲ",INDEX(幹材積成長量!$AK$7:$AM$14,8,MATCH(【入力】吸収量・排出量算定シート!$G157,幹材積成長量!$AK$7:$AM$7,0)),INDEX(幹材積成長量!$AH$7:$AJ$14,8,MATCH(【入力】吸収量・排出量算定シート!$G157,幹材積成長量!$AH$7:$AJ$7,0)))),0)</f>
        <v>0</v>
      </c>
      <c r="DR157" s="187">
        <f>IFERROR(IF($F157="地位Ⅰ",INDEX(幹材積成長量!$AE$7:$AG$14,8,MATCH(【入力】吸収量・排出量算定シート!$G157,幹材積成長量!$AE$7:$AG$7,0)),IF($F157="地位Ⅲ",INDEX(幹材積成長量!$AK$7:$AM$14,8,MATCH(【入力】吸収量・排出量算定シート!$G157,幹材積成長量!$AK$7:$AM$7,0)),INDEX(幹材積成長量!$AH$7:$AJ$14,8,MATCH(【入力】吸収量・排出量算定シート!$G157,幹材積成長量!$AH$7:$AJ$7,0)))),0)</f>
        <v>0</v>
      </c>
      <c r="DS157" s="187">
        <f>IFERROR(IF($F157="地位Ⅰ",INDEX(幹材積成長量!$AE$7:$AG$14,8,MATCH(【入力】吸収量・排出量算定シート!$G157,幹材積成長量!$AE$7:$AG$7,0)),IF($F157="地位Ⅲ",INDEX(幹材積成長量!$AK$7:$AM$14,8,MATCH(【入力】吸収量・排出量算定シート!$G157,幹材積成長量!$AK$7:$AM$7,0)),INDEX(幹材積成長量!$AH$7:$AJ$14,8,MATCH(【入力】吸収量・排出量算定シート!$G157,幹材積成長量!$AH$7:$AJ$7,0)))),0)</f>
        <v>0</v>
      </c>
      <c r="DT157" s="187">
        <f>IFERROR(IF($F157="地位Ⅰ",INDEX(幹材積成長量!$AE$7:$AG$14,8,MATCH(【入力】吸収量・排出量算定シート!$G157,幹材積成長量!$AE$7:$AG$7,0)),IF($F157="地位Ⅲ",INDEX(幹材積成長量!$AK$7:$AM$14,8,MATCH(【入力】吸収量・排出量算定シート!$G157,幹材積成長量!$AK$7:$AM$7,0)),INDEX(幹材積成長量!$AH$7:$AJ$14,8,MATCH(【入力】吸収量・排出量算定シート!$G157,幹材積成長量!$AH$7:$AJ$7,0)))),0)</f>
        <v>0</v>
      </c>
      <c r="DU157" s="187">
        <f>IFERROR(IF($F157="地位Ⅰ",INDEX(幹材積成長量!$AE$7:$AG$14,8,MATCH(【入力】吸収量・排出量算定シート!$G157,幹材積成長量!$AE$7:$AG$7,0)),IF($F157="地位Ⅲ",INDEX(幹材積成長量!$AK$7:$AM$14,8,MATCH(【入力】吸収量・排出量算定シート!$G157,幹材積成長量!$AK$7:$AM$7,0)),INDEX(幹材積成長量!$AH$7:$AJ$14,8,MATCH(【入力】吸収量・排出量算定シート!$G157,幹材積成長量!$AH$7:$AJ$7,0)))),0)</f>
        <v>0</v>
      </c>
      <c r="DV157" s="187">
        <f>IFERROR(IF($F157="地位Ⅰ",INDEX(幹材積成長量!$AE$7:$AG$14,8,MATCH(【入力】吸収量・排出量算定シート!$G157,幹材積成長量!$AE$7:$AG$7,0)),IF($F157="地位Ⅲ",INDEX(幹材積成長量!$AK$7:$AM$14,8,MATCH(【入力】吸収量・排出量算定シート!$G157,幹材積成長量!$AK$7:$AM$7,0)),INDEX(幹材積成長量!$AH$7:$AJ$14,8,MATCH(【入力】吸収量・排出量算定シート!$G157,幹材積成長量!$AH$7:$AJ$7,0)))),0)</f>
        <v>0</v>
      </c>
      <c r="DW157" s="187">
        <f>IFERROR(IF($F157="地位Ⅰ",INDEX(幹材積成長量!$AE$7:$AG$14,8,MATCH(【入力】吸収量・排出量算定シート!$G157,幹材積成長量!$AE$7:$AG$7,0)),IF($F157="地位Ⅲ",INDEX(幹材積成長量!$AK$7:$AM$14,8,MATCH(【入力】吸収量・排出量算定シート!$G157,幹材積成長量!$AK$7:$AM$7,0)),INDEX(幹材積成長量!$AH$7:$AJ$14,8,MATCH(【入力】吸収量・排出量算定シート!$G157,幹材積成長量!$AH$7:$AJ$7,0)))),0)</f>
        <v>0</v>
      </c>
      <c r="DX157" s="187">
        <f>IFERROR(IF($F157="地位Ⅰ",INDEX(幹材積成長量!$AE$7:$AG$14,8,MATCH(【入力】吸収量・排出量算定シート!$G157,幹材積成長量!$AE$7:$AG$7,0)),IF($F157="地位Ⅲ",INDEX(幹材積成長量!$AK$7:$AM$14,8,MATCH(【入力】吸収量・排出量算定シート!$G157,幹材積成長量!$AK$7:$AM$7,0)),INDEX(幹材積成長量!$AH$7:$AJ$14,8,MATCH(【入力】吸収量・排出量算定シート!$G157,幹材積成長量!$AH$7:$AJ$7,0)))),0)</f>
        <v>0</v>
      </c>
      <c r="DY157" s="187">
        <f>IFERROR(IF($F157="地位Ⅰ",INDEX(幹材積成長量!$AE$7:$AG$14,8,MATCH(【入力】吸収量・排出量算定シート!$G157,幹材積成長量!$AE$7:$AG$7,0)),IF($F157="地位Ⅲ",INDEX(幹材積成長量!$AK$7:$AM$14,8,MATCH(【入力】吸収量・排出量算定シート!$G157,幹材積成長量!$AK$7:$AM$7,0)),INDEX(幹材積成長量!$AH$7:$AJ$14,8,MATCH(【入力】吸収量・排出量算定シート!$G157,幹材積成長量!$AH$7:$AJ$7,0)))),0)</f>
        <v>0</v>
      </c>
      <c r="DZ157" s="187">
        <f>IFERROR(IF($F157="地位Ⅰ",INDEX(幹材積成長量!$AE$7:$AG$14,8,MATCH(【入力】吸収量・排出量算定シート!$G157,幹材積成長量!$AE$7:$AG$7,0)),IF($F157="地位Ⅲ",INDEX(幹材積成長量!$AK$7:$AM$14,8,MATCH(【入力】吸収量・排出量算定シート!$G157,幹材積成長量!$AK$7:$AM$7,0)),INDEX(幹材積成長量!$AH$7:$AJ$14,8,MATCH(【入力】吸収量・排出量算定シート!$G157,幹材積成長量!$AH$7:$AJ$7,0)))),0)</f>
        <v>0</v>
      </c>
      <c r="EA157" s="187">
        <f>IFERROR(IF($F157="地位Ⅰ",INDEX(幹材積成長量!$AE$7:$AG$14,8,MATCH(【入力】吸収量・排出量算定シート!$G157,幹材積成長量!$AE$7:$AG$7,0)),IF($F157="地位Ⅲ",INDEX(幹材積成長量!$AK$7:$AM$14,8,MATCH(【入力】吸収量・排出量算定シート!$G157,幹材積成長量!$AK$7:$AM$7,0)),INDEX(幹材積成長量!$AH$7:$AJ$14,8,MATCH(【入力】吸収量・排出量算定シート!$G157,幹材積成長量!$AH$7:$AJ$7,0)))),0)</f>
        <v>0</v>
      </c>
      <c r="EB157" s="187">
        <f>IFERROR(IF($F157="地位Ⅰ",INDEX(幹材積成長量!$AE$7:$AG$14,8,MATCH(【入力】吸収量・排出量算定シート!$G157,幹材積成長量!$AE$7:$AG$7,0)),IF($F157="地位Ⅲ",INDEX(幹材積成長量!$AK$7:$AM$14,8,MATCH(【入力】吸収量・排出量算定シート!$G157,幹材積成長量!$AK$7:$AM$7,0)),INDEX(幹材積成長量!$AH$7:$AJ$14,8,MATCH(【入力】吸収量・排出量算定シート!$G157,幹材積成長量!$AH$7:$AJ$7,0)))),0)</f>
        <v>0</v>
      </c>
      <c r="EC157" s="187">
        <f>IFERROR(IF($F157="地位Ⅰ",INDEX(幹材積成長量!$AE$7:$AG$14,8,MATCH(【入力】吸収量・排出量算定シート!$G157,幹材積成長量!$AE$7:$AG$7,0)),IF($F157="地位Ⅲ",INDEX(幹材積成長量!$AK$7:$AM$14,8,MATCH(【入力】吸収量・排出量算定シート!$G157,幹材積成長量!$AK$7:$AM$7,0)),INDEX(幹材積成長量!$AH$7:$AJ$14,8,MATCH(【入力】吸収量・排出量算定シート!$G157,幹材積成長量!$AH$7:$AJ$7,0)))),0)</f>
        <v>0</v>
      </c>
      <c r="ED157" s="186">
        <f t="shared" si="301"/>
        <v>0</v>
      </c>
      <c r="EE157" s="186">
        <f t="shared" si="302"/>
        <v>0</v>
      </c>
      <c r="EF157" s="186">
        <f t="shared" si="303"/>
        <v>0</v>
      </c>
      <c r="EG157" s="186">
        <f t="shared" si="304"/>
        <v>0</v>
      </c>
      <c r="EH157" s="186">
        <f t="shared" si="305"/>
        <v>0</v>
      </c>
      <c r="EI157" s="186">
        <f t="shared" si="306"/>
        <v>0</v>
      </c>
      <c r="EJ157" s="186">
        <f t="shared" si="307"/>
        <v>0</v>
      </c>
      <c r="EK157" s="186">
        <f t="shared" si="308"/>
        <v>0</v>
      </c>
      <c r="EL157" s="186">
        <f t="shared" si="309"/>
        <v>0</v>
      </c>
      <c r="EM157" s="186">
        <f t="shared" si="310"/>
        <v>0</v>
      </c>
      <c r="EN157" s="186">
        <f t="shared" si="311"/>
        <v>0</v>
      </c>
      <c r="EO157" s="186">
        <f t="shared" si="312"/>
        <v>0</v>
      </c>
      <c r="EP157" s="186">
        <f t="shared" si="313"/>
        <v>0</v>
      </c>
      <c r="EQ157" s="186">
        <f t="shared" si="314"/>
        <v>0</v>
      </c>
      <c r="ER157" s="186">
        <f t="shared" si="315"/>
        <v>0</v>
      </c>
      <c r="ES157" s="186">
        <f t="shared" si="316"/>
        <v>0</v>
      </c>
      <c r="ET157" s="186">
        <f t="shared" si="317"/>
        <v>0</v>
      </c>
    </row>
    <row r="158" spans="2:150" x14ac:dyDescent="0.3">
      <c r="B158" s="3"/>
      <c r="C158" s="3"/>
      <c r="D158" s="3"/>
      <c r="E158" s="3"/>
      <c r="G158" s="217"/>
      <c r="J158" s="3"/>
      <c r="M158" s="187">
        <f>IFERROR(IF($F158="地位Ⅰ",INDEX(幹材積成長量!$S$7:$U$148,MATCH(【入力】吸収量・排出量算定シート!$H158+(M$17-$M$17),幹材積成長量!$S$7:$S$148,0),MATCH($G158,幹材積成長量!$S$7:$U$7,0)),IF($F158="地位Ⅲ",INDEX(幹材積成長量!$Y$7:$AA$148,MATCH(【入力】吸収量・排出量算定シート!$H158+(M$17-$M$17),幹材積成長量!$Y$7:$Y$148,0),MATCH($G158,幹材積成長量!$Y$7:$AA$7,0)),INDEX(幹材積成長量!$V$7:$X$148,MATCH(【入力】吸収量・排出量算定シート!$H158+(M$17-$M$17),幹材積成長量!$V$7:$V$148,0),MATCH($G158,幹材積成長量!$V$7:$X$7,0)))),0)</f>
        <v>0</v>
      </c>
      <c r="N158" s="187">
        <f>IFERROR(IF($F158="地位Ⅰ",INDEX(幹材積成長量!$S$7:$U$148,MATCH(【入力】吸収量・排出量算定シート!$H158+(N$17-$M$17),幹材積成長量!$S$7:$S$148,0),MATCH($G158,幹材積成長量!$S$7:$U$7,0)),IF($F158="地位Ⅲ",INDEX(幹材積成長量!$Y$7:$AA$148,MATCH(【入力】吸収量・排出量算定シート!$H158+(N$17-$M$17),幹材積成長量!$Y$7:$Y$148,0),MATCH($G158,幹材積成長量!$Y$7:$AA$7,0)),INDEX(幹材積成長量!$V$7:$X$148,MATCH(【入力】吸収量・排出量算定シート!$H158+(N$17-$M$17),幹材積成長量!$V$7:$V$148,0),MATCH($G158,幹材積成長量!$V$7:$X$7,0)))),0)</f>
        <v>0</v>
      </c>
      <c r="O158" s="187">
        <f>IFERROR(IF($F158="地位Ⅰ",INDEX(幹材積成長量!$S$7:$U$148,MATCH(【入力】吸収量・排出量算定シート!$H158+(O$17-$M$17),幹材積成長量!$S$7:$S$148,0),MATCH($G158,幹材積成長量!$S$7:$U$7,0)),IF($F158="地位Ⅲ",INDEX(幹材積成長量!$Y$7:$AA$148,MATCH(【入力】吸収量・排出量算定シート!$H158+(O$17-$M$17),幹材積成長量!$Y$7:$Y$148,0),MATCH($G158,幹材積成長量!$Y$7:$AA$7,0)),INDEX(幹材積成長量!$V$7:$X$148,MATCH(【入力】吸収量・排出量算定シート!$H158+(O$17-$M$17),幹材積成長量!$V$7:$V$148,0),MATCH($G158,幹材積成長量!$V$7:$X$7,0)))),0)</f>
        <v>0</v>
      </c>
      <c r="P158" s="187">
        <f>IFERROR(IF($F158="地位Ⅰ",INDEX(幹材積成長量!$S$7:$U$148,MATCH(【入力】吸収量・排出量算定シート!$H158+(P$17-$M$17),幹材積成長量!$S$7:$S$148,0),MATCH($G158,幹材積成長量!$S$7:$U$7,0)),IF($F158="地位Ⅲ",INDEX(幹材積成長量!$Y$7:$AA$148,MATCH(【入力】吸収量・排出量算定シート!$H158+(P$17-$M$17),幹材積成長量!$Y$7:$Y$148,0),MATCH($G158,幹材積成長量!$Y$7:$AA$7,0)),INDEX(幹材積成長量!$V$7:$X$148,MATCH(【入力】吸収量・排出量算定シート!$H158+(P$17-$M$17),幹材積成長量!$V$7:$V$148,0),MATCH($G158,幹材積成長量!$V$7:$X$7,0)))),0)</f>
        <v>0</v>
      </c>
      <c r="Q158" s="187">
        <f>IFERROR(IF($F158="地位Ⅰ",INDEX(幹材積成長量!$S$7:$U$148,MATCH(【入力】吸収量・排出量算定シート!$H158+(Q$17-$M$17),幹材積成長量!$S$7:$S$148,0),MATCH($G158,幹材積成長量!$S$7:$U$7,0)),IF($F158="地位Ⅲ",INDEX(幹材積成長量!$Y$7:$AA$148,MATCH(【入力】吸収量・排出量算定シート!$H158+(Q$17-$M$17),幹材積成長量!$Y$7:$Y$148,0),MATCH($G158,幹材積成長量!$Y$7:$AA$7,0)),INDEX(幹材積成長量!$V$7:$X$148,MATCH(【入力】吸収量・排出量算定シート!$H158+(Q$17-$M$17),幹材積成長量!$V$7:$V$148,0),MATCH($G158,幹材積成長量!$V$7:$X$7,0)))),0)</f>
        <v>0</v>
      </c>
      <c r="R158" s="187">
        <f>IFERROR(IF($F158="地位Ⅰ",INDEX(幹材積成長量!$S$7:$U$148,MATCH(【入力】吸収量・排出量算定シート!$H158+(R$17-$M$17),幹材積成長量!$S$7:$S$148,0),MATCH($G158,幹材積成長量!$S$7:$U$7,0)),IF($F158="地位Ⅲ",INDEX(幹材積成長量!$Y$7:$AA$148,MATCH(【入力】吸収量・排出量算定シート!$H158+(R$17-$M$17),幹材積成長量!$Y$7:$Y$148,0),MATCH($G158,幹材積成長量!$Y$7:$AA$7,0)),INDEX(幹材積成長量!$V$7:$X$148,MATCH(【入力】吸収量・排出量算定シート!$H158+(R$17-$M$17),幹材積成長量!$V$7:$V$148,0),MATCH($G158,幹材積成長量!$V$7:$X$7,0)))),0)</f>
        <v>0</v>
      </c>
      <c r="S158" s="187">
        <f>IFERROR(IF($F158="地位Ⅰ",INDEX(幹材積成長量!$S$7:$U$148,MATCH(【入力】吸収量・排出量算定シート!$H158+(S$17-$M$17),幹材積成長量!$S$7:$S$148,0),MATCH($G158,幹材積成長量!$S$7:$U$7,0)),IF($F158="地位Ⅲ",INDEX(幹材積成長量!$Y$7:$AA$148,MATCH(【入力】吸収量・排出量算定シート!$H158+(S$17-$M$17),幹材積成長量!$Y$7:$Y$148,0),MATCH($G158,幹材積成長量!$Y$7:$AA$7,0)),INDEX(幹材積成長量!$V$7:$X$148,MATCH(【入力】吸収量・排出量算定シート!$H158+(S$17-$M$17),幹材積成長量!$V$7:$V$148,0),MATCH($G158,幹材積成長量!$V$7:$X$7,0)))),0)</f>
        <v>0</v>
      </c>
      <c r="T158" s="187">
        <f>IFERROR(IF($F158="地位Ⅰ",INDEX(幹材積成長量!$S$7:$U$148,MATCH(【入力】吸収量・排出量算定シート!$H158+(T$17-$M$17),幹材積成長量!$S$7:$S$148,0),MATCH($G158,幹材積成長量!$S$7:$U$7,0)),IF($F158="地位Ⅲ",INDEX(幹材積成長量!$Y$7:$AA$148,MATCH(【入力】吸収量・排出量算定シート!$H158+(T$17-$M$17),幹材積成長量!$Y$7:$Y$148,0),MATCH($G158,幹材積成長量!$Y$7:$AA$7,0)),INDEX(幹材積成長量!$V$7:$X$148,MATCH(【入力】吸収量・排出量算定シート!$H158+(T$17-$M$17),幹材積成長量!$V$7:$V$148,0),MATCH($G158,幹材積成長量!$V$7:$X$7,0)))),0)</f>
        <v>0</v>
      </c>
      <c r="U158" s="187">
        <f>IFERROR(IF($F158="地位Ⅰ",INDEX(幹材積成長量!$S$7:$U$148,MATCH(【入力】吸収量・排出量算定シート!$H158+(U$17-$M$17),幹材積成長量!$S$7:$S$148,0),MATCH($G158,幹材積成長量!$S$7:$U$7,0)),IF($F158="地位Ⅲ",INDEX(幹材積成長量!$Y$7:$AA$148,MATCH(【入力】吸収量・排出量算定シート!$H158+(U$17-$M$17),幹材積成長量!$Y$7:$Y$148,0),MATCH($G158,幹材積成長量!$Y$7:$AA$7,0)),INDEX(幹材積成長量!$V$7:$X$148,MATCH(【入力】吸収量・排出量算定シート!$H158+(U$17-$M$17),幹材積成長量!$V$7:$V$148,0),MATCH($G158,幹材積成長量!$V$7:$X$7,0)))),0)</f>
        <v>0</v>
      </c>
      <c r="V158" s="187">
        <f>IFERROR(IF($F158="地位Ⅰ",INDEX(幹材積成長量!$S$7:$U$148,MATCH(【入力】吸収量・排出量算定シート!$H158+(V$17-$M$17),幹材積成長量!$S$7:$S$148,0),MATCH($G158,幹材積成長量!$S$7:$U$7,0)),IF($F158="地位Ⅲ",INDEX(幹材積成長量!$Y$7:$AA$148,MATCH(【入力】吸収量・排出量算定シート!$H158+(V$17-$M$17),幹材積成長量!$Y$7:$Y$148,0),MATCH($G158,幹材積成長量!$Y$7:$AA$7,0)),INDEX(幹材積成長量!$V$7:$X$148,MATCH(【入力】吸収量・排出量算定シート!$H158+(V$17-$M$17),幹材積成長量!$V$7:$V$148,0),MATCH($G158,幹材積成長量!$V$7:$X$7,0)))),0)</f>
        <v>0</v>
      </c>
      <c r="W158" s="187">
        <f>IFERROR(IF($F158="地位Ⅰ",INDEX(幹材積成長量!$S$7:$U$148,MATCH(【入力】吸収量・排出量算定シート!$H158+(W$17-$M$17),幹材積成長量!$S$7:$S$148,0),MATCH($G158,幹材積成長量!$S$7:$U$7,0)),IF($F158="地位Ⅲ",INDEX(幹材積成長量!$Y$7:$AA$148,MATCH(【入力】吸収量・排出量算定シート!$H158+(W$17-$M$17),幹材積成長量!$Y$7:$Y$148,0),MATCH($G158,幹材積成長量!$Y$7:$AA$7,0)),INDEX(幹材積成長量!$V$7:$X$148,MATCH(【入力】吸収量・排出量算定シート!$H158+(W$17-$M$17),幹材積成長量!$V$7:$V$148,0),MATCH($G158,幹材積成長量!$V$7:$X$7,0)))),0)</f>
        <v>0</v>
      </c>
      <c r="X158" s="187">
        <f>IFERROR(IF($F158="地位Ⅰ",INDEX(幹材積成長量!$S$7:$U$148,MATCH(【入力】吸収量・排出量算定シート!$H158+(X$17-$M$17),幹材積成長量!$S$7:$S$148,0),MATCH($G158,幹材積成長量!$S$7:$U$7,0)),IF($F158="地位Ⅲ",INDEX(幹材積成長量!$Y$7:$AA$148,MATCH(【入力】吸収量・排出量算定シート!$H158+(X$17-$M$17),幹材積成長量!$Y$7:$Y$148,0),MATCH($G158,幹材積成長量!$Y$7:$AA$7,0)),INDEX(幹材積成長量!$V$7:$X$148,MATCH(【入力】吸収量・排出量算定シート!$H158+(X$17-$M$17),幹材積成長量!$V$7:$V$148,0),MATCH($G158,幹材積成長量!$V$7:$X$7,0)))),0)</f>
        <v>0</v>
      </c>
      <c r="Y158" s="187">
        <f>IFERROR(IF($F158="地位Ⅰ",INDEX(幹材積成長量!$S$7:$U$148,MATCH(【入力】吸収量・排出量算定シート!$H158+(Y$17-$M$17),幹材積成長量!$S$7:$S$148,0),MATCH($G158,幹材積成長量!$S$7:$U$7,0)),IF($F158="地位Ⅲ",INDEX(幹材積成長量!$Y$7:$AA$148,MATCH(【入力】吸収量・排出量算定シート!$H158+(Y$17-$M$17),幹材積成長量!$Y$7:$Y$148,0),MATCH($G158,幹材積成長量!$Y$7:$AA$7,0)),INDEX(幹材積成長量!$V$7:$X$148,MATCH(【入力】吸収量・排出量算定シート!$H158+(Y$17-$M$17),幹材積成長量!$V$7:$V$148,0),MATCH($G158,幹材積成長量!$V$7:$X$7,0)))),0)</f>
        <v>0</v>
      </c>
      <c r="Z158" s="187">
        <f>IFERROR(IF($F158="地位Ⅰ",INDEX(幹材積成長量!$S$7:$U$148,MATCH(【入力】吸収量・排出量算定シート!$H158+(Z$17-$M$17),幹材積成長量!$S$7:$S$148,0),MATCH($G158,幹材積成長量!$S$7:$U$7,0)),IF($F158="地位Ⅲ",INDEX(幹材積成長量!$Y$7:$AA$148,MATCH(【入力】吸収量・排出量算定シート!$H158+(Z$17-$M$17),幹材積成長量!$Y$7:$Y$148,0),MATCH($G158,幹材積成長量!$Y$7:$AA$7,0)),INDEX(幹材積成長量!$V$7:$X$148,MATCH(【入力】吸収量・排出量算定シート!$H158+(Z$17-$M$17),幹材積成長量!$V$7:$V$148,0),MATCH($G158,幹材積成長量!$V$7:$X$7,0)))),0)</f>
        <v>0</v>
      </c>
      <c r="AA158" s="187">
        <f>IFERROR(IF($F158="地位Ⅰ",INDEX(幹材積成長量!$S$7:$U$148,MATCH(【入力】吸収量・排出量算定シート!$H158+(AA$17-$M$17),幹材積成長量!$S$7:$S$148,0),MATCH($G158,幹材積成長量!$S$7:$U$7,0)),IF($F158="地位Ⅲ",INDEX(幹材積成長量!$Y$7:$AA$148,MATCH(【入力】吸収量・排出量算定シート!$H158+(AA$17-$M$17),幹材積成長量!$Y$7:$Y$148,0),MATCH($G158,幹材積成長量!$Y$7:$AA$7,0)),INDEX(幹材積成長量!$V$7:$X$148,MATCH(【入力】吸収量・排出量算定シート!$H158+(AA$17-$M$17),幹材積成長量!$V$7:$V$148,0),MATCH($G158,幹材積成長量!$V$7:$X$7,0)))),0)</f>
        <v>0</v>
      </c>
      <c r="AB158" s="187">
        <f>IFERROR(IF($F158="地位Ⅰ",INDEX(幹材積成長量!$S$7:$U$148,MATCH(【入力】吸収量・排出量算定シート!$H158+(AB$17-$M$17),幹材積成長量!$S$7:$S$148,0),MATCH($G158,幹材積成長量!$S$7:$U$7,0)),IF($F158="地位Ⅲ",INDEX(幹材積成長量!$Y$7:$AA$148,MATCH(【入力】吸収量・排出量算定シート!$H158+(AB$17-$M$17),幹材積成長量!$Y$7:$Y$148,0),MATCH($G158,幹材積成長量!$Y$7:$AA$7,0)),INDEX(幹材積成長量!$V$7:$X$148,MATCH(【入力】吸収量・排出量算定シート!$H158+(AB$17-$M$17),幹材積成長量!$V$7:$V$148,0),MATCH($G158,幹材積成長量!$V$7:$X$7,0)))),0)</f>
        <v>0</v>
      </c>
      <c r="AC158" s="187">
        <f>IFERROR(IF($F158="地位Ⅰ",INDEX(幹材積成長量!$S$7:$U$148,MATCH(【入力】吸収量・排出量算定シート!$H158+(AC$17-$M$17),幹材積成長量!$S$7:$S$148,0),MATCH($G158,幹材積成長量!$S$7:$U$7,0)),IF($F158="地位Ⅲ",INDEX(幹材積成長量!$Y$7:$AA$148,MATCH(【入力】吸収量・排出量算定シート!$H158+(AC$17-$M$17),幹材積成長量!$Y$7:$Y$148,0),MATCH($G158,幹材積成長量!$Y$7:$AA$7,0)),INDEX(幹材積成長量!$V$7:$X$148,MATCH(【入力】吸収量・排出量算定シート!$H158+(AC$17-$M$17),幹材積成長量!$V$7:$V$148,0),MATCH($G158,幹材積成長量!$V$7:$X$7,0)))),0)</f>
        <v>0</v>
      </c>
      <c r="AD158" s="2">
        <f>IFERROR(INDEX('BEF（拡大係数）'!$A$4:$AO$154,MATCH(【入力】吸収量・排出量算定シート!$H158,'BEF（拡大係数）'!$A$4:$A$154,0),MATCH($G158,'BEF（拡大係数）'!$A$4:$AO$4,0)),0)</f>
        <v>0</v>
      </c>
      <c r="AE158" s="2">
        <f>IFERROR(INDEX('BEF（拡大係数）'!$A$4:$AO$154,MATCH(【入力】吸収量・排出量算定シート!$H158,'BEF（拡大係数）'!$A$4:$A$154,0),MATCH($G158,'BEF（拡大係数）'!$A$4:$AO$4,0)),0)</f>
        <v>0</v>
      </c>
      <c r="AF158" s="2">
        <f>IFERROR(INDEX('BEF（拡大係数）'!$A$4:$AO$154,MATCH(【入力】吸収量・排出量算定シート!$H158,'BEF（拡大係数）'!$A$4:$A$154,0),MATCH($G158,'BEF（拡大係数）'!$A$4:$AO$4,0)),0)</f>
        <v>0</v>
      </c>
      <c r="AG158" s="2">
        <f>IFERROR(INDEX('BEF（拡大係数）'!$A$4:$AO$154,MATCH(【入力】吸収量・排出量算定シート!$H158,'BEF（拡大係数）'!$A$4:$A$154,0),MATCH($G158,'BEF（拡大係数）'!$A$4:$AO$4,0)),0)</f>
        <v>0</v>
      </c>
      <c r="AH158" s="2">
        <f>IFERROR(INDEX('BEF（拡大係数）'!$A$4:$AO$154,MATCH(【入力】吸収量・排出量算定シート!$H158,'BEF（拡大係数）'!$A$4:$A$154,0),MATCH($G158,'BEF（拡大係数）'!$A$4:$AO$4,0)),0)</f>
        <v>0</v>
      </c>
      <c r="AI158" s="2">
        <f>IFERROR(INDEX('BEF（拡大係数）'!$A$4:$AO$154,MATCH(【入力】吸収量・排出量算定シート!$H158,'BEF（拡大係数）'!$A$4:$A$154,0),MATCH($G158,'BEF（拡大係数）'!$A$4:$AO$4,0)),0)</f>
        <v>0</v>
      </c>
      <c r="AJ158" s="2">
        <f>IFERROR(INDEX('BEF（拡大係数）'!$A$4:$AO$154,MATCH(【入力】吸収量・排出量算定シート!$H158,'BEF（拡大係数）'!$A$4:$A$154,0),MATCH($G158,'BEF（拡大係数）'!$A$4:$AO$4,0)),0)</f>
        <v>0</v>
      </c>
      <c r="AK158" s="2">
        <f>IFERROR(INDEX('BEF（拡大係数）'!$A$4:$AO$154,MATCH(【入力】吸収量・排出量算定シート!$H158,'BEF（拡大係数）'!$A$4:$A$154,0),MATCH($G158,'BEF（拡大係数）'!$A$4:$AO$4,0)),0)</f>
        <v>0</v>
      </c>
      <c r="AL158" s="2">
        <f>IFERROR(INDEX('BEF（拡大係数）'!$A$4:$AO$154,MATCH(【入力】吸収量・排出量算定シート!$H158,'BEF（拡大係数）'!$A$4:$A$154,0),MATCH($G158,'BEF（拡大係数）'!$A$4:$AO$4,0)),0)</f>
        <v>0</v>
      </c>
      <c r="AM158" s="2">
        <f>IFERROR(INDEX('BEF（拡大係数）'!$A$4:$AO$154,MATCH(【入力】吸収量・排出量算定シート!$H158,'BEF（拡大係数）'!$A$4:$A$154,0),MATCH($G158,'BEF（拡大係数）'!$A$4:$AO$4,0)),0)</f>
        <v>0</v>
      </c>
      <c r="AN158" s="2">
        <f>IFERROR(INDEX('BEF（拡大係数）'!$A$4:$AO$154,MATCH(【入力】吸収量・排出量算定シート!$H158,'BEF（拡大係数）'!$A$4:$A$154,0),MATCH($G158,'BEF（拡大係数）'!$A$4:$AO$4,0)),0)</f>
        <v>0</v>
      </c>
      <c r="AO158" s="2">
        <f>IFERROR(INDEX('BEF（拡大係数）'!$A$4:$AO$154,MATCH(【入力】吸収量・排出量算定シート!$H158,'BEF（拡大係数）'!$A$4:$A$154,0),MATCH($G158,'BEF（拡大係数）'!$A$4:$AO$4,0)),0)</f>
        <v>0</v>
      </c>
      <c r="AP158" s="2">
        <f>IFERROR(INDEX('BEF（拡大係数）'!$A$4:$AO$154,MATCH(【入力】吸収量・排出量算定シート!$H158,'BEF（拡大係数）'!$A$4:$A$154,0),MATCH($G158,'BEF（拡大係数）'!$A$4:$AO$4,0)),0)</f>
        <v>0</v>
      </c>
      <c r="AQ158" s="2">
        <f>IFERROR(INDEX('BEF（拡大係数）'!$A$4:$AO$154,MATCH(【入力】吸収量・排出量算定シート!$H158,'BEF（拡大係数）'!$A$4:$A$154,0),MATCH($G158,'BEF（拡大係数）'!$A$4:$AO$4,0)),0)</f>
        <v>0</v>
      </c>
      <c r="AR158" s="2">
        <f>IFERROR(INDEX('BEF（拡大係数）'!$A$4:$AO$154,MATCH(【入力】吸収量・排出量算定シート!$H158,'BEF（拡大係数）'!$A$4:$A$154,0),MATCH($G158,'BEF（拡大係数）'!$A$4:$AO$4,0)),0)</f>
        <v>0</v>
      </c>
      <c r="AS158" s="2">
        <f>IFERROR(INDEX('BEF（拡大係数）'!$A$4:$AO$154,MATCH(【入力】吸収量・排出量算定シート!$H158,'BEF（拡大係数）'!$A$4:$A$154,0),MATCH($G158,'BEF（拡大係数）'!$A$4:$AO$4,0)),0)</f>
        <v>0</v>
      </c>
      <c r="AT158" s="2">
        <f>IFERROR(INDEX('BEF（拡大係数）'!$A$4:$AO$154,MATCH(【入力】吸収量・排出量算定シート!$H158,'BEF（拡大係数）'!$A$4:$A$154,0),MATCH($G158,'BEF（拡大係数）'!$A$4:$AO$4,0)),0)</f>
        <v>0</v>
      </c>
      <c r="AU158" s="2">
        <f>IFERROR(VLOOKUP($G158,パラメータ_オリジナル!$B$6:$G$45,4,FALSE),0)</f>
        <v>0</v>
      </c>
      <c r="AV158" s="2">
        <f>IFERROR(VLOOKUP($G158,パラメータ_オリジナル!$B$6:$G$45,5,FALSE),0)</f>
        <v>0</v>
      </c>
      <c r="AW158" s="2">
        <f>IFERROR(VLOOKUP($G158,パラメータ_オリジナル!$B$6:$G$45,6,FALSE),0)</f>
        <v>0</v>
      </c>
      <c r="AX158" s="125">
        <f t="shared" si="250"/>
        <v>0</v>
      </c>
      <c r="AY158" s="125">
        <f t="shared" si="251"/>
        <v>0</v>
      </c>
      <c r="AZ158" s="125">
        <f t="shared" si="252"/>
        <v>0</v>
      </c>
      <c r="BA158" s="125">
        <f t="shared" si="253"/>
        <v>0</v>
      </c>
      <c r="BB158" s="125">
        <f t="shared" si="254"/>
        <v>0</v>
      </c>
      <c r="BC158" s="125">
        <f t="shared" si="255"/>
        <v>0</v>
      </c>
      <c r="BD158" s="125">
        <f t="shared" si="256"/>
        <v>0</v>
      </c>
      <c r="BE158" s="125">
        <f t="shared" si="257"/>
        <v>0</v>
      </c>
      <c r="BF158" s="125">
        <f t="shared" si="258"/>
        <v>0</v>
      </c>
      <c r="BG158" s="125">
        <f t="shared" si="259"/>
        <v>0</v>
      </c>
      <c r="BH158" s="125">
        <f t="shared" si="260"/>
        <v>0</v>
      </c>
      <c r="BI158" s="125">
        <f t="shared" si="261"/>
        <v>0</v>
      </c>
      <c r="BJ158" s="125">
        <f t="shared" si="262"/>
        <v>0</v>
      </c>
      <c r="BK158" s="125">
        <f t="shared" si="263"/>
        <v>0</v>
      </c>
      <c r="BL158" s="125">
        <f t="shared" si="264"/>
        <v>0</v>
      </c>
      <c r="BM158" s="125">
        <f t="shared" si="265"/>
        <v>0</v>
      </c>
      <c r="BN158" s="125">
        <f t="shared" si="266"/>
        <v>0</v>
      </c>
      <c r="BO158" s="125">
        <f t="shared" si="267"/>
        <v>0</v>
      </c>
      <c r="BP158" s="125">
        <f t="shared" si="268"/>
        <v>0</v>
      </c>
      <c r="BQ158" s="125">
        <f t="shared" si="269"/>
        <v>0</v>
      </c>
      <c r="BR158" s="125">
        <f t="shared" si="270"/>
        <v>0</v>
      </c>
      <c r="BS158" s="125">
        <f t="shared" si="271"/>
        <v>0</v>
      </c>
      <c r="BT158" s="125">
        <f t="shared" si="272"/>
        <v>0</v>
      </c>
      <c r="BU158" s="125">
        <f t="shared" si="273"/>
        <v>0</v>
      </c>
      <c r="BV158" s="125">
        <f t="shared" si="274"/>
        <v>0</v>
      </c>
      <c r="BW158" s="125">
        <f t="shared" si="275"/>
        <v>0</v>
      </c>
      <c r="BX158" s="125">
        <f t="shared" si="276"/>
        <v>0</v>
      </c>
      <c r="BY158" s="125">
        <f t="shared" si="277"/>
        <v>0</v>
      </c>
      <c r="BZ158" s="125">
        <f t="shared" si="278"/>
        <v>0</v>
      </c>
      <c r="CA158" s="125">
        <f t="shared" si="279"/>
        <v>0</v>
      </c>
      <c r="CB158" s="125">
        <f t="shared" si="280"/>
        <v>0</v>
      </c>
      <c r="CC158" s="125">
        <f t="shared" si="281"/>
        <v>0</v>
      </c>
      <c r="CD158" s="125">
        <f t="shared" si="282"/>
        <v>0</v>
      </c>
      <c r="CE158" s="125">
        <f t="shared" si="283"/>
        <v>0</v>
      </c>
      <c r="CF158" s="2">
        <f>IFERROR(IF($F158="地位Ⅰ",INDEX(幹材積成長量!$I$7:$K$148,MATCH((【入力】吸収量・排出量算定シート!$H158+(【入力】吸収量・排出量算定シート!CF$17-【入力】吸収量・排出量算定シート!$CF$17)),幹材積成長量!$I$7:$I$148,0),MATCH(【入力】吸収量・排出量算定シート!$G158,幹材積成長量!$I$7:$K$7,0)),IF($F158="地位Ⅲ",INDEX(幹材積成長量!$O$7:$Q$148,MATCH((【入力】吸収量・排出量算定シート!$H158+(【入力】吸収量・排出量算定シート!CF$17-【入力】吸収量・排出量算定シート!$CF$17)),幹材積成長量!$O$7:$O$148,0),MATCH(【入力】吸収量・排出量算定シート!$G158,幹材積成長量!$O$7:$Q$7,0)),INDEX(幹材積成長量!$L$7:$N$148,MATCH((【入力】吸収量・排出量算定シート!$H158+(【入力】吸収量・排出量算定シート!CF$17-【入力】吸収量・排出量算定シート!$CF$17)),幹材積成長量!$L$7:$L$148,0),MATCH(【入力】吸収量・排出量算定シート!$G158,幹材積成長量!$L$7:$N$7,0)))),0)</f>
        <v>0</v>
      </c>
      <c r="CG158" s="2">
        <f>IFERROR(IF($F158="地位Ⅰ",INDEX(幹材積成長量!$I$7:$K$148,MATCH((【入力】吸収量・排出量算定シート!$H158+(【入力】吸収量・排出量算定シート!CG$17-【入力】吸収量・排出量算定シート!$CF$17)),幹材積成長量!$I$7:$I$148,0),MATCH(【入力】吸収量・排出量算定シート!$G158,幹材積成長量!$I$7:$K$7,0)),IF($F158="地位Ⅲ",INDEX(幹材積成長量!$O$7:$Q$148,MATCH((【入力】吸収量・排出量算定シート!$H158+(【入力】吸収量・排出量算定シート!CG$17-【入力】吸収量・排出量算定シート!$CF$17)),幹材積成長量!$O$7:$O$148,0),MATCH(【入力】吸収量・排出量算定シート!$G158,幹材積成長量!$O$7:$Q$7,0)),INDEX(幹材積成長量!$L$7:$N$148,MATCH((【入力】吸収量・排出量算定シート!$H158+(【入力】吸収量・排出量算定シート!CG$17-【入力】吸収量・排出量算定シート!$CF$17)),幹材積成長量!$L$7:$L$148,0),MATCH(【入力】吸収量・排出量算定シート!$G158,幹材積成長量!$L$7:$N$7,0)))),0)</f>
        <v>0</v>
      </c>
      <c r="CH158" s="2">
        <f>IFERROR(IF($F158="地位Ⅰ",INDEX(幹材積成長量!$I$7:$K$148,MATCH((【入力】吸収量・排出量算定シート!$H158+(【入力】吸収量・排出量算定シート!CH$17-【入力】吸収量・排出量算定シート!$CF$17)),幹材積成長量!$I$7:$I$148,0),MATCH(【入力】吸収量・排出量算定シート!$G158,幹材積成長量!$I$7:$K$7,0)),IF($F158="地位Ⅲ",INDEX(幹材積成長量!$O$7:$Q$148,MATCH((【入力】吸収量・排出量算定シート!$H158+(【入力】吸収量・排出量算定シート!CH$17-【入力】吸収量・排出量算定シート!$CF$17)),幹材積成長量!$O$7:$O$148,0),MATCH(【入力】吸収量・排出量算定シート!$G158,幹材積成長量!$O$7:$Q$7,0)),INDEX(幹材積成長量!$L$7:$N$148,MATCH((【入力】吸収量・排出量算定シート!$H158+(【入力】吸収量・排出量算定シート!CH$17-【入力】吸収量・排出量算定シート!$CF$17)),幹材積成長量!$L$7:$L$148,0),MATCH(【入力】吸収量・排出量算定シート!$G158,幹材積成長量!$L$7:$N$7,0)))),0)</f>
        <v>0</v>
      </c>
      <c r="CI158" s="2">
        <f>IFERROR(IF($F158="地位Ⅰ",INDEX(幹材積成長量!$I$7:$K$148,MATCH((【入力】吸収量・排出量算定シート!$H158+(【入力】吸収量・排出量算定シート!CI$17-【入力】吸収量・排出量算定シート!$CF$17)),幹材積成長量!$I$7:$I$148,0),MATCH(【入力】吸収量・排出量算定シート!$G158,幹材積成長量!$I$7:$K$7,0)),IF($F158="地位Ⅲ",INDEX(幹材積成長量!$O$7:$Q$148,MATCH((【入力】吸収量・排出量算定シート!$H158+(【入力】吸収量・排出量算定シート!CI$17-【入力】吸収量・排出量算定シート!$CF$17)),幹材積成長量!$O$7:$O$148,0),MATCH(【入力】吸収量・排出量算定シート!$G158,幹材積成長量!$O$7:$Q$7,0)),INDEX(幹材積成長量!$L$7:$N$148,MATCH((【入力】吸収量・排出量算定シート!$H158+(【入力】吸収量・排出量算定シート!CI$17-【入力】吸収量・排出量算定シート!$CF$17)),幹材積成長量!$L$7:$L$148,0),MATCH(【入力】吸収量・排出量算定シート!$G158,幹材積成長量!$L$7:$N$7,0)))),0)</f>
        <v>0</v>
      </c>
      <c r="CJ158" s="2">
        <f>IFERROR(IF($F158="地位Ⅰ",INDEX(幹材積成長量!$I$7:$K$148,MATCH((【入力】吸収量・排出量算定シート!$H158+(【入力】吸収量・排出量算定シート!CJ$17-【入力】吸収量・排出量算定シート!$CF$17)),幹材積成長量!$I$7:$I$148,0),MATCH(【入力】吸収量・排出量算定シート!$G158,幹材積成長量!$I$7:$K$7,0)),IF($F158="地位Ⅲ",INDEX(幹材積成長量!$O$7:$Q$148,MATCH((【入力】吸収量・排出量算定シート!$H158+(【入力】吸収量・排出量算定シート!CJ$17-【入力】吸収量・排出量算定シート!$CF$17)),幹材積成長量!$O$7:$O$148,0),MATCH(【入力】吸収量・排出量算定シート!$G158,幹材積成長量!$O$7:$Q$7,0)),INDEX(幹材積成長量!$L$7:$N$148,MATCH((【入力】吸収量・排出量算定シート!$H158+(【入力】吸収量・排出量算定シート!CJ$17-【入力】吸収量・排出量算定シート!$CF$17)),幹材積成長量!$L$7:$L$148,0),MATCH(【入力】吸収量・排出量算定シート!$G158,幹材積成長量!$L$7:$N$7,0)))),0)</f>
        <v>0</v>
      </c>
      <c r="CK158" s="2">
        <f>IFERROR(IF($F158="地位Ⅰ",INDEX(幹材積成長量!$I$7:$K$148,MATCH((【入力】吸収量・排出量算定シート!$H158+(【入力】吸収量・排出量算定シート!CK$17-【入力】吸収量・排出量算定シート!$CF$17)),幹材積成長量!$I$7:$I$148,0),MATCH(【入力】吸収量・排出量算定シート!$G158,幹材積成長量!$I$7:$K$7,0)),IF($F158="地位Ⅲ",INDEX(幹材積成長量!$O$7:$Q$148,MATCH((【入力】吸収量・排出量算定シート!$H158+(【入力】吸収量・排出量算定シート!CK$17-【入力】吸収量・排出量算定シート!$CF$17)),幹材積成長量!$O$7:$O$148,0),MATCH(【入力】吸収量・排出量算定シート!$G158,幹材積成長量!$O$7:$Q$7,0)),INDEX(幹材積成長量!$L$7:$N$148,MATCH((【入力】吸収量・排出量算定シート!$H158+(【入力】吸収量・排出量算定シート!CK$17-【入力】吸収量・排出量算定シート!$CF$17)),幹材積成長量!$L$7:$L$148,0),MATCH(【入力】吸収量・排出量算定シート!$G158,幹材積成長量!$L$7:$N$7,0)))),0)</f>
        <v>0</v>
      </c>
      <c r="CL158" s="2">
        <f>IFERROR(IF($F158="地位Ⅰ",INDEX(幹材積成長量!$I$7:$K$148,MATCH((【入力】吸収量・排出量算定シート!$H158+(【入力】吸収量・排出量算定シート!CL$17-【入力】吸収量・排出量算定シート!$CF$17)),幹材積成長量!$I$7:$I$148,0),MATCH(【入力】吸収量・排出量算定シート!$G158,幹材積成長量!$I$7:$K$7,0)),IF($F158="地位Ⅲ",INDEX(幹材積成長量!$O$7:$Q$148,MATCH((【入力】吸収量・排出量算定シート!$H158+(【入力】吸収量・排出量算定シート!CL$17-【入力】吸収量・排出量算定シート!$CF$17)),幹材積成長量!$O$7:$O$148,0),MATCH(【入力】吸収量・排出量算定シート!$G158,幹材積成長量!$O$7:$Q$7,0)),INDEX(幹材積成長量!$L$7:$N$148,MATCH((【入力】吸収量・排出量算定シート!$H158+(【入力】吸収量・排出量算定シート!CL$17-【入力】吸収量・排出量算定シート!$CF$17)),幹材積成長量!$L$7:$L$148,0),MATCH(【入力】吸収量・排出量算定シート!$G158,幹材積成長量!$L$7:$N$7,0)))),0)</f>
        <v>0</v>
      </c>
      <c r="CM158" s="2">
        <f>IFERROR(IF($F158="地位Ⅰ",INDEX(幹材積成長量!$I$7:$K$148,MATCH((【入力】吸収量・排出量算定シート!$H158+(【入力】吸収量・排出量算定シート!CM$17-【入力】吸収量・排出量算定シート!$CF$17)),幹材積成長量!$I$7:$I$148,0),MATCH(【入力】吸収量・排出量算定シート!$G158,幹材積成長量!$I$7:$K$7,0)),IF($F158="地位Ⅲ",INDEX(幹材積成長量!$O$7:$Q$148,MATCH((【入力】吸収量・排出量算定シート!$H158+(【入力】吸収量・排出量算定シート!CM$17-【入力】吸収量・排出量算定シート!$CF$17)),幹材積成長量!$O$7:$O$148,0),MATCH(【入力】吸収量・排出量算定シート!$G158,幹材積成長量!$O$7:$Q$7,0)),INDEX(幹材積成長量!$L$7:$N$148,MATCH((【入力】吸収量・排出量算定シート!$H158+(【入力】吸収量・排出量算定シート!CM$17-【入力】吸収量・排出量算定シート!$CF$17)),幹材積成長量!$L$7:$L$148,0),MATCH(【入力】吸収量・排出量算定シート!$G158,幹材積成長量!$L$7:$N$7,0)))),0)</f>
        <v>0</v>
      </c>
      <c r="CN158" s="2">
        <f>IFERROR(IF($F158="地位Ⅰ",INDEX(幹材積成長量!$I$7:$K$148,MATCH((【入力】吸収量・排出量算定シート!$H158+(【入力】吸収量・排出量算定シート!CN$17-【入力】吸収量・排出量算定シート!$CF$17)),幹材積成長量!$I$7:$I$148,0),MATCH(【入力】吸収量・排出量算定シート!$G158,幹材積成長量!$I$7:$K$7,0)),IF($F158="地位Ⅲ",INDEX(幹材積成長量!$O$7:$Q$148,MATCH((【入力】吸収量・排出量算定シート!$H158+(【入力】吸収量・排出量算定シート!CN$17-【入力】吸収量・排出量算定シート!$CF$17)),幹材積成長量!$O$7:$O$148,0),MATCH(【入力】吸収量・排出量算定シート!$G158,幹材積成長量!$O$7:$Q$7,0)),INDEX(幹材積成長量!$L$7:$N$148,MATCH((【入力】吸収量・排出量算定シート!$H158+(【入力】吸収量・排出量算定シート!CN$17-【入力】吸収量・排出量算定シート!$CF$17)),幹材積成長量!$L$7:$L$148,0),MATCH(【入力】吸収量・排出量算定シート!$G158,幹材積成長量!$L$7:$N$7,0)))),0)</f>
        <v>0</v>
      </c>
      <c r="CO158" s="2">
        <f>IFERROR(IF($F158="地位Ⅰ",INDEX(幹材積成長量!$I$7:$K$148,MATCH((【入力】吸収量・排出量算定シート!$H158+(【入力】吸収量・排出量算定シート!CO$17-【入力】吸収量・排出量算定シート!$CF$17)),幹材積成長量!$I$7:$I$148,0),MATCH(【入力】吸収量・排出量算定シート!$G158,幹材積成長量!$I$7:$K$7,0)),IF($F158="地位Ⅲ",INDEX(幹材積成長量!$O$7:$Q$148,MATCH((【入力】吸収量・排出量算定シート!$H158+(【入力】吸収量・排出量算定シート!CO$17-【入力】吸収量・排出量算定シート!$CF$17)),幹材積成長量!$O$7:$O$148,0),MATCH(【入力】吸収量・排出量算定シート!$G158,幹材積成長量!$O$7:$Q$7,0)),INDEX(幹材積成長量!$L$7:$N$148,MATCH((【入力】吸収量・排出量算定シート!$H158+(【入力】吸収量・排出量算定シート!CO$17-【入力】吸収量・排出量算定シート!$CF$17)),幹材積成長量!$L$7:$L$148,0),MATCH(【入力】吸収量・排出量算定シート!$G158,幹材積成長量!$L$7:$N$7,0)))),0)</f>
        <v>0</v>
      </c>
      <c r="CP158" s="2">
        <f>IFERROR(IF($F158="地位Ⅰ",INDEX(幹材積成長量!$I$7:$K$148,MATCH((【入力】吸収量・排出量算定シート!$H158+(【入力】吸収量・排出量算定シート!CP$17-【入力】吸収量・排出量算定シート!$CF$17)),幹材積成長量!$I$7:$I$148,0),MATCH(【入力】吸収量・排出量算定シート!$G158,幹材積成長量!$I$7:$K$7,0)),IF($F158="地位Ⅲ",INDEX(幹材積成長量!$O$7:$Q$148,MATCH((【入力】吸収量・排出量算定シート!$H158+(【入力】吸収量・排出量算定シート!CP$17-【入力】吸収量・排出量算定シート!$CF$17)),幹材積成長量!$O$7:$O$148,0),MATCH(【入力】吸収量・排出量算定シート!$G158,幹材積成長量!$O$7:$Q$7,0)),INDEX(幹材積成長量!$L$7:$N$148,MATCH((【入力】吸収量・排出量算定シート!$H158+(【入力】吸収量・排出量算定シート!CP$17-【入力】吸収量・排出量算定シート!$CF$17)),幹材積成長量!$L$7:$L$148,0),MATCH(【入力】吸収量・排出量算定シート!$G158,幹材積成長量!$L$7:$N$7,0)))),0)</f>
        <v>0</v>
      </c>
      <c r="CQ158" s="2">
        <f>IFERROR(IF($F158="地位Ⅰ",INDEX(幹材積成長量!$I$7:$K$148,MATCH((【入力】吸収量・排出量算定シート!$H158+(【入力】吸収量・排出量算定シート!CQ$17-【入力】吸収量・排出量算定シート!$CF$17)),幹材積成長量!$I$7:$I$148,0),MATCH(【入力】吸収量・排出量算定シート!$G158,幹材積成長量!$I$7:$K$7,0)),IF($F158="地位Ⅲ",INDEX(幹材積成長量!$O$7:$Q$148,MATCH((【入力】吸収量・排出量算定シート!$H158+(【入力】吸収量・排出量算定シート!CQ$17-【入力】吸収量・排出量算定シート!$CF$17)),幹材積成長量!$O$7:$O$148,0),MATCH(【入力】吸収量・排出量算定シート!$G158,幹材積成長量!$O$7:$Q$7,0)),INDEX(幹材積成長量!$L$7:$N$148,MATCH((【入力】吸収量・排出量算定シート!$H158+(【入力】吸収量・排出量算定シート!CQ$17-【入力】吸収量・排出量算定シート!$CF$17)),幹材積成長量!$L$7:$L$148,0),MATCH(【入力】吸収量・排出量算定シート!$G158,幹材積成長量!$L$7:$N$7,0)))),0)</f>
        <v>0</v>
      </c>
      <c r="CR158" s="2">
        <f>IFERROR(IF($F158="地位Ⅰ",INDEX(幹材積成長量!$I$7:$K$148,MATCH((【入力】吸収量・排出量算定シート!$H158+(【入力】吸収量・排出量算定シート!CR$17-【入力】吸収量・排出量算定シート!$CF$17)),幹材積成長量!$I$7:$I$148,0),MATCH(【入力】吸収量・排出量算定シート!$G158,幹材積成長量!$I$7:$K$7,0)),IF($F158="地位Ⅲ",INDEX(幹材積成長量!$O$7:$Q$148,MATCH((【入力】吸収量・排出量算定シート!$H158+(【入力】吸収量・排出量算定シート!CR$17-【入力】吸収量・排出量算定シート!$CF$17)),幹材積成長量!$O$7:$O$148,0),MATCH(【入力】吸収量・排出量算定シート!$G158,幹材積成長量!$O$7:$Q$7,0)),INDEX(幹材積成長量!$L$7:$N$148,MATCH((【入力】吸収量・排出量算定シート!$H158+(【入力】吸収量・排出量算定シート!CR$17-【入力】吸収量・排出量算定シート!$CF$17)),幹材積成長量!$L$7:$L$148,0),MATCH(【入力】吸収量・排出量算定シート!$G158,幹材積成長量!$L$7:$N$7,0)))),0)</f>
        <v>0</v>
      </c>
      <c r="CS158" s="2">
        <f>IFERROR(IF($F158="地位Ⅰ",INDEX(幹材積成長量!$I$7:$K$148,MATCH((【入力】吸収量・排出量算定シート!$H158+(【入力】吸収量・排出量算定シート!CS$17-【入力】吸収量・排出量算定シート!$CF$17)),幹材積成長量!$I$7:$I$148,0),MATCH(【入力】吸収量・排出量算定シート!$G158,幹材積成長量!$I$7:$K$7,0)),IF($F158="地位Ⅲ",INDEX(幹材積成長量!$O$7:$Q$148,MATCH((【入力】吸収量・排出量算定シート!$H158+(【入力】吸収量・排出量算定シート!CS$17-【入力】吸収量・排出量算定シート!$CF$17)),幹材積成長量!$O$7:$O$148,0),MATCH(【入力】吸収量・排出量算定シート!$G158,幹材積成長量!$O$7:$Q$7,0)),INDEX(幹材積成長量!$L$7:$N$148,MATCH((【入力】吸収量・排出量算定シート!$H158+(【入力】吸収量・排出量算定シート!CS$17-【入力】吸収量・排出量算定シート!$CF$17)),幹材積成長量!$L$7:$L$148,0),MATCH(【入力】吸収量・排出量算定シート!$G158,幹材積成長量!$L$7:$N$7,0)))),0)</f>
        <v>0</v>
      </c>
      <c r="CT158" s="2">
        <f>IFERROR(IF($F158="地位Ⅰ",INDEX(幹材積成長量!$I$7:$K$148,MATCH((【入力】吸収量・排出量算定シート!$H158+(【入力】吸収量・排出量算定シート!CT$17-【入力】吸収量・排出量算定シート!$CF$17)),幹材積成長量!$I$7:$I$148,0),MATCH(【入力】吸収量・排出量算定シート!$G158,幹材積成長量!$I$7:$K$7,0)),IF($F158="地位Ⅲ",INDEX(幹材積成長量!$O$7:$Q$148,MATCH((【入力】吸収量・排出量算定シート!$H158+(【入力】吸収量・排出量算定シート!CT$17-【入力】吸収量・排出量算定シート!$CF$17)),幹材積成長量!$O$7:$O$148,0),MATCH(【入力】吸収量・排出量算定シート!$G158,幹材積成長量!$O$7:$Q$7,0)),INDEX(幹材積成長量!$L$7:$N$148,MATCH((【入力】吸収量・排出量算定シート!$H158+(【入力】吸収量・排出量算定シート!CT$17-【入力】吸収量・排出量算定シート!$CF$17)),幹材積成長量!$L$7:$L$148,0),MATCH(【入力】吸収量・排出量算定シート!$G158,幹材積成長量!$L$7:$N$7,0)))),0)</f>
        <v>0</v>
      </c>
      <c r="CU158" s="2">
        <f>IFERROR(IF($F158="地位Ⅰ",INDEX(幹材積成長量!$I$7:$K$148,MATCH((【入力】吸収量・排出量算定シート!$H158+(【入力】吸収量・排出量算定シート!CU$17-【入力】吸収量・排出量算定シート!$CF$17)),幹材積成長量!$I$7:$I$148,0),MATCH(【入力】吸収量・排出量算定シート!$G158,幹材積成長量!$I$7:$K$7,0)),IF($F158="地位Ⅲ",INDEX(幹材積成長量!$O$7:$Q$148,MATCH((【入力】吸収量・排出量算定シート!$H158+(【入力】吸収量・排出量算定シート!CU$17-【入力】吸収量・排出量算定シート!$CF$17)),幹材積成長量!$O$7:$O$148,0),MATCH(【入力】吸収量・排出量算定シート!$G158,幹材積成長量!$O$7:$Q$7,0)),INDEX(幹材積成長量!$L$7:$N$148,MATCH((【入力】吸収量・排出量算定シート!$H158+(【入力】吸収量・排出量算定シート!CU$17-【入力】吸収量・排出量算定シート!$CF$17)),幹材積成長量!$L$7:$L$148,0),MATCH(【入力】吸収量・排出量算定シート!$G158,幹材積成長量!$L$7:$N$7,0)))),0)</f>
        <v>0</v>
      </c>
      <c r="CV158" s="2">
        <f>IFERROR(IF($F158="地位Ⅰ",INDEX(幹材積成長量!$I$7:$K$148,MATCH((【入力】吸収量・排出量算定シート!$H158+(【入力】吸収量・排出量算定シート!CV$17-【入力】吸収量・排出量算定シート!$CF$17)),幹材積成長量!$I$7:$I$148,0),MATCH(【入力】吸収量・排出量算定シート!$G158,幹材積成長量!$I$7:$K$7,0)),IF($F158="地位Ⅲ",INDEX(幹材積成長量!$O$7:$Q$148,MATCH((【入力】吸収量・排出量算定シート!$H158+(【入力】吸収量・排出量算定シート!CV$17-【入力】吸収量・排出量算定シート!$CF$17)),幹材積成長量!$O$7:$O$148,0),MATCH(【入力】吸収量・排出量算定シート!$G158,幹材積成長量!$O$7:$Q$7,0)),INDEX(幹材積成長量!$L$7:$N$148,MATCH((【入力】吸収量・排出量算定シート!$H158+(【入力】吸収量・排出量算定シート!CV$17-【入力】吸収量・排出量算定シート!$CF$17)),幹材積成長量!$L$7:$L$148,0),MATCH(【入力】吸収量・排出量算定シート!$G158,幹材積成長量!$L$7:$N$7,0)))),0)</f>
        <v>0</v>
      </c>
      <c r="CW158" s="2">
        <f t="shared" si="284"/>
        <v>0</v>
      </c>
      <c r="CX158" s="2">
        <f t="shared" si="285"/>
        <v>0</v>
      </c>
      <c r="CY158" s="2">
        <f t="shared" si="286"/>
        <v>0</v>
      </c>
      <c r="CZ158" s="2">
        <f t="shared" si="287"/>
        <v>0</v>
      </c>
      <c r="DA158" s="2">
        <f t="shared" si="288"/>
        <v>0</v>
      </c>
      <c r="DB158" s="2">
        <f t="shared" si="289"/>
        <v>0</v>
      </c>
      <c r="DC158" s="2">
        <f t="shared" si="290"/>
        <v>0</v>
      </c>
      <c r="DD158" s="2">
        <f t="shared" si="291"/>
        <v>0</v>
      </c>
      <c r="DE158" s="2">
        <f t="shared" si="292"/>
        <v>0</v>
      </c>
      <c r="DF158" s="2">
        <f t="shared" si="293"/>
        <v>0</v>
      </c>
      <c r="DG158" s="2">
        <f t="shared" si="294"/>
        <v>0</v>
      </c>
      <c r="DH158" s="2">
        <f t="shared" si="295"/>
        <v>0</v>
      </c>
      <c r="DI158" s="2">
        <f t="shared" si="296"/>
        <v>0</v>
      </c>
      <c r="DJ158" s="2">
        <f t="shared" si="297"/>
        <v>0</v>
      </c>
      <c r="DK158" s="2">
        <f t="shared" si="298"/>
        <v>0</v>
      </c>
      <c r="DL158" s="2">
        <f t="shared" si="299"/>
        <v>0</v>
      </c>
      <c r="DM158" s="2">
        <f t="shared" si="300"/>
        <v>0</v>
      </c>
      <c r="DN158" s="187">
        <f>IFERROR(IF($F158="地位Ⅰ",INDEX(幹材積成長量!$AE$7:$AG$14,8,MATCH(【入力】吸収量・排出量算定シート!$G158,幹材積成長量!$AE$7:$AG$7,0)),IF($F158="地位Ⅲ",INDEX(幹材積成長量!$AK$7:$AM$14,8,MATCH(【入力】吸収量・排出量算定シート!$G158,幹材積成長量!$AK$7:$AM$7,0)),INDEX(幹材積成長量!$AH$7:$AJ$14,8,MATCH(【入力】吸収量・排出量算定シート!$G158,幹材積成長量!$AH$7:$AJ$7,0)))),0)</f>
        <v>0</v>
      </c>
      <c r="DO158" s="187">
        <f>IFERROR(IF($F158="地位Ⅰ",INDEX(幹材積成長量!$AE$7:$AG$14,8,MATCH(【入力】吸収量・排出量算定シート!$G158,幹材積成長量!$AE$7:$AG$7,0)),IF($F158="地位Ⅲ",INDEX(幹材積成長量!$AK$7:$AM$14,8,MATCH(【入力】吸収量・排出量算定シート!$G158,幹材積成長量!$AK$7:$AM$7,0)),INDEX(幹材積成長量!$AH$7:$AJ$14,8,MATCH(【入力】吸収量・排出量算定シート!$G158,幹材積成長量!$AH$7:$AJ$7,0)))),0)</f>
        <v>0</v>
      </c>
      <c r="DP158" s="187">
        <f>IFERROR(IF($F158="地位Ⅰ",INDEX(幹材積成長量!$AE$7:$AG$14,8,MATCH(【入力】吸収量・排出量算定シート!$G158,幹材積成長量!$AE$7:$AG$7,0)),IF($F158="地位Ⅲ",INDEX(幹材積成長量!$AK$7:$AM$14,8,MATCH(【入力】吸収量・排出量算定シート!$G158,幹材積成長量!$AK$7:$AM$7,0)),INDEX(幹材積成長量!$AH$7:$AJ$14,8,MATCH(【入力】吸収量・排出量算定シート!$G158,幹材積成長量!$AH$7:$AJ$7,0)))),0)</f>
        <v>0</v>
      </c>
      <c r="DQ158" s="187">
        <f>IFERROR(IF($F158="地位Ⅰ",INDEX(幹材積成長量!$AE$7:$AG$14,8,MATCH(【入力】吸収量・排出量算定シート!$G158,幹材積成長量!$AE$7:$AG$7,0)),IF($F158="地位Ⅲ",INDEX(幹材積成長量!$AK$7:$AM$14,8,MATCH(【入力】吸収量・排出量算定シート!$G158,幹材積成長量!$AK$7:$AM$7,0)),INDEX(幹材積成長量!$AH$7:$AJ$14,8,MATCH(【入力】吸収量・排出量算定シート!$G158,幹材積成長量!$AH$7:$AJ$7,0)))),0)</f>
        <v>0</v>
      </c>
      <c r="DR158" s="187">
        <f>IFERROR(IF($F158="地位Ⅰ",INDEX(幹材積成長量!$AE$7:$AG$14,8,MATCH(【入力】吸収量・排出量算定シート!$G158,幹材積成長量!$AE$7:$AG$7,0)),IF($F158="地位Ⅲ",INDEX(幹材積成長量!$AK$7:$AM$14,8,MATCH(【入力】吸収量・排出量算定シート!$G158,幹材積成長量!$AK$7:$AM$7,0)),INDEX(幹材積成長量!$AH$7:$AJ$14,8,MATCH(【入力】吸収量・排出量算定シート!$G158,幹材積成長量!$AH$7:$AJ$7,0)))),0)</f>
        <v>0</v>
      </c>
      <c r="DS158" s="187">
        <f>IFERROR(IF($F158="地位Ⅰ",INDEX(幹材積成長量!$AE$7:$AG$14,8,MATCH(【入力】吸収量・排出量算定シート!$G158,幹材積成長量!$AE$7:$AG$7,0)),IF($F158="地位Ⅲ",INDEX(幹材積成長量!$AK$7:$AM$14,8,MATCH(【入力】吸収量・排出量算定シート!$G158,幹材積成長量!$AK$7:$AM$7,0)),INDEX(幹材積成長量!$AH$7:$AJ$14,8,MATCH(【入力】吸収量・排出量算定シート!$G158,幹材積成長量!$AH$7:$AJ$7,0)))),0)</f>
        <v>0</v>
      </c>
      <c r="DT158" s="187">
        <f>IFERROR(IF($F158="地位Ⅰ",INDEX(幹材積成長量!$AE$7:$AG$14,8,MATCH(【入力】吸収量・排出量算定シート!$G158,幹材積成長量!$AE$7:$AG$7,0)),IF($F158="地位Ⅲ",INDEX(幹材積成長量!$AK$7:$AM$14,8,MATCH(【入力】吸収量・排出量算定シート!$G158,幹材積成長量!$AK$7:$AM$7,0)),INDEX(幹材積成長量!$AH$7:$AJ$14,8,MATCH(【入力】吸収量・排出量算定シート!$G158,幹材積成長量!$AH$7:$AJ$7,0)))),0)</f>
        <v>0</v>
      </c>
      <c r="DU158" s="187">
        <f>IFERROR(IF($F158="地位Ⅰ",INDEX(幹材積成長量!$AE$7:$AG$14,8,MATCH(【入力】吸収量・排出量算定シート!$G158,幹材積成長量!$AE$7:$AG$7,0)),IF($F158="地位Ⅲ",INDEX(幹材積成長量!$AK$7:$AM$14,8,MATCH(【入力】吸収量・排出量算定シート!$G158,幹材積成長量!$AK$7:$AM$7,0)),INDEX(幹材積成長量!$AH$7:$AJ$14,8,MATCH(【入力】吸収量・排出量算定シート!$G158,幹材積成長量!$AH$7:$AJ$7,0)))),0)</f>
        <v>0</v>
      </c>
      <c r="DV158" s="187">
        <f>IFERROR(IF($F158="地位Ⅰ",INDEX(幹材積成長量!$AE$7:$AG$14,8,MATCH(【入力】吸収量・排出量算定シート!$G158,幹材積成長量!$AE$7:$AG$7,0)),IF($F158="地位Ⅲ",INDEX(幹材積成長量!$AK$7:$AM$14,8,MATCH(【入力】吸収量・排出量算定シート!$G158,幹材積成長量!$AK$7:$AM$7,0)),INDEX(幹材積成長量!$AH$7:$AJ$14,8,MATCH(【入力】吸収量・排出量算定シート!$G158,幹材積成長量!$AH$7:$AJ$7,0)))),0)</f>
        <v>0</v>
      </c>
      <c r="DW158" s="187">
        <f>IFERROR(IF($F158="地位Ⅰ",INDEX(幹材積成長量!$AE$7:$AG$14,8,MATCH(【入力】吸収量・排出量算定シート!$G158,幹材積成長量!$AE$7:$AG$7,0)),IF($F158="地位Ⅲ",INDEX(幹材積成長量!$AK$7:$AM$14,8,MATCH(【入力】吸収量・排出量算定シート!$G158,幹材積成長量!$AK$7:$AM$7,0)),INDEX(幹材積成長量!$AH$7:$AJ$14,8,MATCH(【入力】吸収量・排出量算定シート!$G158,幹材積成長量!$AH$7:$AJ$7,0)))),0)</f>
        <v>0</v>
      </c>
      <c r="DX158" s="187">
        <f>IFERROR(IF($F158="地位Ⅰ",INDEX(幹材積成長量!$AE$7:$AG$14,8,MATCH(【入力】吸収量・排出量算定シート!$G158,幹材積成長量!$AE$7:$AG$7,0)),IF($F158="地位Ⅲ",INDEX(幹材積成長量!$AK$7:$AM$14,8,MATCH(【入力】吸収量・排出量算定シート!$G158,幹材積成長量!$AK$7:$AM$7,0)),INDEX(幹材積成長量!$AH$7:$AJ$14,8,MATCH(【入力】吸収量・排出量算定シート!$G158,幹材積成長量!$AH$7:$AJ$7,0)))),0)</f>
        <v>0</v>
      </c>
      <c r="DY158" s="187">
        <f>IFERROR(IF($F158="地位Ⅰ",INDEX(幹材積成長量!$AE$7:$AG$14,8,MATCH(【入力】吸収量・排出量算定シート!$G158,幹材積成長量!$AE$7:$AG$7,0)),IF($F158="地位Ⅲ",INDEX(幹材積成長量!$AK$7:$AM$14,8,MATCH(【入力】吸収量・排出量算定シート!$G158,幹材積成長量!$AK$7:$AM$7,0)),INDEX(幹材積成長量!$AH$7:$AJ$14,8,MATCH(【入力】吸収量・排出量算定シート!$G158,幹材積成長量!$AH$7:$AJ$7,0)))),0)</f>
        <v>0</v>
      </c>
      <c r="DZ158" s="187">
        <f>IFERROR(IF($F158="地位Ⅰ",INDEX(幹材積成長量!$AE$7:$AG$14,8,MATCH(【入力】吸収量・排出量算定シート!$G158,幹材積成長量!$AE$7:$AG$7,0)),IF($F158="地位Ⅲ",INDEX(幹材積成長量!$AK$7:$AM$14,8,MATCH(【入力】吸収量・排出量算定シート!$G158,幹材積成長量!$AK$7:$AM$7,0)),INDEX(幹材積成長量!$AH$7:$AJ$14,8,MATCH(【入力】吸収量・排出量算定シート!$G158,幹材積成長量!$AH$7:$AJ$7,0)))),0)</f>
        <v>0</v>
      </c>
      <c r="EA158" s="187">
        <f>IFERROR(IF($F158="地位Ⅰ",INDEX(幹材積成長量!$AE$7:$AG$14,8,MATCH(【入力】吸収量・排出量算定シート!$G158,幹材積成長量!$AE$7:$AG$7,0)),IF($F158="地位Ⅲ",INDEX(幹材積成長量!$AK$7:$AM$14,8,MATCH(【入力】吸収量・排出量算定シート!$G158,幹材積成長量!$AK$7:$AM$7,0)),INDEX(幹材積成長量!$AH$7:$AJ$14,8,MATCH(【入力】吸収量・排出量算定シート!$G158,幹材積成長量!$AH$7:$AJ$7,0)))),0)</f>
        <v>0</v>
      </c>
      <c r="EB158" s="187">
        <f>IFERROR(IF($F158="地位Ⅰ",INDEX(幹材積成長量!$AE$7:$AG$14,8,MATCH(【入力】吸収量・排出量算定シート!$G158,幹材積成長量!$AE$7:$AG$7,0)),IF($F158="地位Ⅲ",INDEX(幹材積成長量!$AK$7:$AM$14,8,MATCH(【入力】吸収量・排出量算定シート!$G158,幹材積成長量!$AK$7:$AM$7,0)),INDEX(幹材積成長量!$AH$7:$AJ$14,8,MATCH(【入力】吸収量・排出量算定シート!$G158,幹材積成長量!$AH$7:$AJ$7,0)))),0)</f>
        <v>0</v>
      </c>
      <c r="EC158" s="187">
        <f>IFERROR(IF($F158="地位Ⅰ",INDEX(幹材積成長量!$AE$7:$AG$14,8,MATCH(【入力】吸収量・排出量算定シート!$G158,幹材積成長量!$AE$7:$AG$7,0)),IF($F158="地位Ⅲ",INDEX(幹材積成長量!$AK$7:$AM$14,8,MATCH(【入力】吸収量・排出量算定シート!$G158,幹材積成長量!$AK$7:$AM$7,0)),INDEX(幹材積成長量!$AH$7:$AJ$14,8,MATCH(【入力】吸収量・排出量算定シート!$G158,幹材積成長量!$AH$7:$AJ$7,0)))),0)</f>
        <v>0</v>
      </c>
      <c r="ED158" s="186">
        <f t="shared" si="301"/>
        <v>0</v>
      </c>
      <c r="EE158" s="186">
        <f t="shared" si="302"/>
        <v>0</v>
      </c>
      <c r="EF158" s="186">
        <f t="shared" si="303"/>
        <v>0</v>
      </c>
      <c r="EG158" s="186">
        <f t="shared" si="304"/>
        <v>0</v>
      </c>
      <c r="EH158" s="186">
        <f t="shared" si="305"/>
        <v>0</v>
      </c>
      <c r="EI158" s="186">
        <f t="shared" si="306"/>
        <v>0</v>
      </c>
      <c r="EJ158" s="186">
        <f t="shared" si="307"/>
        <v>0</v>
      </c>
      <c r="EK158" s="186">
        <f t="shared" si="308"/>
        <v>0</v>
      </c>
      <c r="EL158" s="186">
        <f t="shared" si="309"/>
        <v>0</v>
      </c>
      <c r="EM158" s="186">
        <f t="shared" si="310"/>
        <v>0</v>
      </c>
      <c r="EN158" s="186">
        <f t="shared" si="311"/>
        <v>0</v>
      </c>
      <c r="EO158" s="186">
        <f t="shared" si="312"/>
        <v>0</v>
      </c>
      <c r="EP158" s="186">
        <f t="shared" si="313"/>
        <v>0</v>
      </c>
      <c r="EQ158" s="186">
        <f t="shared" si="314"/>
        <v>0</v>
      </c>
      <c r="ER158" s="186">
        <f t="shared" si="315"/>
        <v>0</v>
      </c>
      <c r="ES158" s="186">
        <f t="shared" si="316"/>
        <v>0</v>
      </c>
      <c r="ET158" s="186">
        <f t="shared" si="317"/>
        <v>0</v>
      </c>
    </row>
    <row r="159" spans="2:150" x14ac:dyDescent="0.3">
      <c r="B159" s="3"/>
      <c r="C159" s="3"/>
      <c r="D159" s="3"/>
      <c r="E159" s="3"/>
      <c r="G159" s="217"/>
      <c r="J159" s="3"/>
      <c r="M159" s="187">
        <f>IFERROR(IF($F159="地位Ⅰ",INDEX(幹材積成長量!$S$7:$U$148,MATCH(【入力】吸収量・排出量算定シート!$H159+(M$17-$M$17),幹材積成長量!$S$7:$S$148,0),MATCH($G159,幹材積成長量!$S$7:$U$7,0)),IF($F159="地位Ⅲ",INDEX(幹材積成長量!$Y$7:$AA$148,MATCH(【入力】吸収量・排出量算定シート!$H159+(M$17-$M$17),幹材積成長量!$Y$7:$Y$148,0),MATCH($G159,幹材積成長量!$Y$7:$AA$7,0)),INDEX(幹材積成長量!$V$7:$X$148,MATCH(【入力】吸収量・排出量算定シート!$H159+(M$17-$M$17),幹材積成長量!$V$7:$V$148,0),MATCH($G159,幹材積成長量!$V$7:$X$7,0)))),0)</f>
        <v>0</v>
      </c>
      <c r="N159" s="187">
        <f>IFERROR(IF($F159="地位Ⅰ",INDEX(幹材積成長量!$S$7:$U$148,MATCH(【入力】吸収量・排出量算定シート!$H159+(N$17-$M$17),幹材積成長量!$S$7:$S$148,0),MATCH($G159,幹材積成長量!$S$7:$U$7,0)),IF($F159="地位Ⅲ",INDEX(幹材積成長量!$Y$7:$AA$148,MATCH(【入力】吸収量・排出量算定シート!$H159+(N$17-$M$17),幹材積成長量!$Y$7:$Y$148,0),MATCH($G159,幹材積成長量!$Y$7:$AA$7,0)),INDEX(幹材積成長量!$V$7:$X$148,MATCH(【入力】吸収量・排出量算定シート!$H159+(N$17-$M$17),幹材積成長量!$V$7:$V$148,0),MATCH($G159,幹材積成長量!$V$7:$X$7,0)))),0)</f>
        <v>0</v>
      </c>
      <c r="O159" s="187">
        <f>IFERROR(IF($F159="地位Ⅰ",INDEX(幹材積成長量!$S$7:$U$148,MATCH(【入力】吸収量・排出量算定シート!$H159+(O$17-$M$17),幹材積成長量!$S$7:$S$148,0),MATCH($G159,幹材積成長量!$S$7:$U$7,0)),IF($F159="地位Ⅲ",INDEX(幹材積成長量!$Y$7:$AA$148,MATCH(【入力】吸収量・排出量算定シート!$H159+(O$17-$M$17),幹材積成長量!$Y$7:$Y$148,0),MATCH($G159,幹材積成長量!$Y$7:$AA$7,0)),INDEX(幹材積成長量!$V$7:$X$148,MATCH(【入力】吸収量・排出量算定シート!$H159+(O$17-$M$17),幹材積成長量!$V$7:$V$148,0),MATCH($G159,幹材積成長量!$V$7:$X$7,0)))),0)</f>
        <v>0</v>
      </c>
      <c r="P159" s="187">
        <f>IFERROR(IF($F159="地位Ⅰ",INDEX(幹材積成長量!$S$7:$U$148,MATCH(【入力】吸収量・排出量算定シート!$H159+(P$17-$M$17),幹材積成長量!$S$7:$S$148,0),MATCH($G159,幹材積成長量!$S$7:$U$7,0)),IF($F159="地位Ⅲ",INDEX(幹材積成長量!$Y$7:$AA$148,MATCH(【入力】吸収量・排出量算定シート!$H159+(P$17-$M$17),幹材積成長量!$Y$7:$Y$148,0),MATCH($G159,幹材積成長量!$Y$7:$AA$7,0)),INDEX(幹材積成長量!$V$7:$X$148,MATCH(【入力】吸収量・排出量算定シート!$H159+(P$17-$M$17),幹材積成長量!$V$7:$V$148,0),MATCH($G159,幹材積成長量!$V$7:$X$7,0)))),0)</f>
        <v>0</v>
      </c>
      <c r="Q159" s="187">
        <f>IFERROR(IF($F159="地位Ⅰ",INDEX(幹材積成長量!$S$7:$U$148,MATCH(【入力】吸収量・排出量算定シート!$H159+(Q$17-$M$17),幹材積成長量!$S$7:$S$148,0),MATCH($G159,幹材積成長量!$S$7:$U$7,0)),IF($F159="地位Ⅲ",INDEX(幹材積成長量!$Y$7:$AA$148,MATCH(【入力】吸収量・排出量算定シート!$H159+(Q$17-$M$17),幹材積成長量!$Y$7:$Y$148,0),MATCH($G159,幹材積成長量!$Y$7:$AA$7,0)),INDEX(幹材積成長量!$V$7:$X$148,MATCH(【入力】吸収量・排出量算定シート!$H159+(Q$17-$M$17),幹材積成長量!$V$7:$V$148,0),MATCH($G159,幹材積成長量!$V$7:$X$7,0)))),0)</f>
        <v>0</v>
      </c>
      <c r="R159" s="187">
        <f>IFERROR(IF($F159="地位Ⅰ",INDEX(幹材積成長量!$S$7:$U$148,MATCH(【入力】吸収量・排出量算定シート!$H159+(R$17-$M$17),幹材積成長量!$S$7:$S$148,0),MATCH($G159,幹材積成長量!$S$7:$U$7,0)),IF($F159="地位Ⅲ",INDEX(幹材積成長量!$Y$7:$AA$148,MATCH(【入力】吸収量・排出量算定シート!$H159+(R$17-$M$17),幹材積成長量!$Y$7:$Y$148,0),MATCH($G159,幹材積成長量!$Y$7:$AA$7,0)),INDEX(幹材積成長量!$V$7:$X$148,MATCH(【入力】吸収量・排出量算定シート!$H159+(R$17-$M$17),幹材積成長量!$V$7:$V$148,0),MATCH($G159,幹材積成長量!$V$7:$X$7,0)))),0)</f>
        <v>0</v>
      </c>
      <c r="S159" s="187">
        <f>IFERROR(IF($F159="地位Ⅰ",INDEX(幹材積成長量!$S$7:$U$148,MATCH(【入力】吸収量・排出量算定シート!$H159+(S$17-$M$17),幹材積成長量!$S$7:$S$148,0),MATCH($G159,幹材積成長量!$S$7:$U$7,0)),IF($F159="地位Ⅲ",INDEX(幹材積成長量!$Y$7:$AA$148,MATCH(【入力】吸収量・排出量算定シート!$H159+(S$17-$M$17),幹材積成長量!$Y$7:$Y$148,0),MATCH($G159,幹材積成長量!$Y$7:$AA$7,0)),INDEX(幹材積成長量!$V$7:$X$148,MATCH(【入力】吸収量・排出量算定シート!$H159+(S$17-$M$17),幹材積成長量!$V$7:$V$148,0),MATCH($G159,幹材積成長量!$V$7:$X$7,0)))),0)</f>
        <v>0</v>
      </c>
      <c r="T159" s="187">
        <f>IFERROR(IF($F159="地位Ⅰ",INDEX(幹材積成長量!$S$7:$U$148,MATCH(【入力】吸収量・排出量算定シート!$H159+(T$17-$M$17),幹材積成長量!$S$7:$S$148,0),MATCH($G159,幹材積成長量!$S$7:$U$7,0)),IF($F159="地位Ⅲ",INDEX(幹材積成長量!$Y$7:$AA$148,MATCH(【入力】吸収量・排出量算定シート!$H159+(T$17-$M$17),幹材積成長量!$Y$7:$Y$148,0),MATCH($G159,幹材積成長量!$Y$7:$AA$7,0)),INDEX(幹材積成長量!$V$7:$X$148,MATCH(【入力】吸収量・排出量算定シート!$H159+(T$17-$M$17),幹材積成長量!$V$7:$V$148,0),MATCH($G159,幹材積成長量!$V$7:$X$7,0)))),0)</f>
        <v>0</v>
      </c>
      <c r="U159" s="187">
        <f>IFERROR(IF($F159="地位Ⅰ",INDEX(幹材積成長量!$S$7:$U$148,MATCH(【入力】吸収量・排出量算定シート!$H159+(U$17-$M$17),幹材積成長量!$S$7:$S$148,0),MATCH($G159,幹材積成長量!$S$7:$U$7,0)),IF($F159="地位Ⅲ",INDEX(幹材積成長量!$Y$7:$AA$148,MATCH(【入力】吸収量・排出量算定シート!$H159+(U$17-$M$17),幹材積成長量!$Y$7:$Y$148,0),MATCH($G159,幹材積成長量!$Y$7:$AA$7,0)),INDEX(幹材積成長量!$V$7:$X$148,MATCH(【入力】吸収量・排出量算定シート!$H159+(U$17-$M$17),幹材積成長量!$V$7:$V$148,0),MATCH($G159,幹材積成長量!$V$7:$X$7,0)))),0)</f>
        <v>0</v>
      </c>
      <c r="V159" s="187">
        <f>IFERROR(IF($F159="地位Ⅰ",INDEX(幹材積成長量!$S$7:$U$148,MATCH(【入力】吸収量・排出量算定シート!$H159+(V$17-$M$17),幹材積成長量!$S$7:$S$148,0),MATCH($G159,幹材積成長量!$S$7:$U$7,0)),IF($F159="地位Ⅲ",INDEX(幹材積成長量!$Y$7:$AA$148,MATCH(【入力】吸収量・排出量算定シート!$H159+(V$17-$M$17),幹材積成長量!$Y$7:$Y$148,0),MATCH($G159,幹材積成長量!$Y$7:$AA$7,0)),INDEX(幹材積成長量!$V$7:$X$148,MATCH(【入力】吸収量・排出量算定シート!$H159+(V$17-$M$17),幹材積成長量!$V$7:$V$148,0),MATCH($G159,幹材積成長量!$V$7:$X$7,0)))),0)</f>
        <v>0</v>
      </c>
      <c r="W159" s="187">
        <f>IFERROR(IF($F159="地位Ⅰ",INDEX(幹材積成長量!$S$7:$U$148,MATCH(【入力】吸収量・排出量算定シート!$H159+(W$17-$M$17),幹材積成長量!$S$7:$S$148,0),MATCH($G159,幹材積成長量!$S$7:$U$7,0)),IF($F159="地位Ⅲ",INDEX(幹材積成長量!$Y$7:$AA$148,MATCH(【入力】吸収量・排出量算定シート!$H159+(W$17-$M$17),幹材積成長量!$Y$7:$Y$148,0),MATCH($G159,幹材積成長量!$Y$7:$AA$7,0)),INDEX(幹材積成長量!$V$7:$X$148,MATCH(【入力】吸収量・排出量算定シート!$H159+(W$17-$M$17),幹材積成長量!$V$7:$V$148,0),MATCH($G159,幹材積成長量!$V$7:$X$7,0)))),0)</f>
        <v>0</v>
      </c>
      <c r="X159" s="187">
        <f>IFERROR(IF($F159="地位Ⅰ",INDEX(幹材積成長量!$S$7:$U$148,MATCH(【入力】吸収量・排出量算定シート!$H159+(X$17-$M$17),幹材積成長量!$S$7:$S$148,0),MATCH($G159,幹材積成長量!$S$7:$U$7,0)),IF($F159="地位Ⅲ",INDEX(幹材積成長量!$Y$7:$AA$148,MATCH(【入力】吸収量・排出量算定シート!$H159+(X$17-$M$17),幹材積成長量!$Y$7:$Y$148,0),MATCH($G159,幹材積成長量!$Y$7:$AA$7,0)),INDEX(幹材積成長量!$V$7:$X$148,MATCH(【入力】吸収量・排出量算定シート!$H159+(X$17-$M$17),幹材積成長量!$V$7:$V$148,0),MATCH($G159,幹材積成長量!$V$7:$X$7,0)))),0)</f>
        <v>0</v>
      </c>
      <c r="Y159" s="187">
        <f>IFERROR(IF($F159="地位Ⅰ",INDEX(幹材積成長量!$S$7:$U$148,MATCH(【入力】吸収量・排出量算定シート!$H159+(Y$17-$M$17),幹材積成長量!$S$7:$S$148,0),MATCH($G159,幹材積成長量!$S$7:$U$7,0)),IF($F159="地位Ⅲ",INDEX(幹材積成長量!$Y$7:$AA$148,MATCH(【入力】吸収量・排出量算定シート!$H159+(Y$17-$M$17),幹材積成長量!$Y$7:$Y$148,0),MATCH($G159,幹材積成長量!$Y$7:$AA$7,0)),INDEX(幹材積成長量!$V$7:$X$148,MATCH(【入力】吸収量・排出量算定シート!$H159+(Y$17-$M$17),幹材積成長量!$V$7:$V$148,0),MATCH($G159,幹材積成長量!$V$7:$X$7,0)))),0)</f>
        <v>0</v>
      </c>
      <c r="Z159" s="187">
        <f>IFERROR(IF($F159="地位Ⅰ",INDEX(幹材積成長量!$S$7:$U$148,MATCH(【入力】吸収量・排出量算定シート!$H159+(Z$17-$M$17),幹材積成長量!$S$7:$S$148,0),MATCH($G159,幹材積成長量!$S$7:$U$7,0)),IF($F159="地位Ⅲ",INDEX(幹材積成長量!$Y$7:$AA$148,MATCH(【入力】吸収量・排出量算定シート!$H159+(Z$17-$M$17),幹材積成長量!$Y$7:$Y$148,0),MATCH($G159,幹材積成長量!$Y$7:$AA$7,0)),INDEX(幹材積成長量!$V$7:$X$148,MATCH(【入力】吸収量・排出量算定シート!$H159+(Z$17-$M$17),幹材積成長量!$V$7:$V$148,0),MATCH($G159,幹材積成長量!$V$7:$X$7,0)))),0)</f>
        <v>0</v>
      </c>
      <c r="AA159" s="187">
        <f>IFERROR(IF($F159="地位Ⅰ",INDEX(幹材積成長量!$S$7:$U$148,MATCH(【入力】吸収量・排出量算定シート!$H159+(AA$17-$M$17),幹材積成長量!$S$7:$S$148,0),MATCH($G159,幹材積成長量!$S$7:$U$7,0)),IF($F159="地位Ⅲ",INDEX(幹材積成長量!$Y$7:$AA$148,MATCH(【入力】吸収量・排出量算定シート!$H159+(AA$17-$M$17),幹材積成長量!$Y$7:$Y$148,0),MATCH($G159,幹材積成長量!$Y$7:$AA$7,0)),INDEX(幹材積成長量!$V$7:$X$148,MATCH(【入力】吸収量・排出量算定シート!$H159+(AA$17-$M$17),幹材積成長量!$V$7:$V$148,0),MATCH($G159,幹材積成長量!$V$7:$X$7,0)))),0)</f>
        <v>0</v>
      </c>
      <c r="AB159" s="187">
        <f>IFERROR(IF($F159="地位Ⅰ",INDEX(幹材積成長量!$S$7:$U$148,MATCH(【入力】吸収量・排出量算定シート!$H159+(AB$17-$M$17),幹材積成長量!$S$7:$S$148,0),MATCH($G159,幹材積成長量!$S$7:$U$7,0)),IF($F159="地位Ⅲ",INDEX(幹材積成長量!$Y$7:$AA$148,MATCH(【入力】吸収量・排出量算定シート!$H159+(AB$17-$M$17),幹材積成長量!$Y$7:$Y$148,0),MATCH($G159,幹材積成長量!$Y$7:$AA$7,0)),INDEX(幹材積成長量!$V$7:$X$148,MATCH(【入力】吸収量・排出量算定シート!$H159+(AB$17-$M$17),幹材積成長量!$V$7:$V$148,0),MATCH($G159,幹材積成長量!$V$7:$X$7,0)))),0)</f>
        <v>0</v>
      </c>
      <c r="AC159" s="187">
        <f>IFERROR(IF($F159="地位Ⅰ",INDEX(幹材積成長量!$S$7:$U$148,MATCH(【入力】吸収量・排出量算定シート!$H159+(AC$17-$M$17),幹材積成長量!$S$7:$S$148,0),MATCH($G159,幹材積成長量!$S$7:$U$7,0)),IF($F159="地位Ⅲ",INDEX(幹材積成長量!$Y$7:$AA$148,MATCH(【入力】吸収量・排出量算定シート!$H159+(AC$17-$M$17),幹材積成長量!$Y$7:$Y$148,0),MATCH($G159,幹材積成長量!$Y$7:$AA$7,0)),INDEX(幹材積成長量!$V$7:$X$148,MATCH(【入力】吸収量・排出量算定シート!$H159+(AC$17-$M$17),幹材積成長量!$V$7:$V$148,0),MATCH($G159,幹材積成長量!$V$7:$X$7,0)))),0)</f>
        <v>0</v>
      </c>
      <c r="AD159" s="2">
        <f>IFERROR(INDEX('BEF（拡大係数）'!$A$4:$AO$154,MATCH(【入力】吸収量・排出量算定シート!$H159,'BEF（拡大係数）'!$A$4:$A$154,0),MATCH($G159,'BEF（拡大係数）'!$A$4:$AO$4,0)),0)</f>
        <v>0</v>
      </c>
      <c r="AE159" s="2">
        <f>IFERROR(INDEX('BEF（拡大係数）'!$A$4:$AO$154,MATCH(【入力】吸収量・排出量算定シート!$H159,'BEF（拡大係数）'!$A$4:$A$154,0),MATCH($G159,'BEF（拡大係数）'!$A$4:$AO$4,0)),0)</f>
        <v>0</v>
      </c>
      <c r="AF159" s="2">
        <f>IFERROR(INDEX('BEF（拡大係数）'!$A$4:$AO$154,MATCH(【入力】吸収量・排出量算定シート!$H159,'BEF（拡大係数）'!$A$4:$A$154,0),MATCH($G159,'BEF（拡大係数）'!$A$4:$AO$4,0)),0)</f>
        <v>0</v>
      </c>
      <c r="AG159" s="2">
        <f>IFERROR(INDEX('BEF（拡大係数）'!$A$4:$AO$154,MATCH(【入力】吸収量・排出量算定シート!$H159,'BEF（拡大係数）'!$A$4:$A$154,0),MATCH($G159,'BEF（拡大係数）'!$A$4:$AO$4,0)),0)</f>
        <v>0</v>
      </c>
      <c r="AH159" s="2">
        <f>IFERROR(INDEX('BEF（拡大係数）'!$A$4:$AO$154,MATCH(【入力】吸収量・排出量算定シート!$H159,'BEF（拡大係数）'!$A$4:$A$154,0),MATCH($G159,'BEF（拡大係数）'!$A$4:$AO$4,0)),0)</f>
        <v>0</v>
      </c>
      <c r="AI159" s="2">
        <f>IFERROR(INDEX('BEF（拡大係数）'!$A$4:$AO$154,MATCH(【入力】吸収量・排出量算定シート!$H159,'BEF（拡大係数）'!$A$4:$A$154,0),MATCH($G159,'BEF（拡大係数）'!$A$4:$AO$4,0)),0)</f>
        <v>0</v>
      </c>
      <c r="AJ159" s="2">
        <f>IFERROR(INDEX('BEF（拡大係数）'!$A$4:$AO$154,MATCH(【入力】吸収量・排出量算定シート!$H159,'BEF（拡大係数）'!$A$4:$A$154,0),MATCH($G159,'BEF（拡大係数）'!$A$4:$AO$4,0)),0)</f>
        <v>0</v>
      </c>
      <c r="AK159" s="2">
        <f>IFERROR(INDEX('BEF（拡大係数）'!$A$4:$AO$154,MATCH(【入力】吸収量・排出量算定シート!$H159,'BEF（拡大係数）'!$A$4:$A$154,0),MATCH($G159,'BEF（拡大係数）'!$A$4:$AO$4,0)),0)</f>
        <v>0</v>
      </c>
      <c r="AL159" s="2">
        <f>IFERROR(INDEX('BEF（拡大係数）'!$A$4:$AO$154,MATCH(【入力】吸収量・排出量算定シート!$H159,'BEF（拡大係数）'!$A$4:$A$154,0),MATCH($G159,'BEF（拡大係数）'!$A$4:$AO$4,0)),0)</f>
        <v>0</v>
      </c>
      <c r="AM159" s="2">
        <f>IFERROR(INDEX('BEF（拡大係数）'!$A$4:$AO$154,MATCH(【入力】吸収量・排出量算定シート!$H159,'BEF（拡大係数）'!$A$4:$A$154,0),MATCH($G159,'BEF（拡大係数）'!$A$4:$AO$4,0)),0)</f>
        <v>0</v>
      </c>
      <c r="AN159" s="2">
        <f>IFERROR(INDEX('BEF（拡大係数）'!$A$4:$AO$154,MATCH(【入力】吸収量・排出量算定シート!$H159,'BEF（拡大係数）'!$A$4:$A$154,0),MATCH($G159,'BEF（拡大係数）'!$A$4:$AO$4,0)),0)</f>
        <v>0</v>
      </c>
      <c r="AO159" s="2">
        <f>IFERROR(INDEX('BEF（拡大係数）'!$A$4:$AO$154,MATCH(【入力】吸収量・排出量算定シート!$H159,'BEF（拡大係数）'!$A$4:$A$154,0),MATCH($G159,'BEF（拡大係数）'!$A$4:$AO$4,0)),0)</f>
        <v>0</v>
      </c>
      <c r="AP159" s="2">
        <f>IFERROR(INDEX('BEF（拡大係数）'!$A$4:$AO$154,MATCH(【入力】吸収量・排出量算定シート!$H159,'BEF（拡大係数）'!$A$4:$A$154,0),MATCH($G159,'BEF（拡大係数）'!$A$4:$AO$4,0)),0)</f>
        <v>0</v>
      </c>
      <c r="AQ159" s="2">
        <f>IFERROR(INDEX('BEF（拡大係数）'!$A$4:$AO$154,MATCH(【入力】吸収量・排出量算定シート!$H159,'BEF（拡大係数）'!$A$4:$A$154,0),MATCH($G159,'BEF（拡大係数）'!$A$4:$AO$4,0)),0)</f>
        <v>0</v>
      </c>
      <c r="AR159" s="2">
        <f>IFERROR(INDEX('BEF（拡大係数）'!$A$4:$AO$154,MATCH(【入力】吸収量・排出量算定シート!$H159,'BEF（拡大係数）'!$A$4:$A$154,0),MATCH($G159,'BEF（拡大係数）'!$A$4:$AO$4,0)),0)</f>
        <v>0</v>
      </c>
      <c r="AS159" s="2">
        <f>IFERROR(INDEX('BEF（拡大係数）'!$A$4:$AO$154,MATCH(【入力】吸収量・排出量算定シート!$H159,'BEF（拡大係数）'!$A$4:$A$154,0),MATCH($G159,'BEF（拡大係数）'!$A$4:$AO$4,0)),0)</f>
        <v>0</v>
      </c>
      <c r="AT159" s="2">
        <f>IFERROR(INDEX('BEF（拡大係数）'!$A$4:$AO$154,MATCH(【入力】吸収量・排出量算定シート!$H159,'BEF（拡大係数）'!$A$4:$A$154,0),MATCH($G159,'BEF（拡大係数）'!$A$4:$AO$4,0)),0)</f>
        <v>0</v>
      </c>
      <c r="AU159" s="2">
        <f>IFERROR(VLOOKUP($G159,パラメータ_オリジナル!$B$6:$G$45,4,FALSE),0)</f>
        <v>0</v>
      </c>
      <c r="AV159" s="2">
        <f>IFERROR(VLOOKUP($G159,パラメータ_オリジナル!$B$6:$G$45,5,FALSE),0)</f>
        <v>0</v>
      </c>
      <c r="AW159" s="2">
        <f>IFERROR(VLOOKUP($G159,パラメータ_オリジナル!$B$6:$G$45,6,FALSE),0)</f>
        <v>0</v>
      </c>
      <c r="AX159" s="125">
        <f t="shared" si="250"/>
        <v>0</v>
      </c>
      <c r="AY159" s="125">
        <f t="shared" si="251"/>
        <v>0</v>
      </c>
      <c r="AZ159" s="125">
        <f t="shared" si="252"/>
        <v>0</v>
      </c>
      <c r="BA159" s="125">
        <f t="shared" si="253"/>
        <v>0</v>
      </c>
      <c r="BB159" s="125">
        <f t="shared" si="254"/>
        <v>0</v>
      </c>
      <c r="BC159" s="125">
        <f t="shared" si="255"/>
        <v>0</v>
      </c>
      <c r="BD159" s="125">
        <f t="shared" si="256"/>
        <v>0</v>
      </c>
      <c r="BE159" s="125">
        <f t="shared" si="257"/>
        <v>0</v>
      </c>
      <c r="BF159" s="125">
        <f t="shared" si="258"/>
        <v>0</v>
      </c>
      <c r="BG159" s="125">
        <f t="shared" si="259"/>
        <v>0</v>
      </c>
      <c r="BH159" s="125">
        <f t="shared" si="260"/>
        <v>0</v>
      </c>
      <c r="BI159" s="125">
        <f t="shared" si="261"/>
        <v>0</v>
      </c>
      <c r="BJ159" s="125">
        <f t="shared" si="262"/>
        <v>0</v>
      </c>
      <c r="BK159" s="125">
        <f t="shared" si="263"/>
        <v>0</v>
      </c>
      <c r="BL159" s="125">
        <f t="shared" si="264"/>
        <v>0</v>
      </c>
      <c r="BM159" s="125">
        <f t="shared" si="265"/>
        <v>0</v>
      </c>
      <c r="BN159" s="125">
        <f t="shared" si="266"/>
        <v>0</v>
      </c>
      <c r="BO159" s="125">
        <f t="shared" si="267"/>
        <v>0</v>
      </c>
      <c r="BP159" s="125">
        <f t="shared" si="268"/>
        <v>0</v>
      </c>
      <c r="BQ159" s="125">
        <f t="shared" si="269"/>
        <v>0</v>
      </c>
      <c r="BR159" s="125">
        <f t="shared" si="270"/>
        <v>0</v>
      </c>
      <c r="BS159" s="125">
        <f t="shared" si="271"/>
        <v>0</v>
      </c>
      <c r="BT159" s="125">
        <f t="shared" si="272"/>
        <v>0</v>
      </c>
      <c r="BU159" s="125">
        <f t="shared" si="273"/>
        <v>0</v>
      </c>
      <c r="BV159" s="125">
        <f t="shared" si="274"/>
        <v>0</v>
      </c>
      <c r="BW159" s="125">
        <f t="shared" si="275"/>
        <v>0</v>
      </c>
      <c r="BX159" s="125">
        <f t="shared" si="276"/>
        <v>0</v>
      </c>
      <c r="BY159" s="125">
        <f t="shared" si="277"/>
        <v>0</v>
      </c>
      <c r="BZ159" s="125">
        <f t="shared" si="278"/>
        <v>0</v>
      </c>
      <c r="CA159" s="125">
        <f t="shared" si="279"/>
        <v>0</v>
      </c>
      <c r="CB159" s="125">
        <f t="shared" si="280"/>
        <v>0</v>
      </c>
      <c r="CC159" s="125">
        <f t="shared" si="281"/>
        <v>0</v>
      </c>
      <c r="CD159" s="125">
        <f t="shared" si="282"/>
        <v>0</v>
      </c>
      <c r="CE159" s="125">
        <f t="shared" si="283"/>
        <v>0</v>
      </c>
      <c r="CF159" s="2">
        <f>IFERROR(IF($F159="地位Ⅰ",INDEX(幹材積成長量!$I$7:$K$148,MATCH((【入力】吸収量・排出量算定シート!$H159+(【入力】吸収量・排出量算定シート!CF$17-【入力】吸収量・排出量算定シート!$CF$17)),幹材積成長量!$I$7:$I$148,0),MATCH(【入力】吸収量・排出量算定シート!$G159,幹材積成長量!$I$7:$K$7,0)),IF($F159="地位Ⅲ",INDEX(幹材積成長量!$O$7:$Q$148,MATCH((【入力】吸収量・排出量算定シート!$H159+(【入力】吸収量・排出量算定シート!CF$17-【入力】吸収量・排出量算定シート!$CF$17)),幹材積成長量!$O$7:$O$148,0),MATCH(【入力】吸収量・排出量算定シート!$G159,幹材積成長量!$O$7:$Q$7,0)),INDEX(幹材積成長量!$L$7:$N$148,MATCH((【入力】吸収量・排出量算定シート!$H159+(【入力】吸収量・排出量算定シート!CF$17-【入力】吸収量・排出量算定シート!$CF$17)),幹材積成長量!$L$7:$L$148,0),MATCH(【入力】吸収量・排出量算定シート!$G159,幹材積成長量!$L$7:$N$7,0)))),0)</f>
        <v>0</v>
      </c>
      <c r="CG159" s="2">
        <f>IFERROR(IF($F159="地位Ⅰ",INDEX(幹材積成長量!$I$7:$K$148,MATCH((【入力】吸収量・排出量算定シート!$H159+(【入力】吸収量・排出量算定シート!CG$17-【入力】吸収量・排出量算定シート!$CF$17)),幹材積成長量!$I$7:$I$148,0),MATCH(【入力】吸収量・排出量算定シート!$G159,幹材積成長量!$I$7:$K$7,0)),IF($F159="地位Ⅲ",INDEX(幹材積成長量!$O$7:$Q$148,MATCH((【入力】吸収量・排出量算定シート!$H159+(【入力】吸収量・排出量算定シート!CG$17-【入力】吸収量・排出量算定シート!$CF$17)),幹材積成長量!$O$7:$O$148,0),MATCH(【入力】吸収量・排出量算定シート!$G159,幹材積成長量!$O$7:$Q$7,0)),INDEX(幹材積成長量!$L$7:$N$148,MATCH((【入力】吸収量・排出量算定シート!$H159+(【入力】吸収量・排出量算定シート!CG$17-【入力】吸収量・排出量算定シート!$CF$17)),幹材積成長量!$L$7:$L$148,0),MATCH(【入力】吸収量・排出量算定シート!$G159,幹材積成長量!$L$7:$N$7,0)))),0)</f>
        <v>0</v>
      </c>
      <c r="CH159" s="2">
        <f>IFERROR(IF($F159="地位Ⅰ",INDEX(幹材積成長量!$I$7:$K$148,MATCH((【入力】吸収量・排出量算定シート!$H159+(【入力】吸収量・排出量算定シート!CH$17-【入力】吸収量・排出量算定シート!$CF$17)),幹材積成長量!$I$7:$I$148,0),MATCH(【入力】吸収量・排出量算定シート!$G159,幹材積成長量!$I$7:$K$7,0)),IF($F159="地位Ⅲ",INDEX(幹材積成長量!$O$7:$Q$148,MATCH((【入力】吸収量・排出量算定シート!$H159+(【入力】吸収量・排出量算定シート!CH$17-【入力】吸収量・排出量算定シート!$CF$17)),幹材積成長量!$O$7:$O$148,0),MATCH(【入力】吸収量・排出量算定シート!$G159,幹材積成長量!$O$7:$Q$7,0)),INDEX(幹材積成長量!$L$7:$N$148,MATCH((【入力】吸収量・排出量算定シート!$H159+(【入力】吸収量・排出量算定シート!CH$17-【入力】吸収量・排出量算定シート!$CF$17)),幹材積成長量!$L$7:$L$148,0),MATCH(【入力】吸収量・排出量算定シート!$G159,幹材積成長量!$L$7:$N$7,0)))),0)</f>
        <v>0</v>
      </c>
      <c r="CI159" s="2">
        <f>IFERROR(IF($F159="地位Ⅰ",INDEX(幹材積成長量!$I$7:$K$148,MATCH((【入力】吸収量・排出量算定シート!$H159+(【入力】吸収量・排出量算定シート!CI$17-【入力】吸収量・排出量算定シート!$CF$17)),幹材積成長量!$I$7:$I$148,0),MATCH(【入力】吸収量・排出量算定シート!$G159,幹材積成長量!$I$7:$K$7,0)),IF($F159="地位Ⅲ",INDEX(幹材積成長量!$O$7:$Q$148,MATCH((【入力】吸収量・排出量算定シート!$H159+(【入力】吸収量・排出量算定シート!CI$17-【入力】吸収量・排出量算定シート!$CF$17)),幹材積成長量!$O$7:$O$148,0),MATCH(【入力】吸収量・排出量算定シート!$G159,幹材積成長量!$O$7:$Q$7,0)),INDEX(幹材積成長量!$L$7:$N$148,MATCH((【入力】吸収量・排出量算定シート!$H159+(【入力】吸収量・排出量算定シート!CI$17-【入力】吸収量・排出量算定シート!$CF$17)),幹材積成長量!$L$7:$L$148,0),MATCH(【入力】吸収量・排出量算定シート!$G159,幹材積成長量!$L$7:$N$7,0)))),0)</f>
        <v>0</v>
      </c>
      <c r="CJ159" s="2">
        <f>IFERROR(IF($F159="地位Ⅰ",INDEX(幹材積成長量!$I$7:$K$148,MATCH((【入力】吸収量・排出量算定シート!$H159+(【入力】吸収量・排出量算定シート!CJ$17-【入力】吸収量・排出量算定シート!$CF$17)),幹材積成長量!$I$7:$I$148,0),MATCH(【入力】吸収量・排出量算定シート!$G159,幹材積成長量!$I$7:$K$7,0)),IF($F159="地位Ⅲ",INDEX(幹材積成長量!$O$7:$Q$148,MATCH((【入力】吸収量・排出量算定シート!$H159+(【入力】吸収量・排出量算定シート!CJ$17-【入力】吸収量・排出量算定シート!$CF$17)),幹材積成長量!$O$7:$O$148,0),MATCH(【入力】吸収量・排出量算定シート!$G159,幹材積成長量!$O$7:$Q$7,0)),INDEX(幹材積成長量!$L$7:$N$148,MATCH((【入力】吸収量・排出量算定シート!$H159+(【入力】吸収量・排出量算定シート!CJ$17-【入力】吸収量・排出量算定シート!$CF$17)),幹材積成長量!$L$7:$L$148,0),MATCH(【入力】吸収量・排出量算定シート!$G159,幹材積成長量!$L$7:$N$7,0)))),0)</f>
        <v>0</v>
      </c>
      <c r="CK159" s="2">
        <f>IFERROR(IF($F159="地位Ⅰ",INDEX(幹材積成長量!$I$7:$K$148,MATCH((【入力】吸収量・排出量算定シート!$H159+(【入力】吸収量・排出量算定シート!CK$17-【入力】吸収量・排出量算定シート!$CF$17)),幹材積成長量!$I$7:$I$148,0),MATCH(【入力】吸収量・排出量算定シート!$G159,幹材積成長量!$I$7:$K$7,0)),IF($F159="地位Ⅲ",INDEX(幹材積成長量!$O$7:$Q$148,MATCH((【入力】吸収量・排出量算定シート!$H159+(【入力】吸収量・排出量算定シート!CK$17-【入力】吸収量・排出量算定シート!$CF$17)),幹材積成長量!$O$7:$O$148,0),MATCH(【入力】吸収量・排出量算定シート!$G159,幹材積成長量!$O$7:$Q$7,0)),INDEX(幹材積成長量!$L$7:$N$148,MATCH((【入力】吸収量・排出量算定シート!$H159+(【入力】吸収量・排出量算定シート!CK$17-【入力】吸収量・排出量算定シート!$CF$17)),幹材積成長量!$L$7:$L$148,0),MATCH(【入力】吸収量・排出量算定シート!$G159,幹材積成長量!$L$7:$N$7,0)))),0)</f>
        <v>0</v>
      </c>
      <c r="CL159" s="2">
        <f>IFERROR(IF($F159="地位Ⅰ",INDEX(幹材積成長量!$I$7:$K$148,MATCH((【入力】吸収量・排出量算定シート!$H159+(【入力】吸収量・排出量算定シート!CL$17-【入力】吸収量・排出量算定シート!$CF$17)),幹材積成長量!$I$7:$I$148,0),MATCH(【入力】吸収量・排出量算定シート!$G159,幹材積成長量!$I$7:$K$7,0)),IF($F159="地位Ⅲ",INDEX(幹材積成長量!$O$7:$Q$148,MATCH((【入力】吸収量・排出量算定シート!$H159+(【入力】吸収量・排出量算定シート!CL$17-【入力】吸収量・排出量算定シート!$CF$17)),幹材積成長量!$O$7:$O$148,0),MATCH(【入力】吸収量・排出量算定シート!$G159,幹材積成長量!$O$7:$Q$7,0)),INDEX(幹材積成長量!$L$7:$N$148,MATCH((【入力】吸収量・排出量算定シート!$H159+(【入力】吸収量・排出量算定シート!CL$17-【入力】吸収量・排出量算定シート!$CF$17)),幹材積成長量!$L$7:$L$148,0),MATCH(【入力】吸収量・排出量算定シート!$G159,幹材積成長量!$L$7:$N$7,0)))),0)</f>
        <v>0</v>
      </c>
      <c r="CM159" s="2">
        <f>IFERROR(IF($F159="地位Ⅰ",INDEX(幹材積成長量!$I$7:$K$148,MATCH((【入力】吸収量・排出量算定シート!$H159+(【入力】吸収量・排出量算定シート!CM$17-【入力】吸収量・排出量算定シート!$CF$17)),幹材積成長量!$I$7:$I$148,0),MATCH(【入力】吸収量・排出量算定シート!$G159,幹材積成長量!$I$7:$K$7,0)),IF($F159="地位Ⅲ",INDEX(幹材積成長量!$O$7:$Q$148,MATCH((【入力】吸収量・排出量算定シート!$H159+(【入力】吸収量・排出量算定シート!CM$17-【入力】吸収量・排出量算定シート!$CF$17)),幹材積成長量!$O$7:$O$148,0),MATCH(【入力】吸収量・排出量算定シート!$G159,幹材積成長量!$O$7:$Q$7,0)),INDEX(幹材積成長量!$L$7:$N$148,MATCH((【入力】吸収量・排出量算定シート!$H159+(【入力】吸収量・排出量算定シート!CM$17-【入力】吸収量・排出量算定シート!$CF$17)),幹材積成長量!$L$7:$L$148,0),MATCH(【入力】吸収量・排出量算定シート!$G159,幹材積成長量!$L$7:$N$7,0)))),0)</f>
        <v>0</v>
      </c>
      <c r="CN159" s="2">
        <f>IFERROR(IF($F159="地位Ⅰ",INDEX(幹材積成長量!$I$7:$K$148,MATCH((【入力】吸収量・排出量算定シート!$H159+(【入力】吸収量・排出量算定シート!CN$17-【入力】吸収量・排出量算定シート!$CF$17)),幹材積成長量!$I$7:$I$148,0),MATCH(【入力】吸収量・排出量算定シート!$G159,幹材積成長量!$I$7:$K$7,0)),IF($F159="地位Ⅲ",INDEX(幹材積成長量!$O$7:$Q$148,MATCH((【入力】吸収量・排出量算定シート!$H159+(【入力】吸収量・排出量算定シート!CN$17-【入力】吸収量・排出量算定シート!$CF$17)),幹材積成長量!$O$7:$O$148,0),MATCH(【入力】吸収量・排出量算定シート!$G159,幹材積成長量!$O$7:$Q$7,0)),INDEX(幹材積成長量!$L$7:$N$148,MATCH((【入力】吸収量・排出量算定シート!$H159+(【入力】吸収量・排出量算定シート!CN$17-【入力】吸収量・排出量算定シート!$CF$17)),幹材積成長量!$L$7:$L$148,0),MATCH(【入力】吸収量・排出量算定シート!$G159,幹材積成長量!$L$7:$N$7,0)))),0)</f>
        <v>0</v>
      </c>
      <c r="CO159" s="2">
        <f>IFERROR(IF($F159="地位Ⅰ",INDEX(幹材積成長量!$I$7:$K$148,MATCH((【入力】吸収量・排出量算定シート!$H159+(【入力】吸収量・排出量算定シート!CO$17-【入力】吸収量・排出量算定シート!$CF$17)),幹材積成長量!$I$7:$I$148,0),MATCH(【入力】吸収量・排出量算定シート!$G159,幹材積成長量!$I$7:$K$7,0)),IF($F159="地位Ⅲ",INDEX(幹材積成長量!$O$7:$Q$148,MATCH((【入力】吸収量・排出量算定シート!$H159+(【入力】吸収量・排出量算定シート!CO$17-【入力】吸収量・排出量算定シート!$CF$17)),幹材積成長量!$O$7:$O$148,0),MATCH(【入力】吸収量・排出量算定シート!$G159,幹材積成長量!$O$7:$Q$7,0)),INDEX(幹材積成長量!$L$7:$N$148,MATCH((【入力】吸収量・排出量算定シート!$H159+(【入力】吸収量・排出量算定シート!CO$17-【入力】吸収量・排出量算定シート!$CF$17)),幹材積成長量!$L$7:$L$148,0),MATCH(【入力】吸収量・排出量算定シート!$G159,幹材積成長量!$L$7:$N$7,0)))),0)</f>
        <v>0</v>
      </c>
      <c r="CP159" s="2">
        <f>IFERROR(IF($F159="地位Ⅰ",INDEX(幹材積成長量!$I$7:$K$148,MATCH((【入力】吸収量・排出量算定シート!$H159+(【入力】吸収量・排出量算定シート!CP$17-【入力】吸収量・排出量算定シート!$CF$17)),幹材積成長量!$I$7:$I$148,0),MATCH(【入力】吸収量・排出量算定シート!$G159,幹材積成長量!$I$7:$K$7,0)),IF($F159="地位Ⅲ",INDEX(幹材積成長量!$O$7:$Q$148,MATCH((【入力】吸収量・排出量算定シート!$H159+(【入力】吸収量・排出量算定シート!CP$17-【入力】吸収量・排出量算定シート!$CF$17)),幹材積成長量!$O$7:$O$148,0),MATCH(【入力】吸収量・排出量算定シート!$G159,幹材積成長量!$O$7:$Q$7,0)),INDEX(幹材積成長量!$L$7:$N$148,MATCH((【入力】吸収量・排出量算定シート!$H159+(【入力】吸収量・排出量算定シート!CP$17-【入力】吸収量・排出量算定シート!$CF$17)),幹材積成長量!$L$7:$L$148,0),MATCH(【入力】吸収量・排出量算定シート!$G159,幹材積成長量!$L$7:$N$7,0)))),0)</f>
        <v>0</v>
      </c>
      <c r="CQ159" s="2">
        <f>IFERROR(IF($F159="地位Ⅰ",INDEX(幹材積成長量!$I$7:$K$148,MATCH((【入力】吸収量・排出量算定シート!$H159+(【入力】吸収量・排出量算定シート!CQ$17-【入力】吸収量・排出量算定シート!$CF$17)),幹材積成長量!$I$7:$I$148,0),MATCH(【入力】吸収量・排出量算定シート!$G159,幹材積成長量!$I$7:$K$7,0)),IF($F159="地位Ⅲ",INDEX(幹材積成長量!$O$7:$Q$148,MATCH((【入力】吸収量・排出量算定シート!$H159+(【入力】吸収量・排出量算定シート!CQ$17-【入力】吸収量・排出量算定シート!$CF$17)),幹材積成長量!$O$7:$O$148,0),MATCH(【入力】吸収量・排出量算定シート!$G159,幹材積成長量!$O$7:$Q$7,0)),INDEX(幹材積成長量!$L$7:$N$148,MATCH((【入力】吸収量・排出量算定シート!$H159+(【入力】吸収量・排出量算定シート!CQ$17-【入力】吸収量・排出量算定シート!$CF$17)),幹材積成長量!$L$7:$L$148,0),MATCH(【入力】吸収量・排出量算定シート!$G159,幹材積成長量!$L$7:$N$7,0)))),0)</f>
        <v>0</v>
      </c>
      <c r="CR159" s="2">
        <f>IFERROR(IF($F159="地位Ⅰ",INDEX(幹材積成長量!$I$7:$K$148,MATCH((【入力】吸収量・排出量算定シート!$H159+(【入力】吸収量・排出量算定シート!CR$17-【入力】吸収量・排出量算定シート!$CF$17)),幹材積成長量!$I$7:$I$148,0),MATCH(【入力】吸収量・排出量算定シート!$G159,幹材積成長量!$I$7:$K$7,0)),IF($F159="地位Ⅲ",INDEX(幹材積成長量!$O$7:$Q$148,MATCH((【入力】吸収量・排出量算定シート!$H159+(【入力】吸収量・排出量算定シート!CR$17-【入力】吸収量・排出量算定シート!$CF$17)),幹材積成長量!$O$7:$O$148,0),MATCH(【入力】吸収量・排出量算定シート!$G159,幹材積成長量!$O$7:$Q$7,0)),INDEX(幹材積成長量!$L$7:$N$148,MATCH((【入力】吸収量・排出量算定シート!$H159+(【入力】吸収量・排出量算定シート!CR$17-【入力】吸収量・排出量算定シート!$CF$17)),幹材積成長量!$L$7:$L$148,0),MATCH(【入力】吸収量・排出量算定シート!$G159,幹材積成長量!$L$7:$N$7,0)))),0)</f>
        <v>0</v>
      </c>
      <c r="CS159" s="2">
        <f>IFERROR(IF($F159="地位Ⅰ",INDEX(幹材積成長量!$I$7:$K$148,MATCH((【入力】吸収量・排出量算定シート!$H159+(【入力】吸収量・排出量算定シート!CS$17-【入力】吸収量・排出量算定シート!$CF$17)),幹材積成長量!$I$7:$I$148,0),MATCH(【入力】吸収量・排出量算定シート!$G159,幹材積成長量!$I$7:$K$7,0)),IF($F159="地位Ⅲ",INDEX(幹材積成長量!$O$7:$Q$148,MATCH((【入力】吸収量・排出量算定シート!$H159+(【入力】吸収量・排出量算定シート!CS$17-【入力】吸収量・排出量算定シート!$CF$17)),幹材積成長量!$O$7:$O$148,0),MATCH(【入力】吸収量・排出量算定シート!$G159,幹材積成長量!$O$7:$Q$7,0)),INDEX(幹材積成長量!$L$7:$N$148,MATCH((【入力】吸収量・排出量算定シート!$H159+(【入力】吸収量・排出量算定シート!CS$17-【入力】吸収量・排出量算定シート!$CF$17)),幹材積成長量!$L$7:$L$148,0),MATCH(【入力】吸収量・排出量算定シート!$G159,幹材積成長量!$L$7:$N$7,0)))),0)</f>
        <v>0</v>
      </c>
      <c r="CT159" s="2">
        <f>IFERROR(IF($F159="地位Ⅰ",INDEX(幹材積成長量!$I$7:$K$148,MATCH((【入力】吸収量・排出量算定シート!$H159+(【入力】吸収量・排出量算定シート!CT$17-【入力】吸収量・排出量算定シート!$CF$17)),幹材積成長量!$I$7:$I$148,0),MATCH(【入力】吸収量・排出量算定シート!$G159,幹材積成長量!$I$7:$K$7,0)),IF($F159="地位Ⅲ",INDEX(幹材積成長量!$O$7:$Q$148,MATCH((【入力】吸収量・排出量算定シート!$H159+(【入力】吸収量・排出量算定シート!CT$17-【入力】吸収量・排出量算定シート!$CF$17)),幹材積成長量!$O$7:$O$148,0),MATCH(【入力】吸収量・排出量算定シート!$G159,幹材積成長量!$O$7:$Q$7,0)),INDEX(幹材積成長量!$L$7:$N$148,MATCH((【入力】吸収量・排出量算定シート!$H159+(【入力】吸収量・排出量算定シート!CT$17-【入力】吸収量・排出量算定シート!$CF$17)),幹材積成長量!$L$7:$L$148,0),MATCH(【入力】吸収量・排出量算定シート!$G159,幹材積成長量!$L$7:$N$7,0)))),0)</f>
        <v>0</v>
      </c>
      <c r="CU159" s="2">
        <f>IFERROR(IF($F159="地位Ⅰ",INDEX(幹材積成長量!$I$7:$K$148,MATCH((【入力】吸収量・排出量算定シート!$H159+(【入力】吸収量・排出量算定シート!CU$17-【入力】吸収量・排出量算定シート!$CF$17)),幹材積成長量!$I$7:$I$148,0),MATCH(【入力】吸収量・排出量算定シート!$G159,幹材積成長量!$I$7:$K$7,0)),IF($F159="地位Ⅲ",INDEX(幹材積成長量!$O$7:$Q$148,MATCH((【入力】吸収量・排出量算定シート!$H159+(【入力】吸収量・排出量算定シート!CU$17-【入力】吸収量・排出量算定シート!$CF$17)),幹材積成長量!$O$7:$O$148,0),MATCH(【入力】吸収量・排出量算定シート!$G159,幹材積成長量!$O$7:$Q$7,0)),INDEX(幹材積成長量!$L$7:$N$148,MATCH((【入力】吸収量・排出量算定シート!$H159+(【入力】吸収量・排出量算定シート!CU$17-【入力】吸収量・排出量算定シート!$CF$17)),幹材積成長量!$L$7:$L$148,0),MATCH(【入力】吸収量・排出量算定シート!$G159,幹材積成長量!$L$7:$N$7,0)))),0)</f>
        <v>0</v>
      </c>
      <c r="CV159" s="2">
        <f>IFERROR(IF($F159="地位Ⅰ",INDEX(幹材積成長量!$I$7:$K$148,MATCH((【入力】吸収量・排出量算定シート!$H159+(【入力】吸収量・排出量算定シート!CV$17-【入力】吸収量・排出量算定シート!$CF$17)),幹材積成長量!$I$7:$I$148,0),MATCH(【入力】吸収量・排出量算定シート!$G159,幹材積成長量!$I$7:$K$7,0)),IF($F159="地位Ⅲ",INDEX(幹材積成長量!$O$7:$Q$148,MATCH((【入力】吸収量・排出量算定シート!$H159+(【入力】吸収量・排出量算定シート!CV$17-【入力】吸収量・排出量算定シート!$CF$17)),幹材積成長量!$O$7:$O$148,0),MATCH(【入力】吸収量・排出量算定シート!$G159,幹材積成長量!$O$7:$Q$7,0)),INDEX(幹材積成長量!$L$7:$N$148,MATCH((【入力】吸収量・排出量算定シート!$H159+(【入力】吸収量・排出量算定シート!CV$17-【入力】吸収量・排出量算定シート!$CF$17)),幹材積成長量!$L$7:$L$148,0),MATCH(【入力】吸収量・排出量算定シート!$G159,幹材積成長量!$L$7:$N$7,0)))),0)</f>
        <v>0</v>
      </c>
      <c r="CW159" s="2">
        <f t="shared" si="284"/>
        <v>0</v>
      </c>
      <c r="CX159" s="2">
        <f t="shared" si="285"/>
        <v>0</v>
      </c>
      <c r="CY159" s="2">
        <f t="shared" si="286"/>
        <v>0</v>
      </c>
      <c r="CZ159" s="2">
        <f t="shared" si="287"/>
        <v>0</v>
      </c>
      <c r="DA159" s="2">
        <f t="shared" si="288"/>
        <v>0</v>
      </c>
      <c r="DB159" s="2">
        <f t="shared" si="289"/>
        <v>0</v>
      </c>
      <c r="DC159" s="2">
        <f t="shared" si="290"/>
        <v>0</v>
      </c>
      <c r="DD159" s="2">
        <f t="shared" si="291"/>
        <v>0</v>
      </c>
      <c r="DE159" s="2">
        <f t="shared" si="292"/>
        <v>0</v>
      </c>
      <c r="DF159" s="2">
        <f t="shared" si="293"/>
        <v>0</v>
      </c>
      <c r="DG159" s="2">
        <f t="shared" si="294"/>
        <v>0</v>
      </c>
      <c r="DH159" s="2">
        <f t="shared" si="295"/>
        <v>0</v>
      </c>
      <c r="DI159" s="2">
        <f t="shared" si="296"/>
        <v>0</v>
      </c>
      <c r="DJ159" s="2">
        <f t="shared" si="297"/>
        <v>0</v>
      </c>
      <c r="DK159" s="2">
        <f t="shared" si="298"/>
        <v>0</v>
      </c>
      <c r="DL159" s="2">
        <f t="shared" si="299"/>
        <v>0</v>
      </c>
      <c r="DM159" s="2">
        <f t="shared" si="300"/>
        <v>0</v>
      </c>
      <c r="DN159" s="187">
        <f>IFERROR(IF($F159="地位Ⅰ",INDEX(幹材積成長量!$AE$7:$AG$14,8,MATCH(【入力】吸収量・排出量算定シート!$G159,幹材積成長量!$AE$7:$AG$7,0)),IF($F159="地位Ⅲ",INDEX(幹材積成長量!$AK$7:$AM$14,8,MATCH(【入力】吸収量・排出量算定シート!$G159,幹材積成長量!$AK$7:$AM$7,0)),INDEX(幹材積成長量!$AH$7:$AJ$14,8,MATCH(【入力】吸収量・排出量算定シート!$G159,幹材積成長量!$AH$7:$AJ$7,0)))),0)</f>
        <v>0</v>
      </c>
      <c r="DO159" s="187">
        <f>IFERROR(IF($F159="地位Ⅰ",INDEX(幹材積成長量!$AE$7:$AG$14,8,MATCH(【入力】吸収量・排出量算定シート!$G159,幹材積成長量!$AE$7:$AG$7,0)),IF($F159="地位Ⅲ",INDEX(幹材積成長量!$AK$7:$AM$14,8,MATCH(【入力】吸収量・排出量算定シート!$G159,幹材積成長量!$AK$7:$AM$7,0)),INDEX(幹材積成長量!$AH$7:$AJ$14,8,MATCH(【入力】吸収量・排出量算定シート!$G159,幹材積成長量!$AH$7:$AJ$7,0)))),0)</f>
        <v>0</v>
      </c>
      <c r="DP159" s="187">
        <f>IFERROR(IF($F159="地位Ⅰ",INDEX(幹材積成長量!$AE$7:$AG$14,8,MATCH(【入力】吸収量・排出量算定シート!$G159,幹材積成長量!$AE$7:$AG$7,0)),IF($F159="地位Ⅲ",INDEX(幹材積成長量!$AK$7:$AM$14,8,MATCH(【入力】吸収量・排出量算定シート!$G159,幹材積成長量!$AK$7:$AM$7,0)),INDEX(幹材積成長量!$AH$7:$AJ$14,8,MATCH(【入力】吸収量・排出量算定シート!$G159,幹材積成長量!$AH$7:$AJ$7,0)))),0)</f>
        <v>0</v>
      </c>
      <c r="DQ159" s="187">
        <f>IFERROR(IF($F159="地位Ⅰ",INDEX(幹材積成長量!$AE$7:$AG$14,8,MATCH(【入力】吸収量・排出量算定シート!$G159,幹材積成長量!$AE$7:$AG$7,0)),IF($F159="地位Ⅲ",INDEX(幹材積成長量!$AK$7:$AM$14,8,MATCH(【入力】吸収量・排出量算定シート!$G159,幹材積成長量!$AK$7:$AM$7,0)),INDEX(幹材積成長量!$AH$7:$AJ$14,8,MATCH(【入力】吸収量・排出量算定シート!$G159,幹材積成長量!$AH$7:$AJ$7,0)))),0)</f>
        <v>0</v>
      </c>
      <c r="DR159" s="187">
        <f>IFERROR(IF($F159="地位Ⅰ",INDEX(幹材積成長量!$AE$7:$AG$14,8,MATCH(【入力】吸収量・排出量算定シート!$G159,幹材積成長量!$AE$7:$AG$7,0)),IF($F159="地位Ⅲ",INDEX(幹材積成長量!$AK$7:$AM$14,8,MATCH(【入力】吸収量・排出量算定シート!$G159,幹材積成長量!$AK$7:$AM$7,0)),INDEX(幹材積成長量!$AH$7:$AJ$14,8,MATCH(【入力】吸収量・排出量算定シート!$G159,幹材積成長量!$AH$7:$AJ$7,0)))),0)</f>
        <v>0</v>
      </c>
      <c r="DS159" s="187">
        <f>IFERROR(IF($F159="地位Ⅰ",INDEX(幹材積成長量!$AE$7:$AG$14,8,MATCH(【入力】吸収量・排出量算定シート!$G159,幹材積成長量!$AE$7:$AG$7,0)),IF($F159="地位Ⅲ",INDEX(幹材積成長量!$AK$7:$AM$14,8,MATCH(【入力】吸収量・排出量算定シート!$G159,幹材積成長量!$AK$7:$AM$7,0)),INDEX(幹材積成長量!$AH$7:$AJ$14,8,MATCH(【入力】吸収量・排出量算定シート!$G159,幹材積成長量!$AH$7:$AJ$7,0)))),0)</f>
        <v>0</v>
      </c>
      <c r="DT159" s="187">
        <f>IFERROR(IF($F159="地位Ⅰ",INDEX(幹材積成長量!$AE$7:$AG$14,8,MATCH(【入力】吸収量・排出量算定シート!$G159,幹材積成長量!$AE$7:$AG$7,0)),IF($F159="地位Ⅲ",INDEX(幹材積成長量!$AK$7:$AM$14,8,MATCH(【入力】吸収量・排出量算定シート!$G159,幹材積成長量!$AK$7:$AM$7,0)),INDEX(幹材積成長量!$AH$7:$AJ$14,8,MATCH(【入力】吸収量・排出量算定シート!$G159,幹材積成長量!$AH$7:$AJ$7,0)))),0)</f>
        <v>0</v>
      </c>
      <c r="DU159" s="187">
        <f>IFERROR(IF($F159="地位Ⅰ",INDEX(幹材積成長量!$AE$7:$AG$14,8,MATCH(【入力】吸収量・排出量算定シート!$G159,幹材積成長量!$AE$7:$AG$7,0)),IF($F159="地位Ⅲ",INDEX(幹材積成長量!$AK$7:$AM$14,8,MATCH(【入力】吸収量・排出量算定シート!$G159,幹材積成長量!$AK$7:$AM$7,0)),INDEX(幹材積成長量!$AH$7:$AJ$14,8,MATCH(【入力】吸収量・排出量算定シート!$G159,幹材積成長量!$AH$7:$AJ$7,0)))),0)</f>
        <v>0</v>
      </c>
      <c r="DV159" s="187">
        <f>IFERROR(IF($F159="地位Ⅰ",INDEX(幹材積成長量!$AE$7:$AG$14,8,MATCH(【入力】吸収量・排出量算定シート!$G159,幹材積成長量!$AE$7:$AG$7,0)),IF($F159="地位Ⅲ",INDEX(幹材積成長量!$AK$7:$AM$14,8,MATCH(【入力】吸収量・排出量算定シート!$G159,幹材積成長量!$AK$7:$AM$7,0)),INDEX(幹材積成長量!$AH$7:$AJ$14,8,MATCH(【入力】吸収量・排出量算定シート!$G159,幹材積成長量!$AH$7:$AJ$7,0)))),0)</f>
        <v>0</v>
      </c>
      <c r="DW159" s="187">
        <f>IFERROR(IF($F159="地位Ⅰ",INDEX(幹材積成長量!$AE$7:$AG$14,8,MATCH(【入力】吸収量・排出量算定シート!$G159,幹材積成長量!$AE$7:$AG$7,0)),IF($F159="地位Ⅲ",INDEX(幹材積成長量!$AK$7:$AM$14,8,MATCH(【入力】吸収量・排出量算定シート!$G159,幹材積成長量!$AK$7:$AM$7,0)),INDEX(幹材積成長量!$AH$7:$AJ$14,8,MATCH(【入力】吸収量・排出量算定シート!$G159,幹材積成長量!$AH$7:$AJ$7,0)))),0)</f>
        <v>0</v>
      </c>
      <c r="DX159" s="187">
        <f>IFERROR(IF($F159="地位Ⅰ",INDEX(幹材積成長量!$AE$7:$AG$14,8,MATCH(【入力】吸収量・排出量算定シート!$G159,幹材積成長量!$AE$7:$AG$7,0)),IF($F159="地位Ⅲ",INDEX(幹材積成長量!$AK$7:$AM$14,8,MATCH(【入力】吸収量・排出量算定シート!$G159,幹材積成長量!$AK$7:$AM$7,0)),INDEX(幹材積成長量!$AH$7:$AJ$14,8,MATCH(【入力】吸収量・排出量算定シート!$G159,幹材積成長量!$AH$7:$AJ$7,0)))),0)</f>
        <v>0</v>
      </c>
      <c r="DY159" s="187">
        <f>IFERROR(IF($F159="地位Ⅰ",INDEX(幹材積成長量!$AE$7:$AG$14,8,MATCH(【入力】吸収量・排出量算定シート!$G159,幹材積成長量!$AE$7:$AG$7,0)),IF($F159="地位Ⅲ",INDEX(幹材積成長量!$AK$7:$AM$14,8,MATCH(【入力】吸収量・排出量算定シート!$G159,幹材積成長量!$AK$7:$AM$7,0)),INDEX(幹材積成長量!$AH$7:$AJ$14,8,MATCH(【入力】吸収量・排出量算定シート!$G159,幹材積成長量!$AH$7:$AJ$7,0)))),0)</f>
        <v>0</v>
      </c>
      <c r="DZ159" s="187">
        <f>IFERROR(IF($F159="地位Ⅰ",INDEX(幹材積成長量!$AE$7:$AG$14,8,MATCH(【入力】吸収量・排出量算定シート!$G159,幹材積成長量!$AE$7:$AG$7,0)),IF($F159="地位Ⅲ",INDEX(幹材積成長量!$AK$7:$AM$14,8,MATCH(【入力】吸収量・排出量算定シート!$G159,幹材積成長量!$AK$7:$AM$7,0)),INDEX(幹材積成長量!$AH$7:$AJ$14,8,MATCH(【入力】吸収量・排出量算定シート!$G159,幹材積成長量!$AH$7:$AJ$7,0)))),0)</f>
        <v>0</v>
      </c>
      <c r="EA159" s="187">
        <f>IFERROR(IF($F159="地位Ⅰ",INDEX(幹材積成長量!$AE$7:$AG$14,8,MATCH(【入力】吸収量・排出量算定シート!$G159,幹材積成長量!$AE$7:$AG$7,0)),IF($F159="地位Ⅲ",INDEX(幹材積成長量!$AK$7:$AM$14,8,MATCH(【入力】吸収量・排出量算定シート!$G159,幹材積成長量!$AK$7:$AM$7,0)),INDEX(幹材積成長量!$AH$7:$AJ$14,8,MATCH(【入力】吸収量・排出量算定シート!$G159,幹材積成長量!$AH$7:$AJ$7,0)))),0)</f>
        <v>0</v>
      </c>
      <c r="EB159" s="187">
        <f>IFERROR(IF($F159="地位Ⅰ",INDEX(幹材積成長量!$AE$7:$AG$14,8,MATCH(【入力】吸収量・排出量算定シート!$G159,幹材積成長量!$AE$7:$AG$7,0)),IF($F159="地位Ⅲ",INDEX(幹材積成長量!$AK$7:$AM$14,8,MATCH(【入力】吸収量・排出量算定シート!$G159,幹材積成長量!$AK$7:$AM$7,0)),INDEX(幹材積成長量!$AH$7:$AJ$14,8,MATCH(【入力】吸収量・排出量算定シート!$G159,幹材積成長量!$AH$7:$AJ$7,0)))),0)</f>
        <v>0</v>
      </c>
      <c r="EC159" s="187">
        <f>IFERROR(IF($F159="地位Ⅰ",INDEX(幹材積成長量!$AE$7:$AG$14,8,MATCH(【入力】吸収量・排出量算定シート!$G159,幹材積成長量!$AE$7:$AG$7,0)),IF($F159="地位Ⅲ",INDEX(幹材積成長量!$AK$7:$AM$14,8,MATCH(【入力】吸収量・排出量算定シート!$G159,幹材積成長量!$AK$7:$AM$7,0)),INDEX(幹材積成長量!$AH$7:$AJ$14,8,MATCH(【入力】吸収量・排出量算定シート!$G159,幹材積成長量!$AH$7:$AJ$7,0)))),0)</f>
        <v>0</v>
      </c>
      <c r="ED159" s="186">
        <f t="shared" si="301"/>
        <v>0</v>
      </c>
      <c r="EE159" s="186">
        <f t="shared" si="302"/>
        <v>0</v>
      </c>
      <c r="EF159" s="186">
        <f t="shared" si="303"/>
        <v>0</v>
      </c>
      <c r="EG159" s="186">
        <f t="shared" si="304"/>
        <v>0</v>
      </c>
      <c r="EH159" s="186">
        <f t="shared" si="305"/>
        <v>0</v>
      </c>
      <c r="EI159" s="186">
        <f t="shared" si="306"/>
        <v>0</v>
      </c>
      <c r="EJ159" s="186">
        <f t="shared" si="307"/>
        <v>0</v>
      </c>
      <c r="EK159" s="186">
        <f t="shared" si="308"/>
        <v>0</v>
      </c>
      <c r="EL159" s="186">
        <f t="shared" si="309"/>
        <v>0</v>
      </c>
      <c r="EM159" s="186">
        <f t="shared" si="310"/>
        <v>0</v>
      </c>
      <c r="EN159" s="186">
        <f t="shared" si="311"/>
        <v>0</v>
      </c>
      <c r="EO159" s="186">
        <f t="shared" si="312"/>
        <v>0</v>
      </c>
      <c r="EP159" s="186">
        <f t="shared" si="313"/>
        <v>0</v>
      </c>
      <c r="EQ159" s="186">
        <f t="shared" si="314"/>
        <v>0</v>
      </c>
      <c r="ER159" s="186">
        <f t="shared" si="315"/>
        <v>0</v>
      </c>
      <c r="ES159" s="186">
        <f t="shared" si="316"/>
        <v>0</v>
      </c>
      <c r="ET159" s="186">
        <f t="shared" si="317"/>
        <v>0</v>
      </c>
    </row>
    <row r="160" spans="2:150" x14ac:dyDescent="0.3">
      <c r="B160" s="3"/>
      <c r="C160" s="3"/>
      <c r="D160" s="3"/>
      <c r="E160" s="3"/>
      <c r="G160" s="217"/>
      <c r="J160" s="3"/>
      <c r="M160" s="187">
        <f>IFERROR(IF($F160="地位Ⅰ",INDEX(幹材積成長量!$S$7:$U$148,MATCH(【入力】吸収量・排出量算定シート!$H160+(M$17-$M$17),幹材積成長量!$S$7:$S$148,0),MATCH($G160,幹材積成長量!$S$7:$U$7,0)),IF($F160="地位Ⅲ",INDEX(幹材積成長量!$Y$7:$AA$148,MATCH(【入力】吸収量・排出量算定シート!$H160+(M$17-$M$17),幹材積成長量!$Y$7:$Y$148,0),MATCH($G160,幹材積成長量!$Y$7:$AA$7,0)),INDEX(幹材積成長量!$V$7:$X$148,MATCH(【入力】吸収量・排出量算定シート!$H160+(M$17-$M$17),幹材積成長量!$V$7:$V$148,0),MATCH($G160,幹材積成長量!$V$7:$X$7,0)))),0)</f>
        <v>0</v>
      </c>
      <c r="N160" s="187">
        <f>IFERROR(IF($F160="地位Ⅰ",INDEX(幹材積成長量!$S$7:$U$148,MATCH(【入力】吸収量・排出量算定シート!$H160+(N$17-$M$17),幹材積成長量!$S$7:$S$148,0),MATCH($G160,幹材積成長量!$S$7:$U$7,0)),IF($F160="地位Ⅲ",INDEX(幹材積成長量!$Y$7:$AA$148,MATCH(【入力】吸収量・排出量算定シート!$H160+(N$17-$M$17),幹材積成長量!$Y$7:$Y$148,0),MATCH($G160,幹材積成長量!$Y$7:$AA$7,0)),INDEX(幹材積成長量!$V$7:$X$148,MATCH(【入力】吸収量・排出量算定シート!$H160+(N$17-$M$17),幹材積成長量!$V$7:$V$148,0),MATCH($G160,幹材積成長量!$V$7:$X$7,0)))),0)</f>
        <v>0</v>
      </c>
      <c r="O160" s="187">
        <f>IFERROR(IF($F160="地位Ⅰ",INDEX(幹材積成長量!$S$7:$U$148,MATCH(【入力】吸収量・排出量算定シート!$H160+(O$17-$M$17),幹材積成長量!$S$7:$S$148,0),MATCH($G160,幹材積成長量!$S$7:$U$7,0)),IF($F160="地位Ⅲ",INDEX(幹材積成長量!$Y$7:$AA$148,MATCH(【入力】吸収量・排出量算定シート!$H160+(O$17-$M$17),幹材積成長量!$Y$7:$Y$148,0),MATCH($G160,幹材積成長量!$Y$7:$AA$7,0)),INDEX(幹材積成長量!$V$7:$X$148,MATCH(【入力】吸収量・排出量算定シート!$H160+(O$17-$M$17),幹材積成長量!$V$7:$V$148,0),MATCH($G160,幹材積成長量!$V$7:$X$7,0)))),0)</f>
        <v>0</v>
      </c>
      <c r="P160" s="187">
        <f>IFERROR(IF($F160="地位Ⅰ",INDEX(幹材積成長量!$S$7:$U$148,MATCH(【入力】吸収量・排出量算定シート!$H160+(P$17-$M$17),幹材積成長量!$S$7:$S$148,0),MATCH($G160,幹材積成長量!$S$7:$U$7,0)),IF($F160="地位Ⅲ",INDEX(幹材積成長量!$Y$7:$AA$148,MATCH(【入力】吸収量・排出量算定シート!$H160+(P$17-$M$17),幹材積成長量!$Y$7:$Y$148,0),MATCH($G160,幹材積成長量!$Y$7:$AA$7,0)),INDEX(幹材積成長量!$V$7:$X$148,MATCH(【入力】吸収量・排出量算定シート!$H160+(P$17-$M$17),幹材積成長量!$V$7:$V$148,0),MATCH($G160,幹材積成長量!$V$7:$X$7,0)))),0)</f>
        <v>0</v>
      </c>
      <c r="Q160" s="187">
        <f>IFERROR(IF($F160="地位Ⅰ",INDEX(幹材積成長量!$S$7:$U$148,MATCH(【入力】吸収量・排出量算定シート!$H160+(Q$17-$M$17),幹材積成長量!$S$7:$S$148,0),MATCH($G160,幹材積成長量!$S$7:$U$7,0)),IF($F160="地位Ⅲ",INDEX(幹材積成長量!$Y$7:$AA$148,MATCH(【入力】吸収量・排出量算定シート!$H160+(Q$17-$M$17),幹材積成長量!$Y$7:$Y$148,0),MATCH($G160,幹材積成長量!$Y$7:$AA$7,0)),INDEX(幹材積成長量!$V$7:$X$148,MATCH(【入力】吸収量・排出量算定シート!$H160+(Q$17-$M$17),幹材積成長量!$V$7:$V$148,0),MATCH($G160,幹材積成長量!$V$7:$X$7,0)))),0)</f>
        <v>0</v>
      </c>
      <c r="R160" s="187">
        <f>IFERROR(IF($F160="地位Ⅰ",INDEX(幹材積成長量!$S$7:$U$148,MATCH(【入力】吸収量・排出量算定シート!$H160+(R$17-$M$17),幹材積成長量!$S$7:$S$148,0),MATCH($G160,幹材積成長量!$S$7:$U$7,0)),IF($F160="地位Ⅲ",INDEX(幹材積成長量!$Y$7:$AA$148,MATCH(【入力】吸収量・排出量算定シート!$H160+(R$17-$M$17),幹材積成長量!$Y$7:$Y$148,0),MATCH($G160,幹材積成長量!$Y$7:$AA$7,0)),INDEX(幹材積成長量!$V$7:$X$148,MATCH(【入力】吸収量・排出量算定シート!$H160+(R$17-$M$17),幹材積成長量!$V$7:$V$148,0),MATCH($G160,幹材積成長量!$V$7:$X$7,0)))),0)</f>
        <v>0</v>
      </c>
      <c r="S160" s="187">
        <f>IFERROR(IF($F160="地位Ⅰ",INDEX(幹材積成長量!$S$7:$U$148,MATCH(【入力】吸収量・排出量算定シート!$H160+(S$17-$M$17),幹材積成長量!$S$7:$S$148,0),MATCH($G160,幹材積成長量!$S$7:$U$7,0)),IF($F160="地位Ⅲ",INDEX(幹材積成長量!$Y$7:$AA$148,MATCH(【入力】吸収量・排出量算定シート!$H160+(S$17-$M$17),幹材積成長量!$Y$7:$Y$148,0),MATCH($G160,幹材積成長量!$Y$7:$AA$7,0)),INDEX(幹材積成長量!$V$7:$X$148,MATCH(【入力】吸収量・排出量算定シート!$H160+(S$17-$M$17),幹材積成長量!$V$7:$V$148,0),MATCH($G160,幹材積成長量!$V$7:$X$7,0)))),0)</f>
        <v>0</v>
      </c>
      <c r="T160" s="187">
        <f>IFERROR(IF($F160="地位Ⅰ",INDEX(幹材積成長量!$S$7:$U$148,MATCH(【入力】吸収量・排出量算定シート!$H160+(T$17-$M$17),幹材積成長量!$S$7:$S$148,0),MATCH($G160,幹材積成長量!$S$7:$U$7,0)),IF($F160="地位Ⅲ",INDEX(幹材積成長量!$Y$7:$AA$148,MATCH(【入力】吸収量・排出量算定シート!$H160+(T$17-$M$17),幹材積成長量!$Y$7:$Y$148,0),MATCH($G160,幹材積成長量!$Y$7:$AA$7,0)),INDEX(幹材積成長量!$V$7:$X$148,MATCH(【入力】吸収量・排出量算定シート!$H160+(T$17-$M$17),幹材積成長量!$V$7:$V$148,0),MATCH($G160,幹材積成長量!$V$7:$X$7,0)))),0)</f>
        <v>0</v>
      </c>
      <c r="U160" s="187">
        <f>IFERROR(IF($F160="地位Ⅰ",INDEX(幹材積成長量!$S$7:$U$148,MATCH(【入力】吸収量・排出量算定シート!$H160+(U$17-$M$17),幹材積成長量!$S$7:$S$148,0),MATCH($G160,幹材積成長量!$S$7:$U$7,0)),IF($F160="地位Ⅲ",INDEX(幹材積成長量!$Y$7:$AA$148,MATCH(【入力】吸収量・排出量算定シート!$H160+(U$17-$M$17),幹材積成長量!$Y$7:$Y$148,0),MATCH($G160,幹材積成長量!$Y$7:$AA$7,0)),INDEX(幹材積成長量!$V$7:$X$148,MATCH(【入力】吸収量・排出量算定シート!$H160+(U$17-$M$17),幹材積成長量!$V$7:$V$148,0),MATCH($G160,幹材積成長量!$V$7:$X$7,0)))),0)</f>
        <v>0</v>
      </c>
      <c r="V160" s="187">
        <f>IFERROR(IF($F160="地位Ⅰ",INDEX(幹材積成長量!$S$7:$U$148,MATCH(【入力】吸収量・排出量算定シート!$H160+(V$17-$M$17),幹材積成長量!$S$7:$S$148,0),MATCH($G160,幹材積成長量!$S$7:$U$7,0)),IF($F160="地位Ⅲ",INDEX(幹材積成長量!$Y$7:$AA$148,MATCH(【入力】吸収量・排出量算定シート!$H160+(V$17-$M$17),幹材積成長量!$Y$7:$Y$148,0),MATCH($G160,幹材積成長量!$Y$7:$AA$7,0)),INDEX(幹材積成長量!$V$7:$X$148,MATCH(【入力】吸収量・排出量算定シート!$H160+(V$17-$M$17),幹材積成長量!$V$7:$V$148,0),MATCH($G160,幹材積成長量!$V$7:$X$7,0)))),0)</f>
        <v>0</v>
      </c>
      <c r="W160" s="187">
        <f>IFERROR(IF($F160="地位Ⅰ",INDEX(幹材積成長量!$S$7:$U$148,MATCH(【入力】吸収量・排出量算定シート!$H160+(W$17-$M$17),幹材積成長量!$S$7:$S$148,0),MATCH($G160,幹材積成長量!$S$7:$U$7,0)),IF($F160="地位Ⅲ",INDEX(幹材積成長量!$Y$7:$AA$148,MATCH(【入力】吸収量・排出量算定シート!$H160+(W$17-$M$17),幹材積成長量!$Y$7:$Y$148,0),MATCH($G160,幹材積成長量!$Y$7:$AA$7,0)),INDEX(幹材積成長量!$V$7:$X$148,MATCH(【入力】吸収量・排出量算定シート!$H160+(W$17-$M$17),幹材積成長量!$V$7:$V$148,0),MATCH($G160,幹材積成長量!$V$7:$X$7,0)))),0)</f>
        <v>0</v>
      </c>
      <c r="X160" s="187">
        <f>IFERROR(IF($F160="地位Ⅰ",INDEX(幹材積成長量!$S$7:$U$148,MATCH(【入力】吸収量・排出量算定シート!$H160+(X$17-$M$17),幹材積成長量!$S$7:$S$148,0),MATCH($G160,幹材積成長量!$S$7:$U$7,0)),IF($F160="地位Ⅲ",INDEX(幹材積成長量!$Y$7:$AA$148,MATCH(【入力】吸収量・排出量算定シート!$H160+(X$17-$M$17),幹材積成長量!$Y$7:$Y$148,0),MATCH($G160,幹材積成長量!$Y$7:$AA$7,0)),INDEX(幹材積成長量!$V$7:$X$148,MATCH(【入力】吸収量・排出量算定シート!$H160+(X$17-$M$17),幹材積成長量!$V$7:$V$148,0),MATCH($G160,幹材積成長量!$V$7:$X$7,0)))),0)</f>
        <v>0</v>
      </c>
      <c r="Y160" s="187">
        <f>IFERROR(IF($F160="地位Ⅰ",INDEX(幹材積成長量!$S$7:$U$148,MATCH(【入力】吸収量・排出量算定シート!$H160+(Y$17-$M$17),幹材積成長量!$S$7:$S$148,0),MATCH($G160,幹材積成長量!$S$7:$U$7,0)),IF($F160="地位Ⅲ",INDEX(幹材積成長量!$Y$7:$AA$148,MATCH(【入力】吸収量・排出量算定シート!$H160+(Y$17-$M$17),幹材積成長量!$Y$7:$Y$148,0),MATCH($G160,幹材積成長量!$Y$7:$AA$7,0)),INDEX(幹材積成長量!$V$7:$X$148,MATCH(【入力】吸収量・排出量算定シート!$H160+(Y$17-$M$17),幹材積成長量!$V$7:$V$148,0),MATCH($G160,幹材積成長量!$V$7:$X$7,0)))),0)</f>
        <v>0</v>
      </c>
      <c r="Z160" s="187">
        <f>IFERROR(IF($F160="地位Ⅰ",INDEX(幹材積成長量!$S$7:$U$148,MATCH(【入力】吸収量・排出量算定シート!$H160+(Z$17-$M$17),幹材積成長量!$S$7:$S$148,0),MATCH($G160,幹材積成長量!$S$7:$U$7,0)),IF($F160="地位Ⅲ",INDEX(幹材積成長量!$Y$7:$AA$148,MATCH(【入力】吸収量・排出量算定シート!$H160+(Z$17-$M$17),幹材積成長量!$Y$7:$Y$148,0),MATCH($G160,幹材積成長量!$Y$7:$AA$7,0)),INDEX(幹材積成長量!$V$7:$X$148,MATCH(【入力】吸収量・排出量算定シート!$H160+(Z$17-$M$17),幹材積成長量!$V$7:$V$148,0),MATCH($G160,幹材積成長量!$V$7:$X$7,0)))),0)</f>
        <v>0</v>
      </c>
      <c r="AA160" s="187">
        <f>IFERROR(IF($F160="地位Ⅰ",INDEX(幹材積成長量!$S$7:$U$148,MATCH(【入力】吸収量・排出量算定シート!$H160+(AA$17-$M$17),幹材積成長量!$S$7:$S$148,0),MATCH($G160,幹材積成長量!$S$7:$U$7,0)),IF($F160="地位Ⅲ",INDEX(幹材積成長量!$Y$7:$AA$148,MATCH(【入力】吸収量・排出量算定シート!$H160+(AA$17-$M$17),幹材積成長量!$Y$7:$Y$148,0),MATCH($G160,幹材積成長量!$Y$7:$AA$7,0)),INDEX(幹材積成長量!$V$7:$X$148,MATCH(【入力】吸収量・排出量算定シート!$H160+(AA$17-$M$17),幹材積成長量!$V$7:$V$148,0),MATCH($G160,幹材積成長量!$V$7:$X$7,0)))),0)</f>
        <v>0</v>
      </c>
      <c r="AB160" s="187">
        <f>IFERROR(IF($F160="地位Ⅰ",INDEX(幹材積成長量!$S$7:$U$148,MATCH(【入力】吸収量・排出量算定シート!$H160+(AB$17-$M$17),幹材積成長量!$S$7:$S$148,0),MATCH($G160,幹材積成長量!$S$7:$U$7,0)),IF($F160="地位Ⅲ",INDEX(幹材積成長量!$Y$7:$AA$148,MATCH(【入力】吸収量・排出量算定シート!$H160+(AB$17-$M$17),幹材積成長量!$Y$7:$Y$148,0),MATCH($G160,幹材積成長量!$Y$7:$AA$7,0)),INDEX(幹材積成長量!$V$7:$X$148,MATCH(【入力】吸収量・排出量算定シート!$H160+(AB$17-$M$17),幹材積成長量!$V$7:$V$148,0),MATCH($G160,幹材積成長量!$V$7:$X$7,0)))),0)</f>
        <v>0</v>
      </c>
      <c r="AC160" s="187">
        <f>IFERROR(IF($F160="地位Ⅰ",INDEX(幹材積成長量!$S$7:$U$148,MATCH(【入力】吸収量・排出量算定シート!$H160+(AC$17-$M$17),幹材積成長量!$S$7:$S$148,0),MATCH($G160,幹材積成長量!$S$7:$U$7,0)),IF($F160="地位Ⅲ",INDEX(幹材積成長量!$Y$7:$AA$148,MATCH(【入力】吸収量・排出量算定シート!$H160+(AC$17-$M$17),幹材積成長量!$Y$7:$Y$148,0),MATCH($G160,幹材積成長量!$Y$7:$AA$7,0)),INDEX(幹材積成長量!$V$7:$X$148,MATCH(【入力】吸収量・排出量算定シート!$H160+(AC$17-$M$17),幹材積成長量!$V$7:$V$148,0),MATCH($G160,幹材積成長量!$V$7:$X$7,0)))),0)</f>
        <v>0</v>
      </c>
      <c r="AD160" s="2">
        <f>IFERROR(INDEX('BEF（拡大係数）'!$A$4:$AO$154,MATCH(【入力】吸収量・排出量算定シート!$H160,'BEF（拡大係数）'!$A$4:$A$154,0),MATCH($G160,'BEF（拡大係数）'!$A$4:$AO$4,0)),0)</f>
        <v>0</v>
      </c>
      <c r="AE160" s="2">
        <f>IFERROR(INDEX('BEF（拡大係数）'!$A$4:$AO$154,MATCH(【入力】吸収量・排出量算定シート!$H160,'BEF（拡大係数）'!$A$4:$A$154,0),MATCH($G160,'BEF（拡大係数）'!$A$4:$AO$4,0)),0)</f>
        <v>0</v>
      </c>
      <c r="AF160" s="2">
        <f>IFERROR(INDEX('BEF（拡大係数）'!$A$4:$AO$154,MATCH(【入力】吸収量・排出量算定シート!$H160,'BEF（拡大係数）'!$A$4:$A$154,0),MATCH($G160,'BEF（拡大係数）'!$A$4:$AO$4,0)),0)</f>
        <v>0</v>
      </c>
      <c r="AG160" s="2">
        <f>IFERROR(INDEX('BEF（拡大係数）'!$A$4:$AO$154,MATCH(【入力】吸収量・排出量算定シート!$H160,'BEF（拡大係数）'!$A$4:$A$154,0),MATCH($G160,'BEF（拡大係数）'!$A$4:$AO$4,0)),0)</f>
        <v>0</v>
      </c>
      <c r="AH160" s="2">
        <f>IFERROR(INDEX('BEF（拡大係数）'!$A$4:$AO$154,MATCH(【入力】吸収量・排出量算定シート!$H160,'BEF（拡大係数）'!$A$4:$A$154,0),MATCH($G160,'BEF（拡大係数）'!$A$4:$AO$4,0)),0)</f>
        <v>0</v>
      </c>
      <c r="AI160" s="2">
        <f>IFERROR(INDEX('BEF（拡大係数）'!$A$4:$AO$154,MATCH(【入力】吸収量・排出量算定シート!$H160,'BEF（拡大係数）'!$A$4:$A$154,0),MATCH($G160,'BEF（拡大係数）'!$A$4:$AO$4,0)),0)</f>
        <v>0</v>
      </c>
      <c r="AJ160" s="2">
        <f>IFERROR(INDEX('BEF（拡大係数）'!$A$4:$AO$154,MATCH(【入力】吸収量・排出量算定シート!$H160,'BEF（拡大係数）'!$A$4:$A$154,0),MATCH($G160,'BEF（拡大係数）'!$A$4:$AO$4,0)),0)</f>
        <v>0</v>
      </c>
      <c r="AK160" s="2">
        <f>IFERROR(INDEX('BEF（拡大係数）'!$A$4:$AO$154,MATCH(【入力】吸収量・排出量算定シート!$H160,'BEF（拡大係数）'!$A$4:$A$154,0),MATCH($G160,'BEF（拡大係数）'!$A$4:$AO$4,0)),0)</f>
        <v>0</v>
      </c>
      <c r="AL160" s="2">
        <f>IFERROR(INDEX('BEF（拡大係数）'!$A$4:$AO$154,MATCH(【入力】吸収量・排出量算定シート!$H160,'BEF（拡大係数）'!$A$4:$A$154,0),MATCH($G160,'BEF（拡大係数）'!$A$4:$AO$4,0)),0)</f>
        <v>0</v>
      </c>
      <c r="AM160" s="2">
        <f>IFERROR(INDEX('BEF（拡大係数）'!$A$4:$AO$154,MATCH(【入力】吸収量・排出量算定シート!$H160,'BEF（拡大係数）'!$A$4:$A$154,0),MATCH($G160,'BEF（拡大係数）'!$A$4:$AO$4,0)),0)</f>
        <v>0</v>
      </c>
      <c r="AN160" s="2">
        <f>IFERROR(INDEX('BEF（拡大係数）'!$A$4:$AO$154,MATCH(【入力】吸収量・排出量算定シート!$H160,'BEF（拡大係数）'!$A$4:$A$154,0),MATCH($G160,'BEF（拡大係数）'!$A$4:$AO$4,0)),0)</f>
        <v>0</v>
      </c>
      <c r="AO160" s="2">
        <f>IFERROR(INDEX('BEF（拡大係数）'!$A$4:$AO$154,MATCH(【入力】吸収量・排出量算定シート!$H160,'BEF（拡大係数）'!$A$4:$A$154,0),MATCH($G160,'BEF（拡大係数）'!$A$4:$AO$4,0)),0)</f>
        <v>0</v>
      </c>
      <c r="AP160" s="2">
        <f>IFERROR(INDEX('BEF（拡大係数）'!$A$4:$AO$154,MATCH(【入力】吸収量・排出量算定シート!$H160,'BEF（拡大係数）'!$A$4:$A$154,0),MATCH($G160,'BEF（拡大係数）'!$A$4:$AO$4,0)),0)</f>
        <v>0</v>
      </c>
      <c r="AQ160" s="2">
        <f>IFERROR(INDEX('BEF（拡大係数）'!$A$4:$AO$154,MATCH(【入力】吸収量・排出量算定シート!$H160,'BEF（拡大係数）'!$A$4:$A$154,0),MATCH($G160,'BEF（拡大係数）'!$A$4:$AO$4,0)),0)</f>
        <v>0</v>
      </c>
      <c r="AR160" s="2">
        <f>IFERROR(INDEX('BEF（拡大係数）'!$A$4:$AO$154,MATCH(【入力】吸収量・排出量算定シート!$H160,'BEF（拡大係数）'!$A$4:$A$154,0),MATCH($G160,'BEF（拡大係数）'!$A$4:$AO$4,0)),0)</f>
        <v>0</v>
      </c>
      <c r="AS160" s="2">
        <f>IFERROR(INDEX('BEF（拡大係数）'!$A$4:$AO$154,MATCH(【入力】吸収量・排出量算定シート!$H160,'BEF（拡大係数）'!$A$4:$A$154,0),MATCH($G160,'BEF（拡大係数）'!$A$4:$AO$4,0)),0)</f>
        <v>0</v>
      </c>
      <c r="AT160" s="2">
        <f>IFERROR(INDEX('BEF（拡大係数）'!$A$4:$AO$154,MATCH(【入力】吸収量・排出量算定シート!$H160,'BEF（拡大係数）'!$A$4:$A$154,0),MATCH($G160,'BEF（拡大係数）'!$A$4:$AO$4,0)),0)</f>
        <v>0</v>
      </c>
      <c r="AU160" s="2">
        <f>IFERROR(VLOOKUP($G160,パラメータ_オリジナル!$B$6:$G$45,4,FALSE),0)</f>
        <v>0</v>
      </c>
      <c r="AV160" s="2">
        <f>IFERROR(VLOOKUP($G160,パラメータ_オリジナル!$B$6:$G$45,5,FALSE),0)</f>
        <v>0</v>
      </c>
      <c r="AW160" s="2">
        <f>IFERROR(VLOOKUP($G160,パラメータ_オリジナル!$B$6:$G$45,6,FALSE),0)</f>
        <v>0</v>
      </c>
      <c r="AX160" s="125">
        <f t="shared" si="250"/>
        <v>0</v>
      </c>
      <c r="AY160" s="125">
        <f t="shared" si="251"/>
        <v>0</v>
      </c>
      <c r="AZ160" s="125">
        <f t="shared" si="252"/>
        <v>0</v>
      </c>
      <c r="BA160" s="125">
        <f t="shared" si="253"/>
        <v>0</v>
      </c>
      <c r="BB160" s="125">
        <f t="shared" si="254"/>
        <v>0</v>
      </c>
      <c r="BC160" s="125">
        <f t="shared" si="255"/>
        <v>0</v>
      </c>
      <c r="BD160" s="125">
        <f t="shared" si="256"/>
        <v>0</v>
      </c>
      <c r="BE160" s="125">
        <f t="shared" si="257"/>
        <v>0</v>
      </c>
      <c r="BF160" s="125">
        <f t="shared" si="258"/>
        <v>0</v>
      </c>
      <c r="BG160" s="125">
        <f t="shared" si="259"/>
        <v>0</v>
      </c>
      <c r="BH160" s="125">
        <f t="shared" si="260"/>
        <v>0</v>
      </c>
      <c r="BI160" s="125">
        <f t="shared" si="261"/>
        <v>0</v>
      </c>
      <c r="BJ160" s="125">
        <f t="shared" si="262"/>
        <v>0</v>
      </c>
      <c r="BK160" s="125">
        <f t="shared" si="263"/>
        <v>0</v>
      </c>
      <c r="BL160" s="125">
        <f t="shared" si="264"/>
        <v>0</v>
      </c>
      <c r="BM160" s="125">
        <f t="shared" si="265"/>
        <v>0</v>
      </c>
      <c r="BN160" s="125">
        <f t="shared" si="266"/>
        <v>0</v>
      </c>
      <c r="BO160" s="125">
        <f t="shared" si="267"/>
        <v>0</v>
      </c>
      <c r="BP160" s="125">
        <f t="shared" si="268"/>
        <v>0</v>
      </c>
      <c r="BQ160" s="125">
        <f t="shared" si="269"/>
        <v>0</v>
      </c>
      <c r="BR160" s="125">
        <f t="shared" si="270"/>
        <v>0</v>
      </c>
      <c r="BS160" s="125">
        <f t="shared" si="271"/>
        <v>0</v>
      </c>
      <c r="BT160" s="125">
        <f t="shared" si="272"/>
        <v>0</v>
      </c>
      <c r="BU160" s="125">
        <f t="shared" si="273"/>
        <v>0</v>
      </c>
      <c r="BV160" s="125">
        <f t="shared" si="274"/>
        <v>0</v>
      </c>
      <c r="BW160" s="125">
        <f t="shared" si="275"/>
        <v>0</v>
      </c>
      <c r="BX160" s="125">
        <f t="shared" si="276"/>
        <v>0</v>
      </c>
      <c r="BY160" s="125">
        <f t="shared" si="277"/>
        <v>0</v>
      </c>
      <c r="BZ160" s="125">
        <f t="shared" si="278"/>
        <v>0</v>
      </c>
      <c r="CA160" s="125">
        <f t="shared" si="279"/>
        <v>0</v>
      </c>
      <c r="CB160" s="125">
        <f t="shared" si="280"/>
        <v>0</v>
      </c>
      <c r="CC160" s="125">
        <f t="shared" si="281"/>
        <v>0</v>
      </c>
      <c r="CD160" s="125">
        <f t="shared" si="282"/>
        <v>0</v>
      </c>
      <c r="CE160" s="125">
        <f t="shared" si="283"/>
        <v>0</v>
      </c>
      <c r="CF160" s="2">
        <f>IFERROR(IF($F160="地位Ⅰ",INDEX(幹材積成長量!$I$7:$K$148,MATCH((【入力】吸収量・排出量算定シート!$H160+(【入力】吸収量・排出量算定シート!CF$17-【入力】吸収量・排出量算定シート!$CF$17)),幹材積成長量!$I$7:$I$148,0),MATCH(【入力】吸収量・排出量算定シート!$G160,幹材積成長量!$I$7:$K$7,0)),IF($F160="地位Ⅲ",INDEX(幹材積成長量!$O$7:$Q$148,MATCH((【入力】吸収量・排出量算定シート!$H160+(【入力】吸収量・排出量算定シート!CF$17-【入力】吸収量・排出量算定シート!$CF$17)),幹材積成長量!$O$7:$O$148,0),MATCH(【入力】吸収量・排出量算定シート!$G160,幹材積成長量!$O$7:$Q$7,0)),INDEX(幹材積成長量!$L$7:$N$148,MATCH((【入力】吸収量・排出量算定シート!$H160+(【入力】吸収量・排出量算定シート!CF$17-【入力】吸収量・排出量算定シート!$CF$17)),幹材積成長量!$L$7:$L$148,0),MATCH(【入力】吸収量・排出量算定シート!$G160,幹材積成長量!$L$7:$N$7,0)))),0)</f>
        <v>0</v>
      </c>
      <c r="CG160" s="2">
        <f>IFERROR(IF($F160="地位Ⅰ",INDEX(幹材積成長量!$I$7:$K$148,MATCH((【入力】吸収量・排出量算定シート!$H160+(【入力】吸収量・排出量算定シート!CG$17-【入力】吸収量・排出量算定シート!$CF$17)),幹材積成長量!$I$7:$I$148,0),MATCH(【入力】吸収量・排出量算定シート!$G160,幹材積成長量!$I$7:$K$7,0)),IF($F160="地位Ⅲ",INDEX(幹材積成長量!$O$7:$Q$148,MATCH((【入力】吸収量・排出量算定シート!$H160+(【入力】吸収量・排出量算定シート!CG$17-【入力】吸収量・排出量算定シート!$CF$17)),幹材積成長量!$O$7:$O$148,0),MATCH(【入力】吸収量・排出量算定シート!$G160,幹材積成長量!$O$7:$Q$7,0)),INDEX(幹材積成長量!$L$7:$N$148,MATCH((【入力】吸収量・排出量算定シート!$H160+(【入力】吸収量・排出量算定シート!CG$17-【入力】吸収量・排出量算定シート!$CF$17)),幹材積成長量!$L$7:$L$148,0),MATCH(【入力】吸収量・排出量算定シート!$G160,幹材積成長量!$L$7:$N$7,0)))),0)</f>
        <v>0</v>
      </c>
      <c r="CH160" s="2">
        <f>IFERROR(IF($F160="地位Ⅰ",INDEX(幹材積成長量!$I$7:$K$148,MATCH((【入力】吸収量・排出量算定シート!$H160+(【入力】吸収量・排出量算定シート!CH$17-【入力】吸収量・排出量算定シート!$CF$17)),幹材積成長量!$I$7:$I$148,0),MATCH(【入力】吸収量・排出量算定シート!$G160,幹材積成長量!$I$7:$K$7,0)),IF($F160="地位Ⅲ",INDEX(幹材積成長量!$O$7:$Q$148,MATCH((【入力】吸収量・排出量算定シート!$H160+(【入力】吸収量・排出量算定シート!CH$17-【入力】吸収量・排出量算定シート!$CF$17)),幹材積成長量!$O$7:$O$148,0),MATCH(【入力】吸収量・排出量算定シート!$G160,幹材積成長量!$O$7:$Q$7,0)),INDEX(幹材積成長量!$L$7:$N$148,MATCH((【入力】吸収量・排出量算定シート!$H160+(【入力】吸収量・排出量算定シート!CH$17-【入力】吸収量・排出量算定シート!$CF$17)),幹材積成長量!$L$7:$L$148,0),MATCH(【入力】吸収量・排出量算定シート!$G160,幹材積成長量!$L$7:$N$7,0)))),0)</f>
        <v>0</v>
      </c>
      <c r="CI160" s="2">
        <f>IFERROR(IF($F160="地位Ⅰ",INDEX(幹材積成長量!$I$7:$K$148,MATCH((【入力】吸収量・排出量算定シート!$H160+(【入力】吸収量・排出量算定シート!CI$17-【入力】吸収量・排出量算定シート!$CF$17)),幹材積成長量!$I$7:$I$148,0),MATCH(【入力】吸収量・排出量算定シート!$G160,幹材積成長量!$I$7:$K$7,0)),IF($F160="地位Ⅲ",INDEX(幹材積成長量!$O$7:$Q$148,MATCH((【入力】吸収量・排出量算定シート!$H160+(【入力】吸収量・排出量算定シート!CI$17-【入力】吸収量・排出量算定シート!$CF$17)),幹材積成長量!$O$7:$O$148,0),MATCH(【入力】吸収量・排出量算定シート!$G160,幹材積成長量!$O$7:$Q$7,0)),INDEX(幹材積成長量!$L$7:$N$148,MATCH((【入力】吸収量・排出量算定シート!$H160+(【入力】吸収量・排出量算定シート!CI$17-【入力】吸収量・排出量算定シート!$CF$17)),幹材積成長量!$L$7:$L$148,0),MATCH(【入力】吸収量・排出量算定シート!$G160,幹材積成長量!$L$7:$N$7,0)))),0)</f>
        <v>0</v>
      </c>
      <c r="CJ160" s="2">
        <f>IFERROR(IF($F160="地位Ⅰ",INDEX(幹材積成長量!$I$7:$K$148,MATCH((【入力】吸収量・排出量算定シート!$H160+(【入力】吸収量・排出量算定シート!CJ$17-【入力】吸収量・排出量算定シート!$CF$17)),幹材積成長量!$I$7:$I$148,0),MATCH(【入力】吸収量・排出量算定シート!$G160,幹材積成長量!$I$7:$K$7,0)),IF($F160="地位Ⅲ",INDEX(幹材積成長量!$O$7:$Q$148,MATCH((【入力】吸収量・排出量算定シート!$H160+(【入力】吸収量・排出量算定シート!CJ$17-【入力】吸収量・排出量算定シート!$CF$17)),幹材積成長量!$O$7:$O$148,0),MATCH(【入力】吸収量・排出量算定シート!$G160,幹材積成長量!$O$7:$Q$7,0)),INDEX(幹材積成長量!$L$7:$N$148,MATCH((【入力】吸収量・排出量算定シート!$H160+(【入力】吸収量・排出量算定シート!CJ$17-【入力】吸収量・排出量算定シート!$CF$17)),幹材積成長量!$L$7:$L$148,0),MATCH(【入力】吸収量・排出量算定シート!$G160,幹材積成長量!$L$7:$N$7,0)))),0)</f>
        <v>0</v>
      </c>
      <c r="CK160" s="2">
        <f>IFERROR(IF($F160="地位Ⅰ",INDEX(幹材積成長量!$I$7:$K$148,MATCH((【入力】吸収量・排出量算定シート!$H160+(【入力】吸収量・排出量算定シート!CK$17-【入力】吸収量・排出量算定シート!$CF$17)),幹材積成長量!$I$7:$I$148,0),MATCH(【入力】吸収量・排出量算定シート!$G160,幹材積成長量!$I$7:$K$7,0)),IF($F160="地位Ⅲ",INDEX(幹材積成長量!$O$7:$Q$148,MATCH((【入力】吸収量・排出量算定シート!$H160+(【入力】吸収量・排出量算定シート!CK$17-【入力】吸収量・排出量算定シート!$CF$17)),幹材積成長量!$O$7:$O$148,0),MATCH(【入力】吸収量・排出量算定シート!$G160,幹材積成長量!$O$7:$Q$7,0)),INDEX(幹材積成長量!$L$7:$N$148,MATCH((【入力】吸収量・排出量算定シート!$H160+(【入力】吸収量・排出量算定シート!CK$17-【入力】吸収量・排出量算定シート!$CF$17)),幹材積成長量!$L$7:$L$148,0),MATCH(【入力】吸収量・排出量算定シート!$G160,幹材積成長量!$L$7:$N$7,0)))),0)</f>
        <v>0</v>
      </c>
      <c r="CL160" s="2">
        <f>IFERROR(IF($F160="地位Ⅰ",INDEX(幹材積成長量!$I$7:$K$148,MATCH((【入力】吸収量・排出量算定シート!$H160+(【入力】吸収量・排出量算定シート!CL$17-【入力】吸収量・排出量算定シート!$CF$17)),幹材積成長量!$I$7:$I$148,0),MATCH(【入力】吸収量・排出量算定シート!$G160,幹材積成長量!$I$7:$K$7,0)),IF($F160="地位Ⅲ",INDEX(幹材積成長量!$O$7:$Q$148,MATCH((【入力】吸収量・排出量算定シート!$H160+(【入力】吸収量・排出量算定シート!CL$17-【入力】吸収量・排出量算定シート!$CF$17)),幹材積成長量!$O$7:$O$148,0),MATCH(【入力】吸収量・排出量算定シート!$G160,幹材積成長量!$O$7:$Q$7,0)),INDEX(幹材積成長量!$L$7:$N$148,MATCH((【入力】吸収量・排出量算定シート!$H160+(【入力】吸収量・排出量算定シート!CL$17-【入力】吸収量・排出量算定シート!$CF$17)),幹材積成長量!$L$7:$L$148,0),MATCH(【入力】吸収量・排出量算定シート!$G160,幹材積成長量!$L$7:$N$7,0)))),0)</f>
        <v>0</v>
      </c>
      <c r="CM160" s="2">
        <f>IFERROR(IF($F160="地位Ⅰ",INDEX(幹材積成長量!$I$7:$K$148,MATCH((【入力】吸収量・排出量算定シート!$H160+(【入力】吸収量・排出量算定シート!CM$17-【入力】吸収量・排出量算定シート!$CF$17)),幹材積成長量!$I$7:$I$148,0),MATCH(【入力】吸収量・排出量算定シート!$G160,幹材積成長量!$I$7:$K$7,0)),IF($F160="地位Ⅲ",INDEX(幹材積成長量!$O$7:$Q$148,MATCH((【入力】吸収量・排出量算定シート!$H160+(【入力】吸収量・排出量算定シート!CM$17-【入力】吸収量・排出量算定シート!$CF$17)),幹材積成長量!$O$7:$O$148,0),MATCH(【入力】吸収量・排出量算定シート!$G160,幹材積成長量!$O$7:$Q$7,0)),INDEX(幹材積成長量!$L$7:$N$148,MATCH((【入力】吸収量・排出量算定シート!$H160+(【入力】吸収量・排出量算定シート!CM$17-【入力】吸収量・排出量算定シート!$CF$17)),幹材積成長量!$L$7:$L$148,0),MATCH(【入力】吸収量・排出量算定シート!$G160,幹材積成長量!$L$7:$N$7,0)))),0)</f>
        <v>0</v>
      </c>
      <c r="CN160" s="2">
        <f>IFERROR(IF($F160="地位Ⅰ",INDEX(幹材積成長量!$I$7:$K$148,MATCH((【入力】吸収量・排出量算定シート!$H160+(【入力】吸収量・排出量算定シート!CN$17-【入力】吸収量・排出量算定シート!$CF$17)),幹材積成長量!$I$7:$I$148,0),MATCH(【入力】吸収量・排出量算定シート!$G160,幹材積成長量!$I$7:$K$7,0)),IF($F160="地位Ⅲ",INDEX(幹材積成長量!$O$7:$Q$148,MATCH((【入力】吸収量・排出量算定シート!$H160+(【入力】吸収量・排出量算定シート!CN$17-【入力】吸収量・排出量算定シート!$CF$17)),幹材積成長量!$O$7:$O$148,0),MATCH(【入力】吸収量・排出量算定シート!$G160,幹材積成長量!$O$7:$Q$7,0)),INDEX(幹材積成長量!$L$7:$N$148,MATCH((【入力】吸収量・排出量算定シート!$H160+(【入力】吸収量・排出量算定シート!CN$17-【入力】吸収量・排出量算定シート!$CF$17)),幹材積成長量!$L$7:$L$148,0),MATCH(【入力】吸収量・排出量算定シート!$G160,幹材積成長量!$L$7:$N$7,0)))),0)</f>
        <v>0</v>
      </c>
      <c r="CO160" s="2">
        <f>IFERROR(IF($F160="地位Ⅰ",INDEX(幹材積成長量!$I$7:$K$148,MATCH((【入力】吸収量・排出量算定シート!$H160+(【入力】吸収量・排出量算定シート!CO$17-【入力】吸収量・排出量算定シート!$CF$17)),幹材積成長量!$I$7:$I$148,0),MATCH(【入力】吸収量・排出量算定シート!$G160,幹材積成長量!$I$7:$K$7,0)),IF($F160="地位Ⅲ",INDEX(幹材積成長量!$O$7:$Q$148,MATCH((【入力】吸収量・排出量算定シート!$H160+(【入力】吸収量・排出量算定シート!CO$17-【入力】吸収量・排出量算定シート!$CF$17)),幹材積成長量!$O$7:$O$148,0),MATCH(【入力】吸収量・排出量算定シート!$G160,幹材積成長量!$O$7:$Q$7,0)),INDEX(幹材積成長量!$L$7:$N$148,MATCH((【入力】吸収量・排出量算定シート!$H160+(【入力】吸収量・排出量算定シート!CO$17-【入力】吸収量・排出量算定シート!$CF$17)),幹材積成長量!$L$7:$L$148,0),MATCH(【入力】吸収量・排出量算定シート!$G160,幹材積成長量!$L$7:$N$7,0)))),0)</f>
        <v>0</v>
      </c>
      <c r="CP160" s="2">
        <f>IFERROR(IF($F160="地位Ⅰ",INDEX(幹材積成長量!$I$7:$K$148,MATCH((【入力】吸収量・排出量算定シート!$H160+(【入力】吸収量・排出量算定シート!CP$17-【入力】吸収量・排出量算定シート!$CF$17)),幹材積成長量!$I$7:$I$148,0),MATCH(【入力】吸収量・排出量算定シート!$G160,幹材積成長量!$I$7:$K$7,0)),IF($F160="地位Ⅲ",INDEX(幹材積成長量!$O$7:$Q$148,MATCH((【入力】吸収量・排出量算定シート!$H160+(【入力】吸収量・排出量算定シート!CP$17-【入力】吸収量・排出量算定シート!$CF$17)),幹材積成長量!$O$7:$O$148,0),MATCH(【入力】吸収量・排出量算定シート!$G160,幹材積成長量!$O$7:$Q$7,0)),INDEX(幹材積成長量!$L$7:$N$148,MATCH((【入力】吸収量・排出量算定シート!$H160+(【入力】吸収量・排出量算定シート!CP$17-【入力】吸収量・排出量算定シート!$CF$17)),幹材積成長量!$L$7:$L$148,0),MATCH(【入力】吸収量・排出量算定シート!$G160,幹材積成長量!$L$7:$N$7,0)))),0)</f>
        <v>0</v>
      </c>
      <c r="CQ160" s="2">
        <f>IFERROR(IF($F160="地位Ⅰ",INDEX(幹材積成長量!$I$7:$K$148,MATCH((【入力】吸収量・排出量算定シート!$H160+(【入力】吸収量・排出量算定シート!CQ$17-【入力】吸収量・排出量算定シート!$CF$17)),幹材積成長量!$I$7:$I$148,0),MATCH(【入力】吸収量・排出量算定シート!$G160,幹材積成長量!$I$7:$K$7,0)),IF($F160="地位Ⅲ",INDEX(幹材積成長量!$O$7:$Q$148,MATCH((【入力】吸収量・排出量算定シート!$H160+(【入力】吸収量・排出量算定シート!CQ$17-【入力】吸収量・排出量算定シート!$CF$17)),幹材積成長量!$O$7:$O$148,0),MATCH(【入力】吸収量・排出量算定シート!$G160,幹材積成長量!$O$7:$Q$7,0)),INDEX(幹材積成長量!$L$7:$N$148,MATCH((【入力】吸収量・排出量算定シート!$H160+(【入力】吸収量・排出量算定シート!CQ$17-【入力】吸収量・排出量算定シート!$CF$17)),幹材積成長量!$L$7:$L$148,0),MATCH(【入力】吸収量・排出量算定シート!$G160,幹材積成長量!$L$7:$N$7,0)))),0)</f>
        <v>0</v>
      </c>
      <c r="CR160" s="2">
        <f>IFERROR(IF($F160="地位Ⅰ",INDEX(幹材積成長量!$I$7:$K$148,MATCH((【入力】吸収量・排出量算定シート!$H160+(【入力】吸収量・排出量算定シート!CR$17-【入力】吸収量・排出量算定シート!$CF$17)),幹材積成長量!$I$7:$I$148,0),MATCH(【入力】吸収量・排出量算定シート!$G160,幹材積成長量!$I$7:$K$7,0)),IF($F160="地位Ⅲ",INDEX(幹材積成長量!$O$7:$Q$148,MATCH((【入力】吸収量・排出量算定シート!$H160+(【入力】吸収量・排出量算定シート!CR$17-【入力】吸収量・排出量算定シート!$CF$17)),幹材積成長量!$O$7:$O$148,0),MATCH(【入力】吸収量・排出量算定シート!$G160,幹材積成長量!$O$7:$Q$7,0)),INDEX(幹材積成長量!$L$7:$N$148,MATCH((【入力】吸収量・排出量算定シート!$H160+(【入力】吸収量・排出量算定シート!CR$17-【入力】吸収量・排出量算定シート!$CF$17)),幹材積成長量!$L$7:$L$148,0),MATCH(【入力】吸収量・排出量算定シート!$G160,幹材積成長量!$L$7:$N$7,0)))),0)</f>
        <v>0</v>
      </c>
      <c r="CS160" s="2">
        <f>IFERROR(IF($F160="地位Ⅰ",INDEX(幹材積成長量!$I$7:$K$148,MATCH((【入力】吸収量・排出量算定シート!$H160+(【入力】吸収量・排出量算定シート!CS$17-【入力】吸収量・排出量算定シート!$CF$17)),幹材積成長量!$I$7:$I$148,0),MATCH(【入力】吸収量・排出量算定シート!$G160,幹材積成長量!$I$7:$K$7,0)),IF($F160="地位Ⅲ",INDEX(幹材積成長量!$O$7:$Q$148,MATCH((【入力】吸収量・排出量算定シート!$H160+(【入力】吸収量・排出量算定シート!CS$17-【入力】吸収量・排出量算定シート!$CF$17)),幹材積成長量!$O$7:$O$148,0),MATCH(【入力】吸収量・排出量算定シート!$G160,幹材積成長量!$O$7:$Q$7,0)),INDEX(幹材積成長量!$L$7:$N$148,MATCH((【入力】吸収量・排出量算定シート!$H160+(【入力】吸収量・排出量算定シート!CS$17-【入力】吸収量・排出量算定シート!$CF$17)),幹材積成長量!$L$7:$L$148,0),MATCH(【入力】吸収量・排出量算定シート!$G160,幹材積成長量!$L$7:$N$7,0)))),0)</f>
        <v>0</v>
      </c>
      <c r="CT160" s="2">
        <f>IFERROR(IF($F160="地位Ⅰ",INDEX(幹材積成長量!$I$7:$K$148,MATCH((【入力】吸収量・排出量算定シート!$H160+(【入力】吸収量・排出量算定シート!CT$17-【入力】吸収量・排出量算定シート!$CF$17)),幹材積成長量!$I$7:$I$148,0),MATCH(【入力】吸収量・排出量算定シート!$G160,幹材積成長量!$I$7:$K$7,0)),IF($F160="地位Ⅲ",INDEX(幹材積成長量!$O$7:$Q$148,MATCH((【入力】吸収量・排出量算定シート!$H160+(【入力】吸収量・排出量算定シート!CT$17-【入力】吸収量・排出量算定シート!$CF$17)),幹材積成長量!$O$7:$O$148,0),MATCH(【入力】吸収量・排出量算定シート!$G160,幹材積成長量!$O$7:$Q$7,0)),INDEX(幹材積成長量!$L$7:$N$148,MATCH((【入力】吸収量・排出量算定シート!$H160+(【入力】吸収量・排出量算定シート!CT$17-【入力】吸収量・排出量算定シート!$CF$17)),幹材積成長量!$L$7:$L$148,0),MATCH(【入力】吸収量・排出量算定シート!$G160,幹材積成長量!$L$7:$N$7,0)))),0)</f>
        <v>0</v>
      </c>
      <c r="CU160" s="2">
        <f>IFERROR(IF($F160="地位Ⅰ",INDEX(幹材積成長量!$I$7:$K$148,MATCH((【入力】吸収量・排出量算定シート!$H160+(【入力】吸収量・排出量算定シート!CU$17-【入力】吸収量・排出量算定シート!$CF$17)),幹材積成長量!$I$7:$I$148,0),MATCH(【入力】吸収量・排出量算定シート!$G160,幹材積成長量!$I$7:$K$7,0)),IF($F160="地位Ⅲ",INDEX(幹材積成長量!$O$7:$Q$148,MATCH((【入力】吸収量・排出量算定シート!$H160+(【入力】吸収量・排出量算定シート!CU$17-【入力】吸収量・排出量算定シート!$CF$17)),幹材積成長量!$O$7:$O$148,0),MATCH(【入力】吸収量・排出量算定シート!$G160,幹材積成長量!$O$7:$Q$7,0)),INDEX(幹材積成長量!$L$7:$N$148,MATCH((【入力】吸収量・排出量算定シート!$H160+(【入力】吸収量・排出量算定シート!CU$17-【入力】吸収量・排出量算定シート!$CF$17)),幹材積成長量!$L$7:$L$148,0),MATCH(【入力】吸収量・排出量算定シート!$G160,幹材積成長量!$L$7:$N$7,0)))),0)</f>
        <v>0</v>
      </c>
      <c r="CV160" s="2">
        <f>IFERROR(IF($F160="地位Ⅰ",INDEX(幹材積成長量!$I$7:$K$148,MATCH((【入力】吸収量・排出量算定シート!$H160+(【入力】吸収量・排出量算定シート!CV$17-【入力】吸収量・排出量算定シート!$CF$17)),幹材積成長量!$I$7:$I$148,0),MATCH(【入力】吸収量・排出量算定シート!$G160,幹材積成長量!$I$7:$K$7,0)),IF($F160="地位Ⅲ",INDEX(幹材積成長量!$O$7:$Q$148,MATCH((【入力】吸収量・排出量算定シート!$H160+(【入力】吸収量・排出量算定シート!CV$17-【入力】吸収量・排出量算定シート!$CF$17)),幹材積成長量!$O$7:$O$148,0),MATCH(【入力】吸収量・排出量算定シート!$G160,幹材積成長量!$O$7:$Q$7,0)),INDEX(幹材積成長量!$L$7:$N$148,MATCH((【入力】吸収量・排出量算定シート!$H160+(【入力】吸収量・排出量算定シート!CV$17-【入力】吸収量・排出量算定シート!$CF$17)),幹材積成長量!$L$7:$L$148,0),MATCH(【入力】吸収量・排出量算定シート!$G160,幹材積成長量!$L$7:$N$7,0)))),0)</f>
        <v>0</v>
      </c>
      <c r="CW160" s="2">
        <f t="shared" si="284"/>
        <v>0</v>
      </c>
      <c r="CX160" s="2">
        <f t="shared" si="285"/>
        <v>0</v>
      </c>
      <c r="CY160" s="2">
        <f t="shared" si="286"/>
        <v>0</v>
      </c>
      <c r="CZ160" s="2">
        <f t="shared" si="287"/>
        <v>0</v>
      </c>
      <c r="DA160" s="2">
        <f t="shared" si="288"/>
        <v>0</v>
      </c>
      <c r="DB160" s="2">
        <f t="shared" si="289"/>
        <v>0</v>
      </c>
      <c r="DC160" s="2">
        <f t="shared" si="290"/>
        <v>0</v>
      </c>
      <c r="DD160" s="2">
        <f t="shared" si="291"/>
        <v>0</v>
      </c>
      <c r="DE160" s="2">
        <f t="shared" si="292"/>
        <v>0</v>
      </c>
      <c r="DF160" s="2">
        <f t="shared" si="293"/>
        <v>0</v>
      </c>
      <c r="DG160" s="2">
        <f t="shared" si="294"/>
        <v>0</v>
      </c>
      <c r="DH160" s="2">
        <f t="shared" si="295"/>
        <v>0</v>
      </c>
      <c r="DI160" s="2">
        <f t="shared" si="296"/>
        <v>0</v>
      </c>
      <c r="DJ160" s="2">
        <f t="shared" si="297"/>
        <v>0</v>
      </c>
      <c r="DK160" s="2">
        <f t="shared" si="298"/>
        <v>0</v>
      </c>
      <c r="DL160" s="2">
        <f t="shared" si="299"/>
        <v>0</v>
      </c>
      <c r="DM160" s="2">
        <f t="shared" si="300"/>
        <v>0</v>
      </c>
      <c r="DN160" s="187">
        <f>IFERROR(IF($F160="地位Ⅰ",INDEX(幹材積成長量!$AE$7:$AG$14,8,MATCH(【入力】吸収量・排出量算定シート!$G160,幹材積成長量!$AE$7:$AG$7,0)),IF($F160="地位Ⅲ",INDEX(幹材積成長量!$AK$7:$AM$14,8,MATCH(【入力】吸収量・排出量算定シート!$G160,幹材積成長量!$AK$7:$AM$7,0)),INDEX(幹材積成長量!$AH$7:$AJ$14,8,MATCH(【入力】吸収量・排出量算定シート!$G160,幹材積成長量!$AH$7:$AJ$7,0)))),0)</f>
        <v>0</v>
      </c>
      <c r="DO160" s="187">
        <f>IFERROR(IF($F160="地位Ⅰ",INDEX(幹材積成長量!$AE$7:$AG$14,8,MATCH(【入力】吸収量・排出量算定シート!$G160,幹材積成長量!$AE$7:$AG$7,0)),IF($F160="地位Ⅲ",INDEX(幹材積成長量!$AK$7:$AM$14,8,MATCH(【入力】吸収量・排出量算定シート!$G160,幹材積成長量!$AK$7:$AM$7,0)),INDEX(幹材積成長量!$AH$7:$AJ$14,8,MATCH(【入力】吸収量・排出量算定シート!$G160,幹材積成長量!$AH$7:$AJ$7,0)))),0)</f>
        <v>0</v>
      </c>
      <c r="DP160" s="187">
        <f>IFERROR(IF($F160="地位Ⅰ",INDEX(幹材積成長量!$AE$7:$AG$14,8,MATCH(【入力】吸収量・排出量算定シート!$G160,幹材積成長量!$AE$7:$AG$7,0)),IF($F160="地位Ⅲ",INDEX(幹材積成長量!$AK$7:$AM$14,8,MATCH(【入力】吸収量・排出量算定シート!$G160,幹材積成長量!$AK$7:$AM$7,0)),INDEX(幹材積成長量!$AH$7:$AJ$14,8,MATCH(【入力】吸収量・排出量算定シート!$G160,幹材積成長量!$AH$7:$AJ$7,0)))),0)</f>
        <v>0</v>
      </c>
      <c r="DQ160" s="187">
        <f>IFERROR(IF($F160="地位Ⅰ",INDEX(幹材積成長量!$AE$7:$AG$14,8,MATCH(【入力】吸収量・排出量算定シート!$G160,幹材積成長量!$AE$7:$AG$7,0)),IF($F160="地位Ⅲ",INDEX(幹材積成長量!$AK$7:$AM$14,8,MATCH(【入力】吸収量・排出量算定シート!$G160,幹材積成長量!$AK$7:$AM$7,0)),INDEX(幹材積成長量!$AH$7:$AJ$14,8,MATCH(【入力】吸収量・排出量算定シート!$G160,幹材積成長量!$AH$7:$AJ$7,0)))),0)</f>
        <v>0</v>
      </c>
      <c r="DR160" s="187">
        <f>IFERROR(IF($F160="地位Ⅰ",INDEX(幹材積成長量!$AE$7:$AG$14,8,MATCH(【入力】吸収量・排出量算定シート!$G160,幹材積成長量!$AE$7:$AG$7,0)),IF($F160="地位Ⅲ",INDEX(幹材積成長量!$AK$7:$AM$14,8,MATCH(【入力】吸収量・排出量算定シート!$G160,幹材積成長量!$AK$7:$AM$7,0)),INDEX(幹材積成長量!$AH$7:$AJ$14,8,MATCH(【入力】吸収量・排出量算定シート!$G160,幹材積成長量!$AH$7:$AJ$7,0)))),0)</f>
        <v>0</v>
      </c>
      <c r="DS160" s="187">
        <f>IFERROR(IF($F160="地位Ⅰ",INDEX(幹材積成長量!$AE$7:$AG$14,8,MATCH(【入力】吸収量・排出量算定シート!$G160,幹材積成長量!$AE$7:$AG$7,0)),IF($F160="地位Ⅲ",INDEX(幹材積成長量!$AK$7:$AM$14,8,MATCH(【入力】吸収量・排出量算定シート!$G160,幹材積成長量!$AK$7:$AM$7,0)),INDEX(幹材積成長量!$AH$7:$AJ$14,8,MATCH(【入力】吸収量・排出量算定シート!$G160,幹材積成長量!$AH$7:$AJ$7,0)))),0)</f>
        <v>0</v>
      </c>
      <c r="DT160" s="187">
        <f>IFERROR(IF($F160="地位Ⅰ",INDEX(幹材積成長量!$AE$7:$AG$14,8,MATCH(【入力】吸収量・排出量算定シート!$G160,幹材積成長量!$AE$7:$AG$7,0)),IF($F160="地位Ⅲ",INDEX(幹材積成長量!$AK$7:$AM$14,8,MATCH(【入力】吸収量・排出量算定シート!$G160,幹材積成長量!$AK$7:$AM$7,0)),INDEX(幹材積成長量!$AH$7:$AJ$14,8,MATCH(【入力】吸収量・排出量算定シート!$G160,幹材積成長量!$AH$7:$AJ$7,0)))),0)</f>
        <v>0</v>
      </c>
      <c r="DU160" s="187">
        <f>IFERROR(IF($F160="地位Ⅰ",INDEX(幹材積成長量!$AE$7:$AG$14,8,MATCH(【入力】吸収量・排出量算定シート!$G160,幹材積成長量!$AE$7:$AG$7,0)),IF($F160="地位Ⅲ",INDEX(幹材積成長量!$AK$7:$AM$14,8,MATCH(【入力】吸収量・排出量算定シート!$G160,幹材積成長量!$AK$7:$AM$7,0)),INDEX(幹材積成長量!$AH$7:$AJ$14,8,MATCH(【入力】吸収量・排出量算定シート!$G160,幹材積成長量!$AH$7:$AJ$7,0)))),0)</f>
        <v>0</v>
      </c>
      <c r="DV160" s="187">
        <f>IFERROR(IF($F160="地位Ⅰ",INDEX(幹材積成長量!$AE$7:$AG$14,8,MATCH(【入力】吸収量・排出量算定シート!$G160,幹材積成長量!$AE$7:$AG$7,0)),IF($F160="地位Ⅲ",INDEX(幹材積成長量!$AK$7:$AM$14,8,MATCH(【入力】吸収量・排出量算定シート!$G160,幹材積成長量!$AK$7:$AM$7,0)),INDEX(幹材積成長量!$AH$7:$AJ$14,8,MATCH(【入力】吸収量・排出量算定シート!$G160,幹材積成長量!$AH$7:$AJ$7,0)))),0)</f>
        <v>0</v>
      </c>
      <c r="DW160" s="187">
        <f>IFERROR(IF($F160="地位Ⅰ",INDEX(幹材積成長量!$AE$7:$AG$14,8,MATCH(【入力】吸収量・排出量算定シート!$G160,幹材積成長量!$AE$7:$AG$7,0)),IF($F160="地位Ⅲ",INDEX(幹材積成長量!$AK$7:$AM$14,8,MATCH(【入力】吸収量・排出量算定シート!$G160,幹材積成長量!$AK$7:$AM$7,0)),INDEX(幹材積成長量!$AH$7:$AJ$14,8,MATCH(【入力】吸収量・排出量算定シート!$G160,幹材積成長量!$AH$7:$AJ$7,0)))),0)</f>
        <v>0</v>
      </c>
      <c r="DX160" s="187">
        <f>IFERROR(IF($F160="地位Ⅰ",INDEX(幹材積成長量!$AE$7:$AG$14,8,MATCH(【入力】吸収量・排出量算定シート!$G160,幹材積成長量!$AE$7:$AG$7,0)),IF($F160="地位Ⅲ",INDEX(幹材積成長量!$AK$7:$AM$14,8,MATCH(【入力】吸収量・排出量算定シート!$G160,幹材積成長量!$AK$7:$AM$7,0)),INDEX(幹材積成長量!$AH$7:$AJ$14,8,MATCH(【入力】吸収量・排出量算定シート!$G160,幹材積成長量!$AH$7:$AJ$7,0)))),0)</f>
        <v>0</v>
      </c>
      <c r="DY160" s="187">
        <f>IFERROR(IF($F160="地位Ⅰ",INDEX(幹材積成長量!$AE$7:$AG$14,8,MATCH(【入力】吸収量・排出量算定シート!$G160,幹材積成長量!$AE$7:$AG$7,0)),IF($F160="地位Ⅲ",INDEX(幹材積成長量!$AK$7:$AM$14,8,MATCH(【入力】吸収量・排出量算定シート!$G160,幹材積成長量!$AK$7:$AM$7,0)),INDEX(幹材積成長量!$AH$7:$AJ$14,8,MATCH(【入力】吸収量・排出量算定シート!$G160,幹材積成長量!$AH$7:$AJ$7,0)))),0)</f>
        <v>0</v>
      </c>
      <c r="DZ160" s="187">
        <f>IFERROR(IF($F160="地位Ⅰ",INDEX(幹材積成長量!$AE$7:$AG$14,8,MATCH(【入力】吸収量・排出量算定シート!$G160,幹材積成長量!$AE$7:$AG$7,0)),IF($F160="地位Ⅲ",INDEX(幹材積成長量!$AK$7:$AM$14,8,MATCH(【入力】吸収量・排出量算定シート!$G160,幹材積成長量!$AK$7:$AM$7,0)),INDEX(幹材積成長量!$AH$7:$AJ$14,8,MATCH(【入力】吸収量・排出量算定シート!$G160,幹材積成長量!$AH$7:$AJ$7,0)))),0)</f>
        <v>0</v>
      </c>
      <c r="EA160" s="187">
        <f>IFERROR(IF($F160="地位Ⅰ",INDEX(幹材積成長量!$AE$7:$AG$14,8,MATCH(【入力】吸収量・排出量算定シート!$G160,幹材積成長量!$AE$7:$AG$7,0)),IF($F160="地位Ⅲ",INDEX(幹材積成長量!$AK$7:$AM$14,8,MATCH(【入力】吸収量・排出量算定シート!$G160,幹材積成長量!$AK$7:$AM$7,0)),INDEX(幹材積成長量!$AH$7:$AJ$14,8,MATCH(【入力】吸収量・排出量算定シート!$G160,幹材積成長量!$AH$7:$AJ$7,0)))),0)</f>
        <v>0</v>
      </c>
      <c r="EB160" s="187">
        <f>IFERROR(IF($F160="地位Ⅰ",INDEX(幹材積成長量!$AE$7:$AG$14,8,MATCH(【入力】吸収量・排出量算定シート!$G160,幹材積成長量!$AE$7:$AG$7,0)),IF($F160="地位Ⅲ",INDEX(幹材積成長量!$AK$7:$AM$14,8,MATCH(【入力】吸収量・排出量算定シート!$G160,幹材積成長量!$AK$7:$AM$7,0)),INDEX(幹材積成長量!$AH$7:$AJ$14,8,MATCH(【入力】吸収量・排出量算定シート!$G160,幹材積成長量!$AH$7:$AJ$7,0)))),0)</f>
        <v>0</v>
      </c>
      <c r="EC160" s="187">
        <f>IFERROR(IF($F160="地位Ⅰ",INDEX(幹材積成長量!$AE$7:$AG$14,8,MATCH(【入力】吸収量・排出量算定シート!$G160,幹材積成長量!$AE$7:$AG$7,0)),IF($F160="地位Ⅲ",INDEX(幹材積成長量!$AK$7:$AM$14,8,MATCH(【入力】吸収量・排出量算定シート!$G160,幹材積成長量!$AK$7:$AM$7,0)),INDEX(幹材積成長量!$AH$7:$AJ$14,8,MATCH(【入力】吸収量・排出量算定シート!$G160,幹材積成長量!$AH$7:$AJ$7,0)))),0)</f>
        <v>0</v>
      </c>
      <c r="ED160" s="186">
        <f t="shared" si="301"/>
        <v>0</v>
      </c>
      <c r="EE160" s="186">
        <f t="shared" si="302"/>
        <v>0</v>
      </c>
      <c r="EF160" s="186">
        <f t="shared" si="303"/>
        <v>0</v>
      </c>
      <c r="EG160" s="186">
        <f t="shared" si="304"/>
        <v>0</v>
      </c>
      <c r="EH160" s="186">
        <f t="shared" si="305"/>
        <v>0</v>
      </c>
      <c r="EI160" s="186">
        <f t="shared" si="306"/>
        <v>0</v>
      </c>
      <c r="EJ160" s="186">
        <f t="shared" si="307"/>
        <v>0</v>
      </c>
      <c r="EK160" s="186">
        <f t="shared" si="308"/>
        <v>0</v>
      </c>
      <c r="EL160" s="186">
        <f t="shared" si="309"/>
        <v>0</v>
      </c>
      <c r="EM160" s="186">
        <f t="shared" si="310"/>
        <v>0</v>
      </c>
      <c r="EN160" s="186">
        <f t="shared" si="311"/>
        <v>0</v>
      </c>
      <c r="EO160" s="186">
        <f t="shared" si="312"/>
        <v>0</v>
      </c>
      <c r="EP160" s="186">
        <f t="shared" si="313"/>
        <v>0</v>
      </c>
      <c r="EQ160" s="186">
        <f t="shared" si="314"/>
        <v>0</v>
      </c>
      <c r="ER160" s="186">
        <f t="shared" si="315"/>
        <v>0</v>
      </c>
      <c r="ES160" s="186">
        <f t="shared" si="316"/>
        <v>0</v>
      </c>
      <c r="ET160" s="186">
        <f t="shared" si="317"/>
        <v>0</v>
      </c>
    </row>
    <row r="161" spans="2:150" x14ac:dyDescent="0.3">
      <c r="B161" s="3"/>
      <c r="C161" s="3"/>
      <c r="D161" s="3"/>
      <c r="E161" s="3"/>
      <c r="G161" s="217"/>
      <c r="J161" s="3"/>
      <c r="M161" s="187">
        <f>IFERROR(IF($F161="地位Ⅰ",INDEX(幹材積成長量!$S$7:$U$148,MATCH(【入力】吸収量・排出量算定シート!$H161+(M$17-$M$17),幹材積成長量!$S$7:$S$148,0),MATCH($G161,幹材積成長量!$S$7:$U$7,0)),IF($F161="地位Ⅲ",INDEX(幹材積成長量!$Y$7:$AA$148,MATCH(【入力】吸収量・排出量算定シート!$H161+(M$17-$M$17),幹材積成長量!$Y$7:$Y$148,0),MATCH($G161,幹材積成長量!$Y$7:$AA$7,0)),INDEX(幹材積成長量!$V$7:$X$148,MATCH(【入力】吸収量・排出量算定シート!$H161+(M$17-$M$17),幹材積成長量!$V$7:$V$148,0),MATCH($G161,幹材積成長量!$V$7:$X$7,0)))),0)</f>
        <v>0</v>
      </c>
      <c r="N161" s="187">
        <f>IFERROR(IF($F161="地位Ⅰ",INDEX(幹材積成長量!$S$7:$U$148,MATCH(【入力】吸収量・排出量算定シート!$H161+(N$17-$M$17),幹材積成長量!$S$7:$S$148,0),MATCH($G161,幹材積成長量!$S$7:$U$7,0)),IF($F161="地位Ⅲ",INDEX(幹材積成長量!$Y$7:$AA$148,MATCH(【入力】吸収量・排出量算定シート!$H161+(N$17-$M$17),幹材積成長量!$Y$7:$Y$148,0),MATCH($G161,幹材積成長量!$Y$7:$AA$7,0)),INDEX(幹材積成長量!$V$7:$X$148,MATCH(【入力】吸収量・排出量算定シート!$H161+(N$17-$M$17),幹材積成長量!$V$7:$V$148,0),MATCH($G161,幹材積成長量!$V$7:$X$7,0)))),0)</f>
        <v>0</v>
      </c>
      <c r="O161" s="187">
        <f>IFERROR(IF($F161="地位Ⅰ",INDEX(幹材積成長量!$S$7:$U$148,MATCH(【入力】吸収量・排出量算定シート!$H161+(O$17-$M$17),幹材積成長量!$S$7:$S$148,0),MATCH($G161,幹材積成長量!$S$7:$U$7,0)),IF($F161="地位Ⅲ",INDEX(幹材積成長量!$Y$7:$AA$148,MATCH(【入力】吸収量・排出量算定シート!$H161+(O$17-$M$17),幹材積成長量!$Y$7:$Y$148,0),MATCH($G161,幹材積成長量!$Y$7:$AA$7,0)),INDEX(幹材積成長量!$V$7:$X$148,MATCH(【入力】吸収量・排出量算定シート!$H161+(O$17-$M$17),幹材積成長量!$V$7:$V$148,0),MATCH($G161,幹材積成長量!$V$7:$X$7,0)))),0)</f>
        <v>0</v>
      </c>
      <c r="P161" s="187">
        <f>IFERROR(IF($F161="地位Ⅰ",INDEX(幹材積成長量!$S$7:$U$148,MATCH(【入力】吸収量・排出量算定シート!$H161+(P$17-$M$17),幹材積成長量!$S$7:$S$148,0),MATCH($G161,幹材積成長量!$S$7:$U$7,0)),IF($F161="地位Ⅲ",INDEX(幹材積成長量!$Y$7:$AA$148,MATCH(【入力】吸収量・排出量算定シート!$H161+(P$17-$M$17),幹材積成長量!$Y$7:$Y$148,0),MATCH($G161,幹材積成長量!$Y$7:$AA$7,0)),INDEX(幹材積成長量!$V$7:$X$148,MATCH(【入力】吸収量・排出量算定シート!$H161+(P$17-$M$17),幹材積成長量!$V$7:$V$148,0),MATCH($G161,幹材積成長量!$V$7:$X$7,0)))),0)</f>
        <v>0</v>
      </c>
      <c r="Q161" s="187">
        <f>IFERROR(IF($F161="地位Ⅰ",INDEX(幹材積成長量!$S$7:$U$148,MATCH(【入力】吸収量・排出量算定シート!$H161+(Q$17-$M$17),幹材積成長量!$S$7:$S$148,0),MATCH($G161,幹材積成長量!$S$7:$U$7,0)),IF($F161="地位Ⅲ",INDEX(幹材積成長量!$Y$7:$AA$148,MATCH(【入力】吸収量・排出量算定シート!$H161+(Q$17-$M$17),幹材積成長量!$Y$7:$Y$148,0),MATCH($G161,幹材積成長量!$Y$7:$AA$7,0)),INDEX(幹材積成長量!$V$7:$X$148,MATCH(【入力】吸収量・排出量算定シート!$H161+(Q$17-$M$17),幹材積成長量!$V$7:$V$148,0),MATCH($G161,幹材積成長量!$V$7:$X$7,0)))),0)</f>
        <v>0</v>
      </c>
      <c r="R161" s="187">
        <f>IFERROR(IF($F161="地位Ⅰ",INDEX(幹材積成長量!$S$7:$U$148,MATCH(【入力】吸収量・排出量算定シート!$H161+(R$17-$M$17),幹材積成長量!$S$7:$S$148,0),MATCH($G161,幹材積成長量!$S$7:$U$7,0)),IF($F161="地位Ⅲ",INDEX(幹材積成長量!$Y$7:$AA$148,MATCH(【入力】吸収量・排出量算定シート!$H161+(R$17-$M$17),幹材積成長量!$Y$7:$Y$148,0),MATCH($G161,幹材積成長量!$Y$7:$AA$7,0)),INDEX(幹材積成長量!$V$7:$X$148,MATCH(【入力】吸収量・排出量算定シート!$H161+(R$17-$M$17),幹材積成長量!$V$7:$V$148,0),MATCH($G161,幹材積成長量!$V$7:$X$7,0)))),0)</f>
        <v>0</v>
      </c>
      <c r="S161" s="187">
        <f>IFERROR(IF($F161="地位Ⅰ",INDEX(幹材積成長量!$S$7:$U$148,MATCH(【入力】吸収量・排出量算定シート!$H161+(S$17-$M$17),幹材積成長量!$S$7:$S$148,0),MATCH($G161,幹材積成長量!$S$7:$U$7,0)),IF($F161="地位Ⅲ",INDEX(幹材積成長量!$Y$7:$AA$148,MATCH(【入力】吸収量・排出量算定シート!$H161+(S$17-$M$17),幹材積成長量!$Y$7:$Y$148,0),MATCH($G161,幹材積成長量!$Y$7:$AA$7,0)),INDEX(幹材積成長量!$V$7:$X$148,MATCH(【入力】吸収量・排出量算定シート!$H161+(S$17-$M$17),幹材積成長量!$V$7:$V$148,0),MATCH($G161,幹材積成長量!$V$7:$X$7,0)))),0)</f>
        <v>0</v>
      </c>
      <c r="T161" s="187">
        <f>IFERROR(IF($F161="地位Ⅰ",INDEX(幹材積成長量!$S$7:$U$148,MATCH(【入力】吸収量・排出量算定シート!$H161+(T$17-$M$17),幹材積成長量!$S$7:$S$148,0),MATCH($G161,幹材積成長量!$S$7:$U$7,0)),IF($F161="地位Ⅲ",INDEX(幹材積成長量!$Y$7:$AA$148,MATCH(【入力】吸収量・排出量算定シート!$H161+(T$17-$M$17),幹材積成長量!$Y$7:$Y$148,0),MATCH($G161,幹材積成長量!$Y$7:$AA$7,0)),INDEX(幹材積成長量!$V$7:$X$148,MATCH(【入力】吸収量・排出量算定シート!$H161+(T$17-$M$17),幹材積成長量!$V$7:$V$148,0),MATCH($G161,幹材積成長量!$V$7:$X$7,0)))),0)</f>
        <v>0</v>
      </c>
      <c r="U161" s="187">
        <f>IFERROR(IF($F161="地位Ⅰ",INDEX(幹材積成長量!$S$7:$U$148,MATCH(【入力】吸収量・排出量算定シート!$H161+(U$17-$M$17),幹材積成長量!$S$7:$S$148,0),MATCH($G161,幹材積成長量!$S$7:$U$7,0)),IF($F161="地位Ⅲ",INDEX(幹材積成長量!$Y$7:$AA$148,MATCH(【入力】吸収量・排出量算定シート!$H161+(U$17-$M$17),幹材積成長量!$Y$7:$Y$148,0),MATCH($G161,幹材積成長量!$Y$7:$AA$7,0)),INDEX(幹材積成長量!$V$7:$X$148,MATCH(【入力】吸収量・排出量算定シート!$H161+(U$17-$M$17),幹材積成長量!$V$7:$V$148,0),MATCH($G161,幹材積成長量!$V$7:$X$7,0)))),0)</f>
        <v>0</v>
      </c>
      <c r="V161" s="187">
        <f>IFERROR(IF($F161="地位Ⅰ",INDEX(幹材積成長量!$S$7:$U$148,MATCH(【入力】吸収量・排出量算定シート!$H161+(V$17-$M$17),幹材積成長量!$S$7:$S$148,0),MATCH($G161,幹材積成長量!$S$7:$U$7,0)),IF($F161="地位Ⅲ",INDEX(幹材積成長量!$Y$7:$AA$148,MATCH(【入力】吸収量・排出量算定シート!$H161+(V$17-$M$17),幹材積成長量!$Y$7:$Y$148,0),MATCH($G161,幹材積成長量!$Y$7:$AA$7,0)),INDEX(幹材積成長量!$V$7:$X$148,MATCH(【入力】吸収量・排出量算定シート!$H161+(V$17-$M$17),幹材積成長量!$V$7:$V$148,0),MATCH($G161,幹材積成長量!$V$7:$X$7,0)))),0)</f>
        <v>0</v>
      </c>
      <c r="W161" s="187">
        <f>IFERROR(IF($F161="地位Ⅰ",INDEX(幹材積成長量!$S$7:$U$148,MATCH(【入力】吸収量・排出量算定シート!$H161+(W$17-$M$17),幹材積成長量!$S$7:$S$148,0),MATCH($G161,幹材積成長量!$S$7:$U$7,0)),IF($F161="地位Ⅲ",INDEX(幹材積成長量!$Y$7:$AA$148,MATCH(【入力】吸収量・排出量算定シート!$H161+(W$17-$M$17),幹材積成長量!$Y$7:$Y$148,0),MATCH($G161,幹材積成長量!$Y$7:$AA$7,0)),INDEX(幹材積成長量!$V$7:$X$148,MATCH(【入力】吸収量・排出量算定シート!$H161+(W$17-$M$17),幹材積成長量!$V$7:$V$148,0),MATCH($G161,幹材積成長量!$V$7:$X$7,0)))),0)</f>
        <v>0</v>
      </c>
      <c r="X161" s="187">
        <f>IFERROR(IF($F161="地位Ⅰ",INDEX(幹材積成長量!$S$7:$U$148,MATCH(【入力】吸収量・排出量算定シート!$H161+(X$17-$M$17),幹材積成長量!$S$7:$S$148,0),MATCH($G161,幹材積成長量!$S$7:$U$7,0)),IF($F161="地位Ⅲ",INDEX(幹材積成長量!$Y$7:$AA$148,MATCH(【入力】吸収量・排出量算定シート!$H161+(X$17-$M$17),幹材積成長量!$Y$7:$Y$148,0),MATCH($G161,幹材積成長量!$Y$7:$AA$7,0)),INDEX(幹材積成長量!$V$7:$X$148,MATCH(【入力】吸収量・排出量算定シート!$H161+(X$17-$M$17),幹材積成長量!$V$7:$V$148,0),MATCH($G161,幹材積成長量!$V$7:$X$7,0)))),0)</f>
        <v>0</v>
      </c>
      <c r="Y161" s="187">
        <f>IFERROR(IF($F161="地位Ⅰ",INDEX(幹材積成長量!$S$7:$U$148,MATCH(【入力】吸収量・排出量算定シート!$H161+(Y$17-$M$17),幹材積成長量!$S$7:$S$148,0),MATCH($G161,幹材積成長量!$S$7:$U$7,0)),IF($F161="地位Ⅲ",INDEX(幹材積成長量!$Y$7:$AA$148,MATCH(【入力】吸収量・排出量算定シート!$H161+(Y$17-$M$17),幹材積成長量!$Y$7:$Y$148,0),MATCH($G161,幹材積成長量!$Y$7:$AA$7,0)),INDEX(幹材積成長量!$V$7:$X$148,MATCH(【入力】吸収量・排出量算定シート!$H161+(Y$17-$M$17),幹材積成長量!$V$7:$V$148,0),MATCH($G161,幹材積成長量!$V$7:$X$7,0)))),0)</f>
        <v>0</v>
      </c>
      <c r="Z161" s="187">
        <f>IFERROR(IF($F161="地位Ⅰ",INDEX(幹材積成長量!$S$7:$U$148,MATCH(【入力】吸収量・排出量算定シート!$H161+(Z$17-$M$17),幹材積成長量!$S$7:$S$148,0),MATCH($G161,幹材積成長量!$S$7:$U$7,0)),IF($F161="地位Ⅲ",INDEX(幹材積成長量!$Y$7:$AA$148,MATCH(【入力】吸収量・排出量算定シート!$H161+(Z$17-$M$17),幹材積成長量!$Y$7:$Y$148,0),MATCH($G161,幹材積成長量!$Y$7:$AA$7,0)),INDEX(幹材積成長量!$V$7:$X$148,MATCH(【入力】吸収量・排出量算定シート!$H161+(Z$17-$M$17),幹材積成長量!$V$7:$V$148,0),MATCH($G161,幹材積成長量!$V$7:$X$7,0)))),0)</f>
        <v>0</v>
      </c>
      <c r="AA161" s="187">
        <f>IFERROR(IF($F161="地位Ⅰ",INDEX(幹材積成長量!$S$7:$U$148,MATCH(【入力】吸収量・排出量算定シート!$H161+(AA$17-$M$17),幹材積成長量!$S$7:$S$148,0),MATCH($G161,幹材積成長量!$S$7:$U$7,0)),IF($F161="地位Ⅲ",INDEX(幹材積成長量!$Y$7:$AA$148,MATCH(【入力】吸収量・排出量算定シート!$H161+(AA$17-$M$17),幹材積成長量!$Y$7:$Y$148,0),MATCH($G161,幹材積成長量!$Y$7:$AA$7,0)),INDEX(幹材積成長量!$V$7:$X$148,MATCH(【入力】吸収量・排出量算定シート!$H161+(AA$17-$M$17),幹材積成長量!$V$7:$V$148,0),MATCH($G161,幹材積成長量!$V$7:$X$7,0)))),0)</f>
        <v>0</v>
      </c>
      <c r="AB161" s="187">
        <f>IFERROR(IF($F161="地位Ⅰ",INDEX(幹材積成長量!$S$7:$U$148,MATCH(【入力】吸収量・排出量算定シート!$H161+(AB$17-$M$17),幹材積成長量!$S$7:$S$148,0),MATCH($G161,幹材積成長量!$S$7:$U$7,0)),IF($F161="地位Ⅲ",INDEX(幹材積成長量!$Y$7:$AA$148,MATCH(【入力】吸収量・排出量算定シート!$H161+(AB$17-$M$17),幹材積成長量!$Y$7:$Y$148,0),MATCH($G161,幹材積成長量!$Y$7:$AA$7,0)),INDEX(幹材積成長量!$V$7:$X$148,MATCH(【入力】吸収量・排出量算定シート!$H161+(AB$17-$M$17),幹材積成長量!$V$7:$V$148,0),MATCH($G161,幹材積成長量!$V$7:$X$7,0)))),0)</f>
        <v>0</v>
      </c>
      <c r="AC161" s="187">
        <f>IFERROR(IF($F161="地位Ⅰ",INDEX(幹材積成長量!$S$7:$U$148,MATCH(【入力】吸収量・排出量算定シート!$H161+(AC$17-$M$17),幹材積成長量!$S$7:$S$148,0),MATCH($G161,幹材積成長量!$S$7:$U$7,0)),IF($F161="地位Ⅲ",INDEX(幹材積成長量!$Y$7:$AA$148,MATCH(【入力】吸収量・排出量算定シート!$H161+(AC$17-$M$17),幹材積成長量!$Y$7:$Y$148,0),MATCH($G161,幹材積成長量!$Y$7:$AA$7,0)),INDEX(幹材積成長量!$V$7:$X$148,MATCH(【入力】吸収量・排出量算定シート!$H161+(AC$17-$M$17),幹材積成長量!$V$7:$V$148,0),MATCH($G161,幹材積成長量!$V$7:$X$7,0)))),0)</f>
        <v>0</v>
      </c>
      <c r="AD161" s="2">
        <f>IFERROR(INDEX('BEF（拡大係数）'!$A$4:$AO$154,MATCH(【入力】吸収量・排出量算定シート!$H161,'BEF（拡大係数）'!$A$4:$A$154,0),MATCH($G161,'BEF（拡大係数）'!$A$4:$AO$4,0)),0)</f>
        <v>0</v>
      </c>
      <c r="AE161" s="2">
        <f>IFERROR(INDEX('BEF（拡大係数）'!$A$4:$AO$154,MATCH(【入力】吸収量・排出量算定シート!$H161,'BEF（拡大係数）'!$A$4:$A$154,0),MATCH($G161,'BEF（拡大係数）'!$A$4:$AO$4,0)),0)</f>
        <v>0</v>
      </c>
      <c r="AF161" s="2">
        <f>IFERROR(INDEX('BEF（拡大係数）'!$A$4:$AO$154,MATCH(【入力】吸収量・排出量算定シート!$H161,'BEF（拡大係数）'!$A$4:$A$154,0),MATCH($G161,'BEF（拡大係数）'!$A$4:$AO$4,0)),0)</f>
        <v>0</v>
      </c>
      <c r="AG161" s="2">
        <f>IFERROR(INDEX('BEF（拡大係数）'!$A$4:$AO$154,MATCH(【入力】吸収量・排出量算定シート!$H161,'BEF（拡大係数）'!$A$4:$A$154,0),MATCH($G161,'BEF（拡大係数）'!$A$4:$AO$4,0)),0)</f>
        <v>0</v>
      </c>
      <c r="AH161" s="2">
        <f>IFERROR(INDEX('BEF（拡大係数）'!$A$4:$AO$154,MATCH(【入力】吸収量・排出量算定シート!$H161,'BEF（拡大係数）'!$A$4:$A$154,0),MATCH($G161,'BEF（拡大係数）'!$A$4:$AO$4,0)),0)</f>
        <v>0</v>
      </c>
      <c r="AI161" s="2">
        <f>IFERROR(INDEX('BEF（拡大係数）'!$A$4:$AO$154,MATCH(【入力】吸収量・排出量算定シート!$H161,'BEF（拡大係数）'!$A$4:$A$154,0),MATCH($G161,'BEF（拡大係数）'!$A$4:$AO$4,0)),0)</f>
        <v>0</v>
      </c>
      <c r="AJ161" s="2">
        <f>IFERROR(INDEX('BEF（拡大係数）'!$A$4:$AO$154,MATCH(【入力】吸収量・排出量算定シート!$H161,'BEF（拡大係数）'!$A$4:$A$154,0),MATCH($G161,'BEF（拡大係数）'!$A$4:$AO$4,0)),0)</f>
        <v>0</v>
      </c>
      <c r="AK161" s="2">
        <f>IFERROR(INDEX('BEF（拡大係数）'!$A$4:$AO$154,MATCH(【入力】吸収量・排出量算定シート!$H161,'BEF（拡大係数）'!$A$4:$A$154,0),MATCH($G161,'BEF（拡大係数）'!$A$4:$AO$4,0)),0)</f>
        <v>0</v>
      </c>
      <c r="AL161" s="2">
        <f>IFERROR(INDEX('BEF（拡大係数）'!$A$4:$AO$154,MATCH(【入力】吸収量・排出量算定シート!$H161,'BEF（拡大係数）'!$A$4:$A$154,0),MATCH($G161,'BEF（拡大係数）'!$A$4:$AO$4,0)),0)</f>
        <v>0</v>
      </c>
      <c r="AM161" s="2">
        <f>IFERROR(INDEX('BEF（拡大係数）'!$A$4:$AO$154,MATCH(【入力】吸収量・排出量算定シート!$H161,'BEF（拡大係数）'!$A$4:$A$154,0),MATCH($G161,'BEF（拡大係数）'!$A$4:$AO$4,0)),0)</f>
        <v>0</v>
      </c>
      <c r="AN161" s="2">
        <f>IFERROR(INDEX('BEF（拡大係数）'!$A$4:$AO$154,MATCH(【入力】吸収量・排出量算定シート!$H161,'BEF（拡大係数）'!$A$4:$A$154,0),MATCH($G161,'BEF（拡大係数）'!$A$4:$AO$4,0)),0)</f>
        <v>0</v>
      </c>
      <c r="AO161" s="2">
        <f>IFERROR(INDEX('BEF（拡大係数）'!$A$4:$AO$154,MATCH(【入力】吸収量・排出量算定シート!$H161,'BEF（拡大係数）'!$A$4:$A$154,0),MATCH($G161,'BEF（拡大係数）'!$A$4:$AO$4,0)),0)</f>
        <v>0</v>
      </c>
      <c r="AP161" s="2">
        <f>IFERROR(INDEX('BEF（拡大係数）'!$A$4:$AO$154,MATCH(【入力】吸収量・排出量算定シート!$H161,'BEF（拡大係数）'!$A$4:$A$154,0),MATCH($G161,'BEF（拡大係数）'!$A$4:$AO$4,0)),0)</f>
        <v>0</v>
      </c>
      <c r="AQ161" s="2">
        <f>IFERROR(INDEX('BEF（拡大係数）'!$A$4:$AO$154,MATCH(【入力】吸収量・排出量算定シート!$H161,'BEF（拡大係数）'!$A$4:$A$154,0),MATCH($G161,'BEF（拡大係数）'!$A$4:$AO$4,0)),0)</f>
        <v>0</v>
      </c>
      <c r="AR161" s="2">
        <f>IFERROR(INDEX('BEF（拡大係数）'!$A$4:$AO$154,MATCH(【入力】吸収量・排出量算定シート!$H161,'BEF（拡大係数）'!$A$4:$A$154,0),MATCH($G161,'BEF（拡大係数）'!$A$4:$AO$4,0)),0)</f>
        <v>0</v>
      </c>
      <c r="AS161" s="2">
        <f>IFERROR(INDEX('BEF（拡大係数）'!$A$4:$AO$154,MATCH(【入力】吸収量・排出量算定シート!$H161,'BEF（拡大係数）'!$A$4:$A$154,0),MATCH($G161,'BEF（拡大係数）'!$A$4:$AO$4,0)),0)</f>
        <v>0</v>
      </c>
      <c r="AT161" s="2">
        <f>IFERROR(INDEX('BEF（拡大係数）'!$A$4:$AO$154,MATCH(【入力】吸収量・排出量算定シート!$H161,'BEF（拡大係数）'!$A$4:$A$154,0),MATCH($G161,'BEF（拡大係数）'!$A$4:$AO$4,0)),0)</f>
        <v>0</v>
      </c>
      <c r="AU161" s="2">
        <f>IFERROR(VLOOKUP($G161,パラメータ_オリジナル!$B$6:$G$45,4,FALSE),0)</f>
        <v>0</v>
      </c>
      <c r="AV161" s="2">
        <f>IFERROR(VLOOKUP($G161,パラメータ_オリジナル!$B$6:$G$45,5,FALSE),0)</f>
        <v>0</v>
      </c>
      <c r="AW161" s="2">
        <f>IFERROR(VLOOKUP($G161,パラメータ_オリジナル!$B$6:$G$45,6,FALSE),0)</f>
        <v>0</v>
      </c>
      <c r="AX161" s="125">
        <f t="shared" si="250"/>
        <v>0</v>
      </c>
      <c r="AY161" s="125">
        <f t="shared" si="251"/>
        <v>0</v>
      </c>
      <c r="AZ161" s="125">
        <f t="shared" si="252"/>
        <v>0</v>
      </c>
      <c r="BA161" s="125">
        <f t="shared" si="253"/>
        <v>0</v>
      </c>
      <c r="BB161" s="125">
        <f t="shared" si="254"/>
        <v>0</v>
      </c>
      <c r="BC161" s="125">
        <f t="shared" si="255"/>
        <v>0</v>
      </c>
      <c r="BD161" s="125">
        <f t="shared" si="256"/>
        <v>0</v>
      </c>
      <c r="BE161" s="125">
        <f t="shared" si="257"/>
        <v>0</v>
      </c>
      <c r="BF161" s="125">
        <f t="shared" si="258"/>
        <v>0</v>
      </c>
      <c r="BG161" s="125">
        <f t="shared" si="259"/>
        <v>0</v>
      </c>
      <c r="BH161" s="125">
        <f t="shared" si="260"/>
        <v>0</v>
      </c>
      <c r="BI161" s="125">
        <f t="shared" si="261"/>
        <v>0</v>
      </c>
      <c r="BJ161" s="125">
        <f t="shared" si="262"/>
        <v>0</v>
      </c>
      <c r="BK161" s="125">
        <f t="shared" si="263"/>
        <v>0</v>
      </c>
      <c r="BL161" s="125">
        <f t="shared" si="264"/>
        <v>0</v>
      </c>
      <c r="BM161" s="125">
        <f t="shared" si="265"/>
        <v>0</v>
      </c>
      <c r="BN161" s="125">
        <f t="shared" si="266"/>
        <v>0</v>
      </c>
      <c r="BO161" s="125">
        <f t="shared" si="267"/>
        <v>0</v>
      </c>
      <c r="BP161" s="125">
        <f t="shared" si="268"/>
        <v>0</v>
      </c>
      <c r="BQ161" s="125">
        <f t="shared" si="269"/>
        <v>0</v>
      </c>
      <c r="BR161" s="125">
        <f t="shared" si="270"/>
        <v>0</v>
      </c>
      <c r="BS161" s="125">
        <f t="shared" si="271"/>
        <v>0</v>
      </c>
      <c r="BT161" s="125">
        <f t="shared" si="272"/>
        <v>0</v>
      </c>
      <c r="BU161" s="125">
        <f t="shared" si="273"/>
        <v>0</v>
      </c>
      <c r="BV161" s="125">
        <f t="shared" si="274"/>
        <v>0</v>
      </c>
      <c r="BW161" s="125">
        <f t="shared" si="275"/>
        <v>0</v>
      </c>
      <c r="BX161" s="125">
        <f t="shared" si="276"/>
        <v>0</v>
      </c>
      <c r="BY161" s="125">
        <f t="shared" si="277"/>
        <v>0</v>
      </c>
      <c r="BZ161" s="125">
        <f t="shared" si="278"/>
        <v>0</v>
      </c>
      <c r="CA161" s="125">
        <f t="shared" si="279"/>
        <v>0</v>
      </c>
      <c r="CB161" s="125">
        <f t="shared" si="280"/>
        <v>0</v>
      </c>
      <c r="CC161" s="125">
        <f t="shared" si="281"/>
        <v>0</v>
      </c>
      <c r="CD161" s="125">
        <f t="shared" si="282"/>
        <v>0</v>
      </c>
      <c r="CE161" s="125">
        <f t="shared" si="283"/>
        <v>0</v>
      </c>
      <c r="CF161" s="2">
        <f>IFERROR(IF($F161="地位Ⅰ",INDEX(幹材積成長量!$I$7:$K$148,MATCH((【入力】吸収量・排出量算定シート!$H161+(【入力】吸収量・排出量算定シート!CF$17-【入力】吸収量・排出量算定シート!$CF$17)),幹材積成長量!$I$7:$I$148,0),MATCH(【入力】吸収量・排出量算定シート!$G161,幹材積成長量!$I$7:$K$7,0)),IF($F161="地位Ⅲ",INDEX(幹材積成長量!$O$7:$Q$148,MATCH((【入力】吸収量・排出量算定シート!$H161+(【入力】吸収量・排出量算定シート!CF$17-【入力】吸収量・排出量算定シート!$CF$17)),幹材積成長量!$O$7:$O$148,0),MATCH(【入力】吸収量・排出量算定シート!$G161,幹材積成長量!$O$7:$Q$7,0)),INDEX(幹材積成長量!$L$7:$N$148,MATCH((【入力】吸収量・排出量算定シート!$H161+(【入力】吸収量・排出量算定シート!CF$17-【入力】吸収量・排出量算定シート!$CF$17)),幹材積成長量!$L$7:$L$148,0),MATCH(【入力】吸収量・排出量算定シート!$G161,幹材積成長量!$L$7:$N$7,0)))),0)</f>
        <v>0</v>
      </c>
      <c r="CG161" s="2">
        <f>IFERROR(IF($F161="地位Ⅰ",INDEX(幹材積成長量!$I$7:$K$148,MATCH((【入力】吸収量・排出量算定シート!$H161+(【入力】吸収量・排出量算定シート!CG$17-【入力】吸収量・排出量算定シート!$CF$17)),幹材積成長量!$I$7:$I$148,0),MATCH(【入力】吸収量・排出量算定シート!$G161,幹材積成長量!$I$7:$K$7,0)),IF($F161="地位Ⅲ",INDEX(幹材積成長量!$O$7:$Q$148,MATCH((【入力】吸収量・排出量算定シート!$H161+(【入力】吸収量・排出量算定シート!CG$17-【入力】吸収量・排出量算定シート!$CF$17)),幹材積成長量!$O$7:$O$148,0),MATCH(【入力】吸収量・排出量算定シート!$G161,幹材積成長量!$O$7:$Q$7,0)),INDEX(幹材積成長量!$L$7:$N$148,MATCH((【入力】吸収量・排出量算定シート!$H161+(【入力】吸収量・排出量算定シート!CG$17-【入力】吸収量・排出量算定シート!$CF$17)),幹材積成長量!$L$7:$L$148,0),MATCH(【入力】吸収量・排出量算定シート!$G161,幹材積成長量!$L$7:$N$7,0)))),0)</f>
        <v>0</v>
      </c>
      <c r="CH161" s="2">
        <f>IFERROR(IF($F161="地位Ⅰ",INDEX(幹材積成長量!$I$7:$K$148,MATCH((【入力】吸収量・排出量算定シート!$H161+(【入力】吸収量・排出量算定シート!CH$17-【入力】吸収量・排出量算定シート!$CF$17)),幹材積成長量!$I$7:$I$148,0),MATCH(【入力】吸収量・排出量算定シート!$G161,幹材積成長量!$I$7:$K$7,0)),IF($F161="地位Ⅲ",INDEX(幹材積成長量!$O$7:$Q$148,MATCH((【入力】吸収量・排出量算定シート!$H161+(【入力】吸収量・排出量算定シート!CH$17-【入力】吸収量・排出量算定シート!$CF$17)),幹材積成長量!$O$7:$O$148,0),MATCH(【入力】吸収量・排出量算定シート!$G161,幹材積成長量!$O$7:$Q$7,0)),INDEX(幹材積成長量!$L$7:$N$148,MATCH((【入力】吸収量・排出量算定シート!$H161+(【入力】吸収量・排出量算定シート!CH$17-【入力】吸収量・排出量算定シート!$CF$17)),幹材積成長量!$L$7:$L$148,0),MATCH(【入力】吸収量・排出量算定シート!$G161,幹材積成長量!$L$7:$N$7,0)))),0)</f>
        <v>0</v>
      </c>
      <c r="CI161" s="2">
        <f>IFERROR(IF($F161="地位Ⅰ",INDEX(幹材積成長量!$I$7:$K$148,MATCH((【入力】吸収量・排出量算定シート!$H161+(【入力】吸収量・排出量算定シート!CI$17-【入力】吸収量・排出量算定シート!$CF$17)),幹材積成長量!$I$7:$I$148,0),MATCH(【入力】吸収量・排出量算定シート!$G161,幹材積成長量!$I$7:$K$7,0)),IF($F161="地位Ⅲ",INDEX(幹材積成長量!$O$7:$Q$148,MATCH((【入力】吸収量・排出量算定シート!$H161+(【入力】吸収量・排出量算定シート!CI$17-【入力】吸収量・排出量算定シート!$CF$17)),幹材積成長量!$O$7:$O$148,0),MATCH(【入力】吸収量・排出量算定シート!$G161,幹材積成長量!$O$7:$Q$7,0)),INDEX(幹材積成長量!$L$7:$N$148,MATCH((【入力】吸収量・排出量算定シート!$H161+(【入力】吸収量・排出量算定シート!CI$17-【入力】吸収量・排出量算定シート!$CF$17)),幹材積成長量!$L$7:$L$148,0),MATCH(【入力】吸収量・排出量算定シート!$G161,幹材積成長量!$L$7:$N$7,0)))),0)</f>
        <v>0</v>
      </c>
      <c r="CJ161" s="2">
        <f>IFERROR(IF($F161="地位Ⅰ",INDEX(幹材積成長量!$I$7:$K$148,MATCH((【入力】吸収量・排出量算定シート!$H161+(【入力】吸収量・排出量算定シート!CJ$17-【入力】吸収量・排出量算定シート!$CF$17)),幹材積成長量!$I$7:$I$148,0),MATCH(【入力】吸収量・排出量算定シート!$G161,幹材積成長量!$I$7:$K$7,0)),IF($F161="地位Ⅲ",INDEX(幹材積成長量!$O$7:$Q$148,MATCH((【入力】吸収量・排出量算定シート!$H161+(【入力】吸収量・排出量算定シート!CJ$17-【入力】吸収量・排出量算定シート!$CF$17)),幹材積成長量!$O$7:$O$148,0),MATCH(【入力】吸収量・排出量算定シート!$G161,幹材積成長量!$O$7:$Q$7,0)),INDEX(幹材積成長量!$L$7:$N$148,MATCH((【入力】吸収量・排出量算定シート!$H161+(【入力】吸収量・排出量算定シート!CJ$17-【入力】吸収量・排出量算定シート!$CF$17)),幹材積成長量!$L$7:$L$148,0),MATCH(【入力】吸収量・排出量算定シート!$G161,幹材積成長量!$L$7:$N$7,0)))),0)</f>
        <v>0</v>
      </c>
      <c r="CK161" s="2">
        <f>IFERROR(IF($F161="地位Ⅰ",INDEX(幹材積成長量!$I$7:$K$148,MATCH((【入力】吸収量・排出量算定シート!$H161+(【入力】吸収量・排出量算定シート!CK$17-【入力】吸収量・排出量算定シート!$CF$17)),幹材積成長量!$I$7:$I$148,0),MATCH(【入力】吸収量・排出量算定シート!$G161,幹材積成長量!$I$7:$K$7,0)),IF($F161="地位Ⅲ",INDEX(幹材積成長量!$O$7:$Q$148,MATCH((【入力】吸収量・排出量算定シート!$H161+(【入力】吸収量・排出量算定シート!CK$17-【入力】吸収量・排出量算定シート!$CF$17)),幹材積成長量!$O$7:$O$148,0),MATCH(【入力】吸収量・排出量算定シート!$G161,幹材積成長量!$O$7:$Q$7,0)),INDEX(幹材積成長量!$L$7:$N$148,MATCH((【入力】吸収量・排出量算定シート!$H161+(【入力】吸収量・排出量算定シート!CK$17-【入力】吸収量・排出量算定シート!$CF$17)),幹材積成長量!$L$7:$L$148,0),MATCH(【入力】吸収量・排出量算定シート!$G161,幹材積成長量!$L$7:$N$7,0)))),0)</f>
        <v>0</v>
      </c>
      <c r="CL161" s="2">
        <f>IFERROR(IF($F161="地位Ⅰ",INDEX(幹材積成長量!$I$7:$K$148,MATCH((【入力】吸収量・排出量算定シート!$H161+(【入力】吸収量・排出量算定シート!CL$17-【入力】吸収量・排出量算定シート!$CF$17)),幹材積成長量!$I$7:$I$148,0),MATCH(【入力】吸収量・排出量算定シート!$G161,幹材積成長量!$I$7:$K$7,0)),IF($F161="地位Ⅲ",INDEX(幹材積成長量!$O$7:$Q$148,MATCH((【入力】吸収量・排出量算定シート!$H161+(【入力】吸収量・排出量算定シート!CL$17-【入力】吸収量・排出量算定シート!$CF$17)),幹材積成長量!$O$7:$O$148,0),MATCH(【入力】吸収量・排出量算定シート!$G161,幹材積成長量!$O$7:$Q$7,0)),INDEX(幹材積成長量!$L$7:$N$148,MATCH((【入力】吸収量・排出量算定シート!$H161+(【入力】吸収量・排出量算定シート!CL$17-【入力】吸収量・排出量算定シート!$CF$17)),幹材積成長量!$L$7:$L$148,0),MATCH(【入力】吸収量・排出量算定シート!$G161,幹材積成長量!$L$7:$N$7,0)))),0)</f>
        <v>0</v>
      </c>
      <c r="CM161" s="2">
        <f>IFERROR(IF($F161="地位Ⅰ",INDEX(幹材積成長量!$I$7:$K$148,MATCH((【入力】吸収量・排出量算定シート!$H161+(【入力】吸収量・排出量算定シート!CM$17-【入力】吸収量・排出量算定シート!$CF$17)),幹材積成長量!$I$7:$I$148,0),MATCH(【入力】吸収量・排出量算定シート!$G161,幹材積成長量!$I$7:$K$7,0)),IF($F161="地位Ⅲ",INDEX(幹材積成長量!$O$7:$Q$148,MATCH((【入力】吸収量・排出量算定シート!$H161+(【入力】吸収量・排出量算定シート!CM$17-【入力】吸収量・排出量算定シート!$CF$17)),幹材積成長量!$O$7:$O$148,0),MATCH(【入力】吸収量・排出量算定シート!$G161,幹材積成長量!$O$7:$Q$7,0)),INDEX(幹材積成長量!$L$7:$N$148,MATCH((【入力】吸収量・排出量算定シート!$H161+(【入力】吸収量・排出量算定シート!CM$17-【入力】吸収量・排出量算定シート!$CF$17)),幹材積成長量!$L$7:$L$148,0),MATCH(【入力】吸収量・排出量算定シート!$G161,幹材積成長量!$L$7:$N$7,0)))),0)</f>
        <v>0</v>
      </c>
      <c r="CN161" s="2">
        <f>IFERROR(IF($F161="地位Ⅰ",INDEX(幹材積成長量!$I$7:$K$148,MATCH((【入力】吸収量・排出量算定シート!$H161+(【入力】吸収量・排出量算定シート!CN$17-【入力】吸収量・排出量算定シート!$CF$17)),幹材積成長量!$I$7:$I$148,0),MATCH(【入力】吸収量・排出量算定シート!$G161,幹材積成長量!$I$7:$K$7,0)),IF($F161="地位Ⅲ",INDEX(幹材積成長量!$O$7:$Q$148,MATCH((【入力】吸収量・排出量算定シート!$H161+(【入力】吸収量・排出量算定シート!CN$17-【入力】吸収量・排出量算定シート!$CF$17)),幹材積成長量!$O$7:$O$148,0),MATCH(【入力】吸収量・排出量算定シート!$G161,幹材積成長量!$O$7:$Q$7,0)),INDEX(幹材積成長量!$L$7:$N$148,MATCH((【入力】吸収量・排出量算定シート!$H161+(【入力】吸収量・排出量算定シート!CN$17-【入力】吸収量・排出量算定シート!$CF$17)),幹材積成長量!$L$7:$L$148,0),MATCH(【入力】吸収量・排出量算定シート!$G161,幹材積成長量!$L$7:$N$7,0)))),0)</f>
        <v>0</v>
      </c>
      <c r="CO161" s="2">
        <f>IFERROR(IF($F161="地位Ⅰ",INDEX(幹材積成長量!$I$7:$K$148,MATCH((【入力】吸収量・排出量算定シート!$H161+(【入力】吸収量・排出量算定シート!CO$17-【入力】吸収量・排出量算定シート!$CF$17)),幹材積成長量!$I$7:$I$148,0),MATCH(【入力】吸収量・排出量算定シート!$G161,幹材積成長量!$I$7:$K$7,0)),IF($F161="地位Ⅲ",INDEX(幹材積成長量!$O$7:$Q$148,MATCH((【入力】吸収量・排出量算定シート!$H161+(【入力】吸収量・排出量算定シート!CO$17-【入力】吸収量・排出量算定シート!$CF$17)),幹材積成長量!$O$7:$O$148,0),MATCH(【入力】吸収量・排出量算定シート!$G161,幹材積成長量!$O$7:$Q$7,0)),INDEX(幹材積成長量!$L$7:$N$148,MATCH((【入力】吸収量・排出量算定シート!$H161+(【入力】吸収量・排出量算定シート!CO$17-【入力】吸収量・排出量算定シート!$CF$17)),幹材積成長量!$L$7:$L$148,0),MATCH(【入力】吸収量・排出量算定シート!$G161,幹材積成長量!$L$7:$N$7,0)))),0)</f>
        <v>0</v>
      </c>
      <c r="CP161" s="2">
        <f>IFERROR(IF($F161="地位Ⅰ",INDEX(幹材積成長量!$I$7:$K$148,MATCH((【入力】吸収量・排出量算定シート!$H161+(【入力】吸収量・排出量算定シート!CP$17-【入力】吸収量・排出量算定シート!$CF$17)),幹材積成長量!$I$7:$I$148,0),MATCH(【入力】吸収量・排出量算定シート!$G161,幹材積成長量!$I$7:$K$7,0)),IF($F161="地位Ⅲ",INDEX(幹材積成長量!$O$7:$Q$148,MATCH((【入力】吸収量・排出量算定シート!$H161+(【入力】吸収量・排出量算定シート!CP$17-【入力】吸収量・排出量算定シート!$CF$17)),幹材積成長量!$O$7:$O$148,0),MATCH(【入力】吸収量・排出量算定シート!$G161,幹材積成長量!$O$7:$Q$7,0)),INDEX(幹材積成長量!$L$7:$N$148,MATCH((【入力】吸収量・排出量算定シート!$H161+(【入力】吸収量・排出量算定シート!CP$17-【入力】吸収量・排出量算定シート!$CF$17)),幹材積成長量!$L$7:$L$148,0),MATCH(【入力】吸収量・排出量算定シート!$G161,幹材積成長量!$L$7:$N$7,0)))),0)</f>
        <v>0</v>
      </c>
      <c r="CQ161" s="2">
        <f>IFERROR(IF($F161="地位Ⅰ",INDEX(幹材積成長量!$I$7:$K$148,MATCH((【入力】吸収量・排出量算定シート!$H161+(【入力】吸収量・排出量算定シート!CQ$17-【入力】吸収量・排出量算定シート!$CF$17)),幹材積成長量!$I$7:$I$148,0),MATCH(【入力】吸収量・排出量算定シート!$G161,幹材積成長量!$I$7:$K$7,0)),IF($F161="地位Ⅲ",INDEX(幹材積成長量!$O$7:$Q$148,MATCH((【入力】吸収量・排出量算定シート!$H161+(【入力】吸収量・排出量算定シート!CQ$17-【入力】吸収量・排出量算定シート!$CF$17)),幹材積成長量!$O$7:$O$148,0),MATCH(【入力】吸収量・排出量算定シート!$G161,幹材積成長量!$O$7:$Q$7,0)),INDEX(幹材積成長量!$L$7:$N$148,MATCH((【入力】吸収量・排出量算定シート!$H161+(【入力】吸収量・排出量算定シート!CQ$17-【入力】吸収量・排出量算定シート!$CF$17)),幹材積成長量!$L$7:$L$148,0),MATCH(【入力】吸収量・排出量算定シート!$G161,幹材積成長量!$L$7:$N$7,0)))),0)</f>
        <v>0</v>
      </c>
      <c r="CR161" s="2">
        <f>IFERROR(IF($F161="地位Ⅰ",INDEX(幹材積成長量!$I$7:$K$148,MATCH((【入力】吸収量・排出量算定シート!$H161+(【入力】吸収量・排出量算定シート!CR$17-【入力】吸収量・排出量算定シート!$CF$17)),幹材積成長量!$I$7:$I$148,0),MATCH(【入力】吸収量・排出量算定シート!$G161,幹材積成長量!$I$7:$K$7,0)),IF($F161="地位Ⅲ",INDEX(幹材積成長量!$O$7:$Q$148,MATCH((【入力】吸収量・排出量算定シート!$H161+(【入力】吸収量・排出量算定シート!CR$17-【入力】吸収量・排出量算定シート!$CF$17)),幹材積成長量!$O$7:$O$148,0),MATCH(【入力】吸収量・排出量算定シート!$G161,幹材積成長量!$O$7:$Q$7,0)),INDEX(幹材積成長量!$L$7:$N$148,MATCH((【入力】吸収量・排出量算定シート!$H161+(【入力】吸収量・排出量算定シート!CR$17-【入力】吸収量・排出量算定シート!$CF$17)),幹材積成長量!$L$7:$L$148,0),MATCH(【入力】吸収量・排出量算定シート!$G161,幹材積成長量!$L$7:$N$7,0)))),0)</f>
        <v>0</v>
      </c>
      <c r="CS161" s="2">
        <f>IFERROR(IF($F161="地位Ⅰ",INDEX(幹材積成長量!$I$7:$K$148,MATCH((【入力】吸収量・排出量算定シート!$H161+(【入力】吸収量・排出量算定シート!CS$17-【入力】吸収量・排出量算定シート!$CF$17)),幹材積成長量!$I$7:$I$148,0),MATCH(【入力】吸収量・排出量算定シート!$G161,幹材積成長量!$I$7:$K$7,0)),IF($F161="地位Ⅲ",INDEX(幹材積成長量!$O$7:$Q$148,MATCH((【入力】吸収量・排出量算定シート!$H161+(【入力】吸収量・排出量算定シート!CS$17-【入力】吸収量・排出量算定シート!$CF$17)),幹材積成長量!$O$7:$O$148,0),MATCH(【入力】吸収量・排出量算定シート!$G161,幹材積成長量!$O$7:$Q$7,0)),INDEX(幹材積成長量!$L$7:$N$148,MATCH((【入力】吸収量・排出量算定シート!$H161+(【入力】吸収量・排出量算定シート!CS$17-【入力】吸収量・排出量算定シート!$CF$17)),幹材積成長量!$L$7:$L$148,0),MATCH(【入力】吸収量・排出量算定シート!$G161,幹材積成長量!$L$7:$N$7,0)))),0)</f>
        <v>0</v>
      </c>
      <c r="CT161" s="2">
        <f>IFERROR(IF($F161="地位Ⅰ",INDEX(幹材積成長量!$I$7:$K$148,MATCH((【入力】吸収量・排出量算定シート!$H161+(【入力】吸収量・排出量算定シート!CT$17-【入力】吸収量・排出量算定シート!$CF$17)),幹材積成長量!$I$7:$I$148,0),MATCH(【入力】吸収量・排出量算定シート!$G161,幹材積成長量!$I$7:$K$7,0)),IF($F161="地位Ⅲ",INDEX(幹材積成長量!$O$7:$Q$148,MATCH((【入力】吸収量・排出量算定シート!$H161+(【入力】吸収量・排出量算定シート!CT$17-【入力】吸収量・排出量算定シート!$CF$17)),幹材積成長量!$O$7:$O$148,0),MATCH(【入力】吸収量・排出量算定シート!$G161,幹材積成長量!$O$7:$Q$7,0)),INDEX(幹材積成長量!$L$7:$N$148,MATCH((【入力】吸収量・排出量算定シート!$H161+(【入力】吸収量・排出量算定シート!CT$17-【入力】吸収量・排出量算定シート!$CF$17)),幹材積成長量!$L$7:$L$148,0),MATCH(【入力】吸収量・排出量算定シート!$G161,幹材積成長量!$L$7:$N$7,0)))),0)</f>
        <v>0</v>
      </c>
      <c r="CU161" s="2">
        <f>IFERROR(IF($F161="地位Ⅰ",INDEX(幹材積成長量!$I$7:$K$148,MATCH((【入力】吸収量・排出量算定シート!$H161+(【入力】吸収量・排出量算定シート!CU$17-【入力】吸収量・排出量算定シート!$CF$17)),幹材積成長量!$I$7:$I$148,0),MATCH(【入力】吸収量・排出量算定シート!$G161,幹材積成長量!$I$7:$K$7,0)),IF($F161="地位Ⅲ",INDEX(幹材積成長量!$O$7:$Q$148,MATCH((【入力】吸収量・排出量算定シート!$H161+(【入力】吸収量・排出量算定シート!CU$17-【入力】吸収量・排出量算定シート!$CF$17)),幹材積成長量!$O$7:$O$148,0),MATCH(【入力】吸収量・排出量算定シート!$G161,幹材積成長量!$O$7:$Q$7,0)),INDEX(幹材積成長量!$L$7:$N$148,MATCH((【入力】吸収量・排出量算定シート!$H161+(【入力】吸収量・排出量算定シート!CU$17-【入力】吸収量・排出量算定シート!$CF$17)),幹材積成長量!$L$7:$L$148,0),MATCH(【入力】吸収量・排出量算定シート!$G161,幹材積成長量!$L$7:$N$7,0)))),0)</f>
        <v>0</v>
      </c>
      <c r="CV161" s="2">
        <f>IFERROR(IF($F161="地位Ⅰ",INDEX(幹材積成長量!$I$7:$K$148,MATCH((【入力】吸収量・排出量算定シート!$H161+(【入力】吸収量・排出量算定シート!CV$17-【入力】吸収量・排出量算定シート!$CF$17)),幹材積成長量!$I$7:$I$148,0),MATCH(【入力】吸収量・排出量算定シート!$G161,幹材積成長量!$I$7:$K$7,0)),IF($F161="地位Ⅲ",INDEX(幹材積成長量!$O$7:$Q$148,MATCH((【入力】吸収量・排出量算定シート!$H161+(【入力】吸収量・排出量算定シート!CV$17-【入力】吸収量・排出量算定シート!$CF$17)),幹材積成長量!$O$7:$O$148,0),MATCH(【入力】吸収量・排出量算定シート!$G161,幹材積成長量!$O$7:$Q$7,0)),INDEX(幹材積成長量!$L$7:$N$148,MATCH((【入力】吸収量・排出量算定シート!$H161+(【入力】吸収量・排出量算定シート!CV$17-【入力】吸収量・排出量算定シート!$CF$17)),幹材積成長量!$L$7:$L$148,0),MATCH(【入力】吸収量・排出量算定シート!$G161,幹材積成長量!$L$7:$N$7,0)))),0)</f>
        <v>0</v>
      </c>
      <c r="CW161" s="2">
        <f t="shared" si="284"/>
        <v>0</v>
      </c>
      <c r="CX161" s="2">
        <f t="shared" si="285"/>
        <v>0</v>
      </c>
      <c r="CY161" s="2">
        <f t="shared" si="286"/>
        <v>0</v>
      </c>
      <c r="CZ161" s="2">
        <f t="shared" si="287"/>
        <v>0</v>
      </c>
      <c r="DA161" s="2">
        <f t="shared" si="288"/>
        <v>0</v>
      </c>
      <c r="DB161" s="2">
        <f t="shared" si="289"/>
        <v>0</v>
      </c>
      <c r="DC161" s="2">
        <f t="shared" si="290"/>
        <v>0</v>
      </c>
      <c r="DD161" s="2">
        <f t="shared" si="291"/>
        <v>0</v>
      </c>
      <c r="DE161" s="2">
        <f t="shared" si="292"/>
        <v>0</v>
      </c>
      <c r="DF161" s="2">
        <f t="shared" si="293"/>
        <v>0</v>
      </c>
      <c r="DG161" s="2">
        <f t="shared" si="294"/>
        <v>0</v>
      </c>
      <c r="DH161" s="2">
        <f t="shared" si="295"/>
        <v>0</v>
      </c>
      <c r="DI161" s="2">
        <f t="shared" si="296"/>
        <v>0</v>
      </c>
      <c r="DJ161" s="2">
        <f t="shared" si="297"/>
        <v>0</v>
      </c>
      <c r="DK161" s="2">
        <f t="shared" si="298"/>
        <v>0</v>
      </c>
      <c r="DL161" s="2">
        <f t="shared" si="299"/>
        <v>0</v>
      </c>
      <c r="DM161" s="2">
        <f t="shared" si="300"/>
        <v>0</v>
      </c>
      <c r="DN161" s="187">
        <f>IFERROR(IF($F161="地位Ⅰ",INDEX(幹材積成長量!$AE$7:$AG$14,8,MATCH(【入力】吸収量・排出量算定シート!$G161,幹材積成長量!$AE$7:$AG$7,0)),IF($F161="地位Ⅲ",INDEX(幹材積成長量!$AK$7:$AM$14,8,MATCH(【入力】吸収量・排出量算定シート!$G161,幹材積成長量!$AK$7:$AM$7,0)),INDEX(幹材積成長量!$AH$7:$AJ$14,8,MATCH(【入力】吸収量・排出量算定シート!$G161,幹材積成長量!$AH$7:$AJ$7,0)))),0)</f>
        <v>0</v>
      </c>
      <c r="DO161" s="187">
        <f>IFERROR(IF($F161="地位Ⅰ",INDEX(幹材積成長量!$AE$7:$AG$14,8,MATCH(【入力】吸収量・排出量算定シート!$G161,幹材積成長量!$AE$7:$AG$7,0)),IF($F161="地位Ⅲ",INDEX(幹材積成長量!$AK$7:$AM$14,8,MATCH(【入力】吸収量・排出量算定シート!$G161,幹材積成長量!$AK$7:$AM$7,0)),INDEX(幹材積成長量!$AH$7:$AJ$14,8,MATCH(【入力】吸収量・排出量算定シート!$G161,幹材積成長量!$AH$7:$AJ$7,0)))),0)</f>
        <v>0</v>
      </c>
      <c r="DP161" s="187">
        <f>IFERROR(IF($F161="地位Ⅰ",INDEX(幹材積成長量!$AE$7:$AG$14,8,MATCH(【入力】吸収量・排出量算定シート!$G161,幹材積成長量!$AE$7:$AG$7,0)),IF($F161="地位Ⅲ",INDEX(幹材積成長量!$AK$7:$AM$14,8,MATCH(【入力】吸収量・排出量算定シート!$G161,幹材積成長量!$AK$7:$AM$7,0)),INDEX(幹材積成長量!$AH$7:$AJ$14,8,MATCH(【入力】吸収量・排出量算定シート!$G161,幹材積成長量!$AH$7:$AJ$7,0)))),0)</f>
        <v>0</v>
      </c>
      <c r="DQ161" s="187">
        <f>IFERROR(IF($F161="地位Ⅰ",INDEX(幹材積成長量!$AE$7:$AG$14,8,MATCH(【入力】吸収量・排出量算定シート!$G161,幹材積成長量!$AE$7:$AG$7,0)),IF($F161="地位Ⅲ",INDEX(幹材積成長量!$AK$7:$AM$14,8,MATCH(【入力】吸収量・排出量算定シート!$G161,幹材積成長量!$AK$7:$AM$7,0)),INDEX(幹材積成長量!$AH$7:$AJ$14,8,MATCH(【入力】吸収量・排出量算定シート!$G161,幹材積成長量!$AH$7:$AJ$7,0)))),0)</f>
        <v>0</v>
      </c>
      <c r="DR161" s="187">
        <f>IFERROR(IF($F161="地位Ⅰ",INDEX(幹材積成長量!$AE$7:$AG$14,8,MATCH(【入力】吸収量・排出量算定シート!$G161,幹材積成長量!$AE$7:$AG$7,0)),IF($F161="地位Ⅲ",INDEX(幹材積成長量!$AK$7:$AM$14,8,MATCH(【入力】吸収量・排出量算定シート!$G161,幹材積成長量!$AK$7:$AM$7,0)),INDEX(幹材積成長量!$AH$7:$AJ$14,8,MATCH(【入力】吸収量・排出量算定シート!$G161,幹材積成長量!$AH$7:$AJ$7,0)))),0)</f>
        <v>0</v>
      </c>
      <c r="DS161" s="187">
        <f>IFERROR(IF($F161="地位Ⅰ",INDEX(幹材積成長量!$AE$7:$AG$14,8,MATCH(【入力】吸収量・排出量算定シート!$G161,幹材積成長量!$AE$7:$AG$7,0)),IF($F161="地位Ⅲ",INDEX(幹材積成長量!$AK$7:$AM$14,8,MATCH(【入力】吸収量・排出量算定シート!$G161,幹材積成長量!$AK$7:$AM$7,0)),INDEX(幹材積成長量!$AH$7:$AJ$14,8,MATCH(【入力】吸収量・排出量算定シート!$G161,幹材積成長量!$AH$7:$AJ$7,0)))),0)</f>
        <v>0</v>
      </c>
      <c r="DT161" s="187">
        <f>IFERROR(IF($F161="地位Ⅰ",INDEX(幹材積成長量!$AE$7:$AG$14,8,MATCH(【入力】吸収量・排出量算定シート!$G161,幹材積成長量!$AE$7:$AG$7,0)),IF($F161="地位Ⅲ",INDEX(幹材積成長量!$AK$7:$AM$14,8,MATCH(【入力】吸収量・排出量算定シート!$G161,幹材積成長量!$AK$7:$AM$7,0)),INDEX(幹材積成長量!$AH$7:$AJ$14,8,MATCH(【入力】吸収量・排出量算定シート!$G161,幹材積成長量!$AH$7:$AJ$7,0)))),0)</f>
        <v>0</v>
      </c>
      <c r="DU161" s="187">
        <f>IFERROR(IF($F161="地位Ⅰ",INDEX(幹材積成長量!$AE$7:$AG$14,8,MATCH(【入力】吸収量・排出量算定シート!$G161,幹材積成長量!$AE$7:$AG$7,0)),IF($F161="地位Ⅲ",INDEX(幹材積成長量!$AK$7:$AM$14,8,MATCH(【入力】吸収量・排出量算定シート!$G161,幹材積成長量!$AK$7:$AM$7,0)),INDEX(幹材積成長量!$AH$7:$AJ$14,8,MATCH(【入力】吸収量・排出量算定シート!$G161,幹材積成長量!$AH$7:$AJ$7,0)))),0)</f>
        <v>0</v>
      </c>
      <c r="DV161" s="187">
        <f>IFERROR(IF($F161="地位Ⅰ",INDEX(幹材積成長量!$AE$7:$AG$14,8,MATCH(【入力】吸収量・排出量算定シート!$G161,幹材積成長量!$AE$7:$AG$7,0)),IF($F161="地位Ⅲ",INDEX(幹材積成長量!$AK$7:$AM$14,8,MATCH(【入力】吸収量・排出量算定シート!$G161,幹材積成長量!$AK$7:$AM$7,0)),INDEX(幹材積成長量!$AH$7:$AJ$14,8,MATCH(【入力】吸収量・排出量算定シート!$G161,幹材積成長量!$AH$7:$AJ$7,0)))),0)</f>
        <v>0</v>
      </c>
      <c r="DW161" s="187">
        <f>IFERROR(IF($F161="地位Ⅰ",INDEX(幹材積成長量!$AE$7:$AG$14,8,MATCH(【入力】吸収量・排出量算定シート!$G161,幹材積成長量!$AE$7:$AG$7,0)),IF($F161="地位Ⅲ",INDEX(幹材積成長量!$AK$7:$AM$14,8,MATCH(【入力】吸収量・排出量算定シート!$G161,幹材積成長量!$AK$7:$AM$7,0)),INDEX(幹材積成長量!$AH$7:$AJ$14,8,MATCH(【入力】吸収量・排出量算定シート!$G161,幹材積成長量!$AH$7:$AJ$7,0)))),0)</f>
        <v>0</v>
      </c>
      <c r="DX161" s="187">
        <f>IFERROR(IF($F161="地位Ⅰ",INDEX(幹材積成長量!$AE$7:$AG$14,8,MATCH(【入力】吸収量・排出量算定シート!$G161,幹材積成長量!$AE$7:$AG$7,0)),IF($F161="地位Ⅲ",INDEX(幹材積成長量!$AK$7:$AM$14,8,MATCH(【入力】吸収量・排出量算定シート!$G161,幹材積成長量!$AK$7:$AM$7,0)),INDEX(幹材積成長量!$AH$7:$AJ$14,8,MATCH(【入力】吸収量・排出量算定シート!$G161,幹材積成長量!$AH$7:$AJ$7,0)))),0)</f>
        <v>0</v>
      </c>
      <c r="DY161" s="187">
        <f>IFERROR(IF($F161="地位Ⅰ",INDEX(幹材積成長量!$AE$7:$AG$14,8,MATCH(【入力】吸収量・排出量算定シート!$G161,幹材積成長量!$AE$7:$AG$7,0)),IF($F161="地位Ⅲ",INDEX(幹材積成長量!$AK$7:$AM$14,8,MATCH(【入力】吸収量・排出量算定シート!$G161,幹材積成長量!$AK$7:$AM$7,0)),INDEX(幹材積成長量!$AH$7:$AJ$14,8,MATCH(【入力】吸収量・排出量算定シート!$G161,幹材積成長量!$AH$7:$AJ$7,0)))),0)</f>
        <v>0</v>
      </c>
      <c r="DZ161" s="187">
        <f>IFERROR(IF($F161="地位Ⅰ",INDEX(幹材積成長量!$AE$7:$AG$14,8,MATCH(【入力】吸収量・排出量算定シート!$G161,幹材積成長量!$AE$7:$AG$7,0)),IF($F161="地位Ⅲ",INDEX(幹材積成長量!$AK$7:$AM$14,8,MATCH(【入力】吸収量・排出量算定シート!$G161,幹材積成長量!$AK$7:$AM$7,0)),INDEX(幹材積成長量!$AH$7:$AJ$14,8,MATCH(【入力】吸収量・排出量算定シート!$G161,幹材積成長量!$AH$7:$AJ$7,0)))),0)</f>
        <v>0</v>
      </c>
      <c r="EA161" s="187">
        <f>IFERROR(IF($F161="地位Ⅰ",INDEX(幹材積成長量!$AE$7:$AG$14,8,MATCH(【入力】吸収量・排出量算定シート!$G161,幹材積成長量!$AE$7:$AG$7,0)),IF($F161="地位Ⅲ",INDEX(幹材積成長量!$AK$7:$AM$14,8,MATCH(【入力】吸収量・排出量算定シート!$G161,幹材積成長量!$AK$7:$AM$7,0)),INDEX(幹材積成長量!$AH$7:$AJ$14,8,MATCH(【入力】吸収量・排出量算定シート!$G161,幹材積成長量!$AH$7:$AJ$7,0)))),0)</f>
        <v>0</v>
      </c>
      <c r="EB161" s="187">
        <f>IFERROR(IF($F161="地位Ⅰ",INDEX(幹材積成長量!$AE$7:$AG$14,8,MATCH(【入力】吸収量・排出量算定シート!$G161,幹材積成長量!$AE$7:$AG$7,0)),IF($F161="地位Ⅲ",INDEX(幹材積成長量!$AK$7:$AM$14,8,MATCH(【入力】吸収量・排出量算定シート!$G161,幹材積成長量!$AK$7:$AM$7,0)),INDEX(幹材積成長量!$AH$7:$AJ$14,8,MATCH(【入力】吸収量・排出量算定シート!$G161,幹材積成長量!$AH$7:$AJ$7,0)))),0)</f>
        <v>0</v>
      </c>
      <c r="EC161" s="187">
        <f>IFERROR(IF($F161="地位Ⅰ",INDEX(幹材積成長量!$AE$7:$AG$14,8,MATCH(【入力】吸収量・排出量算定シート!$G161,幹材積成長量!$AE$7:$AG$7,0)),IF($F161="地位Ⅲ",INDEX(幹材積成長量!$AK$7:$AM$14,8,MATCH(【入力】吸収量・排出量算定シート!$G161,幹材積成長量!$AK$7:$AM$7,0)),INDEX(幹材積成長量!$AH$7:$AJ$14,8,MATCH(【入力】吸収量・排出量算定シート!$G161,幹材積成長量!$AH$7:$AJ$7,0)))),0)</f>
        <v>0</v>
      </c>
      <c r="ED161" s="186">
        <f t="shared" si="301"/>
        <v>0</v>
      </c>
      <c r="EE161" s="186">
        <f t="shared" si="302"/>
        <v>0</v>
      </c>
      <c r="EF161" s="186">
        <f t="shared" si="303"/>
        <v>0</v>
      </c>
      <c r="EG161" s="186">
        <f t="shared" si="304"/>
        <v>0</v>
      </c>
      <c r="EH161" s="186">
        <f t="shared" si="305"/>
        <v>0</v>
      </c>
      <c r="EI161" s="186">
        <f t="shared" si="306"/>
        <v>0</v>
      </c>
      <c r="EJ161" s="186">
        <f t="shared" si="307"/>
        <v>0</v>
      </c>
      <c r="EK161" s="186">
        <f t="shared" si="308"/>
        <v>0</v>
      </c>
      <c r="EL161" s="186">
        <f t="shared" si="309"/>
        <v>0</v>
      </c>
      <c r="EM161" s="186">
        <f t="shared" si="310"/>
        <v>0</v>
      </c>
      <c r="EN161" s="186">
        <f t="shared" si="311"/>
        <v>0</v>
      </c>
      <c r="EO161" s="186">
        <f t="shared" si="312"/>
        <v>0</v>
      </c>
      <c r="EP161" s="186">
        <f t="shared" si="313"/>
        <v>0</v>
      </c>
      <c r="EQ161" s="186">
        <f t="shared" si="314"/>
        <v>0</v>
      </c>
      <c r="ER161" s="186">
        <f t="shared" si="315"/>
        <v>0</v>
      </c>
      <c r="ES161" s="186">
        <f t="shared" si="316"/>
        <v>0</v>
      </c>
      <c r="ET161" s="186">
        <f t="shared" si="317"/>
        <v>0</v>
      </c>
    </row>
    <row r="162" spans="2:150" x14ac:dyDescent="0.3">
      <c r="B162" s="3"/>
      <c r="C162" s="3"/>
      <c r="D162" s="3"/>
      <c r="E162" s="3"/>
      <c r="G162" s="217"/>
      <c r="J162" s="3"/>
      <c r="M162" s="187">
        <f>IFERROR(IF($F162="地位Ⅰ",INDEX(幹材積成長量!$S$7:$U$148,MATCH(【入力】吸収量・排出量算定シート!$H162+(M$17-$M$17),幹材積成長量!$S$7:$S$148,0),MATCH($G162,幹材積成長量!$S$7:$U$7,0)),IF($F162="地位Ⅲ",INDEX(幹材積成長量!$Y$7:$AA$148,MATCH(【入力】吸収量・排出量算定シート!$H162+(M$17-$M$17),幹材積成長量!$Y$7:$Y$148,0),MATCH($G162,幹材積成長量!$Y$7:$AA$7,0)),INDEX(幹材積成長量!$V$7:$X$148,MATCH(【入力】吸収量・排出量算定シート!$H162+(M$17-$M$17),幹材積成長量!$V$7:$V$148,0),MATCH($G162,幹材積成長量!$V$7:$X$7,0)))),0)</f>
        <v>0</v>
      </c>
      <c r="N162" s="187">
        <f>IFERROR(IF($F162="地位Ⅰ",INDEX(幹材積成長量!$S$7:$U$148,MATCH(【入力】吸収量・排出量算定シート!$H162+(N$17-$M$17),幹材積成長量!$S$7:$S$148,0),MATCH($G162,幹材積成長量!$S$7:$U$7,0)),IF($F162="地位Ⅲ",INDEX(幹材積成長量!$Y$7:$AA$148,MATCH(【入力】吸収量・排出量算定シート!$H162+(N$17-$M$17),幹材積成長量!$Y$7:$Y$148,0),MATCH($G162,幹材積成長量!$Y$7:$AA$7,0)),INDEX(幹材積成長量!$V$7:$X$148,MATCH(【入力】吸収量・排出量算定シート!$H162+(N$17-$M$17),幹材積成長量!$V$7:$V$148,0),MATCH($G162,幹材積成長量!$V$7:$X$7,0)))),0)</f>
        <v>0</v>
      </c>
      <c r="O162" s="187">
        <f>IFERROR(IF($F162="地位Ⅰ",INDEX(幹材積成長量!$S$7:$U$148,MATCH(【入力】吸収量・排出量算定シート!$H162+(O$17-$M$17),幹材積成長量!$S$7:$S$148,0),MATCH($G162,幹材積成長量!$S$7:$U$7,0)),IF($F162="地位Ⅲ",INDEX(幹材積成長量!$Y$7:$AA$148,MATCH(【入力】吸収量・排出量算定シート!$H162+(O$17-$M$17),幹材積成長量!$Y$7:$Y$148,0),MATCH($G162,幹材積成長量!$Y$7:$AA$7,0)),INDEX(幹材積成長量!$V$7:$X$148,MATCH(【入力】吸収量・排出量算定シート!$H162+(O$17-$M$17),幹材積成長量!$V$7:$V$148,0),MATCH($G162,幹材積成長量!$V$7:$X$7,0)))),0)</f>
        <v>0</v>
      </c>
      <c r="P162" s="187">
        <f>IFERROR(IF($F162="地位Ⅰ",INDEX(幹材積成長量!$S$7:$U$148,MATCH(【入力】吸収量・排出量算定シート!$H162+(P$17-$M$17),幹材積成長量!$S$7:$S$148,0),MATCH($G162,幹材積成長量!$S$7:$U$7,0)),IF($F162="地位Ⅲ",INDEX(幹材積成長量!$Y$7:$AA$148,MATCH(【入力】吸収量・排出量算定シート!$H162+(P$17-$M$17),幹材積成長量!$Y$7:$Y$148,0),MATCH($G162,幹材積成長量!$Y$7:$AA$7,0)),INDEX(幹材積成長量!$V$7:$X$148,MATCH(【入力】吸収量・排出量算定シート!$H162+(P$17-$M$17),幹材積成長量!$V$7:$V$148,0),MATCH($G162,幹材積成長量!$V$7:$X$7,0)))),0)</f>
        <v>0</v>
      </c>
      <c r="Q162" s="187">
        <f>IFERROR(IF($F162="地位Ⅰ",INDEX(幹材積成長量!$S$7:$U$148,MATCH(【入力】吸収量・排出量算定シート!$H162+(Q$17-$M$17),幹材積成長量!$S$7:$S$148,0),MATCH($G162,幹材積成長量!$S$7:$U$7,0)),IF($F162="地位Ⅲ",INDEX(幹材積成長量!$Y$7:$AA$148,MATCH(【入力】吸収量・排出量算定シート!$H162+(Q$17-$M$17),幹材積成長量!$Y$7:$Y$148,0),MATCH($G162,幹材積成長量!$Y$7:$AA$7,0)),INDEX(幹材積成長量!$V$7:$X$148,MATCH(【入力】吸収量・排出量算定シート!$H162+(Q$17-$M$17),幹材積成長量!$V$7:$V$148,0),MATCH($G162,幹材積成長量!$V$7:$X$7,0)))),0)</f>
        <v>0</v>
      </c>
      <c r="R162" s="187">
        <f>IFERROR(IF($F162="地位Ⅰ",INDEX(幹材積成長量!$S$7:$U$148,MATCH(【入力】吸収量・排出量算定シート!$H162+(R$17-$M$17),幹材積成長量!$S$7:$S$148,0),MATCH($G162,幹材積成長量!$S$7:$U$7,0)),IF($F162="地位Ⅲ",INDEX(幹材積成長量!$Y$7:$AA$148,MATCH(【入力】吸収量・排出量算定シート!$H162+(R$17-$M$17),幹材積成長量!$Y$7:$Y$148,0),MATCH($G162,幹材積成長量!$Y$7:$AA$7,0)),INDEX(幹材積成長量!$V$7:$X$148,MATCH(【入力】吸収量・排出量算定シート!$H162+(R$17-$M$17),幹材積成長量!$V$7:$V$148,0),MATCH($G162,幹材積成長量!$V$7:$X$7,0)))),0)</f>
        <v>0</v>
      </c>
      <c r="S162" s="187">
        <f>IFERROR(IF($F162="地位Ⅰ",INDEX(幹材積成長量!$S$7:$U$148,MATCH(【入力】吸収量・排出量算定シート!$H162+(S$17-$M$17),幹材積成長量!$S$7:$S$148,0),MATCH($G162,幹材積成長量!$S$7:$U$7,0)),IF($F162="地位Ⅲ",INDEX(幹材積成長量!$Y$7:$AA$148,MATCH(【入力】吸収量・排出量算定シート!$H162+(S$17-$M$17),幹材積成長量!$Y$7:$Y$148,0),MATCH($G162,幹材積成長量!$Y$7:$AA$7,0)),INDEX(幹材積成長量!$V$7:$X$148,MATCH(【入力】吸収量・排出量算定シート!$H162+(S$17-$M$17),幹材積成長量!$V$7:$V$148,0),MATCH($G162,幹材積成長量!$V$7:$X$7,0)))),0)</f>
        <v>0</v>
      </c>
      <c r="T162" s="187">
        <f>IFERROR(IF($F162="地位Ⅰ",INDEX(幹材積成長量!$S$7:$U$148,MATCH(【入力】吸収量・排出量算定シート!$H162+(T$17-$M$17),幹材積成長量!$S$7:$S$148,0),MATCH($G162,幹材積成長量!$S$7:$U$7,0)),IF($F162="地位Ⅲ",INDEX(幹材積成長量!$Y$7:$AA$148,MATCH(【入力】吸収量・排出量算定シート!$H162+(T$17-$M$17),幹材積成長量!$Y$7:$Y$148,0),MATCH($G162,幹材積成長量!$Y$7:$AA$7,0)),INDEX(幹材積成長量!$V$7:$X$148,MATCH(【入力】吸収量・排出量算定シート!$H162+(T$17-$M$17),幹材積成長量!$V$7:$V$148,0),MATCH($G162,幹材積成長量!$V$7:$X$7,0)))),0)</f>
        <v>0</v>
      </c>
      <c r="U162" s="187">
        <f>IFERROR(IF($F162="地位Ⅰ",INDEX(幹材積成長量!$S$7:$U$148,MATCH(【入力】吸収量・排出量算定シート!$H162+(U$17-$M$17),幹材積成長量!$S$7:$S$148,0),MATCH($G162,幹材積成長量!$S$7:$U$7,0)),IF($F162="地位Ⅲ",INDEX(幹材積成長量!$Y$7:$AA$148,MATCH(【入力】吸収量・排出量算定シート!$H162+(U$17-$M$17),幹材積成長量!$Y$7:$Y$148,0),MATCH($G162,幹材積成長量!$Y$7:$AA$7,0)),INDEX(幹材積成長量!$V$7:$X$148,MATCH(【入力】吸収量・排出量算定シート!$H162+(U$17-$M$17),幹材積成長量!$V$7:$V$148,0),MATCH($G162,幹材積成長量!$V$7:$X$7,0)))),0)</f>
        <v>0</v>
      </c>
      <c r="V162" s="187">
        <f>IFERROR(IF($F162="地位Ⅰ",INDEX(幹材積成長量!$S$7:$U$148,MATCH(【入力】吸収量・排出量算定シート!$H162+(V$17-$M$17),幹材積成長量!$S$7:$S$148,0),MATCH($G162,幹材積成長量!$S$7:$U$7,0)),IF($F162="地位Ⅲ",INDEX(幹材積成長量!$Y$7:$AA$148,MATCH(【入力】吸収量・排出量算定シート!$H162+(V$17-$M$17),幹材積成長量!$Y$7:$Y$148,0),MATCH($G162,幹材積成長量!$Y$7:$AA$7,0)),INDEX(幹材積成長量!$V$7:$X$148,MATCH(【入力】吸収量・排出量算定シート!$H162+(V$17-$M$17),幹材積成長量!$V$7:$V$148,0),MATCH($G162,幹材積成長量!$V$7:$X$7,0)))),0)</f>
        <v>0</v>
      </c>
      <c r="W162" s="187">
        <f>IFERROR(IF($F162="地位Ⅰ",INDEX(幹材積成長量!$S$7:$U$148,MATCH(【入力】吸収量・排出量算定シート!$H162+(W$17-$M$17),幹材積成長量!$S$7:$S$148,0),MATCH($G162,幹材積成長量!$S$7:$U$7,0)),IF($F162="地位Ⅲ",INDEX(幹材積成長量!$Y$7:$AA$148,MATCH(【入力】吸収量・排出量算定シート!$H162+(W$17-$M$17),幹材積成長量!$Y$7:$Y$148,0),MATCH($G162,幹材積成長量!$Y$7:$AA$7,0)),INDEX(幹材積成長量!$V$7:$X$148,MATCH(【入力】吸収量・排出量算定シート!$H162+(W$17-$M$17),幹材積成長量!$V$7:$V$148,0),MATCH($G162,幹材積成長量!$V$7:$X$7,0)))),0)</f>
        <v>0</v>
      </c>
      <c r="X162" s="187">
        <f>IFERROR(IF($F162="地位Ⅰ",INDEX(幹材積成長量!$S$7:$U$148,MATCH(【入力】吸収量・排出量算定シート!$H162+(X$17-$M$17),幹材積成長量!$S$7:$S$148,0),MATCH($G162,幹材積成長量!$S$7:$U$7,0)),IF($F162="地位Ⅲ",INDEX(幹材積成長量!$Y$7:$AA$148,MATCH(【入力】吸収量・排出量算定シート!$H162+(X$17-$M$17),幹材積成長量!$Y$7:$Y$148,0),MATCH($G162,幹材積成長量!$Y$7:$AA$7,0)),INDEX(幹材積成長量!$V$7:$X$148,MATCH(【入力】吸収量・排出量算定シート!$H162+(X$17-$M$17),幹材積成長量!$V$7:$V$148,0),MATCH($G162,幹材積成長量!$V$7:$X$7,0)))),0)</f>
        <v>0</v>
      </c>
      <c r="Y162" s="187">
        <f>IFERROR(IF($F162="地位Ⅰ",INDEX(幹材積成長量!$S$7:$U$148,MATCH(【入力】吸収量・排出量算定シート!$H162+(Y$17-$M$17),幹材積成長量!$S$7:$S$148,0),MATCH($G162,幹材積成長量!$S$7:$U$7,0)),IF($F162="地位Ⅲ",INDEX(幹材積成長量!$Y$7:$AA$148,MATCH(【入力】吸収量・排出量算定シート!$H162+(Y$17-$M$17),幹材積成長量!$Y$7:$Y$148,0),MATCH($G162,幹材積成長量!$Y$7:$AA$7,0)),INDEX(幹材積成長量!$V$7:$X$148,MATCH(【入力】吸収量・排出量算定シート!$H162+(Y$17-$M$17),幹材積成長量!$V$7:$V$148,0),MATCH($G162,幹材積成長量!$V$7:$X$7,0)))),0)</f>
        <v>0</v>
      </c>
      <c r="Z162" s="187">
        <f>IFERROR(IF($F162="地位Ⅰ",INDEX(幹材積成長量!$S$7:$U$148,MATCH(【入力】吸収量・排出量算定シート!$H162+(Z$17-$M$17),幹材積成長量!$S$7:$S$148,0),MATCH($G162,幹材積成長量!$S$7:$U$7,0)),IF($F162="地位Ⅲ",INDEX(幹材積成長量!$Y$7:$AA$148,MATCH(【入力】吸収量・排出量算定シート!$H162+(Z$17-$M$17),幹材積成長量!$Y$7:$Y$148,0),MATCH($G162,幹材積成長量!$Y$7:$AA$7,0)),INDEX(幹材積成長量!$V$7:$X$148,MATCH(【入力】吸収量・排出量算定シート!$H162+(Z$17-$M$17),幹材積成長量!$V$7:$V$148,0),MATCH($G162,幹材積成長量!$V$7:$X$7,0)))),0)</f>
        <v>0</v>
      </c>
      <c r="AA162" s="187">
        <f>IFERROR(IF($F162="地位Ⅰ",INDEX(幹材積成長量!$S$7:$U$148,MATCH(【入力】吸収量・排出量算定シート!$H162+(AA$17-$M$17),幹材積成長量!$S$7:$S$148,0),MATCH($G162,幹材積成長量!$S$7:$U$7,0)),IF($F162="地位Ⅲ",INDEX(幹材積成長量!$Y$7:$AA$148,MATCH(【入力】吸収量・排出量算定シート!$H162+(AA$17-$M$17),幹材積成長量!$Y$7:$Y$148,0),MATCH($G162,幹材積成長量!$Y$7:$AA$7,0)),INDEX(幹材積成長量!$V$7:$X$148,MATCH(【入力】吸収量・排出量算定シート!$H162+(AA$17-$M$17),幹材積成長量!$V$7:$V$148,0),MATCH($G162,幹材積成長量!$V$7:$X$7,0)))),0)</f>
        <v>0</v>
      </c>
      <c r="AB162" s="187">
        <f>IFERROR(IF($F162="地位Ⅰ",INDEX(幹材積成長量!$S$7:$U$148,MATCH(【入力】吸収量・排出量算定シート!$H162+(AB$17-$M$17),幹材積成長量!$S$7:$S$148,0),MATCH($G162,幹材積成長量!$S$7:$U$7,0)),IF($F162="地位Ⅲ",INDEX(幹材積成長量!$Y$7:$AA$148,MATCH(【入力】吸収量・排出量算定シート!$H162+(AB$17-$M$17),幹材積成長量!$Y$7:$Y$148,0),MATCH($G162,幹材積成長量!$Y$7:$AA$7,0)),INDEX(幹材積成長量!$V$7:$X$148,MATCH(【入力】吸収量・排出量算定シート!$H162+(AB$17-$M$17),幹材積成長量!$V$7:$V$148,0),MATCH($G162,幹材積成長量!$V$7:$X$7,0)))),0)</f>
        <v>0</v>
      </c>
      <c r="AC162" s="187">
        <f>IFERROR(IF($F162="地位Ⅰ",INDEX(幹材積成長量!$S$7:$U$148,MATCH(【入力】吸収量・排出量算定シート!$H162+(AC$17-$M$17),幹材積成長量!$S$7:$S$148,0),MATCH($G162,幹材積成長量!$S$7:$U$7,0)),IF($F162="地位Ⅲ",INDEX(幹材積成長量!$Y$7:$AA$148,MATCH(【入力】吸収量・排出量算定シート!$H162+(AC$17-$M$17),幹材積成長量!$Y$7:$Y$148,0),MATCH($G162,幹材積成長量!$Y$7:$AA$7,0)),INDEX(幹材積成長量!$V$7:$X$148,MATCH(【入力】吸収量・排出量算定シート!$H162+(AC$17-$M$17),幹材積成長量!$V$7:$V$148,0),MATCH($G162,幹材積成長量!$V$7:$X$7,0)))),0)</f>
        <v>0</v>
      </c>
      <c r="AD162" s="2">
        <f>IFERROR(INDEX('BEF（拡大係数）'!$A$4:$AO$154,MATCH(【入力】吸収量・排出量算定シート!$H162,'BEF（拡大係数）'!$A$4:$A$154,0),MATCH($G162,'BEF（拡大係数）'!$A$4:$AO$4,0)),0)</f>
        <v>0</v>
      </c>
      <c r="AE162" s="2">
        <f>IFERROR(INDEX('BEF（拡大係数）'!$A$4:$AO$154,MATCH(【入力】吸収量・排出量算定シート!$H162,'BEF（拡大係数）'!$A$4:$A$154,0),MATCH($G162,'BEF（拡大係数）'!$A$4:$AO$4,0)),0)</f>
        <v>0</v>
      </c>
      <c r="AF162" s="2">
        <f>IFERROR(INDEX('BEF（拡大係数）'!$A$4:$AO$154,MATCH(【入力】吸収量・排出量算定シート!$H162,'BEF（拡大係数）'!$A$4:$A$154,0),MATCH($G162,'BEF（拡大係数）'!$A$4:$AO$4,0)),0)</f>
        <v>0</v>
      </c>
      <c r="AG162" s="2">
        <f>IFERROR(INDEX('BEF（拡大係数）'!$A$4:$AO$154,MATCH(【入力】吸収量・排出量算定シート!$H162,'BEF（拡大係数）'!$A$4:$A$154,0),MATCH($G162,'BEF（拡大係数）'!$A$4:$AO$4,0)),0)</f>
        <v>0</v>
      </c>
      <c r="AH162" s="2">
        <f>IFERROR(INDEX('BEF（拡大係数）'!$A$4:$AO$154,MATCH(【入力】吸収量・排出量算定シート!$H162,'BEF（拡大係数）'!$A$4:$A$154,0),MATCH($G162,'BEF（拡大係数）'!$A$4:$AO$4,0)),0)</f>
        <v>0</v>
      </c>
      <c r="AI162" s="2">
        <f>IFERROR(INDEX('BEF（拡大係数）'!$A$4:$AO$154,MATCH(【入力】吸収量・排出量算定シート!$H162,'BEF（拡大係数）'!$A$4:$A$154,0),MATCH($G162,'BEF（拡大係数）'!$A$4:$AO$4,0)),0)</f>
        <v>0</v>
      </c>
      <c r="AJ162" s="2">
        <f>IFERROR(INDEX('BEF（拡大係数）'!$A$4:$AO$154,MATCH(【入力】吸収量・排出量算定シート!$H162,'BEF（拡大係数）'!$A$4:$A$154,0),MATCH($G162,'BEF（拡大係数）'!$A$4:$AO$4,0)),0)</f>
        <v>0</v>
      </c>
      <c r="AK162" s="2">
        <f>IFERROR(INDEX('BEF（拡大係数）'!$A$4:$AO$154,MATCH(【入力】吸収量・排出量算定シート!$H162,'BEF（拡大係数）'!$A$4:$A$154,0),MATCH($G162,'BEF（拡大係数）'!$A$4:$AO$4,0)),0)</f>
        <v>0</v>
      </c>
      <c r="AL162" s="2">
        <f>IFERROR(INDEX('BEF（拡大係数）'!$A$4:$AO$154,MATCH(【入力】吸収量・排出量算定シート!$H162,'BEF（拡大係数）'!$A$4:$A$154,0),MATCH($G162,'BEF（拡大係数）'!$A$4:$AO$4,0)),0)</f>
        <v>0</v>
      </c>
      <c r="AM162" s="2">
        <f>IFERROR(INDEX('BEF（拡大係数）'!$A$4:$AO$154,MATCH(【入力】吸収量・排出量算定シート!$H162,'BEF（拡大係数）'!$A$4:$A$154,0),MATCH($G162,'BEF（拡大係数）'!$A$4:$AO$4,0)),0)</f>
        <v>0</v>
      </c>
      <c r="AN162" s="2">
        <f>IFERROR(INDEX('BEF（拡大係数）'!$A$4:$AO$154,MATCH(【入力】吸収量・排出量算定シート!$H162,'BEF（拡大係数）'!$A$4:$A$154,0),MATCH($G162,'BEF（拡大係数）'!$A$4:$AO$4,0)),0)</f>
        <v>0</v>
      </c>
      <c r="AO162" s="2">
        <f>IFERROR(INDEX('BEF（拡大係数）'!$A$4:$AO$154,MATCH(【入力】吸収量・排出量算定シート!$H162,'BEF（拡大係数）'!$A$4:$A$154,0),MATCH($G162,'BEF（拡大係数）'!$A$4:$AO$4,0)),0)</f>
        <v>0</v>
      </c>
      <c r="AP162" s="2">
        <f>IFERROR(INDEX('BEF（拡大係数）'!$A$4:$AO$154,MATCH(【入力】吸収量・排出量算定シート!$H162,'BEF（拡大係数）'!$A$4:$A$154,0),MATCH($G162,'BEF（拡大係数）'!$A$4:$AO$4,0)),0)</f>
        <v>0</v>
      </c>
      <c r="AQ162" s="2">
        <f>IFERROR(INDEX('BEF（拡大係数）'!$A$4:$AO$154,MATCH(【入力】吸収量・排出量算定シート!$H162,'BEF（拡大係数）'!$A$4:$A$154,0),MATCH($G162,'BEF（拡大係数）'!$A$4:$AO$4,0)),0)</f>
        <v>0</v>
      </c>
      <c r="AR162" s="2">
        <f>IFERROR(INDEX('BEF（拡大係数）'!$A$4:$AO$154,MATCH(【入力】吸収量・排出量算定シート!$H162,'BEF（拡大係数）'!$A$4:$A$154,0),MATCH($G162,'BEF（拡大係数）'!$A$4:$AO$4,0)),0)</f>
        <v>0</v>
      </c>
      <c r="AS162" s="2">
        <f>IFERROR(INDEX('BEF（拡大係数）'!$A$4:$AO$154,MATCH(【入力】吸収量・排出量算定シート!$H162,'BEF（拡大係数）'!$A$4:$A$154,0),MATCH($G162,'BEF（拡大係数）'!$A$4:$AO$4,0)),0)</f>
        <v>0</v>
      </c>
      <c r="AT162" s="2">
        <f>IFERROR(INDEX('BEF（拡大係数）'!$A$4:$AO$154,MATCH(【入力】吸収量・排出量算定シート!$H162,'BEF（拡大係数）'!$A$4:$A$154,0),MATCH($G162,'BEF（拡大係数）'!$A$4:$AO$4,0)),0)</f>
        <v>0</v>
      </c>
      <c r="AU162" s="2">
        <f>IFERROR(VLOOKUP($G162,パラメータ_オリジナル!$B$6:$G$45,4,FALSE),0)</f>
        <v>0</v>
      </c>
      <c r="AV162" s="2">
        <f>IFERROR(VLOOKUP($G162,パラメータ_オリジナル!$B$6:$G$45,5,FALSE),0)</f>
        <v>0</v>
      </c>
      <c r="AW162" s="2">
        <f>IFERROR(VLOOKUP($G162,パラメータ_オリジナル!$B$6:$G$45,6,FALSE),0)</f>
        <v>0</v>
      </c>
      <c r="AX162" s="125">
        <f t="shared" si="250"/>
        <v>0</v>
      </c>
      <c r="AY162" s="125">
        <f t="shared" si="251"/>
        <v>0</v>
      </c>
      <c r="AZ162" s="125">
        <f t="shared" si="252"/>
        <v>0</v>
      </c>
      <c r="BA162" s="125">
        <f t="shared" si="253"/>
        <v>0</v>
      </c>
      <c r="BB162" s="125">
        <f t="shared" si="254"/>
        <v>0</v>
      </c>
      <c r="BC162" s="125">
        <f t="shared" si="255"/>
        <v>0</v>
      </c>
      <c r="BD162" s="125">
        <f t="shared" si="256"/>
        <v>0</v>
      </c>
      <c r="BE162" s="125">
        <f t="shared" si="257"/>
        <v>0</v>
      </c>
      <c r="BF162" s="125">
        <f t="shared" si="258"/>
        <v>0</v>
      </c>
      <c r="BG162" s="125">
        <f t="shared" si="259"/>
        <v>0</v>
      </c>
      <c r="BH162" s="125">
        <f t="shared" si="260"/>
        <v>0</v>
      </c>
      <c r="BI162" s="125">
        <f t="shared" si="261"/>
        <v>0</v>
      </c>
      <c r="BJ162" s="125">
        <f t="shared" si="262"/>
        <v>0</v>
      </c>
      <c r="BK162" s="125">
        <f t="shared" si="263"/>
        <v>0</v>
      </c>
      <c r="BL162" s="125">
        <f t="shared" si="264"/>
        <v>0</v>
      </c>
      <c r="BM162" s="125">
        <f t="shared" si="265"/>
        <v>0</v>
      </c>
      <c r="BN162" s="125">
        <f t="shared" si="266"/>
        <v>0</v>
      </c>
      <c r="BO162" s="125">
        <f t="shared" si="267"/>
        <v>0</v>
      </c>
      <c r="BP162" s="125">
        <f t="shared" si="268"/>
        <v>0</v>
      </c>
      <c r="BQ162" s="125">
        <f t="shared" si="269"/>
        <v>0</v>
      </c>
      <c r="BR162" s="125">
        <f t="shared" si="270"/>
        <v>0</v>
      </c>
      <c r="BS162" s="125">
        <f t="shared" si="271"/>
        <v>0</v>
      </c>
      <c r="BT162" s="125">
        <f t="shared" si="272"/>
        <v>0</v>
      </c>
      <c r="BU162" s="125">
        <f t="shared" si="273"/>
        <v>0</v>
      </c>
      <c r="BV162" s="125">
        <f t="shared" si="274"/>
        <v>0</v>
      </c>
      <c r="BW162" s="125">
        <f t="shared" si="275"/>
        <v>0</v>
      </c>
      <c r="BX162" s="125">
        <f t="shared" si="276"/>
        <v>0</v>
      </c>
      <c r="BY162" s="125">
        <f t="shared" si="277"/>
        <v>0</v>
      </c>
      <c r="BZ162" s="125">
        <f t="shared" si="278"/>
        <v>0</v>
      </c>
      <c r="CA162" s="125">
        <f t="shared" si="279"/>
        <v>0</v>
      </c>
      <c r="CB162" s="125">
        <f t="shared" si="280"/>
        <v>0</v>
      </c>
      <c r="CC162" s="125">
        <f t="shared" si="281"/>
        <v>0</v>
      </c>
      <c r="CD162" s="125">
        <f t="shared" si="282"/>
        <v>0</v>
      </c>
      <c r="CE162" s="125">
        <f t="shared" si="283"/>
        <v>0</v>
      </c>
      <c r="CF162" s="2">
        <f>IFERROR(IF($F162="地位Ⅰ",INDEX(幹材積成長量!$I$7:$K$148,MATCH((【入力】吸収量・排出量算定シート!$H162+(【入力】吸収量・排出量算定シート!CF$17-【入力】吸収量・排出量算定シート!$CF$17)),幹材積成長量!$I$7:$I$148,0),MATCH(【入力】吸収量・排出量算定シート!$G162,幹材積成長量!$I$7:$K$7,0)),IF($F162="地位Ⅲ",INDEX(幹材積成長量!$O$7:$Q$148,MATCH((【入力】吸収量・排出量算定シート!$H162+(【入力】吸収量・排出量算定シート!CF$17-【入力】吸収量・排出量算定シート!$CF$17)),幹材積成長量!$O$7:$O$148,0),MATCH(【入力】吸収量・排出量算定シート!$G162,幹材積成長量!$O$7:$Q$7,0)),INDEX(幹材積成長量!$L$7:$N$148,MATCH((【入力】吸収量・排出量算定シート!$H162+(【入力】吸収量・排出量算定シート!CF$17-【入力】吸収量・排出量算定シート!$CF$17)),幹材積成長量!$L$7:$L$148,0),MATCH(【入力】吸収量・排出量算定シート!$G162,幹材積成長量!$L$7:$N$7,0)))),0)</f>
        <v>0</v>
      </c>
      <c r="CG162" s="2">
        <f>IFERROR(IF($F162="地位Ⅰ",INDEX(幹材積成長量!$I$7:$K$148,MATCH((【入力】吸収量・排出量算定シート!$H162+(【入力】吸収量・排出量算定シート!CG$17-【入力】吸収量・排出量算定シート!$CF$17)),幹材積成長量!$I$7:$I$148,0),MATCH(【入力】吸収量・排出量算定シート!$G162,幹材積成長量!$I$7:$K$7,0)),IF($F162="地位Ⅲ",INDEX(幹材積成長量!$O$7:$Q$148,MATCH((【入力】吸収量・排出量算定シート!$H162+(【入力】吸収量・排出量算定シート!CG$17-【入力】吸収量・排出量算定シート!$CF$17)),幹材積成長量!$O$7:$O$148,0),MATCH(【入力】吸収量・排出量算定シート!$G162,幹材積成長量!$O$7:$Q$7,0)),INDEX(幹材積成長量!$L$7:$N$148,MATCH((【入力】吸収量・排出量算定シート!$H162+(【入力】吸収量・排出量算定シート!CG$17-【入力】吸収量・排出量算定シート!$CF$17)),幹材積成長量!$L$7:$L$148,0),MATCH(【入力】吸収量・排出量算定シート!$G162,幹材積成長量!$L$7:$N$7,0)))),0)</f>
        <v>0</v>
      </c>
      <c r="CH162" s="2">
        <f>IFERROR(IF($F162="地位Ⅰ",INDEX(幹材積成長量!$I$7:$K$148,MATCH((【入力】吸収量・排出量算定シート!$H162+(【入力】吸収量・排出量算定シート!CH$17-【入力】吸収量・排出量算定シート!$CF$17)),幹材積成長量!$I$7:$I$148,0),MATCH(【入力】吸収量・排出量算定シート!$G162,幹材積成長量!$I$7:$K$7,0)),IF($F162="地位Ⅲ",INDEX(幹材積成長量!$O$7:$Q$148,MATCH((【入力】吸収量・排出量算定シート!$H162+(【入力】吸収量・排出量算定シート!CH$17-【入力】吸収量・排出量算定シート!$CF$17)),幹材積成長量!$O$7:$O$148,0),MATCH(【入力】吸収量・排出量算定シート!$G162,幹材積成長量!$O$7:$Q$7,0)),INDEX(幹材積成長量!$L$7:$N$148,MATCH((【入力】吸収量・排出量算定シート!$H162+(【入力】吸収量・排出量算定シート!CH$17-【入力】吸収量・排出量算定シート!$CF$17)),幹材積成長量!$L$7:$L$148,0),MATCH(【入力】吸収量・排出量算定シート!$G162,幹材積成長量!$L$7:$N$7,0)))),0)</f>
        <v>0</v>
      </c>
      <c r="CI162" s="2">
        <f>IFERROR(IF($F162="地位Ⅰ",INDEX(幹材積成長量!$I$7:$K$148,MATCH((【入力】吸収量・排出量算定シート!$H162+(【入力】吸収量・排出量算定シート!CI$17-【入力】吸収量・排出量算定シート!$CF$17)),幹材積成長量!$I$7:$I$148,0),MATCH(【入力】吸収量・排出量算定シート!$G162,幹材積成長量!$I$7:$K$7,0)),IF($F162="地位Ⅲ",INDEX(幹材積成長量!$O$7:$Q$148,MATCH((【入力】吸収量・排出量算定シート!$H162+(【入力】吸収量・排出量算定シート!CI$17-【入力】吸収量・排出量算定シート!$CF$17)),幹材積成長量!$O$7:$O$148,0),MATCH(【入力】吸収量・排出量算定シート!$G162,幹材積成長量!$O$7:$Q$7,0)),INDEX(幹材積成長量!$L$7:$N$148,MATCH((【入力】吸収量・排出量算定シート!$H162+(【入力】吸収量・排出量算定シート!CI$17-【入力】吸収量・排出量算定シート!$CF$17)),幹材積成長量!$L$7:$L$148,0),MATCH(【入力】吸収量・排出量算定シート!$G162,幹材積成長量!$L$7:$N$7,0)))),0)</f>
        <v>0</v>
      </c>
      <c r="CJ162" s="2">
        <f>IFERROR(IF($F162="地位Ⅰ",INDEX(幹材積成長量!$I$7:$K$148,MATCH((【入力】吸収量・排出量算定シート!$H162+(【入力】吸収量・排出量算定シート!CJ$17-【入力】吸収量・排出量算定シート!$CF$17)),幹材積成長量!$I$7:$I$148,0),MATCH(【入力】吸収量・排出量算定シート!$G162,幹材積成長量!$I$7:$K$7,0)),IF($F162="地位Ⅲ",INDEX(幹材積成長量!$O$7:$Q$148,MATCH((【入力】吸収量・排出量算定シート!$H162+(【入力】吸収量・排出量算定シート!CJ$17-【入力】吸収量・排出量算定シート!$CF$17)),幹材積成長量!$O$7:$O$148,0),MATCH(【入力】吸収量・排出量算定シート!$G162,幹材積成長量!$O$7:$Q$7,0)),INDEX(幹材積成長量!$L$7:$N$148,MATCH((【入力】吸収量・排出量算定シート!$H162+(【入力】吸収量・排出量算定シート!CJ$17-【入力】吸収量・排出量算定シート!$CF$17)),幹材積成長量!$L$7:$L$148,0),MATCH(【入力】吸収量・排出量算定シート!$G162,幹材積成長量!$L$7:$N$7,0)))),0)</f>
        <v>0</v>
      </c>
      <c r="CK162" s="2">
        <f>IFERROR(IF($F162="地位Ⅰ",INDEX(幹材積成長量!$I$7:$K$148,MATCH((【入力】吸収量・排出量算定シート!$H162+(【入力】吸収量・排出量算定シート!CK$17-【入力】吸収量・排出量算定シート!$CF$17)),幹材積成長量!$I$7:$I$148,0),MATCH(【入力】吸収量・排出量算定シート!$G162,幹材積成長量!$I$7:$K$7,0)),IF($F162="地位Ⅲ",INDEX(幹材積成長量!$O$7:$Q$148,MATCH((【入力】吸収量・排出量算定シート!$H162+(【入力】吸収量・排出量算定シート!CK$17-【入力】吸収量・排出量算定シート!$CF$17)),幹材積成長量!$O$7:$O$148,0),MATCH(【入力】吸収量・排出量算定シート!$G162,幹材積成長量!$O$7:$Q$7,0)),INDEX(幹材積成長量!$L$7:$N$148,MATCH((【入力】吸収量・排出量算定シート!$H162+(【入力】吸収量・排出量算定シート!CK$17-【入力】吸収量・排出量算定シート!$CF$17)),幹材積成長量!$L$7:$L$148,0),MATCH(【入力】吸収量・排出量算定シート!$G162,幹材積成長量!$L$7:$N$7,0)))),0)</f>
        <v>0</v>
      </c>
      <c r="CL162" s="2">
        <f>IFERROR(IF($F162="地位Ⅰ",INDEX(幹材積成長量!$I$7:$K$148,MATCH((【入力】吸収量・排出量算定シート!$H162+(【入力】吸収量・排出量算定シート!CL$17-【入力】吸収量・排出量算定シート!$CF$17)),幹材積成長量!$I$7:$I$148,0),MATCH(【入力】吸収量・排出量算定シート!$G162,幹材積成長量!$I$7:$K$7,0)),IF($F162="地位Ⅲ",INDEX(幹材積成長量!$O$7:$Q$148,MATCH((【入力】吸収量・排出量算定シート!$H162+(【入力】吸収量・排出量算定シート!CL$17-【入力】吸収量・排出量算定シート!$CF$17)),幹材積成長量!$O$7:$O$148,0),MATCH(【入力】吸収量・排出量算定シート!$G162,幹材積成長量!$O$7:$Q$7,0)),INDEX(幹材積成長量!$L$7:$N$148,MATCH((【入力】吸収量・排出量算定シート!$H162+(【入力】吸収量・排出量算定シート!CL$17-【入力】吸収量・排出量算定シート!$CF$17)),幹材積成長量!$L$7:$L$148,0),MATCH(【入力】吸収量・排出量算定シート!$G162,幹材積成長量!$L$7:$N$7,0)))),0)</f>
        <v>0</v>
      </c>
      <c r="CM162" s="2">
        <f>IFERROR(IF($F162="地位Ⅰ",INDEX(幹材積成長量!$I$7:$K$148,MATCH((【入力】吸収量・排出量算定シート!$H162+(【入力】吸収量・排出量算定シート!CM$17-【入力】吸収量・排出量算定シート!$CF$17)),幹材積成長量!$I$7:$I$148,0),MATCH(【入力】吸収量・排出量算定シート!$G162,幹材積成長量!$I$7:$K$7,0)),IF($F162="地位Ⅲ",INDEX(幹材積成長量!$O$7:$Q$148,MATCH((【入力】吸収量・排出量算定シート!$H162+(【入力】吸収量・排出量算定シート!CM$17-【入力】吸収量・排出量算定シート!$CF$17)),幹材積成長量!$O$7:$O$148,0),MATCH(【入力】吸収量・排出量算定シート!$G162,幹材積成長量!$O$7:$Q$7,0)),INDEX(幹材積成長量!$L$7:$N$148,MATCH((【入力】吸収量・排出量算定シート!$H162+(【入力】吸収量・排出量算定シート!CM$17-【入力】吸収量・排出量算定シート!$CF$17)),幹材積成長量!$L$7:$L$148,0),MATCH(【入力】吸収量・排出量算定シート!$G162,幹材積成長量!$L$7:$N$7,0)))),0)</f>
        <v>0</v>
      </c>
      <c r="CN162" s="2">
        <f>IFERROR(IF($F162="地位Ⅰ",INDEX(幹材積成長量!$I$7:$K$148,MATCH((【入力】吸収量・排出量算定シート!$H162+(【入力】吸収量・排出量算定シート!CN$17-【入力】吸収量・排出量算定シート!$CF$17)),幹材積成長量!$I$7:$I$148,0),MATCH(【入力】吸収量・排出量算定シート!$G162,幹材積成長量!$I$7:$K$7,0)),IF($F162="地位Ⅲ",INDEX(幹材積成長量!$O$7:$Q$148,MATCH((【入力】吸収量・排出量算定シート!$H162+(【入力】吸収量・排出量算定シート!CN$17-【入力】吸収量・排出量算定シート!$CF$17)),幹材積成長量!$O$7:$O$148,0),MATCH(【入力】吸収量・排出量算定シート!$G162,幹材積成長量!$O$7:$Q$7,0)),INDEX(幹材積成長量!$L$7:$N$148,MATCH((【入力】吸収量・排出量算定シート!$H162+(【入力】吸収量・排出量算定シート!CN$17-【入力】吸収量・排出量算定シート!$CF$17)),幹材積成長量!$L$7:$L$148,0),MATCH(【入力】吸収量・排出量算定シート!$G162,幹材積成長量!$L$7:$N$7,0)))),0)</f>
        <v>0</v>
      </c>
      <c r="CO162" s="2">
        <f>IFERROR(IF($F162="地位Ⅰ",INDEX(幹材積成長量!$I$7:$K$148,MATCH((【入力】吸収量・排出量算定シート!$H162+(【入力】吸収量・排出量算定シート!CO$17-【入力】吸収量・排出量算定シート!$CF$17)),幹材積成長量!$I$7:$I$148,0),MATCH(【入力】吸収量・排出量算定シート!$G162,幹材積成長量!$I$7:$K$7,0)),IF($F162="地位Ⅲ",INDEX(幹材積成長量!$O$7:$Q$148,MATCH((【入力】吸収量・排出量算定シート!$H162+(【入力】吸収量・排出量算定シート!CO$17-【入力】吸収量・排出量算定シート!$CF$17)),幹材積成長量!$O$7:$O$148,0),MATCH(【入力】吸収量・排出量算定シート!$G162,幹材積成長量!$O$7:$Q$7,0)),INDEX(幹材積成長量!$L$7:$N$148,MATCH((【入力】吸収量・排出量算定シート!$H162+(【入力】吸収量・排出量算定シート!CO$17-【入力】吸収量・排出量算定シート!$CF$17)),幹材積成長量!$L$7:$L$148,0),MATCH(【入力】吸収量・排出量算定シート!$G162,幹材積成長量!$L$7:$N$7,0)))),0)</f>
        <v>0</v>
      </c>
      <c r="CP162" s="2">
        <f>IFERROR(IF($F162="地位Ⅰ",INDEX(幹材積成長量!$I$7:$K$148,MATCH((【入力】吸収量・排出量算定シート!$H162+(【入力】吸収量・排出量算定シート!CP$17-【入力】吸収量・排出量算定シート!$CF$17)),幹材積成長量!$I$7:$I$148,0),MATCH(【入力】吸収量・排出量算定シート!$G162,幹材積成長量!$I$7:$K$7,0)),IF($F162="地位Ⅲ",INDEX(幹材積成長量!$O$7:$Q$148,MATCH((【入力】吸収量・排出量算定シート!$H162+(【入力】吸収量・排出量算定シート!CP$17-【入力】吸収量・排出量算定シート!$CF$17)),幹材積成長量!$O$7:$O$148,0),MATCH(【入力】吸収量・排出量算定シート!$G162,幹材積成長量!$O$7:$Q$7,0)),INDEX(幹材積成長量!$L$7:$N$148,MATCH((【入力】吸収量・排出量算定シート!$H162+(【入力】吸収量・排出量算定シート!CP$17-【入力】吸収量・排出量算定シート!$CF$17)),幹材積成長量!$L$7:$L$148,0),MATCH(【入力】吸収量・排出量算定シート!$G162,幹材積成長量!$L$7:$N$7,0)))),0)</f>
        <v>0</v>
      </c>
      <c r="CQ162" s="2">
        <f>IFERROR(IF($F162="地位Ⅰ",INDEX(幹材積成長量!$I$7:$K$148,MATCH((【入力】吸収量・排出量算定シート!$H162+(【入力】吸収量・排出量算定シート!CQ$17-【入力】吸収量・排出量算定シート!$CF$17)),幹材積成長量!$I$7:$I$148,0),MATCH(【入力】吸収量・排出量算定シート!$G162,幹材積成長量!$I$7:$K$7,0)),IF($F162="地位Ⅲ",INDEX(幹材積成長量!$O$7:$Q$148,MATCH((【入力】吸収量・排出量算定シート!$H162+(【入力】吸収量・排出量算定シート!CQ$17-【入力】吸収量・排出量算定シート!$CF$17)),幹材積成長量!$O$7:$O$148,0),MATCH(【入力】吸収量・排出量算定シート!$G162,幹材積成長量!$O$7:$Q$7,0)),INDEX(幹材積成長量!$L$7:$N$148,MATCH((【入力】吸収量・排出量算定シート!$H162+(【入力】吸収量・排出量算定シート!CQ$17-【入力】吸収量・排出量算定シート!$CF$17)),幹材積成長量!$L$7:$L$148,0),MATCH(【入力】吸収量・排出量算定シート!$G162,幹材積成長量!$L$7:$N$7,0)))),0)</f>
        <v>0</v>
      </c>
      <c r="CR162" s="2">
        <f>IFERROR(IF($F162="地位Ⅰ",INDEX(幹材積成長量!$I$7:$K$148,MATCH((【入力】吸収量・排出量算定シート!$H162+(【入力】吸収量・排出量算定シート!CR$17-【入力】吸収量・排出量算定シート!$CF$17)),幹材積成長量!$I$7:$I$148,0),MATCH(【入力】吸収量・排出量算定シート!$G162,幹材積成長量!$I$7:$K$7,0)),IF($F162="地位Ⅲ",INDEX(幹材積成長量!$O$7:$Q$148,MATCH((【入力】吸収量・排出量算定シート!$H162+(【入力】吸収量・排出量算定シート!CR$17-【入力】吸収量・排出量算定シート!$CF$17)),幹材積成長量!$O$7:$O$148,0),MATCH(【入力】吸収量・排出量算定シート!$G162,幹材積成長量!$O$7:$Q$7,0)),INDEX(幹材積成長量!$L$7:$N$148,MATCH((【入力】吸収量・排出量算定シート!$H162+(【入力】吸収量・排出量算定シート!CR$17-【入力】吸収量・排出量算定シート!$CF$17)),幹材積成長量!$L$7:$L$148,0),MATCH(【入力】吸収量・排出量算定シート!$G162,幹材積成長量!$L$7:$N$7,0)))),0)</f>
        <v>0</v>
      </c>
      <c r="CS162" s="2">
        <f>IFERROR(IF($F162="地位Ⅰ",INDEX(幹材積成長量!$I$7:$K$148,MATCH((【入力】吸収量・排出量算定シート!$H162+(【入力】吸収量・排出量算定シート!CS$17-【入力】吸収量・排出量算定シート!$CF$17)),幹材積成長量!$I$7:$I$148,0),MATCH(【入力】吸収量・排出量算定シート!$G162,幹材積成長量!$I$7:$K$7,0)),IF($F162="地位Ⅲ",INDEX(幹材積成長量!$O$7:$Q$148,MATCH((【入力】吸収量・排出量算定シート!$H162+(【入力】吸収量・排出量算定シート!CS$17-【入力】吸収量・排出量算定シート!$CF$17)),幹材積成長量!$O$7:$O$148,0),MATCH(【入力】吸収量・排出量算定シート!$G162,幹材積成長量!$O$7:$Q$7,0)),INDEX(幹材積成長量!$L$7:$N$148,MATCH((【入力】吸収量・排出量算定シート!$H162+(【入力】吸収量・排出量算定シート!CS$17-【入力】吸収量・排出量算定シート!$CF$17)),幹材積成長量!$L$7:$L$148,0),MATCH(【入力】吸収量・排出量算定シート!$G162,幹材積成長量!$L$7:$N$7,0)))),0)</f>
        <v>0</v>
      </c>
      <c r="CT162" s="2">
        <f>IFERROR(IF($F162="地位Ⅰ",INDEX(幹材積成長量!$I$7:$K$148,MATCH((【入力】吸収量・排出量算定シート!$H162+(【入力】吸収量・排出量算定シート!CT$17-【入力】吸収量・排出量算定シート!$CF$17)),幹材積成長量!$I$7:$I$148,0),MATCH(【入力】吸収量・排出量算定シート!$G162,幹材積成長量!$I$7:$K$7,0)),IF($F162="地位Ⅲ",INDEX(幹材積成長量!$O$7:$Q$148,MATCH((【入力】吸収量・排出量算定シート!$H162+(【入力】吸収量・排出量算定シート!CT$17-【入力】吸収量・排出量算定シート!$CF$17)),幹材積成長量!$O$7:$O$148,0),MATCH(【入力】吸収量・排出量算定シート!$G162,幹材積成長量!$O$7:$Q$7,0)),INDEX(幹材積成長量!$L$7:$N$148,MATCH((【入力】吸収量・排出量算定シート!$H162+(【入力】吸収量・排出量算定シート!CT$17-【入力】吸収量・排出量算定シート!$CF$17)),幹材積成長量!$L$7:$L$148,0),MATCH(【入力】吸収量・排出量算定シート!$G162,幹材積成長量!$L$7:$N$7,0)))),0)</f>
        <v>0</v>
      </c>
      <c r="CU162" s="2">
        <f>IFERROR(IF($F162="地位Ⅰ",INDEX(幹材積成長量!$I$7:$K$148,MATCH((【入力】吸収量・排出量算定シート!$H162+(【入力】吸収量・排出量算定シート!CU$17-【入力】吸収量・排出量算定シート!$CF$17)),幹材積成長量!$I$7:$I$148,0),MATCH(【入力】吸収量・排出量算定シート!$G162,幹材積成長量!$I$7:$K$7,0)),IF($F162="地位Ⅲ",INDEX(幹材積成長量!$O$7:$Q$148,MATCH((【入力】吸収量・排出量算定シート!$H162+(【入力】吸収量・排出量算定シート!CU$17-【入力】吸収量・排出量算定シート!$CF$17)),幹材積成長量!$O$7:$O$148,0),MATCH(【入力】吸収量・排出量算定シート!$G162,幹材積成長量!$O$7:$Q$7,0)),INDEX(幹材積成長量!$L$7:$N$148,MATCH((【入力】吸収量・排出量算定シート!$H162+(【入力】吸収量・排出量算定シート!CU$17-【入力】吸収量・排出量算定シート!$CF$17)),幹材積成長量!$L$7:$L$148,0),MATCH(【入力】吸収量・排出量算定シート!$G162,幹材積成長量!$L$7:$N$7,0)))),0)</f>
        <v>0</v>
      </c>
      <c r="CV162" s="2">
        <f>IFERROR(IF($F162="地位Ⅰ",INDEX(幹材積成長量!$I$7:$K$148,MATCH((【入力】吸収量・排出量算定シート!$H162+(【入力】吸収量・排出量算定シート!CV$17-【入力】吸収量・排出量算定シート!$CF$17)),幹材積成長量!$I$7:$I$148,0),MATCH(【入力】吸収量・排出量算定シート!$G162,幹材積成長量!$I$7:$K$7,0)),IF($F162="地位Ⅲ",INDEX(幹材積成長量!$O$7:$Q$148,MATCH((【入力】吸収量・排出量算定シート!$H162+(【入力】吸収量・排出量算定シート!CV$17-【入力】吸収量・排出量算定シート!$CF$17)),幹材積成長量!$O$7:$O$148,0),MATCH(【入力】吸収量・排出量算定シート!$G162,幹材積成長量!$O$7:$Q$7,0)),INDEX(幹材積成長量!$L$7:$N$148,MATCH((【入力】吸収量・排出量算定シート!$H162+(【入力】吸収量・排出量算定シート!CV$17-【入力】吸収量・排出量算定シート!$CF$17)),幹材積成長量!$L$7:$L$148,0),MATCH(【入力】吸収量・排出量算定シート!$G162,幹材積成長量!$L$7:$N$7,0)))),0)</f>
        <v>0</v>
      </c>
      <c r="CW162" s="2">
        <f t="shared" si="284"/>
        <v>0</v>
      </c>
      <c r="CX162" s="2">
        <f t="shared" si="285"/>
        <v>0</v>
      </c>
      <c r="CY162" s="2">
        <f t="shared" si="286"/>
        <v>0</v>
      </c>
      <c r="CZ162" s="2">
        <f t="shared" si="287"/>
        <v>0</v>
      </c>
      <c r="DA162" s="2">
        <f t="shared" si="288"/>
        <v>0</v>
      </c>
      <c r="DB162" s="2">
        <f t="shared" si="289"/>
        <v>0</v>
      </c>
      <c r="DC162" s="2">
        <f t="shared" si="290"/>
        <v>0</v>
      </c>
      <c r="DD162" s="2">
        <f t="shared" si="291"/>
        <v>0</v>
      </c>
      <c r="DE162" s="2">
        <f t="shared" si="292"/>
        <v>0</v>
      </c>
      <c r="DF162" s="2">
        <f t="shared" si="293"/>
        <v>0</v>
      </c>
      <c r="DG162" s="2">
        <f t="shared" si="294"/>
        <v>0</v>
      </c>
      <c r="DH162" s="2">
        <f t="shared" si="295"/>
        <v>0</v>
      </c>
      <c r="DI162" s="2">
        <f t="shared" si="296"/>
        <v>0</v>
      </c>
      <c r="DJ162" s="2">
        <f t="shared" si="297"/>
        <v>0</v>
      </c>
      <c r="DK162" s="2">
        <f t="shared" si="298"/>
        <v>0</v>
      </c>
      <c r="DL162" s="2">
        <f t="shared" si="299"/>
        <v>0</v>
      </c>
      <c r="DM162" s="2">
        <f t="shared" si="300"/>
        <v>0</v>
      </c>
      <c r="DN162" s="187">
        <f>IFERROR(IF($F162="地位Ⅰ",INDEX(幹材積成長量!$AE$7:$AG$14,8,MATCH(【入力】吸収量・排出量算定シート!$G162,幹材積成長量!$AE$7:$AG$7,0)),IF($F162="地位Ⅲ",INDEX(幹材積成長量!$AK$7:$AM$14,8,MATCH(【入力】吸収量・排出量算定シート!$G162,幹材積成長量!$AK$7:$AM$7,0)),INDEX(幹材積成長量!$AH$7:$AJ$14,8,MATCH(【入力】吸収量・排出量算定シート!$G162,幹材積成長量!$AH$7:$AJ$7,0)))),0)</f>
        <v>0</v>
      </c>
      <c r="DO162" s="187">
        <f>IFERROR(IF($F162="地位Ⅰ",INDEX(幹材積成長量!$AE$7:$AG$14,8,MATCH(【入力】吸収量・排出量算定シート!$G162,幹材積成長量!$AE$7:$AG$7,0)),IF($F162="地位Ⅲ",INDEX(幹材積成長量!$AK$7:$AM$14,8,MATCH(【入力】吸収量・排出量算定シート!$G162,幹材積成長量!$AK$7:$AM$7,0)),INDEX(幹材積成長量!$AH$7:$AJ$14,8,MATCH(【入力】吸収量・排出量算定シート!$G162,幹材積成長量!$AH$7:$AJ$7,0)))),0)</f>
        <v>0</v>
      </c>
      <c r="DP162" s="187">
        <f>IFERROR(IF($F162="地位Ⅰ",INDEX(幹材積成長量!$AE$7:$AG$14,8,MATCH(【入力】吸収量・排出量算定シート!$G162,幹材積成長量!$AE$7:$AG$7,0)),IF($F162="地位Ⅲ",INDEX(幹材積成長量!$AK$7:$AM$14,8,MATCH(【入力】吸収量・排出量算定シート!$G162,幹材積成長量!$AK$7:$AM$7,0)),INDEX(幹材積成長量!$AH$7:$AJ$14,8,MATCH(【入力】吸収量・排出量算定シート!$G162,幹材積成長量!$AH$7:$AJ$7,0)))),0)</f>
        <v>0</v>
      </c>
      <c r="DQ162" s="187">
        <f>IFERROR(IF($F162="地位Ⅰ",INDEX(幹材積成長量!$AE$7:$AG$14,8,MATCH(【入力】吸収量・排出量算定シート!$G162,幹材積成長量!$AE$7:$AG$7,0)),IF($F162="地位Ⅲ",INDEX(幹材積成長量!$AK$7:$AM$14,8,MATCH(【入力】吸収量・排出量算定シート!$G162,幹材積成長量!$AK$7:$AM$7,0)),INDEX(幹材積成長量!$AH$7:$AJ$14,8,MATCH(【入力】吸収量・排出量算定シート!$G162,幹材積成長量!$AH$7:$AJ$7,0)))),0)</f>
        <v>0</v>
      </c>
      <c r="DR162" s="187">
        <f>IFERROR(IF($F162="地位Ⅰ",INDEX(幹材積成長量!$AE$7:$AG$14,8,MATCH(【入力】吸収量・排出量算定シート!$G162,幹材積成長量!$AE$7:$AG$7,0)),IF($F162="地位Ⅲ",INDEX(幹材積成長量!$AK$7:$AM$14,8,MATCH(【入力】吸収量・排出量算定シート!$G162,幹材積成長量!$AK$7:$AM$7,0)),INDEX(幹材積成長量!$AH$7:$AJ$14,8,MATCH(【入力】吸収量・排出量算定シート!$G162,幹材積成長量!$AH$7:$AJ$7,0)))),0)</f>
        <v>0</v>
      </c>
      <c r="DS162" s="187">
        <f>IFERROR(IF($F162="地位Ⅰ",INDEX(幹材積成長量!$AE$7:$AG$14,8,MATCH(【入力】吸収量・排出量算定シート!$G162,幹材積成長量!$AE$7:$AG$7,0)),IF($F162="地位Ⅲ",INDEX(幹材積成長量!$AK$7:$AM$14,8,MATCH(【入力】吸収量・排出量算定シート!$G162,幹材積成長量!$AK$7:$AM$7,0)),INDEX(幹材積成長量!$AH$7:$AJ$14,8,MATCH(【入力】吸収量・排出量算定シート!$G162,幹材積成長量!$AH$7:$AJ$7,0)))),0)</f>
        <v>0</v>
      </c>
      <c r="DT162" s="187">
        <f>IFERROR(IF($F162="地位Ⅰ",INDEX(幹材積成長量!$AE$7:$AG$14,8,MATCH(【入力】吸収量・排出量算定シート!$G162,幹材積成長量!$AE$7:$AG$7,0)),IF($F162="地位Ⅲ",INDEX(幹材積成長量!$AK$7:$AM$14,8,MATCH(【入力】吸収量・排出量算定シート!$G162,幹材積成長量!$AK$7:$AM$7,0)),INDEX(幹材積成長量!$AH$7:$AJ$14,8,MATCH(【入力】吸収量・排出量算定シート!$G162,幹材積成長量!$AH$7:$AJ$7,0)))),0)</f>
        <v>0</v>
      </c>
      <c r="DU162" s="187">
        <f>IFERROR(IF($F162="地位Ⅰ",INDEX(幹材積成長量!$AE$7:$AG$14,8,MATCH(【入力】吸収量・排出量算定シート!$G162,幹材積成長量!$AE$7:$AG$7,0)),IF($F162="地位Ⅲ",INDEX(幹材積成長量!$AK$7:$AM$14,8,MATCH(【入力】吸収量・排出量算定シート!$G162,幹材積成長量!$AK$7:$AM$7,0)),INDEX(幹材積成長量!$AH$7:$AJ$14,8,MATCH(【入力】吸収量・排出量算定シート!$G162,幹材積成長量!$AH$7:$AJ$7,0)))),0)</f>
        <v>0</v>
      </c>
      <c r="DV162" s="187">
        <f>IFERROR(IF($F162="地位Ⅰ",INDEX(幹材積成長量!$AE$7:$AG$14,8,MATCH(【入力】吸収量・排出量算定シート!$G162,幹材積成長量!$AE$7:$AG$7,0)),IF($F162="地位Ⅲ",INDEX(幹材積成長量!$AK$7:$AM$14,8,MATCH(【入力】吸収量・排出量算定シート!$G162,幹材積成長量!$AK$7:$AM$7,0)),INDEX(幹材積成長量!$AH$7:$AJ$14,8,MATCH(【入力】吸収量・排出量算定シート!$G162,幹材積成長量!$AH$7:$AJ$7,0)))),0)</f>
        <v>0</v>
      </c>
      <c r="DW162" s="187">
        <f>IFERROR(IF($F162="地位Ⅰ",INDEX(幹材積成長量!$AE$7:$AG$14,8,MATCH(【入力】吸収量・排出量算定シート!$G162,幹材積成長量!$AE$7:$AG$7,0)),IF($F162="地位Ⅲ",INDEX(幹材積成長量!$AK$7:$AM$14,8,MATCH(【入力】吸収量・排出量算定シート!$G162,幹材積成長量!$AK$7:$AM$7,0)),INDEX(幹材積成長量!$AH$7:$AJ$14,8,MATCH(【入力】吸収量・排出量算定シート!$G162,幹材積成長量!$AH$7:$AJ$7,0)))),0)</f>
        <v>0</v>
      </c>
      <c r="DX162" s="187">
        <f>IFERROR(IF($F162="地位Ⅰ",INDEX(幹材積成長量!$AE$7:$AG$14,8,MATCH(【入力】吸収量・排出量算定シート!$G162,幹材積成長量!$AE$7:$AG$7,0)),IF($F162="地位Ⅲ",INDEX(幹材積成長量!$AK$7:$AM$14,8,MATCH(【入力】吸収量・排出量算定シート!$G162,幹材積成長量!$AK$7:$AM$7,0)),INDEX(幹材積成長量!$AH$7:$AJ$14,8,MATCH(【入力】吸収量・排出量算定シート!$G162,幹材積成長量!$AH$7:$AJ$7,0)))),0)</f>
        <v>0</v>
      </c>
      <c r="DY162" s="187">
        <f>IFERROR(IF($F162="地位Ⅰ",INDEX(幹材積成長量!$AE$7:$AG$14,8,MATCH(【入力】吸収量・排出量算定シート!$G162,幹材積成長量!$AE$7:$AG$7,0)),IF($F162="地位Ⅲ",INDEX(幹材積成長量!$AK$7:$AM$14,8,MATCH(【入力】吸収量・排出量算定シート!$G162,幹材積成長量!$AK$7:$AM$7,0)),INDEX(幹材積成長量!$AH$7:$AJ$14,8,MATCH(【入力】吸収量・排出量算定シート!$G162,幹材積成長量!$AH$7:$AJ$7,0)))),0)</f>
        <v>0</v>
      </c>
      <c r="DZ162" s="187">
        <f>IFERROR(IF($F162="地位Ⅰ",INDEX(幹材積成長量!$AE$7:$AG$14,8,MATCH(【入力】吸収量・排出量算定シート!$G162,幹材積成長量!$AE$7:$AG$7,0)),IF($F162="地位Ⅲ",INDEX(幹材積成長量!$AK$7:$AM$14,8,MATCH(【入力】吸収量・排出量算定シート!$G162,幹材積成長量!$AK$7:$AM$7,0)),INDEX(幹材積成長量!$AH$7:$AJ$14,8,MATCH(【入力】吸収量・排出量算定シート!$G162,幹材積成長量!$AH$7:$AJ$7,0)))),0)</f>
        <v>0</v>
      </c>
      <c r="EA162" s="187">
        <f>IFERROR(IF($F162="地位Ⅰ",INDEX(幹材積成長量!$AE$7:$AG$14,8,MATCH(【入力】吸収量・排出量算定シート!$G162,幹材積成長量!$AE$7:$AG$7,0)),IF($F162="地位Ⅲ",INDEX(幹材積成長量!$AK$7:$AM$14,8,MATCH(【入力】吸収量・排出量算定シート!$G162,幹材積成長量!$AK$7:$AM$7,0)),INDEX(幹材積成長量!$AH$7:$AJ$14,8,MATCH(【入力】吸収量・排出量算定シート!$G162,幹材積成長量!$AH$7:$AJ$7,0)))),0)</f>
        <v>0</v>
      </c>
      <c r="EB162" s="187">
        <f>IFERROR(IF($F162="地位Ⅰ",INDEX(幹材積成長量!$AE$7:$AG$14,8,MATCH(【入力】吸収量・排出量算定シート!$G162,幹材積成長量!$AE$7:$AG$7,0)),IF($F162="地位Ⅲ",INDEX(幹材積成長量!$AK$7:$AM$14,8,MATCH(【入力】吸収量・排出量算定シート!$G162,幹材積成長量!$AK$7:$AM$7,0)),INDEX(幹材積成長量!$AH$7:$AJ$14,8,MATCH(【入力】吸収量・排出量算定シート!$G162,幹材積成長量!$AH$7:$AJ$7,0)))),0)</f>
        <v>0</v>
      </c>
      <c r="EC162" s="187">
        <f>IFERROR(IF($F162="地位Ⅰ",INDEX(幹材積成長量!$AE$7:$AG$14,8,MATCH(【入力】吸収量・排出量算定シート!$G162,幹材積成長量!$AE$7:$AG$7,0)),IF($F162="地位Ⅲ",INDEX(幹材積成長量!$AK$7:$AM$14,8,MATCH(【入力】吸収量・排出量算定シート!$G162,幹材積成長量!$AK$7:$AM$7,0)),INDEX(幹材積成長量!$AH$7:$AJ$14,8,MATCH(【入力】吸収量・排出量算定シート!$G162,幹材積成長量!$AH$7:$AJ$7,0)))),0)</f>
        <v>0</v>
      </c>
      <c r="ED162" s="186">
        <f t="shared" si="301"/>
        <v>0</v>
      </c>
      <c r="EE162" s="186">
        <f t="shared" si="302"/>
        <v>0</v>
      </c>
      <c r="EF162" s="186">
        <f t="shared" si="303"/>
        <v>0</v>
      </c>
      <c r="EG162" s="186">
        <f t="shared" si="304"/>
        <v>0</v>
      </c>
      <c r="EH162" s="186">
        <f t="shared" si="305"/>
        <v>0</v>
      </c>
      <c r="EI162" s="186">
        <f t="shared" si="306"/>
        <v>0</v>
      </c>
      <c r="EJ162" s="186">
        <f t="shared" si="307"/>
        <v>0</v>
      </c>
      <c r="EK162" s="186">
        <f t="shared" si="308"/>
        <v>0</v>
      </c>
      <c r="EL162" s="186">
        <f t="shared" si="309"/>
        <v>0</v>
      </c>
      <c r="EM162" s="186">
        <f t="shared" si="310"/>
        <v>0</v>
      </c>
      <c r="EN162" s="186">
        <f t="shared" si="311"/>
        <v>0</v>
      </c>
      <c r="EO162" s="186">
        <f t="shared" si="312"/>
        <v>0</v>
      </c>
      <c r="EP162" s="186">
        <f t="shared" si="313"/>
        <v>0</v>
      </c>
      <c r="EQ162" s="186">
        <f t="shared" si="314"/>
        <v>0</v>
      </c>
      <c r="ER162" s="186">
        <f t="shared" si="315"/>
        <v>0</v>
      </c>
      <c r="ES162" s="186">
        <f t="shared" si="316"/>
        <v>0</v>
      </c>
      <c r="ET162" s="186">
        <f t="shared" si="317"/>
        <v>0</v>
      </c>
    </row>
    <row r="163" spans="2:150" x14ac:dyDescent="0.3">
      <c r="B163" s="3"/>
      <c r="C163" s="3"/>
      <c r="D163" s="3"/>
      <c r="E163" s="3"/>
      <c r="G163" s="217"/>
      <c r="J163" s="3"/>
      <c r="M163" s="187">
        <f>IFERROR(IF($F163="地位Ⅰ",INDEX(幹材積成長量!$S$7:$U$148,MATCH(【入力】吸収量・排出量算定シート!$H163+(M$17-$M$17),幹材積成長量!$S$7:$S$148,0),MATCH($G163,幹材積成長量!$S$7:$U$7,0)),IF($F163="地位Ⅲ",INDEX(幹材積成長量!$Y$7:$AA$148,MATCH(【入力】吸収量・排出量算定シート!$H163+(M$17-$M$17),幹材積成長量!$Y$7:$Y$148,0),MATCH($G163,幹材積成長量!$Y$7:$AA$7,0)),INDEX(幹材積成長量!$V$7:$X$148,MATCH(【入力】吸収量・排出量算定シート!$H163+(M$17-$M$17),幹材積成長量!$V$7:$V$148,0),MATCH($G163,幹材積成長量!$V$7:$X$7,0)))),0)</f>
        <v>0</v>
      </c>
      <c r="N163" s="187">
        <f>IFERROR(IF($F163="地位Ⅰ",INDEX(幹材積成長量!$S$7:$U$148,MATCH(【入力】吸収量・排出量算定シート!$H163+(N$17-$M$17),幹材積成長量!$S$7:$S$148,0),MATCH($G163,幹材積成長量!$S$7:$U$7,0)),IF($F163="地位Ⅲ",INDEX(幹材積成長量!$Y$7:$AA$148,MATCH(【入力】吸収量・排出量算定シート!$H163+(N$17-$M$17),幹材積成長量!$Y$7:$Y$148,0),MATCH($G163,幹材積成長量!$Y$7:$AA$7,0)),INDEX(幹材積成長量!$V$7:$X$148,MATCH(【入力】吸収量・排出量算定シート!$H163+(N$17-$M$17),幹材積成長量!$V$7:$V$148,0),MATCH($G163,幹材積成長量!$V$7:$X$7,0)))),0)</f>
        <v>0</v>
      </c>
      <c r="O163" s="187">
        <f>IFERROR(IF($F163="地位Ⅰ",INDEX(幹材積成長量!$S$7:$U$148,MATCH(【入力】吸収量・排出量算定シート!$H163+(O$17-$M$17),幹材積成長量!$S$7:$S$148,0),MATCH($G163,幹材積成長量!$S$7:$U$7,0)),IF($F163="地位Ⅲ",INDEX(幹材積成長量!$Y$7:$AA$148,MATCH(【入力】吸収量・排出量算定シート!$H163+(O$17-$M$17),幹材積成長量!$Y$7:$Y$148,0),MATCH($G163,幹材積成長量!$Y$7:$AA$7,0)),INDEX(幹材積成長量!$V$7:$X$148,MATCH(【入力】吸収量・排出量算定シート!$H163+(O$17-$M$17),幹材積成長量!$V$7:$V$148,0),MATCH($G163,幹材積成長量!$V$7:$X$7,0)))),0)</f>
        <v>0</v>
      </c>
      <c r="P163" s="187">
        <f>IFERROR(IF($F163="地位Ⅰ",INDEX(幹材積成長量!$S$7:$U$148,MATCH(【入力】吸収量・排出量算定シート!$H163+(P$17-$M$17),幹材積成長量!$S$7:$S$148,0),MATCH($G163,幹材積成長量!$S$7:$U$7,0)),IF($F163="地位Ⅲ",INDEX(幹材積成長量!$Y$7:$AA$148,MATCH(【入力】吸収量・排出量算定シート!$H163+(P$17-$M$17),幹材積成長量!$Y$7:$Y$148,0),MATCH($G163,幹材積成長量!$Y$7:$AA$7,0)),INDEX(幹材積成長量!$V$7:$X$148,MATCH(【入力】吸収量・排出量算定シート!$H163+(P$17-$M$17),幹材積成長量!$V$7:$V$148,0),MATCH($G163,幹材積成長量!$V$7:$X$7,0)))),0)</f>
        <v>0</v>
      </c>
      <c r="Q163" s="187">
        <f>IFERROR(IF($F163="地位Ⅰ",INDEX(幹材積成長量!$S$7:$U$148,MATCH(【入力】吸収量・排出量算定シート!$H163+(Q$17-$M$17),幹材積成長量!$S$7:$S$148,0),MATCH($G163,幹材積成長量!$S$7:$U$7,0)),IF($F163="地位Ⅲ",INDEX(幹材積成長量!$Y$7:$AA$148,MATCH(【入力】吸収量・排出量算定シート!$H163+(Q$17-$M$17),幹材積成長量!$Y$7:$Y$148,0),MATCH($G163,幹材積成長量!$Y$7:$AA$7,0)),INDEX(幹材積成長量!$V$7:$X$148,MATCH(【入力】吸収量・排出量算定シート!$H163+(Q$17-$M$17),幹材積成長量!$V$7:$V$148,0),MATCH($G163,幹材積成長量!$V$7:$X$7,0)))),0)</f>
        <v>0</v>
      </c>
      <c r="R163" s="187">
        <f>IFERROR(IF($F163="地位Ⅰ",INDEX(幹材積成長量!$S$7:$U$148,MATCH(【入力】吸収量・排出量算定シート!$H163+(R$17-$M$17),幹材積成長量!$S$7:$S$148,0),MATCH($G163,幹材積成長量!$S$7:$U$7,0)),IF($F163="地位Ⅲ",INDEX(幹材積成長量!$Y$7:$AA$148,MATCH(【入力】吸収量・排出量算定シート!$H163+(R$17-$M$17),幹材積成長量!$Y$7:$Y$148,0),MATCH($G163,幹材積成長量!$Y$7:$AA$7,0)),INDEX(幹材積成長量!$V$7:$X$148,MATCH(【入力】吸収量・排出量算定シート!$H163+(R$17-$M$17),幹材積成長量!$V$7:$V$148,0),MATCH($G163,幹材積成長量!$V$7:$X$7,0)))),0)</f>
        <v>0</v>
      </c>
      <c r="S163" s="187">
        <f>IFERROR(IF($F163="地位Ⅰ",INDEX(幹材積成長量!$S$7:$U$148,MATCH(【入力】吸収量・排出量算定シート!$H163+(S$17-$M$17),幹材積成長量!$S$7:$S$148,0),MATCH($G163,幹材積成長量!$S$7:$U$7,0)),IF($F163="地位Ⅲ",INDEX(幹材積成長量!$Y$7:$AA$148,MATCH(【入力】吸収量・排出量算定シート!$H163+(S$17-$M$17),幹材積成長量!$Y$7:$Y$148,0),MATCH($G163,幹材積成長量!$Y$7:$AA$7,0)),INDEX(幹材積成長量!$V$7:$X$148,MATCH(【入力】吸収量・排出量算定シート!$H163+(S$17-$M$17),幹材積成長量!$V$7:$V$148,0),MATCH($G163,幹材積成長量!$V$7:$X$7,0)))),0)</f>
        <v>0</v>
      </c>
      <c r="T163" s="187">
        <f>IFERROR(IF($F163="地位Ⅰ",INDEX(幹材積成長量!$S$7:$U$148,MATCH(【入力】吸収量・排出量算定シート!$H163+(T$17-$M$17),幹材積成長量!$S$7:$S$148,0),MATCH($G163,幹材積成長量!$S$7:$U$7,0)),IF($F163="地位Ⅲ",INDEX(幹材積成長量!$Y$7:$AA$148,MATCH(【入力】吸収量・排出量算定シート!$H163+(T$17-$M$17),幹材積成長量!$Y$7:$Y$148,0),MATCH($G163,幹材積成長量!$Y$7:$AA$7,0)),INDEX(幹材積成長量!$V$7:$X$148,MATCH(【入力】吸収量・排出量算定シート!$H163+(T$17-$M$17),幹材積成長量!$V$7:$V$148,0),MATCH($G163,幹材積成長量!$V$7:$X$7,0)))),0)</f>
        <v>0</v>
      </c>
      <c r="U163" s="187">
        <f>IFERROR(IF($F163="地位Ⅰ",INDEX(幹材積成長量!$S$7:$U$148,MATCH(【入力】吸収量・排出量算定シート!$H163+(U$17-$M$17),幹材積成長量!$S$7:$S$148,0),MATCH($G163,幹材積成長量!$S$7:$U$7,0)),IF($F163="地位Ⅲ",INDEX(幹材積成長量!$Y$7:$AA$148,MATCH(【入力】吸収量・排出量算定シート!$H163+(U$17-$M$17),幹材積成長量!$Y$7:$Y$148,0),MATCH($G163,幹材積成長量!$Y$7:$AA$7,0)),INDEX(幹材積成長量!$V$7:$X$148,MATCH(【入力】吸収量・排出量算定シート!$H163+(U$17-$M$17),幹材積成長量!$V$7:$V$148,0),MATCH($G163,幹材積成長量!$V$7:$X$7,0)))),0)</f>
        <v>0</v>
      </c>
      <c r="V163" s="187">
        <f>IFERROR(IF($F163="地位Ⅰ",INDEX(幹材積成長量!$S$7:$U$148,MATCH(【入力】吸収量・排出量算定シート!$H163+(V$17-$M$17),幹材積成長量!$S$7:$S$148,0),MATCH($G163,幹材積成長量!$S$7:$U$7,0)),IF($F163="地位Ⅲ",INDEX(幹材積成長量!$Y$7:$AA$148,MATCH(【入力】吸収量・排出量算定シート!$H163+(V$17-$M$17),幹材積成長量!$Y$7:$Y$148,0),MATCH($G163,幹材積成長量!$Y$7:$AA$7,0)),INDEX(幹材積成長量!$V$7:$X$148,MATCH(【入力】吸収量・排出量算定シート!$H163+(V$17-$M$17),幹材積成長量!$V$7:$V$148,0),MATCH($G163,幹材積成長量!$V$7:$X$7,0)))),0)</f>
        <v>0</v>
      </c>
      <c r="W163" s="187">
        <f>IFERROR(IF($F163="地位Ⅰ",INDEX(幹材積成長量!$S$7:$U$148,MATCH(【入力】吸収量・排出量算定シート!$H163+(W$17-$M$17),幹材積成長量!$S$7:$S$148,0),MATCH($G163,幹材積成長量!$S$7:$U$7,0)),IF($F163="地位Ⅲ",INDEX(幹材積成長量!$Y$7:$AA$148,MATCH(【入力】吸収量・排出量算定シート!$H163+(W$17-$M$17),幹材積成長量!$Y$7:$Y$148,0),MATCH($G163,幹材積成長量!$Y$7:$AA$7,0)),INDEX(幹材積成長量!$V$7:$X$148,MATCH(【入力】吸収量・排出量算定シート!$H163+(W$17-$M$17),幹材積成長量!$V$7:$V$148,0),MATCH($G163,幹材積成長量!$V$7:$X$7,0)))),0)</f>
        <v>0</v>
      </c>
      <c r="X163" s="187">
        <f>IFERROR(IF($F163="地位Ⅰ",INDEX(幹材積成長量!$S$7:$U$148,MATCH(【入力】吸収量・排出量算定シート!$H163+(X$17-$M$17),幹材積成長量!$S$7:$S$148,0),MATCH($G163,幹材積成長量!$S$7:$U$7,0)),IF($F163="地位Ⅲ",INDEX(幹材積成長量!$Y$7:$AA$148,MATCH(【入力】吸収量・排出量算定シート!$H163+(X$17-$M$17),幹材積成長量!$Y$7:$Y$148,0),MATCH($G163,幹材積成長量!$Y$7:$AA$7,0)),INDEX(幹材積成長量!$V$7:$X$148,MATCH(【入力】吸収量・排出量算定シート!$H163+(X$17-$M$17),幹材積成長量!$V$7:$V$148,0),MATCH($G163,幹材積成長量!$V$7:$X$7,0)))),0)</f>
        <v>0</v>
      </c>
      <c r="Y163" s="187">
        <f>IFERROR(IF($F163="地位Ⅰ",INDEX(幹材積成長量!$S$7:$U$148,MATCH(【入力】吸収量・排出量算定シート!$H163+(Y$17-$M$17),幹材積成長量!$S$7:$S$148,0),MATCH($G163,幹材積成長量!$S$7:$U$7,0)),IF($F163="地位Ⅲ",INDEX(幹材積成長量!$Y$7:$AA$148,MATCH(【入力】吸収量・排出量算定シート!$H163+(Y$17-$M$17),幹材積成長量!$Y$7:$Y$148,0),MATCH($G163,幹材積成長量!$Y$7:$AA$7,0)),INDEX(幹材積成長量!$V$7:$X$148,MATCH(【入力】吸収量・排出量算定シート!$H163+(Y$17-$M$17),幹材積成長量!$V$7:$V$148,0),MATCH($G163,幹材積成長量!$V$7:$X$7,0)))),0)</f>
        <v>0</v>
      </c>
      <c r="Z163" s="187">
        <f>IFERROR(IF($F163="地位Ⅰ",INDEX(幹材積成長量!$S$7:$U$148,MATCH(【入力】吸収量・排出量算定シート!$H163+(Z$17-$M$17),幹材積成長量!$S$7:$S$148,0),MATCH($G163,幹材積成長量!$S$7:$U$7,0)),IF($F163="地位Ⅲ",INDEX(幹材積成長量!$Y$7:$AA$148,MATCH(【入力】吸収量・排出量算定シート!$H163+(Z$17-$M$17),幹材積成長量!$Y$7:$Y$148,0),MATCH($G163,幹材積成長量!$Y$7:$AA$7,0)),INDEX(幹材積成長量!$V$7:$X$148,MATCH(【入力】吸収量・排出量算定シート!$H163+(Z$17-$M$17),幹材積成長量!$V$7:$V$148,0),MATCH($G163,幹材積成長量!$V$7:$X$7,0)))),0)</f>
        <v>0</v>
      </c>
      <c r="AA163" s="187">
        <f>IFERROR(IF($F163="地位Ⅰ",INDEX(幹材積成長量!$S$7:$U$148,MATCH(【入力】吸収量・排出量算定シート!$H163+(AA$17-$M$17),幹材積成長量!$S$7:$S$148,0),MATCH($G163,幹材積成長量!$S$7:$U$7,0)),IF($F163="地位Ⅲ",INDEX(幹材積成長量!$Y$7:$AA$148,MATCH(【入力】吸収量・排出量算定シート!$H163+(AA$17-$M$17),幹材積成長量!$Y$7:$Y$148,0),MATCH($G163,幹材積成長量!$Y$7:$AA$7,0)),INDEX(幹材積成長量!$V$7:$X$148,MATCH(【入力】吸収量・排出量算定シート!$H163+(AA$17-$M$17),幹材積成長量!$V$7:$V$148,0),MATCH($G163,幹材積成長量!$V$7:$X$7,0)))),0)</f>
        <v>0</v>
      </c>
      <c r="AB163" s="187">
        <f>IFERROR(IF($F163="地位Ⅰ",INDEX(幹材積成長量!$S$7:$U$148,MATCH(【入力】吸収量・排出量算定シート!$H163+(AB$17-$M$17),幹材積成長量!$S$7:$S$148,0),MATCH($G163,幹材積成長量!$S$7:$U$7,0)),IF($F163="地位Ⅲ",INDEX(幹材積成長量!$Y$7:$AA$148,MATCH(【入力】吸収量・排出量算定シート!$H163+(AB$17-$M$17),幹材積成長量!$Y$7:$Y$148,0),MATCH($G163,幹材積成長量!$Y$7:$AA$7,0)),INDEX(幹材積成長量!$V$7:$X$148,MATCH(【入力】吸収量・排出量算定シート!$H163+(AB$17-$M$17),幹材積成長量!$V$7:$V$148,0),MATCH($G163,幹材積成長量!$V$7:$X$7,0)))),0)</f>
        <v>0</v>
      </c>
      <c r="AC163" s="187">
        <f>IFERROR(IF($F163="地位Ⅰ",INDEX(幹材積成長量!$S$7:$U$148,MATCH(【入力】吸収量・排出量算定シート!$H163+(AC$17-$M$17),幹材積成長量!$S$7:$S$148,0),MATCH($G163,幹材積成長量!$S$7:$U$7,0)),IF($F163="地位Ⅲ",INDEX(幹材積成長量!$Y$7:$AA$148,MATCH(【入力】吸収量・排出量算定シート!$H163+(AC$17-$M$17),幹材積成長量!$Y$7:$Y$148,0),MATCH($G163,幹材積成長量!$Y$7:$AA$7,0)),INDEX(幹材積成長量!$V$7:$X$148,MATCH(【入力】吸収量・排出量算定シート!$H163+(AC$17-$M$17),幹材積成長量!$V$7:$V$148,0),MATCH($G163,幹材積成長量!$V$7:$X$7,0)))),0)</f>
        <v>0</v>
      </c>
      <c r="AD163" s="2">
        <f>IFERROR(INDEX('BEF（拡大係数）'!$A$4:$AO$154,MATCH(【入力】吸収量・排出量算定シート!$H163,'BEF（拡大係数）'!$A$4:$A$154,0),MATCH($G163,'BEF（拡大係数）'!$A$4:$AO$4,0)),0)</f>
        <v>0</v>
      </c>
      <c r="AE163" s="2">
        <f>IFERROR(INDEX('BEF（拡大係数）'!$A$4:$AO$154,MATCH(【入力】吸収量・排出量算定シート!$H163,'BEF（拡大係数）'!$A$4:$A$154,0),MATCH($G163,'BEF（拡大係数）'!$A$4:$AO$4,0)),0)</f>
        <v>0</v>
      </c>
      <c r="AF163" s="2">
        <f>IFERROR(INDEX('BEF（拡大係数）'!$A$4:$AO$154,MATCH(【入力】吸収量・排出量算定シート!$H163,'BEF（拡大係数）'!$A$4:$A$154,0),MATCH($G163,'BEF（拡大係数）'!$A$4:$AO$4,0)),0)</f>
        <v>0</v>
      </c>
      <c r="AG163" s="2">
        <f>IFERROR(INDEX('BEF（拡大係数）'!$A$4:$AO$154,MATCH(【入力】吸収量・排出量算定シート!$H163,'BEF（拡大係数）'!$A$4:$A$154,0),MATCH($G163,'BEF（拡大係数）'!$A$4:$AO$4,0)),0)</f>
        <v>0</v>
      </c>
      <c r="AH163" s="2">
        <f>IFERROR(INDEX('BEF（拡大係数）'!$A$4:$AO$154,MATCH(【入力】吸収量・排出量算定シート!$H163,'BEF（拡大係数）'!$A$4:$A$154,0),MATCH($G163,'BEF（拡大係数）'!$A$4:$AO$4,0)),0)</f>
        <v>0</v>
      </c>
      <c r="AI163" s="2">
        <f>IFERROR(INDEX('BEF（拡大係数）'!$A$4:$AO$154,MATCH(【入力】吸収量・排出量算定シート!$H163,'BEF（拡大係数）'!$A$4:$A$154,0),MATCH($G163,'BEF（拡大係数）'!$A$4:$AO$4,0)),0)</f>
        <v>0</v>
      </c>
      <c r="AJ163" s="2">
        <f>IFERROR(INDEX('BEF（拡大係数）'!$A$4:$AO$154,MATCH(【入力】吸収量・排出量算定シート!$H163,'BEF（拡大係数）'!$A$4:$A$154,0),MATCH($G163,'BEF（拡大係数）'!$A$4:$AO$4,0)),0)</f>
        <v>0</v>
      </c>
      <c r="AK163" s="2">
        <f>IFERROR(INDEX('BEF（拡大係数）'!$A$4:$AO$154,MATCH(【入力】吸収量・排出量算定シート!$H163,'BEF（拡大係数）'!$A$4:$A$154,0),MATCH($G163,'BEF（拡大係数）'!$A$4:$AO$4,0)),0)</f>
        <v>0</v>
      </c>
      <c r="AL163" s="2">
        <f>IFERROR(INDEX('BEF（拡大係数）'!$A$4:$AO$154,MATCH(【入力】吸収量・排出量算定シート!$H163,'BEF（拡大係数）'!$A$4:$A$154,0),MATCH($G163,'BEF（拡大係数）'!$A$4:$AO$4,0)),0)</f>
        <v>0</v>
      </c>
      <c r="AM163" s="2">
        <f>IFERROR(INDEX('BEF（拡大係数）'!$A$4:$AO$154,MATCH(【入力】吸収量・排出量算定シート!$H163,'BEF（拡大係数）'!$A$4:$A$154,0),MATCH($G163,'BEF（拡大係数）'!$A$4:$AO$4,0)),0)</f>
        <v>0</v>
      </c>
      <c r="AN163" s="2">
        <f>IFERROR(INDEX('BEF（拡大係数）'!$A$4:$AO$154,MATCH(【入力】吸収量・排出量算定シート!$H163,'BEF（拡大係数）'!$A$4:$A$154,0),MATCH($G163,'BEF（拡大係数）'!$A$4:$AO$4,0)),0)</f>
        <v>0</v>
      </c>
      <c r="AO163" s="2">
        <f>IFERROR(INDEX('BEF（拡大係数）'!$A$4:$AO$154,MATCH(【入力】吸収量・排出量算定シート!$H163,'BEF（拡大係数）'!$A$4:$A$154,0),MATCH($G163,'BEF（拡大係数）'!$A$4:$AO$4,0)),0)</f>
        <v>0</v>
      </c>
      <c r="AP163" s="2">
        <f>IFERROR(INDEX('BEF（拡大係数）'!$A$4:$AO$154,MATCH(【入力】吸収量・排出量算定シート!$H163,'BEF（拡大係数）'!$A$4:$A$154,0),MATCH($G163,'BEF（拡大係数）'!$A$4:$AO$4,0)),0)</f>
        <v>0</v>
      </c>
      <c r="AQ163" s="2">
        <f>IFERROR(INDEX('BEF（拡大係数）'!$A$4:$AO$154,MATCH(【入力】吸収量・排出量算定シート!$H163,'BEF（拡大係数）'!$A$4:$A$154,0),MATCH($G163,'BEF（拡大係数）'!$A$4:$AO$4,0)),0)</f>
        <v>0</v>
      </c>
      <c r="AR163" s="2">
        <f>IFERROR(INDEX('BEF（拡大係数）'!$A$4:$AO$154,MATCH(【入力】吸収量・排出量算定シート!$H163,'BEF（拡大係数）'!$A$4:$A$154,0),MATCH($G163,'BEF（拡大係数）'!$A$4:$AO$4,0)),0)</f>
        <v>0</v>
      </c>
      <c r="AS163" s="2">
        <f>IFERROR(INDEX('BEF（拡大係数）'!$A$4:$AO$154,MATCH(【入力】吸収量・排出量算定シート!$H163,'BEF（拡大係数）'!$A$4:$A$154,0),MATCH($G163,'BEF（拡大係数）'!$A$4:$AO$4,0)),0)</f>
        <v>0</v>
      </c>
      <c r="AT163" s="2">
        <f>IFERROR(INDEX('BEF（拡大係数）'!$A$4:$AO$154,MATCH(【入力】吸収量・排出量算定シート!$H163,'BEF（拡大係数）'!$A$4:$A$154,0),MATCH($G163,'BEF（拡大係数）'!$A$4:$AO$4,0)),0)</f>
        <v>0</v>
      </c>
      <c r="AU163" s="2">
        <f>IFERROR(VLOOKUP($G163,パラメータ_オリジナル!$B$6:$G$45,4,FALSE),0)</f>
        <v>0</v>
      </c>
      <c r="AV163" s="2">
        <f>IFERROR(VLOOKUP($G163,パラメータ_オリジナル!$B$6:$G$45,5,FALSE),0)</f>
        <v>0</v>
      </c>
      <c r="AW163" s="2">
        <f>IFERROR(VLOOKUP($G163,パラメータ_オリジナル!$B$6:$G$45,6,FALSE),0)</f>
        <v>0</v>
      </c>
      <c r="AX163" s="125">
        <f t="shared" si="250"/>
        <v>0</v>
      </c>
      <c r="AY163" s="125">
        <f t="shared" si="251"/>
        <v>0</v>
      </c>
      <c r="AZ163" s="125">
        <f t="shared" si="252"/>
        <v>0</v>
      </c>
      <c r="BA163" s="125">
        <f t="shared" si="253"/>
        <v>0</v>
      </c>
      <c r="BB163" s="125">
        <f t="shared" si="254"/>
        <v>0</v>
      </c>
      <c r="BC163" s="125">
        <f t="shared" si="255"/>
        <v>0</v>
      </c>
      <c r="BD163" s="125">
        <f t="shared" si="256"/>
        <v>0</v>
      </c>
      <c r="BE163" s="125">
        <f t="shared" si="257"/>
        <v>0</v>
      </c>
      <c r="BF163" s="125">
        <f t="shared" si="258"/>
        <v>0</v>
      </c>
      <c r="BG163" s="125">
        <f t="shared" si="259"/>
        <v>0</v>
      </c>
      <c r="BH163" s="125">
        <f t="shared" si="260"/>
        <v>0</v>
      </c>
      <c r="BI163" s="125">
        <f t="shared" si="261"/>
        <v>0</v>
      </c>
      <c r="BJ163" s="125">
        <f t="shared" si="262"/>
        <v>0</v>
      </c>
      <c r="BK163" s="125">
        <f t="shared" si="263"/>
        <v>0</v>
      </c>
      <c r="BL163" s="125">
        <f t="shared" si="264"/>
        <v>0</v>
      </c>
      <c r="BM163" s="125">
        <f t="shared" si="265"/>
        <v>0</v>
      </c>
      <c r="BN163" s="125">
        <f t="shared" si="266"/>
        <v>0</v>
      </c>
      <c r="BO163" s="125">
        <f t="shared" si="267"/>
        <v>0</v>
      </c>
      <c r="BP163" s="125">
        <f t="shared" si="268"/>
        <v>0</v>
      </c>
      <c r="BQ163" s="125">
        <f t="shared" si="269"/>
        <v>0</v>
      </c>
      <c r="BR163" s="125">
        <f t="shared" si="270"/>
        <v>0</v>
      </c>
      <c r="BS163" s="125">
        <f t="shared" si="271"/>
        <v>0</v>
      </c>
      <c r="BT163" s="125">
        <f t="shared" si="272"/>
        <v>0</v>
      </c>
      <c r="BU163" s="125">
        <f t="shared" si="273"/>
        <v>0</v>
      </c>
      <c r="BV163" s="125">
        <f t="shared" si="274"/>
        <v>0</v>
      </c>
      <c r="BW163" s="125">
        <f t="shared" si="275"/>
        <v>0</v>
      </c>
      <c r="BX163" s="125">
        <f t="shared" si="276"/>
        <v>0</v>
      </c>
      <c r="BY163" s="125">
        <f t="shared" si="277"/>
        <v>0</v>
      </c>
      <c r="BZ163" s="125">
        <f t="shared" si="278"/>
        <v>0</v>
      </c>
      <c r="CA163" s="125">
        <f t="shared" si="279"/>
        <v>0</v>
      </c>
      <c r="CB163" s="125">
        <f t="shared" si="280"/>
        <v>0</v>
      </c>
      <c r="CC163" s="125">
        <f t="shared" si="281"/>
        <v>0</v>
      </c>
      <c r="CD163" s="125">
        <f t="shared" si="282"/>
        <v>0</v>
      </c>
      <c r="CE163" s="125">
        <f t="shared" si="283"/>
        <v>0</v>
      </c>
      <c r="CF163" s="2">
        <f>IFERROR(IF($F163="地位Ⅰ",INDEX(幹材積成長量!$I$7:$K$148,MATCH((【入力】吸収量・排出量算定シート!$H163+(【入力】吸収量・排出量算定シート!CF$17-【入力】吸収量・排出量算定シート!$CF$17)),幹材積成長量!$I$7:$I$148,0),MATCH(【入力】吸収量・排出量算定シート!$G163,幹材積成長量!$I$7:$K$7,0)),IF($F163="地位Ⅲ",INDEX(幹材積成長量!$O$7:$Q$148,MATCH((【入力】吸収量・排出量算定シート!$H163+(【入力】吸収量・排出量算定シート!CF$17-【入力】吸収量・排出量算定シート!$CF$17)),幹材積成長量!$O$7:$O$148,0),MATCH(【入力】吸収量・排出量算定シート!$G163,幹材積成長量!$O$7:$Q$7,0)),INDEX(幹材積成長量!$L$7:$N$148,MATCH((【入力】吸収量・排出量算定シート!$H163+(【入力】吸収量・排出量算定シート!CF$17-【入力】吸収量・排出量算定シート!$CF$17)),幹材積成長量!$L$7:$L$148,0),MATCH(【入力】吸収量・排出量算定シート!$G163,幹材積成長量!$L$7:$N$7,0)))),0)</f>
        <v>0</v>
      </c>
      <c r="CG163" s="2">
        <f>IFERROR(IF($F163="地位Ⅰ",INDEX(幹材積成長量!$I$7:$K$148,MATCH((【入力】吸収量・排出量算定シート!$H163+(【入力】吸収量・排出量算定シート!CG$17-【入力】吸収量・排出量算定シート!$CF$17)),幹材積成長量!$I$7:$I$148,0),MATCH(【入力】吸収量・排出量算定シート!$G163,幹材積成長量!$I$7:$K$7,0)),IF($F163="地位Ⅲ",INDEX(幹材積成長量!$O$7:$Q$148,MATCH((【入力】吸収量・排出量算定シート!$H163+(【入力】吸収量・排出量算定シート!CG$17-【入力】吸収量・排出量算定シート!$CF$17)),幹材積成長量!$O$7:$O$148,0),MATCH(【入力】吸収量・排出量算定シート!$G163,幹材積成長量!$O$7:$Q$7,0)),INDEX(幹材積成長量!$L$7:$N$148,MATCH((【入力】吸収量・排出量算定シート!$H163+(【入力】吸収量・排出量算定シート!CG$17-【入力】吸収量・排出量算定シート!$CF$17)),幹材積成長量!$L$7:$L$148,0),MATCH(【入力】吸収量・排出量算定シート!$G163,幹材積成長量!$L$7:$N$7,0)))),0)</f>
        <v>0</v>
      </c>
      <c r="CH163" s="2">
        <f>IFERROR(IF($F163="地位Ⅰ",INDEX(幹材積成長量!$I$7:$K$148,MATCH((【入力】吸収量・排出量算定シート!$H163+(【入力】吸収量・排出量算定シート!CH$17-【入力】吸収量・排出量算定シート!$CF$17)),幹材積成長量!$I$7:$I$148,0),MATCH(【入力】吸収量・排出量算定シート!$G163,幹材積成長量!$I$7:$K$7,0)),IF($F163="地位Ⅲ",INDEX(幹材積成長量!$O$7:$Q$148,MATCH((【入力】吸収量・排出量算定シート!$H163+(【入力】吸収量・排出量算定シート!CH$17-【入力】吸収量・排出量算定シート!$CF$17)),幹材積成長量!$O$7:$O$148,0),MATCH(【入力】吸収量・排出量算定シート!$G163,幹材積成長量!$O$7:$Q$7,0)),INDEX(幹材積成長量!$L$7:$N$148,MATCH((【入力】吸収量・排出量算定シート!$H163+(【入力】吸収量・排出量算定シート!CH$17-【入力】吸収量・排出量算定シート!$CF$17)),幹材積成長量!$L$7:$L$148,0),MATCH(【入力】吸収量・排出量算定シート!$G163,幹材積成長量!$L$7:$N$7,0)))),0)</f>
        <v>0</v>
      </c>
      <c r="CI163" s="2">
        <f>IFERROR(IF($F163="地位Ⅰ",INDEX(幹材積成長量!$I$7:$K$148,MATCH((【入力】吸収量・排出量算定シート!$H163+(【入力】吸収量・排出量算定シート!CI$17-【入力】吸収量・排出量算定シート!$CF$17)),幹材積成長量!$I$7:$I$148,0),MATCH(【入力】吸収量・排出量算定シート!$G163,幹材積成長量!$I$7:$K$7,0)),IF($F163="地位Ⅲ",INDEX(幹材積成長量!$O$7:$Q$148,MATCH((【入力】吸収量・排出量算定シート!$H163+(【入力】吸収量・排出量算定シート!CI$17-【入力】吸収量・排出量算定シート!$CF$17)),幹材積成長量!$O$7:$O$148,0),MATCH(【入力】吸収量・排出量算定シート!$G163,幹材積成長量!$O$7:$Q$7,0)),INDEX(幹材積成長量!$L$7:$N$148,MATCH((【入力】吸収量・排出量算定シート!$H163+(【入力】吸収量・排出量算定シート!CI$17-【入力】吸収量・排出量算定シート!$CF$17)),幹材積成長量!$L$7:$L$148,0),MATCH(【入力】吸収量・排出量算定シート!$G163,幹材積成長量!$L$7:$N$7,0)))),0)</f>
        <v>0</v>
      </c>
      <c r="CJ163" s="2">
        <f>IFERROR(IF($F163="地位Ⅰ",INDEX(幹材積成長量!$I$7:$K$148,MATCH((【入力】吸収量・排出量算定シート!$H163+(【入力】吸収量・排出量算定シート!CJ$17-【入力】吸収量・排出量算定シート!$CF$17)),幹材積成長量!$I$7:$I$148,0),MATCH(【入力】吸収量・排出量算定シート!$G163,幹材積成長量!$I$7:$K$7,0)),IF($F163="地位Ⅲ",INDEX(幹材積成長量!$O$7:$Q$148,MATCH((【入力】吸収量・排出量算定シート!$H163+(【入力】吸収量・排出量算定シート!CJ$17-【入力】吸収量・排出量算定シート!$CF$17)),幹材積成長量!$O$7:$O$148,0),MATCH(【入力】吸収量・排出量算定シート!$G163,幹材積成長量!$O$7:$Q$7,0)),INDEX(幹材積成長量!$L$7:$N$148,MATCH((【入力】吸収量・排出量算定シート!$H163+(【入力】吸収量・排出量算定シート!CJ$17-【入力】吸収量・排出量算定シート!$CF$17)),幹材積成長量!$L$7:$L$148,0),MATCH(【入力】吸収量・排出量算定シート!$G163,幹材積成長量!$L$7:$N$7,0)))),0)</f>
        <v>0</v>
      </c>
      <c r="CK163" s="2">
        <f>IFERROR(IF($F163="地位Ⅰ",INDEX(幹材積成長量!$I$7:$K$148,MATCH((【入力】吸収量・排出量算定シート!$H163+(【入力】吸収量・排出量算定シート!CK$17-【入力】吸収量・排出量算定シート!$CF$17)),幹材積成長量!$I$7:$I$148,0),MATCH(【入力】吸収量・排出量算定シート!$G163,幹材積成長量!$I$7:$K$7,0)),IF($F163="地位Ⅲ",INDEX(幹材積成長量!$O$7:$Q$148,MATCH((【入力】吸収量・排出量算定シート!$H163+(【入力】吸収量・排出量算定シート!CK$17-【入力】吸収量・排出量算定シート!$CF$17)),幹材積成長量!$O$7:$O$148,0),MATCH(【入力】吸収量・排出量算定シート!$G163,幹材積成長量!$O$7:$Q$7,0)),INDEX(幹材積成長量!$L$7:$N$148,MATCH((【入力】吸収量・排出量算定シート!$H163+(【入力】吸収量・排出量算定シート!CK$17-【入力】吸収量・排出量算定シート!$CF$17)),幹材積成長量!$L$7:$L$148,0),MATCH(【入力】吸収量・排出量算定シート!$G163,幹材積成長量!$L$7:$N$7,0)))),0)</f>
        <v>0</v>
      </c>
      <c r="CL163" s="2">
        <f>IFERROR(IF($F163="地位Ⅰ",INDEX(幹材積成長量!$I$7:$K$148,MATCH((【入力】吸収量・排出量算定シート!$H163+(【入力】吸収量・排出量算定シート!CL$17-【入力】吸収量・排出量算定シート!$CF$17)),幹材積成長量!$I$7:$I$148,0),MATCH(【入力】吸収量・排出量算定シート!$G163,幹材積成長量!$I$7:$K$7,0)),IF($F163="地位Ⅲ",INDEX(幹材積成長量!$O$7:$Q$148,MATCH((【入力】吸収量・排出量算定シート!$H163+(【入力】吸収量・排出量算定シート!CL$17-【入力】吸収量・排出量算定シート!$CF$17)),幹材積成長量!$O$7:$O$148,0),MATCH(【入力】吸収量・排出量算定シート!$G163,幹材積成長量!$O$7:$Q$7,0)),INDEX(幹材積成長量!$L$7:$N$148,MATCH((【入力】吸収量・排出量算定シート!$H163+(【入力】吸収量・排出量算定シート!CL$17-【入力】吸収量・排出量算定シート!$CF$17)),幹材積成長量!$L$7:$L$148,0),MATCH(【入力】吸収量・排出量算定シート!$G163,幹材積成長量!$L$7:$N$7,0)))),0)</f>
        <v>0</v>
      </c>
      <c r="CM163" s="2">
        <f>IFERROR(IF($F163="地位Ⅰ",INDEX(幹材積成長量!$I$7:$K$148,MATCH((【入力】吸収量・排出量算定シート!$H163+(【入力】吸収量・排出量算定シート!CM$17-【入力】吸収量・排出量算定シート!$CF$17)),幹材積成長量!$I$7:$I$148,0),MATCH(【入力】吸収量・排出量算定シート!$G163,幹材積成長量!$I$7:$K$7,0)),IF($F163="地位Ⅲ",INDEX(幹材積成長量!$O$7:$Q$148,MATCH((【入力】吸収量・排出量算定シート!$H163+(【入力】吸収量・排出量算定シート!CM$17-【入力】吸収量・排出量算定シート!$CF$17)),幹材積成長量!$O$7:$O$148,0),MATCH(【入力】吸収量・排出量算定シート!$G163,幹材積成長量!$O$7:$Q$7,0)),INDEX(幹材積成長量!$L$7:$N$148,MATCH((【入力】吸収量・排出量算定シート!$H163+(【入力】吸収量・排出量算定シート!CM$17-【入力】吸収量・排出量算定シート!$CF$17)),幹材積成長量!$L$7:$L$148,0),MATCH(【入力】吸収量・排出量算定シート!$G163,幹材積成長量!$L$7:$N$7,0)))),0)</f>
        <v>0</v>
      </c>
      <c r="CN163" s="2">
        <f>IFERROR(IF($F163="地位Ⅰ",INDEX(幹材積成長量!$I$7:$K$148,MATCH((【入力】吸収量・排出量算定シート!$H163+(【入力】吸収量・排出量算定シート!CN$17-【入力】吸収量・排出量算定シート!$CF$17)),幹材積成長量!$I$7:$I$148,0),MATCH(【入力】吸収量・排出量算定シート!$G163,幹材積成長量!$I$7:$K$7,0)),IF($F163="地位Ⅲ",INDEX(幹材積成長量!$O$7:$Q$148,MATCH((【入力】吸収量・排出量算定シート!$H163+(【入力】吸収量・排出量算定シート!CN$17-【入力】吸収量・排出量算定シート!$CF$17)),幹材積成長量!$O$7:$O$148,0),MATCH(【入力】吸収量・排出量算定シート!$G163,幹材積成長量!$O$7:$Q$7,0)),INDEX(幹材積成長量!$L$7:$N$148,MATCH((【入力】吸収量・排出量算定シート!$H163+(【入力】吸収量・排出量算定シート!CN$17-【入力】吸収量・排出量算定シート!$CF$17)),幹材積成長量!$L$7:$L$148,0),MATCH(【入力】吸収量・排出量算定シート!$G163,幹材積成長量!$L$7:$N$7,0)))),0)</f>
        <v>0</v>
      </c>
      <c r="CO163" s="2">
        <f>IFERROR(IF($F163="地位Ⅰ",INDEX(幹材積成長量!$I$7:$K$148,MATCH((【入力】吸収量・排出量算定シート!$H163+(【入力】吸収量・排出量算定シート!CO$17-【入力】吸収量・排出量算定シート!$CF$17)),幹材積成長量!$I$7:$I$148,0),MATCH(【入力】吸収量・排出量算定シート!$G163,幹材積成長量!$I$7:$K$7,0)),IF($F163="地位Ⅲ",INDEX(幹材積成長量!$O$7:$Q$148,MATCH((【入力】吸収量・排出量算定シート!$H163+(【入力】吸収量・排出量算定シート!CO$17-【入力】吸収量・排出量算定シート!$CF$17)),幹材積成長量!$O$7:$O$148,0),MATCH(【入力】吸収量・排出量算定シート!$G163,幹材積成長量!$O$7:$Q$7,0)),INDEX(幹材積成長量!$L$7:$N$148,MATCH((【入力】吸収量・排出量算定シート!$H163+(【入力】吸収量・排出量算定シート!CO$17-【入力】吸収量・排出量算定シート!$CF$17)),幹材積成長量!$L$7:$L$148,0),MATCH(【入力】吸収量・排出量算定シート!$G163,幹材積成長量!$L$7:$N$7,0)))),0)</f>
        <v>0</v>
      </c>
      <c r="CP163" s="2">
        <f>IFERROR(IF($F163="地位Ⅰ",INDEX(幹材積成長量!$I$7:$K$148,MATCH((【入力】吸収量・排出量算定シート!$H163+(【入力】吸収量・排出量算定シート!CP$17-【入力】吸収量・排出量算定シート!$CF$17)),幹材積成長量!$I$7:$I$148,0),MATCH(【入力】吸収量・排出量算定シート!$G163,幹材積成長量!$I$7:$K$7,0)),IF($F163="地位Ⅲ",INDEX(幹材積成長量!$O$7:$Q$148,MATCH((【入力】吸収量・排出量算定シート!$H163+(【入力】吸収量・排出量算定シート!CP$17-【入力】吸収量・排出量算定シート!$CF$17)),幹材積成長量!$O$7:$O$148,0),MATCH(【入力】吸収量・排出量算定シート!$G163,幹材積成長量!$O$7:$Q$7,0)),INDEX(幹材積成長量!$L$7:$N$148,MATCH((【入力】吸収量・排出量算定シート!$H163+(【入力】吸収量・排出量算定シート!CP$17-【入力】吸収量・排出量算定シート!$CF$17)),幹材積成長量!$L$7:$L$148,0),MATCH(【入力】吸収量・排出量算定シート!$G163,幹材積成長量!$L$7:$N$7,0)))),0)</f>
        <v>0</v>
      </c>
      <c r="CQ163" s="2">
        <f>IFERROR(IF($F163="地位Ⅰ",INDEX(幹材積成長量!$I$7:$K$148,MATCH((【入力】吸収量・排出量算定シート!$H163+(【入力】吸収量・排出量算定シート!CQ$17-【入力】吸収量・排出量算定シート!$CF$17)),幹材積成長量!$I$7:$I$148,0),MATCH(【入力】吸収量・排出量算定シート!$G163,幹材積成長量!$I$7:$K$7,0)),IF($F163="地位Ⅲ",INDEX(幹材積成長量!$O$7:$Q$148,MATCH((【入力】吸収量・排出量算定シート!$H163+(【入力】吸収量・排出量算定シート!CQ$17-【入力】吸収量・排出量算定シート!$CF$17)),幹材積成長量!$O$7:$O$148,0),MATCH(【入力】吸収量・排出量算定シート!$G163,幹材積成長量!$O$7:$Q$7,0)),INDEX(幹材積成長量!$L$7:$N$148,MATCH((【入力】吸収量・排出量算定シート!$H163+(【入力】吸収量・排出量算定シート!CQ$17-【入力】吸収量・排出量算定シート!$CF$17)),幹材積成長量!$L$7:$L$148,0),MATCH(【入力】吸収量・排出量算定シート!$G163,幹材積成長量!$L$7:$N$7,0)))),0)</f>
        <v>0</v>
      </c>
      <c r="CR163" s="2">
        <f>IFERROR(IF($F163="地位Ⅰ",INDEX(幹材積成長量!$I$7:$K$148,MATCH((【入力】吸収量・排出量算定シート!$H163+(【入力】吸収量・排出量算定シート!CR$17-【入力】吸収量・排出量算定シート!$CF$17)),幹材積成長量!$I$7:$I$148,0),MATCH(【入力】吸収量・排出量算定シート!$G163,幹材積成長量!$I$7:$K$7,0)),IF($F163="地位Ⅲ",INDEX(幹材積成長量!$O$7:$Q$148,MATCH((【入力】吸収量・排出量算定シート!$H163+(【入力】吸収量・排出量算定シート!CR$17-【入力】吸収量・排出量算定シート!$CF$17)),幹材積成長量!$O$7:$O$148,0),MATCH(【入力】吸収量・排出量算定シート!$G163,幹材積成長量!$O$7:$Q$7,0)),INDEX(幹材積成長量!$L$7:$N$148,MATCH((【入力】吸収量・排出量算定シート!$H163+(【入力】吸収量・排出量算定シート!CR$17-【入力】吸収量・排出量算定シート!$CF$17)),幹材積成長量!$L$7:$L$148,0),MATCH(【入力】吸収量・排出量算定シート!$G163,幹材積成長量!$L$7:$N$7,0)))),0)</f>
        <v>0</v>
      </c>
      <c r="CS163" s="2">
        <f>IFERROR(IF($F163="地位Ⅰ",INDEX(幹材積成長量!$I$7:$K$148,MATCH((【入力】吸収量・排出量算定シート!$H163+(【入力】吸収量・排出量算定シート!CS$17-【入力】吸収量・排出量算定シート!$CF$17)),幹材積成長量!$I$7:$I$148,0),MATCH(【入力】吸収量・排出量算定シート!$G163,幹材積成長量!$I$7:$K$7,0)),IF($F163="地位Ⅲ",INDEX(幹材積成長量!$O$7:$Q$148,MATCH((【入力】吸収量・排出量算定シート!$H163+(【入力】吸収量・排出量算定シート!CS$17-【入力】吸収量・排出量算定シート!$CF$17)),幹材積成長量!$O$7:$O$148,0),MATCH(【入力】吸収量・排出量算定シート!$G163,幹材積成長量!$O$7:$Q$7,0)),INDEX(幹材積成長量!$L$7:$N$148,MATCH((【入力】吸収量・排出量算定シート!$H163+(【入力】吸収量・排出量算定シート!CS$17-【入力】吸収量・排出量算定シート!$CF$17)),幹材積成長量!$L$7:$L$148,0),MATCH(【入力】吸収量・排出量算定シート!$G163,幹材積成長量!$L$7:$N$7,0)))),0)</f>
        <v>0</v>
      </c>
      <c r="CT163" s="2">
        <f>IFERROR(IF($F163="地位Ⅰ",INDEX(幹材積成長量!$I$7:$K$148,MATCH((【入力】吸収量・排出量算定シート!$H163+(【入力】吸収量・排出量算定シート!CT$17-【入力】吸収量・排出量算定シート!$CF$17)),幹材積成長量!$I$7:$I$148,0),MATCH(【入力】吸収量・排出量算定シート!$G163,幹材積成長量!$I$7:$K$7,0)),IF($F163="地位Ⅲ",INDEX(幹材積成長量!$O$7:$Q$148,MATCH((【入力】吸収量・排出量算定シート!$H163+(【入力】吸収量・排出量算定シート!CT$17-【入力】吸収量・排出量算定シート!$CF$17)),幹材積成長量!$O$7:$O$148,0),MATCH(【入力】吸収量・排出量算定シート!$G163,幹材積成長量!$O$7:$Q$7,0)),INDEX(幹材積成長量!$L$7:$N$148,MATCH((【入力】吸収量・排出量算定シート!$H163+(【入力】吸収量・排出量算定シート!CT$17-【入力】吸収量・排出量算定シート!$CF$17)),幹材積成長量!$L$7:$L$148,0),MATCH(【入力】吸収量・排出量算定シート!$G163,幹材積成長量!$L$7:$N$7,0)))),0)</f>
        <v>0</v>
      </c>
      <c r="CU163" s="2">
        <f>IFERROR(IF($F163="地位Ⅰ",INDEX(幹材積成長量!$I$7:$K$148,MATCH((【入力】吸収量・排出量算定シート!$H163+(【入力】吸収量・排出量算定シート!CU$17-【入力】吸収量・排出量算定シート!$CF$17)),幹材積成長量!$I$7:$I$148,0),MATCH(【入力】吸収量・排出量算定シート!$G163,幹材積成長量!$I$7:$K$7,0)),IF($F163="地位Ⅲ",INDEX(幹材積成長量!$O$7:$Q$148,MATCH((【入力】吸収量・排出量算定シート!$H163+(【入力】吸収量・排出量算定シート!CU$17-【入力】吸収量・排出量算定シート!$CF$17)),幹材積成長量!$O$7:$O$148,0),MATCH(【入力】吸収量・排出量算定シート!$G163,幹材積成長量!$O$7:$Q$7,0)),INDEX(幹材積成長量!$L$7:$N$148,MATCH((【入力】吸収量・排出量算定シート!$H163+(【入力】吸収量・排出量算定シート!CU$17-【入力】吸収量・排出量算定シート!$CF$17)),幹材積成長量!$L$7:$L$148,0),MATCH(【入力】吸収量・排出量算定シート!$G163,幹材積成長量!$L$7:$N$7,0)))),0)</f>
        <v>0</v>
      </c>
      <c r="CV163" s="2">
        <f>IFERROR(IF($F163="地位Ⅰ",INDEX(幹材積成長量!$I$7:$K$148,MATCH((【入力】吸収量・排出量算定シート!$H163+(【入力】吸収量・排出量算定シート!CV$17-【入力】吸収量・排出量算定シート!$CF$17)),幹材積成長量!$I$7:$I$148,0),MATCH(【入力】吸収量・排出量算定シート!$G163,幹材積成長量!$I$7:$K$7,0)),IF($F163="地位Ⅲ",INDEX(幹材積成長量!$O$7:$Q$148,MATCH((【入力】吸収量・排出量算定シート!$H163+(【入力】吸収量・排出量算定シート!CV$17-【入力】吸収量・排出量算定シート!$CF$17)),幹材積成長量!$O$7:$O$148,0),MATCH(【入力】吸収量・排出量算定シート!$G163,幹材積成長量!$O$7:$Q$7,0)),INDEX(幹材積成長量!$L$7:$N$148,MATCH((【入力】吸収量・排出量算定シート!$H163+(【入力】吸収量・排出量算定シート!CV$17-【入力】吸収量・排出量算定シート!$CF$17)),幹材積成長量!$L$7:$L$148,0),MATCH(【入力】吸収量・排出量算定シート!$G163,幹材積成長量!$L$7:$N$7,0)))),0)</f>
        <v>0</v>
      </c>
      <c r="CW163" s="2">
        <f t="shared" si="284"/>
        <v>0</v>
      </c>
      <c r="CX163" s="2">
        <f t="shared" si="285"/>
        <v>0</v>
      </c>
      <c r="CY163" s="2">
        <f t="shared" si="286"/>
        <v>0</v>
      </c>
      <c r="CZ163" s="2">
        <f t="shared" si="287"/>
        <v>0</v>
      </c>
      <c r="DA163" s="2">
        <f t="shared" si="288"/>
        <v>0</v>
      </c>
      <c r="DB163" s="2">
        <f t="shared" si="289"/>
        <v>0</v>
      </c>
      <c r="DC163" s="2">
        <f t="shared" si="290"/>
        <v>0</v>
      </c>
      <c r="DD163" s="2">
        <f t="shared" si="291"/>
        <v>0</v>
      </c>
      <c r="DE163" s="2">
        <f t="shared" si="292"/>
        <v>0</v>
      </c>
      <c r="DF163" s="2">
        <f t="shared" si="293"/>
        <v>0</v>
      </c>
      <c r="DG163" s="2">
        <f t="shared" si="294"/>
        <v>0</v>
      </c>
      <c r="DH163" s="2">
        <f t="shared" si="295"/>
        <v>0</v>
      </c>
      <c r="DI163" s="2">
        <f t="shared" si="296"/>
        <v>0</v>
      </c>
      <c r="DJ163" s="2">
        <f t="shared" si="297"/>
        <v>0</v>
      </c>
      <c r="DK163" s="2">
        <f t="shared" si="298"/>
        <v>0</v>
      </c>
      <c r="DL163" s="2">
        <f t="shared" si="299"/>
        <v>0</v>
      </c>
      <c r="DM163" s="2">
        <f t="shared" si="300"/>
        <v>0</v>
      </c>
      <c r="DN163" s="187">
        <f>IFERROR(IF($F163="地位Ⅰ",INDEX(幹材積成長量!$AE$7:$AG$14,8,MATCH(【入力】吸収量・排出量算定シート!$G163,幹材積成長量!$AE$7:$AG$7,0)),IF($F163="地位Ⅲ",INDEX(幹材積成長量!$AK$7:$AM$14,8,MATCH(【入力】吸収量・排出量算定シート!$G163,幹材積成長量!$AK$7:$AM$7,0)),INDEX(幹材積成長量!$AH$7:$AJ$14,8,MATCH(【入力】吸収量・排出量算定シート!$G163,幹材積成長量!$AH$7:$AJ$7,0)))),0)</f>
        <v>0</v>
      </c>
      <c r="DO163" s="187">
        <f>IFERROR(IF($F163="地位Ⅰ",INDEX(幹材積成長量!$AE$7:$AG$14,8,MATCH(【入力】吸収量・排出量算定シート!$G163,幹材積成長量!$AE$7:$AG$7,0)),IF($F163="地位Ⅲ",INDEX(幹材積成長量!$AK$7:$AM$14,8,MATCH(【入力】吸収量・排出量算定シート!$G163,幹材積成長量!$AK$7:$AM$7,0)),INDEX(幹材積成長量!$AH$7:$AJ$14,8,MATCH(【入力】吸収量・排出量算定シート!$G163,幹材積成長量!$AH$7:$AJ$7,0)))),0)</f>
        <v>0</v>
      </c>
      <c r="DP163" s="187">
        <f>IFERROR(IF($F163="地位Ⅰ",INDEX(幹材積成長量!$AE$7:$AG$14,8,MATCH(【入力】吸収量・排出量算定シート!$G163,幹材積成長量!$AE$7:$AG$7,0)),IF($F163="地位Ⅲ",INDEX(幹材積成長量!$AK$7:$AM$14,8,MATCH(【入力】吸収量・排出量算定シート!$G163,幹材積成長量!$AK$7:$AM$7,0)),INDEX(幹材積成長量!$AH$7:$AJ$14,8,MATCH(【入力】吸収量・排出量算定シート!$G163,幹材積成長量!$AH$7:$AJ$7,0)))),0)</f>
        <v>0</v>
      </c>
      <c r="DQ163" s="187">
        <f>IFERROR(IF($F163="地位Ⅰ",INDEX(幹材積成長量!$AE$7:$AG$14,8,MATCH(【入力】吸収量・排出量算定シート!$G163,幹材積成長量!$AE$7:$AG$7,0)),IF($F163="地位Ⅲ",INDEX(幹材積成長量!$AK$7:$AM$14,8,MATCH(【入力】吸収量・排出量算定シート!$G163,幹材積成長量!$AK$7:$AM$7,0)),INDEX(幹材積成長量!$AH$7:$AJ$14,8,MATCH(【入力】吸収量・排出量算定シート!$G163,幹材積成長量!$AH$7:$AJ$7,0)))),0)</f>
        <v>0</v>
      </c>
      <c r="DR163" s="187">
        <f>IFERROR(IF($F163="地位Ⅰ",INDEX(幹材積成長量!$AE$7:$AG$14,8,MATCH(【入力】吸収量・排出量算定シート!$G163,幹材積成長量!$AE$7:$AG$7,0)),IF($F163="地位Ⅲ",INDEX(幹材積成長量!$AK$7:$AM$14,8,MATCH(【入力】吸収量・排出量算定シート!$G163,幹材積成長量!$AK$7:$AM$7,0)),INDEX(幹材積成長量!$AH$7:$AJ$14,8,MATCH(【入力】吸収量・排出量算定シート!$G163,幹材積成長量!$AH$7:$AJ$7,0)))),0)</f>
        <v>0</v>
      </c>
      <c r="DS163" s="187">
        <f>IFERROR(IF($F163="地位Ⅰ",INDEX(幹材積成長量!$AE$7:$AG$14,8,MATCH(【入力】吸収量・排出量算定シート!$G163,幹材積成長量!$AE$7:$AG$7,0)),IF($F163="地位Ⅲ",INDEX(幹材積成長量!$AK$7:$AM$14,8,MATCH(【入力】吸収量・排出量算定シート!$G163,幹材積成長量!$AK$7:$AM$7,0)),INDEX(幹材積成長量!$AH$7:$AJ$14,8,MATCH(【入力】吸収量・排出量算定シート!$G163,幹材積成長量!$AH$7:$AJ$7,0)))),0)</f>
        <v>0</v>
      </c>
      <c r="DT163" s="187">
        <f>IFERROR(IF($F163="地位Ⅰ",INDEX(幹材積成長量!$AE$7:$AG$14,8,MATCH(【入力】吸収量・排出量算定シート!$G163,幹材積成長量!$AE$7:$AG$7,0)),IF($F163="地位Ⅲ",INDEX(幹材積成長量!$AK$7:$AM$14,8,MATCH(【入力】吸収量・排出量算定シート!$G163,幹材積成長量!$AK$7:$AM$7,0)),INDEX(幹材積成長量!$AH$7:$AJ$14,8,MATCH(【入力】吸収量・排出量算定シート!$G163,幹材積成長量!$AH$7:$AJ$7,0)))),0)</f>
        <v>0</v>
      </c>
      <c r="DU163" s="187">
        <f>IFERROR(IF($F163="地位Ⅰ",INDEX(幹材積成長量!$AE$7:$AG$14,8,MATCH(【入力】吸収量・排出量算定シート!$G163,幹材積成長量!$AE$7:$AG$7,0)),IF($F163="地位Ⅲ",INDEX(幹材積成長量!$AK$7:$AM$14,8,MATCH(【入力】吸収量・排出量算定シート!$G163,幹材積成長量!$AK$7:$AM$7,0)),INDEX(幹材積成長量!$AH$7:$AJ$14,8,MATCH(【入力】吸収量・排出量算定シート!$G163,幹材積成長量!$AH$7:$AJ$7,0)))),0)</f>
        <v>0</v>
      </c>
      <c r="DV163" s="187">
        <f>IFERROR(IF($F163="地位Ⅰ",INDEX(幹材積成長量!$AE$7:$AG$14,8,MATCH(【入力】吸収量・排出量算定シート!$G163,幹材積成長量!$AE$7:$AG$7,0)),IF($F163="地位Ⅲ",INDEX(幹材積成長量!$AK$7:$AM$14,8,MATCH(【入力】吸収量・排出量算定シート!$G163,幹材積成長量!$AK$7:$AM$7,0)),INDEX(幹材積成長量!$AH$7:$AJ$14,8,MATCH(【入力】吸収量・排出量算定シート!$G163,幹材積成長量!$AH$7:$AJ$7,0)))),0)</f>
        <v>0</v>
      </c>
      <c r="DW163" s="187">
        <f>IFERROR(IF($F163="地位Ⅰ",INDEX(幹材積成長量!$AE$7:$AG$14,8,MATCH(【入力】吸収量・排出量算定シート!$G163,幹材積成長量!$AE$7:$AG$7,0)),IF($F163="地位Ⅲ",INDEX(幹材積成長量!$AK$7:$AM$14,8,MATCH(【入力】吸収量・排出量算定シート!$G163,幹材積成長量!$AK$7:$AM$7,0)),INDEX(幹材積成長量!$AH$7:$AJ$14,8,MATCH(【入力】吸収量・排出量算定シート!$G163,幹材積成長量!$AH$7:$AJ$7,0)))),0)</f>
        <v>0</v>
      </c>
      <c r="DX163" s="187">
        <f>IFERROR(IF($F163="地位Ⅰ",INDEX(幹材積成長量!$AE$7:$AG$14,8,MATCH(【入力】吸収量・排出量算定シート!$G163,幹材積成長量!$AE$7:$AG$7,0)),IF($F163="地位Ⅲ",INDEX(幹材積成長量!$AK$7:$AM$14,8,MATCH(【入力】吸収量・排出量算定シート!$G163,幹材積成長量!$AK$7:$AM$7,0)),INDEX(幹材積成長量!$AH$7:$AJ$14,8,MATCH(【入力】吸収量・排出量算定シート!$G163,幹材積成長量!$AH$7:$AJ$7,0)))),0)</f>
        <v>0</v>
      </c>
      <c r="DY163" s="187">
        <f>IFERROR(IF($F163="地位Ⅰ",INDEX(幹材積成長量!$AE$7:$AG$14,8,MATCH(【入力】吸収量・排出量算定シート!$G163,幹材積成長量!$AE$7:$AG$7,0)),IF($F163="地位Ⅲ",INDEX(幹材積成長量!$AK$7:$AM$14,8,MATCH(【入力】吸収量・排出量算定シート!$G163,幹材積成長量!$AK$7:$AM$7,0)),INDEX(幹材積成長量!$AH$7:$AJ$14,8,MATCH(【入力】吸収量・排出量算定シート!$G163,幹材積成長量!$AH$7:$AJ$7,0)))),0)</f>
        <v>0</v>
      </c>
      <c r="DZ163" s="187">
        <f>IFERROR(IF($F163="地位Ⅰ",INDEX(幹材積成長量!$AE$7:$AG$14,8,MATCH(【入力】吸収量・排出量算定シート!$G163,幹材積成長量!$AE$7:$AG$7,0)),IF($F163="地位Ⅲ",INDEX(幹材積成長量!$AK$7:$AM$14,8,MATCH(【入力】吸収量・排出量算定シート!$G163,幹材積成長量!$AK$7:$AM$7,0)),INDEX(幹材積成長量!$AH$7:$AJ$14,8,MATCH(【入力】吸収量・排出量算定シート!$G163,幹材積成長量!$AH$7:$AJ$7,0)))),0)</f>
        <v>0</v>
      </c>
      <c r="EA163" s="187">
        <f>IFERROR(IF($F163="地位Ⅰ",INDEX(幹材積成長量!$AE$7:$AG$14,8,MATCH(【入力】吸収量・排出量算定シート!$G163,幹材積成長量!$AE$7:$AG$7,0)),IF($F163="地位Ⅲ",INDEX(幹材積成長量!$AK$7:$AM$14,8,MATCH(【入力】吸収量・排出量算定シート!$G163,幹材積成長量!$AK$7:$AM$7,0)),INDEX(幹材積成長量!$AH$7:$AJ$14,8,MATCH(【入力】吸収量・排出量算定シート!$G163,幹材積成長量!$AH$7:$AJ$7,0)))),0)</f>
        <v>0</v>
      </c>
      <c r="EB163" s="187">
        <f>IFERROR(IF($F163="地位Ⅰ",INDEX(幹材積成長量!$AE$7:$AG$14,8,MATCH(【入力】吸収量・排出量算定シート!$G163,幹材積成長量!$AE$7:$AG$7,0)),IF($F163="地位Ⅲ",INDEX(幹材積成長量!$AK$7:$AM$14,8,MATCH(【入力】吸収量・排出量算定シート!$G163,幹材積成長量!$AK$7:$AM$7,0)),INDEX(幹材積成長量!$AH$7:$AJ$14,8,MATCH(【入力】吸収量・排出量算定シート!$G163,幹材積成長量!$AH$7:$AJ$7,0)))),0)</f>
        <v>0</v>
      </c>
      <c r="EC163" s="187">
        <f>IFERROR(IF($F163="地位Ⅰ",INDEX(幹材積成長量!$AE$7:$AG$14,8,MATCH(【入力】吸収量・排出量算定シート!$G163,幹材積成長量!$AE$7:$AG$7,0)),IF($F163="地位Ⅲ",INDEX(幹材積成長量!$AK$7:$AM$14,8,MATCH(【入力】吸収量・排出量算定シート!$G163,幹材積成長量!$AK$7:$AM$7,0)),INDEX(幹材積成長量!$AH$7:$AJ$14,8,MATCH(【入力】吸収量・排出量算定シート!$G163,幹材積成長量!$AH$7:$AJ$7,0)))),0)</f>
        <v>0</v>
      </c>
      <c r="ED163" s="186">
        <f t="shared" si="301"/>
        <v>0</v>
      </c>
      <c r="EE163" s="186">
        <f t="shared" si="302"/>
        <v>0</v>
      </c>
      <c r="EF163" s="186">
        <f t="shared" si="303"/>
        <v>0</v>
      </c>
      <c r="EG163" s="186">
        <f t="shared" si="304"/>
        <v>0</v>
      </c>
      <c r="EH163" s="186">
        <f t="shared" si="305"/>
        <v>0</v>
      </c>
      <c r="EI163" s="186">
        <f t="shared" si="306"/>
        <v>0</v>
      </c>
      <c r="EJ163" s="186">
        <f t="shared" si="307"/>
        <v>0</v>
      </c>
      <c r="EK163" s="186">
        <f t="shared" si="308"/>
        <v>0</v>
      </c>
      <c r="EL163" s="186">
        <f t="shared" si="309"/>
        <v>0</v>
      </c>
      <c r="EM163" s="186">
        <f t="shared" si="310"/>
        <v>0</v>
      </c>
      <c r="EN163" s="186">
        <f t="shared" si="311"/>
        <v>0</v>
      </c>
      <c r="EO163" s="186">
        <f t="shared" si="312"/>
        <v>0</v>
      </c>
      <c r="EP163" s="186">
        <f t="shared" si="313"/>
        <v>0</v>
      </c>
      <c r="EQ163" s="186">
        <f t="shared" si="314"/>
        <v>0</v>
      </c>
      <c r="ER163" s="186">
        <f t="shared" si="315"/>
        <v>0</v>
      </c>
      <c r="ES163" s="186">
        <f t="shared" si="316"/>
        <v>0</v>
      </c>
      <c r="ET163" s="186">
        <f t="shared" si="317"/>
        <v>0</v>
      </c>
    </row>
    <row r="164" spans="2:150" x14ac:dyDescent="0.3">
      <c r="B164" s="3"/>
      <c r="C164" s="3"/>
      <c r="D164" s="3"/>
      <c r="E164" s="3"/>
      <c r="G164" s="217"/>
      <c r="J164" s="3"/>
      <c r="M164" s="187">
        <f>IFERROR(IF($F164="地位Ⅰ",INDEX(幹材積成長量!$S$7:$U$148,MATCH(【入力】吸収量・排出量算定シート!$H164+(M$17-$M$17),幹材積成長量!$S$7:$S$148,0),MATCH($G164,幹材積成長量!$S$7:$U$7,0)),IF($F164="地位Ⅲ",INDEX(幹材積成長量!$Y$7:$AA$148,MATCH(【入力】吸収量・排出量算定シート!$H164+(M$17-$M$17),幹材積成長量!$Y$7:$Y$148,0),MATCH($G164,幹材積成長量!$Y$7:$AA$7,0)),INDEX(幹材積成長量!$V$7:$X$148,MATCH(【入力】吸収量・排出量算定シート!$H164+(M$17-$M$17),幹材積成長量!$V$7:$V$148,0),MATCH($G164,幹材積成長量!$V$7:$X$7,0)))),0)</f>
        <v>0</v>
      </c>
      <c r="N164" s="187">
        <f>IFERROR(IF($F164="地位Ⅰ",INDEX(幹材積成長量!$S$7:$U$148,MATCH(【入力】吸収量・排出量算定シート!$H164+(N$17-$M$17),幹材積成長量!$S$7:$S$148,0),MATCH($G164,幹材積成長量!$S$7:$U$7,0)),IF($F164="地位Ⅲ",INDEX(幹材積成長量!$Y$7:$AA$148,MATCH(【入力】吸収量・排出量算定シート!$H164+(N$17-$M$17),幹材積成長量!$Y$7:$Y$148,0),MATCH($G164,幹材積成長量!$Y$7:$AA$7,0)),INDEX(幹材積成長量!$V$7:$X$148,MATCH(【入力】吸収量・排出量算定シート!$H164+(N$17-$M$17),幹材積成長量!$V$7:$V$148,0),MATCH($G164,幹材積成長量!$V$7:$X$7,0)))),0)</f>
        <v>0</v>
      </c>
      <c r="O164" s="187">
        <f>IFERROR(IF($F164="地位Ⅰ",INDEX(幹材積成長量!$S$7:$U$148,MATCH(【入力】吸収量・排出量算定シート!$H164+(O$17-$M$17),幹材積成長量!$S$7:$S$148,0),MATCH($G164,幹材積成長量!$S$7:$U$7,0)),IF($F164="地位Ⅲ",INDEX(幹材積成長量!$Y$7:$AA$148,MATCH(【入力】吸収量・排出量算定シート!$H164+(O$17-$M$17),幹材積成長量!$Y$7:$Y$148,0),MATCH($G164,幹材積成長量!$Y$7:$AA$7,0)),INDEX(幹材積成長量!$V$7:$X$148,MATCH(【入力】吸収量・排出量算定シート!$H164+(O$17-$M$17),幹材積成長量!$V$7:$V$148,0),MATCH($G164,幹材積成長量!$V$7:$X$7,0)))),0)</f>
        <v>0</v>
      </c>
      <c r="P164" s="187">
        <f>IFERROR(IF($F164="地位Ⅰ",INDEX(幹材積成長量!$S$7:$U$148,MATCH(【入力】吸収量・排出量算定シート!$H164+(P$17-$M$17),幹材積成長量!$S$7:$S$148,0),MATCH($G164,幹材積成長量!$S$7:$U$7,0)),IF($F164="地位Ⅲ",INDEX(幹材積成長量!$Y$7:$AA$148,MATCH(【入力】吸収量・排出量算定シート!$H164+(P$17-$M$17),幹材積成長量!$Y$7:$Y$148,0),MATCH($G164,幹材積成長量!$Y$7:$AA$7,0)),INDEX(幹材積成長量!$V$7:$X$148,MATCH(【入力】吸収量・排出量算定シート!$H164+(P$17-$M$17),幹材積成長量!$V$7:$V$148,0),MATCH($G164,幹材積成長量!$V$7:$X$7,0)))),0)</f>
        <v>0</v>
      </c>
      <c r="Q164" s="187">
        <f>IFERROR(IF($F164="地位Ⅰ",INDEX(幹材積成長量!$S$7:$U$148,MATCH(【入力】吸収量・排出量算定シート!$H164+(Q$17-$M$17),幹材積成長量!$S$7:$S$148,0),MATCH($G164,幹材積成長量!$S$7:$U$7,0)),IF($F164="地位Ⅲ",INDEX(幹材積成長量!$Y$7:$AA$148,MATCH(【入力】吸収量・排出量算定シート!$H164+(Q$17-$M$17),幹材積成長量!$Y$7:$Y$148,0),MATCH($G164,幹材積成長量!$Y$7:$AA$7,0)),INDEX(幹材積成長量!$V$7:$X$148,MATCH(【入力】吸収量・排出量算定シート!$H164+(Q$17-$M$17),幹材積成長量!$V$7:$V$148,0),MATCH($G164,幹材積成長量!$V$7:$X$7,0)))),0)</f>
        <v>0</v>
      </c>
      <c r="R164" s="187">
        <f>IFERROR(IF($F164="地位Ⅰ",INDEX(幹材積成長量!$S$7:$U$148,MATCH(【入力】吸収量・排出量算定シート!$H164+(R$17-$M$17),幹材積成長量!$S$7:$S$148,0),MATCH($G164,幹材積成長量!$S$7:$U$7,0)),IF($F164="地位Ⅲ",INDEX(幹材積成長量!$Y$7:$AA$148,MATCH(【入力】吸収量・排出量算定シート!$H164+(R$17-$M$17),幹材積成長量!$Y$7:$Y$148,0),MATCH($G164,幹材積成長量!$Y$7:$AA$7,0)),INDEX(幹材積成長量!$V$7:$X$148,MATCH(【入力】吸収量・排出量算定シート!$H164+(R$17-$M$17),幹材積成長量!$V$7:$V$148,0),MATCH($G164,幹材積成長量!$V$7:$X$7,0)))),0)</f>
        <v>0</v>
      </c>
      <c r="S164" s="187">
        <f>IFERROR(IF($F164="地位Ⅰ",INDEX(幹材積成長量!$S$7:$U$148,MATCH(【入力】吸収量・排出量算定シート!$H164+(S$17-$M$17),幹材積成長量!$S$7:$S$148,0),MATCH($G164,幹材積成長量!$S$7:$U$7,0)),IF($F164="地位Ⅲ",INDEX(幹材積成長量!$Y$7:$AA$148,MATCH(【入力】吸収量・排出量算定シート!$H164+(S$17-$M$17),幹材積成長量!$Y$7:$Y$148,0),MATCH($G164,幹材積成長量!$Y$7:$AA$7,0)),INDEX(幹材積成長量!$V$7:$X$148,MATCH(【入力】吸収量・排出量算定シート!$H164+(S$17-$M$17),幹材積成長量!$V$7:$V$148,0),MATCH($G164,幹材積成長量!$V$7:$X$7,0)))),0)</f>
        <v>0</v>
      </c>
      <c r="T164" s="187">
        <f>IFERROR(IF($F164="地位Ⅰ",INDEX(幹材積成長量!$S$7:$U$148,MATCH(【入力】吸収量・排出量算定シート!$H164+(T$17-$M$17),幹材積成長量!$S$7:$S$148,0),MATCH($G164,幹材積成長量!$S$7:$U$7,0)),IF($F164="地位Ⅲ",INDEX(幹材積成長量!$Y$7:$AA$148,MATCH(【入力】吸収量・排出量算定シート!$H164+(T$17-$M$17),幹材積成長量!$Y$7:$Y$148,0),MATCH($G164,幹材積成長量!$Y$7:$AA$7,0)),INDEX(幹材積成長量!$V$7:$X$148,MATCH(【入力】吸収量・排出量算定シート!$H164+(T$17-$M$17),幹材積成長量!$V$7:$V$148,0),MATCH($G164,幹材積成長量!$V$7:$X$7,0)))),0)</f>
        <v>0</v>
      </c>
      <c r="U164" s="187">
        <f>IFERROR(IF($F164="地位Ⅰ",INDEX(幹材積成長量!$S$7:$U$148,MATCH(【入力】吸収量・排出量算定シート!$H164+(U$17-$M$17),幹材積成長量!$S$7:$S$148,0),MATCH($G164,幹材積成長量!$S$7:$U$7,0)),IF($F164="地位Ⅲ",INDEX(幹材積成長量!$Y$7:$AA$148,MATCH(【入力】吸収量・排出量算定シート!$H164+(U$17-$M$17),幹材積成長量!$Y$7:$Y$148,0),MATCH($G164,幹材積成長量!$Y$7:$AA$7,0)),INDEX(幹材積成長量!$V$7:$X$148,MATCH(【入力】吸収量・排出量算定シート!$H164+(U$17-$M$17),幹材積成長量!$V$7:$V$148,0),MATCH($G164,幹材積成長量!$V$7:$X$7,0)))),0)</f>
        <v>0</v>
      </c>
      <c r="V164" s="187">
        <f>IFERROR(IF($F164="地位Ⅰ",INDEX(幹材積成長量!$S$7:$U$148,MATCH(【入力】吸収量・排出量算定シート!$H164+(V$17-$M$17),幹材積成長量!$S$7:$S$148,0),MATCH($G164,幹材積成長量!$S$7:$U$7,0)),IF($F164="地位Ⅲ",INDEX(幹材積成長量!$Y$7:$AA$148,MATCH(【入力】吸収量・排出量算定シート!$H164+(V$17-$M$17),幹材積成長量!$Y$7:$Y$148,0),MATCH($G164,幹材積成長量!$Y$7:$AA$7,0)),INDEX(幹材積成長量!$V$7:$X$148,MATCH(【入力】吸収量・排出量算定シート!$H164+(V$17-$M$17),幹材積成長量!$V$7:$V$148,0),MATCH($G164,幹材積成長量!$V$7:$X$7,0)))),0)</f>
        <v>0</v>
      </c>
      <c r="W164" s="187">
        <f>IFERROR(IF($F164="地位Ⅰ",INDEX(幹材積成長量!$S$7:$U$148,MATCH(【入力】吸収量・排出量算定シート!$H164+(W$17-$M$17),幹材積成長量!$S$7:$S$148,0),MATCH($G164,幹材積成長量!$S$7:$U$7,0)),IF($F164="地位Ⅲ",INDEX(幹材積成長量!$Y$7:$AA$148,MATCH(【入力】吸収量・排出量算定シート!$H164+(W$17-$M$17),幹材積成長量!$Y$7:$Y$148,0),MATCH($G164,幹材積成長量!$Y$7:$AA$7,0)),INDEX(幹材積成長量!$V$7:$X$148,MATCH(【入力】吸収量・排出量算定シート!$H164+(W$17-$M$17),幹材積成長量!$V$7:$V$148,0),MATCH($G164,幹材積成長量!$V$7:$X$7,0)))),0)</f>
        <v>0</v>
      </c>
      <c r="X164" s="187">
        <f>IFERROR(IF($F164="地位Ⅰ",INDEX(幹材積成長量!$S$7:$U$148,MATCH(【入力】吸収量・排出量算定シート!$H164+(X$17-$M$17),幹材積成長量!$S$7:$S$148,0),MATCH($G164,幹材積成長量!$S$7:$U$7,0)),IF($F164="地位Ⅲ",INDEX(幹材積成長量!$Y$7:$AA$148,MATCH(【入力】吸収量・排出量算定シート!$H164+(X$17-$M$17),幹材積成長量!$Y$7:$Y$148,0),MATCH($G164,幹材積成長量!$Y$7:$AA$7,0)),INDEX(幹材積成長量!$V$7:$X$148,MATCH(【入力】吸収量・排出量算定シート!$H164+(X$17-$M$17),幹材積成長量!$V$7:$V$148,0),MATCH($G164,幹材積成長量!$V$7:$X$7,0)))),0)</f>
        <v>0</v>
      </c>
      <c r="Y164" s="187">
        <f>IFERROR(IF($F164="地位Ⅰ",INDEX(幹材積成長量!$S$7:$U$148,MATCH(【入力】吸収量・排出量算定シート!$H164+(Y$17-$M$17),幹材積成長量!$S$7:$S$148,0),MATCH($G164,幹材積成長量!$S$7:$U$7,0)),IF($F164="地位Ⅲ",INDEX(幹材積成長量!$Y$7:$AA$148,MATCH(【入力】吸収量・排出量算定シート!$H164+(Y$17-$M$17),幹材積成長量!$Y$7:$Y$148,0),MATCH($G164,幹材積成長量!$Y$7:$AA$7,0)),INDEX(幹材積成長量!$V$7:$X$148,MATCH(【入力】吸収量・排出量算定シート!$H164+(Y$17-$M$17),幹材積成長量!$V$7:$V$148,0),MATCH($G164,幹材積成長量!$V$7:$X$7,0)))),0)</f>
        <v>0</v>
      </c>
      <c r="Z164" s="187">
        <f>IFERROR(IF($F164="地位Ⅰ",INDEX(幹材積成長量!$S$7:$U$148,MATCH(【入力】吸収量・排出量算定シート!$H164+(Z$17-$M$17),幹材積成長量!$S$7:$S$148,0),MATCH($G164,幹材積成長量!$S$7:$U$7,0)),IF($F164="地位Ⅲ",INDEX(幹材積成長量!$Y$7:$AA$148,MATCH(【入力】吸収量・排出量算定シート!$H164+(Z$17-$M$17),幹材積成長量!$Y$7:$Y$148,0),MATCH($G164,幹材積成長量!$Y$7:$AA$7,0)),INDEX(幹材積成長量!$V$7:$X$148,MATCH(【入力】吸収量・排出量算定シート!$H164+(Z$17-$M$17),幹材積成長量!$V$7:$V$148,0),MATCH($G164,幹材積成長量!$V$7:$X$7,0)))),0)</f>
        <v>0</v>
      </c>
      <c r="AA164" s="187">
        <f>IFERROR(IF($F164="地位Ⅰ",INDEX(幹材積成長量!$S$7:$U$148,MATCH(【入力】吸収量・排出量算定シート!$H164+(AA$17-$M$17),幹材積成長量!$S$7:$S$148,0),MATCH($G164,幹材積成長量!$S$7:$U$7,0)),IF($F164="地位Ⅲ",INDEX(幹材積成長量!$Y$7:$AA$148,MATCH(【入力】吸収量・排出量算定シート!$H164+(AA$17-$M$17),幹材積成長量!$Y$7:$Y$148,0),MATCH($G164,幹材積成長量!$Y$7:$AA$7,0)),INDEX(幹材積成長量!$V$7:$X$148,MATCH(【入力】吸収量・排出量算定シート!$H164+(AA$17-$M$17),幹材積成長量!$V$7:$V$148,0),MATCH($G164,幹材積成長量!$V$7:$X$7,0)))),0)</f>
        <v>0</v>
      </c>
      <c r="AB164" s="187">
        <f>IFERROR(IF($F164="地位Ⅰ",INDEX(幹材積成長量!$S$7:$U$148,MATCH(【入力】吸収量・排出量算定シート!$H164+(AB$17-$M$17),幹材積成長量!$S$7:$S$148,0),MATCH($G164,幹材積成長量!$S$7:$U$7,0)),IF($F164="地位Ⅲ",INDEX(幹材積成長量!$Y$7:$AA$148,MATCH(【入力】吸収量・排出量算定シート!$H164+(AB$17-$M$17),幹材積成長量!$Y$7:$Y$148,0),MATCH($G164,幹材積成長量!$Y$7:$AA$7,0)),INDEX(幹材積成長量!$V$7:$X$148,MATCH(【入力】吸収量・排出量算定シート!$H164+(AB$17-$M$17),幹材積成長量!$V$7:$V$148,0),MATCH($G164,幹材積成長量!$V$7:$X$7,0)))),0)</f>
        <v>0</v>
      </c>
      <c r="AC164" s="187">
        <f>IFERROR(IF($F164="地位Ⅰ",INDEX(幹材積成長量!$S$7:$U$148,MATCH(【入力】吸収量・排出量算定シート!$H164+(AC$17-$M$17),幹材積成長量!$S$7:$S$148,0),MATCH($G164,幹材積成長量!$S$7:$U$7,0)),IF($F164="地位Ⅲ",INDEX(幹材積成長量!$Y$7:$AA$148,MATCH(【入力】吸収量・排出量算定シート!$H164+(AC$17-$M$17),幹材積成長量!$Y$7:$Y$148,0),MATCH($G164,幹材積成長量!$Y$7:$AA$7,0)),INDEX(幹材積成長量!$V$7:$X$148,MATCH(【入力】吸収量・排出量算定シート!$H164+(AC$17-$M$17),幹材積成長量!$V$7:$V$148,0),MATCH($G164,幹材積成長量!$V$7:$X$7,0)))),0)</f>
        <v>0</v>
      </c>
      <c r="AD164" s="2">
        <f>IFERROR(INDEX('BEF（拡大係数）'!$A$4:$AO$154,MATCH(【入力】吸収量・排出量算定シート!$H164,'BEF（拡大係数）'!$A$4:$A$154,0),MATCH($G164,'BEF（拡大係数）'!$A$4:$AO$4,0)),0)</f>
        <v>0</v>
      </c>
      <c r="AE164" s="2">
        <f>IFERROR(INDEX('BEF（拡大係数）'!$A$4:$AO$154,MATCH(【入力】吸収量・排出量算定シート!$H164,'BEF（拡大係数）'!$A$4:$A$154,0),MATCH($G164,'BEF（拡大係数）'!$A$4:$AO$4,0)),0)</f>
        <v>0</v>
      </c>
      <c r="AF164" s="2">
        <f>IFERROR(INDEX('BEF（拡大係数）'!$A$4:$AO$154,MATCH(【入力】吸収量・排出量算定シート!$H164,'BEF（拡大係数）'!$A$4:$A$154,0),MATCH($G164,'BEF（拡大係数）'!$A$4:$AO$4,0)),0)</f>
        <v>0</v>
      </c>
      <c r="AG164" s="2">
        <f>IFERROR(INDEX('BEF（拡大係数）'!$A$4:$AO$154,MATCH(【入力】吸収量・排出量算定シート!$H164,'BEF（拡大係数）'!$A$4:$A$154,0),MATCH($G164,'BEF（拡大係数）'!$A$4:$AO$4,0)),0)</f>
        <v>0</v>
      </c>
      <c r="AH164" s="2">
        <f>IFERROR(INDEX('BEF（拡大係数）'!$A$4:$AO$154,MATCH(【入力】吸収量・排出量算定シート!$H164,'BEF（拡大係数）'!$A$4:$A$154,0),MATCH($G164,'BEF（拡大係数）'!$A$4:$AO$4,0)),0)</f>
        <v>0</v>
      </c>
      <c r="AI164" s="2">
        <f>IFERROR(INDEX('BEF（拡大係数）'!$A$4:$AO$154,MATCH(【入力】吸収量・排出量算定シート!$H164,'BEF（拡大係数）'!$A$4:$A$154,0),MATCH($G164,'BEF（拡大係数）'!$A$4:$AO$4,0)),0)</f>
        <v>0</v>
      </c>
      <c r="AJ164" s="2">
        <f>IFERROR(INDEX('BEF（拡大係数）'!$A$4:$AO$154,MATCH(【入力】吸収量・排出量算定シート!$H164,'BEF（拡大係数）'!$A$4:$A$154,0),MATCH($G164,'BEF（拡大係数）'!$A$4:$AO$4,0)),0)</f>
        <v>0</v>
      </c>
      <c r="AK164" s="2">
        <f>IFERROR(INDEX('BEF（拡大係数）'!$A$4:$AO$154,MATCH(【入力】吸収量・排出量算定シート!$H164,'BEF（拡大係数）'!$A$4:$A$154,0),MATCH($G164,'BEF（拡大係数）'!$A$4:$AO$4,0)),0)</f>
        <v>0</v>
      </c>
      <c r="AL164" s="2">
        <f>IFERROR(INDEX('BEF（拡大係数）'!$A$4:$AO$154,MATCH(【入力】吸収量・排出量算定シート!$H164,'BEF（拡大係数）'!$A$4:$A$154,0),MATCH($G164,'BEF（拡大係数）'!$A$4:$AO$4,0)),0)</f>
        <v>0</v>
      </c>
      <c r="AM164" s="2">
        <f>IFERROR(INDEX('BEF（拡大係数）'!$A$4:$AO$154,MATCH(【入力】吸収量・排出量算定シート!$H164,'BEF（拡大係数）'!$A$4:$A$154,0),MATCH($G164,'BEF（拡大係数）'!$A$4:$AO$4,0)),0)</f>
        <v>0</v>
      </c>
      <c r="AN164" s="2">
        <f>IFERROR(INDEX('BEF（拡大係数）'!$A$4:$AO$154,MATCH(【入力】吸収量・排出量算定シート!$H164,'BEF（拡大係数）'!$A$4:$A$154,0),MATCH($G164,'BEF（拡大係数）'!$A$4:$AO$4,0)),0)</f>
        <v>0</v>
      </c>
      <c r="AO164" s="2">
        <f>IFERROR(INDEX('BEF（拡大係数）'!$A$4:$AO$154,MATCH(【入力】吸収量・排出量算定シート!$H164,'BEF（拡大係数）'!$A$4:$A$154,0),MATCH($G164,'BEF（拡大係数）'!$A$4:$AO$4,0)),0)</f>
        <v>0</v>
      </c>
      <c r="AP164" s="2">
        <f>IFERROR(INDEX('BEF（拡大係数）'!$A$4:$AO$154,MATCH(【入力】吸収量・排出量算定シート!$H164,'BEF（拡大係数）'!$A$4:$A$154,0),MATCH($G164,'BEF（拡大係数）'!$A$4:$AO$4,0)),0)</f>
        <v>0</v>
      </c>
      <c r="AQ164" s="2">
        <f>IFERROR(INDEX('BEF（拡大係数）'!$A$4:$AO$154,MATCH(【入力】吸収量・排出量算定シート!$H164,'BEF（拡大係数）'!$A$4:$A$154,0),MATCH($G164,'BEF（拡大係数）'!$A$4:$AO$4,0)),0)</f>
        <v>0</v>
      </c>
      <c r="AR164" s="2">
        <f>IFERROR(INDEX('BEF（拡大係数）'!$A$4:$AO$154,MATCH(【入力】吸収量・排出量算定シート!$H164,'BEF（拡大係数）'!$A$4:$A$154,0),MATCH($G164,'BEF（拡大係数）'!$A$4:$AO$4,0)),0)</f>
        <v>0</v>
      </c>
      <c r="AS164" s="2">
        <f>IFERROR(INDEX('BEF（拡大係数）'!$A$4:$AO$154,MATCH(【入力】吸収量・排出量算定シート!$H164,'BEF（拡大係数）'!$A$4:$A$154,0),MATCH($G164,'BEF（拡大係数）'!$A$4:$AO$4,0)),0)</f>
        <v>0</v>
      </c>
      <c r="AT164" s="2">
        <f>IFERROR(INDEX('BEF（拡大係数）'!$A$4:$AO$154,MATCH(【入力】吸収量・排出量算定シート!$H164,'BEF（拡大係数）'!$A$4:$A$154,0),MATCH($G164,'BEF（拡大係数）'!$A$4:$AO$4,0)),0)</f>
        <v>0</v>
      </c>
      <c r="AU164" s="2">
        <f>IFERROR(VLOOKUP($G164,パラメータ_オリジナル!$B$6:$G$45,4,FALSE),0)</f>
        <v>0</v>
      </c>
      <c r="AV164" s="2">
        <f>IFERROR(VLOOKUP($G164,パラメータ_オリジナル!$B$6:$G$45,5,FALSE),0)</f>
        <v>0</v>
      </c>
      <c r="AW164" s="2">
        <f>IFERROR(VLOOKUP($G164,パラメータ_オリジナル!$B$6:$G$45,6,FALSE),0)</f>
        <v>0</v>
      </c>
      <c r="AX164" s="125">
        <f t="shared" si="250"/>
        <v>0</v>
      </c>
      <c r="AY164" s="125">
        <f t="shared" si="251"/>
        <v>0</v>
      </c>
      <c r="AZ164" s="125">
        <f t="shared" si="252"/>
        <v>0</v>
      </c>
      <c r="BA164" s="125">
        <f t="shared" si="253"/>
        <v>0</v>
      </c>
      <c r="BB164" s="125">
        <f t="shared" si="254"/>
        <v>0</v>
      </c>
      <c r="BC164" s="125">
        <f t="shared" si="255"/>
        <v>0</v>
      </c>
      <c r="BD164" s="125">
        <f t="shared" si="256"/>
        <v>0</v>
      </c>
      <c r="BE164" s="125">
        <f t="shared" si="257"/>
        <v>0</v>
      </c>
      <c r="BF164" s="125">
        <f t="shared" si="258"/>
        <v>0</v>
      </c>
      <c r="BG164" s="125">
        <f t="shared" si="259"/>
        <v>0</v>
      </c>
      <c r="BH164" s="125">
        <f t="shared" si="260"/>
        <v>0</v>
      </c>
      <c r="BI164" s="125">
        <f t="shared" si="261"/>
        <v>0</v>
      </c>
      <c r="BJ164" s="125">
        <f t="shared" si="262"/>
        <v>0</v>
      </c>
      <c r="BK164" s="125">
        <f t="shared" si="263"/>
        <v>0</v>
      </c>
      <c r="BL164" s="125">
        <f t="shared" si="264"/>
        <v>0</v>
      </c>
      <c r="BM164" s="125">
        <f t="shared" si="265"/>
        <v>0</v>
      </c>
      <c r="BN164" s="125">
        <f t="shared" si="266"/>
        <v>0</v>
      </c>
      <c r="BO164" s="125">
        <f t="shared" si="267"/>
        <v>0</v>
      </c>
      <c r="BP164" s="125">
        <f t="shared" si="268"/>
        <v>0</v>
      </c>
      <c r="BQ164" s="125">
        <f t="shared" si="269"/>
        <v>0</v>
      </c>
      <c r="BR164" s="125">
        <f t="shared" si="270"/>
        <v>0</v>
      </c>
      <c r="BS164" s="125">
        <f t="shared" si="271"/>
        <v>0</v>
      </c>
      <c r="BT164" s="125">
        <f t="shared" si="272"/>
        <v>0</v>
      </c>
      <c r="BU164" s="125">
        <f t="shared" si="273"/>
        <v>0</v>
      </c>
      <c r="BV164" s="125">
        <f t="shared" si="274"/>
        <v>0</v>
      </c>
      <c r="BW164" s="125">
        <f t="shared" si="275"/>
        <v>0</v>
      </c>
      <c r="BX164" s="125">
        <f t="shared" si="276"/>
        <v>0</v>
      </c>
      <c r="BY164" s="125">
        <f t="shared" si="277"/>
        <v>0</v>
      </c>
      <c r="BZ164" s="125">
        <f t="shared" si="278"/>
        <v>0</v>
      </c>
      <c r="CA164" s="125">
        <f t="shared" si="279"/>
        <v>0</v>
      </c>
      <c r="CB164" s="125">
        <f t="shared" si="280"/>
        <v>0</v>
      </c>
      <c r="CC164" s="125">
        <f t="shared" si="281"/>
        <v>0</v>
      </c>
      <c r="CD164" s="125">
        <f t="shared" si="282"/>
        <v>0</v>
      </c>
      <c r="CE164" s="125">
        <f t="shared" si="283"/>
        <v>0</v>
      </c>
      <c r="CF164" s="2">
        <f>IFERROR(IF($F164="地位Ⅰ",INDEX(幹材積成長量!$I$7:$K$148,MATCH((【入力】吸収量・排出量算定シート!$H164+(【入力】吸収量・排出量算定シート!CF$17-【入力】吸収量・排出量算定シート!$CF$17)),幹材積成長量!$I$7:$I$148,0),MATCH(【入力】吸収量・排出量算定シート!$G164,幹材積成長量!$I$7:$K$7,0)),IF($F164="地位Ⅲ",INDEX(幹材積成長量!$O$7:$Q$148,MATCH((【入力】吸収量・排出量算定シート!$H164+(【入力】吸収量・排出量算定シート!CF$17-【入力】吸収量・排出量算定シート!$CF$17)),幹材積成長量!$O$7:$O$148,0),MATCH(【入力】吸収量・排出量算定シート!$G164,幹材積成長量!$O$7:$Q$7,0)),INDEX(幹材積成長量!$L$7:$N$148,MATCH((【入力】吸収量・排出量算定シート!$H164+(【入力】吸収量・排出量算定シート!CF$17-【入力】吸収量・排出量算定シート!$CF$17)),幹材積成長量!$L$7:$L$148,0),MATCH(【入力】吸収量・排出量算定シート!$G164,幹材積成長量!$L$7:$N$7,0)))),0)</f>
        <v>0</v>
      </c>
      <c r="CG164" s="2">
        <f>IFERROR(IF($F164="地位Ⅰ",INDEX(幹材積成長量!$I$7:$K$148,MATCH((【入力】吸収量・排出量算定シート!$H164+(【入力】吸収量・排出量算定シート!CG$17-【入力】吸収量・排出量算定シート!$CF$17)),幹材積成長量!$I$7:$I$148,0),MATCH(【入力】吸収量・排出量算定シート!$G164,幹材積成長量!$I$7:$K$7,0)),IF($F164="地位Ⅲ",INDEX(幹材積成長量!$O$7:$Q$148,MATCH((【入力】吸収量・排出量算定シート!$H164+(【入力】吸収量・排出量算定シート!CG$17-【入力】吸収量・排出量算定シート!$CF$17)),幹材積成長量!$O$7:$O$148,0),MATCH(【入力】吸収量・排出量算定シート!$G164,幹材積成長量!$O$7:$Q$7,0)),INDEX(幹材積成長量!$L$7:$N$148,MATCH((【入力】吸収量・排出量算定シート!$H164+(【入力】吸収量・排出量算定シート!CG$17-【入力】吸収量・排出量算定シート!$CF$17)),幹材積成長量!$L$7:$L$148,0),MATCH(【入力】吸収量・排出量算定シート!$G164,幹材積成長量!$L$7:$N$7,0)))),0)</f>
        <v>0</v>
      </c>
      <c r="CH164" s="2">
        <f>IFERROR(IF($F164="地位Ⅰ",INDEX(幹材積成長量!$I$7:$K$148,MATCH((【入力】吸収量・排出量算定シート!$H164+(【入力】吸収量・排出量算定シート!CH$17-【入力】吸収量・排出量算定シート!$CF$17)),幹材積成長量!$I$7:$I$148,0),MATCH(【入力】吸収量・排出量算定シート!$G164,幹材積成長量!$I$7:$K$7,0)),IF($F164="地位Ⅲ",INDEX(幹材積成長量!$O$7:$Q$148,MATCH((【入力】吸収量・排出量算定シート!$H164+(【入力】吸収量・排出量算定シート!CH$17-【入力】吸収量・排出量算定シート!$CF$17)),幹材積成長量!$O$7:$O$148,0),MATCH(【入力】吸収量・排出量算定シート!$G164,幹材積成長量!$O$7:$Q$7,0)),INDEX(幹材積成長量!$L$7:$N$148,MATCH((【入力】吸収量・排出量算定シート!$H164+(【入力】吸収量・排出量算定シート!CH$17-【入力】吸収量・排出量算定シート!$CF$17)),幹材積成長量!$L$7:$L$148,0),MATCH(【入力】吸収量・排出量算定シート!$G164,幹材積成長量!$L$7:$N$7,0)))),0)</f>
        <v>0</v>
      </c>
      <c r="CI164" s="2">
        <f>IFERROR(IF($F164="地位Ⅰ",INDEX(幹材積成長量!$I$7:$K$148,MATCH((【入力】吸収量・排出量算定シート!$H164+(【入力】吸収量・排出量算定シート!CI$17-【入力】吸収量・排出量算定シート!$CF$17)),幹材積成長量!$I$7:$I$148,0),MATCH(【入力】吸収量・排出量算定シート!$G164,幹材積成長量!$I$7:$K$7,0)),IF($F164="地位Ⅲ",INDEX(幹材積成長量!$O$7:$Q$148,MATCH((【入力】吸収量・排出量算定シート!$H164+(【入力】吸収量・排出量算定シート!CI$17-【入力】吸収量・排出量算定シート!$CF$17)),幹材積成長量!$O$7:$O$148,0),MATCH(【入力】吸収量・排出量算定シート!$G164,幹材積成長量!$O$7:$Q$7,0)),INDEX(幹材積成長量!$L$7:$N$148,MATCH((【入力】吸収量・排出量算定シート!$H164+(【入力】吸収量・排出量算定シート!CI$17-【入力】吸収量・排出量算定シート!$CF$17)),幹材積成長量!$L$7:$L$148,0),MATCH(【入力】吸収量・排出量算定シート!$G164,幹材積成長量!$L$7:$N$7,0)))),0)</f>
        <v>0</v>
      </c>
      <c r="CJ164" s="2">
        <f>IFERROR(IF($F164="地位Ⅰ",INDEX(幹材積成長量!$I$7:$K$148,MATCH((【入力】吸収量・排出量算定シート!$H164+(【入力】吸収量・排出量算定シート!CJ$17-【入力】吸収量・排出量算定シート!$CF$17)),幹材積成長量!$I$7:$I$148,0),MATCH(【入力】吸収量・排出量算定シート!$G164,幹材積成長量!$I$7:$K$7,0)),IF($F164="地位Ⅲ",INDEX(幹材積成長量!$O$7:$Q$148,MATCH((【入力】吸収量・排出量算定シート!$H164+(【入力】吸収量・排出量算定シート!CJ$17-【入力】吸収量・排出量算定シート!$CF$17)),幹材積成長量!$O$7:$O$148,0),MATCH(【入力】吸収量・排出量算定シート!$G164,幹材積成長量!$O$7:$Q$7,0)),INDEX(幹材積成長量!$L$7:$N$148,MATCH((【入力】吸収量・排出量算定シート!$H164+(【入力】吸収量・排出量算定シート!CJ$17-【入力】吸収量・排出量算定シート!$CF$17)),幹材積成長量!$L$7:$L$148,0),MATCH(【入力】吸収量・排出量算定シート!$G164,幹材積成長量!$L$7:$N$7,0)))),0)</f>
        <v>0</v>
      </c>
      <c r="CK164" s="2">
        <f>IFERROR(IF($F164="地位Ⅰ",INDEX(幹材積成長量!$I$7:$K$148,MATCH((【入力】吸収量・排出量算定シート!$H164+(【入力】吸収量・排出量算定シート!CK$17-【入力】吸収量・排出量算定シート!$CF$17)),幹材積成長量!$I$7:$I$148,0),MATCH(【入力】吸収量・排出量算定シート!$G164,幹材積成長量!$I$7:$K$7,0)),IF($F164="地位Ⅲ",INDEX(幹材積成長量!$O$7:$Q$148,MATCH((【入力】吸収量・排出量算定シート!$H164+(【入力】吸収量・排出量算定シート!CK$17-【入力】吸収量・排出量算定シート!$CF$17)),幹材積成長量!$O$7:$O$148,0),MATCH(【入力】吸収量・排出量算定シート!$G164,幹材積成長量!$O$7:$Q$7,0)),INDEX(幹材積成長量!$L$7:$N$148,MATCH((【入力】吸収量・排出量算定シート!$H164+(【入力】吸収量・排出量算定シート!CK$17-【入力】吸収量・排出量算定シート!$CF$17)),幹材積成長量!$L$7:$L$148,0),MATCH(【入力】吸収量・排出量算定シート!$G164,幹材積成長量!$L$7:$N$7,0)))),0)</f>
        <v>0</v>
      </c>
      <c r="CL164" s="2">
        <f>IFERROR(IF($F164="地位Ⅰ",INDEX(幹材積成長量!$I$7:$K$148,MATCH((【入力】吸収量・排出量算定シート!$H164+(【入力】吸収量・排出量算定シート!CL$17-【入力】吸収量・排出量算定シート!$CF$17)),幹材積成長量!$I$7:$I$148,0),MATCH(【入力】吸収量・排出量算定シート!$G164,幹材積成長量!$I$7:$K$7,0)),IF($F164="地位Ⅲ",INDEX(幹材積成長量!$O$7:$Q$148,MATCH((【入力】吸収量・排出量算定シート!$H164+(【入力】吸収量・排出量算定シート!CL$17-【入力】吸収量・排出量算定シート!$CF$17)),幹材積成長量!$O$7:$O$148,0),MATCH(【入力】吸収量・排出量算定シート!$G164,幹材積成長量!$O$7:$Q$7,0)),INDEX(幹材積成長量!$L$7:$N$148,MATCH((【入力】吸収量・排出量算定シート!$H164+(【入力】吸収量・排出量算定シート!CL$17-【入力】吸収量・排出量算定シート!$CF$17)),幹材積成長量!$L$7:$L$148,0),MATCH(【入力】吸収量・排出量算定シート!$G164,幹材積成長量!$L$7:$N$7,0)))),0)</f>
        <v>0</v>
      </c>
      <c r="CM164" s="2">
        <f>IFERROR(IF($F164="地位Ⅰ",INDEX(幹材積成長量!$I$7:$K$148,MATCH((【入力】吸収量・排出量算定シート!$H164+(【入力】吸収量・排出量算定シート!CM$17-【入力】吸収量・排出量算定シート!$CF$17)),幹材積成長量!$I$7:$I$148,0),MATCH(【入力】吸収量・排出量算定シート!$G164,幹材積成長量!$I$7:$K$7,0)),IF($F164="地位Ⅲ",INDEX(幹材積成長量!$O$7:$Q$148,MATCH((【入力】吸収量・排出量算定シート!$H164+(【入力】吸収量・排出量算定シート!CM$17-【入力】吸収量・排出量算定シート!$CF$17)),幹材積成長量!$O$7:$O$148,0),MATCH(【入力】吸収量・排出量算定シート!$G164,幹材積成長量!$O$7:$Q$7,0)),INDEX(幹材積成長量!$L$7:$N$148,MATCH((【入力】吸収量・排出量算定シート!$H164+(【入力】吸収量・排出量算定シート!CM$17-【入力】吸収量・排出量算定シート!$CF$17)),幹材積成長量!$L$7:$L$148,0),MATCH(【入力】吸収量・排出量算定シート!$G164,幹材積成長量!$L$7:$N$7,0)))),0)</f>
        <v>0</v>
      </c>
      <c r="CN164" s="2">
        <f>IFERROR(IF($F164="地位Ⅰ",INDEX(幹材積成長量!$I$7:$K$148,MATCH((【入力】吸収量・排出量算定シート!$H164+(【入力】吸収量・排出量算定シート!CN$17-【入力】吸収量・排出量算定シート!$CF$17)),幹材積成長量!$I$7:$I$148,0),MATCH(【入力】吸収量・排出量算定シート!$G164,幹材積成長量!$I$7:$K$7,0)),IF($F164="地位Ⅲ",INDEX(幹材積成長量!$O$7:$Q$148,MATCH((【入力】吸収量・排出量算定シート!$H164+(【入力】吸収量・排出量算定シート!CN$17-【入力】吸収量・排出量算定シート!$CF$17)),幹材積成長量!$O$7:$O$148,0),MATCH(【入力】吸収量・排出量算定シート!$G164,幹材積成長量!$O$7:$Q$7,0)),INDEX(幹材積成長量!$L$7:$N$148,MATCH((【入力】吸収量・排出量算定シート!$H164+(【入力】吸収量・排出量算定シート!CN$17-【入力】吸収量・排出量算定シート!$CF$17)),幹材積成長量!$L$7:$L$148,0),MATCH(【入力】吸収量・排出量算定シート!$G164,幹材積成長量!$L$7:$N$7,0)))),0)</f>
        <v>0</v>
      </c>
      <c r="CO164" s="2">
        <f>IFERROR(IF($F164="地位Ⅰ",INDEX(幹材積成長量!$I$7:$K$148,MATCH((【入力】吸収量・排出量算定シート!$H164+(【入力】吸収量・排出量算定シート!CO$17-【入力】吸収量・排出量算定シート!$CF$17)),幹材積成長量!$I$7:$I$148,0),MATCH(【入力】吸収量・排出量算定シート!$G164,幹材積成長量!$I$7:$K$7,0)),IF($F164="地位Ⅲ",INDEX(幹材積成長量!$O$7:$Q$148,MATCH((【入力】吸収量・排出量算定シート!$H164+(【入力】吸収量・排出量算定シート!CO$17-【入力】吸収量・排出量算定シート!$CF$17)),幹材積成長量!$O$7:$O$148,0),MATCH(【入力】吸収量・排出量算定シート!$G164,幹材積成長量!$O$7:$Q$7,0)),INDEX(幹材積成長量!$L$7:$N$148,MATCH((【入力】吸収量・排出量算定シート!$H164+(【入力】吸収量・排出量算定シート!CO$17-【入力】吸収量・排出量算定シート!$CF$17)),幹材積成長量!$L$7:$L$148,0),MATCH(【入力】吸収量・排出量算定シート!$G164,幹材積成長量!$L$7:$N$7,0)))),0)</f>
        <v>0</v>
      </c>
      <c r="CP164" s="2">
        <f>IFERROR(IF($F164="地位Ⅰ",INDEX(幹材積成長量!$I$7:$K$148,MATCH((【入力】吸収量・排出量算定シート!$H164+(【入力】吸収量・排出量算定シート!CP$17-【入力】吸収量・排出量算定シート!$CF$17)),幹材積成長量!$I$7:$I$148,0),MATCH(【入力】吸収量・排出量算定シート!$G164,幹材積成長量!$I$7:$K$7,0)),IF($F164="地位Ⅲ",INDEX(幹材積成長量!$O$7:$Q$148,MATCH((【入力】吸収量・排出量算定シート!$H164+(【入力】吸収量・排出量算定シート!CP$17-【入力】吸収量・排出量算定シート!$CF$17)),幹材積成長量!$O$7:$O$148,0),MATCH(【入力】吸収量・排出量算定シート!$G164,幹材積成長量!$O$7:$Q$7,0)),INDEX(幹材積成長量!$L$7:$N$148,MATCH((【入力】吸収量・排出量算定シート!$H164+(【入力】吸収量・排出量算定シート!CP$17-【入力】吸収量・排出量算定シート!$CF$17)),幹材積成長量!$L$7:$L$148,0),MATCH(【入力】吸収量・排出量算定シート!$G164,幹材積成長量!$L$7:$N$7,0)))),0)</f>
        <v>0</v>
      </c>
      <c r="CQ164" s="2">
        <f>IFERROR(IF($F164="地位Ⅰ",INDEX(幹材積成長量!$I$7:$K$148,MATCH((【入力】吸収量・排出量算定シート!$H164+(【入力】吸収量・排出量算定シート!CQ$17-【入力】吸収量・排出量算定シート!$CF$17)),幹材積成長量!$I$7:$I$148,0),MATCH(【入力】吸収量・排出量算定シート!$G164,幹材積成長量!$I$7:$K$7,0)),IF($F164="地位Ⅲ",INDEX(幹材積成長量!$O$7:$Q$148,MATCH((【入力】吸収量・排出量算定シート!$H164+(【入力】吸収量・排出量算定シート!CQ$17-【入力】吸収量・排出量算定シート!$CF$17)),幹材積成長量!$O$7:$O$148,0),MATCH(【入力】吸収量・排出量算定シート!$G164,幹材積成長量!$O$7:$Q$7,0)),INDEX(幹材積成長量!$L$7:$N$148,MATCH((【入力】吸収量・排出量算定シート!$H164+(【入力】吸収量・排出量算定シート!CQ$17-【入力】吸収量・排出量算定シート!$CF$17)),幹材積成長量!$L$7:$L$148,0),MATCH(【入力】吸収量・排出量算定シート!$G164,幹材積成長量!$L$7:$N$7,0)))),0)</f>
        <v>0</v>
      </c>
      <c r="CR164" s="2">
        <f>IFERROR(IF($F164="地位Ⅰ",INDEX(幹材積成長量!$I$7:$K$148,MATCH((【入力】吸収量・排出量算定シート!$H164+(【入力】吸収量・排出量算定シート!CR$17-【入力】吸収量・排出量算定シート!$CF$17)),幹材積成長量!$I$7:$I$148,0),MATCH(【入力】吸収量・排出量算定シート!$G164,幹材積成長量!$I$7:$K$7,0)),IF($F164="地位Ⅲ",INDEX(幹材積成長量!$O$7:$Q$148,MATCH((【入力】吸収量・排出量算定シート!$H164+(【入力】吸収量・排出量算定シート!CR$17-【入力】吸収量・排出量算定シート!$CF$17)),幹材積成長量!$O$7:$O$148,0),MATCH(【入力】吸収量・排出量算定シート!$G164,幹材積成長量!$O$7:$Q$7,0)),INDEX(幹材積成長量!$L$7:$N$148,MATCH((【入力】吸収量・排出量算定シート!$H164+(【入力】吸収量・排出量算定シート!CR$17-【入力】吸収量・排出量算定シート!$CF$17)),幹材積成長量!$L$7:$L$148,0),MATCH(【入力】吸収量・排出量算定シート!$G164,幹材積成長量!$L$7:$N$7,0)))),0)</f>
        <v>0</v>
      </c>
      <c r="CS164" s="2">
        <f>IFERROR(IF($F164="地位Ⅰ",INDEX(幹材積成長量!$I$7:$K$148,MATCH((【入力】吸収量・排出量算定シート!$H164+(【入力】吸収量・排出量算定シート!CS$17-【入力】吸収量・排出量算定シート!$CF$17)),幹材積成長量!$I$7:$I$148,0),MATCH(【入力】吸収量・排出量算定シート!$G164,幹材積成長量!$I$7:$K$7,0)),IF($F164="地位Ⅲ",INDEX(幹材積成長量!$O$7:$Q$148,MATCH((【入力】吸収量・排出量算定シート!$H164+(【入力】吸収量・排出量算定シート!CS$17-【入力】吸収量・排出量算定シート!$CF$17)),幹材積成長量!$O$7:$O$148,0),MATCH(【入力】吸収量・排出量算定シート!$G164,幹材積成長量!$O$7:$Q$7,0)),INDEX(幹材積成長量!$L$7:$N$148,MATCH((【入力】吸収量・排出量算定シート!$H164+(【入力】吸収量・排出量算定シート!CS$17-【入力】吸収量・排出量算定シート!$CF$17)),幹材積成長量!$L$7:$L$148,0),MATCH(【入力】吸収量・排出量算定シート!$G164,幹材積成長量!$L$7:$N$7,0)))),0)</f>
        <v>0</v>
      </c>
      <c r="CT164" s="2">
        <f>IFERROR(IF($F164="地位Ⅰ",INDEX(幹材積成長量!$I$7:$K$148,MATCH((【入力】吸収量・排出量算定シート!$H164+(【入力】吸収量・排出量算定シート!CT$17-【入力】吸収量・排出量算定シート!$CF$17)),幹材積成長量!$I$7:$I$148,0),MATCH(【入力】吸収量・排出量算定シート!$G164,幹材積成長量!$I$7:$K$7,0)),IF($F164="地位Ⅲ",INDEX(幹材積成長量!$O$7:$Q$148,MATCH((【入力】吸収量・排出量算定シート!$H164+(【入力】吸収量・排出量算定シート!CT$17-【入力】吸収量・排出量算定シート!$CF$17)),幹材積成長量!$O$7:$O$148,0),MATCH(【入力】吸収量・排出量算定シート!$G164,幹材積成長量!$O$7:$Q$7,0)),INDEX(幹材積成長量!$L$7:$N$148,MATCH((【入力】吸収量・排出量算定シート!$H164+(【入力】吸収量・排出量算定シート!CT$17-【入力】吸収量・排出量算定シート!$CF$17)),幹材積成長量!$L$7:$L$148,0),MATCH(【入力】吸収量・排出量算定シート!$G164,幹材積成長量!$L$7:$N$7,0)))),0)</f>
        <v>0</v>
      </c>
      <c r="CU164" s="2">
        <f>IFERROR(IF($F164="地位Ⅰ",INDEX(幹材積成長量!$I$7:$K$148,MATCH((【入力】吸収量・排出量算定シート!$H164+(【入力】吸収量・排出量算定シート!CU$17-【入力】吸収量・排出量算定シート!$CF$17)),幹材積成長量!$I$7:$I$148,0),MATCH(【入力】吸収量・排出量算定シート!$G164,幹材積成長量!$I$7:$K$7,0)),IF($F164="地位Ⅲ",INDEX(幹材積成長量!$O$7:$Q$148,MATCH((【入力】吸収量・排出量算定シート!$H164+(【入力】吸収量・排出量算定シート!CU$17-【入力】吸収量・排出量算定シート!$CF$17)),幹材積成長量!$O$7:$O$148,0),MATCH(【入力】吸収量・排出量算定シート!$G164,幹材積成長量!$O$7:$Q$7,0)),INDEX(幹材積成長量!$L$7:$N$148,MATCH((【入力】吸収量・排出量算定シート!$H164+(【入力】吸収量・排出量算定シート!CU$17-【入力】吸収量・排出量算定シート!$CF$17)),幹材積成長量!$L$7:$L$148,0),MATCH(【入力】吸収量・排出量算定シート!$G164,幹材積成長量!$L$7:$N$7,0)))),0)</f>
        <v>0</v>
      </c>
      <c r="CV164" s="2">
        <f>IFERROR(IF($F164="地位Ⅰ",INDEX(幹材積成長量!$I$7:$K$148,MATCH((【入力】吸収量・排出量算定シート!$H164+(【入力】吸収量・排出量算定シート!CV$17-【入力】吸収量・排出量算定シート!$CF$17)),幹材積成長量!$I$7:$I$148,0),MATCH(【入力】吸収量・排出量算定シート!$G164,幹材積成長量!$I$7:$K$7,0)),IF($F164="地位Ⅲ",INDEX(幹材積成長量!$O$7:$Q$148,MATCH((【入力】吸収量・排出量算定シート!$H164+(【入力】吸収量・排出量算定シート!CV$17-【入力】吸収量・排出量算定シート!$CF$17)),幹材積成長量!$O$7:$O$148,0),MATCH(【入力】吸収量・排出量算定シート!$G164,幹材積成長量!$O$7:$Q$7,0)),INDEX(幹材積成長量!$L$7:$N$148,MATCH((【入力】吸収量・排出量算定シート!$H164+(【入力】吸収量・排出量算定シート!CV$17-【入力】吸収量・排出量算定シート!$CF$17)),幹材積成長量!$L$7:$L$148,0),MATCH(【入力】吸収量・排出量算定シート!$G164,幹材積成長量!$L$7:$N$7,0)))),0)</f>
        <v>0</v>
      </c>
      <c r="CW164" s="2">
        <f t="shared" si="284"/>
        <v>0</v>
      </c>
      <c r="CX164" s="2">
        <f t="shared" si="285"/>
        <v>0</v>
      </c>
      <c r="CY164" s="2">
        <f t="shared" si="286"/>
        <v>0</v>
      </c>
      <c r="CZ164" s="2">
        <f t="shared" si="287"/>
        <v>0</v>
      </c>
      <c r="DA164" s="2">
        <f t="shared" si="288"/>
        <v>0</v>
      </c>
      <c r="DB164" s="2">
        <f t="shared" si="289"/>
        <v>0</v>
      </c>
      <c r="DC164" s="2">
        <f t="shared" si="290"/>
        <v>0</v>
      </c>
      <c r="DD164" s="2">
        <f t="shared" si="291"/>
        <v>0</v>
      </c>
      <c r="DE164" s="2">
        <f t="shared" si="292"/>
        <v>0</v>
      </c>
      <c r="DF164" s="2">
        <f t="shared" si="293"/>
        <v>0</v>
      </c>
      <c r="DG164" s="2">
        <f t="shared" si="294"/>
        <v>0</v>
      </c>
      <c r="DH164" s="2">
        <f t="shared" si="295"/>
        <v>0</v>
      </c>
      <c r="DI164" s="2">
        <f t="shared" si="296"/>
        <v>0</v>
      </c>
      <c r="DJ164" s="2">
        <f t="shared" si="297"/>
        <v>0</v>
      </c>
      <c r="DK164" s="2">
        <f t="shared" si="298"/>
        <v>0</v>
      </c>
      <c r="DL164" s="2">
        <f t="shared" si="299"/>
        <v>0</v>
      </c>
      <c r="DM164" s="2">
        <f t="shared" si="300"/>
        <v>0</v>
      </c>
      <c r="DN164" s="187">
        <f>IFERROR(IF($F164="地位Ⅰ",INDEX(幹材積成長量!$AE$7:$AG$14,8,MATCH(【入力】吸収量・排出量算定シート!$G164,幹材積成長量!$AE$7:$AG$7,0)),IF($F164="地位Ⅲ",INDEX(幹材積成長量!$AK$7:$AM$14,8,MATCH(【入力】吸収量・排出量算定シート!$G164,幹材積成長量!$AK$7:$AM$7,0)),INDEX(幹材積成長量!$AH$7:$AJ$14,8,MATCH(【入力】吸収量・排出量算定シート!$G164,幹材積成長量!$AH$7:$AJ$7,0)))),0)</f>
        <v>0</v>
      </c>
      <c r="DO164" s="187">
        <f>IFERROR(IF($F164="地位Ⅰ",INDEX(幹材積成長量!$AE$7:$AG$14,8,MATCH(【入力】吸収量・排出量算定シート!$G164,幹材積成長量!$AE$7:$AG$7,0)),IF($F164="地位Ⅲ",INDEX(幹材積成長量!$AK$7:$AM$14,8,MATCH(【入力】吸収量・排出量算定シート!$G164,幹材積成長量!$AK$7:$AM$7,0)),INDEX(幹材積成長量!$AH$7:$AJ$14,8,MATCH(【入力】吸収量・排出量算定シート!$G164,幹材積成長量!$AH$7:$AJ$7,0)))),0)</f>
        <v>0</v>
      </c>
      <c r="DP164" s="187">
        <f>IFERROR(IF($F164="地位Ⅰ",INDEX(幹材積成長量!$AE$7:$AG$14,8,MATCH(【入力】吸収量・排出量算定シート!$G164,幹材積成長量!$AE$7:$AG$7,0)),IF($F164="地位Ⅲ",INDEX(幹材積成長量!$AK$7:$AM$14,8,MATCH(【入力】吸収量・排出量算定シート!$G164,幹材積成長量!$AK$7:$AM$7,0)),INDEX(幹材積成長量!$AH$7:$AJ$14,8,MATCH(【入力】吸収量・排出量算定シート!$G164,幹材積成長量!$AH$7:$AJ$7,0)))),0)</f>
        <v>0</v>
      </c>
      <c r="DQ164" s="187">
        <f>IFERROR(IF($F164="地位Ⅰ",INDEX(幹材積成長量!$AE$7:$AG$14,8,MATCH(【入力】吸収量・排出量算定シート!$G164,幹材積成長量!$AE$7:$AG$7,0)),IF($F164="地位Ⅲ",INDEX(幹材積成長量!$AK$7:$AM$14,8,MATCH(【入力】吸収量・排出量算定シート!$G164,幹材積成長量!$AK$7:$AM$7,0)),INDEX(幹材積成長量!$AH$7:$AJ$14,8,MATCH(【入力】吸収量・排出量算定シート!$G164,幹材積成長量!$AH$7:$AJ$7,0)))),0)</f>
        <v>0</v>
      </c>
      <c r="DR164" s="187">
        <f>IFERROR(IF($F164="地位Ⅰ",INDEX(幹材積成長量!$AE$7:$AG$14,8,MATCH(【入力】吸収量・排出量算定シート!$G164,幹材積成長量!$AE$7:$AG$7,0)),IF($F164="地位Ⅲ",INDEX(幹材積成長量!$AK$7:$AM$14,8,MATCH(【入力】吸収量・排出量算定シート!$G164,幹材積成長量!$AK$7:$AM$7,0)),INDEX(幹材積成長量!$AH$7:$AJ$14,8,MATCH(【入力】吸収量・排出量算定シート!$G164,幹材積成長量!$AH$7:$AJ$7,0)))),0)</f>
        <v>0</v>
      </c>
      <c r="DS164" s="187">
        <f>IFERROR(IF($F164="地位Ⅰ",INDEX(幹材積成長量!$AE$7:$AG$14,8,MATCH(【入力】吸収量・排出量算定シート!$G164,幹材積成長量!$AE$7:$AG$7,0)),IF($F164="地位Ⅲ",INDEX(幹材積成長量!$AK$7:$AM$14,8,MATCH(【入力】吸収量・排出量算定シート!$G164,幹材積成長量!$AK$7:$AM$7,0)),INDEX(幹材積成長量!$AH$7:$AJ$14,8,MATCH(【入力】吸収量・排出量算定シート!$G164,幹材積成長量!$AH$7:$AJ$7,0)))),0)</f>
        <v>0</v>
      </c>
      <c r="DT164" s="187">
        <f>IFERROR(IF($F164="地位Ⅰ",INDEX(幹材積成長量!$AE$7:$AG$14,8,MATCH(【入力】吸収量・排出量算定シート!$G164,幹材積成長量!$AE$7:$AG$7,0)),IF($F164="地位Ⅲ",INDEX(幹材積成長量!$AK$7:$AM$14,8,MATCH(【入力】吸収量・排出量算定シート!$G164,幹材積成長量!$AK$7:$AM$7,0)),INDEX(幹材積成長量!$AH$7:$AJ$14,8,MATCH(【入力】吸収量・排出量算定シート!$G164,幹材積成長量!$AH$7:$AJ$7,0)))),0)</f>
        <v>0</v>
      </c>
      <c r="DU164" s="187">
        <f>IFERROR(IF($F164="地位Ⅰ",INDEX(幹材積成長量!$AE$7:$AG$14,8,MATCH(【入力】吸収量・排出量算定シート!$G164,幹材積成長量!$AE$7:$AG$7,0)),IF($F164="地位Ⅲ",INDEX(幹材積成長量!$AK$7:$AM$14,8,MATCH(【入力】吸収量・排出量算定シート!$G164,幹材積成長量!$AK$7:$AM$7,0)),INDEX(幹材積成長量!$AH$7:$AJ$14,8,MATCH(【入力】吸収量・排出量算定シート!$G164,幹材積成長量!$AH$7:$AJ$7,0)))),0)</f>
        <v>0</v>
      </c>
      <c r="DV164" s="187">
        <f>IFERROR(IF($F164="地位Ⅰ",INDEX(幹材積成長量!$AE$7:$AG$14,8,MATCH(【入力】吸収量・排出量算定シート!$G164,幹材積成長量!$AE$7:$AG$7,0)),IF($F164="地位Ⅲ",INDEX(幹材積成長量!$AK$7:$AM$14,8,MATCH(【入力】吸収量・排出量算定シート!$G164,幹材積成長量!$AK$7:$AM$7,0)),INDEX(幹材積成長量!$AH$7:$AJ$14,8,MATCH(【入力】吸収量・排出量算定シート!$G164,幹材積成長量!$AH$7:$AJ$7,0)))),0)</f>
        <v>0</v>
      </c>
      <c r="DW164" s="187">
        <f>IFERROR(IF($F164="地位Ⅰ",INDEX(幹材積成長量!$AE$7:$AG$14,8,MATCH(【入力】吸収量・排出量算定シート!$G164,幹材積成長量!$AE$7:$AG$7,0)),IF($F164="地位Ⅲ",INDEX(幹材積成長量!$AK$7:$AM$14,8,MATCH(【入力】吸収量・排出量算定シート!$G164,幹材積成長量!$AK$7:$AM$7,0)),INDEX(幹材積成長量!$AH$7:$AJ$14,8,MATCH(【入力】吸収量・排出量算定シート!$G164,幹材積成長量!$AH$7:$AJ$7,0)))),0)</f>
        <v>0</v>
      </c>
      <c r="DX164" s="187">
        <f>IFERROR(IF($F164="地位Ⅰ",INDEX(幹材積成長量!$AE$7:$AG$14,8,MATCH(【入力】吸収量・排出量算定シート!$G164,幹材積成長量!$AE$7:$AG$7,0)),IF($F164="地位Ⅲ",INDEX(幹材積成長量!$AK$7:$AM$14,8,MATCH(【入力】吸収量・排出量算定シート!$G164,幹材積成長量!$AK$7:$AM$7,0)),INDEX(幹材積成長量!$AH$7:$AJ$14,8,MATCH(【入力】吸収量・排出量算定シート!$G164,幹材積成長量!$AH$7:$AJ$7,0)))),0)</f>
        <v>0</v>
      </c>
      <c r="DY164" s="187">
        <f>IFERROR(IF($F164="地位Ⅰ",INDEX(幹材積成長量!$AE$7:$AG$14,8,MATCH(【入力】吸収量・排出量算定シート!$G164,幹材積成長量!$AE$7:$AG$7,0)),IF($F164="地位Ⅲ",INDEX(幹材積成長量!$AK$7:$AM$14,8,MATCH(【入力】吸収量・排出量算定シート!$G164,幹材積成長量!$AK$7:$AM$7,0)),INDEX(幹材積成長量!$AH$7:$AJ$14,8,MATCH(【入力】吸収量・排出量算定シート!$G164,幹材積成長量!$AH$7:$AJ$7,0)))),0)</f>
        <v>0</v>
      </c>
      <c r="DZ164" s="187">
        <f>IFERROR(IF($F164="地位Ⅰ",INDEX(幹材積成長量!$AE$7:$AG$14,8,MATCH(【入力】吸収量・排出量算定シート!$G164,幹材積成長量!$AE$7:$AG$7,0)),IF($F164="地位Ⅲ",INDEX(幹材積成長量!$AK$7:$AM$14,8,MATCH(【入力】吸収量・排出量算定シート!$G164,幹材積成長量!$AK$7:$AM$7,0)),INDEX(幹材積成長量!$AH$7:$AJ$14,8,MATCH(【入力】吸収量・排出量算定シート!$G164,幹材積成長量!$AH$7:$AJ$7,0)))),0)</f>
        <v>0</v>
      </c>
      <c r="EA164" s="187">
        <f>IFERROR(IF($F164="地位Ⅰ",INDEX(幹材積成長量!$AE$7:$AG$14,8,MATCH(【入力】吸収量・排出量算定シート!$G164,幹材積成長量!$AE$7:$AG$7,0)),IF($F164="地位Ⅲ",INDEX(幹材積成長量!$AK$7:$AM$14,8,MATCH(【入力】吸収量・排出量算定シート!$G164,幹材積成長量!$AK$7:$AM$7,0)),INDEX(幹材積成長量!$AH$7:$AJ$14,8,MATCH(【入力】吸収量・排出量算定シート!$G164,幹材積成長量!$AH$7:$AJ$7,0)))),0)</f>
        <v>0</v>
      </c>
      <c r="EB164" s="187">
        <f>IFERROR(IF($F164="地位Ⅰ",INDEX(幹材積成長量!$AE$7:$AG$14,8,MATCH(【入力】吸収量・排出量算定シート!$G164,幹材積成長量!$AE$7:$AG$7,0)),IF($F164="地位Ⅲ",INDEX(幹材積成長量!$AK$7:$AM$14,8,MATCH(【入力】吸収量・排出量算定シート!$G164,幹材積成長量!$AK$7:$AM$7,0)),INDEX(幹材積成長量!$AH$7:$AJ$14,8,MATCH(【入力】吸収量・排出量算定シート!$G164,幹材積成長量!$AH$7:$AJ$7,0)))),0)</f>
        <v>0</v>
      </c>
      <c r="EC164" s="187">
        <f>IFERROR(IF($F164="地位Ⅰ",INDEX(幹材積成長量!$AE$7:$AG$14,8,MATCH(【入力】吸収量・排出量算定シート!$G164,幹材積成長量!$AE$7:$AG$7,0)),IF($F164="地位Ⅲ",INDEX(幹材積成長量!$AK$7:$AM$14,8,MATCH(【入力】吸収量・排出量算定シート!$G164,幹材積成長量!$AK$7:$AM$7,0)),INDEX(幹材積成長量!$AH$7:$AJ$14,8,MATCH(【入力】吸収量・排出量算定シート!$G164,幹材積成長量!$AH$7:$AJ$7,0)))),0)</f>
        <v>0</v>
      </c>
      <c r="ED164" s="186">
        <f t="shared" si="301"/>
        <v>0</v>
      </c>
      <c r="EE164" s="186">
        <f t="shared" si="302"/>
        <v>0</v>
      </c>
      <c r="EF164" s="186">
        <f t="shared" si="303"/>
        <v>0</v>
      </c>
      <c r="EG164" s="186">
        <f t="shared" si="304"/>
        <v>0</v>
      </c>
      <c r="EH164" s="186">
        <f t="shared" si="305"/>
        <v>0</v>
      </c>
      <c r="EI164" s="186">
        <f t="shared" si="306"/>
        <v>0</v>
      </c>
      <c r="EJ164" s="186">
        <f t="shared" si="307"/>
        <v>0</v>
      </c>
      <c r="EK164" s="186">
        <f t="shared" si="308"/>
        <v>0</v>
      </c>
      <c r="EL164" s="186">
        <f t="shared" si="309"/>
        <v>0</v>
      </c>
      <c r="EM164" s="186">
        <f t="shared" si="310"/>
        <v>0</v>
      </c>
      <c r="EN164" s="186">
        <f t="shared" si="311"/>
        <v>0</v>
      </c>
      <c r="EO164" s="186">
        <f t="shared" si="312"/>
        <v>0</v>
      </c>
      <c r="EP164" s="186">
        <f t="shared" si="313"/>
        <v>0</v>
      </c>
      <c r="EQ164" s="186">
        <f t="shared" si="314"/>
        <v>0</v>
      </c>
      <c r="ER164" s="186">
        <f t="shared" si="315"/>
        <v>0</v>
      </c>
      <c r="ES164" s="186">
        <f t="shared" si="316"/>
        <v>0</v>
      </c>
      <c r="ET164" s="186">
        <f t="shared" si="317"/>
        <v>0</v>
      </c>
    </row>
    <row r="165" spans="2:150" x14ac:dyDescent="0.3">
      <c r="B165" s="3"/>
      <c r="C165" s="3"/>
      <c r="D165" s="3"/>
      <c r="E165" s="3"/>
      <c r="G165" s="217"/>
      <c r="J165" s="3"/>
      <c r="M165" s="187">
        <f>IFERROR(IF($F165="地位Ⅰ",INDEX(幹材積成長量!$S$7:$U$148,MATCH(【入力】吸収量・排出量算定シート!$H165+(M$17-$M$17),幹材積成長量!$S$7:$S$148,0),MATCH($G165,幹材積成長量!$S$7:$U$7,0)),IF($F165="地位Ⅲ",INDEX(幹材積成長量!$Y$7:$AA$148,MATCH(【入力】吸収量・排出量算定シート!$H165+(M$17-$M$17),幹材積成長量!$Y$7:$Y$148,0),MATCH($G165,幹材積成長量!$Y$7:$AA$7,0)),INDEX(幹材積成長量!$V$7:$X$148,MATCH(【入力】吸収量・排出量算定シート!$H165+(M$17-$M$17),幹材積成長量!$V$7:$V$148,0),MATCH($G165,幹材積成長量!$V$7:$X$7,0)))),0)</f>
        <v>0</v>
      </c>
      <c r="N165" s="187">
        <f>IFERROR(IF($F165="地位Ⅰ",INDEX(幹材積成長量!$S$7:$U$148,MATCH(【入力】吸収量・排出量算定シート!$H165+(N$17-$M$17),幹材積成長量!$S$7:$S$148,0),MATCH($G165,幹材積成長量!$S$7:$U$7,0)),IF($F165="地位Ⅲ",INDEX(幹材積成長量!$Y$7:$AA$148,MATCH(【入力】吸収量・排出量算定シート!$H165+(N$17-$M$17),幹材積成長量!$Y$7:$Y$148,0),MATCH($G165,幹材積成長量!$Y$7:$AA$7,0)),INDEX(幹材積成長量!$V$7:$X$148,MATCH(【入力】吸収量・排出量算定シート!$H165+(N$17-$M$17),幹材積成長量!$V$7:$V$148,0),MATCH($G165,幹材積成長量!$V$7:$X$7,0)))),0)</f>
        <v>0</v>
      </c>
      <c r="O165" s="187">
        <f>IFERROR(IF($F165="地位Ⅰ",INDEX(幹材積成長量!$S$7:$U$148,MATCH(【入力】吸収量・排出量算定シート!$H165+(O$17-$M$17),幹材積成長量!$S$7:$S$148,0),MATCH($G165,幹材積成長量!$S$7:$U$7,0)),IF($F165="地位Ⅲ",INDEX(幹材積成長量!$Y$7:$AA$148,MATCH(【入力】吸収量・排出量算定シート!$H165+(O$17-$M$17),幹材積成長量!$Y$7:$Y$148,0),MATCH($G165,幹材積成長量!$Y$7:$AA$7,0)),INDEX(幹材積成長量!$V$7:$X$148,MATCH(【入力】吸収量・排出量算定シート!$H165+(O$17-$M$17),幹材積成長量!$V$7:$V$148,0),MATCH($G165,幹材積成長量!$V$7:$X$7,0)))),0)</f>
        <v>0</v>
      </c>
      <c r="P165" s="187">
        <f>IFERROR(IF($F165="地位Ⅰ",INDEX(幹材積成長量!$S$7:$U$148,MATCH(【入力】吸収量・排出量算定シート!$H165+(P$17-$M$17),幹材積成長量!$S$7:$S$148,0),MATCH($G165,幹材積成長量!$S$7:$U$7,0)),IF($F165="地位Ⅲ",INDEX(幹材積成長量!$Y$7:$AA$148,MATCH(【入力】吸収量・排出量算定シート!$H165+(P$17-$M$17),幹材積成長量!$Y$7:$Y$148,0),MATCH($G165,幹材積成長量!$Y$7:$AA$7,0)),INDEX(幹材積成長量!$V$7:$X$148,MATCH(【入力】吸収量・排出量算定シート!$H165+(P$17-$M$17),幹材積成長量!$V$7:$V$148,0),MATCH($G165,幹材積成長量!$V$7:$X$7,0)))),0)</f>
        <v>0</v>
      </c>
      <c r="Q165" s="187">
        <f>IFERROR(IF($F165="地位Ⅰ",INDEX(幹材積成長量!$S$7:$U$148,MATCH(【入力】吸収量・排出量算定シート!$H165+(Q$17-$M$17),幹材積成長量!$S$7:$S$148,0),MATCH($G165,幹材積成長量!$S$7:$U$7,0)),IF($F165="地位Ⅲ",INDEX(幹材積成長量!$Y$7:$AA$148,MATCH(【入力】吸収量・排出量算定シート!$H165+(Q$17-$M$17),幹材積成長量!$Y$7:$Y$148,0),MATCH($G165,幹材積成長量!$Y$7:$AA$7,0)),INDEX(幹材積成長量!$V$7:$X$148,MATCH(【入力】吸収量・排出量算定シート!$H165+(Q$17-$M$17),幹材積成長量!$V$7:$V$148,0),MATCH($G165,幹材積成長量!$V$7:$X$7,0)))),0)</f>
        <v>0</v>
      </c>
      <c r="R165" s="187">
        <f>IFERROR(IF($F165="地位Ⅰ",INDEX(幹材積成長量!$S$7:$U$148,MATCH(【入力】吸収量・排出量算定シート!$H165+(R$17-$M$17),幹材積成長量!$S$7:$S$148,0),MATCH($G165,幹材積成長量!$S$7:$U$7,0)),IF($F165="地位Ⅲ",INDEX(幹材積成長量!$Y$7:$AA$148,MATCH(【入力】吸収量・排出量算定シート!$H165+(R$17-$M$17),幹材積成長量!$Y$7:$Y$148,0),MATCH($G165,幹材積成長量!$Y$7:$AA$7,0)),INDEX(幹材積成長量!$V$7:$X$148,MATCH(【入力】吸収量・排出量算定シート!$H165+(R$17-$M$17),幹材積成長量!$V$7:$V$148,0),MATCH($G165,幹材積成長量!$V$7:$X$7,0)))),0)</f>
        <v>0</v>
      </c>
      <c r="S165" s="187">
        <f>IFERROR(IF($F165="地位Ⅰ",INDEX(幹材積成長量!$S$7:$U$148,MATCH(【入力】吸収量・排出量算定シート!$H165+(S$17-$M$17),幹材積成長量!$S$7:$S$148,0),MATCH($G165,幹材積成長量!$S$7:$U$7,0)),IF($F165="地位Ⅲ",INDEX(幹材積成長量!$Y$7:$AA$148,MATCH(【入力】吸収量・排出量算定シート!$H165+(S$17-$M$17),幹材積成長量!$Y$7:$Y$148,0),MATCH($G165,幹材積成長量!$Y$7:$AA$7,0)),INDEX(幹材積成長量!$V$7:$X$148,MATCH(【入力】吸収量・排出量算定シート!$H165+(S$17-$M$17),幹材積成長量!$V$7:$V$148,0),MATCH($G165,幹材積成長量!$V$7:$X$7,0)))),0)</f>
        <v>0</v>
      </c>
      <c r="T165" s="187">
        <f>IFERROR(IF($F165="地位Ⅰ",INDEX(幹材積成長量!$S$7:$U$148,MATCH(【入力】吸収量・排出量算定シート!$H165+(T$17-$M$17),幹材積成長量!$S$7:$S$148,0),MATCH($G165,幹材積成長量!$S$7:$U$7,0)),IF($F165="地位Ⅲ",INDEX(幹材積成長量!$Y$7:$AA$148,MATCH(【入力】吸収量・排出量算定シート!$H165+(T$17-$M$17),幹材積成長量!$Y$7:$Y$148,0),MATCH($G165,幹材積成長量!$Y$7:$AA$7,0)),INDEX(幹材積成長量!$V$7:$X$148,MATCH(【入力】吸収量・排出量算定シート!$H165+(T$17-$M$17),幹材積成長量!$V$7:$V$148,0),MATCH($G165,幹材積成長量!$V$7:$X$7,0)))),0)</f>
        <v>0</v>
      </c>
      <c r="U165" s="187">
        <f>IFERROR(IF($F165="地位Ⅰ",INDEX(幹材積成長量!$S$7:$U$148,MATCH(【入力】吸収量・排出量算定シート!$H165+(U$17-$M$17),幹材積成長量!$S$7:$S$148,0),MATCH($G165,幹材積成長量!$S$7:$U$7,0)),IF($F165="地位Ⅲ",INDEX(幹材積成長量!$Y$7:$AA$148,MATCH(【入力】吸収量・排出量算定シート!$H165+(U$17-$M$17),幹材積成長量!$Y$7:$Y$148,0),MATCH($G165,幹材積成長量!$Y$7:$AA$7,0)),INDEX(幹材積成長量!$V$7:$X$148,MATCH(【入力】吸収量・排出量算定シート!$H165+(U$17-$M$17),幹材積成長量!$V$7:$V$148,0),MATCH($G165,幹材積成長量!$V$7:$X$7,0)))),0)</f>
        <v>0</v>
      </c>
      <c r="V165" s="187">
        <f>IFERROR(IF($F165="地位Ⅰ",INDEX(幹材積成長量!$S$7:$U$148,MATCH(【入力】吸収量・排出量算定シート!$H165+(V$17-$M$17),幹材積成長量!$S$7:$S$148,0),MATCH($G165,幹材積成長量!$S$7:$U$7,0)),IF($F165="地位Ⅲ",INDEX(幹材積成長量!$Y$7:$AA$148,MATCH(【入力】吸収量・排出量算定シート!$H165+(V$17-$M$17),幹材積成長量!$Y$7:$Y$148,0),MATCH($G165,幹材積成長量!$Y$7:$AA$7,0)),INDEX(幹材積成長量!$V$7:$X$148,MATCH(【入力】吸収量・排出量算定シート!$H165+(V$17-$M$17),幹材積成長量!$V$7:$V$148,0),MATCH($G165,幹材積成長量!$V$7:$X$7,0)))),0)</f>
        <v>0</v>
      </c>
      <c r="W165" s="187">
        <f>IFERROR(IF($F165="地位Ⅰ",INDEX(幹材積成長量!$S$7:$U$148,MATCH(【入力】吸収量・排出量算定シート!$H165+(W$17-$M$17),幹材積成長量!$S$7:$S$148,0),MATCH($G165,幹材積成長量!$S$7:$U$7,0)),IF($F165="地位Ⅲ",INDEX(幹材積成長量!$Y$7:$AA$148,MATCH(【入力】吸収量・排出量算定シート!$H165+(W$17-$M$17),幹材積成長量!$Y$7:$Y$148,0),MATCH($G165,幹材積成長量!$Y$7:$AA$7,0)),INDEX(幹材積成長量!$V$7:$X$148,MATCH(【入力】吸収量・排出量算定シート!$H165+(W$17-$M$17),幹材積成長量!$V$7:$V$148,0),MATCH($G165,幹材積成長量!$V$7:$X$7,0)))),0)</f>
        <v>0</v>
      </c>
      <c r="X165" s="187">
        <f>IFERROR(IF($F165="地位Ⅰ",INDEX(幹材積成長量!$S$7:$U$148,MATCH(【入力】吸収量・排出量算定シート!$H165+(X$17-$M$17),幹材積成長量!$S$7:$S$148,0),MATCH($G165,幹材積成長量!$S$7:$U$7,0)),IF($F165="地位Ⅲ",INDEX(幹材積成長量!$Y$7:$AA$148,MATCH(【入力】吸収量・排出量算定シート!$H165+(X$17-$M$17),幹材積成長量!$Y$7:$Y$148,0),MATCH($G165,幹材積成長量!$Y$7:$AA$7,0)),INDEX(幹材積成長量!$V$7:$X$148,MATCH(【入力】吸収量・排出量算定シート!$H165+(X$17-$M$17),幹材積成長量!$V$7:$V$148,0),MATCH($G165,幹材積成長量!$V$7:$X$7,0)))),0)</f>
        <v>0</v>
      </c>
      <c r="Y165" s="187">
        <f>IFERROR(IF($F165="地位Ⅰ",INDEX(幹材積成長量!$S$7:$U$148,MATCH(【入力】吸収量・排出量算定シート!$H165+(Y$17-$M$17),幹材積成長量!$S$7:$S$148,0),MATCH($G165,幹材積成長量!$S$7:$U$7,0)),IF($F165="地位Ⅲ",INDEX(幹材積成長量!$Y$7:$AA$148,MATCH(【入力】吸収量・排出量算定シート!$H165+(Y$17-$M$17),幹材積成長量!$Y$7:$Y$148,0),MATCH($G165,幹材積成長量!$Y$7:$AA$7,0)),INDEX(幹材積成長量!$V$7:$X$148,MATCH(【入力】吸収量・排出量算定シート!$H165+(Y$17-$M$17),幹材積成長量!$V$7:$V$148,0),MATCH($G165,幹材積成長量!$V$7:$X$7,0)))),0)</f>
        <v>0</v>
      </c>
      <c r="Z165" s="187">
        <f>IFERROR(IF($F165="地位Ⅰ",INDEX(幹材積成長量!$S$7:$U$148,MATCH(【入力】吸収量・排出量算定シート!$H165+(Z$17-$M$17),幹材積成長量!$S$7:$S$148,0),MATCH($G165,幹材積成長量!$S$7:$U$7,0)),IF($F165="地位Ⅲ",INDEX(幹材積成長量!$Y$7:$AA$148,MATCH(【入力】吸収量・排出量算定シート!$H165+(Z$17-$M$17),幹材積成長量!$Y$7:$Y$148,0),MATCH($G165,幹材積成長量!$Y$7:$AA$7,0)),INDEX(幹材積成長量!$V$7:$X$148,MATCH(【入力】吸収量・排出量算定シート!$H165+(Z$17-$M$17),幹材積成長量!$V$7:$V$148,0),MATCH($G165,幹材積成長量!$V$7:$X$7,0)))),0)</f>
        <v>0</v>
      </c>
      <c r="AA165" s="187">
        <f>IFERROR(IF($F165="地位Ⅰ",INDEX(幹材積成長量!$S$7:$U$148,MATCH(【入力】吸収量・排出量算定シート!$H165+(AA$17-$M$17),幹材積成長量!$S$7:$S$148,0),MATCH($G165,幹材積成長量!$S$7:$U$7,0)),IF($F165="地位Ⅲ",INDEX(幹材積成長量!$Y$7:$AA$148,MATCH(【入力】吸収量・排出量算定シート!$H165+(AA$17-$M$17),幹材積成長量!$Y$7:$Y$148,0),MATCH($G165,幹材積成長量!$Y$7:$AA$7,0)),INDEX(幹材積成長量!$V$7:$X$148,MATCH(【入力】吸収量・排出量算定シート!$H165+(AA$17-$M$17),幹材積成長量!$V$7:$V$148,0),MATCH($G165,幹材積成長量!$V$7:$X$7,0)))),0)</f>
        <v>0</v>
      </c>
      <c r="AB165" s="187">
        <f>IFERROR(IF($F165="地位Ⅰ",INDEX(幹材積成長量!$S$7:$U$148,MATCH(【入力】吸収量・排出量算定シート!$H165+(AB$17-$M$17),幹材積成長量!$S$7:$S$148,0),MATCH($G165,幹材積成長量!$S$7:$U$7,0)),IF($F165="地位Ⅲ",INDEX(幹材積成長量!$Y$7:$AA$148,MATCH(【入力】吸収量・排出量算定シート!$H165+(AB$17-$M$17),幹材積成長量!$Y$7:$Y$148,0),MATCH($G165,幹材積成長量!$Y$7:$AA$7,0)),INDEX(幹材積成長量!$V$7:$X$148,MATCH(【入力】吸収量・排出量算定シート!$H165+(AB$17-$M$17),幹材積成長量!$V$7:$V$148,0),MATCH($G165,幹材積成長量!$V$7:$X$7,0)))),0)</f>
        <v>0</v>
      </c>
      <c r="AC165" s="187">
        <f>IFERROR(IF($F165="地位Ⅰ",INDEX(幹材積成長量!$S$7:$U$148,MATCH(【入力】吸収量・排出量算定シート!$H165+(AC$17-$M$17),幹材積成長量!$S$7:$S$148,0),MATCH($G165,幹材積成長量!$S$7:$U$7,0)),IF($F165="地位Ⅲ",INDEX(幹材積成長量!$Y$7:$AA$148,MATCH(【入力】吸収量・排出量算定シート!$H165+(AC$17-$M$17),幹材積成長量!$Y$7:$Y$148,0),MATCH($G165,幹材積成長量!$Y$7:$AA$7,0)),INDEX(幹材積成長量!$V$7:$X$148,MATCH(【入力】吸収量・排出量算定シート!$H165+(AC$17-$M$17),幹材積成長量!$V$7:$V$148,0),MATCH($G165,幹材積成長量!$V$7:$X$7,0)))),0)</f>
        <v>0</v>
      </c>
      <c r="AD165" s="2">
        <f>IFERROR(INDEX('BEF（拡大係数）'!$A$4:$AO$154,MATCH(【入力】吸収量・排出量算定シート!$H165,'BEF（拡大係数）'!$A$4:$A$154,0),MATCH($G165,'BEF（拡大係数）'!$A$4:$AO$4,0)),0)</f>
        <v>0</v>
      </c>
      <c r="AE165" s="2">
        <f>IFERROR(INDEX('BEF（拡大係数）'!$A$4:$AO$154,MATCH(【入力】吸収量・排出量算定シート!$H165,'BEF（拡大係数）'!$A$4:$A$154,0),MATCH($G165,'BEF（拡大係数）'!$A$4:$AO$4,0)),0)</f>
        <v>0</v>
      </c>
      <c r="AF165" s="2">
        <f>IFERROR(INDEX('BEF（拡大係数）'!$A$4:$AO$154,MATCH(【入力】吸収量・排出量算定シート!$H165,'BEF（拡大係数）'!$A$4:$A$154,0),MATCH($G165,'BEF（拡大係数）'!$A$4:$AO$4,0)),0)</f>
        <v>0</v>
      </c>
      <c r="AG165" s="2">
        <f>IFERROR(INDEX('BEF（拡大係数）'!$A$4:$AO$154,MATCH(【入力】吸収量・排出量算定シート!$H165,'BEF（拡大係数）'!$A$4:$A$154,0),MATCH($G165,'BEF（拡大係数）'!$A$4:$AO$4,0)),0)</f>
        <v>0</v>
      </c>
      <c r="AH165" s="2">
        <f>IFERROR(INDEX('BEF（拡大係数）'!$A$4:$AO$154,MATCH(【入力】吸収量・排出量算定シート!$H165,'BEF（拡大係数）'!$A$4:$A$154,0),MATCH($G165,'BEF（拡大係数）'!$A$4:$AO$4,0)),0)</f>
        <v>0</v>
      </c>
      <c r="AI165" s="2">
        <f>IFERROR(INDEX('BEF（拡大係数）'!$A$4:$AO$154,MATCH(【入力】吸収量・排出量算定シート!$H165,'BEF（拡大係数）'!$A$4:$A$154,0),MATCH($G165,'BEF（拡大係数）'!$A$4:$AO$4,0)),0)</f>
        <v>0</v>
      </c>
      <c r="AJ165" s="2">
        <f>IFERROR(INDEX('BEF（拡大係数）'!$A$4:$AO$154,MATCH(【入力】吸収量・排出量算定シート!$H165,'BEF（拡大係数）'!$A$4:$A$154,0),MATCH($G165,'BEF（拡大係数）'!$A$4:$AO$4,0)),0)</f>
        <v>0</v>
      </c>
      <c r="AK165" s="2">
        <f>IFERROR(INDEX('BEF（拡大係数）'!$A$4:$AO$154,MATCH(【入力】吸収量・排出量算定シート!$H165,'BEF（拡大係数）'!$A$4:$A$154,0),MATCH($G165,'BEF（拡大係数）'!$A$4:$AO$4,0)),0)</f>
        <v>0</v>
      </c>
      <c r="AL165" s="2">
        <f>IFERROR(INDEX('BEF（拡大係数）'!$A$4:$AO$154,MATCH(【入力】吸収量・排出量算定シート!$H165,'BEF（拡大係数）'!$A$4:$A$154,0),MATCH($G165,'BEF（拡大係数）'!$A$4:$AO$4,0)),0)</f>
        <v>0</v>
      </c>
      <c r="AM165" s="2">
        <f>IFERROR(INDEX('BEF（拡大係数）'!$A$4:$AO$154,MATCH(【入力】吸収量・排出量算定シート!$H165,'BEF（拡大係数）'!$A$4:$A$154,0),MATCH($G165,'BEF（拡大係数）'!$A$4:$AO$4,0)),0)</f>
        <v>0</v>
      </c>
      <c r="AN165" s="2">
        <f>IFERROR(INDEX('BEF（拡大係数）'!$A$4:$AO$154,MATCH(【入力】吸収量・排出量算定シート!$H165,'BEF（拡大係数）'!$A$4:$A$154,0),MATCH($G165,'BEF（拡大係数）'!$A$4:$AO$4,0)),0)</f>
        <v>0</v>
      </c>
      <c r="AO165" s="2">
        <f>IFERROR(INDEX('BEF（拡大係数）'!$A$4:$AO$154,MATCH(【入力】吸収量・排出量算定シート!$H165,'BEF（拡大係数）'!$A$4:$A$154,0),MATCH($G165,'BEF（拡大係数）'!$A$4:$AO$4,0)),0)</f>
        <v>0</v>
      </c>
      <c r="AP165" s="2">
        <f>IFERROR(INDEX('BEF（拡大係数）'!$A$4:$AO$154,MATCH(【入力】吸収量・排出量算定シート!$H165,'BEF（拡大係数）'!$A$4:$A$154,0),MATCH($G165,'BEF（拡大係数）'!$A$4:$AO$4,0)),0)</f>
        <v>0</v>
      </c>
      <c r="AQ165" s="2">
        <f>IFERROR(INDEX('BEF（拡大係数）'!$A$4:$AO$154,MATCH(【入力】吸収量・排出量算定シート!$H165,'BEF（拡大係数）'!$A$4:$A$154,0),MATCH($G165,'BEF（拡大係数）'!$A$4:$AO$4,0)),0)</f>
        <v>0</v>
      </c>
      <c r="AR165" s="2">
        <f>IFERROR(INDEX('BEF（拡大係数）'!$A$4:$AO$154,MATCH(【入力】吸収量・排出量算定シート!$H165,'BEF（拡大係数）'!$A$4:$A$154,0),MATCH($G165,'BEF（拡大係数）'!$A$4:$AO$4,0)),0)</f>
        <v>0</v>
      </c>
      <c r="AS165" s="2">
        <f>IFERROR(INDEX('BEF（拡大係数）'!$A$4:$AO$154,MATCH(【入力】吸収量・排出量算定シート!$H165,'BEF（拡大係数）'!$A$4:$A$154,0),MATCH($G165,'BEF（拡大係数）'!$A$4:$AO$4,0)),0)</f>
        <v>0</v>
      </c>
      <c r="AT165" s="2">
        <f>IFERROR(INDEX('BEF（拡大係数）'!$A$4:$AO$154,MATCH(【入力】吸収量・排出量算定シート!$H165,'BEF（拡大係数）'!$A$4:$A$154,0),MATCH($G165,'BEF（拡大係数）'!$A$4:$AO$4,0)),0)</f>
        <v>0</v>
      </c>
      <c r="AU165" s="2">
        <f>IFERROR(VLOOKUP($G165,パラメータ_オリジナル!$B$6:$G$45,4,FALSE),0)</f>
        <v>0</v>
      </c>
      <c r="AV165" s="2">
        <f>IFERROR(VLOOKUP($G165,パラメータ_オリジナル!$B$6:$G$45,5,FALSE),0)</f>
        <v>0</v>
      </c>
      <c r="AW165" s="2">
        <f>IFERROR(VLOOKUP($G165,パラメータ_オリジナル!$B$6:$G$45,6,FALSE),0)</f>
        <v>0</v>
      </c>
      <c r="AX165" s="125">
        <f t="shared" si="250"/>
        <v>0</v>
      </c>
      <c r="AY165" s="125">
        <f t="shared" si="251"/>
        <v>0</v>
      </c>
      <c r="AZ165" s="125">
        <f t="shared" si="252"/>
        <v>0</v>
      </c>
      <c r="BA165" s="125">
        <f t="shared" si="253"/>
        <v>0</v>
      </c>
      <c r="BB165" s="125">
        <f t="shared" si="254"/>
        <v>0</v>
      </c>
      <c r="BC165" s="125">
        <f t="shared" si="255"/>
        <v>0</v>
      </c>
      <c r="BD165" s="125">
        <f t="shared" si="256"/>
        <v>0</v>
      </c>
      <c r="BE165" s="125">
        <f t="shared" si="257"/>
        <v>0</v>
      </c>
      <c r="BF165" s="125">
        <f t="shared" si="258"/>
        <v>0</v>
      </c>
      <c r="BG165" s="125">
        <f t="shared" si="259"/>
        <v>0</v>
      </c>
      <c r="BH165" s="125">
        <f t="shared" si="260"/>
        <v>0</v>
      </c>
      <c r="BI165" s="125">
        <f t="shared" si="261"/>
        <v>0</v>
      </c>
      <c r="BJ165" s="125">
        <f t="shared" si="262"/>
        <v>0</v>
      </c>
      <c r="BK165" s="125">
        <f t="shared" si="263"/>
        <v>0</v>
      </c>
      <c r="BL165" s="125">
        <f t="shared" si="264"/>
        <v>0</v>
      </c>
      <c r="BM165" s="125">
        <f t="shared" si="265"/>
        <v>0</v>
      </c>
      <c r="BN165" s="125">
        <f t="shared" si="266"/>
        <v>0</v>
      </c>
      <c r="BO165" s="125">
        <f t="shared" si="267"/>
        <v>0</v>
      </c>
      <c r="BP165" s="125">
        <f t="shared" si="268"/>
        <v>0</v>
      </c>
      <c r="BQ165" s="125">
        <f t="shared" si="269"/>
        <v>0</v>
      </c>
      <c r="BR165" s="125">
        <f t="shared" si="270"/>
        <v>0</v>
      </c>
      <c r="BS165" s="125">
        <f t="shared" si="271"/>
        <v>0</v>
      </c>
      <c r="BT165" s="125">
        <f t="shared" si="272"/>
        <v>0</v>
      </c>
      <c r="BU165" s="125">
        <f t="shared" si="273"/>
        <v>0</v>
      </c>
      <c r="BV165" s="125">
        <f t="shared" si="274"/>
        <v>0</v>
      </c>
      <c r="BW165" s="125">
        <f t="shared" si="275"/>
        <v>0</v>
      </c>
      <c r="BX165" s="125">
        <f t="shared" si="276"/>
        <v>0</v>
      </c>
      <c r="BY165" s="125">
        <f t="shared" si="277"/>
        <v>0</v>
      </c>
      <c r="BZ165" s="125">
        <f t="shared" si="278"/>
        <v>0</v>
      </c>
      <c r="CA165" s="125">
        <f t="shared" si="279"/>
        <v>0</v>
      </c>
      <c r="CB165" s="125">
        <f t="shared" si="280"/>
        <v>0</v>
      </c>
      <c r="CC165" s="125">
        <f t="shared" si="281"/>
        <v>0</v>
      </c>
      <c r="CD165" s="125">
        <f t="shared" si="282"/>
        <v>0</v>
      </c>
      <c r="CE165" s="125">
        <f t="shared" si="283"/>
        <v>0</v>
      </c>
      <c r="CF165" s="2">
        <f>IFERROR(IF($F165="地位Ⅰ",INDEX(幹材積成長量!$I$7:$K$148,MATCH((【入力】吸収量・排出量算定シート!$H165+(【入力】吸収量・排出量算定シート!CF$17-【入力】吸収量・排出量算定シート!$CF$17)),幹材積成長量!$I$7:$I$148,0),MATCH(【入力】吸収量・排出量算定シート!$G165,幹材積成長量!$I$7:$K$7,0)),IF($F165="地位Ⅲ",INDEX(幹材積成長量!$O$7:$Q$148,MATCH((【入力】吸収量・排出量算定シート!$H165+(【入力】吸収量・排出量算定シート!CF$17-【入力】吸収量・排出量算定シート!$CF$17)),幹材積成長量!$O$7:$O$148,0),MATCH(【入力】吸収量・排出量算定シート!$G165,幹材積成長量!$O$7:$Q$7,0)),INDEX(幹材積成長量!$L$7:$N$148,MATCH((【入力】吸収量・排出量算定シート!$H165+(【入力】吸収量・排出量算定シート!CF$17-【入力】吸収量・排出量算定シート!$CF$17)),幹材積成長量!$L$7:$L$148,0),MATCH(【入力】吸収量・排出量算定シート!$G165,幹材積成長量!$L$7:$N$7,0)))),0)</f>
        <v>0</v>
      </c>
      <c r="CG165" s="2">
        <f>IFERROR(IF($F165="地位Ⅰ",INDEX(幹材積成長量!$I$7:$K$148,MATCH((【入力】吸収量・排出量算定シート!$H165+(【入力】吸収量・排出量算定シート!CG$17-【入力】吸収量・排出量算定シート!$CF$17)),幹材積成長量!$I$7:$I$148,0),MATCH(【入力】吸収量・排出量算定シート!$G165,幹材積成長量!$I$7:$K$7,0)),IF($F165="地位Ⅲ",INDEX(幹材積成長量!$O$7:$Q$148,MATCH((【入力】吸収量・排出量算定シート!$H165+(【入力】吸収量・排出量算定シート!CG$17-【入力】吸収量・排出量算定シート!$CF$17)),幹材積成長量!$O$7:$O$148,0),MATCH(【入力】吸収量・排出量算定シート!$G165,幹材積成長量!$O$7:$Q$7,0)),INDEX(幹材積成長量!$L$7:$N$148,MATCH((【入力】吸収量・排出量算定シート!$H165+(【入力】吸収量・排出量算定シート!CG$17-【入力】吸収量・排出量算定シート!$CF$17)),幹材積成長量!$L$7:$L$148,0),MATCH(【入力】吸収量・排出量算定シート!$G165,幹材積成長量!$L$7:$N$7,0)))),0)</f>
        <v>0</v>
      </c>
      <c r="CH165" s="2">
        <f>IFERROR(IF($F165="地位Ⅰ",INDEX(幹材積成長量!$I$7:$K$148,MATCH((【入力】吸収量・排出量算定シート!$H165+(【入力】吸収量・排出量算定シート!CH$17-【入力】吸収量・排出量算定シート!$CF$17)),幹材積成長量!$I$7:$I$148,0),MATCH(【入力】吸収量・排出量算定シート!$G165,幹材積成長量!$I$7:$K$7,0)),IF($F165="地位Ⅲ",INDEX(幹材積成長量!$O$7:$Q$148,MATCH((【入力】吸収量・排出量算定シート!$H165+(【入力】吸収量・排出量算定シート!CH$17-【入力】吸収量・排出量算定シート!$CF$17)),幹材積成長量!$O$7:$O$148,0),MATCH(【入力】吸収量・排出量算定シート!$G165,幹材積成長量!$O$7:$Q$7,0)),INDEX(幹材積成長量!$L$7:$N$148,MATCH((【入力】吸収量・排出量算定シート!$H165+(【入力】吸収量・排出量算定シート!CH$17-【入力】吸収量・排出量算定シート!$CF$17)),幹材積成長量!$L$7:$L$148,0),MATCH(【入力】吸収量・排出量算定シート!$G165,幹材積成長量!$L$7:$N$7,0)))),0)</f>
        <v>0</v>
      </c>
      <c r="CI165" s="2">
        <f>IFERROR(IF($F165="地位Ⅰ",INDEX(幹材積成長量!$I$7:$K$148,MATCH((【入力】吸収量・排出量算定シート!$H165+(【入力】吸収量・排出量算定シート!CI$17-【入力】吸収量・排出量算定シート!$CF$17)),幹材積成長量!$I$7:$I$148,0),MATCH(【入力】吸収量・排出量算定シート!$G165,幹材積成長量!$I$7:$K$7,0)),IF($F165="地位Ⅲ",INDEX(幹材積成長量!$O$7:$Q$148,MATCH((【入力】吸収量・排出量算定シート!$H165+(【入力】吸収量・排出量算定シート!CI$17-【入力】吸収量・排出量算定シート!$CF$17)),幹材積成長量!$O$7:$O$148,0),MATCH(【入力】吸収量・排出量算定シート!$G165,幹材積成長量!$O$7:$Q$7,0)),INDEX(幹材積成長量!$L$7:$N$148,MATCH((【入力】吸収量・排出量算定シート!$H165+(【入力】吸収量・排出量算定シート!CI$17-【入力】吸収量・排出量算定シート!$CF$17)),幹材積成長量!$L$7:$L$148,0),MATCH(【入力】吸収量・排出量算定シート!$G165,幹材積成長量!$L$7:$N$7,0)))),0)</f>
        <v>0</v>
      </c>
      <c r="CJ165" s="2">
        <f>IFERROR(IF($F165="地位Ⅰ",INDEX(幹材積成長量!$I$7:$K$148,MATCH((【入力】吸収量・排出量算定シート!$H165+(【入力】吸収量・排出量算定シート!CJ$17-【入力】吸収量・排出量算定シート!$CF$17)),幹材積成長量!$I$7:$I$148,0),MATCH(【入力】吸収量・排出量算定シート!$G165,幹材積成長量!$I$7:$K$7,0)),IF($F165="地位Ⅲ",INDEX(幹材積成長量!$O$7:$Q$148,MATCH((【入力】吸収量・排出量算定シート!$H165+(【入力】吸収量・排出量算定シート!CJ$17-【入力】吸収量・排出量算定シート!$CF$17)),幹材積成長量!$O$7:$O$148,0),MATCH(【入力】吸収量・排出量算定シート!$G165,幹材積成長量!$O$7:$Q$7,0)),INDEX(幹材積成長量!$L$7:$N$148,MATCH((【入力】吸収量・排出量算定シート!$H165+(【入力】吸収量・排出量算定シート!CJ$17-【入力】吸収量・排出量算定シート!$CF$17)),幹材積成長量!$L$7:$L$148,0),MATCH(【入力】吸収量・排出量算定シート!$G165,幹材積成長量!$L$7:$N$7,0)))),0)</f>
        <v>0</v>
      </c>
      <c r="CK165" s="2">
        <f>IFERROR(IF($F165="地位Ⅰ",INDEX(幹材積成長量!$I$7:$K$148,MATCH((【入力】吸収量・排出量算定シート!$H165+(【入力】吸収量・排出量算定シート!CK$17-【入力】吸収量・排出量算定シート!$CF$17)),幹材積成長量!$I$7:$I$148,0),MATCH(【入力】吸収量・排出量算定シート!$G165,幹材積成長量!$I$7:$K$7,0)),IF($F165="地位Ⅲ",INDEX(幹材積成長量!$O$7:$Q$148,MATCH((【入力】吸収量・排出量算定シート!$H165+(【入力】吸収量・排出量算定シート!CK$17-【入力】吸収量・排出量算定シート!$CF$17)),幹材積成長量!$O$7:$O$148,0),MATCH(【入力】吸収量・排出量算定シート!$G165,幹材積成長量!$O$7:$Q$7,0)),INDEX(幹材積成長量!$L$7:$N$148,MATCH((【入力】吸収量・排出量算定シート!$H165+(【入力】吸収量・排出量算定シート!CK$17-【入力】吸収量・排出量算定シート!$CF$17)),幹材積成長量!$L$7:$L$148,0),MATCH(【入力】吸収量・排出量算定シート!$G165,幹材積成長量!$L$7:$N$7,0)))),0)</f>
        <v>0</v>
      </c>
      <c r="CL165" s="2">
        <f>IFERROR(IF($F165="地位Ⅰ",INDEX(幹材積成長量!$I$7:$K$148,MATCH((【入力】吸収量・排出量算定シート!$H165+(【入力】吸収量・排出量算定シート!CL$17-【入力】吸収量・排出量算定シート!$CF$17)),幹材積成長量!$I$7:$I$148,0),MATCH(【入力】吸収量・排出量算定シート!$G165,幹材積成長量!$I$7:$K$7,0)),IF($F165="地位Ⅲ",INDEX(幹材積成長量!$O$7:$Q$148,MATCH((【入力】吸収量・排出量算定シート!$H165+(【入力】吸収量・排出量算定シート!CL$17-【入力】吸収量・排出量算定シート!$CF$17)),幹材積成長量!$O$7:$O$148,0),MATCH(【入力】吸収量・排出量算定シート!$G165,幹材積成長量!$O$7:$Q$7,0)),INDEX(幹材積成長量!$L$7:$N$148,MATCH((【入力】吸収量・排出量算定シート!$H165+(【入力】吸収量・排出量算定シート!CL$17-【入力】吸収量・排出量算定シート!$CF$17)),幹材積成長量!$L$7:$L$148,0),MATCH(【入力】吸収量・排出量算定シート!$G165,幹材積成長量!$L$7:$N$7,0)))),0)</f>
        <v>0</v>
      </c>
      <c r="CM165" s="2">
        <f>IFERROR(IF($F165="地位Ⅰ",INDEX(幹材積成長量!$I$7:$K$148,MATCH((【入力】吸収量・排出量算定シート!$H165+(【入力】吸収量・排出量算定シート!CM$17-【入力】吸収量・排出量算定シート!$CF$17)),幹材積成長量!$I$7:$I$148,0),MATCH(【入力】吸収量・排出量算定シート!$G165,幹材積成長量!$I$7:$K$7,0)),IF($F165="地位Ⅲ",INDEX(幹材積成長量!$O$7:$Q$148,MATCH((【入力】吸収量・排出量算定シート!$H165+(【入力】吸収量・排出量算定シート!CM$17-【入力】吸収量・排出量算定シート!$CF$17)),幹材積成長量!$O$7:$O$148,0),MATCH(【入力】吸収量・排出量算定シート!$G165,幹材積成長量!$O$7:$Q$7,0)),INDEX(幹材積成長量!$L$7:$N$148,MATCH((【入力】吸収量・排出量算定シート!$H165+(【入力】吸収量・排出量算定シート!CM$17-【入力】吸収量・排出量算定シート!$CF$17)),幹材積成長量!$L$7:$L$148,0),MATCH(【入力】吸収量・排出量算定シート!$G165,幹材積成長量!$L$7:$N$7,0)))),0)</f>
        <v>0</v>
      </c>
      <c r="CN165" s="2">
        <f>IFERROR(IF($F165="地位Ⅰ",INDEX(幹材積成長量!$I$7:$K$148,MATCH((【入力】吸収量・排出量算定シート!$H165+(【入力】吸収量・排出量算定シート!CN$17-【入力】吸収量・排出量算定シート!$CF$17)),幹材積成長量!$I$7:$I$148,0),MATCH(【入力】吸収量・排出量算定シート!$G165,幹材積成長量!$I$7:$K$7,0)),IF($F165="地位Ⅲ",INDEX(幹材積成長量!$O$7:$Q$148,MATCH((【入力】吸収量・排出量算定シート!$H165+(【入力】吸収量・排出量算定シート!CN$17-【入力】吸収量・排出量算定シート!$CF$17)),幹材積成長量!$O$7:$O$148,0),MATCH(【入力】吸収量・排出量算定シート!$G165,幹材積成長量!$O$7:$Q$7,0)),INDEX(幹材積成長量!$L$7:$N$148,MATCH((【入力】吸収量・排出量算定シート!$H165+(【入力】吸収量・排出量算定シート!CN$17-【入力】吸収量・排出量算定シート!$CF$17)),幹材積成長量!$L$7:$L$148,0),MATCH(【入力】吸収量・排出量算定シート!$G165,幹材積成長量!$L$7:$N$7,0)))),0)</f>
        <v>0</v>
      </c>
      <c r="CO165" s="2">
        <f>IFERROR(IF($F165="地位Ⅰ",INDEX(幹材積成長量!$I$7:$K$148,MATCH((【入力】吸収量・排出量算定シート!$H165+(【入力】吸収量・排出量算定シート!CO$17-【入力】吸収量・排出量算定シート!$CF$17)),幹材積成長量!$I$7:$I$148,0),MATCH(【入力】吸収量・排出量算定シート!$G165,幹材積成長量!$I$7:$K$7,0)),IF($F165="地位Ⅲ",INDEX(幹材積成長量!$O$7:$Q$148,MATCH((【入力】吸収量・排出量算定シート!$H165+(【入力】吸収量・排出量算定シート!CO$17-【入力】吸収量・排出量算定シート!$CF$17)),幹材積成長量!$O$7:$O$148,0),MATCH(【入力】吸収量・排出量算定シート!$G165,幹材積成長量!$O$7:$Q$7,0)),INDEX(幹材積成長量!$L$7:$N$148,MATCH((【入力】吸収量・排出量算定シート!$H165+(【入力】吸収量・排出量算定シート!CO$17-【入力】吸収量・排出量算定シート!$CF$17)),幹材積成長量!$L$7:$L$148,0),MATCH(【入力】吸収量・排出量算定シート!$G165,幹材積成長量!$L$7:$N$7,0)))),0)</f>
        <v>0</v>
      </c>
      <c r="CP165" s="2">
        <f>IFERROR(IF($F165="地位Ⅰ",INDEX(幹材積成長量!$I$7:$K$148,MATCH((【入力】吸収量・排出量算定シート!$H165+(【入力】吸収量・排出量算定シート!CP$17-【入力】吸収量・排出量算定シート!$CF$17)),幹材積成長量!$I$7:$I$148,0),MATCH(【入力】吸収量・排出量算定シート!$G165,幹材積成長量!$I$7:$K$7,0)),IF($F165="地位Ⅲ",INDEX(幹材積成長量!$O$7:$Q$148,MATCH((【入力】吸収量・排出量算定シート!$H165+(【入力】吸収量・排出量算定シート!CP$17-【入力】吸収量・排出量算定シート!$CF$17)),幹材積成長量!$O$7:$O$148,0),MATCH(【入力】吸収量・排出量算定シート!$G165,幹材積成長量!$O$7:$Q$7,0)),INDEX(幹材積成長量!$L$7:$N$148,MATCH((【入力】吸収量・排出量算定シート!$H165+(【入力】吸収量・排出量算定シート!CP$17-【入力】吸収量・排出量算定シート!$CF$17)),幹材積成長量!$L$7:$L$148,0),MATCH(【入力】吸収量・排出量算定シート!$G165,幹材積成長量!$L$7:$N$7,0)))),0)</f>
        <v>0</v>
      </c>
      <c r="CQ165" s="2">
        <f>IFERROR(IF($F165="地位Ⅰ",INDEX(幹材積成長量!$I$7:$K$148,MATCH((【入力】吸収量・排出量算定シート!$H165+(【入力】吸収量・排出量算定シート!CQ$17-【入力】吸収量・排出量算定シート!$CF$17)),幹材積成長量!$I$7:$I$148,0),MATCH(【入力】吸収量・排出量算定シート!$G165,幹材積成長量!$I$7:$K$7,0)),IF($F165="地位Ⅲ",INDEX(幹材積成長量!$O$7:$Q$148,MATCH((【入力】吸収量・排出量算定シート!$H165+(【入力】吸収量・排出量算定シート!CQ$17-【入力】吸収量・排出量算定シート!$CF$17)),幹材積成長量!$O$7:$O$148,0),MATCH(【入力】吸収量・排出量算定シート!$G165,幹材積成長量!$O$7:$Q$7,0)),INDEX(幹材積成長量!$L$7:$N$148,MATCH((【入力】吸収量・排出量算定シート!$H165+(【入力】吸収量・排出量算定シート!CQ$17-【入力】吸収量・排出量算定シート!$CF$17)),幹材積成長量!$L$7:$L$148,0),MATCH(【入力】吸収量・排出量算定シート!$G165,幹材積成長量!$L$7:$N$7,0)))),0)</f>
        <v>0</v>
      </c>
      <c r="CR165" s="2">
        <f>IFERROR(IF($F165="地位Ⅰ",INDEX(幹材積成長量!$I$7:$K$148,MATCH((【入力】吸収量・排出量算定シート!$H165+(【入力】吸収量・排出量算定シート!CR$17-【入力】吸収量・排出量算定シート!$CF$17)),幹材積成長量!$I$7:$I$148,0),MATCH(【入力】吸収量・排出量算定シート!$G165,幹材積成長量!$I$7:$K$7,0)),IF($F165="地位Ⅲ",INDEX(幹材積成長量!$O$7:$Q$148,MATCH((【入力】吸収量・排出量算定シート!$H165+(【入力】吸収量・排出量算定シート!CR$17-【入力】吸収量・排出量算定シート!$CF$17)),幹材積成長量!$O$7:$O$148,0),MATCH(【入力】吸収量・排出量算定シート!$G165,幹材積成長量!$O$7:$Q$7,0)),INDEX(幹材積成長量!$L$7:$N$148,MATCH((【入力】吸収量・排出量算定シート!$H165+(【入力】吸収量・排出量算定シート!CR$17-【入力】吸収量・排出量算定シート!$CF$17)),幹材積成長量!$L$7:$L$148,0),MATCH(【入力】吸収量・排出量算定シート!$G165,幹材積成長量!$L$7:$N$7,0)))),0)</f>
        <v>0</v>
      </c>
      <c r="CS165" s="2">
        <f>IFERROR(IF($F165="地位Ⅰ",INDEX(幹材積成長量!$I$7:$K$148,MATCH((【入力】吸収量・排出量算定シート!$H165+(【入力】吸収量・排出量算定シート!CS$17-【入力】吸収量・排出量算定シート!$CF$17)),幹材積成長量!$I$7:$I$148,0),MATCH(【入力】吸収量・排出量算定シート!$G165,幹材積成長量!$I$7:$K$7,0)),IF($F165="地位Ⅲ",INDEX(幹材積成長量!$O$7:$Q$148,MATCH((【入力】吸収量・排出量算定シート!$H165+(【入力】吸収量・排出量算定シート!CS$17-【入力】吸収量・排出量算定シート!$CF$17)),幹材積成長量!$O$7:$O$148,0),MATCH(【入力】吸収量・排出量算定シート!$G165,幹材積成長量!$O$7:$Q$7,0)),INDEX(幹材積成長量!$L$7:$N$148,MATCH((【入力】吸収量・排出量算定シート!$H165+(【入力】吸収量・排出量算定シート!CS$17-【入力】吸収量・排出量算定シート!$CF$17)),幹材積成長量!$L$7:$L$148,0),MATCH(【入力】吸収量・排出量算定シート!$G165,幹材積成長量!$L$7:$N$7,0)))),0)</f>
        <v>0</v>
      </c>
      <c r="CT165" s="2">
        <f>IFERROR(IF($F165="地位Ⅰ",INDEX(幹材積成長量!$I$7:$K$148,MATCH((【入力】吸収量・排出量算定シート!$H165+(【入力】吸収量・排出量算定シート!CT$17-【入力】吸収量・排出量算定シート!$CF$17)),幹材積成長量!$I$7:$I$148,0),MATCH(【入力】吸収量・排出量算定シート!$G165,幹材積成長量!$I$7:$K$7,0)),IF($F165="地位Ⅲ",INDEX(幹材積成長量!$O$7:$Q$148,MATCH((【入力】吸収量・排出量算定シート!$H165+(【入力】吸収量・排出量算定シート!CT$17-【入力】吸収量・排出量算定シート!$CF$17)),幹材積成長量!$O$7:$O$148,0),MATCH(【入力】吸収量・排出量算定シート!$G165,幹材積成長量!$O$7:$Q$7,0)),INDEX(幹材積成長量!$L$7:$N$148,MATCH((【入力】吸収量・排出量算定シート!$H165+(【入力】吸収量・排出量算定シート!CT$17-【入力】吸収量・排出量算定シート!$CF$17)),幹材積成長量!$L$7:$L$148,0),MATCH(【入力】吸収量・排出量算定シート!$G165,幹材積成長量!$L$7:$N$7,0)))),0)</f>
        <v>0</v>
      </c>
      <c r="CU165" s="2">
        <f>IFERROR(IF($F165="地位Ⅰ",INDEX(幹材積成長量!$I$7:$K$148,MATCH((【入力】吸収量・排出量算定シート!$H165+(【入力】吸収量・排出量算定シート!CU$17-【入力】吸収量・排出量算定シート!$CF$17)),幹材積成長量!$I$7:$I$148,0),MATCH(【入力】吸収量・排出量算定シート!$G165,幹材積成長量!$I$7:$K$7,0)),IF($F165="地位Ⅲ",INDEX(幹材積成長量!$O$7:$Q$148,MATCH((【入力】吸収量・排出量算定シート!$H165+(【入力】吸収量・排出量算定シート!CU$17-【入力】吸収量・排出量算定シート!$CF$17)),幹材積成長量!$O$7:$O$148,0),MATCH(【入力】吸収量・排出量算定シート!$G165,幹材積成長量!$O$7:$Q$7,0)),INDEX(幹材積成長量!$L$7:$N$148,MATCH((【入力】吸収量・排出量算定シート!$H165+(【入力】吸収量・排出量算定シート!CU$17-【入力】吸収量・排出量算定シート!$CF$17)),幹材積成長量!$L$7:$L$148,0),MATCH(【入力】吸収量・排出量算定シート!$G165,幹材積成長量!$L$7:$N$7,0)))),0)</f>
        <v>0</v>
      </c>
      <c r="CV165" s="2">
        <f>IFERROR(IF($F165="地位Ⅰ",INDEX(幹材積成長量!$I$7:$K$148,MATCH((【入力】吸収量・排出量算定シート!$H165+(【入力】吸収量・排出量算定シート!CV$17-【入力】吸収量・排出量算定シート!$CF$17)),幹材積成長量!$I$7:$I$148,0),MATCH(【入力】吸収量・排出量算定シート!$G165,幹材積成長量!$I$7:$K$7,0)),IF($F165="地位Ⅲ",INDEX(幹材積成長量!$O$7:$Q$148,MATCH((【入力】吸収量・排出量算定シート!$H165+(【入力】吸収量・排出量算定シート!CV$17-【入力】吸収量・排出量算定シート!$CF$17)),幹材積成長量!$O$7:$O$148,0),MATCH(【入力】吸収量・排出量算定シート!$G165,幹材積成長量!$O$7:$Q$7,0)),INDEX(幹材積成長量!$L$7:$N$148,MATCH((【入力】吸収量・排出量算定シート!$H165+(【入力】吸収量・排出量算定シート!CV$17-【入力】吸収量・排出量算定シート!$CF$17)),幹材積成長量!$L$7:$L$148,0),MATCH(【入力】吸収量・排出量算定シート!$G165,幹材積成長量!$L$7:$N$7,0)))),0)</f>
        <v>0</v>
      </c>
      <c r="CW165" s="2">
        <f t="shared" si="284"/>
        <v>0</v>
      </c>
      <c r="CX165" s="2">
        <f t="shared" si="285"/>
        <v>0</v>
      </c>
      <c r="CY165" s="2">
        <f t="shared" si="286"/>
        <v>0</v>
      </c>
      <c r="CZ165" s="2">
        <f t="shared" si="287"/>
        <v>0</v>
      </c>
      <c r="DA165" s="2">
        <f t="shared" si="288"/>
        <v>0</v>
      </c>
      <c r="DB165" s="2">
        <f t="shared" si="289"/>
        <v>0</v>
      </c>
      <c r="DC165" s="2">
        <f t="shared" si="290"/>
        <v>0</v>
      </c>
      <c r="DD165" s="2">
        <f t="shared" si="291"/>
        <v>0</v>
      </c>
      <c r="DE165" s="2">
        <f t="shared" si="292"/>
        <v>0</v>
      </c>
      <c r="DF165" s="2">
        <f t="shared" si="293"/>
        <v>0</v>
      </c>
      <c r="DG165" s="2">
        <f t="shared" si="294"/>
        <v>0</v>
      </c>
      <c r="DH165" s="2">
        <f t="shared" si="295"/>
        <v>0</v>
      </c>
      <c r="DI165" s="2">
        <f t="shared" si="296"/>
        <v>0</v>
      </c>
      <c r="DJ165" s="2">
        <f t="shared" si="297"/>
        <v>0</v>
      </c>
      <c r="DK165" s="2">
        <f t="shared" si="298"/>
        <v>0</v>
      </c>
      <c r="DL165" s="2">
        <f t="shared" si="299"/>
        <v>0</v>
      </c>
      <c r="DM165" s="2">
        <f t="shared" si="300"/>
        <v>0</v>
      </c>
      <c r="DN165" s="187">
        <f>IFERROR(IF($F165="地位Ⅰ",INDEX(幹材積成長量!$AE$7:$AG$14,8,MATCH(【入力】吸収量・排出量算定シート!$G165,幹材積成長量!$AE$7:$AG$7,0)),IF($F165="地位Ⅲ",INDEX(幹材積成長量!$AK$7:$AM$14,8,MATCH(【入力】吸収量・排出量算定シート!$G165,幹材積成長量!$AK$7:$AM$7,0)),INDEX(幹材積成長量!$AH$7:$AJ$14,8,MATCH(【入力】吸収量・排出量算定シート!$G165,幹材積成長量!$AH$7:$AJ$7,0)))),0)</f>
        <v>0</v>
      </c>
      <c r="DO165" s="187">
        <f>IFERROR(IF($F165="地位Ⅰ",INDEX(幹材積成長量!$AE$7:$AG$14,8,MATCH(【入力】吸収量・排出量算定シート!$G165,幹材積成長量!$AE$7:$AG$7,0)),IF($F165="地位Ⅲ",INDEX(幹材積成長量!$AK$7:$AM$14,8,MATCH(【入力】吸収量・排出量算定シート!$G165,幹材積成長量!$AK$7:$AM$7,0)),INDEX(幹材積成長量!$AH$7:$AJ$14,8,MATCH(【入力】吸収量・排出量算定シート!$G165,幹材積成長量!$AH$7:$AJ$7,0)))),0)</f>
        <v>0</v>
      </c>
      <c r="DP165" s="187">
        <f>IFERROR(IF($F165="地位Ⅰ",INDEX(幹材積成長量!$AE$7:$AG$14,8,MATCH(【入力】吸収量・排出量算定シート!$G165,幹材積成長量!$AE$7:$AG$7,0)),IF($F165="地位Ⅲ",INDEX(幹材積成長量!$AK$7:$AM$14,8,MATCH(【入力】吸収量・排出量算定シート!$G165,幹材積成長量!$AK$7:$AM$7,0)),INDEX(幹材積成長量!$AH$7:$AJ$14,8,MATCH(【入力】吸収量・排出量算定シート!$G165,幹材積成長量!$AH$7:$AJ$7,0)))),0)</f>
        <v>0</v>
      </c>
      <c r="DQ165" s="187">
        <f>IFERROR(IF($F165="地位Ⅰ",INDEX(幹材積成長量!$AE$7:$AG$14,8,MATCH(【入力】吸収量・排出量算定シート!$G165,幹材積成長量!$AE$7:$AG$7,0)),IF($F165="地位Ⅲ",INDEX(幹材積成長量!$AK$7:$AM$14,8,MATCH(【入力】吸収量・排出量算定シート!$G165,幹材積成長量!$AK$7:$AM$7,0)),INDEX(幹材積成長量!$AH$7:$AJ$14,8,MATCH(【入力】吸収量・排出量算定シート!$G165,幹材積成長量!$AH$7:$AJ$7,0)))),0)</f>
        <v>0</v>
      </c>
      <c r="DR165" s="187">
        <f>IFERROR(IF($F165="地位Ⅰ",INDEX(幹材積成長量!$AE$7:$AG$14,8,MATCH(【入力】吸収量・排出量算定シート!$G165,幹材積成長量!$AE$7:$AG$7,0)),IF($F165="地位Ⅲ",INDEX(幹材積成長量!$AK$7:$AM$14,8,MATCH(【入力】吸収量・排出量算定シート!$G165,幹材積成長量!$AK$7:$AM$7,0)),INDEX(幹材積成長量!$AH$7:$AJ$14,8,MATCH(【入力】吸収量・排出量算定シート!$G165,幹材積成長量!$AH$7:$AJ$7,0)))),0)</f>
        <v>0</v>
      </c>
      <c r="DS165" s="187">
        <f>IFERROR(IF($F165="地位Ⅰ",INDEX(幹材積成長量!$AE$7:$AG$14,8,MATCH(【入力】吸収量・排出量算定シート!$G165,幹材積成長量!$AE$7:$AG$7,0)),IF($F165="地位Ⅲ",INDEX(幹材積成長量!$AK$7:$AM$14,8,MATCH(【入力】吸収量・排出量算定シート!$G165,幹材積成長量!$AK$7:$AM$7,0)),INDEX(幹材積成長量!$AH$7:$AJ$14,8,MATCH(【入力】吸収量・排出量算定シート!$G165,幹材積成長量!$AH$7:$AJ$7,0)))),0)</f>
        <v>0</v>
      </c>
      <c r="DT165" s="187">
        <f>IFERROR(IF($F165="地位Ⅰ",INDEX(幹材積成長量!$AE$7:$AG$14,8,MATCH(【入力】吸収量・排出量算定シート!$G165,幹材積成長量!$AE$7:$AG$7,0)),IF($F165="地位Ⅲ",INDEX(幹材積成長量!$AK$7:$AM$14,8,MATCH(【入力】吸収量・排出量算定シート!$G165,幹材積成長量!$AK$7:$AM$7,0)),INDEX(幹材積成長量!$AH$7:$AJ$14,8,MATCH(【入力】吸収量・排出量算定シート!$G165,幹材積成長量!$AH$7:$AJ$7,0)))),0)</f>
        <v>0</v>
      </c>
      <c r="DU165" s="187">
        <f>IFERROR(IF($F165="地位Ⅰ",INDEX(幹材積成長量!$AE$7:$AG$14,8,MATCH(【入力】吸収量・排出量算定シート!$G165,幹材積成長量!$AE$7:$AG$7,0)),IF($F165="地位Ⅲ",INDEX(幹材積成長量!$AK$7:$AM$14,8,MATCH(【入力】吸収量・排出量算定シート!$G165,幹材積成長量!$AK$7:$AM$7,0)),INDEX(幹材積成長量!$AH$7:$AJ$14,8,MATCH(【入力】吸収量・排出量算定シート!$G165,幹材積成長量!$AH$7:$AJ$7,0)))),0)</f>
        <v>0</v>
      </c>
      <c r="DV165" s="187">
        <f>IFERROR(IF($F165="地位Ⅰ",INDEX(幹材積成長量!$AE$7:$AG$14,8,MATCH(【入力】吸収量・排出量算定シート!$G165,幹材積成長量!$AE$7:$AG$7,0)),IF($F165="地位Ⅲ",INDEX(幹材積成長量!$AK$7:$AM$14,8,MATCH(【入力】吸収量・排出量算定シート!$G165,幹材積成長量!$AK$7:$AM$7,0)),INDEX(幹材積成長量!$AH$7:$AJ$14,8,MATCH(【入力】吸収量・排出量算定シート!$G165,幹材積成長量!$AH$7:$AJ$7,0)))),0)</f>
        <v>0</v>
      </c>
      <c r="DW165" s="187">
        <f>IFERROR(IF($F165="地位Ⅰ",INDEX(幹材積成長量!$AE$7:$AG$14,8,MATCH(【入力】吸収量・排出量算定シート!$G165,幹材積成長量!$AE$7:$AG$7,0)),IF($F165="地位Ⅲ",INDEX(幹材積成長量!$AK$7:$AM$14,8,MATCH(【入力】吸収量・排出量算定シート!$G165,幹材積成長量!$AK$7:$AM$7,0)),INDEX(幹材積成長量!$AH$7:$AJ$14,8,MATCH(【入力】吸収量・排出量算定シート!$G165,幹材積成長量!$AH$7:$AJ$7,0)))),0)</f>
        <v>0</v>
      </c>
      <c r="DX165" s="187">
        <f>IFERROR(IF($F165="地位Ⅰ",INDEX(幹材積成長量!$AE$7:$AG$14,8,MATCH(【入力】吸収量・排出量算定シート!$G165,幹材積成長量!$AE$7:$AG$7,0)),IF($F165="地位Ⅲ",INDEX(幹材積成長量!$AK$7:$AM$14,8,MATCH(【入力】吸収量・排出量算定シート!$G165,幹材積成長量!$AK$7:$AM$7,0)),INDEX(幹材積成長量!$AH$7:$AJ$14,8,MATCH(【入力】吸収量・排出量算定シート!$G165,幹材積成長量!$AH$7:$AJ$7,0)))),0)</f>
        <v>0</v>
      </c>
      <c r="DY165" s="187">
        <f>IFERROR(IF($F165="地位Ⅰ",INDEX(幹材積成長量!$AE$7:$AG$14,8,MATCH(【入力】吸収量・排出量算定シート!$G165,幹材積成長量!$AE$7:$AG$7,0)),IF($F165="地位Ⅲ",INDEX(幹材積成長量!$AK$7:$AM$14,8,MATCH(【入力】吸収量・排出量算定シート!$G165,幹材積成長量!$AK$7:$AM$7,0)),INDEX(幹材積成長量!$AH$7:$AJ$14,8,MATCH(【入力】吸収量・排出量算定シート!$G165,幹材積成長量!$AH$7:$AJ$7,0)))),0)</f>
        <v>0</v>
      </c>
      <c r="DZ165" s="187">
        <f>IFERROR(IF($F165="地位Ⅰ",INDEX(幹材積成長量!$AE$7:$AG$14,8,MATCH(【入力】吸収量・排出量算定シート!$G165,幹材積成長量!$AE$7:$AG$7,0)),IF($F165="地位Ⅲ",INDEX(幹材積成長量!$AK$7:$AM$14,8,MATCH(【入力】吸収量・排出量算定シート!$G165,幹材積成長量!$AK$7:$AM$7,0)),INDEX(幹材積成長量!$AH$7:$AJ$14,8,MATCH(【入力】吸収量・排出量算定シート!$G165,幹材積成長量!$AH$7:$AJ$7,0)))),0)</f>
        <v>0</v>
      </c>
      <c r="EA165" s="187">
        <f>IFERROR(IF($F165="地位Ⅰ",INDEX(幹材積成長量!$AE$7:$AG$14,8,MATCH(【入力】吸収量・排出量算定シート!$G165,幹材積成長量!$AE$7:$AG$7,0)),IF($F165="地位Ⅲ",INDEX(幹材積成長量!$AK$7:$AM$14,8,MATCH(【入力】吸収量・排出量算定シート!$G165,幹材積成長量!$AK$7:$AM$7,0)),INDEX(幹材積成長量!$AH$7:$AJ$14,8,MATCH(【入力】吸収量・排出量算定シート!$G165,幹材積成長量!$AH$7:$AJ$7,0)))),0)</f>
        <v>0</v>
      </c>
      <c r="EB165" s="187">
        <f>IFERROR(IF($F165="地位Ⅰ",INDEX(幹材積成長量!$AE$7:$AG$14,8,MATCH(【入力】吸収量・排出量算定シート!$G165,幹材積成長量!$AE$7:$AG$7,0)),IF($F165="地位Ⅲ",INDEX(幹材積成長量!$AK$7:$AM$14,8,MATCH(【入力】吸収量・排出量算定シート!$G165,幹材積成長量!$AK$7:$AM$7,0)),INDEX(幹材積成長量!$AH$7:$AJ$14,8,MATCH(【入力】吸収量・排出量算定シート!$G165,幹材積成長量!$AH$7:$AJ$7,0)))),0)</f>
        <v>0</v>
      </c>
      <c r="EC165" s="187">
        <f>IFERROR(IF($F165="地位Ⅰ",INDEX(幹材積成長量!$AE$7:$AG$14,8,MATCH(【入力】吸収量・排出量算定シート!$G165,幹材積成長量!$AE$7:$AG$7,0)),IF($F165="地位Ⅲ",INDEX(幹材積成長量!$AK$7:$AM$14,8,MATCH(【入力】吸収量・排出量算定シート!$G165,幹材積成長量!$AK$7:$AM$7,0)),INDEX(幹材積成長量!$AH$7:$AJ$14,8,MATCH(【入力】吸収量・排出量算定シート!$G165,幹材積成長量!$AH$7:$AJ$7,0)))),0)</f>
        <v>0</v>
      </c>
      <c r="ED165" s="186">
        <f t="shared" si="301"/>
        <v>0</v>
      </c>
      <c r="EE165" s="186">
        <f t="shared" si="302"/>
        <v>0</v>
      </c>
      <c r="EF165" s="186">
        <f t="shared" si="303"/>
        <v>0</v>
      </c>
      <c r="EG165" s="186">
        <f t="shared" si="304"/>
        <v>0</v>
      </c>
      <c r="EH165" s="186">
        <f t="shared" si="305"/>
        <v>0</v>
      </c>
      <c r="EI165" s="186">
        <f t="shared" si="306"/>
        <v>0</v>
      </c>
      <c r="EJ165" s="186">
        <f t="shared" si="307"/>
        <v>0</v>
      </c>
      <c r="EK165" s="186">
        <f t="shared" si="308"/>
        <v>0</v>
      </c>
      <c r="EL165" s="186">
        <f t="shared" si="309"/>
        <v>0</v>
      </c>
      <c r="EM165" s="186">
        <f t="shared" si="310"/>
        <v>0</v>
      </c>
      <c r="EN165" s="186">
        <f t="shared" si="311"/>
        <v>0</v>
      </c>
      <c r="EO165" s="186">
        <f t="shared" si="312"/>
        <v>0</v>
      </c>
      <c r="EP165" s="186">
        <f t="shared" si="313"/>
        <v>0</v>
      </c>
      <c r="EQ165" s="186">
        <f t="shared" si="314"/>
        <v>0</v>
      </c>
      <c r="ER165" s="186">
        <f t="shared" si="315"/>
        <v>0</v>
      </c>
      <c r="ES165" s="186">
        <f t="shared" si="316"/>
        <v>0</v>
      </c>
      <c r="ET165" s="186">
        <f t="shared" si="317"/>
        <v>0</v>
      </c>
    </row>
    <row r="166" spans="2:150" x14ac:dyDescent="0.3">
      <c r="B166" s="3"/>
      <c r="C166" s="3"/>
      <c r="D166" s="3"/>
      <c r="E166" s="3"/>
      <c r="G166" s="217"/>
      <c r="J166" s="3"/>
      <c r="M166" s="187">
        <f>IFERROR(IF($F166="地位Ⅰ",INDEX(幹材積成長量!$S$7:$U$148,MATCH(【入力】吸収量・排出量算定シート!$H166+(M$17-$M$17),幹材積成長量!$S$7:$S$148,0),MATCH($G166,幹材積成長量!$S$7:$U$7,0)),IF($F166="地位Ⅲ",INDEX(幹材積成長量!$Y$7:$AA$148,MATCH(【入力】吸収量・排出量算定シート!$H166+(M$17-$M$17),幹材積成長量!$Y$7:$Y$148,0),MATCH($G166,幹材積成長量!$Y$7:$AA$7,0)),INDEX(幹材積成長量!$V$7:$X$148,MATCH(【入力】吸収量・排出量算定シート!$H166+(M$17-$M$17),幹材積成長量!$V$7:$V$148,0),MATCH($G166,幹材積成長量!$V$7:$X$7,0)))),0)</f>
        <v>0</v>
      </c>
      <c r="N166" s="187">
        <f>IFERROR(IF($F166="地位Ⅰ",INDEX(幹材積成長量!$S$7:$U$148,MATCH(【入力】吸収量・排出量算定シート!$H166+(N$17-$M$17),幹材積成長量!$S$7:$S$148,0),MATCH($G166,幹材積成長量!$S$7:$U$7,0)),IF($F166="地位Ⅲ",INDEX(幹材積成長量!$Y$7:$AA$148,MATCH(【入力】吸収量・排出量算定シート!$H166+(N$17-$M$17),幹材積成長量!$Y$7:$Y$148,0),MATCH($G166,幹材積成長量!$Y$7:$AA$7,0)),INDEX(幹材積成長量!$V$7:$X$148,MATCH(【入力】吸収量・排出量算定シート!$H166+(N$17-$M$17),幹材積成長量!$V$7:$V$148,0),MATCH($G166,幹材積成長量!$V$7:$X$7,0)))),0)</f>
        <v>0</v>
      </c>
      <c r="O166" s="187">
        <f>IFERROR(IF($F166="地位Ⅰ",INDEX(幹材積成長量!$S$7:$U$148,MATCH(【入力】吸収量・排出量算定シート!$H166+(O$17-$M$17),幹材積成長量!$S$7:$S$148,0),MATCH($G166,幹材積成長量!$S$7:$U$7,0)),IF($F166="地位Ⅲ",INDEX(幹材積成長量!$Y$7:$AA$148,MATCH(【入力】吸収量・排出量算定シート!$H166+(O$17-$M$17),幹材積成長量!$Y$7:$Y$148,0),MATCH($G166,幹材積成長量!$Y$7:$AA$7,0)),INDEX(幹材積成長量!$V$7:$X$148,MATCH(【入力】吸収量・排出量算定シート!$H166+(O$17-$M$17),幹材積成長量!$V$7:$V$148,0),MATCH($G166,幹材積成長量!$V$7:$X$7,0)))),0)</f>
        <v>0</v>
      </c>
      <c r="P166" s="187">
        <f>IFERROR(IF($F166="地位Ⅰ",INDEX(幹材積成長量!$S$7:$U$148,MATCH(【入力】吸収量・排出量算定シート!$H166+(P$17-$M$17),幹材積成長量!$S$7:$S$148,0),MATCH($G166,幹材積成長量!$S$7:$U$7,0)),IF($F166="地位Ⅲ",INDEX(幹材積成長量!$Y$7:$AA$148,MATCH(【入力】吸収量・排出量算定シート!$H166+(P$17-$M$17),幹材積成長量!$Y$7:$Y$148,0),MATCH($G166,幹材積成長量!$Y$7:$AA$7,0)),INDEX(幹材積成長量!$V$7:$X$148,MATCH(【入力】吸収量・排出量算定シート!$H166+(P$17-$M$17),幹材積成長量!$V$7:$V$148,0),MATCH($G166,幹材積成長量!$V$7:$X$7,0)))),0)</f>
        <v>0</v>
      </c>
      <c r="Q166" s="187">
        <f>IFERROR(IF($F166="地位Ⅰ",INDEX(幹材積成長量!$S$7:$U$148,MATCH(【入力】吸収量・排出量算定シート!$H166+(Q$17-$M$17),幹材積成長量!$S$7:$S$148,0),MATCH($G166,幹材積成長量!$S$7:$U$7,0)),IF($F166="地位Ⅲ",INDEX(幹材積成長量!$Y$7:$AA$148,MATCH(【入力】吸収量・排出量算定シート!$H166+(Q$17-$M$17),幹材積成長量!$Y$7:$Y$148,0),MATCH($G166,幹材積成長量!$Y$7:$AA$7,0)),INDEX(幹材積成長量!$V$7:$X$148,MATCH(【入力】吸収量・排出量算定シート!$H166+(Q$17-$M$17),幹材積成長量!$V$7:$V$148,0),MATCH($G166,幹材積成長量!$V$7:$X$7,0)))),0)</f>
        <v>0</v>
      </c>
      <c r="R166" s="187">
        <f>IFERROR(IF($F166="地位Ⅰ",INDEX(幹材積成長量!$S$7:$U$148,MATCH(【入力】吸収量・排出量算定シート!$H166+(R$17-$M$17),幹材積成長量!$S$7:$S$148,0),MATCH($G166,幹材積成長量!$S$7:$U$7,0)),IF($F166="地位Ⅲ",INDEX(幹材積成長量!$Y$7:$AA$148,MATCH(【入力】吸収量・排出量算定シート!$H166+(R$17-$M$17),幹材積成長量!$Y$7:$Y$148,0),MATCH($G166,幹材積成長量!$Y$7:$AA$7,0)),INDEX(幹材積成長量!$V$7:$X$148,MATCH(【入力】吸収量・排出量算定シート!$H166+(R$17-$M$17),幹材積成長量!$V$7:$V$148,0),MATCH($G166,幹材積成長量!$V$7:$X$7,0)))),0)</f>
        <v>0</v>
      </c>
      <c r="S166" s="187">
        <f>IFERROR(IF($F166="地位Ⅰ",INDEX(幹材積成長量!$S$7:$U$148,MATCH(【入力】吸収量・排出量算定シート!$H166+(S$17-$M$17),幹材積成長量!$S$7:$S$148,0),MATCH($G166,幹材積成長量!$S$7:$U$7,0)),IF($F166="地位Ⅲ",INDEX(幹材積成長量!$Y$7:$AA$148,MATCH(【入力】吸収量・排出量算定シート!$H166+(S$17-$M$17),幹材積成長量!$Y$7:$Y$148,0),MATCH($G166,幹材積成長量!$Y$7:$AA$7,0)),INDEX(幹材積成長量!$V$7:$X$148,MATCH(【入力】吸収量・排出量算定シート!$H166+(S$17-$M$17),幹材積成長量!$V$7:$V$148,0),MATCH($G166,幹材積成長量!$V$7:$X$7,0)))),0)</f>
        <v>0</v>
      </c>
      <c r="T166" s="187">
        <f>IFERROR(IF($F166="地位Ⅰ",INDEX(幹材積成長量!$S$7:$U$148,MATCH(【入力】吸収量・排出量算定シート!$H166+(T$17-$M$17),幹材積成長量!$S$7:$S$148,0),MATCH($G166,幹材積成長量!$S$7:$U$7,0)),IF($F166="地位Ⅲ",INDEX(幹材積成長量!$Y$7:$AA$148,MATCH(【入力】吸収量・排出量算定シート!$H166+(T$17-$M$17),幹材積成長量!$Y$7:$Y$148,0),MATCH($G166,幹材積成長量!$Y$7:$AA$7,0)),INDEX(幹材積成長量!$V$7:$X$148,MATCH(【入力】吸収量・排出量算定シート!$H166+(T$17-$M$17),幹材積成長量!$V$7:$V$148,0),MATCH($G166,幹材積成長量!$V$7:$X$7,0)))),0)</f>
        <v>0</v>
      </c>
      <c r="U166" s="187">
        <f>IFERROR(IF($F166="地位Ⅰ",INDEX(幹材積成長量!$S$7:$U$148,MATCH(【入力】吸収量・排出量算定シート!$H166+(U$17-$M$17),幹材積成長量!$S$7:$S$148,0),MATCH($G166,幹材積成長量!$S$7:$U$7,0)),IF($F166="地位Ⅲ",INDEX(幹材積成長量!$Y$7:$AA$148,MATCH(【入力】吸収量・排出量算定シート!$H166+(U$17-$M$17),幹材積成長量!$Y$7:$Y$148,0),MATCH($G166,幹材積成長量!$Y$7:$AA$7,0)),INDEX(幹材積成長量!$V$7:$X$148,MATCH(【入力】吸収量・排出量算定シート!$H166+(U$17-$M$17),幹材積成長量!$V$7:$V$148,0),MATCH($G166,幹材積成長量!$V$7:$X$7,0)))),0)</f>
        <v>0</v>
      </c>
      <c r="V166" s="187">
        <f>IFERROR(IF($F166="地位Ⅰ",INDEX(幹材積成長量!$S$7:$U$148,MATCH(【入力】吸収量・排出量算定シート!$H166+(V$17-$M$17),幹材積成長量!$S$7:$S$148,0),MATCH($G166,幹材積成長量!$S$7:$U$7,0)),IF($F166="地位Ⅲ",INDEX(幹材積成長量!$Y$7:$AA$148,MATCH(【入力】吸収量・排出量算定シート!$H166+(V$17-$M$17),幹材積成長量!$Y$7:$Y$148,0),MATCH($G166,幹材積成長量!$Y$7:$AA$7,0)),INDEX(幹材積成長量!$V$7:$X$148,MATCH(【入力】吸収量・排出量算定シート!$H166+(V$17-$M$17),幹材積成長量!$V$7:$V$148,0),MATCH($G166,幹材積成長量!$V$7:$X$7,0)))),0)</f>
        <v>0</v>
      </c>
      <c r="W166" s="187">
        <f>IFERROR(IF($F166="地位Ⅰ",INDEX(幹材積成長量!$S$7:$U$148,MATCH(【入力】吸収量・排出量算定シート!$H166+(W$17-$M$17),幹材積成長量!$S$7:$S$148,0),MATCH($G166,幹材積成長量!$S$7:$U$7,0)),IF($F166="地位Ⅲ",INDEX(幹材積成長量!$Y$7:$AA$148,MATCH(【入力】吸収量・排出量算定シート!$H166+(W$17-$M$17),幹材積成長量!$Y$7:$Y$148,0),MATCH($G166,幹材積成長量!$Y$7:$AA$7,0)),INDEX(幹材積成長量!$V$7:$X$148,MATCH(【入力】吸収量・排出量算定シート!$H166+(W$17-$M$17),幹材積成長量!$V$7:$V$148,0),MATCH($G166,幹材積成長量!$V$7:$X$7,0)))),0)</f>
        <v>0</v>
      </c>
      <c r="X166" s="187">
        <f>IFERROR(IF($F166="地位Ⅰ",INDEX(幹材積成長量!$S$7:$U$148,MATCH(【入力】吸収量・排出量算定シート!$H166+(X$17-$M$17),幹材積成長量!$S$7:$S$148,0),MATCH($G166,幹材積成長量!$S$7:$U$7,0)),IF($F166="地位Ⅲ",INDEX(幹材積成長量!$Y$7:$AA$148,MATCH(【入力】吸収量・排出量算定シート!$H166+(X$17-$M$17),幹材積成長量!$Y$7:$Y$148,0),MATCH($G166,幹材積成長量!$Y$7:$AA$7,0)),INDEX(幹材積成長量!$V$7:$X$148,MATCH(【入力】吸収量・排出量算定シート!$H166+(X$17-$M$17),幹材積成長量!$V$7:$V$148,0),MATCH($G166,幹材積成長量!$V$7:$X$7,0)))),0)</f>
        <v>0</v>
      </c>
      <c r="Y166" s="187">
        <f>IFERROR(IF($F166="地位Ⅰ",INDEX(幹材積成長量!$S$7:$U$148,MATCH(【入力】吸収量・排出量算定シート!$H166+(Y$17-$M$17),幹材積成長量!$S$7:$S$148,0),MATCH($G166,幹材積成長量!$S$7:$U$7,0)),IF($F166="地位Ⅲ",INDEX(幹材積成長量!$Y$7:$AA$148,MATCH(【入力】吸収量・排出量算定シート!$H166+(Y$17-$M$17),幹材積成長量!$Y$7:$Y$148,0),MATCH($G166,幹材積成長量!$Y$7:$AA$7,0)),INDEX(幹材積成長量!$V$7:$X$148,MATCH(【入力】吸収量・排出量算定シート!$H166+(Y$17-$M$17),幹材積成長量!$V$7:$V$148,0),MATCH($G166,幹材積成長量!$V$7:$X$7,0)))),0)</f>
        <v>0</v>
      </c>
      <c r="Z166" s="187">
        <f>IFERROR(IF($F166="地位Ⅰ",INDEX(幹材積成長量!$S$7:$U$148,MATCH(【入力】吸収量・排出量算定シート!$H166+(Z$17-$M$17),幹材積成長量!$S$7:$S$148,0),MATCH($G166,幹材積成長量!$S$7:$U$7,0)),IF($F166="地位Ⅲ",INDEX(幹材積成長量!$Y$7:$AA$148,MATCH(【入力】吸収量・排出量算定シート!$H166+(Z$17-$M$17),幹材積成長量!$Y$7:$Y$148,0),MATCH($G166,幹材積成長量!$Y$7:$AA$7,0)),INDEX(幹材積成長量!$V$7:$X$148,MATCH(【入力】吸収量・排出量算定シート!$H166+(Z$17-$M$17),幹材積成長量!$V$7:$V$148,0),MATCH($G166,幹材積成長量!$V$7:$X$7,0)))),0)</f>
        <v>0</v>
      </c>
      <c r="AA166" s="187">
        <f>IFERROR(IF($F166="地位Ⅰ",INDEX(幹材積成長量!$S$7:$U$148,MATCH(【入力】吸収量・排出量算定シート!$H166+(AA$17-$M$17),幹材積成長量!$S$7:$S$148,0),MATCH($G166,幹材積成長量!$S$7:$U$7,0)),IF($F166="地位Ⅲ",INDEX(幹材積成長量!$Y$7:$AA$148,MATCH(【入力】吸収量・排出量算定シート!$H166+(AA$17-$M$17),幹材積成長量!$Y$7:$Y$148,0),MATCH($G166,幹材積成長量!$Y$7:$AA$7,0)),INDEX(幹材積成長量!$V$7:$X$148,MATCH(【入力】吸収量・排出量算定シート!$H166+(AA$17-$M$17),幹材積成長量!$V$7:$V$148,0),MATCH($G166,幹材積成長量!$V$7:$X$7,0)))),0)</f>
        <v>0</v>
      </c>
      <c r="AB166" s="187">
        <f>IFERROR(IF($F166="地位Ⅰ",INDEX(幹材積成長量!$S$7:$U$148,MATCH(【入力】吸収量・排出量算定シート!$H166+(AB$17-$M$17),幹材積成長量!$S$7:$S$148,0),MATCH($G166,幹材積成長量!$S$7:$U$7,0)),IF($F166="地位Ⅲ",INDEX(幹材積成長量!$Y$7:$AA$148,MATCH(【入力】吸収量・排出量算定シート!$H166+(AB$17-$M$17),幹材積成長量!$Y$7:$Y$148,0),MATCH($G166,幹材積成長量!$Y$7:$AA$7,0)),INDEX(幹材積成長量!$V$7:$X$148,MATCH(【入力】吸収量・排出量算定シート!$H166+(AB$17-$M$17),幹材積成長量!$V$7:$V$148,0),MATCH($G166,幹材積成長量!$V$7:$X$7,0)))),0)</f>
        <v>0</v>
      </c>
      <c r="AC166" s="187">
        <f>IFERROR(IF($F166="地位Ⅰ",INDEX(幹材積成長量!$S$7:$U$148,MATCH(【入力】吸収量・排出量算定シート!$H166+(AC$17-$M$17),幹材積成長量!$S$7:$S$148,0),MATCH($G166,幹材積成長量!$S$7:$U$7,0)),IF($F166="地位Ⅲ",INDEX(幹材積成長量!$Y$7:$AA$148,MATCH(【入力】吸収量・排出量算定シート!$H166+(AC$17-$M$17),幹材積成長量!$Y$7:$Y$148,0),MATCH($G166,幹材積成長量!$Y$7:$AA$7,0)),INDEX(幹材積成長量!$V$7:$X$148,MATCH(【入力】吸収量・排出量算定シート!$H166+(AC$17-$M$17),幹材積成長量!$V$7:$V$148,0),MATCH($G166,幹材積成長量!$V$7:$X$7,0)))),0)</f>
        <v>0</v>
      </c>
      <c r="AD166" s="2">
        <f>IFERROR(INDEX('BEF（拡大係数）'!$A$4:$AO$154,MATCH(【入力】吸収量・排出量算定シート!$H166,'BEF（拡大係数）'!$A$4:$A$154,0),MATCH($G166,'BEF（拡大係数）'!$A$4:$AO$4,0)),0)</f>
        <v>0</v>
      </c>
      <c r="AE166" s="2">
        <f>IFERROR(INDEX('BEF（拡大係数）'!$A$4:$AO$154,MATCH(【入力】吸収量・排出量算定シート!$H166,'BEF（拡大係数）'!$A$4:$A$154,0),MATCH($G166,'BEF（拡大係数）'!$A$4:$AO$4,0)),0)</f>
        <v>0</v>
      </c>
      <c r="AF166" s="2">
        <f>IFERROR(INDEX('BEF（拡大係数）'!$A$4:$AO$154,MATCH(【入力】吸収量・排出量算定シート!$H166,'BEF（拡大係数）'!$A$4:$A$154,0),MATCH($G166,'BEF（拡大係数）'!$A$4:$AO$4,0)),0)</f>
        <v>0</v>
      </c>
      <c r="AG166" s="2">
        <f>IFERROR(INDEX('BEF（拡大係数）'!$A$4:$AO$154,MATCH(【入力】吸収量・排出量算定シート!$H166,'BEF（拡大係数）'!$A$4:$A$154,0),MATCH($G166,'BEF（拡大係数）'!$A$4:$AO$4,0)),0)</f>
        <v>0</v>
      </c>
      <c r="AH166" s="2">
        <f>IFERROR(INDEX('BEF（拡大係数）'!$A$4:$AO$154,MATCH(【入力】吸収量・排出量算定シート!$H166,'BEF（拡大係数）'!$A$4:$A$154,0),MATCH($G166,'BEF（拡大係数）'!$A$4:$AO$4,0)),0)</f>
        <v>0</v>
      </c>
      <c r="AI166" s="2">
        <f>IFERROR(INDEX('BEF（拡大係数）'!$A$4:$AO$154,MATCH(【入力】吸収量・排出量算定シート!$H166,'BEF（拡大係数）'!$A$4:$A$154,0),MATCH($G166,'BEF（拡大係数）'!$A$4:$AO$4,0)),0)</f>
        <v>0</v>
      </c>
      <c r="AJ166" s="2">
        <f>IFERROR(INDEX('BEF（拡大係数）'!$A$4:$AO$154,MATCH(【入力】吸収量・排出量算定シート!$H166,'BEF（拡大係数）'!$A$4:$A$154,0),MATCH($G166,'BEF（拡大係数）'!$A$4:$AO$4,0)),0)</f>
        <v>0</v>
      </c>
      <c r="AK166" s="2">
        <f>IFERROR(INDEX('BEF（拡大係数）'!$A$4:$AO$154,MATCH(【入力】吸収量・排出量算定シート!$H166,'BEF（拡大係数）'!$A$4:$A$154,0),MATCH($G166,'BEF（拡大係数）'!$A$4:$AO$4,0)),0)</f>
        <v>0</v>
      </c>
      <c r="AL166" s="2">
        <f>IFERROR(INDEX('BEF（拡大係数）'!$A$4:$AO$154,MATCH(【入力】吸収量・排出量算定シート!$H166,'BEF（拡大係数）'!$A$4:$A$154,0),MATCH($G166,'BEF（拡大係数）'!$A$4:$AO$4,0)),0)</f>
        <v>0</v>
      </c>
      <c r="AM166" s="2">
        <f>IFERROR(INDEX('BEF（拡大係数）'!$A$4:$AO$154,MATCH(【入力】吸収量・排出量算定シート!$H166,'BEF（拡大係数）'!$A$4:$A$154,0),MATCH($G166,'BEF（拡大係数）'!$A$4:$AO$4,0)),0)</f>
        <v>0</v>
      </c>
      <c r="AN166" s="2">
        <f>IFERROR(INDEX('BEF（拡大係数）'!$A$4:$AO$154,MATCH(【入力】吸収量・排出量算定シート!$H166,'BEF（拡大係数）'!$A$4:$A$154,0),MATCH($G166,'BEF（拡大係数）'!$A$4:$AO$4,0)),0)</f>
        <v>0</v>
      </c>
      <c r="AO166" s="2">
        <f>IFERROR(INDEX('BEF（拡大係数）'!$A$4:$AO$154,MATCH(【入力】吸収量・排出量算定シート!$H166,'BEF（拡大係数）'!$A$4:$A$154,0),MATCH($G166,'BEF（拡大係数）'!$A$4:$AO$4,0)),0)</f>
        <v>0</v>
      </c>
      <c r="AP166" s="2">
        <f>IFERROR(INDEX('BEF（拡大係数）'!$A$4:$AO$154,MATCH(【入力】吸収量・排出量算定シート!$H166,'BEF（拡大係数）'!$A$4:$A$154,0),MATCH($G166,'BEF（拡大係数）'!$A$4:$AO$4,0)),0)</f>
        <v>0</v>
      </c>
      <c r="AQ166" s="2">
        <f>IFERROR(INDEX('BEF（拡大係数）'!$A$4:$AO$154,MATCH(【入力】吸収量・排出量算定シート!$H166,'BEF（拡大係数）'!$A$4:$A$154,0),MATCH($G166,'BEF（拡大係数）'!$A$4:$AO$4,0)),0)</f>
        <v>0</v>
      </c>
      <c r="AR166" s="2">
        <f>IFERROR(INDEX('BEF（拡大係数）'!$A$4:$AO$154,MATCH(【入力】吸収量・排出量算定シート!$H166,'BEF（拡大係数）'!$A$4:$A$154,0),MATCH($G166,'BEF（拡大係数）'!$A$4:$AO$4,0)),0)</f>
        <v>0</v>
      </c>
      <c r="AS166" s="2">
        <f>IFERROR(INDEX('BEF（拡大係数）'!$A$4:$AO$154,MATCH(【入力】吸収量・排出量算定シート!$H166,'BEF（拡大係数）'!$A$4:$A$154,0),MATCH($G166,'BEF（拡大係数）'!$A$4:$AO$4,0)),0)</f>
        <v>0</v>
      </c>
      <c r="AT166" s="2">
        <f>IFERROR(INDEX('BEF（拡大係数）'!$A$4:$AO$154,MATCH(【入力】吸収量・排出量算定シート!$H166,'BEF（拡大係数）'!$A$4:$A$154,0),MATCH($G166,'BEF（拡大係数）'!$A$4:$AO$4,0)),0)</f>
        <v>0</v>
      </c>
      <c r="AU166" s="2">
        <f>IFERROR(VLOOKUP($G166,パラメータ_オリジナル!$B$6:$G$45,4,FALSE),0)</f>
        <v>0</v>
      </c>
      <c r="AV166" s="2">
        <f>IFERROR(VLOOKUP($G166,パラメータ_オリジナル!$B$6:$G$45,5,FALSE),0)</f>
        <v>0</v>
      </c>
      <c r="AW166" s="2">
        <f>IFERROR(VLOOKUP($G166,パラメータ_オリジナル!$B$6:$G$45,6,FALSE),0)</f>
        <v>0</v>
      </c>
      <c r="AX166" s="125">
        <f t="shared" si="250"/>
        <v>0</v>
      </c>
      <c r="AY166" s="125">
        <f t="shared" si="251"/>
        <v>0</v>
      </c>
      <c r="AZ166" s="125">
        <f t="shared" si="252"/>
        <v>0</v>
      </c>
      <c r="BA166" s="125">
        <f t="shared" si="253"/>
        <v>0</v>
      </c>
      <c r="BB166" s="125">
        <f t="shared" si="254"/>
        <v>0</v>
      </c>
      <c r="BC166" s="125">
        <f t="shared" si="255"/>
        <v>0</v>
      </c>
      <c r="BD166" s="125">
        <f t="shared" si="256"/>
        <v>0</v>
      </c>
      <c r="BE166" s="125">
        <f t="shared" si="257"/>
        <v>0</v>
      </c>
      <c r="BF166" s="125">
        <f t="shared" si="258"/>
        <v>0</v>
      </c>
      <c r="BG166" s="125">
        <f t="shared" si="259"/>
        <v>0</v>
      </c>
      <c r="BH166" s="125">
        <f t="shared" si="260"/>
        <v>0</v>
      </c>
      <c r="BI166" s="125">
        <f t="shared" si="261"/>
        <v>0</v>
      </c>
      <c r="BJ166" s="125">
        <f t="shared" si="262"/>
        <v>0</v>
      </c>
      <c r="BK166" s="125">
        <f t="shared" si="263"/>
        <v>0</v>
      </c>
      <c r="BL166" s="125">
        <f t="shared" si="264"/>
        <v>0</v>
      </c>
      <c r="BM166" s="125">
        <f t="shared" si="265"/>
        <v>0</v>
      </c>
      <c r="BN166" s="125">
        <f t="shared" si="266"/>
        <v>0</v>
      </c>
      <c r="BO166" s="125">
        <f t="shared" si="267"/>
        <v>0</v>
      </c>
      <c r="BP166" s="125">
        <f t="shared" si="268"/>
        <v>0</v>
      </c>
      <c r="BQ166" s="125">
        <f t="shared" si="269"/>
        <v>0</v>
      </c>
      <c r="BR166" s="125">
        <f t="shared" si="270"/>
        <v>0</v>
      </c>
      <c r="BS166" s="125">
        <f t="shared" si="271"/>
        <v>0</v>
      </c>
      <c r="BT166" s="125">
        <f t="shared" si="272"/>
        <v>0</v>
      </c>
      <c r="BU166" s="125">
        <f t="shared" si="273"/>
        <v>0</v>
      </c>
      <c r="BV166" s="125">
        <f t="shared" si="274"/>
        <v>0</v>
      </c>
      <c r="BW166" s="125">
        <f t="shared" si="275"/>
        <v>0</v>
      </c>
      <c r="BX166" s="125">
        <f t="shared" si="276"/>
        <v>0</v>
      </c>
      <c r="BY166" s="125">
        <f t="shared" si="277"/>
        <v>0</v>
      </c>
      <c r="BZ166" s="125">
        <f t="shared" si="278"/>
        <v>0</v>
      </c>
      <c r="CA166" s="125">
        <f t="shared" si="279"/>
        <v>0</v>
      </c>
      <c r="CB166" s="125">
        <f t="shared" si="280"/>
        <v>0</v>
      </c>
      <c r="CC166" s="125">
        <f t="shared" si="281"/>
        <v>0</v>
      </c>
      <c r="CD166" s="125">
        <f t="shared" si="282"/>
        <v>0</v>
      </c>
      <c r="CE166" s="125">
        <f t="shared" si="283"/>
        <v>0</v>
      </c>
      <c r="CF166" s="2">
        <f>IFERROR(IF($F166="地位Ⅰ",INDEX(幹材積成長量!$I$7:$K$148,MATCH((【入力】吸収量・排出量算定シート!$H166+(【入力】吸収量・排出量算定シート!CF$17-【入力】吸収量・排出量算定シート!$CF$17)),幹材積成長量!$I$7:$I$148,0),MATCH(【入力】吸収量・排出量算定シート!$G166,幹材積成長量!$I$7:$K$7,0)),IF($F166="地位Ⅲ",INDEX(幹材積成長量!$O$7:$Q$148,MATCH((【入力】吸収量・排出量算定シート!$H166+(【入力】吸収量・排出量算定シート!CF$17-【入力】吸収量・排出量算定シート!$CF$17)),幹材積成長量!$O$7:$O$148,0),MATCH(【入力】吸収量・排出量算定シート!$G166,幹材積成長量!$O$7:$Q$7,0)),INDEX(幹材積成長量!$L$7:$N$148,MATCH((【入力】吸収量・排出量算定シート!$H166+(【入力】吸収量・排出量算定シート!CF$17-【入力】吸収量・排出量算定シート!$CF$17)),幹材積成長量!$L$7:$L$148,0),MATCH(【入力】吸収量・排出量算定シート!$G166,幹材積成長量!$L$7:$N$7,0)))),0)</f>
        <v>0</v>
      </c>
      <c r="CG166" s="2">
        <f>IFERROR(IF($F166="地位Ⅰ",INDEX(幹材積成長量!$I$7:$K$148,MATCH((【入力】吸収量・排出量算定シート!$H166+(【入力】吸収量・排出量算定シート!CG$17-【入力】吸収量・排出量算定シート!$CF$17)),幹材積成長量!$I$7:$I$148,0),MATCH(【入力】吸収量・排出量算定シート!$G166,幹材積成長量!$I$7:$K$7,0)),IF($F166="地位Ⅲ",INDEX(幹材積成長量!$O$7:$Q$148,MATCH((【入力】吸収量・排出量算定シート!$H166+(【入力】吸収量・排出量算定シート!CG$17-【入力】吸収量・排出量算定シート!$CF$17)),幹材積成長量!$O$7:$O$148,0),MATCH(【入力】吸収量・排出量算定シート!$G166,幹材積成長量!$O$7:$Q$7,0)),INDEX(幹材積成長量!$L$7:$N$148,MATCH((【入力】吸収量・排出量算定シート!$H166+(【入力】吸収量・排出量算定シート!CG$17-【入力】吸収量・排出量算定シート!$CF$17)),幹材積成長量!$L$7:$L$148,0),MATCH(【入力】吸収量・排出量算定シート!$G166,幹材積成長量!$L$7:$N$7,0)))),0)</f>
        <v>0</v>
      </c>
      <c r="CH166" s="2">
        <f>IFERROR(IF($F166="地位Ⅰ",INDEX(幹材積成長量!$I$7:$K$148,MATCH((【入力】吸収量・排出量算定シート!$H166+(【入力】吸収量・排出量算定シート!CH$17-【入力】吸収量・排出量算定シート!$CF$17)),幹材積成長量!$I$7:$I$148,0),MATCH(【入力】吸収量・排出量算定シート!$G166,幹材積成長量!$I$7:$K$7,0)),IF($F166="地位Ⅲ",INDEX(幹材積成長量!$O$7:$Q$148,MATCH((【入力】吸収量・排出量算定シート!$H166+(【入力】吸収量・排出量算定シート!CH$17-【入力】吸収量・排出量算定シート!$CF$17)),幹材積成長量!$O$7:$O$148,0),MATCH(【入力】吸収量・排出量算定シート!$G166,幹材積成長量!$O$7:$Q$7,0)),INDEX(幹材積成長量!$L$7:$N$148,MATCH((【入力】吸収量・排出量算定シート!$H166+(【入力】吸収量・排出量算定シート!CH$17-【入力】吸収量・排出量算定シート!$CF$17)),幹材積成長量!$L$7:$L$148,0),MATCH(【入力】吸収量・排出量算定シート!$G166,幹材積成長量!$L$7:$N$7,0)))),0)</f>
        <v>0</v>
      </c>
      <c r="CI166" s="2">
        <f>IFERROR(IF($F166="地位Ⅰ",INDEX(幹材積成長量!$I$7:$K$148,MATCH((【入力】吸収量・排出量算定シート!$H166+(【入力】吸収量・排出量算定シート!CI$17-【入力】吸収量・排出量算定シート!$CF$17)),幹材積成長量!$I$7:$I$148,0),MATCH(【入力】吸収量・排出量算定シート!$G166,幹材積成長量!$I$7:$K$7,0)),IF($F166="地位Ⅲ",INDEX(幹材積成長量!$O$7:$Q$148,MATCH((【入力】吸収量・排出量算定シート!$H166+(【入力】吸収量・排出量算定シート!CI$17-【入力】吸収量・排出量算定シート!$CF$17)),幹材積成長量!$O$7:$O$148,0),MATCH(【入力】吸収量・排出量算定シート!$G166,幹材積成長量!$O$7:$Q$7,0)),INDEX(幹材積成長量!$L$7:$N$148,MATCH((【入力】吸収量・排出量算定シート!$H166+(【入力】吸収量・排出量算定シート!CI$17-【入力】吸収量・排出量算定シート!$CF$17)),幹材積成長量!$L$7:$L$148,0),MATCH(【入力】吸収量・排出量算定シート!$G166,幹材積成長量!$L$7:$N$7,0)))),0)</f>
        <v>0</v>
      </c>
      <c r="CJ166" s="2">
        <f>IFERROR(IF($F166="地位Ⅰ",INDEX(幹材積成長量!$I$7:$K$148,MATCH((【入力】吸収量・排出量算定シート!$H166+(【入力】吸収量・排出量算定シート!CJ$17-【入力】吸収量・排出量算定シート!$CF$17)),幹材積成長量!$I$7:$I$148,0),MATCH(【入力】吸収量・排出量算定シート!$G166,幹材積成長量!$I$7:$K$7,0)),IF($F166="地位Ⅲ",INDEX(幹材積成長量!$O$7:$Q$148,MATCH((【入力】吸収量・排出量算定シート!$H166+(【入力】吸収量・排出量算定シート!CJ$17-【入力】吸収量・排出量算定シート!$CF$17)),幹材積成長量!$O$7:$O$148,0),MATCH(【入力】吸収量・排出量算定シート!$G166,幹材積成長量!$O$7:$Q$7,0)),INDEX(幹材積成長量!$L$7:$N$148,MATCH((【入力】吸収量・排出量算定シート!$H166+(【入力】吸収量・排出量算定シート!CJ$17-【入力】吸収量・排出量算定シート!$CF$17)),幹材積成長量!$L$7:$L$148,0),MATCH(【入力】吸収量・排出量算定シート!$G166,幹材積成長量!$L$7:$N$7,0)))),0)</f>
        <v>0</v>
      </c>
      <c r="CK166" s="2">
        <f>IFERROR(IF($F166="地位Ⅰ",INDEX(幹材積成長量!$I$7:$K$148,MATCH((【入力】吸収量・排出量算定シート!$H166+(【入力】吸収量・排出量算定シート!CK$17-【入力】吸収量・排出量算定シート!$CF$17)),幹材積成長量!$I$7:$I$148,0),MATCH(【入力】吸収量・排出量算定シート!$G166,幹材積成長量!$I$7:$K$7,0)),IF($F166="地位Ⅲ",INDEX(幹材積成長量!$O$7:$Q$148,MATCH((【入力】吸収量・排出量算定シート!$H166+(【入力】吸収量・排出量算定シート!CK$17-【入力】吸収量・排出量算定シート!$CF$17)),幹材積成長量!$O$7:$O$148,0),MATCH(【入力】吸収量・排出量算定シート!$G166,幹材積成長量!$O$7:$Q$7,0)),INDEX(幹材積成長量!$L$7:$N$148,MATCH((【入力】吸収量・排出量算定シート!$H166+(【入力】吸収量・排出量算定シート!CK$17-【入力】吸収量・排出量算定シート!$CF$17)),幹材積成長量!$L$7:$L$148,0),MATCH(【入力】吸収量・排出量算定シート!$G166,幹材積成長量!$L$7:$N$7,0)))),0)</f>
        <v>0</v>
      </c>
      <c r="CL166" s="2">
        <f>IFERROR(IF($F166="地位Ⅰ",INDEX(幹材積成長量!$I$7:$K$148,MATCH((【入力】吸収量・排出量算定シート!$H166+(【入力】吸収量・排出量算定シート!CL$17-【入力】吸収量・排出量算定シート!$CF$17)),幹材積成長量!$I$7:$I$148,0),MATCH(【入力】吸収量・排出量算定シート!$G166,幹材積成長量!$I$7:$K$7,0)),IF($F166="地位Ⅲ",INDEX(幹材積成長量!$O$7:$Q$148,MATCH((【入力】吸収量・排出量算定シート!$H166+(【入力】吸収量・排出量算定シート!CL$17-【入力】吸収量・排出量算定シート!$CF$17)),幹材積成長量!$O$7:$O$148,0),MATCH(【入力】吸収量・排出量算定シート!$G166,幹材積成長量!$O$7:$Q$7,0)),INDEX(幹材積成長量!$L$7:$N$148,MATCH((【入力】吸収量・排出量算定シート!$H166+(【入力】吸収量・排出量算定シート!CL$17-【入力】吸収量・排出量算定シート!$CF$17)),幹材積成長量!$L$7:$L$148,0),MATCH(【入力】吸収量・排出量算定シート!$G166,幹材積成長量!$L$7:$N$7,0)))),0)</f>
        <v>0</v>
      </c>
      <c r="CM166" s="2">
        <f>IFERROR(IF($F166="地位Ⅰ",INDEX(幹材積成長量!$I$7:$K$148,MATCH((【入力】吸収量・排出量算定シート!$H166+(【入力】吸収量・排出量算定シート!CM$17-【入力】吸収量・排出量算定シート!$CF$17)),幹材積成長量!$I$7:$I$148,0),MATCH(【入力】吸収量・排出量算定シート!$G166,幹材積成長量!$I$7:$K$7,0)),IF($F166="地位Ⅲ",INDEX(幹材積成長量!$O$7:$Q$148,MATCH((【入力】吸収量・排出量算定シート!$H166+(【入力】吸収量・排出量算定シート!CM$17-【入力】吸収量・排出量算定シート!$CF$17)),幹材積成長量!$O$7:$O$148,0),MATCH(【入力】吸収量・排出量算定シート!$G166,幹材積成長量!$O$7:$Q$7,0)),INDEX(幹材積成長量!$L$7:$N$148,MATCH((【入力】吸収量・排出量算定シート!$H166+(【入力】吸収量・排出量算定シート!CM$17-【入力】吸収量・排出量算定シート!$CF$17)),幹材積成長量!$L$7:$L$148,0),MATCH(【入力】吸収量・排出量算定シート!$G166,幹材積成長量!$L$7:$N$7,0)))),0)</f>
        <v>0</v>
      </c>
      <c r="CN166" s="2">
        <f>IFERROR(IF($F166="地位Ⅰ",INDEX(幹材積成長量!$I$7:$K$148,MATCH((【入力】吸収量・排出量算定シート!$H166+(【入力】吸収量・排出量算定シート!CN$17-【入力】吸収量・排出量算定シート!$CF$17)),幹材積成長量!$I$7:$I$148,0),MATCH(【入力】吸収量・排出量算定シート!$G166,幹材積成長量!$I$7:$K$7,0)),IF($F166="地位Ⅲ",INDEX(幹材積成長量!$O$7:$Q$148,MATCH((【入力】吸収量・排出量算定シート!$H166+(【入力】吸収量・排出量算定シート!CN$17-【入力】吸収量・排出量算定シート!$CF$17)),幹材積成長量!$O$7:$O$148,0),MATCH(【入力】吸収量・排出量算定シート!$G166,幹材積成長量!$O$7:$Q$7,0)),INDEX(幹材積成長量!$L$7:$N$148,MATCH((【入力】吸収量・排出量算定シート!$H166+(【入力】吸収量・排出量算定シート!CN$17-【入力】吸収量・排出量算定シート!$CF$17)),幹材積成長量!$L$7:$L$148,0),MATCH(【入力】吸収量・排出量算定シート!$G166,幹材積成長量!$L$7:$N$7,0)))),0)</f>
        <v>0</v>
      </c>
      <c r="CO166" s="2">
        <f>IFERROR(IF($F166="地位Ⅰ",INDEX(幹材積成長量!$I$7:$K$148,MATCH((【入力】吸収量・排出量算定シート!$H166+(【入力】吸収量・排出量算定シート!CO$17-【入力】吸収量・排出量算定シート!$CF$17)),幹材積成長量!$I$7:$I$148,0),MATCH(【入力】吸収量・排出量算定シート!$G166,幹材積成長量!$I$7:$K$7,0)),IF($F166="地位Ⅲ",INDEX(幹材積成長量!$O$7:$Q$148,MATCH((【入力】吸収量・排出量算定シート!$H166+(【入力】吸収量・排出量算定シート!CO$17-【入力】吸収量・排出量算定シート!$CF$17)),幹材積成長量!$O$7:$O$148,0),MATCH(【入力】吸収量・排出量算定シート!$G166,幹材積成長量!$O$7:$Q$7,0)),INDEX(幹材積成長量!$L$7:$N$148,MATCH((【入力】吸収量・排出量算定シート!$H166+(【入力】吸収量・排出量算定シート!CO$17-【入力】吸収量・排出量算定シート!$CF$17)),幹材積成長量!$L$7:$L$148,0),MATCH(【入力】吸収量・排出量算定シート!$G166,幹材積成長量!$L$7:$N$7,0)))),0)</f>
        <v>0</v>
      </c>
      <c r="CP166" s="2">
        <f>IFERROR(IF($F166="地位Ⅰ",INDEX(幹材積成長量!$I$7:$K$148,MATCH((【入力】吸収量・排出量算定シート!$H166+(【入力】吸収量・排出量算定シート!CP$17-【入力】吸収量・排出量算定シート!$CF$17)),幹材積成長量!$I$7:$I$148,0),MATCH(【入力】吸収量・排出量算定シート!$G166,幹材積成長量!$I$7:$K$7,0)),IF($F166="地位Ⅲ",INDEX(幹材積成長量!$O$7:$Q$148,MATCH((【入力】吸収量・排出量算定シート!$H166+(【入力】吸収量・排出量算定シート!CP$17-【入力】吸収量・排出量算定シート!$CF$17)),幹材積成長量!$O$7:$O$148,0),MATCH(【入力】吸収量・排出量算定シート!$G166,幹材積成長量!$O$7:$Q$7,0)),INDEX(幹材積成長量!$L$7:$N$148,MATCH((【入力】吸収量・排出量算定シート!$H166+(【入力】吸収量・排出量算定シート!CP$17-【入力】吸収量・排出量算定シート!$CF$17)),幹材積成長量!$L$7:$L$148,0),MATCH(【入力】吸収量・排出量算定シート!$G166,幹材積成長量!$L$7:$N$7,0)))),0)</f>
        <v>0</v>
      </c>
      <c r="CQ166" s="2">
        <f>IFERROR(IF($F166="地位Ⅰ",INDEX(幹材積成長量!$I$7:$K$148,MATCH((【入力】吸収量・排出量算定シート!$H166+(【入力】吸収量・排出量算定シート!CQ$17-【入力】吸収量・排出量算定シート!$CF$17)),幹材積成長量!$I$7:$I$148,0),MATCH(【入力】吸収量・排出量算定シート!$G166,幹材積成長量!$I$7:$K$7,0)),IF($F166="地位Ⅲ",INDEX(幹材積成長量!$O$7:$Q$148,MATCH((【入力】吸収量・排出量算定シート!$H166+(【入力】吸収量・排出量算定シート!CQ$17-【入力】吸収量・排出量算定シート!$CF$17)),幹材積成長量!$O$7:$O$148,0),MATCH(【入力】吸収量・排出量算定シート!$G166,幹材積成長量!$O$7:$Q$7,0)),INDEX(幹材積成長量!$L$7:$N$148,MATCH((【入力】吸収量・排出量算定シート!$H166+(【入力】吸収量・排出量算定シート!CQ$17-【入力】吸収量・排出量算定シート!$CF$17)),幹材積成長量!$L$7:$L$148,0),MATCH(【入力】吸収量・排出量算定シート!$G166,幹材積成長量!$L$7:$N$7,0)))),0)</f>
        <v>0</v>
      </c>
      <c r="CR166" s="2">
        <f>IFERROR(IF($F166="地位Ⅰ",INDEX(幹材積成長量!$I$7:$K$148,MATCH((【入力】吸収量・排出量算定シート!$H166+(【入力】吸収量・排出量算定シート!CR$17-【入力】吸収量・排出量算定シート!$CF$17)),幹材積成長量!$I$7:$I$148,0),MATCH(【入力】吸収量・排出量算定シート!$G166,幹材積成長量!$I$7:$K$7,0)),IF($F166="地位Ⅲ",INDEX(幹材積成長量!$O$7:$Q$148,MATCH((【入力】吸収量・排出量算定シート!$H166+(【入力】吸収量・排出量算定シート!CR$17-【入力】吸収量・排出量算定シート!$CF$17)),幹材積成長量!$O$7:$O$148,0),MATCH(【入力】吸収量・排出量算定シート!$G166,幹材積成長量!$O$7:$Q$7,0)),INDEX(幹材積成長量!$L$7:$N$148,MATCH((【入力】吸収量・排出量算定シート!$H166+(【入力】吸収量・排出量算定シート!CR$17-【入力】吸収量・排出量算定シート!$CF$17)),幹材積成長量!$L$7:$L$148,0),MATCH(【入力】吸収量・排出量算定シート!$G166,幹材積成長量!$L$7:$N$7,0)))),0)</f>
        <v>0</v>
      </c>
      <c r="CS166" s="2">
        <f>IFERROR(IF($F166="地位Ⅰ",INDEX(幹材積成長量!$I$7:$K$148,MATCH((【入力】吸収量・排出量算定シート!$H166+(【入力】吸収量・排出量算定シート!CS$17-【入力】吸収量・排出量算定シート!$CF$17)),幹材積成長量!$I$7:$I$148,0),MATCH(【入力】吸収量・排出量算定シート!$G166,幹材積成長量!$I$7:$K$7,0)),IF($F166="地位Ⅲ",INDEX(幹材積成長量!$O$7:$Q$148,MATCH((【入力】吸収量・排出量算定シート!$H166+(【入力】吸収量・排出量算定シート!CS$17-【入力】吸収量・排出量算定シート!$CF$17)),幹材積成長量!$O$7:$O$148,0),MATCH(【入力】吸収量・排出量算定シート!$G166,幹材積成長量!$O$7:$Q$7,0)),INDEX(幹材積成長量!$L$7:$N$148,MATCH((【入力】吸収量・排出量算定シート!$H166+(【入力】吸収量・排出量算定シート!CS$17-【入力】吸収量・排出量算定シート!$CF$17)),幹材積成長量!$L$7:$L$148,0),MATCH(【入力】吸収量・排出量算定シート!$G166,幹材積成長量!$L$7:$N$7,0)))),0)</f>
        <v>0</v>
      </c>
      <c r="CT166" s="2">
        <f>IFERROR(IF($F166="地位Ⅰ",INDEX(幹材積成長量!$I$7:$K$148,MATCH((【入力】吸収量・排出量算定シート!$H166+(【入力】吸収量・排出量算定シート!CT$17-【入力】吸収量・排出量算定シート!$CF$17)),幹材積成長量!$I$7:$I$148,0),MATCH(【入力】吸収量・排出量算定シート!$G166,幹材積成長量!$I$7:$K$7,0)),IF($F166="地位Ⅲ",INDEX(幹材積成長量!$O$7:$Q$148,MATCH((【入力】吸収量・排出量算定シート!$H166+(【入力】吸収量・排出量算定シート!CT$17-【入力】吸収量・排出量算定シート!$CF$17)),幹材積成長量!$O$7:$O$148,0),MATCH(【入力】吸収量・排出量算定シート!$G166,幹材積成長量!$O$7:$Q$7,0)),INDEX(幹材積成長量!$L$7:$N$148,MATCH((【入力】吸収量・排出量算定シート!$H166+(【入力】吸収量・排出量算定シート!CT$17-【入力】吸収量・排出量算定シート!$CF$17)),幹材積成長量!$L$7:$L$148,0),MATCH(【入力】吸収量・排出量算定シート!$G166,幹材積成長量!$L$7:$N$7,0)))),0)</f>
        <v>0</v>
      </c>
      <c r="CU166" s="2">
        <f>IFERROR(IF($F166="地位Ⅰ",INDEX(幹材積成長量!$I$7:$K$148,MATCH((【入力】吸収量・排出量算定シート!$H166+(【入力】吸収量・排出量算定シート!CU$17-【入力】吸収量・排出量算定シート!$CF$17)),幹材積成長量!$I$7:$I$148,0),MATCH(【入力】吸収量・排出量算定シート!$G166,幹材積成長量!$I$7:$K$7,0)),IF($F166="地位Ⅲ",INDEX(幹材積成長量!$O$7:$Q$148,MATCH((【入力】吸収量・排出量算定シート!$H166+(【入力】吸収量・排出量算定シート!CU$17-【入力】吸収量・排出量算定シート!$CF$17)),幹材積成長量!$O$7:$O$148,0),MATCH(【入力】吸収量・排出量算定シート!$G166,幹材積成長量!$O$7:$Q$7,0)),INDEX(幹材積成長量!$L$7:$N$148,MATCH((【入力】吸収量・排出量算定シート!$H166+(【入力】吸収量・排出量算定シート!CU$17-【入力】吸収量・排出量算定シート!$CF$17)),幹材積成長量!$L$7:$L$148,0),MATCH(【入力】吸収量・排出量算定シート!$G166,幹材積成長量!$L$7:$N$7,0)))),0)</f>
        <v>0</v>
      </c>
      <c r="CV166" s="2">
        <f>IFERROR(IF($F166="地位Ⅰ",INDEX(幹材積成長量!$I$7:$K$148,MATCH((【入力】吸収量・排出量算定シート!$H166+(【入力】吸収量・排出量算定シート!CV$17-【入力】吸収量・排出量算定シート!$CF$17)),幹材積成長量!$I$7:$I$148,0),MATCH(【入力】吸収量・排出量算定シート!$G166,幹材積成長量!$I$7:$K$7,0)),IF($F166="地位Ⅲ",INDEX(幹材積成長量!$O$7:$Q$148,MATCH((【入力】吸収量・排出量算定シート!$H166+(【入力】吸収量・排出量算定シート!CV$17-【入力】吸収量・排出量算定シート!$CF$17)),幹材積成長量!$O$7:$O$148,0),MATCH(【入力】吸収量・排出量算定シート!$G166,幹材積成長量!$O$7:$Q$7,0)),INDEX(幹材積成長量!$L$7:$N$148,MATCH((【入力】吸収量・排出量算定シート!$H166+(【入力】吸収量・排出量算定シート!CV$17-【入力】吸収量・排出量算定シート!$CF$17)),幹材積成長量!$L$7:$L$148,0),MATCH(【入力】吸収量・排出量算定シート!$G166,幹材積成長量!$L$7:$N$7,0)))),0)</f>
        <v>0</v>
      </c>
      <c r="CW166" s="2">
        <f t="shared" si="284"/>
        <v>0</v>
      </c>
      <c r="CX166" s="2">
        <f t="shared" si="285"/>
        <v>0</v>
      </c>
      <c r="CY166" s="2">
        <f t="shared" si="286"/>
        <v>0</v>
      </c>
      <c r="CZ166" s="2">
        <f t="shared" si="287"/>
        <v>0</v>
      </c>
      <c r="DA166" s="2">
        <f t="shared" si="288"/>
        <v>0</v>
      </c>
      <c r="DB166" s="2">
        <f t="shared" si="289"/>
        <v>0</v>
      </c>
      <c r="DC166" s="2">
        <f t="shared" si="290"/>
        <v>0</v>
      </c>
      <c r="DD166" s="2">
        <f t="shared" si="291"/>
        <v>0</v>
      </c>
      <c r="DE166" s="2">
        <f t="shared" si="292"/>
        <v>0</v>
      </c>
      <c r="DF166" s="2">
        <f t="shared" si="293"/>
        <v>0</v>
      </c>
      <c r="DG166" s="2">
        <f t="shared" si="294"/>
        <v>0</v>
      </c>
      <c r="DH166" s="2">
        <f t="shared" si="295"/>
        <v>0</v>
      </c>
      <c r="DI166" s="2">
        <f t="shared" si="296"/>
        <v>0</v>
      </c>
      <c r="DJ166" s="2">
        <f t="shared" si="297"/>
        <v>0</v>
      </c>
      <c r="DK166" s="2">
        <f t="shared" si="298"/>
        <v>0</v>
      </c>
      <c r="DL166" s="2">
        <f t="shared" si="299"/>
        <v>0</v>
      </c>
      <c r="DM166" s="2">
        <f t="shared" si="300"/>
        <v>0</v>
      </c>
      <c r="DN166" s="187">
        <f>IFERROR(IF($F166="地位Ⅰ",INDEX(幹材積成長量!$AE$7:$AG$14,8,MATCH(【入力】吸収量・排出量算定シート!$G166,幹材積成長量!$AE$7:$AG$7,0)),IF($F166="地位Ⅲ",INDEX(幹材積成長量!$AK$7:$AM$14,8,MATCH(【入力】吸収量・排出量算定シート!$G166,幹材積成長量!$AK$7:$AM$7,0)),INDEX(幹材積成長量!$AH$7:$AJ$14,8,MATCH(【入力】吸収量・排出量算定シート!$G166,幹材積成長量!$AH$7:$AJ$7,0)))),0)</f>
        <v>0</v>
      </c>
      <c r="DO166" s="187">
        <f>IFERROR(IF($F166="地位Ⅰ",INDEX(幹材積成長量!$AE$7:$AG$14,8,MATCH(【入力】吸収量・排出量算定シート!$G166,幹材積成長量!$AE$7:$AG$7,0)),IF($F166="地位Ⅲ",INDEX(幹材積成長量!$AK$7:$AM$14,8,MATCH(【入力】吸収量・排出量算定シート!$G166,幹材積成長量!$AK$7:$AM$7,0)),INDEX(幹材積成長量!$AH$7:$AJ$14,8,MATCH(【入力】吸収量・排出量算定シート!$G166,幹材積成長量!$AH$7:$AJ$7,0)))),0)</f>
        <v>0</v>
      </c>
      <c r="DP166" s="187">
        <f>IFERROR(IF($F166="地位Ⅰ",INDEX(幹材積成長量!$AE$7:$AG$14,8,MATCH(【入力】吸収量・排出量算定シート!$G166,幹材積成長量!$AE$7:$AG$7,0)),IF($F166="地位Ⅲ",INDEX(幹材積成長量!$AK$7:$AM$14,8,MATCH(【入力】吸収量・排出量算定シート!$G166,幹材積成長量!$AK$7:$AM$7,0)),INDEX(幹材積成長量!$AH$7:$AJ$14,8,MATCH(【入力】吸収量・排出量算定シート!$G166,幹材積成長量!$AH$7:$AJ$7,0)))),0)</f>
        <v>0</v>
      </c>
      <c r="DQ166" s="187">
        <f>IFERROR(IF($F166="地位Ⅰ",INDEX(幹材積成長量!$AE$7:$AG$14,8,MATCH(【入力】吸収量・排出量算定シート!$G166,幹材積成長量!$AE$7:$AG$7,0)),IF($F166="地位Ⅲ",INDEX(幹材積成長量!$AK$7:$AM$14,8,MATCH(【入力】吸収量・排出量算定シート!$G166,幹材積成長量!$AK$7:$AM$7,0)),INDEX(幹材積成長量!$AH$7:$AJ$14,8,MATCH(【入力】吸収量・排出量算定シート!$G166,幹材積成長量!$AH$7:$AJ$7,0)))),0)</f>
        <v>0</v>
      </c>
      <c r="DR166" s="187">
        <f>IFERROR(IF($F166="地位Ⅰ",INDEX(幹材積成長量!$AE$7:$AG$14,8,MATCH(【入力】吸収量・排出量算定シート!$G166,幹材積成長量!$AE$7:$AG$7,0)),IF($F166="地位Ⅲ",INDEX(幹材積成長量!$AK$7:$AM$14,8,MATCH(【入力】吸収量・排出量算定シート!$G166,幹材積成長量!$AK$7:$AM$7,0)),INDEX(幹材積成長量!$AH$7:$AJ$14,8,MATCH(【入力】吸収量・排出量算定シート!$G166,幹材積成長量!$AH$7:$AJ$7,0)))),0)</f>
        <v>0</v>
      </c>
      <c r="DS166" s="187">
        <f>IFERROR(IF($F166="地位Ⅰ",INDEX(幹材積成長量!$AE$7:$AG$14,8,MATCH(【入力】吸収量・排出量算定シート!$G166,幹材積成長量!$AE$7:$AG$7,0)),IF($F166="地位Ⅲ",INDEX(幹材積成長量!$AK$7:$AM$14,8,MATCH(【入力】吸収量・排出量算定シート!$G166,幹材積成長量!$AK$7:$AM$7,0)),INDEX(幹材積成長量!$AH$7:$AJ$14,8,MATCH(【入力】吸収量・排出量算定シート!$G166,幹材積成長量!$AH$7:$AJ$7,0)))),0)</f>
        <v>0</v>
      </c>
      <c r="DT166" s="187">
        <f>IFERROR(IF($F166="地位Ⅰ",INDEX(幹材積成長量!$AE$7:$AG$14,8,MATCH(【入力】吸収量・排出量算定シート!$G166,幹材積成長量!$AE$7:$AG$7,0)),IF($F166="地位Ⅲ",INDEX(幹材積成長量!$AK$7:$AM$14,8,MATCH(【入力】吸収量・排出量算定シート!$G166,幹材積成長量!$AK$7:$AM$7,0)),INDEX(幹材積成長量!$AH$7:$AJ$14,8,MATCH(【入力】吸収量・排出量算定シート!$G166,幹材積成長量!$AH$7:$AJ$7,0)))),0)</f>
        <v>0</v>
      </c>
      <c r="DU166" s="187">
        <f>IFERROR(IF($F166="地位Ⅰ",INDEX(幹材積成長量!$AE$7:$AG$14,8,MATCH(【入力】吸収量・排出量算定シート!$G166,幹材積成長量!$AE$7:$AG$7,0)),IF($F166="地位Ⅲ",INDEX(幹材積成長量!$AK$7:$AM$14,8,MATCH(【入力】吸収量・排出量算定シート!$G166,幹材積成長量!$AK$7:$AM$7,0)),INDEX(幹材積成長量!$AH$7:$AJ$14,8,MATCH(【入力】吸収量・排出量算定シート!$G166,幹材積成長量!$AH$7:$AJ$7,0)))),0)</f>
        <v>0</v>
      </c>
      <c r="DV166" s="187">
        <f>IFERROR(IF($F166="地位Ⅰ",INDEX(幹材積成長量!$AE$7:$AG$14,8,MATCH(【入力】吸収量・排出量算定シート!$G166,幹材積成長量!$AE$7:$AG$7,0)),IF($F166="地位Ⅲ",INDEX(幹材積成長量!$AK$7:$AM$14,8,MATCH(【入力】吸収量・排出量算定シート!$G166,幹材積成長量!$AK$7:$AM$7,0)),INDEX(幹材積成長量!$AH$7:$AJ$14,8,MATCH(【入力】吸収量・排出量算定シート!$G166,幹材積成長量!$AH$7:$AJ$7,0)))),0)</f>
        <v>0</v>
      </c>
      <c r="DW166" s="187">
        <f>IFERROR(IF($F166="地位Ⅰ",INDEX(幹材積成長量!$AE$7:$AG$14,8,MATCH(【入力】吸収量・排出量算定シート!$G166,幹材積成長量!$AE$7:$AG$7,0)),IF($F166="地位Ⅲ",INDEX(幹材積成長量!$AK$7:$AM$14,8,MATCH(【入力】吸収量・排出量算定シート!$G166,幹材積成長量!$AK$7:$AM$7,0)),INDEX(幹材積成長量!$AH$7:$AJ$14,8,MATCH(【入力】吸収量・排出量算定シート!$G166,幹材積成長量!$AH$7:$AJ$7,0)))),0)</f>
        <v>0</v>
      </c>
      <c r="DX166" s="187">
        <f>IFERROR(IF($F166="地位Ⅰ",INDEX(幹材積成長量!$AE$7:$AG$14,8,MATCH(【入力】吸収量・排出量算定シート!$G166,幹材積成長量!$AE$7:$AG$7,0)),IF($F166="地位Ⅲ",INDEX(幹材積成長量!$AK$7:$AM$14,8,MATCH(【入力】吸収量・排出量算定シート!$G166,幹材積成長量!$AK$7:$AM$7,0)),INDEX(幹材積成長量!$AH$7:$AJ$14,8,MATCH(【入力】吸収量・排出量算定シート!$G166,幹材積成長量!$AH$7:$AJ$7,0)))),0)</f>
        <v>0</v>
      </c>
      <c r="DY166" s="187">
        <f>IFERROR(IF($F166="地位Ⅰ",INDEX(幹材積成長量!$AE$7:$AG$14,8,MATCH(【入力】吸収量・排出量算定シート!$G166,幹材積成長量!$AE$7:$AG$7,0)),IF($F166="地位Ⅲ",INDEX(幹材積成長量!$AK$7:$AM$14,8,MATCH(【入力】吸収量・排出量算定シート!$G166,幹材積成長量!$AK$7:$AM$7,0)),INDEX(幹材積成長量!$AH$7:$AJ$14,8,MATCH(【入力】吸収量・排出量算定シート!$G166,幹材積成長量!$AH$7:$AJ$7,0)))),0)</f>
        <v>0</v>
      </c>
      <c r="DZ166" s="187">
        <f>IFERROR(IF($F166="地位Ⅰ",INDEX(幹材積成長量!$AE$7:$AG$14,8,MATCH(【入力】吸収量・排出量算定シート!$G166,幹材積成長量!$AE$7:$AG$7,0)),IF($F166="地位Ⅲ",INDEX(幹材積成長量!$AK$7:$AM$14,8,MATCH(【入力】吸収量・排出量算定シート!$G166,幹材積成長量!$AK$7:$AM$7,0)),INDEX(幹材積成長量!$AH$7:$AJ$14,8,MATCH(【入力】吸収量・排出量算定シート!$G166,幹材積成長量!$AH$7:$AJ$7,0)))),0)</f>
        <v>0</v>
      </c>
      <c r="EA166" s="187">
        <f>IFERROR(IF($F166="地位Ⅰ",INDEX(幹材積成長量!$AE$7:$AG$14,8,MATCH(【入力】吸収量・排出量算定シート!$G166,幹材積成長量!$AE$7:$AG$7,0)),IF($F166="地位Ⅲ",INDEX(幹材積成長量!$AK$7:$AM$14,8,MATCH(【入力】吸収量・排出量算定シート!$G166,幹材積成長量!$AK$7:$AM$7,0)),INDEX(幹材積成長量!$AH$7:$AJ$14,8,MATCH(【入力】吸収量・排出量算定シート!$G166,幹材積成長量!$AH$7:$AJ$7,0)))),0)</f>
        <v>0</v>
      </c>
      <c r="EB166" s="187">
        <f>IFERROR(IF($F166="地位Ⅰ",INDEX(幹材積成長量!$AE$7:$AG$14,8,MATCH(【入力】吸収量・排出量算定シート!$G166,幹材積成長量!$AE$7:$AG$7,0)),IF($F166="地位Ⅲ",INDEX(幹材積成長量!$AK$7:$AM$14,8,MATCH(【入力】吸収量・排出量算定シート!$G166,幹材積成長量!$AK$7:$AM$7,0)),INDEX(幹材積成長量!$AH$7:$AJ$14,8,MATCH(【入力】吸収量・排出量算定シート!$G166,幹材積成長量!$AH$7:$AJ$7,0)))),0)</f>
        <v>0</v>
      </c>
      <c r="EC166" s="187">
        <f>IFERROR(IF($F166="地位Ⅰ",INDEX(幹材積成長量!$AE$7:$AG$14,8,MATCH(【入力】吸収量・排出量算定シート!$G166,幹材積成長量!$AE$7:$AG$7,0)),IF($F166="地位Ⅲ",INDEX(幹材積成長量!$AK$7:$AM$14,8,MATCH(【入力】吸収量・排出量算定シート!$G166,幹材積成長量!$AK$7:$AM$7,0)),INDEX(幹材積成長量!$AH$7:$AJ$14,8,MATCH(【入力】吸収量・排出量算定シート!$G166,幹材積成長量!$AH$7:$AJ$7,0)))),0)</f>
        <v>0</v>
      </c>
      <c r="ED166" s="186">
        <f t="shared" si="301"/>
        <v>0</v>
      </c>
      <c r="EE166" s="186">
        <f t="shared" si="302"/>
        <v>0</v>
      </c>
      <c r="EF166" s="186">
        <f t="shared" si="303"/>
        <v>0</v>
      </c>
      <c r="EG166" s="186">
        <f t="shared" si="304"/>
        <v>0</v>
      </c>
      <c r="EH166" s="186">
        <f t="shared" si="305"/>
        <v>0</v>
      </c>
      <c r="EI166" s="186">
        <f t="shared" si="306"/>
        <v>0</v>
      </c>
      <c r="EJ166" s="186">
        <f t="shared" si="307"/>
        <v>0</v>
      </c>
      <c r="EK166" s="186">
        <f t="shared" si="308"/>
        <v>0</v>
      </c>
      <c r="EL166" s="186">
        <f t="shared" si="309"/>
        <v>0</v>
      </c>
      <c r="EM166" s="186">
        <f t="shared" si="310"/>
        <v>0</v>
      </c>
      <c r="EN166" s="186">
        <f t="shared" si="311"/>
        <v>0</v>
      </c>
      <c r="EO166" s="186">
        <f t="shared" si="312"/>
        <v>0</v>
      </c>
      <c r="EP166" s="186">
        <f t="shared" si="313"/>
        <v>0</v>
      </c>
      <c r="EQ166" s="186">
        <f t="shared" si="314"/>
        <v>0</v>
      </c>
      <c r="ER166" s="186">
        <f t="shared" si="315"/>
        <v>0</v>
      </c>
      <c r="ES166" s="186">
        <f t="shared" si="316"/>
        <v>0</v>
      </c>
      <c r="ET166" s="186">
        <f t="shared" si="317"/>
        <v>0</v>
      </c>
    </row>
    <row r="167" spans="2:150" x14ac:dyDescent="0.3">
      <c r="B167" s="3"/>
      <c r="C167" s="3"/>
      <c r="D167" s="3"/>
      <c r="E167" s="3"/>
      <c r="G167" s="217"/>
      <c r="J167" s="3"/>
      <c r="M167" s="187">
        <f>IFERROR(IF($F167="地位Ⅰ",INDEX(幹材積成長量!$S$7:$U$148,MATCH(【入力】吸収量・排出量算定シート!$H167+(M$17-$M$17),幹材積成長量!$S$7:$S$148,0),MATCH($G167,幹材積成長量!$S$7:$U$7,0)),IF($F167="地位Ⅲ",INDEX(幹材積成長量!$Y$7:$AA$148,MATCH(【入力】吸収量・排出量算定シート!$H167+(M$17-$M$17),幹材積成長量!$Y$7:$Y$148,0),MATCH($G167,幹材積成長量!$Y$7:$AA$7,0)),INDEX(幹材積成長量!$V$7:$X$148,MATCH(【入力】吸収量・排出量算定シート!$H167+(M$17-$M$17),幹材積成長量!$V$7:$V$148,0),MATCH($G167,幹材積成長量!$V$7:$X$7,0)))),0)</f>
        <v>0</v>
      </c>
      <c r="N167" s="187">
        <f>IFERROR(IF($F167="地位Ⅰ",INDEX(幹材積成長量!$S$7:$U$148,MATCH(【入力】吸収量・排出量算定シート!$H167+(N$17-$M$17),幹材積成長量!$S$7:$S$148,0),MATCH($G167,幹材積成長量!$S$7:$U$7,0)),IF($F167="地位Ⅲ",INDEX(幹材積成長量!$Y$7:$AA$148,MATCH(【入力】吸収量・排出量算定シート!$H167+(N$17-$M$17),幹材積成長量!$Y$7:$Y$148,0),MATCH($G167,幹材積成長量!$Y$7:$AA$7,0)),INDEX(幹材積成長量!$V$7:$X$148,MATCH(【入力】吸収量・排出量算定シート!$H167+(N$17-$M$17),幹材積成長量!$V$7:$V$148,0),MATCH($G167,幹材積成長量!$V$7:$X$7,0)))),0)</f>
        <v>0</v>
      </c>
      <c r="O167" s="187">
        <f>IFERROR(IF($F167="地位Ⅰ",INDEX(幹材積成長量!$S$7:$U$148,MATCH(【入力】吸収量・排出量算定シート!$H167+(O$17-$M$17),幹材積成長量!$S$7:$S$148,0),MATCH($G167,幹材積成長量!$S$7:$U$7,0)),IF($F167="地位Ⅲ",INDEX(幹材積成長量!$Y$7:$AA$148,MATCH(【入力】吸収量・排出量算定シート!$H167+(O$17-$M$17),幹材積成長量!$Y$7:$Y$148,0),MATCH($G167,幹材積成長量!$Y$7:$AA$7,0)),INDEX(幹材積成長量!$V$7:$X$148,MATCH(【入力】吸収量・排出量算定シート!$H167+(O$17-$M$17),幹材積成長量!$V$7:$V$148,0),MATCH($G167,幹材積成長量!$V$7:$X$7,0)))),0)</f>
        <v>0</v>
      </c>
      <c r="P167" s="187">
        <f>IFERROR(IF($F167="地位Ⅰ",INDEX(幹材積成長量!$S$7:$U$148,MATCH(【入力】吸収量・排出量算定シート!$H167+(P$17-$M$17),幹材積成長量!$S$7:$S$148,0),MATCH($G167,幹材積成長量!$S$7:$U$7,0)),IF($F167="地位Ⅲ",INDEX(幹材積成長量!$Y$7:$AA$148,MATCH(【入力】吸収量・排出量算定シート!$H167+(P$17-$M$17),幹材積成長量!$Y$7:$Y$148,0),MATCH($G167,幹材積成長量!$Y$7:$AA$7,0)),INDEX(幹材積成長量!$V$7:$X$148,MATCH(【入力】吸収量・排出量算定シート!$H167+(P$17-$M$17),幹材積成長量!$V$7:$V$148,0),MATCH($G167,幹材積成長量!$V$7:$X$7,0)))),0)</f>
        <v>0</v>
      </c>
      <c r="Q167" s="187">
        <f>IFERROR(IF($F167="地位Ⅰ",INDEX(幹材積成長量!$S$7:$U$148,MATCH(【入力】吸収量・排出量算定シート!$H167+(Q$17-$M$17),幹材積成長量!$S$7:$S$148,0),MATCH($G167,幹材積成長量!$S$7:$U$7,0)),IF($F167="地位Ⅲ",INDEX(幹材積成長量!$Y$7:$AA$148,MATCH(【入力】吸収量・排出量算定シート!$H167+(Q$17-$M$17),幹材積成長量!$Y$7:$Y$148,0),MATCH($G167,幹材積成長量!$Y$7:$AA$7,0)),INDEX(幹材積成長量!$V$7:$X$148,MATCH(【入力】吸収量・排出量算定シート!$H167+(Q$17-$M$17),幹材積成長量!$V$7:$V$148,0),MATCH($G167,幹材積成長量!$V$7:$X$7,0)))),0)</f>
        <v>0</v>
      </c>
      <c r="R167" s="187">
        <f>IFERROR(IF($F167="地位Ⅰ",INDEX(幹材積成長量!$S$7:$U$148,MATCH(【入力】吸収量・排出量算定シート!$H167+(R$17-$M$17),幹材積成長量!$S$7:$S$148,0),MATCH($G167,幹材積成長量!$S$7:$U$7,0)),IF($F167="地位Ⅲ",INDEX(幹材積成長量!$Y$7:$AA$148,MATCH(【入力】吸収量・排出量算定シート!$H167+(R$17-$M$17),幹材積成長量!$Y$7:$Y$148,0),MATCH($G167,幹材積成長量!$Y$7:$AA$7,0)),INDEX(幹材積成長量!$V$7:$X$148,MATCH(【入力】吸収量・排出量算定シート!$H167+(R$17-$M$17),幹材積成長量!$V$7:$V$148,0),MATCH($G167,幹材積成長量!$V$7:$X$7,0)))),0)</f>
        <v>0</v>
      </c>
      <c r="S167" s="187">
        <f>IFERROR(IF($F167="地位Ⅰ",INDEX(幹材積成長量!$S$7:$U$148,MATCH(【入力】吸収量・排出量算定シート!$H167+(S$17-$M$17),幹材積成長量!$S$7:$S$148,0),MATCH($G167,幹材積成長量!$S$7:$U$7,0)),IF($F167="地位Ⅲ",INDEX(幹材積成長量!$Y$7:$AA$148,MATCH(【入力】吸収量・排出量算定シート!$H167+(S$17-$M$17),幹材積成長量!$Y$7:$Y$148,0),MATCH($G167,幹材積成長量!$Y$7:$AA$7,0)),INDEX(幹材積成長量!$V$7:$X$148,MATCH(【入力】吸収量・排出量算定シート!$H167+(S$17-$M$17),幹材積成長量!$V$7:$V$148,0),MATCH($G167,幹材積成長量!$V$7:$X$7,0)))),0)</f>
        <v>0</v>
      </c>
      <c r="T167" s="187">
        <f>IFERROR(IF($F167="地位Ⅰ",INDEX(幹材積成長量!$S$7:$U$148,MATCH(【入力】吸収量・排出量算定シート!$H167+(T$17-$M$17),幹材積成長量!$S$7:$S$148,0),MATCH($G167,幹材積成長量!$S$7:$U$7,0)),IF($F167="地位Ⅲ",INDEX(幹材積成長量!$Y$7:$AA$148,MATCH(【入力】吸収量・排出量算定シート!$H167+(T$17-$M$17),幹材積成長量!$Y$7:$Y$148,0),MATCH($G167,幹材積成長量!$Y$7:$AA$7,0)),INDEX(幹材積成長量!$V$7:$X$148,MATCH(【入力】吸収量・排出量算定シート!$H167+(T$17-$M$17),幹材積成長量!$V$7:$V$148,0),MATCH($G167,幹材積成長量!$V$7:$X$7,0)))),0)</f>
        <v>0</v>
      </c>
      <c r="U167" s="187">
        <f>IFERROR(IF($F167="地位Ⅰ",INDEX(幹材積成長量!$S$7:$U$148,MATCH(【入力】吸収量・排出量算定シート!$H167+(U$17-$M$17),幹材積成長量!$S$7:$S$148,0),MATCH($G167,幹材積成長量!$S$7:$U$7,0)),IF($F167="地位Ⅲ",INDEX(幹材積成長量!$Y$7:$AA$148,MATCH(【入力】吸収量・排出量算定シート!$H167+(U$17-$M$17),幹材積成長量!$Y$7:$Y$148,0),MATCH($G167,幹材積成長量!$Y$7:$AA$7,0)),INDEX(幹材積成長量!$V$7:$X$148,MATCH(【入力】吸収量・排出量算定シート!$H167+(U$17-$M$17),幹材積成長量!$V$7:$V$148,0),MATCH($G167,幹材積成長量!$V$7:$X$7,0)))),0)</f>
        <v>0</v>
      </c>
      <c r="V167" s="187">
        <f>IFERROR(IF($F167="地位Ⅰ",INDEX(幹材積成長量!$S$7:$U$148,MATCH(【入力】吸収量・排出量算定シート!$H167+(V$17-$M$17),幹材積成長量!$S$7:$S$148,0),MATCH($G167,幹材積成長量!$S$7:$U$7,0)),IF($F167="地位Ⅲ",INDEX(幹材積成長量!$Y$7:$AA$148,MATCH(【入力】吸収量・排出量算定シート!$H167+(V$17-$M$17),幹材積成長量!$Y$7:$Y$148,0),MATCH($G167,幹材積成長量!$Y$7:$AA$7,0)),INDEX(幹材積成長量!$V$7:$X$148,MATCH(【入力】吸収量・排出量算定シート!$H167+(V$17-$M$17),幹材積成長量!$V$7:$V$148,0),MATCH($G167,幹材積成長量!$V$7:$X$7,0)))),0)</f>
        <v>0</v>
      </c>
      <c r="W167" s="187">
        <f>IFERROR(IF($F167="地位Ⅰ",INDEX(幹材積成長量!$S$7:$U$148,MATCH(【入力】吸収量・排出量算定シート!$H167+(W$17-$M$17),幹材積成長量!$S$7:$S$148,0),MATCH($G167,幹材積成長量!$S$7:$U$7,0)),IF($F167="地位Ⅲ",INDEX(幹材積成長量!$Y$7:$AA$148,MATCH(【入力】吸収量・排出量算定シート!$H167+(W$17-$M$17),幹材積成長量!$Y$7:$Y$148,0),MATCH($G167,幹材積成長量!$Y$7:$AA$7,0)),INDEX(幹材積成長量!$V$7:$X$148,MATCH(【入力】吸収量・排出量算定シート!$H167+(W$17-$M$17),幹材積成長量!$V$7:$V$148,0),MATCH($G167,幹材積成長量!$V$7:$X$7,0)))),0)</f>
        <v>0</v>
      </c>
      <c r="X167" s="187">
        <f>IFERROR(IF($F167="地位Ⅰ",INDEX(幹材積成長量!$S$7:$U$148,MATCH(【入力】吸収量・排出量算定シート!$H167+(X$17-$M$17),幹材積成長量!$S$7:$S$148,0),MATCH($G167,幹材積成長量!$S$7:$U$7,0)),IF($F167="地位Ⅲ",INDEX(幹材積成長量!$Y$7:$AA$148,MATCH(【入力】吸収量・排出量算定シート!$H167+(X$17-$M$17),幹材積成長量!$Y$7:$Y$148,0),MATCH($G167,幹材積成長量!$Y$7:$AA$7,0)),INDEX(幹材積成長量!$V$7:$X$148,MATCH(【入力】吸収量・排出量算定シート!$H167+(X$17-$M$17),幹材積成長量!$V$7:$V$148,0),MATCH($G167,幹材積成長量!$V$7:$X$7,0)))),0)</f>
        <v>0</v>
      </c>
      <c r="Y167" s="187">
        <f>IFERROR(IF($F167="地位Ⅰ",INDEX(幹材積成長量!$S$7:$U$148,MATCH(【入力】吸収量・排出量算定シート!$H167+(Y$17-$M$17),幹材積成長量!$S$7:$S$148,0),MATCH($G167,幹材積成長量!$S$7:$U$7,0)),IF($F167="地位Ⅲ",INDEX(幹材積成長量!$Y$7:$AA$148,MATCH(【入力】吸収量・排出量算定シート!$H167+(Y$17-$M$17),幹材積成長量!$Y$7:$Y$148,0),MATCH($G167,幹材積成長量!$Y$7:$AA$7,0)),INDEX(幹材積成長量!$V$7:$X$148,MATCH(【入力】吸収量・排出量算定シート!$H167+(Y$17-$M$17),幹材積成長量!$V$7:$V$148,0),MATCH($G167,幹材積成長量!$V$7:$X$7,0)))),0)</f>
        <v>0</v>
      </c>
      <c r="Z167" s="187">
        <f>IFERROR(IF($F167="地位Ⅰ",INDEX(幹材積成長量!$S$7:$U$148,MATCH(【入力】吸収量・排出量算定シート!$H167+(Z$17-$M$17),幹材積成長量!$S$7:$S$148,0),MATCH($G167,幹材積成長量!$S$7:$U$7,0)),IF($F167="地位Ⅲ",INDEX(幹材積成長量!$Y$7:$AA$148,MATCH(【入力】吸収量・排出量算定シート!$H167+(Z$17-$M$17),幹材積成長量!$Y$7:$Y$148,0),MATCH($G167,幹材積成長量!$Y$7:$AA$7,0)),INDEX(幹材積成長量!$V$7:$X$148,MATCH(【入力】吸収量・排出量算定シート!$H167+(Z$17-$M$17),幹材積成長量!$V$7:$V$148,0),MATCH($G167,幹材積成長量!$V$7:$X$7,0)))),0)</f>
        <v>0</v>
      </c>
      <c r="AA167" s="187">
        <f>IFERROR(IF($F167="地位Ⅰ",INDEX(幹材積成長量!$S$7:$U$148,MATCH(【入力】吸収量・排出量算定シート!$H167+(AA$17-$M$17),幹材積成長量!$S$7:$S$148,0),MATCH($G167,幹材積成長量!$S$7:$U$7,0)),IF($F167="地位Ⅲ",INDEX(幹材積成長量!$Y$7:$AA$148,MATCH(【入力】吸収量・排出量算定シート!$H167+(AA$17-$M$17),幹材積成長量!$Y$7:$Y$148,0),MATCH($G167,幹材積成長量!$Y$7:$AA$7,0)),INDEX(幹材積成長量!$V$7:$X$148,MATCH(【入力】吸収量・排出量算定シート!$H167+(AA$17-$M$17),幹材積成長量!$V$7:$V$148,0),MATCH($G167,幹材積成長量!$V$7:$X$7,0)))),0)</f>
        <v>0</v>
      </c>
      <c r="AB167" s="187">
        <f>IFERROR(IF($F167="地位Ⅰ",INDEX(幹材積成長量!$S$7:$U$148,MATCH(【入力】吸収量・排出量算定シート!$H167+(AB$17-$M$17),幹材積成長量!$S$7:$S$148,0),MATCH($G167,幹材積成長量!$S$7:$U$7,0)),IF($F167="地位Ⅲ",INDEX(幹材積成長量!$Y$7:$AA$148,MATCH(【入力】吸収量・排出量算定シート!$H167+(AB$17-$M$17),幹材積成長量!$Y$7:$Y$148,0),MATCH($G167,幹材積成長量!$Y$7:$AA$7,0)),INDEX(幹材積成長量!$V$7:$X$148,MATCH(【入力】吸収量・排出量算定シート!$H167+(AB$17-$M$17),幹材積成長量!$V$7:$V$148,0),MATCH($G167,幹材積成長量!$V$7:$X$7,0)))),0)</f>
        <v>0</v>
      </c>
      <c r="AC167" s="187">
        <f>IFERROR(IF($F167="地位Ⅰ",INDEX(幹材積成長量!$S$7:$U$148,MATCH(【入力】吸収量・排出量算定シート!$H167+(AC$17-$M$17),幹材積成長量!$S$7:$S$148,0),MATCH($G167,幹材積成長量!$S$7:$U$7,0)),IF($F167="地位Ⅲ",INDEX(幹材積成長量!$Y$7:$AA$148,MATCH(【入力】吸収量・排出量算定シート!$H167+(AC$17-$M$17),幹材積成長量!$Y$7:$Y$148,0),MATCH($G167,幹材積成長量!$Y$7:$AA$7,0)),INDEX(幹材積成長量!$V$7:$X$148,MATCH(【入力】吸収量・排出量算定シート!$H167+(AC$17-$M$17),幹材積成長量!$V$7:$V$148,0),MATCH($G167,幹材積成長量!$V$7:$X$7,0)))),0)</f>
        <v>0</v>
      </c>
      <c r="AD167" s="2">
        <f>IFERROR(INDEX('BEF（拡大係数）'!$A$4:$AO$154,MATCH(【入力】吸収量・排出量算定シート!$H167,'BEF（拡大係数）'!$A$4:$A$154,0),MATCH($G167,'BEF（拡大係数）'!$A$4:$AO$4,0)),0)</f>
        <v>0</v>
      </c>
      <c r="AE167" s="2">
        <f>IFERROR(INDEX('BEF（拡大係数）'!$A$4:$AO$154,MATCH(【入力】吸収量・排出量算定シート!$H167,'BEF（拡大係数）'!$A$4:$A$154,0),MATCH($G167,'BEF（拡大係数）'!$A$4:$AO$4,0)),0)</f>
        <v>0</v>
      </c>
      <c r="AF167" s="2">
        <f>IFERROR(INDEX('BEF（拡大係数）'!$A$4:$AO$154,MATCH(【入力】吸収量・排出量算定シート!$H167,'BEF（拡大係数）'!$A$4:$A$154,0),MATCH($G167,'BEF（拡大係数）'!$A$4:$AO$4,0)),0)</f>
        <v>0</v>
      </c>
      <c r="AG167" s="2">
        <f>IFERROR(INDEX('BEF（拡大係数）'!$A$4:$AO$154,MATCH(【入力】吸収量・排出量算定シート!$H167,'BEF（拡大係数）'!$A$4:$A$154,0),MATCH($G167,'BEF（拡大係数）'!$A$4:$AO$4,0)),0)</f>
        <v>0</v>
      </c>
      <c r="AH167" s="2">
        <f>IFERROR(INDEX('BEF（拡大係数）'!$A$4:$AO$154,MATCH(【入力】吸収量・排出量算定シート!$H167,'BEF（拡大係数）'!$A$4:$A$154,0),MATCH($G167,'BEF（拡大係数）'!$A$4:$AO$4,0)),0)</f>
        <v>0</v>
      </c>
      <c r="AI167" s="2">
        <f>IFERROR(INDEX('BEF（拡大係数）'!$A$4:$AO$154,MATCH(【入力】吸収量・排出量算定シート!$H167,'BEF（拡大係数）'!$A$4:$A$154,0),MATCH($G167,'BEF（拡大係数）'!$A$4:$AO$4,0)),0)</f>
        <v>0</v>
      </c>
      <c r="AJ167" s="2">
        <f>IFERROR(INDEX('BEF（拡大係数）'!$A$4:$AO$154,MATCH(【入力】吸収量・排出量算定シート!$H167,'BEF（拡大係数）'!$A$4:$A$154,0),MATCH($G167,'BEF（拡大係数）'!$A$4:$AO$4,0)),0)</f>
        <v>0</v>
      </c>
      <c r="AK167" s="2">
        <f>IFERROR(INDEX('BEF（拡大係数）'!$A$4:$AO$154,MATCH(【入力】吸収量・排出量算定シート!$H167,'BEF（拡大係数）'!$A$4:$A$154,0),MATCH($G167,'BEF（拡大係数）'!$A$4:$AO$4,0)),0)</f>
        <v>0</v>
      </c>
      <c r="AL167" s="2">
        <f>IFERROR(INDEX('BEF（拡大係数）'!$A$4:$AO$154,MATCH(【入力】吸収量・排出量算定シート!$H167,'BEF（拡大係数）'!$A$4:$A$154,0),MATCH($G167,'BEF（拡大係数）'!$A$4:$AO$4,0)),0)</f>
        <v>0</v>
      </c>
      <c r="AM167" s="2">
        <f>IFERROR(INDEX('BEF（拡大係数）'!$A$4:$AO$154,MATCH(【入力】吸収量・排出量算定シート!$H167,'BEF（拡大係数）'!$A$4:$A$154,0),MATCH($G167,'BEF（拡大係数）'!$A$4:$AO$4,0)),0)</f>
        <v>0</v>
      </c>
      <c r="AN167" s="2">
        <f>IFERROR(INDEX('BEF（拡大係数）'!$A$4:$AO$154,MATCH(【入力】吸収量・排出量算定シート!$H167,'BEF（拡大係数）'!$A$4:$A$154,0),MATCH($G167,'BEF（拡大係数）'!$A$4:$AO$4,0)),0)</f>
        <v>0</v>
      </c>
      <c r="AO167" s="2">
        <f>IFERROR(INDEX('BEF（拡大係数）'!$A$4:$AO$154,MATCH(【入力】吸収量・排出量算定シート!$H167,'BEF（拡大係数）'!$A$4:$A$154,0),MATCH($G167,'BEF（拡大係数）'!$A$4:$AO$4,0)),0)</f>
        <v>0</v>
      </c>
      <c r="AP167" s="2">
        <f>IFERROR(INDEX('BEF（拡大係数）'!$A$4:$AO$154,MATCH(【入力】吸収量・排出量算定シート!$H167,'BEF（拡大係数）'!$A$4:$A$154,0),MATCH($G167,'BEF（拡大係数）'!$A$4:$AO$4,0)),0)</f>
        <v>0</v>
      </c>
      <c r="AQ167" s="2">
        <f>IFERROR(INDEX('BEF（拡大係数）'!$A$4:$AO$154,MATCH(【入力】吸収量・排出量算定シート!$H167,'BEF（拡大係数）'!$A$4:$A$154,0),MATCH($G167,'BEF（拡大係数）'!$A$4:$AO$4,0)),0)</f>
        <v>0</v>
      </c>
      <c r="AR167" s="2">
        <f>IFERROR(INDEX('BEF（拡大係数）'!$A$4:$AO$154,MATCH(【入力】吸収量・排出量算定シート!$H167,'BEF（拡大係数）'!$A$4:$A$154,0),MATCH($G167,'BEF（拡大係数）'!$A$4:$AO$4,0)),0)</f>
        <v>0</v>
      </c>
      <c r="AS167" s="2">
        <f>IFERROR(INDEX('BEF（拡大係数）'!$A$4:$AO$154,MATCH(【入力】吸収量・排出量算定シート!$H167,'BEF（拡大係数）'!$A$4:$A$154,0),MATCH($G167,'BEF（拡大係数）'!$A$4:$AO$4,0)),0)</f>
        <v>0</v>
      </c>
      <c r="AT167" s="2">
        <f>IFERROR(INDEX('BEF（拡大係数）'!$A$4:$AO$154,MATCH(【入力】吸収量・排出量算定シート!$H167,'BEF（拡大係数）'!$A$4:$A$154,0),MATCH($G167,'BEF（拡大係数）'!$A$4:$AO$4,0)),0)</f>
        <v>0</v>
      </c>
      <c r="AU167" s="2">
        <f>IFERROR(VLOOKUP($G167,パラメータ_オリジナル!$B$6:$G$45,4,FALSE),0)</f>
        <v>0</v>
      </c>
      <c r="AV167" s="2">
        <f>IFERROR(VLOOKUP($G167,パラメータ_オリジナル!$B$6:$G$45,5,FALSE),0)</f>
        <v>0</v>
      </c>
      <c r="AW167" s="2">
        <f>IFERROR(VLOOKUP($G167,パラメータ_オリジナル!$B$6:$G$45,6,FALSE),0)</f>
        <v>0</v>
      </c>
      <c r="AX167" s="125">
        <f t="shared" si="250"/>
        <v>0</v>
      </c>
      <c r="AY167" s="125">
        <f t="shared" si="251"/>
        <v>0</v>
      </c>
      <c r="AZ167" s="125">
        <f t="shared" si="252"/>
        <v>0</v>
      </c>
      <c r="BA167" s="125">
        <f t="shared" si="253"/>
        <v>0</v>
      </c>
      <c r="BB167" s="125">
        <f t="shared" si="254"/>
        <v>0</v>
      </c>
      <c r="BC167" s="125">
        <f t="shared" si="255"/>
        <v>0</v>
      </c>
      <c r="BD167" s="125">
        <f t="shared" si="256"/>
        <v>0</v>
      </c>
      <c r="BE167" s="125">
        <f t="shared" si="257"/>
        <v>0</v>
      </c>
      <c r="BF167" s="125">
        <f t="shared" si="258"/>
        <v>0</v>
      </c>
      <c r="BG167" s="125">
        <f t="shared" si="259"/>
        <v>0</v>
      </c>
      <c r="BH167" s="125">
        <f t="shared" si="260"/>
        <v>0</v>
      </c>
      <c r="BI167" s="125">
        <f t="shared" si="261"/>
        <v>0</v>
      </c>
      <c r="BJ167" s="125">
        <f t="shared" si="262"/>
        <v>0</v>
      </c>
      <c r="BK167" s="125">
        <f t="shared" si="263"/>
        <v>0</v>
      </c>
      <c r="BL167" s="125">
        <f t="shared" si="264"/>
        <v>0</v>
      </c>
      <c r="BM167" s="125">
        <f t="shared" si="265"/>
        <v>0</v>
      </c>
      <c r="BN167" s="125">
        <f t="shared" si="266"/>
        <v>0</v>
      </c>
      <c r="BO167" s="125">
        <f t="shared" si="267"/>
        <v>0</v>
      </c>
      <c r="BP167" s="125">
        <f t="shared" si="268"/>
        <v>0</v>
      </c>
      <c r="BQ167" s="125">
        <f t="shared" si="269"/>
        <v>0</v>
      </c>
      <c r="BR167" s="125">
        <f t="shared" si="270"/>
        <v>0</v>
      </c>
      <c r="BS167" s="125">
        <f t="shared" si="271"/>
        <v>0</v>
      </c>
      <c r="BT167" s="125">
        <f t="shared" si="272"/>
        <v>0</v>
      </c>
      <c r="BU167" s="125">
        <f t="shared" si="273"/>
        <v>0</v>
      </c>
      <c r="BV167" s="125">
        <f t="shared" si="274"/>
        <v>0</v>
      </c>
      <c r="BW167" s="125">
        <f t="shared" si="275"/>
        <v>0</v>
      </c>
      <c r="BX167" s="125">
        <f t="shared" si="276"/>
        <v>0</v>
      </c>
      <c r="BY167" s="125">
        <f t="shared" si="277"/>
        <v>0</v>
      </c>
      <c r="BZ167" s="125">
        <f t="shared" si="278"/>
        <v>0</v>
      </c>
      <c r="CA167" s="125">
        <f t="shared" si="279"/>
        <v>0</v>
      </c>
      <c r="CB167" s="125">
        <f t="shared" si="280"/>
        <v>0</v>
      </c>
      <c r="CC167" s="125">
        <f t="shared" si="281"/>
        <v>0</v>
      </c>
      <c r="CD167" s="125">
        <f t="shared" si="282"/>
        <v>0</v>
      </c>
      <c r="CE167" s="125">
        <f t="shared" si="283"/>
        <v>0</v>
      </c>
      <c r="CF167" s="2">
        <f>IFERROR(IF($F167="地位Ⅰ",INDEX(幹材積成長量!$I$7:$K$148,MATCH((【入力】吸収量・排出量算定シート!$H167+(【入力】吸収量・排出量算定シート!CF$17-【入力】吸収量・排出量算定シート!$CF$17)),幹材積成長量!$I$7:$I$148,0),MATCH(【入力】吸収量・排出量算定シート!$G167,幹材積成長量!$I$7:$K$7,0)),IF($F167="地位Ⅲ",INDEX(幹材積成長量!$O$7:$Q$148,MATCH((【入力】吸収量・排出量算定シート!$H167+(【入力】吸収量・排出量算定シート!CF$17-【入力】吸収量・排出量算定シート!$CF$17)),幹材積成長量!$O$7:$O$148,0),MATCH(【入力】吸収量・排出量算定シート!$G167,幹材積成長量!$O$7:$Q$7,0)),INDEX(幹材積成長量!$L$7:$N$148,MATCH((【入力】吸収量・排出量算定シート!$H167+(【入力】吸収量・排出量算定シート!CF$17-【入力】吸収量・排出量算定シート!$CF$17)),幹材積成長量!$L$7:$L$148,0),MATCH(【入力】吸収量・排出量算定シート!$G167,幹材積成長量!$L$7:$N$7,0)))),0)</f>
        <v>0</v>
      </c>
      <c r="CG167" s="2">
        <f>IFERROR(IF($F167="地位Ⅰ",INDEX(幹材積成長量!$I$7:$K$148,MATCH((【入力】吸収量・排出量算定シート!$H167+(【入力】吸収量・排出量算定シート!CG$17-【入力】吸収量・排出量算定シート!$CF$17)),幹材積成長量!$I$7:$I$148,0),MATCH(【入力】吸収量・排出量算定シート!$G167,幹材積成長量!$I$7:$K$7,0)),IF($F167="地位Ⅲ",INDEX(幹材積成長量!$O$7:$Q$148,MATCH((【入力】吸収量・排出量算定シート!$H167+(【入力】吸収量・排出量算定シート!CG$17-【入力】吸収量・排出量算定シート!$CF$17)),幹材積成長量!$O$7:$O$148,0),MATCH(【入力】吸収量・排出量算定シート!$G167,幹材積成長量!$O$7:$Q$7,0)),INDEX(幹材積成長量!$L$7:$N$148,MATCH((【入力】吸収量・排出量算定シート!$H167+(【入力】吸収量・排出量算定シート!CG$17-【入力】吸収量・排出量算定シート!$CF$17)),幹材積成長量!$L$7:$L$148,0),MATCH(【入力】吸収量・排出量算定シート!$G167,幹材積成長量!$L$7:$N$7,0)))),0)</f>
        <v>0</v>
      </c>
      <c r="CH167" s="2">
        <f>IFERROR(IF($F167="地位Ⅰ",INDEX(幹材積成長量!$I$7:$K$148,MATCH((【入力】吸収量・排出量算定シート!$H167+(【入力】吸収量・排出量算定シート!CH$17-【入力】吸収量・排出量算定シート!$CF$17)),幹材積成長量!$I$7:$I$148,0),MATCH(【入力】吸収量・排出量算定シート!$G167,幹材積成長量!$I$7:$K$7,0)),IF($F167="地位Ⅲ",INDEX(幹材積成長量!$O$7:$Q$148,MATCH((【入力】吸収量・排出量算定シート!$H167+(【入力】吸収量・排出量算定シート!CH$17-【入力】吸収量・排出量算定シート!$CF$17)),幹材積成長量!$O$7:$O$148,0),MATCH(【入力】吸収量・排出量算定シート!$G167,幹材積成長量!$O$7:$Q$7,0)),INDEX(幹材積成長量!$L$7:$N$148,MATCH((【入力】吸収量・排出量算定シート!$H167+(【入力】吸収量・排出量算定シート!CH$17-【入力】吸収量・排出量算定シート!$CF$17)),幹材積成長量!$L$7:$L$148,0),MATCH(【入力】吸収量・排出量算定シート!$G167,幹材積成長量!$L$7:$N$7,0)))),0)</f>
        <v>0</v>
      </c>
      <c r="CI167" s="2">
        <f>IFERROR(IF($F167="地位Ⅰ",INDEX(幹材積成長量!$I$7:$K$148,MATCH((【入力】吸収量・排出量算定シート!$H167+(【入力】吸収量・排出量算定シート!CI$17-【入力】吸収量・排出量算定シート!$CF$17)),幹材積成長量!$I$7:$I$148,0),MATCH(【入力】吸収量・排出量算定シート!$G167,幹材積成長量!$I$7:$K$7,0)),IF($F167="地位Ⅲ",INDEX(幹材積成長量!$O$7:$Q$148,MATCH((【入力】吸収量・排出量算定シート!$H167+(【入力】吸収量・排出量算定シート!CI$17-【入力】吸収量・排出量算定シート!$CF$17)),幹材積成長量!$O$7:$O$148,0),MATCH(【入力】吸収量・排出量算定シート!$G167,幹材積成長量!$O$7:$Q$7,0)),INDEX(幹材積成長量!$L$7:$N$148,MATCH((【入力】吸収量・排出量算定シート!$H167+(【入力】吸収量・排出量算定シート!CI$17-【入力】吸収量・排出量算定シート!$CF$17)),幹材積成長量!$L$7:$L$148,0),MATCH(【入力】吸収量・排出量算定シート!$G167,幹材積成長量!$L$7:$N$7,0)))),0)</f>
        <v>0</v>
      </c>
      <c r="CJ167" s="2">
        <f>IFERROR(IF($F167="地位Ⅰ",INDEX(幹材積成長量!$I$7:$K$148,MATCH((【入力】吸収量・排出量算定シート!$H167+(【入力】吸収量・排出量算定シート!CJ$17-【入力】吸収量・排出量算定シート!$CF$17)),幹材積成長量!$I$7:$I$148,0),MATCH(【入力】吸収量・排出量算定シート!$G167,幹材積成長量!$I$7:$K$7,0)),IF($F167="地位Ⅲ",INDEX(幹材積成長量!$O$7:$Q$148,MATCH((【入力】吸収量・排出量算定シート!$H167+(【入力】吸収量・排出量算定シート!CJ$17-【入力】吸収量・排出量算定シート!$CF$17)),幹材積成長量!$O$7:$O$148,0),MATCH(【入力】吸収量・排出量算定シート!$G167,幹材積成長量!$O$7:$Q$7,0)),INDEX(幹材積成長量!$L$7:$N$148,MATCH((【入力】吸収量・排出量算定シート!$H167+(【入力】吸収量・排出量算定シート!CJ$17-【入力】吸収量・排出量算定シート!$CF$17)),幹材積成長量!$L$7:$L$148,0),MATCH(【入力】吸収量・排出量算定シート!$G167,幹材積成長量!$L$7:$N$7,0)))),0)</f>
        <v>0</v>
      </c>
      <c r="CK167" s="2">
        <f>IFERROR(IF($F167="地位Ⅰ",INDEX(幹材積成長量!$I$7:$K$148,MATCH((【入力】吸収量・排出量算定シート!$H167+(【入力】吸収量・排出量算定シート!CK$17-【入力】吸収量・排出量算定シート!$CF$17)),幹材積成長量!$I$7:$I$148,0),MATCH(【入力】吸収量・排出量算定シート!$G167,幹材積成長量!$I$7:$K$7,0)),IF($F167="地位Ⅲ",INDEX(幹材積成長量!$O$7:$Q$148,MATCH((【入力】吸収量・排出量算定シート!$H167+(【入力】吸収量・排出量算定シート!CK$17-【入力】吸収量・排出量算定シート!$CF$17)),幹材積成長量!$O$7:$O$148,0),MATCH(【入力】吸収量・排出量算定シート!$G167,幹材積成長量!$O$7:$Q$7,0)),INDEX(幹材積成長量!$L$7:$N$148,MATCH((【入力】吸収量・排出量算定シート!$H167+(【入力】吸収量・排出量算定シート!CK$17-【入力】吸収量・排出量算定シート!$CF$17)),幹材積成長量!$L$7:$L$148,0),MATCH(【入力】吸収量・排出量算定シート!$G167,幹材積成長量!$L$7:$N$7,0)))),0)</f>
        <v>0</v>
      </c>
      <c r="CL167" s="2">
        <f>IFERROR(IF($F167="地位Ⅰ",INDEX(幹材積成長量!$I$7:$K$148,MATCH((【入力】吸収量・排出量算定シート!$H167+(【入力】吸収量・排出量算定シート!CL$17-【入力】吸収量・排出量算定シート!$CF$17)),幹材積成長量!$I$7:$I$148,0),MATCH(【入力】吸収量・排出量算定シート!$G167,幹材積成長量!$I$7:$K$7,0)),IF($F167="地位Ⅲ",INDEX(幹材積成長量!$O$7:$Q$148,MATCH((【入力】吸収量・排出量算定シート!$H167+(【入力】吸収量・排出量算定シート!CL$17-【入力】吸収量・排出量算定シート!$CF$17)),幹材積成長量!$O$7:$O$148,0),MATCH(【入力】吸収量・排出量算定シート!$G167,幹材積成長量!$O$7:$Q$7,0)),INDEX(幹材積成長量!$L$7:$N$148,MATCH((【入力】吸収量・排出量算定シート!$H167+(【入力】吸収量・排出量算定シート!CL$17-【入力】吸収量・排出量算定シート!$CF$17)),幹材積成長量!$L$7:$L$148,0),MATCH(【入力】吸収量・排出量算定シート!$G167,幹材積成長量!$L$7:$N$7,0)))),0)</f>
        <v>0</v>
      </c>
      <c r="CM167" s="2">
        <f>IFERROR(IF($F167="地位Ⅰ",INDEX(幹材積成長量!$I$7:$K$148,MATCH((【入力】吸収量・排出量算定シート!$H167+(【入力】吸収量・排出量算定シート!CM$17-【入力】吸収量・排出量算定シート!$CF$17)),幹材積成長量!$I$7:$I$148,0),MATCH(【入力】吸収量・排出量算定シート!$G167,幹材積成長量!$I$7:$K$7,0)),IF($F167="地位Ⅲ",INDEX(幹材積成長量!$O$7:$Q$148,MATCH((【入力】吸収量・排出量算定シート!$H167+(【入力】吸収量・排出量算定シート!CM$17-【入力】吸収量・排出量算定シート!$CF$17)),幹材積成長量!$O$7:$O$148,0),MATCH(【入力】吸収量・排出量算定シート!$G167,幹材積成長量!$O$7:$Q$7,0)),INDEX(幹材積成長量!$L$7:$N$148,MATCH((【入力】吸収量・排出量算定シート!$H167+(【入力】吸収量・排出量算定シート!CM$17-【入力】吸収量・排出量算定シート!$CF$17)),幹材積成長量!$L$7:$L$148,0),MATCH(【入力】吸収量・排出量算定シート!$G167,幹材積成長量!$L$7:$N$7,0)))),0)</f>
        <v>0</v>
      </c>
      <c r="CN167" s="2">
        <f>IFERROR(IF($F167="地位Ⅰ",INDEX(幹材積成長量!$I$7:$K$148,MATCH((【入力】吸収量・排出量算定シート!$H167+(【入力】吸収量・排出量算定シート!CN$17-【入力】吸収量・排出量算定シート!$CF$17)),幹材積成長量!$I$7:$I$148,0),MATCH(【入力】吸収量・排出量算定シート!$G167,幹材積成長量!$I$7:$K$7,0)),IF($F167="地位Ⅲ",INDEX(幹材積成長量!$O$7:$Q$148,MATCH((【入力】吸収量・排出量算定シート!$H167+(【入力】吸収量・排出量算定シート!CN$17-【入力】吸収量・排出量算定シート!$CF$17)),幹材積成長量!$O$7:$O$148,0),MATCH(【入力】吸収量・排出量算定シート!$G167,幹材積成長量!$O$7:$Q$7,0)),INDEX(幹材積成長量!$L$7:$N$148,MATCH((【入力】吸収量・排出量算定シート!$H167+(【入力】吸収量・排出量算定シート!CN$17-【入力】吸収量・排出量算定シート!$CF$17)),幹材積成長量!$L$7:$L$148,0),MATCH(【入力】吸収量・排出量算定シート!$G167,幹材積成長量!$L$7:$N$7,0)))),0)</f>
        <v>0</v>
      </c>
      <c r="CO167" s="2">
        <f>IFERROR(IF($F167="地位Ⅰ",INDEX(幹材積成長量!$I$7:$K$148,MATCH((【入力】吸収量・排出量算定シート!$H167+(【入力】吸収量・排出量算定シート!CO$17-【入力】吸収量・排出量算定シート!$CF$17)),幹材積成長量!$I$7:$I$148,0),MATCH(【入力】吸収量・排出量算定シート!$G167,幹材積成長量!$I$7:$K$7,0)),IF($F167="地位Ⅲ",INDEX(幹材積成長量!$O$7:$Q$148,MATCH((【入力】吸収量・排出量算定シート!$H167+(【入力】吸収量・排出量算定シート!CO$17-【入力】吸収量・排出量算定シート!$CF$17)),幹材積成長量!$O$7:$O$148,0),MATCH(【入力】吸収量・排出量算定シート!$G167,幹材積成長量!$O$7:$Q$7,0)),INDEX(幹材積成長量!$L$7:$N$148,MATCH((【入力】吸収量・排出量算定シート!$H167+(【入力】吸収量・排出量算定シート!CO$17-【入力】吸収量・排出量算定シート!$CF$17)),幹材積成長量!$L$7:$L$148,0),MATCH(【入力】吸収量・排出量算定シート!$G167,幹材積成長量!$L$7:$N$7,0)))),0)</f>
        <v>0</v>
      </c>
      <c r="CP167" s="2">
        <f>IFERROR(IF($F167="地位Ⅰ",INDEX(幹材積成長量!$I$7:$K$148,MATCH((【入力】吸収量・排出量算定シート!$H167+(【入力】吸収量・排出量算定シート!CP$17-【入力】吸収量・排出量算定シート!$CF$17)),幹材積成長量!$I$7:$I$148,0),MATCH(【入力】吸収量・排出量算定シート!$G167,幹材積成長量!$I$7:$K$7,0)),IF($F167="地位Ⅲ",INDEX(幹材積成長量!$O$7:$Q$148,MATCH((【入力】吸収量・排出量算定シート!$H167+(【入力】吸収量・排出量算定シート!CP$17-【入力】吸収量・排出量算定シート!$CF$17)),幹材積成長量!$O$7:$O$148,0),MATCH(【入力】吸収量・排出量算定シート!$G167,幹材積成長量!$O$7:$Q$7,0)),INDEX(幹材積成長量!$L$7:$N$148,MATCH((【入力】吸収量・排出量算定シート!$H167+(【入力】吸収量・排出量算定シート!CP$17-【入力】吸収量・排出量算定シート!$CF$17)),幹材積成長量!$L$7:$L$148,0),MATCH(【入力】吸収量・排出量算定シート!$G167,幹材積成長量!$L$7:$N$7,0)))),0)</f>
        <v>0</v>
      </c>
      <c r="CQ167" s="2">
        <f>IFERROR(IF($F167="地位Ⅰ",INDEX(幹材積成長量!$I$7:$K$148,MATCH((【入力】吸収量・排出量算定シート!$H167+(【入力】吸収量・排出量算定シート!CQ$17-【入力】吸収量・排出量算定シート!$CF$17)),幹材積成長量!$I$7:$I$148,0),MATCH(【入力】吸収量・排出量算定シート!$G167,幹材積成長量!$I$7:$K$7,0)),IF($F167="地位Ⅲ",INDEX(幹材積成長量!$O$7:$Q$148,MATCH((【入力】吸収量・排出量算定シート!$H167+(【入力】吸収量・排出量算定シート!CQ$17-【入力】吸収量・排出量算定シート!$CF$17)),幹材積成長量!$O$7:$O$148,0),MATCH(【入力】吸収量・排出量算定シート!$G167,幹材積成長量!$O$7:$Q$7,0)),INDEX(幹材積成長量!$L$7:$N$148,MATCH((【入力】吸収量・排出量算定シート!$H167+(【入力】吸収量・排出量算定シート!CQ$17-【入力】吸収量・排出量算定シート!$CF$17)),幹材積成長量!$L$7:$L$148,0),MATCH(【入力】吸収量・排出量算定シート!$G167,幹材積成長量!$L$7:$N$7,0)))),0)</f>
        <v>0</v>
      </c>
      <c r="CR167" s="2">
        <f>IFERROR(IF($F167="地位Ⅰ",INDEX(幹材積成長量!$I$7:$K$148,MATCH((【入力】吸収量・排出量算定シート!$H167+(【入力】吸収量・排出量算定シート!CR$17-【入力】吸収量・排出量算定シート!$CF$17)),幹材積成長量!$I$7:$I$148,0),MATCH(【入力】吸収量・排出量算定シート!$G167,幹材積成長量!$I$7:$K$7,0)),IF($F167="地位Ⅲ",INDEX(幹材積成長量!$O$7:$Q$148,MATCH((【入力】吸収量・排出量算定シート!$H167+(【入力】吸収量・排出量算定シート!CR$17-【入力】吸収量・排出量算定シート!$CF$17)),幹材積成長量!$O$7:$O$148,0),MATCH(【入力】吸収量・排出量算定シート!$G167,幹材積成長量!$O$7:$Q$7,0)),INDEX(幹材積成長量!$L$7:$N$148,MATCH((【入力】吸収量・排出量算定シート!$H167+(【入力】吸収量・排出量算定シート!CR$17-【入力】吸収量・排出量算定シート!$CF$17)),幹材積成長量!$L$7:$L$148,0),MATCH(【入力】吸収量・排出量算定シート!$G167,幹材積成長量!$L$7:$N$7,0)))),0)</f>
        <v>0</v>
      </c>
      <c r="CS167" s="2">
        <f>IFERROR(IF($F167="地位Ⅰ",INDEX(幹材積成長量!$I$7:$K$148,MATCH((【入力】吸収量・排出量算定シート!$H167+(【入力】吸収量・排出量算定シート!CS$17-【入力】吸収量・排出量算定シート!$CF$17)),幹材積成長量!$I$7:$I$148,0),MATCH(【入力】吸収量・排出量算定シート!$G167,幹材積成長量!$I$7:$K$7,0)),IF($F167="地位Ⅲ",INDEX(幹材積成長量!$O$7:$Q$148,MATCH((【入力】吸収量・排出量算定シート!$H167+(【入力】吸収量・排出量算定シート!CS$17-【入力】吸収量・排出量算定シート!$CF$17)),幹材積成長量!$O$7:$O$148,0),MATCH(【入力】吸収量・排出量算定シート!$G167,幹材積成長量!$O$7:$Q$7,0)),INDEX(幹材積成長量!$L$7:$N$148,MATCH((【入力】吸収量・排出量算定シート!$H167+(【入力】吸収量・排出量算定シート!CS$17-【入力】吸収量・排出量算定シート!$CF$17)),幹材積成長量!$L$7:$L$148,0),MATCH(【入力】吸収量・排出量算定シート!$G167,幹材積成長量!$L$7:$N$7,0)))),0)</f>
        <v>0</v>
      </c>
      <c r="CT167" s="2">
        <f>IFERROR(IF($F167="地位Ⅰ",INDEX(幹材積成長量!$I$7:$K$148,MATCH((【入力】吸収量・排出量算定シート!$H167+(【入力】吸収量・排出量算定シート!CT$17-【入力】吸収量・排出量算定シート!$CF$17)),幹材積成長量!$I$7:$I$148,0),MATCH(【入力】吸収量・排出量算定シート!$G167,幹材積成長量!$I$7:$K$7,0)),IF($F167="地位Ⅲ",INDEX(幹材積成長量!$O$7:$Q$148,MATCH((【入力】吸収量・排出量算定シート!$H167+(【入力】吸収量・排出量算定シート!CT$17-【入力】吸収量・排出量算定シート!$CF$17)),幹材積成長量!$O$7:$O$148,0),MATCH(【入力】吸収量・排出量算定シート!$G167,幹材積成長量!$O$7:$Q$7,0)),INDEX(幹材積成長量!$L$7:$N$148,MATCH((【入力】吸収量・排出量算定シート!$H167+(【入力】吸収量・排出量算定シート!CT$17-【入力】吸収量・排出量算定シート!$CF$17)),幹材積成長量!$L$7:$L$148,0),MATCH(【入力】吸収量・排出量算定シート!$G167,幹材積成長量!$L$7:$N$7,0)))),0)</f>
        <v>0</v>
      </c>
      <c r="CU167" s="2">
        <f>IFERROR(IF($F167="地位Ⅰ",INDEX(幹材積成長量!$I$7:$K$148,MATCH((【入力】吸収量・排出量算定シート!$H167+(【入力】吸収量・排出量算定シート!CU$17-【入力】吸収量・排出量算定シート!$CF$17)),幹材積成長量!$I$7:$I$148,0),MATCH(【入力】吸収量・排出量算定シート!$G167,幹材積成長量!$I$7:$K$7,0)),IF($F167="地位Ⅲ",INDEX(幹材積成長量!$O$7:$Q$148,MATCH((【入力】吸収量・排出量算定シート!$H167+(【入力】吸収量・排出量算定シート!CU$17-【入力】吸収量・排出量算定シート!$CF$17)),幹材積成長量!$O$7:$O$148,0),MATCH(【入力】吸収量・排出量算定シート!$G167,幹材積成長量!$O$7:$Q$7,0)),INDEX(幹材積成長量!$L$7:$N$148,MATCH((【入力】吸収量・排出量算定シート!$H167+(【入力】吸収量・排出量算定シート!CU$17-【入力】吸収量・排出量算定シート!$CF$17)),幹材積成長量!$L$7:$L$148,0),MATCH(【入力】吸収量・排出量算定シート!$G167,幹材積成長量!$L$7:$N$7,0)))),0)</f>
        <v>0</v>
      </c>
      <c r="CV167" s="2">
        <f>IFERROR(IF($F167="地位Ⅰ",INDEX(幹材積成長量!$I$7:$K$148,MATCH((【入力】吸収量・排出量算定シート!$H167+(【入力】吸収量・排出量算定シート!CV$17-【入力】吸収量・排出量算定シート!$CF$17)),幹材積成長量!$I$7:$I$148,0),MATCH(【入力】吸収量・排出量算定シート!$G167,幹材積成長量!$I$7:$K$7,0)),IF($F167="地位Ⅲ",INDEX(幹材積成長量!$O$7:$Q$148,MATCH((【入力】吸収量・排出量算定シート!$H167+(【入力】吸収量・排出量算定シート!CV$17-【入力】吸収量・排出量算定シート!$CF$17)),幹材積成長量!$O$7:$O$148,0),MATCH(【入力】吸収量・排出量算定シート!$G167,幹材積成長量!$O$7:$Q$7,0)),INDEX(幹材積成長量!$L$7:$N$148,MATCH((【入力】吸収量・排出量算定シート!$H167+(【入力】吸収量・排出量算定シート!CV$17-【入力】吸収量・排出量算定シート!$CF$17)),幹材積成長量!$L$7:$L$148,0),MATCH(【入力】吸収量・排出量算定シート!$G167,幹材積成長量!$L$7:$N$7,0)))),0)</f>
        <v>0</v>
      </c>
      <c r="CW167" s="2">
        <f t="shared" si="284"/>
        <v>0</v>
      </c>
      <c r="CX167" s="2">
        <f t="shared" si="285"/>
        <v>0</v>
      </c>
      <c r="CY167" s="2">
        <f t="shared" si="286"/>
        <v>0</v>
      </c>
      <c r="CZ167" s="2">
        <f t="shared" si="287"/>
        <v>0</v>
      </c>
      <c r="DA167" s="2">
        <f t="shared" si="288"/>
        <v>0</v>
      </c>
      <c r="DB167" s="2">
        <f t="shared" si="289"/>
        <v>0</v>
      </c>
      <c r="DC167" s="2">
        <f t="shared" si="290"/>
        <v>0</v>
      </c>
      <c r="DD167" s="2">
        <f t="shared" si="291"/>
        <v>0</v>
      </c>
      <c r="DE167" s="2">
        <f t="shared" si="292"/>
        <v>0</v>
      </c>
      <c r="DF167" s="2">
        <f t="shared" si="293"/>
        <v>0</v>
      </c>
      <c r="DG167" s="2">
        <f t="shared" si="294"/>
        <v>0</v>
      </c>
      <c r="DH167" s="2">
        <f t="shared" si="295"/>
        <v>0</v>
      </c>
      <c r="DI167" s="2">
        <f t="shared" si="296"/>
        <v>0</v>
      </c>
      <c r="DJ167" s="2">
        <f t="shared" si="297"/>
        <v>0</v>
      </c>
      <c r="DK167" s="2">
        <f t="shared" si="298"/>
        <v>0</v>
      </c>
      <c r="DL167" s="2">
        <f t="shared" si="299"/>
        <v>0</v>
      </c>
      <c r="DM167" s="2">
        <f t="shared" si="300"/>
        <v>0</v>
      </c>
      <c r="DN167" s="187">
        <f>IFERROR(IF($F167="地位Ⅰ",INDEX(幹材積成長量!$AE$7:$AG$14,8,MATCH(【入力】吸収量・排出量算定シート!$G167,幹材積成長量!$AE$7:$AG$7,0)),IF($F167="地位Ⅲ",INDEX(幹材積成長量!$AK$7:$AM$14,8,MATCH(【入力】吸収量・排出量算定シート!$G167,幹材積成長量!$AK$7:$AM$7,0)),INDEX(幹材積成長量!$AH$7:$AJ$14,8,MATCH(【入力】吸収量・排出量算定シート!$G167,幹材積成長量!$AH$7:$AJ$7,0)))),0)</f>
        <v>0</v>
      </c>
      <c r="DO167" s="187">
        <f>IFERROR(IF($F167="地位Ⅰ",INDEX(幹材積成長量!$AE$7:$AG$14,8,MATCH(【入力】吸収量・排出量算定シート!$G167,幹材積成長量!$AE$7:$AG$7,0)),IF($F167="地位Ⅲ",INDEX(幹材積成長量!$AK$7:$AM$14,8,MATCH(【入力】吸収量・排出量算定シート!$G167,幹材積成長量!$AK$7:$AM$7,0)),INDEX(幹材積成長量!$AH$7:$AJ$14,8,MATCH(【入力】吸収量・排出量算定シート!$G167,幹材積成長量!$AH$7:$AJ$7,0)))),0)</f>
        <v>0</v>
      </c>
      <c r="DP167" s="187">
        <f>IFERROR(IF($F167="地位Ⅰ",INDEX(幹材積成長量!$AE$7:$AG$14,8,MATCH(【入力】吸収量・排出量算定シート!$G167,幹材積成長量!$AE$7:$AG$7,0)),IF($F167="地位Ⅲ",INDEX(幹材積成長量!$AK$7:$AM$14,8,MATCH(【入力】吸収量・排出量算定シート!$G167,幹材積成長量!$AK$7:$AM$7,0)),INDEX(幹材積成長量!$AH$7:$AJ$14,8,MATCH(【入力】吸収量・排出量算定シート!$G167,幹材積成長量!$AH$7:$AJ$7,0)))),0)</f>
        <v>0</v>
      </c>
      <c r="DQ167" s="187">
        <f>IFERROR(IF($F167="地位Ⅰ",INDEX(幹材積成長量!$AE$7:$AG$14,8,MATCH(【入力】吸収量・排出量算定シート!$G167,幹材積成長量!$AE$7:$AG$7,0)),IF($F167="地位Ⅲ",INDEX(幹材積成長量!$AK$7:$AM$14,8,MATCH(【入力】吸収量・排出量算定シート!$G167,幹材積成長量!$AK$7:$AM$7,0)),INDEX(幹材積成長量!$AH$7:$AJ$14,8,MATCH(【入力】吸収量・排出量算定シート!$G167,幹材積成長量!$AH$7:$AJ$7,0)))),0)</f>
        <v>0</v>
      </c>
      <c r="DR167" s="187">
        <f>IFERROR(IF($F167="地位Ⅰ",INDEX(幹材積成長量!$AE$7:$AG$14,8,MATCH(【入力】吸収量・排出量算定シート!$G167,幹材積成長量!$AE$7:$AG$7,0)),IF($F167="地位Ⅲ",INDEX(幹材積成長量!$AK$7:$AM$14,8,MATCH(【入力】吸収量・排出量算定シート!$G167,幹材積成長量!$AK$7:$AM$7,0)),INDEX(幹材積成長量!$AH$7:$AJ$14,8,MATCH(【入力】吸収量・排出量算定シート!$G167,幹材積成長量!$AH$7:$AJ$7,0)))),0)</f>
        <v>0</v>
      </c>
      <c r="DS167" s="187">
        <f>IFERROR(IF($F167="地位Ⅰ",INDEX(幹材積成長量!$AE$7:$AG$14,8,MATCH(【入力】吸収量・排出量算定シート!$G167,幹材積成長量!$AE$7:$AG$7,0)),IF($F167="地位Ⅲ",INDEX(幹材積成長量!$AK$7:$AM$14,8,MATCH(【入力】吸収量・排出量算定シート!$G167,幹材積成長量!$AK$7:$AM$7,0)),INDEX(幹材積成長量!$AH$7:$AJ$14,8,MATCH(【入力】吸収量・排出量算定シート!$G167,幹材積成長量!$AH$7:$AJ$7,0)))),0)</f>
        <v>0</v>
      </c>
      <c r="DT167" s="187">
        <f>IFERROR(IF($F167="地位Ⅰ",INDEX(幹材積成長量!$AE$7:$AG$14,8,MATCH(【入力】吸収量・排出量算定シート!$G167,幹材積成長量!$AE$7:$AG$7,0)),IF($F167="地位Ⅲ",INDEX(幹材積成長量!$AK$7:$AM$14,8,MATCH(【入力】吸収量・排出量算定シート!$G167,幹材積成長量!$AK$7:$AM$7,0)),INDEX(幹材積成長量!$AH$7:$AJ$14,8,MATCH(【入力】吸収量・排出量算定シート!$G167,幹材積成長量!$AH$7:$AJ$7,0)))),0)</f>
        <v>0</v>
      </c>
      <c r="DU167" s="187">
        <f>IFERROR(IF($F167="地位Ⅰ",INDEX(幹材積成長量!$AE$7:$AG$14,8,MATCH(【入力】吸収量・排出量算定シート!$G167,幹材積成長量!$AE$7:$AG$7,0)),IF($F167="地位Ⅲ",INDEX(幹材積成長量!$AK$7:$AM$14,8,MATCH(【入力】吸収量・排出量算定シート!$G167,幹材積成長量!$AK$7:$AM$7,0)),INDEX(幹材積成長量!$AH$7:$AJ$14,8,MATCH(【入力】吸収量・排出量算定シート!$G167,幹材積成長量!$AH$7:$AJ$7,0)))),0)</f>
        <v>0</v>
      </c>
      <c r="DV167" s="187">
        <f>IFERROR(IF($F167="地位Ⅰ",INDEX(幹材積成長量!$AE$7:$AG$14,8,MATCH(【入力】吸収量・排出量算定シート!$G167,幹材積成長量!$AE$7:$AG$7,0)),IF($F167="地位Ⅲ",INDEX(幹材積成長量!$AK$7:$AM$14,8,MATCH(【入力】吸収量・排出量算定シート!$G167,幹材積成長量!$AK$7:$AM$7,0)),INDEX(幹材積成長量!$AH$7:$AJ$14,8,MATCH(【入力】吸収量・排出量算定シート!$G167,幹材積成長量!$AH$7:$AJ$7,0)))),0)</f>
        <v>0</v>
      </c>
      <c r="DW167" s="187">
        <f>IFERROR(IF($F167="地位Ⅰ",INDEX(幹材積成長量!$AE$7:$AG$14,8,MATCH(【入力】吸収量・排出量算定シート!$G167,幹材積成長量!$AE$7:$AG$7,0)),IF($F167="地位Ⅲ",INDEX(幹材積成長量!$AK$7:$AM$14,8,MATCH(【入力】吸収量・排出量算定シート!$G167,幹材積成長量!$AK$7:$AM$7,0)),INDEX(幹材積成長量!$AH$7:$AJ$14,8,MATCH(【入力】吸収量・排出量算定シート!$G167,幹材積成長量!$AH$7:$AJ$7,0)))),0)</f>
        <v>0</v>
      </c>
      <c r="DX167" s="187">
        <f>IFERROR(IF($F167="地位Ⅰ",INDEX(幹材積成長量!$AE$7:$AG$14,8,MATCH(【入力】吸収量・排出量算定シート!$G167,幹材積成長量!$AE$7:$AG$7,0)),IF($F167="地位Ⅲ",INDEX(幹材積成長量!$AK$7:$AM$14,8,MATCH(【入力】吸収量・排出量算定シート!$G167,幹材積成長量!$AK$7:$AM$7,0)),INDEX(幹材積成長量!$AH$7:$AJ$14,8,MATCH(【入力】吸収量・排出量算定シート!$G167,幹材積成長量!$AH$7:$AJ$7,0)))),0)</f>
        <v>0</v>
      </c>
      <c r="DY167" s="187">
        <f>IFERROR(IF($F167="地位Ⅰ",INDEX(幹材積成長量!$AE$7:$AG$14,8,MATCH(【入力】吸収量・排出量算定シート!$G167,幹材積成長量!$AE$7:$AG$7,0)),IF($F167="地位Ⅲ",INDEX(幹材積成長量!$AK$7:$AM$14,8,MATCH(【入力】吸収量・排出量算定シート!$G167,幹材積成長量!$AK$7:$AM$7,0)),INDEX(幹材積成長量!$AH$7:$AJ$14,8,MATCH(【入力】吸収量・排出量算定シート!$G167,幹材積成長量!$AH$7:$AJ$7,0)))),0)</f>
        <v>0</v>
      </c>
      <c r="DZ167" s="187">
        <f>IFERROR(IF($F167="地位Ⅰ",INDEX(幹材積成長量!$AE$7:$AG$14,8,MATCH(【入力】吸収量・排出量算定シート!$G167,幹材積成長量!$AE$7:$AG$7,0)),IF($F167="地位Ⅲ",INDEX(幹材積成長量!$AK$7:$AM$14,8,MATCH(【入力】吸収量・排出量算定シート!$G167,幹材積成長量!$AK$7:$AM$7,0)),INDEX(幹材積成長量!$AH$7:$AJ$14,8,MATCH(【入力】吸収量・排出量算定シート!$G167,幹材積成長量!$AH$7:$AJ$7,0)))),0)</f>
        <v>0</v>
      </c>
      <c r="EA167" s="187">
        <f>IFERROR(IF($F167="地位Ⅰ",INDEX(幹材積成長量!$AE$7:$AG$14,8,MATCH(【入力】吸収量・排出量算定シート!$G167,幹材積成長量!$AE$7:$AG$7,0)),IF($F167="地位Ⅲ",INDEX(幹材積成長量!$AK$7:$AM$14,8,MATCH(【入力】吸収量・排出量算定シート!$G167,幹材積成長量!$AK$7:$AM$7,0)),INDEX(幹材積成長量!$AH$7:$AJ$14,8,MATCH(【入力】吸収量・排出量算定シート!$G167,幹材積成長量!$AH$7:$AJ$7,0)))),0)</f>
        <v>0</v>
      </c>
      <c r="EB167" s="187">
        <f>IFERROR(IF($F167="地位Ⅰ",INDEX(幹材積成長量!$AE$7:$AG$14,8,MATCH(【入力】吸収量・排出量算定シート!$G167,幹材積成長量!$AE$7:$AG$7,0)),IF($F167="地位Ⅲ",INDEX(幹材積成長量!$AK$7:$AM$14,8,MATCH(【入力】吸収量・排出量算定シート!$G167,幹材積成長量!$AK$7:$AM$7,0)),INDEX(幹材積成長量!$AH$7:$AJ$14,8,MATCH(【入力】吸収量・排出量算定シート!$G167,幹材積成長量!$AH$7:$AJ$7,0)))),0)</f>
        <v>0</v>
      </c>
      <c r="EC167" s="187">
        <f>IFERROR(IF($F167="地位Ⅰ",INDEX(幹材積成長量!$AE$7:$AG$14,8,MATCH(【入力】吸収量・排出量算定シート!$G167,幹材積成長量!$AE$7:$AG$7,0)),IF($F167="地位Ⅲ",INDEX(幹材積成長量!$AK$7:$AM$14,8,MATCH(【入力】吸収量・排出量算定シート!$G167,幹材積成長量!$AK$7:$AM$7,0)),INDEX(幹材積成長量!$AH$7:$AJ$14,8,MATCH(【入力】吸収量・排出量算定シート!$G167,幹材積成長量!$AH$7:$AJ$7,0)))),0)</f>
        <v>0</v>
      </c>
      <c r="ED167" s="186">
        <f t="shared" si="301"/>
        <v>0</v>
      </c>
      <c r="EE167" s="186">
        <f t="shared" si="302"/>
        <v>0</v>
      </c>
      <c r="EF167" s="186">
        <f t="shared" si="303"/>
        <v>0</v>
      </c>
      <c r="EG167" s="186">
        <f t="shared" si="304"/>
        <v>0</v>
      </c>
      <c r="EH167" s="186">
        <f t="shared" si="305"/>
        <v>0</v>
      </c>
      <c r="EI167" s="186">
        <f t="shared" si="306"/>
        <v>0</v>
      </c>
      <c r="EJ167" s="186">
        <f t="shared" si="307"/>
        <v>0</v>
      </c>
      <c r="EK167" s="186">
        <f t="shared" si="308"/>
        <v>0</v>
      </c>
      <c r="EL167" s="186">
        <f t="shared" si="309"/>
        <v>0</v>
      </c>
      <c r="EM167" s="186">
        <f t="shared" si="310"/>
        <v>0</v>
      </c>
      <c r="EN167" s="186">
        <f t="shared" si="311"/>
        <v>0</v>
      </c>
      <c r="EO167" s="186">
        <f t="shared" si="312"/>
        <v>0</v>
      </c>
      <c r="EP167" s="186">
        <f t="shared" si="313"/>
        <v>0</v>
      </c>
      <c r="EQ167" s="186">
        <f t="shared" si="314"/>
        <v>0</v>
      </c>
      <c r="ER167" s="186">
        <f t="shared" si="315"/>
        <v>0</v>
      </c>
      <c r="ES167" s="186">
        <f t="shared" si="316"/>
        <v>0</v>
      </c>
      <c r="ET167" s="186">
        <f t="shared" si="317"/>
        <v>0</v>
      </c>
    </row>
    <row r="168" spans="2:150" x14ac:dyDescent="0.3">
      <c r="B168" s="3"/>
      <c r="C168" s="3"/>
      <c r="D168" s="3"/>
      <c r="E168" s="3"/>
      <c r="G168" s="217"/>
      <c r="J168" s="3"/>
      <c r="M168" s="187">
        <f>IFERROR(IF($F168="地位Ⅰ",INDEX(幹材積成長量!$S$7:$U$148,MATCH(【入力】吸収量・排出量算定シート!$H168+(M$17-$M$17),幹材積成長量!$S$7:$S$148,0),MATCH($G168,幹材積成長量!$S$7:$U$7,0)),IF($F168="地位Ⅲ",INDEX(幹材積成長量!$Y$7:$AA$148,MATCH(【入力】吸収量・排出量算定シート!$H168+(M$17-$M$17),幹材積成長量!$Y$7:$Y$148,0),MATCH($G168,幹材積成長量!$Y$7:$AA$7,0)),INDEX(幹材積成長量!$V$7:$X$148,MATCH(【入力】吸収量・排出量算定シート!$H168+(M$17-$M$17),幹材積成長量!$V$7:$V$148,0),MATCH($G168,幹材積成長量!$V$7:$X$7,0)))),0)</f>
        <v>0</v>
      </c>
      <c r="N168" s="187">
        <f>IFERROR(IF($F168="地位Ⅰ",INDEX(幹材積成長量!$S$7:$U$148,MATCH(【入力】吸収量・排出量算定シート!$H168+(N$17-$M$17),幹材積成長量!$S$7:$S$148,0),MATCH($G168,幹材積成長量!$S$7:$U$7,0)),IF($F168="地位Ⅲ",INDEX(幹材積成長量!$Y$7:$AA$148,MATCH(【入力】吸収量・排出量算定シート!$H168+(N$17-$M$17),幹材積成長量!$Y$7:$Y$148,0),MATCH($G168,幹材積成長量!$Y$7:$AA$7,0)),INDEX(幹材積成長量!$V$7:$X$148,MATCH(【入力】吸収量・排出量算定シート!$H168+(N$17-$M$17),幹材積成長量!$V$7:$V$148,0),MATCH($G168,幹材積成長量!$V$7:$X$7,0)))),0)</f>
        <v>0</v>
      </c>
      <c r="O168" s="187">
        <f>IFERROR(IF($F168="地位Ⅰ",INDEX(幹材積成長量!$S$7:$U$148,MATCH(【入力】吸収量・排出量算定シート!$H168+(O$17-$M$17),幹材積成長量!$S$7:$S$148,0),MATCH($G168,幹材積成長量!$S$7:$U$7,0)),IF($F168="地位Ⅲ",INDEX(幹材積成長量!$Y$7:$AA$148,MATCH(【入力】吸収量・排出量算定シート!$H168+(O$17-$M$17),幹材積成長量!$Y$7:$Y$148,0),MATCH($G168,幹材積成長量!$Y$7:$AA$7,0)),INDEX(幹材積成長量!$V$7:$X$148,MATCH(【入力】吸収量・排出量算定シート!$H168+(O$17-$M$17),幹材積成長量!$V$7:$V$148,0),MATCH($G168,幹材積成長量!$V$7:$X$7,0)))),0)</f>
        <v>0</v>
      </c>
      <c r="P168" s="187">
        <f>IFERROR(IF($F168="地位Ⅰ",INDEX(幹材積成長量!$S$7:$U$148,MATCH(【入力】吸収量・排出量算定シート!$H168+(P$17-$M$17),幹材積成長量!$S$7:$S$148,0),MATCH($G168,幹材積成長量!$S$7:$U$7,0)),IF($F168="地位Ⅲ",INDEX(幹材積成長量!$Y$7:$AA$148,MATCH(【入力】吸収量・排出量算定シート!$H168+(P$17-$M$17),幹材積成長量!$Y$7:$Y$148,0),MATCH($G168,幹材積成長量!$Y$7:$AA$7,0)),INDEX(幹材積成長量!$V$7:$X$148,MATCH(【入力】吸収量・排出量算定シート!$H168+(P$17-$M$17),幹材積成長量!$V$7:$V$148,0),MATCH($G168,幹材積成長量!$V$7:$X$7,0)))),0)</f>
        <v>0</v>
      </c>
      <c r="Q168" s="187">
        <f>IFERROR(IF($F168="地位Ⅰ",INDEX(幹材積成長量!$S$7:$U$148,MATCH(【入力】吸収量・排出量算定シート!$H168+(Q$17-$M$17),幹材積成長量!$S$7:$S$148,0),MATCH($G168,幹材積成長量!$S$7:$U$7,0)),IF($F168="地位Ⅲ",INDEX(幹材積成長量!$Y$7:$AA$148,MATCH(【入力】吸収量・排出量算定シート!$H168+(Q$17-$M$17),幹材積成長量!$Y$7:$Y$148,0),MATCH($G168,幹材積成長量!$Y$7:$AA$7,0)),INDEX(幹材積成長量!$V$7:$X$148,MATCH(【入力】吸収量・排出量算定シート!$H168+(Q$17-$M$17),幹材積成長量!$V$7:$V$148,0),MATCH($G168,幹材積成長量!$V$7:$X$7,0)))),0)</f>
        <v>0</v>
      </c>
      <c r="R168" s="187">
        <f>IFERROR(IF($F168="地位Ⅰ",INDEX(幹材積成長量!$S$7:$U$148,MATCH(【入力】吸収量・排出量算定シート!$H168+(R$17-$M$17),幹材積成長量!$S$7:$S$148,0),MATCH($G168,幹材積成長量!$S$7:$U$7,0)),IF($F168="地位Ⅲ",INDEX(幹材積成長量!$Y$7:$AA$148,MATCH(【入力】吸収量・排出量算定シート!$H168+(R$17-$M$17),幹材積成長量!$Y$7:$Y$148,0),MATCH($G168,幹材積成長量!$Y$7:$AA$7,0)),INDEX(幹材積成長量!$V$7:$X$148,MATCH(【入力】吸収量・排出量算定シート!$H168+(R$17-$M$17),幹材積成長量!$V$7:$V$148,0),MATCH($G168,幹材積成長量!$V$7:$X$7,0)))),0)</f>
        <v>0</v>
      </c>
      <c r="S168" s="187">
        <f>IFERROR(IF($F168="地位Ⅰ",INDEX(幹材積成長量!$S$7:$U$148,MATCH(【入力】吸収量・排出量算定シート!$H168+(S$17-$M$17),幹材積成長量!$S$7:$S$148,0),MATCH($G168,幹材積成長量!$S$7:$U$7,0)),IF($F168="地位Ⅲ",INDEX(幹材積成長量!$Y$7:$AA$148,MATCH(【入力】吸収量・排出量算定シート!$H168+(S$17-$M$17),幹材積成長量!$Y$7:$Y$148,0),MATCH($G168,幹材積成長量!$Y$7:$AA$7,0)),INDEX(幹材積成長量!$V$7:$X$148,MATCH(【入力】吸収量・排出量算定シート!$H168+(S$17-$M$17),幹材積成長量!$V$7:$V$148,0),MATCH($G168,幹材積成長量!$V$7:$X$7,0)))),0)</f>
        <v>0</v>
      </c>
      <c r="T168" s="187">
        <f>IFERROR(IF($F168="地位Ⅰ",INDEX(幹材積成長量!$S$7:$U$148,MATCH(【入力】吸収量・排出量算定シート!$H168+(T$17-$M$17),幹材積成長量!$S$7:$S$148,0),MATCH($G168,幹材積成長量!$S$7:$U$7,0)),IF($F168="地位Ⅲ",INDEX(幹材積成長量!$Y$7:$AA$148,MATCH(【入力】吸収量・排出量算定シート!$H168+(T$17-$M$17),幹材積成長量!$Y$7:$Y$148,0),MATCH($G168,幹材積成長量!$Y$7:$AA$7,0)),INDEX(幹材積成長量!$V$7:$X$148,MATCH(【入力】吸収量・排出量算定シート!$H168+(T$17-$M$17),幹材積成長量!$V$7:$V$148,0),MATCH($G168,幹材積成長量!$V$7:$X$7,0)))),0)</f>
        <v>0</v>
      </c>
      <c r="U168" s="187">
        <f>IFERROR(IF($F168="地位Ⅰ",INDEX(幹材積成長量!$S$7:$U$148,MATCH(【入力】吸収量・排出量算定シート!$H168+(U$17-$M$17),幹材積成長量!$S$7:$S$148,0),MATCH($G168,幹材積成長量!$S$7:$U$7,0)),IF($F168="地位Ⅲ",INDEX(幹材積成長量!$Y$7:$AA$148,MATCH(【入力】吸収量・排出量算定シート!$H168+(U$17-$M$17),幹材積成長量!$Y$7:$Y$148,0),MATCH($G168,幹材積成長量!$Y$7:$AA$7,0)),INDEX(幹材積成長量!$V$7:$X$148,MATCH(【入力】吸収量・排出量算定シート!$H168+(U$17-$M$17),幹材積成長量!$V$7:$V$148,0),MATCH($G168,幹材積成長量!$V$7:$X$7,0)))),0)</f>
        <v>0</v>
      </c>
      <c r="V168" s="187">
        <f>IFERROR(IF($F168="地位Ⅰ",INDEX(幹材積成長量!$S$7:$U$148,MATCH(【入力】吸収量・排出量算定シート!$H168+(V$17-$M$17),幹材積成長量!$S$7:$S$148,0),MATCH($G168,幹材積成長量!$S$7:$U$7,0)),IF($F168="地位Ⅲ",INDEX(幹材積成長量!$Y$7:$AA$148,MATCH(【入力】吸収量・排出量算定シート!$H168+(V$17-$M$17),幹材積成長量!$Y$7:$Y$148,0),MATCH($G168,幹材積成長量!$Y$7:$AA$7,0)),INDEX(幹材積成長量!$V$7:$X$148,MATCH(【入力】吸収量・排出量算定シート!$H168+(V$17-$M$17),幹材積成長量!$V$7:$V$148,0),MATCH($G168,幹材積成長量!$V$7:$X$7,0)))),0)</f>
        <v>0</v>
      </c>
      <c r="W168" s="187">
        <f>IFERROR(IF($F168="地位Ⅰ",INDEX(幹材積成長量!$S$7:$U$148,MATCH(【入力】吸収量・排出量算定シート!$H168+(W$17-$M$17),幹材積成長量!$S$7:$S$148,0),MATCH($G168,幹材積成長量!$S$7:$U$7,0)),IF($F168="地位Ⅲ",INDEX(幹材積成長量!$Y$7:$AA$148,MATCH(【入力】吸収量・排出量算定シート!$H168+(W$17-$M$17),幹材積成長量!$Y$7:$Y$148,0),MATCH($G168,幹材積成長量!$Y$7:$AA$7,0)),INDEX(幹材積成長量!$V$7:$X$148,MATCH(【入力】吸収量・排出量算定シート!$H168+(W$17-$M$17),幹材積成長量!$V$7:$V$148,0),MATCH($G168,幹材積成長量!$V$7:$X$7,0)))),0)</f>
        <v>0</v>
      </c>
      <c r="X168" s="187">
        <f>IFERROR(IF($F168="地位Ⅰ",INDEX(幹材積成長量!$S$7:$U$148,MATCH(【入力】吸収量・排出量算定シート!$H168+(X$17-$M$17),幹材積成長量!$S$7:$S$148,0),MATCH($G168,幹材積成長量!$S$7:$U$7,0)),IF($F168="地位Ⅲ",INDEX(幹材積成長量!$Y$7:$AA$148,MATCH(【入力】吸収量・排出量算定シート!$H168+(X$17-$M$17),幹材積成長量!$Y$7:$Y$148,0),MATCH($G168,幹材積成長量!$Y$7:$AA$7,0)),INDEX(幹材積成長量!$V$7:$X$148,MATCH(【入力】吸収量・排出量算定シート!$H168+(X$17-$M$17),幹材積成長量!$V$7:$V$148,0),MATCH($G168,幹材積成長量!$V$7:$X$7,0)))),0)</f>
        <v>0</v>
      </c>
      <c r="Y168" s="187">
        <f>IFERROR(IF($F168="地位Ⅰ",INDEX(幹材積成長量!$S$7:$U$148,MATCH(【入力】吸収量・排出量算定シート!$H168+(Y$17-$M$17),幹材積成長量!$S$7:$S$148,0),MATCH($G168,幹材積成長量!$S$7:$U$7,0)),IF($F168="地位Ⅲ",INDEX(幹材積成長量!$Y$7:$AA$148,MATCH(【入力】吸収量・排出量算定シート!$H168+(Y$17-$M$17),幹材積成長量!$Y$7:$Y$148,0),MATCH($G168,幹材積成長量!$Y$7:$AA$7,0)),INDEX(幹材積成長量!$V$7:$X$148,MATCH(【入力】吸収量・排出量算定シート!$H168+(Y$17-$M$17),幹材積成長量!$V$7:$V$148,0),MATCH($G168,幹材積成長量!$V$7:$X$7,0)))),0)</f>
        <v>0</v>
      </c>
      <c r="Z168" s="187">
        <f>IFERROR(IF($F168="地位Ⅰ",INDEX(幹材積成長量!$S$7:$U$148,MATCH(【入力】吸収量・排出量算定シート!$H168+(Z$17-$M$17),幹材積成長量!$S$7:$S$148,0),MATCH($G168,幹材積成長量!$S$7:$U$7,0)),IF($F168="地位Ⅲ",INDEX(幹材積成長量!$Y$7:$AA$148,MATCH(【入力】吸収量・排出量算定シート!$H168+(Z$17-$M$17),幹材積成長量!$Y$7:$Y$148,0),MATCH($G168,幹材積成長量!$Y$7:$AA$7,0)),INDEX(幹材積成長量!$V$7:$X$148,MATCH(【入力】吸収量・排出量算定シート!$H168+(Z$17-$M$17),幹材積成長量!$V$7:$V$148,0),MATCH($G168,幹材積成長量!$V$7:$X$7,0)))),0)</f>
        <v>0</v>
      </c>
      <c r="AA168" s="187">
        <f>IFERROR(IF($F168="地位Ⅰ",INDEX(幹材積成長量!$S$7:$U$148,MATCH(【入力】吸収量・排出量算定シート!$H168+(AA$17-$M$17),幹材積成長量!$S$7:$S$148,0),MATCH($G168,幹材積成長量!$S$7:$U$7,0)),IF($F168="地位Ⅲ",INDEX(幹材積成長量!$Y$7:$AA$148,MATCH(【入力】吸収量・排出量算定シート!$H168+(AA$17-$M$17),幹材積成長量!$Y$7:$Y$148,0),MATCH($G168,幹材積成長量!$Y$7:$AA$7,0)),INDEX(幹材積成長量!$V$7:$X$148,MATCH(【入力】吸収量・排出量算定シート!$H168+(AA$17-$M$17),幹材積成長量!$V$7:$V$148,0),MATCH($G168,幹材積成長量!$V$7:$X$7,0)))),0)</f>
        <v>0</v>
      </c>
      <c r="AB168" s="187">
        <f>IFERROR(IF($F168="地位Ⅰ",INDEX(幹材積成長量!$S$7:$U$148,MATCH(【入力】吸収量・排出量算定シート!$H168+(AB$17-$M$17),幹材積成長量!$S$7:$S$148,0),MATCH($G168,幹材積成長量!$S$7:$U$7,0)),IF($F168="地位Ⅲ",INDEX(幹材積成長量!$Y$7:$AA$148,MATCH(【入力】吸収量・排出量算定シート!$H168+(AB$17-$M$17),幹材積成長量!$Y$7:$Y$148,0),MATCH($G168,幹材積成長量!$Y$7:$AA$7,0)),INDEX(幹材積成長量!$V$7:$X$148,MATCH(【入力】吸収量・排出量算定シート!$H168+(AB$17-$M$17),幹材積成長量!$V$7:$V$148,0),MATCH($G168,幹材積成長量!$V$7:$X$7,0)))),0)</f>
        <v>0</v>
      </c>
      <c r="AC168" s="187">
        <f>IFERROR(IF($F168="地位Ⅰ",INDEX(幹材積成長量!$S$7:$U$148,MATCH(【入力】吸収量・排出量算定シート!$H168+(AC$17-$M$17),幹材積成長量!$S$7:$S$148,0),MATCH($G168,幹材積成長量!$S$7:$U$7,0)),IF($F168="地位Ⅲ",INDEX(幹材積成長量!$Y$7:$AA$148,MATCH(【入力】吸収量・排出量算定シート!$H168+(AC$17-$M$17),幹材積成長量!$Y$7:$Y$148,0),MATCH($G168,幹材積成長量!$Y$7:$AA$7,0)),INDEX(幹材積成長量!$V$7:$X$148,MATCH(【入力】吸収量・排出量算定シート!$H168+(AC$17-$M$17),幹材積成長量!$V$7:$V$148,0),MATCH($G168,幹材積成長量!$V$7:$X$7,0)))),0)</f>
        <v>0</v>
      </c>
      <c r="AD168" s="2">
        <f>IFERROR(INDEX('BEF（拡大係数）'!$A$4:$AO$154,MATCH(【入力】吸収量・排出量算定シート!$H168,'BEF（拡大係数）'!$A$4:$A$154,0),MATCH($G168,'BEF（拡大係数）'!$A$4:$AO$4,0)),0)</f>
        <v>0</v>
      </c>
      <c r="AE168" s="2">
        <f>IFERROR(INDEX('BEF（拡大係数）'!$A$4:$AO$154,MATCH(【入力】吸収量・排出量算定シート!$H168,'BEF（拡大係数）'!$A$4:$A$154,0),MATCH($G168,'BEF（拡大係数）'!$A$4:$AO$4,0)),0)</f>
        <v>0</v>
      </c>
      <c r="AF168" s="2">
        <f>IFERROR(INDEX('BEF（拡大係数）'!$A$4:$AO$154,MATCH(【入力】吸収量・排出量算定シート!$H168,'BEF（拡大係数）'!$A$4:$A$154,0),MATCH($G168,'BEF（拡大係数）'!$A$4:$AO$4,0)),0)</f>
        <v>0</v>
      </c>
      <c r="AG168" s="2">
        <f>IFERROR(INDEX('BEF（拡大係数）'!$A$4:$AO$154,MATCH(【入力】吸収量・排出量算定シート!$H168,'BEF（拡大係数）'!$A$4:$A$154,0),MATCH($G168,'BEF（拡大係数）'!$A$4:$AO$4,0)),0)</f>
        <v>0</v>
      </c>
      <c r="AH168" s="2">
        <f>IFERROR(INDEX('BEF（拡大係数）'!$A$4:$AO$154,MATCH(【入力】吸収量・排出量算定シート!$H168,'BEF（拡大係数）'!$A$4:$A$154,0),MATCH($G168,'BEF（拡大係数）'!$A$4:$AO$4,0)),0)</f>
        <v>0</v>
      </c>
      <c r="AI168" s="2">
        <f>IFERROR(INDEX('BEF（拡大係数）'!$A$4:$AO$154,MATCH(【入力】吸収量・排出量算定シート!$H168,'BEF（拡大係数）'!$A$4:$A$154,0),MATCH($G168,'BEF（拡大係数）'!$A$4:$AO$4,0)),0)</f>
        <v>0</v>
      </c>
      <c r="AJ168" s="2">
        <f>IFERROR(INDEX('BEF（拡大係数）'!$A$4:$AO$154,MATCH(【入力】吸収量・排出量算定シート!$H168,'BEF（拡大係数）'!$A$4:$A$154,0),MATCH($G168,'BEF（拡大係数）'!$A$4:$AO$4,0)),0)</f>
        <v>0</v>
      </c>
      <c r="AK168" s="2">
        <f>IFERROR(INDEX('BEF（拡大係数）'!$A$4:$AO$154,MATCH(【入力】吸収量・排出量算定シート!$H168,'BEF（拡大係数）'!$A$4:$A$154,0),MATCH($G168,'BEF（拡大係数）'!$A$4:$AO$4,0)),0)</f>
        <v>0</v>
      </c>
      <c r="AL168" s="2">
        <f>IFERROR(INDEX('BEF（拡大係数）'!$A$4:$AO$154,MATCH(【入力】吸収量・排出量算定シート!$H168,'BEF（拡大係数）'!$A$4:$A$154,0),MATCH($G168,'BEF（拡大係数）'!$A$4:$AO$4,0)),0)</f>
        <v>0</v>
      </c>
      <c r="AM168" s="2">
        <f>IFERROR(INDEX('BEF（拡大係数）'!$A$4:$AO$154,MATCH(【入力】吸収量・排出量算定シート!$H168,'BEF（拡大係数）'!$A$4:$A$154,0),MATCH($G168,'BEF（拡大係数）'!$A$4:$AO$4,0)),0)</f>
        <v>0</v>
      </c>
      <c r="AN168" s="2">
        <f>IFERROR(INDEX('BEF（拡大係数）'!$A$4:$AO$154,MATCH(【入力】吸収量・排出量算定シート!$H168,'BEF（拡大係数）'!$A$4:$A$154,0),MATCH($G168,'BEF（拡大係数）'!$A$4:$AO$4,0)),0)</f>
        <v>0</v>
      </c>
      <c r="AO168" s="2">
        <f>IFERROR(INDEX('BEF（拡大係数）'!$A$4:$AO$154,MATCH(【入力】吸収量・排出量算定シート!$H168,'BEF（拡大係数）'!$A$4:$A$154,0),MATCH($G168,'BEF（拡大係数）'!$A$4:$AO$4,0)),0)</f>
        <v>0</v>
      </c>
      <c r="AP168" s="2">
        <f>IFERROR(INDEX('BEF（拡大係数）'!$A$4:$AO$154,MATCH(【入力】吸収量・排出量算定シート!$H168,'BEF（拡大係数）'!$A$4:$A$154,0),MATCH($G168,'BEF（拡大係数）'!$A$4:$AO$4,0)),0)</f>
        <v>0</v>
      </c>
      <c r="AQ168" s="2">
        <f>IFERROR(INDEX('BEF（拡大係数）'!$A$4:$AO$154,MATCH(【入力】吸収量・排出量算定シート!$H168,'BEF（拡大係数）'!$A$4:$A$154,0),MATCH($G168,'BEF（拡大係数）'!$A$4:$AO$4,0)),0)</f>
        <v>0</v>
      </c>
      <c r="AR168" s="2">
        <f>IFERROR(INDEX('BEF（拡大係数）'!$A$4:$AO$154,MATCH(【入力】吸収量・排出量算定シート!$H168,'BEF（拡大係数）'!$A$4:$A$154,0),MATCH($G168,'BEF（拡大係数）'!$A$4:$AO$4,0)),0)</f>
        <v>0</v>
      </c>
      <c r="AS168" s="2">
        <f>IFERROR(INDEX('BEF（拡大係数）'!$A$4:$AO$154,MATCH(【入力】吸収量・排出量算定シート!$H168,'BEF（拡大係数）'!$A$4:$A$154,0),MATCH($G168,'BEF（拡大係数）'!$A$4:$AO$4,0)),0)</f>
        <v>0</v>
      </c>
      <c r="AT168" s="2">
        <f>IFERROR(INDEX('BEF（拡大係数）'!$A$4:$AO$154,MATCH(【入力】吸収量・排出量算定シート!$H168,'BEF（拡大係数）'!$A$4:$A$154,0),MATCH($G168,'BEF（拡大係数）'!$A$4:$AO$4,0)),0)</f>
        <v>0</v>
      </c>
      <c r="AU168" s="2">
        <f>IFERROR(VLOOKUP($G168,パラメータ_オリジナル!$B$6:$G$45,4,FALSE),0)</f>
        <v>0</v>
      </c>
      <c r="AV168" s="2">
        <f>IFERROR(VLOOKUP($G168,パラメータ_オリジナル!$B$6:$G$45,5,FALSE),0)</f>
        <v>0</v>
      </c>
      <c r="AW168" s="2">
        <f>IFERROR(VLOOKUP($G168,パラメータ_オリジナル!$B$6:$G$45,6,FALSE),0)</f>
        <v>0</v>
      </c>
      <c r="AX168" s="125">
        <f t="shared" si="250"/>
        <v>0</v>
      </c>
      <c r="AY168" s="125">
        <f t="shared" si="251"/>
        <v>0</v>
      </c>
      <c r="AZ168" s="125">
        <f t="shared" si="252"/>
        <v>0</v>
      </c>
      <c r="BA168" s="125">
        <f t="shared" si="253"/>
        <v>0</v>
      </c>
      <c r="BB168" s="125">
        <f t="shared" si="254"/>
        <v>0</v>
      </c>
      <c r="BC168" s="125">
        <f t="shared" si="255"/>
        <v>0</v>
      </c>
      <c r="BD168" s="125">
        <f t="shared" si="256"/>
        <v>0</v>
      </c>
      <c r="BE168" s="125">
        <f t="shared" si="257"/>
        <v>0</v>
      </c>
      <c r="BF168" s="125">
        <f t="shared" si="258"/>
        <v>0</v>
      </c>
      <c r="BG168" s="125">
        <f t="shared" si="259"/>
        <v>0</v>
      </c>
      <c r="BH168" s="125">
        <f t="shared" si="260"/>
        <v>0</v>
      </c>
      <c r="BI168" s="125">
        <f t="shared" si="261"/>
        <v>0</v>
      </c>
      <c r="BJ168" s="125">
        <f t="shared" si="262"/>
        <v>0</v>
      </c>
      <c r="BK168" s="125">
        <f t="shared" si="263"/>
        <v>0</v>
      </c>
      <c r="BL168" s="125">
        <f t="shared" si="264"/>
        <v>0</v>
      </c>
      <c r="BM168" s="125">
        <f t="shared" si="265"/>
        <v>0</v>
      </c>
      <c r="BN168" s="125">
        <f t="shared" si="266"/>
        <v>0</v>
      </c>
      <c r="BO168" s="125">
        <f t="shared" si="267"/>
        <v>0</v>
      </c>
      <c r="BP168" s="125">
        <f t="shared" si="268"/>
        <v>0</v>
      </c>
      <c r="BQ168" s="125">
        <f t="shared" si="269"/>
        <v>0</v>
      </c>
      <c r="BR168" s="125">
        <f t="shared" si="270"/>
        <v>0</v>
      </c>
      <c r="BS168" s="125">
        <f t="shared" si="271"/>
        <v>0</v>
      </c>
      <c r="BT168" s="125">
        <f t="shared" si="272"/>
        <v>0</v>
      </c>
      <c r="BU168" s="125">
        <f t="shared" si="273"/>
        <v>0</v>
      </c>
      <c r="BV168" s="125">
        <f t="shared" si="274"/>
        <v>0</v>
      </c>
      <c r="BW168" s="125">
        <f t="shared" si="275"/>
        <v>0</v>
      </c>
      <c r="BX168" s="125">
        <f t="shared" si="276"/>
        <v>0</v>
      </c>
      <c r="BY168" s="125">
        <f t="shared" si="277"/>
        <v>0</v>
      </c>
      <c r="BZ168" s="125">
        <f t="shared" si="278"/>
        <v>0</v>
      </c>
      <c r="CA168" s="125">
        <f t="shared" si="279"/>
        <v>0</v>
      </c>
      <c r="CB168" s="125">
        <f t="shared" si="280"/>
        <v>0</v>
      </c>
      <c r="CC168" s="125">
        <f t="shared" si="281"/>
        <v>0</v>
      </c>
      <c r="CD168" s="125">
        <f t="shared" si="282"/>
        <v>0</v>
      </c>
      <c r="CE168" s="125">
        <f t="shared" si="283"/>
        <v>0</v>
      </c>
      <c r="CF168" s="2">
        <f>IFERROR(IF($F168="地位Ⅰ",INDEX(幹材積成長量!$I$7:$K$148,MATCH((【入力】吸収量・排出量算定シート!$H168+(【入力】吸収量・排出量算定シート!CF$17-【入力】吸収量・排出量算定シート!$CF$17)),幹材積成長量!$I$7:$I$148,0),MATCH(【入力】吸収量・排出量算定シート!$G168,幹材積成長量!$I$7:$K$7,0)),IF($F168="地位Ⅲ",INDEX(幹材積成長量!$O$7:$Q$148,MATCH((【入力】吸収量・排出量算定シート!$H168+(【入力】吸収量・排出量算定シート!CF$17-【入力】吸収量・排出量算定シート!$CF$17)),幹材積成長量!$O$7:$O$148,0),MATCH(【入力】吸収量・排出量算定シート!$G168,幹材積成長量!$O$7:$Q$7,0)),INDEX(幹材積成長量!$L$7:$N$148,MATCH((【入力】吸収量・排出量算定シート!$H168+(【入力】吸収量・排出量算定シート!CF$17-【入力】吸収量・排出量算定シート!$CF$17)),幹材積成長量!$L$7:$L$148,0),MATCH(【入力】吸収量・排出量算定シート!$G168,幹材積成長量!$L$7:$N$7,0)))),0)</f>
        <v>0</v>
      </c>
      <c r="CG168" s="2">
        <f>IFERROR(IF($F168="地位Ⅰ",INDEX(幹材積成長量!$I$7:$K$148,MATCH((【入力】吸収量・排出量算定シート!$H168+(【入力】吸収量・排出量算定シート!CG$17-【入力】吸収量・排出量算定シート!$CF$17)),幹材積成長量!$I$7:$I$148,0),MATCH(【入力】吸収量・排出量算定シート!$G168,幹材積成長量!$I$7:$K$7,0)),IF($F168="地位Ⅲ",INDEX(幹材積成長量!$O$7:$Q$148,MATCH((【入力】吸収量・排出量算定シート!$H168+(【入力】吸収量・排出量算定シート!CG$17-【入力】吸収量・排出量算定シート!$CF$17)),幹材積成長量!$O$7:$O$148,0),MATCH(【入力】吸収量・排出量算定シート!$G168,幹材積成長量!$O$7:$Q$7,0)),INDEX(幹材積成長量!$L$7:$N$148,MATCH((【入力】吸収量・排出量算定シート!$H168+(【入力】吸収量・排出量算定シート!CG$17-【入力】吸収量・排出量算定シート!$CF$17)),幹材積成長量!$L$7:$L$148,0),MATCH(【入力】吸収量・排出量算定シート!$G168,幹材積成長量!$L$7:$N$7,0)))),0)</f>
        <v>0</v>
      </c>
      <c r="CH168" s="2">
        <f>IFERROR(IF($F168="地位Ⅰ",INDEX(幹材積成長量!$I$7:$K$148,MATCH((【入力】吸収量・排出量算定シート!$H168+(【入力】吸収量・排出量算定シート!CH$17-【入力】吸収量・排出量算定シート!$CF$17)),幹材積成長量!$I$7:$I$148,0),MATCH(【入力】吸収量・排出量算定シート!$G168,幹材積成長量!$I$7:$K$7,0)),IF($F168="地位Ⅲ",INDEX(幹材積成長量!$O$7:$Q$148,MATCH((【入力】吸収量・排出量算定シート!$H168+(【入力】吸収量・排出量算定シート!CH$17-【入力】吸収量・排出量算定シート!$CF$17)),幹材積成長量!$O$7:$O$148,0),MATCH(【入力】吸収量・排出量算定シート!$G168,幹材積成長量!$O$7:$Q$7,0)),INDEX(幹材積成長量!$L$7:$N$148,MATCH((【入力】吸収量・排出量算定シート!$H168+(【入力】吸収量・排出量算定シート!CH$17-【入力】吸収量・排出量算定シート!$CF$17)),幹材積成長量!$L$7:$L$148,0),MATCH(【入力】吸収量・排出量算定シート!$G168,幹材積成長量!$L$7:$N$7,0)))),0)</f>
        <v>0</v>
      </c>
      <c r="CI168" s="2">
        <f>IFERROR(IF($F168="地位Ⅰ",INDEX(幹材積成長量!$I$7:$K$148,MATCH((【入力】吸収量・排出量算定シート!$H168+(【入力】吸収量・排出量算定シート!CI$17-【入力】吸収量・排出量算定シート!$CF$17)),幹材積成長量!$I$7:$I$148,0),MATCH(【入力】吸収量・排出量算定シート!$G168,幹材積成長量!$I$7:$K$7,0)),IF($F168="地位Ⅲ",INDEX(幹材積成長量!$O$7:$Q$148,MATCH((【入力】吸収量・排出量算定シート!$H168+(【入力】吸収量・排出量算定シート!CI$17-【入力】吸収量・排出量算定シート!$CF$17)),幹材積成長量!$O$7:$O$148,0),MATCH(【入力】吸収量・排出量算定シート!$G168,幹材積成長量!$O$7:$Q$7,0)),INDEX(幹材積成長量!$L$7:$N$148,MATCH((【入力】吸収量・排出量算定シート!$H168+(【入力】吸収量・排出量算定シート!CI$17-【入力】吸収量・排出量算定シート!$CF$17)),幹材積成長量!$L$7:$L$148,0),MATCH(【入力】吸収量・排出量算定シート!$G168,幹材積成長量!$L$7:$N$7,0)))),0)</f>
        <v>0</v>
      </c>
      <c r="CJ168" s="2">
        <f>IFERROR(IF($F168="地位Ⅰ",INDEX(幹材積成長量!$I$7:$K$148,MATCH((【入力】吸収量・排出量算定シート!$H168+(【入力】吸収量・排出量算定シート!CJ$17-【入力】吸収量・排出量算定シート!$CF$17)),幹材積成長量!$I$7:$I$148,0),MATCH(【入力】吸収量・排出量算定シート!$G168,幹材積成長量!$I$7:$K$7,0)),IF($F168="地位Ⅲ",INDEX(幹材積成長量!$O$7:$Q$148,MATCH((【入力】吸収量・排出量算定シート!$H168+(【入力】吸収量・排出量算定シート!CJ$17-【入力】吸収量・排出量算定シート!$CF$17)),幹材積成長量!$O$7:$O$148,0),MATCH(【入力】吸収量・排出量算定シート!$G168,幹材積成長量!$O$7:$Q$7,0)),INDEX(幹材積成長量!$L$7:$N$148,MATCH((【入力】吸収量・排出量算定シート!$H168+(【入力】吸収量・排出量算定シート!CJ$17-【入力】吸収量・排出量算定シート!$CF$17)),幹材積成長量!$L$7:$L$148,0),MATCH(【入力】吸収量・排出量算定シート!$G168,幹材積成長量!$L$7:$N$7,0)))),0)</f>
        <v>0</v>
      </c>
      <c r="CK168" s="2">
        <f>IFERROR(IF($F168="地位Ⅰ",INDEX(幹材積成長量!$I$7:$K$148,MATCH((【入力】吸収量・排出量算定シート!$H168+(【入力】吸収量・排出量算定シート!CK$17-【入力】吸収量・排出量算定シート!$CF$17)),幹材積成長量!$I$7:$I$148,0),MATCH(【入力】吸収量・排出量算定シート!$G168,幹材積成長量!$I$7:$K$7,0)),IF($F168="地位Ⅲ",INDEX(幹材積成長量!$O$7:$Q$148,MATCH((【入力】吸収量・排出量算定シート!$H168+(【入力】吸収量・排出量算定シート!CK$17-【入力】吸収量・排出量算定シート!$CF$17)),幹材積成長量!$O$7:$O$148,0),MATCH(【入力】吸収量・排出量算定シート!$G168,幹材積成長量!$O$7:$Q$7,0)),INDEX(幹材積成長量!$L$7:$N$148,MATCH((【入力】吸収量・排出量算定シート!$H168+(【入力】吸収量・排出量算定シート!CK$17-【入力】吸収量・排出量算定シート!$CF$17)),幹材積成長量!$L$7:$L$148,0),MATCH(【入力】吸収量・排出量算定シート!$G168,幹材積成長量!$L$7:$N$7,0)))),0)</f>
        <v>0</v>
      </c>
      <c r="CL168" s="2">
        <f>IFERROR(IF($F168="地位Ⅰ",INDEX(幹材積成長量!$I$7:$K$148,MATCH((【入力】吸収量・排出量算定シート!$H168+(【入力】吸収量・排出量算定シート!CL$17-【入力】吸収量・排出量算定シート!$CF$17)),幹材積成長量!$I$7:$I$148,0),MATCH(【入力】吸収量・排出量算定シート!$G168,幹材積成長量!$I$7:$K$7,0)),IF($F168="地位Ⅲ",INDEX(幹材積成長量!$O$7:$Q$148,MATCH((【入力】吸収量・排出量算定シート!$H168+(【入力】吸収量・排出量算定シート!CL$17-【入力】吸収量・排出量算定シート!$CF$17)),幹材積成長量!$O$7:$O$148,0),MATCH(【入力】吸収量・排出量算定シート!$G168,幹材積成長量!$O$7:$Q$7,0)),INDEX(幹材積成長量!$L$7:$N$148,MATCH((【入力】吸収量・排出量算定シート!$H168+(【入力】吸収量・排出量算定シート!CL$17-【入力】吸収量・排出量算定シート!$CF$17)),幹材積成長量!$L$7:$L$148,0),MATCH(【入力】吸収量・排出量算定シート!$G168,幹材積成長量!$L$7:$N$7,0)))),0)</f>
        <v>0</v>
      </c>
      <c r="CM168" s="2">
        <f>IFERROR(IF($F168="地位Ⅰ",INDEX(幹材積成長量!$I$7:$K$148,MATCH((【入力】吸収量・排出量算定シート!$H168+(【入力】吸収量・排出量算定シート!CM$17-【入力】吸収量・排出量算定シート!$CF$17)),幹材積成長量!$I$7:$I$148,0),MATCH(【入力】吸収量・排出量算定シート!$G168,幹材積成長量!$I$7:$K$7,0)),IF($F168="地位Ⅲ",INDEX(幹材積成長量!$O$7:$Q$148,MATCH((【入力】吸収量・排出量算定シート!$H168+(【入力】吸収量・排出量算定シート!CM$17-【入力】吸収量・排出量算定シート!$CF$17)),幹材積成長量!$O$7:$O$148,0),MATCH(【入力】吸収量・排出量算定シート!$G168,幹材積成長量!$O$7:$Q$7,0)),INDEX(幹材積成長量!$L$7:$N$148,MATCH((【入力】吸収量・排出量算定シート!$H168+(【入力】吸収量・排出量算定シート!CM$17-【入力】吸収量・排出量算定シート!$CF$17)),幹材積成長量!$L$7:$L$148,0),MATCH(【入力】吸収量・排出量算定シート!$G168,幹材積成長量!$L$7:$N$7,0)))),0)</f>
        <v>0</v>
      </c>
      <c r="CN168" s="2">
        <f>IFERROR(IF($F168="地位Ⅰ",INDEX(幹材積成長量!$I$7:$K$148,MATCH((【入力】吸収量・排出量算定シート!$H168+(【入力】吸収量・排出量算定シート!CN$17-【入力】吸収量・排出量算定シート!$CF$17)),幹材積成長量!$I$7:$I$148,0),MATCH(【入力】吸収量・排出量算定シート!$G168,幹材積成長量!$I$7:$K$7,0)),IF($F168="地位Ⅲ",INDEX(幹材積成長量!$O$7:$Q$148,MATCH((【入力】吸収量・排出量算定シート!$H168+(【入力】吸収量・排出量算定シート!CN$17-【入力】吸収量・排出量算定シート!$CF$17)),幹材積成長量!$O$7:$O$148,0),MATCH(【入力】吸収量・排出量算定シート!$G168,幹材積成長量!$O$7:$Q$7,0)),INDEX(幹材積成長量!$L$7:$N$148,MATCH((【入力】吸収量・排出量算定シート!$H168+(【入力】吸収量・排出量算定シート!CN$17-【入力】吸収量・排出量算定シート!$CF$17)),幹材積成長量!$L$7:$L$148,0),MATCH(【入力】吸収量・排出量算定シート!$G168,幹材積成長量!$L$7:$N$7,0)))),0)</f>
        <v>0</v>
      </c>
      <c r="CO168" s="2">
        <f>IFERROR(IF($F168="地位Ⅰ",INDEX(幹材積成長量!$I$7:$K$148,MATCH((【入力】吸収量・排出量算定シート!$H168+(【入力】吸収量・排出量算定シート!CO$17-【入力】吸収量・排出量算定シート!$CF$17)),幹材積成長量!$I$7:$I$148,0),MATCH(【入力】吸収量・排出量算定シート!$G168,幹材積成長量!$I$7:$K$7,0)),IF($F168="地位Ⅲ",INDEX(幹材積成長量!$O$7:$Q$148,MATCH((【入力】吸収量・排出量算定シート!$H168+(【入力】吸収量・排出量算定シート!CO$17-【入力】吸収量・排出量算定シート!$CF$17)),幹材積成長量!$O$7:$O$148,0),MATCH(【入力】吸収量・排出量算定シート!$G168,幹材積成長量!$O$7:$Q$7,0)),INDEX(幹材積成長量!$L$7:$N$148,MATCH((【入力】吸収量・排出量算定シート!$H168+(【入力】吸収量・排出量算定シート!CO$17-【入力】吸収量・排出量算定シート!$CF$17)),幹材積成長量!$L$7:$L$148,0),MATCH(【入力】吸収量・排出量算定シート!$G168,幹材積成長量!$L$7:$N$7,0)))),0)</f>
        <v>0</v>
      </c>
      <c r="CP168" s="2">
        <f>IFERROR(IF($F168="地位Ⅰ",INDEX(幹材積成長量!$I$7:$K$148,MATCH((【入力】吸収量・排出量算定シート!$H168+(【入力】吸収量・排出量算定シート!CP$17-【入力】吸収量・排出量算定シート!$CF$17)),幹材積成長量!$I$7:$I$148,0),MATCH(【入力】吸収量・排出量算定シート!$G168,幹材積成長量!$I$7:$K$7,0)),IF($F168="地位Ⅲ",INDEX(幹材積成長量!$O$7:$Q$148,MATCH((【入力】吸収量・排出量算定シート!$H168+(【入力】吸収量・排出量算定シート!CP$17-【入力】吸収量・排出量算定シート!$CF$17)),幹材積成長量!$O$7:$O$148,0),MATCH(【入力】吸収量・排出量算定シート!$G168,幹材積成長量!$O$7:$Q$7,0)),INDEX(幹材積成長量!$L$7:$N$148,MATCH((【入力】吸収量・排出量算定シート!$H168+(【入力】吸収量・排出量算定シート!CP$17-【入力】吸収量・排出量算定シート!$CF$17)),幹材積成長量!$L$7:$L$148,0),MATCH(【入力】吸収量・排出量算定シート!$G168,幹材積成長量!$L$7:$N$7,0)))),0)</f>
        <v>0</v>
      </c>
      <c r="CQ168" s="2">
        <f>IFERROR(IF($F168="地位Ⅰ",INDEX(幹材積成長量!$I$7:$K$148,MATCH((【入力】吸収量・排出量算定シート!$H168+(【入力】吸収量・排出量算定シート!CQ$17-【入力】吸収量・排出量算定シート!$CF$17)),幹材積成長量!$I$7:$I$148,0),MATCH(【入力】吸収量・排出量算定シート!$G168,幹材積成長量!$I$7:$K$7,0)),IF($F168="地位Ⅲ",INDEX(幹材積成長量!$O$7:$Q$148,MATCH((【入力】吸収量・排出量算定シート!$H168+(【入力】吸収量・排出量算定シート!CQ$17-【入力】吸収量・排出量算定シート!$CF$17)),幹材積成長量!$O$7:$O$148,0),MATCH(【入力】吸収量・排出量算定シート!$G168,幹材積成長量!$O$7:$Q$7,0)),INDEX(幹材積成長量!$L$7:$N$148,MATCH((【入力】吸収量・排出量算定シート!$H168+(【入力】吸収量・排出量算定シート!CQ$17-【入力】吸収量・排出量算定シート!$CF$17)),幹材積成長量!$L$7:$L$148,0),MATCH(【入力】吸収量・排出量算定シート!$G168,幹材積成長量!$L$7:$N$7,0)))),0)</f>
        <v>0</v>
      </c>
      <c r="CR168" s="2">
        <f>IFERROR(IF($F168="地位Ⅰ",INDEX(幹材積成長量!$I$7:$K$148,MATCH((【入力】吸収量・排出量算定シート!$H168+(【入力】吸収量・排出量算定シート!CR$17-【入力】吸収量・排出量算定シート!$CF$17)),幹材積成長量!$I$7:$I$148,0),MATCH(【入力】吸収量・排出量算定シート!$G168,幹材積成長量!$I$7:$K$7,0)),IF($F168="地位Ⅲ",INDEX(幹材積成長量!$O$7:$Q$148,MATCH((【入力】吸収量・排出量算定シート!$H168+(【入力】吸収量・排出量算定シート!CR$17-【入力】吸収量・排出量算定シート!$CF$17)),幹材積成長量!$O$7:$O$148,0),MATCH(【入力】吸収量・排出量算定シート!$G168,幹材積成長量!$O$7:$Q$7,0)),INDEX(幹材積成長量!$L$7:$N$148,MATCH((【入力】吸収量・排出量算定シート!$H168+(【入力】吸収量・排出量算定シート!CR$17-【入力】吸収量・排出量算定シート!$CF$17)),幹材積成長量!$L$7:$L$148,0),MATCH(【入力】吸収量・排出量算定シート!$G168,幹材積成長量!$L$7:$N$7,0)))),0)</f>
        <v>0</v>
      </c>
      <c r="CS168" s="2">
        <f>IFERROR(IF($F168="地位Ⅰ",INDEX(幹材積成長量!$I$7:$K$148,MATCH((【入力】吸収量・排出量算定シート!$H168+(【入力】吸収量・排出量算定シート!CS$17-【入力】吸収量・排出量算定シート!$CF$17)),幹材積成長量!$I$7:$I$148,0),MATCH(【入力】吸収量・排出量算定シート!$G168,幹材積成長量!$I$7:$K$7,0)),IF($F168="地位Ⅲ",INDEX(幹材積成長量!$O$7:$Q$148,MATCH((【入力】吸収量・排出量算定シート!$H168+(【入力】吸収量・排出量算定シート!CS$17-【入力】吸収量・排出量算定シート!$CF$17)),幹材積成長量!$O$7:$O$148,0),MATCH(【入力】吸収量・排出量算定シート!$G168,幹材積成長量!$O$7:$Q$7,0)),INDEX(幹材積成長量!$L$7:$N$148,MATCH((【入力】吸収量・排出量算定シート!$H168+(【入力】吸収量・排出量算定シート!CS$17-【入力】吸収量・排出量算定シート!$CF$17)),幹材積成長量!$L$7:$L$148,0),MATCH(【入力】吸収量・排出量算定シート!$G168,幹材積成長量!$L$7:$N$7,0)))),0)</f>
        <v>0</v>
      </c>
      <c r="CT168" s="2">
        <f>IFERROR(IF($F168="地位Ⅰ",INDEX(幹材積成長量!$I$7:$K$148,MATCH((【入力】吸収量・排出量算定シート!$H168+(【入力】吸収量・排出量算定シート!CT$17-【入力】吸収量・排出量算定シート!$CF$17)),幹材積成長量!$I$7:$I$148,0),MATCH(【入力】吸収量・排出量算定シート!$G168,幹材積成長量!$I$7:$K$7,0)),IF($F168="地位Ⅲ",INDEX(幹材積成長量!$O$7:$Q$148,MATCH((【入力】吸収量・排出量算定シート!$H168+(【入力】吸収量・排出量算定シート!CT$17-【入力】吸収量・排出量算定シート!$CF$17)),幹材積成長量!$O$7:$O$148,0),MATCH(【入力】吸収量・排出量算定シート!$G168,幹材積成長量!$O$7:$Q$7,0)),INDEX(幹材積成長量!$L$7:$N$148,MATCH((【入力】吸収量・排出量算定シート!$H168+(【入力】吸収量・排出量算定シート!CT$17-【入力】吸収量・排出量算定シート!$CF$17)),幹材積成長量!$L$7:$L$148,0),MATCH(【入力】吸収量・排出量算定シート!$G168,幹材積成長量!$L$7:$N$7,0)))),0)</f>
        <v>0</v>
      </c>
      <c r="CU168" s="2">
        <f>IFERROR(IF($F168="地位Ⅰ",INDEX(幹材積成長量!$I$7:$K$148,MATCH((【入力】吸収量・排出量算定シート!$H168+(【入力】吸収量・排出量算定シート!CU$17-【入力】吸収量・排出量算定シート!$CF$17)),幹材積成長量!$I$7:$I$148,0),MATCH(【入力】吸収量・排出量算定シート!$G168,幹材積成長量!$I$7:$K$7,0)),IF($F168="地位Ⅲ",INDEX(幹材積成長量!$O$7:$Q$148,MATCH((【入力】吸収量・排出量算定シート!$H168+(【入力】吸収量・排出量算定シート!CU$17-【入力】吸収量・排出量算定シート!$CF$17)),幹材積成長量!$O$7:$O$148,0),MATCH(【入力】吸収量・排出量算定シート!$G168,幹材積成長量!$O$7:$Q$7,0)),INDEX(幹材積成長量!$L$7:$N$148,MATCH((【入力】吸収量・排出量算定シート!$H168+(【入力】吸収量・排出量算定シート!CU$17-【入力】吸収量・排出量算定シート!$CF$17)),幹材積成長量!$L$7:$L$148,0),MATCH(【入力】吸収量・排出量算定シート!$G168,幹材積成長量!$L$7:$N$7,0)))),0)</f>
        <v>0</v>
      </c>
      <c r="CV168" s="2">
        <f>IFERROR(IF($F168="地位Ⅰ",INDEX(幹材積成長量!$I$7:$K$148,MATCH((【入力】吸収量・排出量算定シート!$H168+(【入力】吸収量・排出量算定シート!CV$17-【入力】吸収量・排出量算定シート!$CF$17)),幹材積成長量!$I$7:$I$148,0),MATCH(【入力】吸収量・排出量算定シート!$G168,幹材積成長量!$I$7:$K$7,0)),IF($F168="地位Ⅲ",INDEX(幹材積成長量!$O$7:$Q$148,MATCH((【入力】吸収量・排出量算定シート!$H168+(【入力】吸収量・排出量算定シート!CV$17-【入力】吸収量・排出量算定シート!$CF$17)),幹材積成長量!$O$7:$O$148,0),MATCH(【入力】吸収量・排出量算定シート!$G168,幹材積成長量!$O$7:$Q$7,0)),INDEX(幹材積成長量!$L$7:$N$148,MATCH((【入力】吸収量・排出量算定シート!$H168+(【入力】吸収量・排出量算定シート!CV$17-【入力】吸収量・排出量算定シート!$CF$17)),幹材積成長量!$L$7:$L$148,0),MATCH(【入力】吸収量・排出量算定シート!$G168,幹材積成長量!$L$7:$N$7,0)))),0)</f>
        <v>0</v>
      </c>
      <c r="CW168" s="2">
        <f t="shared" si="284"/>
        <v>0</v>
      </c>
      <c r="CX168" s="2">
        <f t="shared" si="285"/>
        <v>0</v>
      </c>
      <c r="CY168" s="2">
        <f t="shared" si="286"/>
        <v>0</v>
      </c>
      <c r="CZ168" s="2">
        <f t="shared" si="287"/>
        <v>0</v>
      </c>
      <c r="DA168" s="2">
        <f t="shared" si="288"/>
        <v>0</v>
      </c>
      <c r="DB168" s="2">
        <f t="shared" si="289"/>
        <v>0</v>
      </c>
      <c r="DC168" s="2">
        <f t="shared" si="290"/>
        <v>0</v>
      </c>
      <c r="DD168" s="2">
        <f t="shared" si="291"/>
        <v>0</v>
      </c>
      <c r="DE168" s="2">
        <f t="shared" si="292"/>
        <v>0</v>
      </c>
      <c r="DF168" s="2">
        <f t="shared" si="293"/>
        <v>0</v>
      </c>
      <c r="DG168" s="2">
        <f t="shared" si="294"/>
        <v>0</v>
      </c>
      <c r="DH168" s="2">
        <f t="shared" si="295"/>
        <v>0</v>
      </c>
      <c r="DI168" s="2">
        <f t="shared" si="296"/>
        <v>0</v>
      </c>
      <c r="DJ168" s="2">
        <f t="shared" si="297"/>
        <v>0</v>
      </c>
      <c r="DK168" s="2">
        <f t="shared" si="298"/>
        <v>0</v>
      </c>
      <c r="DL168" s="2">
        <f t="shared" si="299"/>
        <v>0</v>
      </c>
      <c r="DM168" s="2">
        <f t="shared" si="300"/>
        <v>0</v>
      </c>
      <c r="DN168" s="187">
        <f>IFERROR(IF($F168="地位Ⅰ",INDEX(幹材積成長量!$AE$7:$AG$14,8,MATCH(【入力】吸収量・排出量算定シート!$G168,幹材積成長量!$AE$7:$AG$7,0)),IF($F168="地位Ⅲ",INDEX(幹材積成長量!$AK$7:$AM$14,8,MATCH(【入力】吸収量・排出量算定シート!$G168,幹材積成長量!$AK$7:$AM$7,0)),INDEX(幹材積成長量!$AH$7:$AJ$14,8,MATCH(【入力】吸収量・排出量算定シート!$G168,幹材積成長量!$AH$7:$AJ$7,0)))),0)</f>
        <v>0</v>
      </c>
      <c r="DO168" s="187">
        <f>IFERROR(IF($F168="地位Ⅰ",INDEX(幹材積成長量!$AE$7:$AG$14,8,MATCH(【入力】吸収量・排出量算定シート!$G168,幹材積成長量!$AE$7:$AG$7,0)),IF($F168="地位Ⅲ",INDEX(幹材積成長量!$AK$7:$AM$14,8,MATCH(【入力】吸収量・排出量算定シート!$G168,幹材積成長量!$AK$7:$AM$7,0)),INDEX(幹材積成長量!$AH$7:$AJ$14,8,MATCH(【入力】吸収量・排出量算定シート!$G168,幹材積成長量!$AH$7:$AJ$7,0)))),0)</f>
        <v>0</v>
      </c>
      <c r="DP168" s="187">
        <f>IFERROR(IF($F168="地位Ⅰ",INDEX(幹材積成長量!$AE$7:$AG$14,8,MATCH(【入力】吸収量・排出量算定シート!$G168,幹材積成長量!$AE$7:$AG$7,0)),IF($F168="地位Ⅲ",INDEX(幹材積成長量!$AK$7:$AM$14,8,MATCH(【入力】吸収量・排出量算定シート!$G168,幹材積成長量!$AK$7:$AM$7,0)),INDEX(幹材積成長量!$AH$7:$AJ$14,8,MATCH(【入力】吸収量・排出量算定シート!$G168,幹材積成長量!$AH$7:$AJ$7,0)))),0)</f>
        <v>0</v>
      </c>
      <c r="DQ168" s="187">
        <f>IFERROR(IF($F168="地位Ⅰ",INDEX(幹材積成長量!$AE$7:$AG$14,8,MATCH(【入力】吸収量・排出量算定シート!$G168,幹材積成長量!$AE$7:$AG$7,0)),IF($F168="地位Ⅲ",INDEX(幹材積成長量!$AK$7:$AM$14,8,MATCH(【入力】吸収量・排出量算定シート!$G168,幹材積成長量!$AK$7:$AM$7,0)),INDEX(幹材積成長量!$AH$7:$AJ$14,8,MATCH(【入力】吸収量・排出量算定シート!$G168,幹材積成長量!$AH$7:$AJ$7,0)))),0)</f>
        <v>0</v>
      </c>
      <c r="DR168" s="187">
        <f>IFERROR(IF($F168="地位Ⅰ",INDEX(幹材積成長量!$AE$7:$AG$14,8,MATCH(【入力】吸収量・排出量算定シート!$G168,幹材積成長量!$AE$7:$AG$7,0)),IF($F168="地位Ⅲ",INDEX(幹材積成長量!$AK$7:$AM$14,8,MATCH(【入力】吸収量・排出量算定シート!$G168,幹材積成長量!$AK$7:$AM$7,0)),INDEX(幹材積成長量!$AH$7:$AJ$14,8,MATCH(【入力】吸収量・排出量算定シート!$G168,幹材積成長量!$AH$7:$AJ$7,0)))),0)</f>
        <v>0</v>
      </c>
      <c r="DS168" s="187">
        <f>IFERROR(IF($F168="地位Ⅰ",INDEX(幹材積成長量!$AE$7:$AG$14,8,MATCH(【入力】吸収量・排出量算定シート!$G168,幹材積成長量!$AE$7:$AG$7,0)),IF($F168="地位Ⅲ",INDEX(幹材積成長量!$AK$7:$AM$14,8,MATCH(【入力】吸収量・排出量算定シート!$G168,幹材積成長量!$AK$7:$AM$7,0)),INDEX(幹材積成長量!$AH$7:$AJ$14,8,MATCH(【入力】吸収量・排出量算定シート!$G168,幹材積成長量!$AH$7:$AJ$7,0)))),0)</f>
        <v>0</v>
      </c>
      <c r="DT168" s="187">
        <f>IFERROR(IF($F168="地位Ⅰ",INDEX(幹材積成長量!$AE$7:$AG$14,8,MATCH(【入力】吸収量・排出量算定シート!$G168,幹材積成長量!$AE$7:$AG$7,0)),IF($F168="地位Ⅲ",INDEX(幹材積成長量!$AK$7:$AM$14,8,MATCH(【入力】吸収量・排出量算定シート!$G168,幹材積成長量!$AK$7:$AM$7,0)),INDEX(幹材積成長量!$AH$7:$AJ$14,8,MATCH(【入力】吸収量・排出量算定シート!$G168,幹材積成長量!$AH$7:$AJ$7,0)))),0)</f>
        <v>0</v>
      </c>
      <c r="DU168" s="187">
        <f>IFERROR(IF($F168="地位Ⅰ",INDEX(幹材積成長量!$AE$7:$AG$14,8,MATCH(【入力】吸収量・排出量算定シート!$G168,幹材積成長量!$AE$7:$AG$7,0)),IF($F168="地位Ⅲ",INDEX(幹材積成長量!$AK$7:$AM$14,8,MATCH(【入力】吸収量・排出量算定シート!$G168,幹材積成長量!$AK$7:$AM$7,0)),INDEX(幹材積成長量!$AH$7:$AJ$14,8,MATCH(【入力】吸収量・排出量算定シート!$G168,幹材積成長量!$AH$7:$AJ$7,0)))),0)</f>
        <v>0</v>
      </c>
      <c r="DV168" s="187">
        <f>IFERROR(IF($F168="地位Ⅰ",INDEX(幹材積成長量!$AE$7:$AG$14,8,MATCH(【入力】吸収量・排出量算定シート!$G168,幹材積成長量!$AE$7:$AG$7,0)),IF($F168="地位Ⅲ",INDEX(幹材積成長量!$AK$7:$AM$14,8,MATCH(【入力】吸収量・排出量算定シート!$G168,幹材積成長量!$AK$7:$AM$7,0)),INDEX(幹材積成長量!$AH$7:$AJ$14,8,MATCH(【入力】吸収量・排出量算定シート!$G168,幹材積成長量!$AH$7:$AJ$7,0)))),0)</f>
        <v>0</v>
      </c>
      <c r="DW168" s="187">
        <f>IFERROR(IF($F168="地位Ⅰ",INDEX(幹材積成長量!$AE$7:$AG$14,8,MATCH(【入力】吸収量・排出量算定シート!$G168,幹材積成長量!$AE$7:$AG$7,0)),IF($F168="地位Ⅲ",INDEX(幹材積成長量!$AK$7:$AM$14,8,MATCH(【入力】吸収量・排出量算定シート!$G168,幹材積成長量!$AK$7:$AM$7,0)),INDEX(幹材積成長量!$AH$7:$AJ$14,8,MATCH(【入力】吸収量・排出量算定シート!$G168,幹材積成長量!$AH$7:$AJ$7,0)))),0)</f>
        <v>0</v>
      </c>
      <c r="DX168" s="187">
        <f>IFERROR(IF($F168="地位Ⅰ",INDEX(幹材積成長量!$AE$7:$AG$14,8,MATCH(【入力】吸収量・排出量算定シート!$G168,幹材積成長量!$AE$7:$AG$7,0)),IF($F168="地位Ⅲ",INDEX(幹材積成長量!$AK$7:$AM$14,8,MATCH(【入力】吸収量・排出量算定シート!$G168,幹材積成長量!$AK$7:$AM$7,0)),INDEX(幹材積成長量!$AH$7:$AJ$14,8,MATCH(【入力】吸収量・排出量算定シート!$G168,幹材積成長量!$AH$7:$AJ$7,0)))),0)</f>
        <v>0</v>
      </c>
      <c r="DY168" s="187">
        <f>IFERROR(IF($F168="地位Ⅰ",INDEX(幹材積成長量!$AE$7:$AG$14,8,MATCH(【入力】吸収量・排出量算定シート!$G168,幹材積成長量!$AE$7:$AG$7,0)),IF($F168="地位Ⅲ",INDEX(幹材積成長量!$AK$7:$AM$14,8,MATCH(【入力】吸収量・排出量算定シート!$G168,幹材積成長量!$AK$7:$AM$7,0)),INDEX(幹材積成長量!$AH$7:$AJ$14,8,MATCH(【入力】吸収量・排出量算定シート!$G168,幹材積成長量!$AH$7:$AJ$7,0)))),0)</f>
        <v>0</v>
      </c>
      <c r="DZ168" s="187">
        <f>IFERROR(IF($F168="地位Ⅰ",INDEX(幹材積成長量!$AE$7:$AG$14,8,MATCH(【入力】吸収量・排出量算定シート!$G168,幹材積成長量!$AE$7:$AG$7,0)),IF($F168="地位Ⅲ",INDEX(幹材積成長量!$AK$7:$AM$14,8,MATCH(【入力】吸収量・排出量算定シート!$G168,幹材積成長量!$AK$7:$AM$7,0)),INDEX(幹材積成長量!$AH$7:$AJ$14,8,MATCH(【入力】吸収量・排出量算定シート!$G168,幹材積成長量!$AH$7:$AJ$7,0)))),0)</f>
        <v>0</v>
      </c>
      <c r="EA168" s="187">
        <f>IFERROR(IF($F168="地位Ⅰ",INDEX(幹材積成長量!$AE$7:$AG$14,8,MATCH(【入力】吸収量・排出量算定シート!$G168,幹材積成長量!$AE$7:$AG$7,0)),IF($F168="地位Ⅲ",INDEX(幹材積成長量!$AK$7:$AM$14,8,MATCH(【入力】吸収量・排出量算定シート!$G168,幹材積成長量!$AK$7:$AM$7,0)),INDEX(幹材積成長量!$AH$7:$AJ$14,8,MATCH(【入力】吸収量・排出量算定シート!$G168,幹材積成長量!$AH$7:$AJ$7,0)))),0)</f>
        <v>0</v>
      </c>
      <c r="EB168" s="187">
        <f>IFERROR(IF($F168="地位Ⅰ",INDEX(幹材積成長量!$AE$7:$AG$14,8,MATCH(【入力】吸収量・排出量算定シート!$G168,幹材積成長量!$AE$7:$AG$7,0)),IF($F168="地位Ⅲ",INDEX(幹材積成長量!$AK$7:$AM$14,8,MATCH(【入力】吸収量・排出量算定シート!$G168,幹材積成長量!$AK$7:$AM$7,0)),INDEX(幹材積成長量!$AH$7:$AJ$14,8,MATCH(【入力】吸収量・排出量算定シート!$G168,幹材積成長量!$AH$7:$AJ$7,0)))),0)</f>
        <v>0</v>
      </c>
      <c r="EC168" s="187">
        <f>IFERROR(IF($F168="地位Ⅰ",INDEX(幹材積成長量!$AE$7:$AG$14,8,MATCH(【入力】吸収量・排出量算定シート!$G168,幹材積成長量!$AE$7:$AG$7,0)),IF($F168="地位Ⅲ",INDEX(幹材積成長量!$AK$7:$AM$14,8,MATCH(【入力】吸収量・排出量算定シート!$G168,幹材積成長量!$AK$7:$AM$7,0)),INDEX(幹材積成長量!$AH$7:$AJ$14,8,MATCH(【入力】吸収量・排出量算定シート!$G168,幹材積成長量!$AH$7:$AJ$7,0)))),0)</f>
        <v>0</v>
      </c>
      <c r="ED168" s="186">
        <f t="shared" si="301"/>
        <v>0</v>
      </c>
      <c r="EE168" s="186">
        <f t="shared" si="302"/>
        <v>0</v>
      </c>
      <c r="EF168" s="186">
        <f t="shared" si="303"/>
        <v>0</v>
      </c>
      <c r="EG168" s="186">
        <f t="shared" si="304"/>
        <v>0</v>
      </c>
      <c r="EH168" s="186">
        <f t="shared" si="305"/>
        <v>0</v>
      </c>
      <c r="EI168" s="186">
        <f t="shared" si="306"/>
        <v>0</v>
      </c>
      <c r="EJ168" s="186">
        <f t="shared" si="307"/>
        <v>0</v>
      </c>
      <c r="EK168" s="186">
        <f t="shared" si="308"/>
        <v>0</v>
      </c>
      <c r="EL168" s="186">
        <f t="shared" si="309"/>
        <v>0</v>
      </c>
      <c r="EM168" s="186">
        <f t="shared" si="310"/>
        <v>0</v>
      </c>
      <c r="EN168" s="186">
        <f t="shared" si="311"/>
        <v>0</v>
      </c>
      <c r="EO168" s="186">
        <f t="shared" si="312"/>
        <v>0</v>
      </c>
      <c r="EP168" s="186">
        <f t="shared" si="313"/>
        <v>0</v>
      </c>
      <c r="EQ168" s="186">
        <f t="shared" si="314"/>
        <v>0</v>
      </c>
      <c r="ER168" s="186">
        <f t="shared" si="315"/>
        <v>0</v>
      </c>
      <c r="ES168" s="186">
        <f t="shared" si="316"/>
        <v>0</v>
      </c>
      <c r="ET168" s="186">
        <f t="shared" si="317"/>
        <v>0</v>
      </c>
    </row>
    <row r="169" spans="2:150" x14ac:dyDescent="0.3">
      <c r="B169" s="3"/>
      <c r="C169" s="3"/>
      <c r="D169" s="3"/>
      <c r="E169" s="3"/>
      <c r="G169" s="217"/>
      <c r="J169" s="3"/>
      <c r="M169" s="187">
        <f>IFERROR(IF($F169="地位Ⅰ",INDEX(幹材積成長量!$S$7:$U$148,MATCH(【入力】吸収量・排出量算定シート!$H169+(M$17-$M$17),幹材積成長量!$S$7:$S$148,0),MATCH($G169,幹材積成長量!$S$7:$U$7,0)),IF($F169="地位Ⅲ",INDEX(幹材積成長量!$Y$7:$AA$148,MATCH(【入力】吸収量・排出量算定シート!$H169+(M$17-$M$17),幹材積成長量!$Y$7:$Y$148,0),MATCH($G169,幹材積成長量!$Y$7:$AA$7,0)),INDEX(幹材積成長量!$V$7:$X$148,MATCH(【入力】吸収量・排出量算定シート!$H169+(M$17-$M$17),幹材積成長量!$V$7:$V$148,0),MATCH($G169,幹材積成長量!$V$7:$X$7,0)))),0)</f>
        <v>0</v>
      </c>
      <c r="N169" s="187">
        <f>IFERROR(IF($F169="地位Ⅰ",INDEX(幹材積成長量!$S$7:$U$148,MATCH(【入力】吸収量・排出量算定シート!$H169+(N$17-$M$17),幹材積成長量!$S$7:$S$148,0),MATCH($G169,幹材積成長量!$S$7:$U$7,0)),IF($F169="地位Ⅲ",INDEX(幹材積成長量!$Y$7:$AA$148,MATCH(【入力】吸収量・排出量算定シート!$H169+(N$17-$M$17),幹材積成長量!$Y$7:$Y$148,0),MATCH($G169,幹材積成長量!$Y$7:$AA$7,0)),INDEX(幹材積成長量!$V$7:$X$148,MATCH(【入力】吸収量・排出量算定シート!$H169+(N$17-$M$17),幹材積成長量!$V$7:$V$148,0),MATCH($G169,幹材積成長量!$V$7:$X$7,0)))),0)</f>
        <v>0</v>
      </c>
      <c r="O169" s="187">
        <f>IFERROR(IF($F169="地位Ⅰ",INDEX(幹材積成長量!$S$7:$U$148,MATCH(【入力】吸収量・排出量算定シート!$H169+(O$17-$M$17),幹材積成長量!$S$7:$S$148,0),MATCH($G169,幹材積成長量!$S$7:$U$7,0)),IF($F169="地位Ⅲ",INDEX(幹材積成長量!$Y$7:$AA$148,MATCH(【入力】吸収量・排出量算定シート!$H169+(O$17-$M$17),幹材積成長量!$Y$7:$Y$148,0),MATCH($G169,幹材積成長量!$Y$7:$AA$7,0)),INDEX(幹材積成長量!$V$7:$X$148,MATCH(【入力】吸収量・排出量算定シート!$H169+(O$17-$M$17),幹材積成長量!$V$7:$V$148,0),MATCH($G169,幹材積成長量!$V$7:$X$7,0)))),0)</f>
        <v>0</v>
      </c>
      <c r="P169" s="187">
        <f>IFERROR(IF($F169="地位Ⅰ",INDEX(幹材積成長量!$S$7:$U$148,MATCH(【入力】吸収量・排出量算定シート!$H169+(P$17-$M$17),幹材積成長量!$S$7:$S$148,0),MATCH($G169,幹材積成長量!$S$7:$U$7,0)),IF($F169="地位Ⅲ",INDEX(幹材積成長量!$Y$7:$AA$148,MATCH(【入力】吸収量・排出量算定シート!$H169+(P$17-$M$17),幹材積成長量!$Y$7:$Y$148,0),MATCH($G169,幹材積成長量!$Y$7:$AA$7,0)),INDEX(幹材積成長量!$V$7:$X$148,MATCH(【入力】吸収量・排出量算定シート!$H169+(P$17-$M$17),幹材積成長量!$V$7:$V$148,0),MATCH($G169,幹材積成長量!$V$7:$X$7,0)))),0)</f>
        <v>0</v>
      </c>
      <c r="Q169" s="187">
        <f>IFERROR(IF($F169="地位Ⅰ",INDEX(幹材積成長量!$S$7:$U$148,MATCH(【入力】吸収量・排出量算定シート!$H169+(Q$17-$M$17),幹材積成長量!$S$7:$S$148,0),MATCH($G169,幹材積成長量!$S$7:$U$7,0)),IF($F169="地位Ⅲ",INDEX(幹材積成長量!$Y$7:$AA$148,MATCH(【入力】吸収量・排出量算定シート!$H169+(Q$17-$M$17),幹材積成長量!$Y$7:$Y$148,0),MATCH($G169,幹材積成長量!$Y$7:$AA$7,0)),INDEX(幹材積成長量!$V$7:$X$148,MATCH(【入力】吸収量・排出量算定シート!$H169+(Q$17-$M$17),幹材積成長量!$V$7:$V$148,0),MATCH($G169,幹材積成長量!$V$7:$X$7,0)))),0)</f>
        <v>0</v>
      </c>
      <c r="R169" s="187">
        <f>IFERROR(IF($F169="地位Ⅰ",INDEX(幹材積成長量!$S$7:$U$148,MATCH(【入力】吸収量・排出量算定シート!$H169+(R$17-$M$17),幹材積成長量!$S$7:$S$148,0),MATCH($G169,幹材積成長量!$S$7:$U$7,0)),IF($F169="地位Ⅲ",INDEX(幹材積成長量!$Y$7:$AA$148,MATCH(【入力】吸収量・排出量算定シート!$H169+(R$17-$M$17),幹材積成長量!$Y$7:$Y$148,0),MATCH($G169,幹材積成長量!$Y$7:$AA$7,0)),INDEX(幹材積成長量!$V$7:$X$148,MATCH(【入力】吸収量・排出量算定シート!$H169+(R$17-$M$17),幹材積成長量!$V$7:$V$148,0),MATCH($G169,幹材積成長量!$V$7:$X$7,0)))),0)</f>
        <v>0</v>
      </c>
      <c r="S169" s="187">
        <f>IFERROR(IF($F169="地位Ⅰ",INDEX(幹材積成長量!$S$7:$U$148,MATCH(【入力】吸収量・排出量算定シート!$H169+(S$17-$M$17),幹材積成長量!$S$7:$S$148,0),MATCH($G169,幹材積成長量!$S$7:$U$7,0)),IF($F169="地位Ⅲ",INDEX(幹材積成長量!$Y$7:$AA$148,MATCH(【入力】吸収量・排出量算定シート!$H169+(S$17-$M$17),幹材積成長量!$Y$7:$Y$148,0),MATCH($G169,幹材積成長量!$Y$7:$AA$7,0)),INDEX(幹材積成長量!$V$7:$X$148,MATCH(【入力】吸収量・排出量算定シート!$H169+(S$17-$M$17),幹材積成長量!$V$7:$V$148,0),MATCH($G169,幹材積成長量!$V$7:$X$7,0)))),0)</f>
        <v>0</v>
      </c>
      <c r="T169" s="187">
        <f>IFERROR(IF($F169="地位Ⅰ",INDEX(幹材積成長量!$S$7:$U$148,MATCH(【入力】吸収量・排出量算定シート!$H169+(T$17-$M$17),幹材積成長量!$S$7:$S$148,0),MATCH($G169,幹材積成長量!$S$7:$U$7,0)),IF($F169="地位Ⅲ",INDEX(幹材積成長量!$Y$7:$AA$148,MATCH(【入力】吸収量・排出量算定シート!$H169+(T$17-$M$17),幹材積成長量!$Y$7:$Y$148,0),MATCH($G169,幹材積成長量!$Y$7:$AA$7,0)),INDEX(幹材積成長量!$V$7:$X$148,MATCH(【入力】吸収量・排出量算定シート!$H169+(T$17-$M$17),幹材積成長量!$V$7:$V$148,0),MATCH($G169,幹材積成長量!$V$7:$X$7,0)))),0)</f>
        <v>0</v>
      </c>
      <c r="U169" s="187">
        <f>IFERROR(IF($F169="地位Ⅰ",INDEX(幹材積成長量!$S$7:$U$148,MATCH(【入力】吸収量・排出量算定シート!$H169+(U$17-$M$17),幹材積成長量!$S$7:$S$148,0),MATCH($G169,幹材積成長量!$S$7:$U$7,0)),IF($F169="地位Ⅲ",INDEX(幹材積成長量!$Y$7:$AA$148,MATCH(【入力】吸収量・排出量算定シート!$H169+(U$17-$M$17),幹材積成長量!$Y$7:$Y$148,0),MATCH($G169,幹材積成長量!$Y$7:$AA$7,0)),INDEX(幹材積成長量!$V$7:$X$148,MATCH(【入力】吸収量・排出量算定シート!$H169+(U$17-$M$17),幹材積成長量!$V$7:$V$148,0),MATCH($G169,幹材積成長量!$V$7:$X$7,0)))),0)</f>
        <v>0</v>
      </c>
      <c r="V169" s="187">
        <f>IFERROR(IF($F169="地位Ⅰ",INDEX(幹材積成長量!$S$7:$U$148,MATCH(【入力】吸収量・排出量算定シート!$H169+(V$17-$M$17),幹材積成長量!$S$7:$S$148,0),MATCH($G169,幹材積成長量!$S$7:$U$7,0)),IF($F169="地位Ⅲ",INDEX(幹材積成長量!$Y$7:$AA$148,MATCH(【入力】吸収量・排出量算定シート!$H169+(V$17-$M$17),幹材積成長量!$Y$7:$Y$148,0),MATCH($G169,幹材積成長量!$Y$7:$AA$7,0)),INDEX(幹材積成長量!$V$7:$X$148,MATCH(【入力】吸収量・排出量算定シート!$H169+(V$17-$M$17),幹材積成長量!$V$7:$V$148,0),MATCH($G169,幹材積成長量!$V$7:$X$7,0)))),0)</f>
        <v>0</v>
      </c>
      <c r="W169" s="187">
        <f>IFERROR(IF($F169="地位Ⅰ",INDEX(幹材積成長量!$S$7:$U$148,MATCH(【入力】吸収量・排出量算定シート!$H169+(W$17-$M$17),幹材積成長量!$S$7:$S$148,0),MATCH($G169,幹材積成長量!$S$7:$U$7,0)),IF($F169="地位Ⅲ",INDEX(幹材積成長量!$Y$7:$AA$148,MATCH(【入力】吸収量・排出量算定シート!$H169+(W$17-$M$17),幹材積成長量!$Y$7:$Y$148,0),MATCH($G169,幹材積成長量!$Y$7:$AA$7,0)),INDEX(幹材積成長量!$V$7:$X$148,MATCH(【入力】吸収量・排出量算定シート!$H169+(W$17-$M$17),幹材積成長量!$V$7:$V$148,0),MATCH($G169,幹材積成長量!$V$7:$X$7,0)))),0)</f>
        <v>0</v>
      </c>
      <c r="X169" s="187">
        <f>IFERROR(IF($F169="地位Ⅰ",INDEX(幹材積成長量!$S$7:$U$148,MATCH(【入力】吸収量・排出量算定シート!$H169+(X$17-$M$17),幹材積成長量!$S$7:$S$148,0),MATCH($G169,幹材積成長量!$S$7:$U$7,0)),IF($F169="地位Ⅲ",INDEX(幹材積成長量!$Y$7:$AA$148,MATCH(【入力】吸収量・排出量算定シート!$H169+(X$17-$M$17),幹材積成長量!$Y$7:$Y$148,0),MATCH($G169,幹材積成長量!$Y$7:$AA$7,0)),INDEX(幹材積成長量!$V$7:$X$148,MATCH(【入力】吸収量・排出量算定シート!$H169+(X$17-$M$17),幹材積成長量!$V$7:$V$148,0),MATCH($G169,幹材積成長量!$V$7:$X$7,0)))),0)</f>
        <v>0</v>
      </c>
      <c r="Y169" s="187">
        <f>IFERROR(IF($F169="地位Ⅰ",INDEX(幹材積成長量!$S$7:$U$148,MATCH(【入力】吸収量・排出量算定シート!$H169+(Y$17-$M$17),幹材積成長量!$S$7:$S$148,0),MATCH($G169,幹材積成長量!$S$7:$U$7,0)),IF($F169="地位Ⅲ",INDEX(幹材積成長量!$Y$7:$AA$148,MATCH(【入力】吸収量・排出量算定シート!$H169+(Y$17-$M$17),幹材積成長量!$Y$7:$Y$148,0),MATCH($G169,幹材積成長量!$Y$7:$AA$7,0)),INDEX(幹材積成長量!$V$7:$X$148,MATCH(【入力】吸収量・排出量算定シート!$H169+(Y$17-$M$17),幹材積成長量!$V$7:$V$148,0),MATCH($G169,幹材積成長量!$V$7:$X$7,0)))),0)</f>
        <v>0</v>
      </c>
      <c r="Z169" s="187">
        <f>IFERROR(IF($F169="地位Ⅰ",INDEX(幹材積成長量!$S$7:$U$148,MATCH(【入力】吸収量・排出量算定シート!$H169+(Z$17-$M$17),幹材積成長量!$S$7:$S$148,0),MATCH($G169,幹材積成長量!$S$7:$U$7,0)),IF($F169="地位Ⅲ",INDEX(幹材積成長量!$Y$7:$AA$148,MATCH(【入力】吸収量・排出量算定シート!$H169+(Z$17-$M$17),幹材積成長量!$Y$7:$Y$148,0),MATCH($G169,幹材積成長量!$Y$7:$AA$7,0)),INDEX(幹材積成長量!$V$7:$X$148,MATCH(【入力】吸収量・排出量算定シート!$H169+(Z$17-$M$17),幹材積成長量!$V$7:$V$148,0),MATCH($G169,幹材積成長量!$V$7:$X$7,0)))),0)</f>
        <v>0</v>
      </c>
      <c r="AA169" s="187">
        <f>IFERROR(IF($F169="地位Ⅰ",INDEX(幹材積成長量!$S$7:$U$148,MATCH(【入力】吸収量・排出量算定シート!$H169+(AA$17-$M$17),幹材積成長量!$S$7:$S$148,0),MATCH($G169,幹材積成長量!$S$7:$U$7,0)),IF($F169="地位Ⅲ",INDEX(幹材積成長量!$Y$7:$AA$148,MATCH(【入力】吸収量・排出量算定シート!$H169+(AA$17-$M$17),幹材積成長量!$Y$7:$Y$148,0),MATCH($G169,幹材積成長量!$Y$7:$AA$7,0)),INDEX(幹材積成長量!$V$7:$X$148,MATCH(【入力】吸収量・排出量算定シート!$H169+(AA$17-$M$17),幹材積成長量!$V$7:$V$148,0),MATCH($G169,幹材積成長量!$V$7:$X$7,0)))),0)</f>
        <v>0</v>
      </c>
      <c r="AB169" s="187">
        <f>IFERROR(IF($F169="地位Ⅰ",INDEX(幹材積成長量!$S$7:$U$148,MATCH(【入力】吸収量・排出量算定シート!$H169+(AB$17-$M$17),幹材積成長量!$S$7:$S$148,0),MATCH($G169,幹材積成長量!$S$7:$U$7,0)),IF($F169="地位Ⅲ",INDEX(幹材積成長量!$Y$7:$AA$148,MATCH(【入力】吸収量・排出量算定シート!$H169+(AB$17-$M$17),幹材積成長量!$Y$7:$Y$148,0),MATCH($G169,幹材積成長量!$Y$7:$AA$7,0)),INDEX(幹材積成長量!$V$7:$X$148,MATCH(【入力】吸収量・排出量算定シート!$H169+(AB$17-$M$17),幹材積成長量!$V$7:$V$148,0),MATCH($G169,幹材積成長量!$V$7:$X$7,0)))),0)</f>
        <v>0</v>
      </c>
      <c r="AC169" s="187">
        <f>IFERROR(IF($F169="地位Ⅰ",INDEX(幹材積成長量!$S$7:$U$148,MATCH(【入力】吸収量・排出量算定シート!$H169+(AC$17-$M$17),幹材積成長量!$S$7:$S$148,0),MATCH($G169,幹材積成長量!$S$7:$U$7,0)),IF($F169="地位Ⅲ",INDEX(幹材積成長量!$Y$7:$AA$148,MATCH(【入力】吸収量・排出量算定シート!$H169+(AC$17-$M$17),幹材積成長量!$Y$7:$Y$148,0),MATCH($G169,幹材積成長量!$Y$7:$AA$7,0)),INDEX(幹材積成長量!$V$7:$X$148,MATCH(【入力】吸収量・排出量算定シート!$H169+(AC$17-$M$17),幹材積成長量!$V$7:$V$148,0),MATCH($G169,幹材積成長量!$V$7:$X$7,0)))),0)</f>
        <v>0</v>
      </c>
      <c r="AD169" s="2">
        <f>IFERROR(INDEX('BEF（拡大係数）'!$A$4:$AO$154,MATCH(【入力】吸収量・排出量算定シート!$H169,'BEF（拡大係数）'!$A$4:$A$154,0),MATCH($G169,'BEF（拡大係数）'!$A$4:$AO$4,0)),0)</f>
        <v>0</v>
      </c>
      <c r="AE169" s="2">
        <f>IFERROR(INDEX('BEF（拡大係数）'!$A$4:$AO$154,MATCH(【入力】吸収量・排出量算定シート!$H169,'BEF（拡大係数）'!$A$4:$A$154,0),MATCH($G169,'BEF（拡大係数）'!$A$4:$AO$4,0)),0)</f>
        <v>0</v>
      </c>
      <c r="AF169" s="2">
        <f>IFERROR(INDEX('BEF（拡大係数）'!$A$4:$AO$154,MATCH(【入力】吸収量・排出量算定シート!$H169,'BEF（拡大係数）'!$A$4:$A$154,0),MATCH($G169,'BEF（拡大係数）'!$A$4:$AO$4,0)),0)</f>
        <v>0</v>
      </c>
      <c r="AG169" s="2">
        <f>IFERROR(INDEX('BEF（拡大係数）'!$A$4:$AO$154,MATCH(【入力】吸収量・排出量算定シート!$H169,'BEF（拡大係数）'!$A$4:$A$154,0),MATCH($G169,'BEF（拡大係数）'!$A$4:$AO$4,0)),0)</f>
        <v>0</v>
      </c>
      <c r="AH169" s="2">
        <f>IFERROR(INDEX('BEF（拡大係数）'!$A$4:$AO$154,MATCH(【入力】吸収量・排出量算定シート!$H169,'BEF（拡大係数）'!$A$4:$A$154,0),MATCH($G169,'BEF（拡大係数）'!$A$4:$AO$4,0)),0)</f>
        <v>0</v>
      </c>
      <c r="AI169" s="2">
        <f>IFERROR(INDEX('BEF（拡大係数）'!$A$4:$AO$154,MATCH(【入力】吸収量・排出量算定シート!$H169,'BEF（拡大係数）'!$A$4:$A$154,0),MATCH($G169,'BEF（拡大係数）'!$A$4:$AO$4,0)),0)</f>
        <v>0</v>
      </c>
      <c r="AJ169" s="2">
        <f>IFERROR(INDEX('BEF（拡大係数）'!$A$4:$AO$154,MATCH(【入力】吸収量・排出量算定シート!$H169,'BEF（拡大係数）'!$A$4:$A$154,0),MATCH($G169,'BEF（拡大係数）'!$A$4:$AO$4,0)),0)</f>
        <v>0</v>
      </c>
      <c r="AK169" s="2">
        <f>IFERROR(INDEX('BEF（拡大係数）'!$A$4:$AO$154,MATCH(【入力】吸収量・排出量算定シート!$H169,'BEF（拡大係数）'!$A$4:$A$154,0),MATCH($G169,'BEF（拡大係数）'!$A$4:$AO$4,0)),0)</f>
        <v>0</v>
      </c>
      <c r="AL169" s="2">
        <f>IFERROR(INDEX('BEF（拡大係数）'!$A$4:$AO$154,MATCH(【入力】吸収量・排出量算定シート!$H169,'BEF（拡大係数）'!$A$4:$A$154,0),MATCH($G169,'BEF（拡大係数）'!$A$4:$AO$4,0)),0)</f>
        <v>0</v>
      </c>
      <c r="AM169" s="2">
        <f>IFERROR(INDEX('BEF（拡大係数）'!$A$4:$AO$154,MATCH(【入力】吸収量・排出量算定シート!$H169,'BEF（拡大係数）'!$A$4:$A$154,0),MATCH($G169,'BEF（拡大係数）'!$A$4:$AO$4,0)),0)</f>
        <v>0</v>
      </c>
      <c r="AN169" s="2">
        <f>IFERROR(INDEX('BEF（拡大係数）'!$A$4:$AO$154,MATCH(【入力】吸収量・排出量算定シート!$H169,'BEF（拡大係数）'!$A$4:$A$154,0),MATCH($G169,'BEF（拡大係数）'!$A$4:$AO$4,0)),0)</f>
        <v>0</v>
      </c>
      <c r="AO169" s="2">
        <f>IFERROR(INDEX('BEF（拡大係数）'!$A$4:$AO$154,MATCH(【入力】吸収量・排出量算定シート!$H169,'BEF（拡大係数）'!$A$4:$A$154,0),MATCH($G169,'BEF（拡大係数）'!$A$4:$AO$4,0)),0)</f>
        <v>0</v>
      </c>
      <c r="AP169" s="2">
        <f>IFERROR(INDEX('BEF（拡大係数）'!$A$4:$AO$154,MATCH(【入力】吸収量・排出量算定シート!$H169,'BEF（拡大係数）'!$A$4:$A$154,0),MATCH($G169,'BEF（拡大係数）'!$A$4:$AO$4,0)),0)</f>
        <v>0</v>
      </c>
      <c r="AQ169" s="2">
        <f>IFERROR(INDEX('BEF（拡大係数）'!$A$4:$AO$154,MATCH(【入力】吸収量・排出量算定シート!$H169,'BEF（拡大係数）'!$A$4:$A$154,0),MATCH($G169,'BEF（拡大係数）'!$A$4:$AO$4,0)),0)</f>
        <v>0</v>
      </c>
      <c r="AR169" s="2">
        <f>IFERROR(INDEX('BEF（拡大係数）'!$A$4:$AO$154,MATCH(【入力】吸収量・排出量算定シート!$H169,'BEF（拡大係数）'!$A$4:$A$154,0),MATCH($G169,'BEF（拡大係数）'!$A$4:$AO$4,0)),0)</f>
        <v>0</v>
      </c>
      <c r="AS169" s="2">
        <f>IFERROR(INDEX('BEF（拡大係数）'!$A$4:$AO$154,MATCH(【入力】吸収量・排出量算定シート!$H169,'BEF（拡大係数）'!$A$4:$A$154,0),MATCH($G169,'BEF（拡大係数）'!$A$4:$AO$4,0)),0)</f>
        <v>0</v>
      </c>
      <c r="AT169" s="2">
        <f>IFERROR(INDEX('BEF（拡大係数）'!$A$4:$AO$154,MATCH(【入力】吸収量・排出量算定シート!$H169,'BEF（拡大係数）'!$A$4:$A$154,0),MATCH($G169,'BEF（拡大係数）'!$A$4:$AO$4,0)),0)</f>
        <v>0</v>
      </c>
      <c r="AU169" s="2">
        <f>IFERROR(VLOOKUP($G169,パラメータ_オリジナル!$B$6:$G$45,4,FALSE),0)</f>
        <v>0</v>
      </c>
      <c r="AV169" s="2">
        <f>IFERROR(VLOOKUP($G169,パラメータ_オリジナル!$B$6:$G$45,5,FALSE),0)</f>
        <v>0</v>
      </c>
      <c r="AW169" s="2">
        <f>IFERROR(VLOOKUP($G169,パラメータ_オリジナル!$B$6:$G$45,6,FALSE),0)</f>
        <v>0</v>
      </c>
      <c r="AX169" s="125">
        <f t="shared" si="250"/>
        <v>0</v>
      </c>
      <c r="AY169" s="125">
        <f t="shared" si="251"/>
        <v>0</v>
      </c>
      <c r="AZ169" s="125">
        <f t="shared" si="252"/>
        <v>0</v>
      </c>
      <c r="BA169" s="125">
        <f t="shared" si="253"/>
        <v>0</v>
      </c>
      <c r="BB169" s="125">
        <f t="shared" si="254"/>
        <v>0</v>
      </c>
      <c r="BC169" s="125">
        <f t="shared" si="255"/>
        <v>0</v>
      </c>
      <c r="BD169" s="125">
        <f t="shared" si="256"/>
        <v>0</v>
      </c>
      <c r="BE169" s="125">
        <f t="shared" si="257"/>
        <v>0</v>
      </c>
      <c r="BF169" s="125">
        <f t="shared" si="258"/>
        <v>0</v>
      </c>
      <c r="BG169" s="125">
        <f t="shared" si="259"/>
        <v>0</v>
      </c>
      <c r="BH169" s="125">
        <f t="shared" si="260"/>
        <v>0</v>
      </c>
      <c r="BI169" s="125">
        <f t="shared" si="261"/>
        <v>0</v>
      </c>
      <c r="BJ169" s="125">
        <f t="shared" si="262"/>
        <v>0</v>
      </c>
      <c r="BK169" s="125">
        <f t="shared" si="263"/>
        <v>0</v>
      </c>
      <c r="BL169" s="125">
        <f t="shared" si="264"/>
        <v>0</v>
      </c>
      <c r="BM169" s="125">
        <f t="shared" si="265"/>
        <v>0</v>
      </c>
      <c r="BN169" s="125">
        <f t="shared" si="266"/>
        <v>0</v>
      </c>
      <c r="BO169" s="125">
        <f t="shared" si="267"/>
        <v>0</v>
      </c>
      <c r="BP169" s="125">
        <f t="shared" si="268"/>
        <v>0</v>
      </c>
      <c r="BQ169" s="125">
        <f t="shared" si="269"/>
        <v>0</v>
      </c>
      <c r="BR169" s="125">
        <f t="shared" si="270"/>
        <v>0</v>
      </c>
      <c r="BS169" s="125">
        <f t="shared" si="271"/>
        <v>0</v>
      </c>
      <c r="BT169" s="125">
        <f t="shared" si="272"/>
        <v>0</v>
      </c>
      <c r="BU169" s="125">
        <f t="shared" si="273"/>
        <v>0</v>
      </c>
      <c r="BV169" s="125">
        <f t="shared" si="274"/>
        <v>0</v>
      </c>
      <c r="BW169" s="125">
        <f t="shared" si="275"/>
        <v>0</v>
      </c>
      <c r="BX169" s="125">
        <f t="shared" si="276"/>
        <v>0</v>
      </c>
      <c r="BY169" s="125">
        <f t="shared" si="277"/>
        <v>0</v>
      </c>
      <c r="BZ169" s="125">
        <f t="shared" si="278"/>
        <v>0</v>
      </c>
      <c r="CA169" s="125">
        <f t="shared" si="279"/>
        <v>0</v>
      </c>
      <c r="CB169" s="125">
        <f t="shared" si="280"/>
        <v>0</v>
      </c>
      <c r="CC169" s="125">
        <f t="shared" si="281"/>
        <v>0</v>
      </c>
      <c r="CD169" s="125">
        <f t="shared" si="282"/>
        <v>0</v>
      </c>
      <c r="CE169" s="125">
        <f t="shared" si="283"/>
        <v>0</v>
      </c>
      <c r="CF169" s="2">
        <f>IFERROR(IF($F169="地位Ⅰ",INDEX(幹材積成長量!$I$7:$K$148,MATCH((【入力】吸収量・排出量算定シート!$H169+(【入力】吸収量・排出量算定シート!CF$17-【入力】吸収量・排出量算定シート!$CF$17)),幹材積成長量!$I$7:$I$148,0),MATCH(【入力】吸収量・排出量算定シート!$G169,幹材積成長量!$I$7:$K$7,0)),IF($F169="地位Ⅲ",INDEX(幹材積成長量!$O$7:$Q$148,MATCH((【入力】吸収量・排出量算定シート!$H169+(【入力】吸収量・排出量算定シート!CF$17-【入力】吸収量・排出量算定シート!$CF$17)),幹材積成長量!$O$7:$O$148,0),MATCH(【入力】吸収量・排出量算定シート!$G169,幹材積成長量!$O$7:$Q$7,0)),INDEX(幹材積成長量!$L$7:$N$148,MATCH((【入力】吸収量・排出量算定シート!$H169+(【入力】吸収量・排出量算定シート!CF$17-【入力】吸収量・排出量算定シート!$CF$17)),幹材積成長量!$L$7:$L$148,0),MATCH(【入力】吸収量・排出量算定シート!$G169,幹材積成長量!$L$7:$N$7,0)))),0)</f>
        <v>0</v>
      </c>
      <c r="CG169" s="2">
        <f>IFERROR(IF($F169="地位Ⅰ",INDEX(幹材積成長量!$I$7:$K$148,MATCH((【入力】吸収量・排出量算定シート!$H169+(【入力】吸収量・排出量算定シート!CG$17-【入力】吸収量・排出量算定シート!$CF$17)),幹材積成長量!$I$7:$I$148,0),MATCH(【入力】吸収量・排出量算定シート!$G169,幹材積成長量!$I$7:$K$7,0)),IF($F169="地位Ⅲ",INDEX(幹材積成長量!$O$7:$Q$148,MATCH((【入力】吸収量・排出量算定シート!$H169+(【入力】吸収量・排出量算定シート!CG$17-【入力】吸収量・排出量算定シート!$CF$17)),幹材積成長量!$O$7:$O$148,0),MATCH(【入力】吸収量・排出量算定シート!$G169,幹材積成長量!$O$7:$Q$7,0)),INDEX(幹材積成長量!$L$7:$N$148,MATCH((【入力】吸収量・排出量算定シート!$H169+(【入力】吸収量・排出量算定シート!CG$17-【入力】吸収量・排出量算定シート!$CF$17)),幹材積成長量!$L$7:$L$148,0),MATCH(【入力】吸収量・排出量算定シート!$G169,幹材積成長量!$L$7:$N$7,0)))),0)</f>
        <v>0</v>
      </c>
      <c r="CH169" s="2">
        <f>IFERROR(IF($F169="地位Ⅰ",INDEX(幹材積成長量!$I$7:$K$148,MATCH((【入力】吸収量・排出量算定シート!$H169+(【入力】吸収量・排出量算定シート!CH$17-【入力】吸収量・排出量算定シート!$CF$17)),幹材積成長量!$I$7:$I$148,0),MATCH(【入力】吸収量・排出量算定シート!$G169,幹材積成長量!$I$7:$K$7,0)),IF($F169="地位Ⅲ",INDEX(幹材積成長量!$O$7:$Q$148,MATCH((【入力】吸収量・排出量算定シート!$H169+(【入力】吸収量・排出量算定シート!CH$17-【入力】吸収量・排出量算定シート!$CF$17)),幹材積成長量!$O$7:$O$148,0),MATCH(【入力】吸収量・排出量算定シート!$G169,幹材積成長量!$O$7:$Q$7,0)),INDEX(幹材積成長量!$L$7:$N$148,MATCH((【入力】吸収量・排出量算定シート!$H169+(【入力】吸収量・排出量算定シート!CH$17-【入力】吸収量・排出量算定シート!$CF$17)),幹材積成長量!$L$7:$L$148,0),MATCH(【入力】吸収量・排出量算定シート!$G169,幹材積成長量!$L$7:$N$7,0)))),0)</f>
        <v>0</v>
      </c>
      <c r="CI169" s="2">
        <f>IFERROR(IF($F169="地位Ⅰ",INDEX(幹材積成長量!$I$7:$K$148,MATCH((【入力】吸収量・排出量算定シート!$H169+(【入力】吸収量・排出量算定シート!CI$17-【入力】吸収量・排出量算定シート!$CF$17)),幹材積成長量!$I$7:$I$148,0),MATCH(【入力】吸収量・排出量算定シート!$G169,幹材積成長量!$I$7:$K$7,0)),IF($F169="地位Ⅲ",INDEX(幹材積成長量!$O$7:$Q$148,MATCH((【入力】吸収量・排出量算定シート!$H169+(【入力】吸収量・排出量算定シート!CI$17-【入力】吸収量・排出量算定シート!$CF$17)),幹材積成長量!$O$7:$O$148,0),MATCH(【入力】吸収量・排出量算定シート!$G169,幹材積成長量!$O$7:$Q$7,0)),INDEX(幹材積成長量!$L$7:$N$148,MATCH((【入力】吸収量・排出量算定シート!$H169+(【入力】吸収量・排出量算定シート!CI$17-【入力】吸収量・排出量算定シート!$CF$17)),幹材積成長量!$L$7:$L$148,0),MATCH(【入力】吸収量・排出量算定シート!$G169,幹材積成長量!$L$7:$N$7,0)))),0)</f>
        <v>0</v>
      </c>
      <c r="CJ169" s="2">
        <f>IFERROR(IF($F169="地位Ⅰ",INDEX(幹材積成長量!$I$7:$K$148,MATCH((【入力】吸収量・排出量算定シート!$H169+(【入力】吸収量・排出量算定シート!CJ$17-【入力】吸収量・排出量算定シート!$CF$17)),幹材積成長量!$I$7:$I$148,0),MATCH(【入力】吸収量・排出量算定シート!$G169,幹材積成長量!$I$7:$K$7,0)),IF($F169="地位Ⅲ",INDEX(幹材積成長量!$O$7:$Q$148,MATCH((【入力】吸収量・排出量算定シート!$H169+(【入力】吸収量・排出量算定シート!CJ$17-【入力】吸収量・排出量算定シート!$CF$17)),幹材積成長量!$O$7:$O$148,0),MATCH(【入力】吸収量・排出量算定シート!$G169,幹材積成長量!$O$7:$Q$7,0)),INDEX(幹材積成長量!$L$7:$N$148,MATCH((【入力】吸収量・排出量算定シート!$H169+(【入力】吸収量・排出量算定シート!CJ$17-【入力】吸収量・排出量算定シート!$CF$17)),幹材積成長量!$L$7:$L$148,0),MATCH(【入力】吸収量・排出量算定シート!$G169,幹材積成長量!$L$7:$N$7,0)))),0)</f>
        <v>0</v>
      </c>
      <c r="CK169" s="2">
        <f>IFERROR(IF($F169="地位Ⅰ",INDEX(幹材積成長量!$I$7:$K$148,MATCH((【入力】吸収量・排出量算定シート!$H169+(【入力】吸収量・排出量算定シート!CK$17-【入力】吸収量・排出量算定シート!$CF$17)),幹材積成長量!$I$7:$I$148,0),MATCH(【入力】吸収量・排出量算定シート!$G169,幹材積成長量!$I$7:$K$7,0)),IF($F169="地位Ⅲ",INDEX(幹材積成長量!$O$7:$Q$148,MATCH((【入力】吸収量・排出量算定シート!$H169+(【入力】吸収量・排出量算定シート!CK$17-【入力】吸収量・排出量算定シート!$CF$17)),幹材積成長量!$O$7:$O$148,0),MATCH(【入力】吸収量・排出量算定シート!$G169,幹材積成長量!$O$7:$Q$7,0)),INDEX(幹材積成長量!$L$7:$N$148,MATCH((【入力】吸収量・排出量算定シート!$H169+(【入力】吸収量・排出量算定シート!CK$17-【入力】吸収量・排出量算定シート!$CF$17)),幹材積成長量!$L$7:$L$148,0),MATCH(【入力】吸収量・排出量算定シート!$G169,幹材積成長量!$L$7:$N$7,0)))),0)</f>
        <v>0</v>
      </c>
      <c r="CL169" s="2">
        <f>IFERROR(IF($F169="地位Ⅰ",INDEX(幹材積成長量!$I$7:$K$148,MATCH((【入力】吸収量・排出量算定シート!$H169+(【入力】吸収量・排出量算定シート!CL$17-【入力】吸収量・排出量算定シート!$CF$17)),幹材積成長量!$I$7:$I$148,0),MATCH(【入力】吸収量・排出量算定シート!$G169,幹材積成長量!$I$7:$K$7,0)),IF($F169="地位Ⅲ",INDEX(幹材積成長量!$O$7:$Q$148,MATCH((【入力】吸収量・排出量算定シート!$H169+(【入力】吸収量・排出量算定シート!CL$17-【入力】吸収量・排出量算定シート!$CF$17)),幹材積成長量!$O$7:$O$148,0),MATCH(【入力】吸収量・排出量算定シート!$G169,幹材積成長量!$O$7:$Q$7,0)),INDEX(幹材積成長量!$L$7:$N$148,MATCH((【入力】吸収量・排出量算定シート!$H169+(【入力】吸収量・排出量算定シート!CL$17-【入力】吸収量・排出量算定シート!$CF$17)),幹材積成長量!$L$7:$L$148,0),MATCH(【入力】吸収量・排出量算定シート!$G169,幹材積成長量!$L$7:$N$7,0)))),0)</f>
        <v>0</v>
      </c>
      <c r="CM169" s="2">
        <f>IFERROR(IF($F169="地位Ⅰ",INDEX(幹材積成長量!$I$7:$K$148,MATCH((【入力】吸収量・排出量算定シート!$H169+(【入力】吸収量・排出量算定シート!CM$17-【入力】吸収量・排出量算定シート!$CF$17)),幹材積成長量!$I$7:$I$148,0),MATCH(【入力】吸収量・排出量算定シート!$G169,幹材積成長量!$I$7:$K$7,0)),IF($F169="地位Ⅲ",INDEX(幹材積成長量!$O$7:$Q$148,MATCH((【入力】吸収量・排出量算定シート!$H169+(【入力】吸収量・排出量算定シート!CM$17-【入力】吸収量・排出量算定シート!$CF$17)),幹材積成長量!$O$7:$O$148,0),MATCH(【入力】吸収量・排出量算定シート!$G169,幹材積成長量!$O$7:$Q$7,0)),INDEX(幹材積成長量!$L$7:$N$148,MATCH((【入力】吸収量・排出量算定シート!$H169+(【入力】吸収量・排出量算定シート!CM$17-【入力】吸収量・排出量算定シート!$CF$17)),幹材積成長量!$L$7:$L$148,0),MATCH(【入力】吸収量・排出量算定シート!$G169,幹材積成長量!$L$7:$N$7,0)))),0)</f>
        <v>0</v>
      </c>
      <c r="CN169" s="2">
        <f>IFERROR(IF($F169="地位Ⅰ",INDEX(幹材積成長量!$I$7:$K$148,MATCH((【入力】吸収量・排出量算定シート!$H169+(【入力】吸収量・排出量算定シート!CN$17-【入力】吸収量・排出量算定シート!$CF$17)),幹材積成長量!$I$7:$I$148,0),MATCH(【入力】吸収量・排出量算定シート!$G169,幹材積成長量!$I$7:$K$7,0)),IF($F169="地位Ⅲ",INDEX(幹材積成長量!$O$7:$Q$148,MATCH((【入力】吸収量・排出量算定シート!$H169+(【入力】吸収量・排出量算定シート!CN$17-【入力】吸収量・排出量算定シート!$CF$17)),幹材積成長量!$O$7:$O$148,0),MATCH(【入力】吸収量・排出量算定シート!$G169,幹材積成長量!$O$7:$Q$7,0)),INDEX(幹材積成長量!$L$7:$N$148,MATCH((【入力】吸収量・排出量算定シート!$H169+(【入力】吸収量・排出量算定シート!CN$17-【入力】吸収量・排出量算定シート!$CF$17)),幹材積成長量!$L$7:$L$148,0),MATCH(【入力】吸収量・排出量算定シート!$G169,幹材積成長量!$L$7:$N$7,0)))),0)</f>
        <v>0</v>
      </c>
      <c r="CO169" s="2">
        <f>IFERROR(IF($F169="地位Ⅰ",INDEX(幹材積成長量!$I$7:$K$148,MATCH((【入力】吸収量・排出量算定シート!$H169+(【入力】吸収量・排出量算定シート!CO$17-【入力】吸収量・排出量算定シート!$CF$17)),幹材積成長量!$I$7:$I$148,0),MATCH(【入力】吸収量・排出量算定シート!$G169,幹材積成長量!$I$7:$K$7,0)),IF($F169="地位Ⅲ",INDEX(幹材積成長量!$O$7:$Q$148,MATCH((【入力】吸収量・排出量算定シート!$H169+(【入力】吸収量・排出量算定シート!CO$17-【入力】吸収量・排出量算定シート!$CF$17)),幹材積成長量!$O$7:$O$148,0),MATCH(【入力】吸収量・排出量算定シート!$G169,幹材積成長量!$O$7:$Q$7,0)),INDEX(幹材積成長量!$L$7:$N$148,MATCH((【入力】吸収量・排出量算定シート!$H169+(【入力】吸収量・排出量算定シート!CO$17-【入力】吸収量・排出量算定シート!$CF$17)),幹材積成長量!$L$7:$L$148,0),MATCH(【入力】吸収量・排出量算定シート!$G169,幹材積成長量!$L$7:$N$7,0)))),0)</f>
        <v>0</v>
      </c>
      <c r="CP169" s="2">
        <f>IFERROR(IF($F169="地位Ⅰ",INDEX(幹材積成長量!$I$7:$K$148,MATCH((【入力】吸収量・排出量算定シート!$H169+(【入力】吸収量・排出量算定シート!CP$17-【入力】吸収量・排出量算定シート!$CF$17)),幹材積成長量!$I$7:$I$148,0),MATCH(【入力】吸収量・排出量算定シート!$G169,幹材積成長量!$I$7:$K$7,0)),IF($F169="地位Ⅲ",INDEX(幹材積成長量!$O$7:$Q$148,MATCH((【入力】吸収量・排出量算定シート!$H169+(【入力】吸収量・排出量算定シート!CP$17-【入力】吸収量・排出量算定シート!$CF$17)),幹材積成長量!$O$7:$O$148,0),MATCH(【入力】吸収量・排出量算定シート!$G169,幹材積成長量!$O$7:$Q$7,0)),INDEX(幹材積成長量!$L$7:$N$148,MATCH((【入力】吸収量・排出量算定シート!$H169+(【入力】吸収量・排出量算定シート!CP$17-【入力】吸収量・排出量算定シート!$CF$17)),幹材積成長量!$L$7:$L$148,0),MATCH(【入力】吸収量・排出量算定シート!$G169,幹材積成長量!$L$7:$N$7,0)))),0)</f>
        <v>0</v>
      </c>
      <c r="CQ169" s="2">
        <f>IFERROR(IF($F169="地位Ⅰ",INDEX(幹材積成長量!$I$7:$K$148,MATCH((【入力】吸収量・排出量算定シート!$H169+(【入力】吸収量・排出量算定シート!CQ$17-【入力】吸収量・排出量算定シート!$CF$17)),幹材積成長量!$I$7:$I$148,0),MATCH(【入力】吸収量・排出量算定シート!$G169,幹材積成長量!$I$7:$K$7,0)),IF($F169="地位Ⅲ",INDEX(幹材積成長量!$O$7:$Q$148,MATCH((【入力】吸収量・排出量算定シート!$H169+(【入力】吸収量・排出量算定シート!CQ$17-【入力】吸収量・排出量算定シート!$CF$17)),幹材積成長量!$O$7:$O$148,0),MATCH(【入力】吸収量・排出量算定シート!$G169,幹材積成長量!$O$7:$Q$7,0)),INDEX(幹材積成長量!$L$7:$N$148,MATCH((【入力】吸収量・排出量算定シート!$H169+(【入力】吸収量・排出量算定シート!CQ$17-【入力】吸収量・排出量算定シート!$CF$17)),幹材積成長量!$L$7:$L$148,0),MATCH(【入力】吸収量・排出量算定シート!$G169,幹材積成長量!$L$7:$N$7,0)))),0)</f>
        <v>0</v>
      </c>
      <c r="CR169" s="2">
        <f>IFERROR(IF($F169="地位Ⅰ",INDEX(幹材積成長量!$I$7:$K$148,MATCH((【入力】吸収量・排出量算定シート!$H169+(【入力】吸収量・排出量算定シート!CR$17-【入力】吸収量・排出量算定シート!$CF$17)),幹材積成長量!$I$7:$I$148,0),MATCH(【入力】吸収量・排出量算定シート!$G169,幹材積成長量!$I$7:$K$7,0)),IF($F169="地位Ⅲ",INDEX(幹材積成長量!$O$7:$Q$148,MATCH((【入力】吸収量・排出量算定シート!$H169+(【入力】吸収量・排出量算定シート!CR$17-【入力】吸収量・排出量算定シート!$CF$17)),幹材積成長量!$O$7:$O$148,0),MATCH(【入力】吸収量・排出量算定シート!$G169,幹材積成長量!$O$7:$Q$7,0)),INDEX(幹材積成長量!$L$7:$N$148,MATCH((【入力】吸収量・排出量算定シート!$H169+(【入力】吸収量・排出量算定シート!CR$17-【入力】吸収量・排出量算定シート!$CF$17)),幹材積成長量!$L$7:$L$148,0),MATCH(【入力】吸収量・排出量算定シート!$G169,幹材積成長量!$L$7:$N$7,0)))),0)</f>
        <v>0</v>
      </c>
      <c r="CS169" s="2">
        <f>IFERROR(IF($F169="地位Ⅰ",INDEX(幹材積成長量!$I$7:$K$148,MATCH((【入力】吸収量・排出量算定シート!$H169+(【入力】吸収量・排出量算定シート!CS$17-【入力】吸収量・排出量算定シート!$CF$17)),幹材積成長量!$I$7:$I$148,0),MATCH(【入力】吸収量・排出量算定シート!$G169,幹材積成長量!$I$7:$K$7,0)),IF($F169="地位Ⅲ",INDEX(幹材積成長量!$O$7:$Q$148,MATCH((【入力】吸収量・排出量算定シート!$H169+(【入力】吸収量・排出量算定シート!CS$17-【入力】吸収量・排出量算定シート!$CF$17)),幹材積成長量!$O$7:$O$148,0),MATCH(【入力】吸収量・排出量算定シート!$G169,幹材積成長量!$O$7:$Q$7,0)),INDEX(幹材積成長量!$L$7:$N$148,MATCH((【入力】吸収量・排出量算定シート!$H169+(【入力】吸収量・排出量算定シート!CS$17-【入力】吸収量・排出量算定シート!$CF$17)),幹材積成長量!$L$7:$L$148,0),MATCH(【入力】吸収量・排出量算定シート!$G169,幹材積成長量!$L$7:$N$7,0)))),0)</f>
        <v>0</v>
      </c>
      <c r="CT169" s="2">
        <f>IFERROR(IF($F169="地位Ⅰ",INDEX(幹材積成長量!$I$7:$K$148,MATCH((【入力】吸収量・排出量算定シート!$H169+(【入力】吸収量・排出量算定シート!CT$17-【入力】吸収量・排出量算定シート!$CF$17)),幹材積成長量!$I$7:$I$148,0),MATCH(【入力】吸収量・排出量算定シート!$G169,幹材積成長量!$I$7:$K$7,0)),IF($F169="地位Ⅲ",INDEX(幹材積成長量!$O$7:$Q$148,MATCH((【入力】吸収量・排出量算定シート!$H169+(【入力】吸収量・排出量算定シート!CT$17-【入力】吸収量・排出量算定シート!$CF$17)),幹材積成長量!$O$7:$O$148,0),MATCH(【入力】吸収量・排出量算定シート!$G169,幹材積成長量!$O$7:$Q$7,0)),INDEX(幹材積成長量!$L$7:$N$148,MATCH((【入力】吸収量・排出量算定シート!$H169+(【入力】吸収量・排出量算定シート!CT$17-【入力】吸収量・排出量算定シート!$CF$17)),幹材積成長量!$L$7:$L$148,0),MATCH(【入力】吸収量・排出量算定シート!$G169,幹材積成長量!$L$7:$N$7,0)))),0)</f>
        <v>0</v>
      </c>
      <c r="CU169" s="2">
        <f>IFERROR(IF($F169="地位Ⅰ",INDEX(幹材積成長量!$I$7:$K$148,MATCH((【入力】吸収量・排出量算定シート!$H169+(【入力】吸収量・排出量算定シート!CU$17-【入力】吸収量・排出量算定シート!$CF$17)),幹材積成長量!$I$7:$I$148,0),MATCH(【入力】吸収量・排出量算定シート!$G169,幹材積成長量!$I$7:$K$7,0)),IF($F169="地位Ⅲ",INDEX(幹材積成長量!$O$7:$Q$148,MATCH((【入力】吸収量・排出量算定シート!$H169+(【入力】吸収量・排出量算定シート!CU$17-【入力】吸収量・排出量算定シート!$CF$17)),幹材積成長量!$O$7:$O$148,0),MATCH(【入力】吸収量・排出量算定シート!$G169,幹材積成長量!$O$7:$Q$7,0)),INDEX(幹材積成長量!$L$7:$N$148,MATCH((【入力】吸収量・排出量算定シート!$H169+(【入力】吸収量・排出量算定シート!CU$17-【入力】吸収量・排出量算定シート!$CF$17)),幹材積成長量!$L$7:$L$148,0),MATCH(【入力】吸収量・排出量算定シート!$G169,幹材積成長量!$L$7:$N$7,0)))),0)</f>
        <v>0</v>
      </c>
      <c r="CV169" s="2">
        <f>IFERROR(IF($F169="地位Ⅰ",INDEX(幹材積成長量!$I$7:$K$148,MATCH((【入力】吸収量・排出量算定シート!$H169+(【入力】吸収量・排出量算定シート!CV$17-【入力】吸収量・排出量算定シート!$CF$17)),幹材積成長量!$I$7:$I$148,0),MATCH(【入力】吸収量・排出量算定シート!$G169,幹材積成長量!$I$7:$K$7,0)),IF($F169="地位Ⅲ",INDEX(幹材積成長量!$O$7:$Q$148,MATCH((【入力】吸収量・排出量算定シート!$H169+(【入力】吸収量・排出量算定シート!CV$17-【入力】吸収量・排出量算定シート!$CF$17)),幹材積成長量!$O$7:$O$148,0),MATCH(【入力】吸収量・排出量算定シート!$G169,幹材積成長量!$O$7:$Q$7,0)),INDEX(幹材積成長量!$L$7:$N$148,MATCH((【入力】吸収量・排出量算定シート!$H169+(【入力】吸収量・排出量算定シート!CV$17-【入力】吸収量・排出量算定シート!$CF$17)),幹材積成長量!$L$7:$L$148,0),MATCH(【入力】吸収量・排出量算定シート!$G169,幹材積成長量!$L$7:$N$7,0)))),0)</f>
        <v>0</v>
      </c>
      <c r="CW169" s="2">
        <f t="shared" si="284"/>
        <v>0</v>
      </c>
      <c r="CX169" s="2">
        <f t="shared" si="285"/>
        <v>0</v>
      </c>
      <c r="CY169" s="2">
        <f t="shared" si="286"/>
        <v>0</v>
      </c>
      <c r="CZ169" s="2">
        <f t="shared" si="287"/>
        <v>0</v>
      </c>
      <c r="DA169" s="2">
        <f t="shared" si="288"/>
        <v>0</v>
      </c>
      <c r="DB169" s="2">
        <f t="shared" si="289"/>
        <v>0</v>
      </c>
      <c r="DC169" s="2">
        <f t="shared" si="290"/>
        <v>0</v>
      </c>
      <c r="DD169" s="2">
        <f t="shared" si="291"/>
        <v>0</v>
      </c>
      <c r="DE169" s="2">
        <f t="shared" si="292"/>
        <v>0</v>
      </c>
      <c r="DF169" s="2">
        <f t="shared" si="293"/>
        <v>0</v>
      </c>
      <c r="DG169" s="2">
        <f t="shared" si="294"/>
        <v>0</v>
      </c>
      <c r="DH169" s="2">
        <f t="shared" si="295"/>
        <v>0</v>
      </c>
      <c r="DI169" s="2">
        <f t="shared" si="296"/>
        <v>0</v>
      </c>
      <c r="DJ169" s="2">
        <f t="shared" si="297"/>
        <v>0</v>
      </c>
      <c r="DK169" s="2">
        <f t="shared" si="298"/>
        <v>0</v>
      </c>
      <c r="DL169" s="2">
        <f t="shared" si="299"/>
        <v>0</v>
      </c>
      <c r="DM169" s="2">
        <f t="shared" si="300"/>
        <v>0</v>
      </c>
      <c r="DN169" s="187">
        <f>IFERROR(IF($F169="地位Ⅰ",INDEX(幹材積成長量!$AE$7:$AG$14,8,MATCH(【入力】吸収量・排出量算定シート!$G169,幹材積成長量!$AE$7:$AG$7,0)),IF($F169="地位Ⅲ",INDEX(幹材積成長量!$AK$7:$AM$14,8,MATCH(【入力】吸収量・排出量算定シート!$G169,幹材積成長量!$AK$7:$AM$7,0)),INDEX(幹材積成長量!$AH$7:$AJ$14,8,MATCH(【入力】吸収量・排出量算定シート!$G169,幹材積成長量!$AH$7:$AJ$7,0)))),0)</f>
        <v>0</v>
      </c>
      <c r="DO169" s="187">
        <f>IFERROR(IF($F169="地位Ⅰ",INDEX(幹材積成長量!$AE$7:$AG$14,8,MATCH(【入力】吸収量・排出量算定シート!$G169,幹材積成長量!$AE$7:$AG$7,0)),IF($F169="地位Ⅲ",INDEX(幹材積成長量!$AK$7:$AM$14,8,MATCH(【入力】吸収量・排出量算定シート!$G169,幹材積成長量!$AK$7:$AM$7,0)),INDEX(幹材積成長量!$AH$7:$AJ$14,8,MATCH(【入力】吸収量・排出量算定シート!$G169,幹材積成長量!$AH$7:$AJ$7,0)))),0)</f>
        <v>0</v>
      </c>
      <c r="DP169" s="187">
        <f>IFERROR(IF($F169="地位Ⅰ",INDEX(幹材積成長量!$AE$7:$AG$14,8,MATCH(【入力】吸収量・排出量算定シート!$G169,幹材積成長量!$AE$7:$AG$7,0)),IF($F169="地位Ⅲ",INDEX(幹材積成長量!$AK$7:$AM$14,8,MATCH(【入力】吸収量・排出量算定シート!$G169,幹材積成長量!$AK$7:$AM$7,0)),INDEX(幹材積成長量!$AH$7:$AJ$14,8,MATCH(【入力】吸収量・排出量算定シート!$G169,幹材積成長量!$AH$7:$AJ$7,0)))),0)</f>
        <v>0</v>
      </c>
      <c r="DQ169" s="187">
        <f>IFERROR(IF($F169="地位Ⅰ",INDEX(幹材積成長量!$AE$7:$AG$14,8,MATCH(【入力】吸収量・排出量算定シート!$G169,幹材積成長量!$AE$7:$AG$7,0)),IF($F169="地位Ⅲ",INDEX(幹材積成長量!$AK$7:$AM$14,8,MATCH(【入力】吸収量・排出量算定シート!$G169,幹材積成長量!$AK$7:$AM$7,0)),INDEX(幹材積成長量!$AH$7:$AJ$14,8,MATCH(【入力】吸収量・排出量算定シート!$G169,幹材積成長量!$AH$7:$AJ$7,0)))),0)</f>
        <v>0</v>
      </c>
      <c r="DR169" s="187">
        <f>IFERROR(IF($F169="地位Ⅰ",INDEX(幹材積成長量!$AE$7:$AG$14,8,MATCH(【入力】吸収量・排出量算定シート!$G169,幹材積成長量!$AE$7:$AG$7,0)),IF($F169="地位Ⅲ",INDEX(幹材積成長量!$AK$7:$AM$14,8,MATCH(【入力】吸収量・排出量算定シート!$G169,幹材積成長量!$AK$7:$AM$7,0)),INDEX(幹材積成長量!$AH$7:$AJ$14,8,MATCH(【入力】吸収量・排出量算定シート!$G169,幹材積成長量!$AH$7:$AJ$7,0)))),0)</f>
        <v>0</v>
      </c>
      <c r="DS169" s="187">
        <f>IFERROR(IF($F169="地位Ⅰ",INDEX(幹材積成長量!$AE$7:$AG$14,8,MATCH(【入力】吸収量・排出量算定シート!$G169,幹材積成長量!$AE$7:$AG$7,0)),IF($F169="地位Ⅲ",INDEX(幹材積成長量!$AK$7:$AM$14,8,MATCH(【入力】吸収量・排出量算定シート!$G169,幹材積成長量!$AK$7:$AM$7,0)),INDEX(幹材積成長量!$AH$7:$AJ$14,8,MATCH(【入力】吸収量・排出量算定シート!$G169,幹材積成長量!$AH$7:$AJ$7,0)))),0)</f>
        <v>0</v>
      </c>
      <c r="DT169" s="187">
        <f>IFERROR(IF($F169="地位Ⅰ",INDEX(幹材積成長量!$AE$7:$AG$14,8,MATCH(【入力】吸収量・排出量算定シート!$G169,幹材積成長量!$AE$7:$AG$7,0)),IF($F169="地位Ⅲ",INDEX(幹材積成長量!$AK$7:$AM$14,8,MATCH(【入力】吸収量・排出量算定シート!$G169,幹材積成長量!$AK$7:$AM$7,0)),INDEX(幹材積成長量!$AH$7:$AJ$14,8,MATCH(【入力】吸収量・排出量算定シート!$G169,幹材積成長量!$AH$7:$AJ$7,0)))),0)</f>
        <v>0</v>
      </c>
      <c r="DU169" s="187">
        <f>IFERROR(IF($F169="地位Ⅰ",INDEX(幹材積成長量!$AE$7:$AG$14,8,MATCH(【入力】吸収量・排出量算定シート!$G169,幹材積成長量!$AE$7:$AG$7,0)),IF($F169="地位Ⅲ",INDEX(幹材積成長量!$AK$7:$AM$14,8,MATCH(【入力】吸収量・排出量算定シート!$G169,幹材積成長量!$AK$7:$AM$7,0)),INDEX(幹材積成長量!$AH$7:$AJ$14,8,MATCH(【入力】吸収量・排出量算定シート!$G169,幹材積成長量!$AH$7:$AJ$7,0)))),0)</f>
        <v>0</v>
      </c>
      <c r="DV169" s="187">
        <f>IFERROR(IF($F169="地位Ⅰ",INDEX(幹材積成長量!$AE$7:$AG$14,8,MATCH(【入力】吸収量・排出量算定シート!$G169,幹材積成長量!$AE$7:$AG$7,0)),IF($F169="地位Ⅲ",INDEX(幹材積成長量!$AK$7:$AM$14,8,MATCH(【入力】吸収量・排出量算定シート!$G169,幹材積成長量!$AK$7:$AM$7,0)),INDEX(幹材積成長量!$AH$7:$AJ$14,8,MATCH(【入力】吸収量・排出量算定シート!$G169,幹材積成長量!$AH$7:$AJ$7,0)))),0)</f>
        <v>0</v>
      </c>
      <c r="DW169" s="187">
        <f>IFERROR(IF($F169="地位Ⅰ",INDEX(幹材積成長量!$AE$7:$AG$14,8,MATCH(【入力】吸収量・排出量算定シート!$G169,幹材積成長量!$AE$7:$AG$7,0)),IF($F169="地位Ⅲ",INDEX(幹材積成長量!$AK$7:$AM$14,8,MATCH(【入力】吸収量・排出量算定シート!$G169,幹材積成長量!$AK$7:$AM$7,0)),INDEX(幹材積成長量!$AH$7:$AJ$14,8,MATCH(【入力】吸収量・排出量算定シート!$G169,幹材積成長量!$AH$7:$AJ$7,0)))),0)</f>
        <v>0</v>
      </c>
      <c r="DX169" s="187">
        <f>IFERROR(IF($F169="地位Ⅰ",INDEX(幹材積成長量!$AE$7:$AG$14,8,MATCH(【入力】吸収量・排出量算定シート!$G169,幹材積成長量!$AE$7:$AG$7,0)),IF($F169="地位Ⅲ",INDEX(幹材積成長量!$AK$7:$AM$14,8,MATCH(【入力】吸収量・排出量算定シート!$G169,幹材積成長量!$AK$7:$AM$7,0)),INDEX(幹材積成長量!$AH$7:$AJ$14,8,MATCH(【入力】吸収量・排出量算定シート!$G169,幹材積成長量!$AH$7:$AJ$7,0)))),0)</f>
        <v>0</v>
      </c>
      <c r="DY169" s="187">
        <f>IFERROR(IF($F169="地位Ⅰ",INDEX(幹材積成長量!$AE$7:$AG$14,8,MATCH(【入力】吸収量・排出量算定シート!$G169,幹材積成長量!$AE$7:$AG$7,0)),IF($F169="地位Ⅲ",INDEX(幹材積成長量!$AK$7:$AM$14,8,MATCH(【入力】吸収量・排出量算定シート!$G169,幹材積成長量!$AK$7:$AM$7,0)),INDEX(幹材積成長量!$AH$7:$AJ$14,8,MATCH(【入力】吸収量・排出量算定シート!$G169,幹材積成長量!$AH$7:$AJ$7,0)))),0)</f>
        <v>0</v>
      </c>
      <c r="DZ169" s="187">
        <f>IFERROR(IF($F169="地位Ⅰ",INDEX(幹材積成長量!$AE$7:$AG$14,8,MATCH(【入力】吸収量・排出量算定シート!$G169,幹材積成長量!$AE$7:$AG$7,0)),IF($F169="地位Ⅲ",INDEX(幹材積成長量!$AK$7:$AM$14,8,MATCH(【入力】吸収量・排出量算定シート!$G169,幹材積成長量!$AK$7:$AM$7,0)),INDEX(幹材積成長量!$AH$7:$AJ$14,8,MATCH(【入力】吸収量・排出量算定シート!$G169,幹材積成長量!$AH$7:$AJ$7,0)))),0)</f>
        <v>0</v>
      </c>
      <c r="EA169" s="187">
        <f>IFERROR(IF($F169="地位Ⅰ",INDEX(幹材積成長量!$AE$7:$AG$14,8,MATCH(【入力】吸収量・排出量算定シート!$G169,幹材積成長量!$AE$7:$AG$7,0)),IF($F169="地位Ⅲ",INDEX(幹材積成長量!$AK$7:$AM$14,8,MATCH(【入力】吸収量・排出量算定シート!$G169,幹材積成長量!$AK$7:$AM$7,0)),INDEX(幹材積成長量!$AH$7:$AJ$14,8,MATCH(【入力】吸収量・排出量算定シート!$G169,幹材積成長量!$AH$7:$AJ$7,0)))),0)</f>
        <v>0</v>
      </c>
      <c r="EB169" s="187">
        <f>IFERROR(IF($F169="地位Ⅰ",INDEX(幹材積成長量!$AE$7:$AG$14,8,MATCH(【入力】吸収量・排出量算定シート!$G169,幹材積成長量!$AE$7:$AG$7,0)),IF($F169="地位Ⅲ",INDEX(幹材積成長量!$AK$7:$AM$14,8,MATCH(【入力】吸収量・排出量算定シート!$G169,幹材積成長量!$AK$7:$AM$7,0)),INDEX(幹材積成長量!$AH$7:$AJ$14,8,MATCH(【入力】吸収量・排出量算定シート!$G169,幹材積成長量!$AH$7:$AJ$7,0)))),0)</f>
        <v>0</v>
      </c>
      <c r="EC169" s="187">
        <f>IFERROR(IF($F169="地位Ⅰ",INDEX(幹材積成長量!$AE$7:$AG$14,8,MATCH(【入力】吸収量・排出量算定シート!$G169,幹材積成長量!$AE$7:$AG$7,0)),IF($F169="地位Ⅲ",INDEX(幹材積成長量!$AK$7:$AM$14,8,MATCH(【入力】吸収量・排出量算定シート!$G169,幹材積成長量!$AK$7:$AM$7,0)),INDEX(幹材積成長量!$AH$7:$AJ$14,8,MATCH(【入力】吸収量・排出量算定シート!$G169,幹材積成長量!$AH$7:$AJ$7,0)))),0)</f>
        <v>0</v>
      </c>
      <c r="ED169" s="186">
        <f t="shared" si="301"/>
        <v>0</v>
      </c>
      <c r="EE169" s="186">
        <f t="shared" si="302"/>
        <v>0</v>
      </c>
      <c r="EF169" s="186">
        <f t="shared" si="303"/>
        <v>0</v>
      </c>
      <c r="EG169" s="186">
        <f t="shared" si="304"/>
        <v>0</v>
      </c>
      <c r="EH169" s="186">
        <f t="shared" si="305"/>
        <v>0</v>
      </c>
      <c r="EI169" s="186">
        <f t="shared" si="306"/>
        <v>0</v>
      </c>
      <c r="EJ169" s="186">
        <f t="shared" si="307"/>
        <v>0</v>
      </c>
      <c r="EK169" s="186">
        <f t="shared" si="308"/>
        <v>0</v>
      </c>
      <c r="EL169" s="186">
        <f t="shared" si="309"/>
        <v>0</v>
      </c>
      <c r="EM169" s="186">
        <f t="shared" si="310"/>
        <v>0</v>
      </c>
      <c r="EN169" s="186">
        <f t="shared" si="311"/>
        <v>0</v>
      </c>
      <c r="EO169" s="186">
        <f t="shared" si="312"/>
        <v>0</v>
      </c>
      <c r="EP169" s="186">
        <f t="shared" si="313"/>
        <v>0</v>
      </c>
      <c r="EQ169" s="186">
        <f t="shared" si="314"/>
        <v>0</v>
      </c>
      <c r="ER169" s="186">
        <f t="shared" si="315"/>
        <v>0</v>
      </c>
      <c r="ES169" s="186">
        <f t="shared" si="316"/>
        <v>0</v>
      </c>
      <c r="ET169" s="186">
        <f t="shared" si="317"/>
        <v>0</v>
      </c>
    </row>
    <row r="170" spans="2:150" x14ac:dyDescent="0.3">
      <c r="B170" s="3"/>
      <c r="C170" s="3"/>
      <c r="D170" s="3"/>
      <c r="E170" s="3"/>
      <c r="G170" s="217"/>
      <c r="J170" s="3"/>
      <c r="M170" s="187">
        <f>IFERROR(IF($F170="地位Ⅰ",INDEX(幹材積成長量!$S$7:$U$148,MATCH(【入力】吸収量・排出量算定シート!$H170+(M$17-$M$17),幹材積成長量!$S$7:$S$148,0),MATCH($G170,幹材積成長量!$S$7:$U$7,0)),IF($F170="地位Ⅲ",INDEX(幹材積成長量!$Y$7:$AA$148,MATCH(【入力】吸収量・排出量算定シート!$H170+(M$17-$M$17),幹材積成長量!$Y$7:$Y$148,0),MATCH($G170,幹材積成長量!$Y$7:$AA$7,0)),INDEX(幹材積成長量!$V$7:$X$148,MATCH(【入力】吸収量・排出量算定シート!$H170+(M$17-$M$17),幹材積成長量!$V$7:$V$148,0),MATCH($G170,幹材積成長量!$V$7:$X$7,0)))),0)</f>
        <v>0</v>
      </c>
      <c r="N170" s="187">
        <f>IFERROR(IF($F170="地位Ⅰ",INDEX(幹材積成長量!$S$7:$U$148,MATCH(【入力】吸収量・排出量算定シート!$H170+(N$17-$M$17),幹材積成長量!$S$7:$S$148,0),MATCH($G170,幹材積成長量!$S$7:$U$7,0)),IF($F170="地位Ⅲ",INDEX(幹材積成長量!$Y$7:$AA$148,MATCH(【入力】吸収量・排出量算定シート!$H170+(N$17-$M$17),幹材積成長量!$Y$7:$Y$148,0),MATCH($G170,幹材積成長量!$Y$7:$AA$7,0)),INDEX(幹材積成長量!$V$7:$X$148,MATCH(【入力】吸収量・排出量算定シート!$H170+(N$17-$M$17),幹材積成長量!$V$7:$V$148,0),MATCH($G170,幹材積成長量!$V$7:$X$7,0)))),0)</f>
        <v>0</v>
      </c>
      <c r="O170" s="187">
        <f>IFERROR(IF($F170="地位Ⅰ",INDEX(幹材積成長量!$S$7:$U$148,MATCH(【入力】吸収量・排出量算定シート!$H170+(O$17-$M$17),幹材積成長量!$S$7:$S$148,0),MATCH($G170,幹材積成長量!$S$7:$U$7,0)),IF($F170="地位Ⅲ",INDEX(幹材積成長量!$Y$7:$AA$148,MATCH(【入力】吸収量・排出量算定シート!$H170+(O$17-$M$17),幹材積成長量!$Y$7:$Y$148,0),MATCH($G170,幹材積成長量!$Y$7:$AA$7,0)),INDEX(幹材積成長量!$V$7:$X$148,MATCH(【入力】吸収量・排出量算定シート!$H170+(O$17-$M$17),幹材積成長量!$V$7:$V$148,0),MATCH($G170,幹材積成長量!$V$7:$X$7,0)))),0)</f>
        <v>0</v>
      </c>
      <c r="P170" s="187">
        <f>IFERROR(IF($F170="地位Ⅰ",INDEX(幹材積成長量!$S$7:$U$148,MATCH(【入力】吸収量・排出量算定シート!$H170+(P$17-$M$17),幹材積成長量!$S$7:$S$148,0),MATCH($G170,幹材積成長量!$S$7:$U$7,0)),IF($F170="地位Ⅲ",INDEX(幹材積成長量!$Y$7:$AA$148,MATCH(【入力】吸収量・排出量算定シート!$H170+(P$17-$M$17),幹材積成長量!$Y$7:$Y$148,0),MATCH($G170,幹材積成長量!$Y$7:$AA$7,0)),INDEX(幹材積成長量!$V$7:$X$148,MATCH(【入力】吸収量・排出量算定シート!$H170+(P$17-$M$17),幹材積成長量!$V$7:$V$148,0),MATCH($G170,幹材積成長量!$V$7:$X$7,0)))),0)</f>
        <v>0</v>
      </c>
      <c r="Q170" s="187">
        <f>IFERROR(IF($F170="地位Ⅰ",INDEX(幹材積成長量!$S$7:$U$148,MATCH(【入力】吸収量・排出量算定シート!$H170+(Q$17-$M$17),幹材積成長量!$S$7:$S$148,0),MATCH($G170,幹材積成長量!$S$7:$U$7,0)),IF($F170="地位Ⅲ",INDEX(幹材積成長量!$Y$7:$AA$148,MATCH(【入力】吸収量・排出量算定シート!$H170+(Q$17-$M$17),幹材積成長量!$Y$7:$Y$148,0),MATCH($G170,幹材積成長量!$Y$7:$AA$7,0)),INDEX(幹材積成長量!$V$7:$X$148,MATCH(【入力】吸収量・排出量算定シート!$H170+(Q$17-$M$17),幹材積成長量!$V$7:$V$148,0),MATCH($G170,幹材積成長量!$V$7:$X$7,0)))),0)</f>
        <v>0</v>
      </c>
      <c r="R170" s="187">
        <f>IFERROR(IF($F170="地位Ⅰ",INDEX(幹材積成長量!$S$7:$U$148,MATCH(【入力】吸収量・排出量算定シート!$H170+(R$17-$M$17),幹材積成長量!$S$7:$S$148,0),MATCH($G170,幹材積成長量!$S$7:$U$7,0)),IF($F170="地位Ⅲ",INDEX(幹材積成長量!$Y$7:$AA$148,MATCH(【入力】吸収量・排出量算定シート!$H170+(R$17-$M$17),幹材積成長量!$Y$7:$Y$148,0),MATCH($G170,幹材積成長量!$Y$7:$AA$7,0)),INDEX(幹材積成長量!$V$7:$X$148,MATCH(【入力】吸収量・排出量算定シート!$H170+(R$17-$M$17),幹材積成長量!$V$7:$V$148,0),MATCH($G170,幹材積成長量!$V$7:$X$7,0)))),0)</f>
        <v>0</v>
      </c>
      <c r="S170" s="187">
        <f>IFERROR(IF($F170="地位Ⅰ",INDEX(幹材積成長量!$S$7:$U$148,MATCH(【入力】吸収量・排出量算定シート!$H170+(S$17-$M$17),幹材積成長量!$S$7:$S$148,0),MATCH($G170,幹材積成長量!$S$7:$U$7,0)),IF($F170="地位Ⅲ",INDEX(幹材積成長量!$Y$7:$AA$148,MATCH(【入力】吸収量・排出量算定シート!$H170+(S$17-$M$17),幹材積成長量!$Y$7:$Y$148,0),MATCH($G170,幹材積成長量!$Y$7:$AA$7,0)),INDEX(幹材積成長量!$V$7:$X$148,MATCH(【入力】吸収量・排出量算定シート!$H170+(S$17-$M$17),幹材積成長量!$V$7:$V$148,0),MATCH($G170,幹材積成長量!$V$7:$X$7,0)))),0)</f>
        <v>0</v>
      </c>
      <c r="T170" s="187">
        <f>IFERROR(IF($F170="地位Ⅰ",INDEX(幹材積成長量!$S$7:$U$148,MATCH(【入力】吸収量・排出量算定シート!$H170+(T$17-$M$17),幹材積成長量!$S$7:$S$148,0),MATCH($G170,幹材積成長量!$S$7:$U$7,0)),IF($F170="地位Ⅲ",INDEX(幹材積成長量!$Y$7:$AA$148,MATCH(【入力】吸収量・排出量算定シート!$H170+(T$17-$M$17),幹材積成長量!$Y$7:$Y$148,0),MATCH($G170,幹材積成長量!$Y$7:$AA$7,0)),INDEX(幹材積成長量!$V$7:$X$148,MATCH(【入力】吸収量・排出量算定シート!$H170+(T$17-$M$17),幹材積成長量!$V$7:$V$148,0),MATCH($G170,幹材積成長量!$V$7:$X$7,0)))),0)</f>
        <v>0</v>
      </c>
      <c r="U170" s="187">
        <f>IFERROR(IF($F170="地位Ⅰ",INDEX(幹材積成長量!$S$7:$U$148,MATCH(【入力】吸収量・排出量算定シート!$H170+(U$17-$M$17),幹材積成長量!$S$7:$S$148,0),MATCH($G170,幹材積成長量!$S$7:$U$7,0)),IF($F170="地位Ⅲ",INDEX(幹材積成長量!$Y$7:$AA$148,MATCH(【入力】吸収量・排出量算定シート!$H170+(U$17-$M$17),幹材積成長量!$Y$7:$Y$148,0),MATCH($G170,幹材積成長量!$Y$7:$AA$7,0)),INDEX(幹材積成長量!$V$7:$X$148,MATCH(【入力】吸収量・排出量算定シート!$H170+(U$17-$M$17),幹材積成長量!$V$7:$V$148,0),MATCH($G170,幹材積成長量!$V$7:$X$7,0)))),0)</f>
        <v>0</v>
      </c>
      <c r="V170" s="187">
        <f>IFERROR(IF($F170="地位Ⅰ",INDEX(幹材積成長量!$S$7:$U$148,MATCH(【入力】吸収量・排出量算定シート!$H170+(V$17-$M$17),幹材積成長量!$S$7:$S$148,0),MATCH($G170,幹材積成長量!$S$7:$U$7,0)),IF($F170="地位Ⅲ",INDEX(幹材積成長量!$Y$7:$AA$148,MATCH(【入力】吸収量・排出量算定シート!$H170+(V$17-$M$17),幹材積成長量!$Y$7:$Y$148,0),MATCH($G170,幹材積成長量!$Y$7:$AA$7,0)),INDEX(幹材積成長量!$V$7:$X$148,MATCH(【入力】吸収量・排出量算定シート!$H170+(V$17-$M$17),幹材積成長量!$V$7:$V$148,0),MATCH($G170,幹材積成長量!$V$7:$X$7,0)))),0)</f>
        <v>0</v>
      </c>
      <c r="W170" s="187">
        <f>IFERROR(IF($F170="地位Ⅰ",INDEX(幹材積成長量!$S$7:$U$148,MATCH(【入力】吸収量・排出量算定シート!$H170+(W$17-$M$17),幹材積成長量!$S$7:$S$148,0),MATCH($G170,幹材積成長量!$S$7:$U$7,0)),IF($F170="地位Ⅲ",INDEX(幹材積成長量!$Y$7:$AA$148,MATCH(【入力】吸収量・排出量算定シート!$H170+(W$17-$M$17),幹材積成長量!$Y$7:$Y$148,0),MATCH($G170,幹材積成長量!$Y$7:$AA$7,0)),INDEX(幹材積成長量!$V$7:$X$148,MATCH(【入力】吸収量・排出量算定シート!$H170+(W$17-$M$17),幹材積成長量!$V$7:$V$148,0),MATCH($G170,幹材積成長量!$V$7:$X$7,0)))),0)</f>
        <v>0</v>
      </c>
      <c r="X170" s="187">
        <f>IFERROR(IF($F170="地位Ⅰ",INDEX(幹材積成長量!$S$7:$U$148,MATCH(【入力】吸収量・排出量算定シート!$H170+(X$17-$M$17),幹材積成長量!$S$7:$S$148,0),MATCH($G170,幹材積成長量!$S$7:$U$7,0)),IF($F170="地位Ⅲ",INDEX(幹材積成長量!$Y$7:$AA$148,MATCH(【入力】吸収量・排出量算定シート!$H170+(X$17-$M$17),幹材積成長量!$Y$7:$Y$148,0),MATCH($G170,幹材積成長量!$Y$7:$AA$7,0)),INDEX(幹材積成長量!$V$7:$X$148,MATCH(【入力】吸収量・排出量算定シート!$H170+(X$17-$M$17),幹材積成長量!$V$7:$V$148,0),MATCH($G170,幹材積成長量!$V$7:$X$7,0)))),0)</f>
        <v>0</v>
      </c>
      <c r="Y170" s="187">
        <f>IFERROR(IF($F170="地位Ⅰ",INDEX(幹材積成長量!$S$7:$U$148,MATCH(【入力】吸収量・排出量算定シート!$H170+(Y$17-$M$17),幹材積成長量!$S$7:$S$148,0),MATCH($G170,幹材積成長量!$S$7:$U$7,0)),IF($F170="地位Ⅲ",INDEX(幹材積成長量!$Y$7:$AA$148,MATCH(【入力】吸収量・排出量算定シート!$H170+(Y$17-$M$17),幹材積成長量!$Y$7:$Y$148,0),MATCH($G170,幹材積成長量!$Y$7:$AA$7,0)),INDEX(幹材積成長量!$V$7:$X$148,MATCH(【入力】吸収量・排出量算定シート!$H170+(Y$17-$M$17),幹材積成長量!$V$7:$V$148,0),MATCH($G170,幹材積成長量!$V$7:$X$7,0)))),0)</f>
        <v>0</v>
      </c>
      <c r="Z170" s="187">
        <f>IFERROR(IF($F170="地位Ⅰ",INDEX(幹材積成長量!$S$7:$U$148,MATCH(【入力】吸収量・排出量算定シート!$H170+(Z$17-$M$17),幹材積成長量!$S$7:$S$148,0),MATCH($G170,幹材積成長量!$S$7:$U$7,0)),IF($F170="地位Ⅲ",INDEX(幹材積成長量!$Y$7:$AA$148,MATCH(【入力】吸収量・排出量算定シート!$H170+(Z$17-$M$17),幹材積成長量!$Y$7:$Y$148,0),MATCH($G170,幹材積成長量!$Y$7:$AA$7,0)),INDEX(幹材積成長量!$V$7:$X$148,MATCH(【入力】吸収量・排出量算定シート!$H170+(Z$17-$M$17),幹材積成長量!$V$7:$V$148,0),MATCH($G170,幹材積成長量!$V$7:$X$7,0)))),0)</f>
        <v>0</v>
      </c>
      <c r="AA170" s="187">
        <f>IFERROR(IF($F170="地位Ⅰ",INDEX(幹材積成長量!$S$7:$U$148,MATCH(【入力】吸収量・排出量算定シート!$H170+(AA$17-$M$17),幹材積成長量!$S$7:$S$148,0),MATCH($G170,幹材積成長量!$S$7:$U$7,0)),IF($F170="地位Ⅲ",INDEX(幹材積成長量!$Y$7:$AA$148,MATCH(【入力】吸収量・排出量算定シート!$H170+(AA$17-$M$17),幹材積成長量!$Y$7:$Y$148,0),MATCH($G170,幹材積成長量!$Y$7:$AA$7,0)),INDEX(幹材積成長量!$V$7:$X$148,MATCH(【入力】吸収量・排出量算定シート!$H170+(AA$17-$M$17),幹材積成長量!$V$7:$V$148,0),MATCH($G170,幹材積成長量!$V$7:$X$7,0)))),0)</f>
        <v>0</v>
      </c>
      <c r="AB170" s="187">
        <f>IFERROR(IF($F170="地位Ⅰ",INDEX(幹材積成長量!$S$7:$U$148,MATCH(【入力】吸収量・排出量算定シート!$H170+(AB$17-$M$17),幹材積成長量!$S$7:$S$148,0),MATCH($G170,幹材積成長量!$S$7:$U$7,0)),IF($F170="地位Ⅲ",INDEX(幹材積成長量!$Y$7:$AA$148,MATCH(【入力】吸収量・排出量算定シート!$H170+(AB$17-$M$17),幹材積成長量!$Y$7:$Y$148,0),MATCH($G170,幹材積成長量!$Y$7:$AA$7,0)),INDEX(幹材積成長量!$V$7:$X$148,MATCH(【入力】吸収量・排出量算定シート!$H170+(AB$17-$M$17),幹材積成長量!$V$7:$V$148,0),MATCH($G170,幹材積成長量!$V$7:$X$7,0)))),0)</f>
        <v>0</v>
      </c>
      <c r="AC170" s="187">
        <f>IFERROR(IF($F170="地位Ⅰ",INDEX(幹材積成長量!$S$7:$U$148,MATCH(【入力】吸収量・排出量算定シート!$H170+(AC$17-$M$17),幹材積成長量!$S$7:$S$148,0),MATCH($G170,幹材積成長量!$S$7:$U$7,0)),IF($F170="地位Ⅲ",INDEX(幹材積成長量!$Y$7:$AA$148,MATCH(【入力】吸収量・排出量算定シート!$H170+(AC$17-$M$17),幹材積成長量!$Y$7:$Y$148,0),MATCH($G170,幹材積成長量!$Y$7:$AA$7,0)),INDEX(幹材積成長量!$V$7:$X$148,MATCH(【入力】吸収量・排出量算定シート!$H170+(AC$17-$M$17),幹材積成長量!$V$7:$V$148,0),MATCH($G170,幹材積成長量!$V$7:$X$7,0)))),0)</f>
        <v>0</v>
      </c>
      <c r="AD170" s="2">
        <f>IFERROR(INDEX('BEF（拡大係数）'!$A$4:$AO$154,MATCH(【入力】吸収量・排出量算定シート!$H170,'BEF（拡大係数）'!$A$4:$A$154,0),MATCH($G170,'BEF（拡大係数）'!$A$4:$AO$4,0)),0)</f>
        <v>0</v>
      </c>
      <c r="AE170" s="2">
        <f>IFERROR(INDEX('BEF（拡大係数）'!$A$4:$AO$154,MATCH(【入力】吸収量・排出量算定シート!$H170,'BEF（拡大係数）'!$A$4:$A$154,0),MATCH($G170,'BEF（拡大係数）'!$A$4:$AO$4,0)),0)</f>
        <v>0</v>
      </c>
      <c r="AF170" s="2">
        <f>IFERROR(INDEX('BEF（拡大係数）'!$A$4:$AO$154,MATCH(【入力】吸収量・排出量算定シート!$H170,'BEF（拡大係数）'!$A$4:$A$154,0),MATCH($G170,'BEF（拡大係数）'!$A$4:$AO$4,0)),0)</f>
        <v>0</v>
      </c>
      <c r="AG170" s="2">
        <f>IFERROR(INDEX('BEF（拡大係数）'!$A$4:$AO$154,MATCH(【入力】吸収量・排出量算定シート!$H170,'BEF（拡大係数）'!$A$4:$A$154,0),MATCH($G170,'BEF（拡大係数）'!$A$4:$AO$4,0)),0)</f>
        <v>0</v>
      </c>
      <c r="AH170" s="2">
        <f>IFERROR(INDEX('BEF（拡大係数）'!$A$4:$AO$154,MATCH(【入力】吸収量・排出量算定シート!$H170,'BEF（拡大係数）'!$A$4:$A$154,0),MATCH($G170,'BEF（拡大係数）'!$A$4:$AO$4,0)),0)</f>
        <v>0</v>
      </c>
      <c r="AI170" s="2">
        <f>IFERROR(INDEX('BEF（拡大係数）'!$A$4:$AO$154,MATCH(【入力】吸収量・排出量算定シート!$H170,'BEF（拡大係数）'!$A$4:$A$154,0),MATCH($G170,'BEF（拡大係数）'!$A$4:$AO$4,0)),0)</f>
        <v>0</v>
      </c>
      <c r="AJ170" s="2">
        <f>IFERROR(INDEX('BEF（拡大係数）'!$A$4:$AO$154,MATCH(【入力】吸収量・排出量算定シート!$H170,'BEF（拡大係数）'!$A$4:$A$154,0),MATCH($G170,'BEF（拡大係数）'!$A$4:$AO$4,0)),0)</f>
        <v>0</v>
      </c>
      <c r="AK170" s="2">
        <f>IFERROR(INDEX('BEF（拡大係数）'!$A$4:$AO$154,MATCH(【入力】吸収量・排出量算定シート!$H170,'BEF（拡大係数）'!$A$4:$A$154,0),MATCH($G170,'BEF（拡大係数）'!$A$4:$AO$4,0)),0)</f>
        <v>0</v>
      </c>
      <c r="AL170" s="2">
        <f>IFERROR(INDEX('BEF（拡大係数）'!$A$4:$AO$154,MATCH(【入力】吸収量・排出量算定シート!$H170,'BEF（拡大係数）'!$A$4:$A$154,0),MATCH($G170,'BEF（拡大係数）'!$A$4:$AO$4,0)),0)</f>
        <v>0</v>
      </c>
      <c r="AM170" s="2">
        <f>IFERROR(INDEX('BEF（拡大係数）'!$A$4:$AO$154,MATCH(【入力】吸収量・排出量算定シート!$H170,'BEF（拡大係数）'!$A$4:$A$154,0),MATCH($G170,'BEF（拡大係数）'!$A$4:$AO$4,0)),0)</f>
        <v>0</v>
      </c>
      <c r="AN170" s="2">
        <f>IFERROR(INDEX('BEF（拡大係数）'!$A$4:$AO$154,MATCH(【入力】吸収量・排出量算定シート!$H170,'BEF（拡大係数）'!$A$4:$A$154,0),MATCH($G170,'BEF（拡大係数）'!$A$4:$AO$4,0)),0)</f>
        <v>0</v>
      </c>
      <c r="AO170" s="2">
        <f>IFERROR(INDEX('BEF（拡大係数）'!$A$4:$AO$154,MATCH(【入力】吸収量・排出量算定シート!$H170,'BEF（拡大係数）'!$A$4:$A$154,0),MATCH($G170,'BEF（拡大係数）'!$A$4:$AO$4,0)),0)</f>
        <v>0</v>
      </c>
      <c r="AP170" s="2">
        <f>IFERROR(INDEX('BEF（拡大係数）'!$A$4:$AO$154,MATCH(【入力】吸収量・排出量算定シート!$H170,'BEF（拡大係数）'!$A$4:$A$154,0),MATCH($G170,'BEF（拡大係数）'!$A$4:$AO$4,0)),0)</f>
        <v>0</v>
      </c>
      <c r="AQ170" s="2">
        <f>IFERROR(INDEX('BEF（拡大係数）'!$A$4:$AO$154,MATCH(【入力】吸収量・排出量算定シート!$H170,'BEF（拡大係数）'!$A$4:$A$154,0),MATCH($G170,'BEF（拡大係数）'!$A$4:$AO$4,0)),0)</f>
        <v>0</v>
      </c>
      <c r="AR170" s="2">
        <f>IFERROR(INDEX('BEF（拡大係数）'!$A$4:$AO$154,MATCH(【入力】吸収量・排出量算定シート!$H170,'BEF（拡大係数）'!$A$4:$A$154,0),MATCH($G170,'BEF（拡大係数）'!$A$4:$AO$4,0)),0)</f>
        <v>0</v>
      </c>
      <c r="AS170" s="2">
        <f>IFERROR(INDEX('BEF（拡大係数）'!$A$4:$AO$154,MATCH(【入力】吸収量・排出量算定シート!$H170,'BEF（拡大係数）'!$A$4:$A$154,0),MATCH($G170,'BEF（拡大係数）'!$A$4:$AO$4,0)),0)</f>
        <v>0</v>
      </c>
      <c r="AT170" s="2">
        <f>IFERROR(INDEX('BEF（拡大係数）'!$A$4:$AO$154,MATCH(【入力】吸収量・排出量算定シート!$H170,'BEF（拡大係数）'!$A$4:$A$154,0),MATCH($G170,'BEF（拡大係数）'!$A$4:$AO$4,0)),0)</f>
        <v>0</v>
      </c>
      <c r="AU170" s="2">
        <f>IFERROR(VLOOKUP($G170,パラメータ_オリジナル!$B$6:$G$45,4,FALSE),0)</f>
        <v>0</v>
      </c>
      <c r="AV170" s="2">
        <f>IFERROR(VLOOKUP($G170,パラメータ_オリジナル!$B$6:$G$45,5,FALSE),0)</f>
        <v>0</v>
      </c>
      <c r="AW170" s="2">
        <f>IFERROR(VLOOKUP($G170,パラメータ_オリジナル!$B$6:$G$45,6,FALSE),0)</f>
        <v>0</v>
      </c>
      <c r="AX170" s="125">
        <f t="shared" si="250"/>
        <v>0</v>
      </c>
      <c r="AY170" s="125">
        <f t="shared" si="251"/>
        <v>0</v>
      </c>
      <c r="AZ170" s="125">
        <f t="shared" si="252"/>
        <v>0</v>
      </c>
      <c r="BA170" s="125">
        <f t="shared" si="253"/>
        <v>0</v>
      </c>
      <c r="BB170" s="125">
        <f t="shared" si="254"/>
        <v>0</v>
      </c>
      <c r="BC170" s="125">
        <f t="shared" si="255"/>
        <v>0</v>
      </c>
      <c r="BD170" s="125">
        <f t="shared" si="256"/>
        <v>0</v>
      </c>
      <c r="BE170" s="125">
        <f t="shared" si="257"/>
        <v>0</v>
      </c>
      <c r="BF170" s="125">
        <f t="shared" si="258"/>
        <v>0</v>
      </c>
      <c r="BG170" s="125">
        <f t="shared" si="259"/>
        <v>0</v>
      </c>
      <c r="BH170" s="125">
        <f t="shared" si="260"/>
        <v>0</v>
      </c>
      <c r="BI170" s="125">
        <f t="shared" si="261"/>
        <v>0</v>
      </c>
      <c r="BJ170" s="125">
        <f t="shared" si="262"/>
        <v>0</v>
      </c>
      <c r="BK170" s="125">
        <f t="shared" si="263"/>
        <v>0</v>
      </c>
      <c r="BL170" s="125">
        <f t="shared" si="264"/>
        <v>0</v>
      </c>
      <c r="BM170" s="125">
        <f t="shared" si="265"/>
        <v>0</v>
      </c>
      <c r="BN170" s="125">
        <f t="shared" si="266"/>
        <v>0</v>
      </c>
      <c r="BO170" s="125">
        <f t="shared" si="267"/>
        <v>0</v>
      </c>
      <c r="BP170" s="125">
        <f t="shared" si="268"/>
        <v>0</v>
      </c>
      <c r="BQ170" s="125">
        <f t="shared" si="269"/>
        <v>0</v>
      </c>
      <c r="BR170" s="125">
        <f t="shared" si="270"/>
        <v>0</v>
      </c>
      <c r="BS170" s="125">
        <f t="shared" si="271"/>
        <v>0</v>
      </c>
      <c r="BT170" s="125">
        <f t="shared" si="272"/>
        <v>0</v>
      </c>
      <c r="BU170" s="125">
        <f t="shared" si="273"/>
        <v>0</v>
      </c>
      <c r="BV170" s="125">
        <f t="shared" si="274"/>
        <v>0</v>
      </c>
      <c r="BW170" s="125">
        <f t="shared" si="275"/>
        <v>0</v>
      </c>
      <c r="BX170" s="125">
        <f t="shared" si="276"/>
        <v>0</v>
      </c>
      <c r="BY170" s="125">
        <f t="shared" si="277"/>
        <v>0</v>
      </c>
      <c r="BZ170" s="125">
        <f t="shared" si="278"/>
        <v>0</v>
      </c>
      <c r="CA170" s="125">
        <f t="shared" si="279"/>
        <v>0</v>
      </c>
      <c r="CB170" s="125">
        <f t="shared" si="280"/>
        <v>0</v>
      </c>
      <c r="CC170" s="125">
        <f t="shared" si="281"/>
        <v>0</v>
      </c>
      <c r="CD170" s="125">
        <f t="shared" si="282"/>
        <v>0</v>
      </c>
      <c r="CE170" s="125">
        <f t="shared" si="283"/>
        <v>0</v>
      </c>
      <c r="CF170" s="2">
        <f>IFERROR(IF($F170="地位Ⅰ",INDEX(幹材積成長量!$I$7:$K$148,MATCH((【入力】吸収量・排出量算定シート!$H170+(【入力】吸収量・排出量算定シート!CF$17-【入力】吸収量・排出量算定シート!$CF$17)),幹材積成長量!$I$7:$I$148,0),MATCH(【入力】吸収量・排出量算定シート!$G170,幹材積成長量!$I$7:$K$7,0)),IF($F170="地位Ⅲ",INDEX(幹材積成長量!$O$7:$Q$148,MATCH((【入力】吸収量・排出量算定シート!$H170+(【入力】吸収量・排出量算定シート!CF$17-【入力】吸収量・排出量算定シート!$CF$17)),幹材積成長量!$O$7:$O$148,0),MATCH(【入力】吸収量・排出量算定シート!$G170,幹材積成長量!$O$7:$Q$7,0)),INDEX(幹材積成長量!$L$7:$N$148,MATCH((【入力】吸収量・排出量算定シート!$H170+(【入力】吸収量・排出量算定シート!CF$17-【入力】吸収量・排出量算定シート!$CF$17)),幹材積成長量!$L$7:$L$148,0),MATCH(【入力】吸収量・排出量算定シート!$G170,幹材積成長量!$L$7:$N$7,0)))),0)</f>
        <v>0</v>
      </c>
      <c r="CG170" s="2">
        <f>IFERROR(IF($F170="地位Ⅰ",INDEX(幹材積成長量!$I$7:$K$148,MATCH((【入力】吸収量・排出量算定シート!$H170+(【入力】吸収量・排出量算定シート!CG$17-【入力】吸収量・排出量算定シート!$CF$17)),幹材積成長量!$I$7:$I$148,0),MATCH(【入力】吸収量・排出量算定シート!$G170,幹材積成長量!$I$7:$K$7,0)),IF($F170="地位Ⅲ",INDEX(幹材積成長量!$O$7:$Q$148,MATCH((【入力】吸収量・排出量算定シート!$H170+(【入力】吸収量・排出量算定シート!CG$17-【入力】吸収量・排出量算定シート!$CF$17)),幹材積成長量!$O$7:$O$148,0),MATCH(【入力】吸収量・排出量算定シート!$G170,幹材積成長量!$O$7:$Q$7,0)),INDEX(幹材積成長量!$L$7:$N$148,MATCH((【入力】吸収量・排出量算定シート!$H170+(【入力】吸収量・排出量算定シート!CG$17-【入力】吸収量・排出量算定シート!$CF$17)),幹材積成長量!$L$7:$L$148,0),MATCH(【入力】吸収量・排出量算定シート!$G170,幹材積成長量!$L$7:$N$7,0)))),0)</f>
        <v>0</v>
      </c>
      <c r="CH170" s="2">
        <f>IFERROR(IF($F170="地位Ⅰ",INDEX(幹材積成長量!$I$7:$K$148,MATCH((【入力】吸収量・排出量算定シート!$H170+(【入力】吸収量・排出量算定シート!CH$17-【入力】吸収量・排出量算定シート!$CF$17)),幹材積成長量!$I$7:$I$148,0),MATCH(【入力】吸収量・排出量算定シート!$G170,幹材積成長量!$I$7:$K$7,0)),IF($F170="地位Ⅲ",INDEX(幹材積成長量!$O$7:$Q$148,MATCH((【入力】吸収量・排出量算定シート!$H170+(【入力】吸収量・排出量算定シート!CH$17-【入力】吸収量・排出量算定シート!$CF$17)),幹材積成長量!$O$7:$O$148,0),MATCH(【入力】吸収量・排出量算定シート!$G170,幹材積成長量!$O$7:$Q$7,0)),INDEX(幹材積成長量!$L$7:$N$148,MATCH((【入力】吸収量・排出量算定シート!$H170+(【入力】吸収量・排出量算定シート!CH$17-【入力】吸収量・排出量算定シート!$CF$17)),幹材積成長量!$L$7:$L$148,0),MATCH(【入力】吸収量・排出量算定シート!$G170,幹材積成長量!$L$7:$N$7,0)))),0)</f>
        <v>0</v>
      </c>
      <c r="CI170" s="2">
        <f>IFERROR(IF($F170="地位Ⅰ",INDEX(幹材積成長量!$I$7:$K$148,MATCH((【入力】吸収量・排出量算定シート!$H170+(【入力】吸収量・排出量算定シート!CI$17-【入力】吸収量・排出量算定シート!$CF$17)),幹材積成長量!$I$7:$I$148,0),MATCH(【入力】吸収量・排出量算定シート!$G170,幹材積成長量!$I$7:$K$7,0)),IF($F170="地位Ⅲ",INDEX(幹材積成長量!$O$7:$Q$148,MATCH((【入力】吸収量・排出量算定シート!$H170+(【入力】吸収量・排出量算定シート!CI$17-【入力】吸収量・排出量算定シート!$CF$17)),幹材積成長量!$O$7:$O$148,0),MATCH(【入力】吸収量・排出量算定シート!$G170,幹材積成長量!$O$7:$Q$7,0)),INDEX(幹材積成長量!$L$7:$N$148,MATCH((【入力】吸収量・排出量算定シート!$H170+(【入力】吸収量・排出量算定シート!CI$17-【入力】吸収量・排出量算定シート!$CF$17)),幹材積成長量!$L$7:$L$148,0),MATCH(【入力】吸収量・排出量算定シート!$G170,幹材積成長量!$L$7:$N$7,0)))),0)</f>
        <v>0</v>
      </c>
      <c r="CJ170" s="2">
        <f>IFERROR(IF($F170="地位Ⅰ",INDEX(幹材積成長量!$I$7:$K$148,MATCH((【入力】吸収量・排出量算定シート!$H170+(【入力】吸収量・排出量算定シート!CJ$17-【入力】吸収量・排出量算定シート!$CF$17)),幹材積成長量!$I$7:$I$148,0),MATCH(【入力】吸収量・排出量算定シート!$G170,幹材積成長量!$I$7:$K$7,0)),IF($F170="地位Ⅲ",INDEX(幹材積成長量!$O$7:$Q$148,MATCH((【入力】吸収量・排出量算定シート!$H170+(【入力】吸収量・排出量算定シート!CJ$17-【入力】吸収量・排出量算定シート!$CF$17)),幹材積成長量!$O$7:$O$148,0),MATCH(【入力】吸収量・排出量算定シート!$G170,幹材積成長量!$O$7:$Q$7,0)),INDEX(幹材積成長量!$L$7:$N$148,MATCH((【入力】吸収量・排出量算定シート!$H170+(【入力】吸収量・排出量算定シート!CJ$17-【入力】吸収量・排出量算定シート!$CF$17)),幹材積成長量!$L$7:$L$148,0),MATCH(【入力】吸収量・排出量算定シート!$G170,幹材積成長量!$L$7:$N$7,0)))),0)</f>
        <v>0</v>
      </c>
      <c r="CK170" s="2">
        <f>IFERROR(IF($F170="地位Ⅰ",INDEX(幹材積成長量!$I$7:$K$148,MATCH((【入力】吸収量・排出量算定シート!$H170+(【入力】吸収量・排出量算定シート!CK$17-【入力】吸収量・排出量算定シート!$CF$17)),幹材積成長量!$I$7:$I$148,0),MATCH(【入力】吸収量・排出量算定シート!$G170,幹材積成長量!$I$7:$K$7,0)),IF($F170="地位Ⅲ",INDEX(幹材積成長量!$O$7:$Q$148,MATCH((【入力】吸収量・排出量算定シート!$H170+(【入力】吸収量・排出量算定シート!CK$17-【入力】吸収量・排出量算定シート!$CF$17)),幹材積成長量!$O$7:$O$148,0),MATCH(【入力】吸収量・排出量算定シート!$G170,幹材積成長量!$O$7:$Q$7,0)),INDEX(幹材積成長量!$L$7:$N$148,MATCH((【入力】吸収量・排出量算定シート!$H170+(【入力】吸収量・排出量算定シート!CK$17-【入力】吸収量・排出量算定シート!$CF$17)),幹材積成長量!$L$7:$L$148,0),MATCH(【入力】吸収量・排出量算定シート!$G170,幹材積成長量!$L$7:$N$7,0)))),0)</f>
        <v>0</v>
      </c>
      <c r="CL170" s="2">
        <f>IFERROR(IF($F170="地位Ⅰ",INDEX(幹材積成長量!$I$7:$K$148,MATCH((【入力】吸収量・排出量算定シート!$H170+(【入力】吸収量・排出量算定シート!CL$17-【入力】吸収量・排出量算定シート!$CF$17)),幹材積成長量!$I$7:$I$148,0),MATCH(【入力】吸収量・排出量算定シート!$G170,幹材積成長量!$I$7:$K$7,0)),IF($F170="地位Ⅲ",INDEX(幹材積成長量!$O$7:$Q$148,MATCH((【入力】吸収量・排出量算定シート!$H170+(【入力】吸収量・排出量算定シート!CL$17-【入力】吸収量・排出量算定シート!$CF$17)),幹材積成長量!$O$7:$O$148,0),MATCH(【入力】吸収量・排出量算定シート!$G170,幹材積成長量!$O$7:$Q$7,0)),INDEX(幹材積成長量!$L$7:$N$148,MATCH((【入力】吸収量・排出量算定シート!$H170+(【入力】吸収量・排出量算定シート!CL$17-【入力】吸収量・排出量算定シート!$CF$17)),幹材積成長量!$L$7:$L$148,0),MATCH(【入力】吸収量・排出量算定シート!$G170,幹材積成長量!$L$7:$N$7,0)))),0)</f>
        <v>0</v>
      </c>
      <c r="CM170" s="2">
        <f>IFERROR(IF($F170="地位Ⅰ",INDEX(幹材積成長量!$I$7:$K$148,MATCH((【入力】吸収量・排出量算定シート!$H170+(【入力】吸収量・排出量算定シート!CM$17-【入力】吸収量・排出量算定シート!$CF$17)),幹材積成長量!$I$7:$I$148,0),MATCH(【入力】吸収量・排出量算定シート!$G170,幹材積成長量!$I$7:$K$7,0)),IF($F170="地位Ⅲ",INDEX(幹材積成長量!$O$7:$Q$148,MATCH((【入力】吸収量・排出量算定シート!$H170+(【入力】吸収量・排出量算定シート!CM$17-【入力】吸収量・排出量算定シート!$CF$17)),幹材積成長量!$O$7:$O$148,0),MATCH(【入力】吸収量・排出量算定シート!$G170,幹材積成長量!$O$7:$Q$7,0)),INDEX(幹材積成長量!$L$7:$N$148,MATCH((【入力】吸収量・排出量算定シート!$H170+(【入力】吸収量・排出量算定シート!CM$17-【入力】吸収量・排出量算定シート!$CF$17)),幹材積成長量!$L$7:$L$148,0),MATCH(【入力】吸収量・排出量算定シート!$G170,幹材積成長量!$L$7:$N$7,0)))),0)</f>
        <v>0</v>
      </c>
      <c r="CN170" s="2">
        <f>IFERROR(IF($F170="地位Ⅰ",INDEX(幹材積成長量!$I$7:$K$148,MATCH((【入力】吸収量・排出量算定シート!$H170+(【入力】吸収量・排出量算定シート!CN$17-【入力】吸収量・排出量算定シート!$CF$17)),幹材積成長量!$I$7:$I$148,0),MATCH(【入力】吸収量・排出量算定シート!$G170,幹材積成長量!$I$7:$K$7,0)),IF($F170="地位Ⅲ",INDEX(幹材積成長量!$O$7:$Q$148,MATCH((【入力】吸収量・排出量算定シート!$H170+(【入力】吸収量・排出量算定シート!CN$17-【入力】吸収量・排出量算定シート!$CF$17)),幹材積成長量!$O$7:$O$148,0),MATCH(【入力】吸収量・排出量算定シート!$G170,幹材積成長量!$O$7:$Q$7,0)),INDEX(幹材積成長量!$L$7:$N$148,MATCH((【入力】吸収量・排出量算定シート!$H170+(【入力】吸収量・排出量算定シート!CN$17-【入力】吸収量・排出量算定シート!$CF$17)),幹材積成長量!$L$7:$L$148,0),MATCH(【入力】吸収量・排出量算定シート!$G170,幹材積成長量!$L$7:$N$7,0)))),0)</f>
        <v>0</v>
      </c>
      <c r="CO170" s="2">
        <f>IFERROR(IF($F170="地位Ⅰ",INDEX(幹材積成長量!$I$7:$K$148,MATCH((【入力】吸収量・排出量算定シート!$H170+(【入力】吸収量・排出量算定シート!CO$17-【入力】吸収量・排出量算定シート!$CF$17)),幹材積成長量!$I$7:$I$148,0),MATCH(【入力】吸収量・排出量算定シート!$G170,幹材積成長量!$I$7:$K$7,0)),IF($F170="地位Ⅲ",INDEX(幹材積成長量!$O$7:$Q$148,MATCH((【入力】吸収量・排出量算定シート!$H170+(【入力】吸収量・排出量算定シート!CO$17-【入力】吸収量・排出量算定シート!$CF$17)),幹材積成長量!$O$7:$O$148,0),MATCH(【入力】吸収量・排出量算定シート!$G170,幹材積成長量!$O$7:$Q$7,0)),INDEX(幹材積成長量!$L$7:$N$148,MATCH((【入力】吸収量・排出量算定シート!$H170+(【入力】吸収量・排出量算定シート!CO$17-【入力】吸収量・排出量算定シート!$CF$17)),幹材積成長量!$L$7:$L$148,0),MATCH(【入力】吸収量・排出量算定シート!$G170,幹材積成長量!$L$7:$N$7,0)))),0)</f>
        <v>0</v>
      </c>
      <c r="CP170" s="2">
        <f>IFERROR(IF($F170="地位Ⅰ",INDEX(幹材積成長量!$I$7:$K$148,MATCH((【入力】吸収量・排出量算定シート!$H170+(【入力】吸収量・排出量算定シート!CP$17-【入力】吸収量・排出量算定シート!$CF$17)),幹材積成長量!$I$7:$I$148,0),MATCH(【入力】吸収量・排出量算定シート!$G170,幹材積成長量!$I$7:$K$7,0)),IF($F170="地位Ⅲ",INDEX(幹材積成長量!$O$7:$Q$148,MATCH((【入力】吸収量・排出量算定シート!$H170+(【入力】吸収量・排出量算定シート!CP$17-【入力】吸収量・排出量算定シート!$CF$17)),幹材積成長量!$O$7:$O$148,0),MATCH(【入力】吸収量・排出量算定シート!$G170,幹材積成長量!$O$7:$Q$7,0)),INDEX(幹材積成長量!$L$7:$N$148,MATCH((【入力】吸収量・排出量算定シート!$H170+(【入力】吸収量・排出量算定シート!CP$17-【入力】吸収量・排出量算定シート!$CF$17)),幹材積成長量!$L$7:$L$148,0),MATCH(【入力】吸収量・排出量算定シート!$G170,幹材積成長量!$L$7:$N$7,0)))),0)</f>
        <v>0</v>
      </c>
      <c r="CQ170" s="2">
        <f>IFERROR(IF($F170="地位Ⅰ",INDEX(幹材積成長量!$I$7:$K$148,MATCH((【入力】吸収量・排出量算定シート!$H170+(【入力】吸収量・排出量算定シート!CQ$17-【入力】吸収量・排出量算定シート!$CF$17)),幹材積成長量!$I$7:$I$148,0),MATCH(【入力】吸収量・排出量算定シート!$G170,幹材積成長量!$I$7:$K$7,0)),IF($F170="地位Ⅲ",INDEX(幹材積成長量!$O$7:$Q$148,MATCH((【入力】吸収量・排出量算定シート!$H170+(【入力】吸収量・排出量算定シート!CQ$17-【入力】吸収量・排出量算定シート!$CF$17)),幹材積成長量!$O$7:$O$148,0),MATCH(【入力】吸収量・排出量算定シート!$G170,幹材積成長量!$O$7:$Q$7,0)),INDEX(幹材積成長量!$L$7:$N$148,MATCH((【入力】吸収量・排出量算定シート!$H170+(【入力】吸収量・排出量算定シート!CQ$17-【入力】吸収量・排出量算定シート!$CF$17)),幹材積成長量!$L$7:$L$148,0),MATCH(【入力】吸収量・排出量算定シート!$G170,幹材積成長量!$L$7:$N$7,0)))),0)</f>
        <v>0</v>
      </c>
      <c r="CR170" s="2">
        <f>IFERROR(IF($F170="地位Ⅰ",INDEX(幹材積成長量!$I$7:$K$148,MATCH((【入力】吸収量・排出量算定シート!$H170+(【入力】吸収量・排出量算定シート!CR$17-【入力】吸収量・排出量算定シート!$CF$17)),幹材積成長量!$I$7:$I$148,0),MATCH(【入力】吸収量・排出量算定シート!$G170,幹材積成長量!$I$7:$K$7,0)),IF($F170="地位Ⅲ",INDEX(幹材積成長量!$O$7:$Q$148,MATCH((【入力】吸収量・排出量算定シート!$H170+(【入力】吸収量・排出量算定シート!CR$17-【入力】吸収量・排出量算定シート!$CF$17)),幹材積成長量!$O$7:$O$148,0),MATCH(【入力】吸収量・排出量算定シート!$G170,幹材積成長量!$O$7:$Q$7,0)),INDEX(幹材積成長量!$L$7:$N$148,MATCH((【入力】吸収量・排出量算定シート!$H170+(【入力】吸収量・排出量算定シート!CR$17-【入力】吸収量・排出量算定シート!$CF$17)),幹材積成長量!$L$7:$L$148,0),MATCH(【入力】吸収量・排出量算定シート!$G170,幹材積成長量!$L$7:$N$7,0)))),0)</f>
        <v>0</v>
      </c>
      <c r="CS170" s="2">
        <f>IFERROR(IF($F170="地位Ⅰ",INDEX(幹材積成長量!$I$7:$K$148,MATCH((【入力】吸収量・排出量算定シート!$H170+(【入力】吸収量・排出量算定シート!CS$17-【入力】吸収量・排出量算定シート!$CF$17)),幹材積成長量!$I$7:$I$148,0),MATCH(【入力】吸収量・排出量算定シート!$G170,幹材積成長量!$I$7:$K$7,0)),IF($F170="地位Ⅲ",INDEX(幹材積成長量!$O$7:$Q$148,MATCH((【入力】吸収量・排出量算定シート!$H170+(【入力】吸収量・排出量算定シート!CS$17-【入力】吸収量・排出量算定シート!$CF$17)),幹材積成長量!$O$7:$O$148,0),MATCH(【入力】吸収量・排出量算定シート!$G170,幹材積成長量!$O$7:$Q$7,0)),INDEX(幹材積成長量!$L$7:$N$148,MATCH((【入力】吸収量・排出量算定シート!$H170+(【入力】吸収量・排出量算定シート!CS$17-【入力】吸収量・排出量算定シート!$CF$17)),幹材積成長量!$L$7:$L$148,0),MATCH(【入力】吸収量・排出量算定シート!$G170,幹材積成長量!$L$7:$N$7,0)))),0)</f>
        <v>0</v>
      </c>
      <c r="CT170" s="2">
        <f>IFERROR(IF($F170="地位Ⅰ",INDEX(幹材積成長量!$I$7:$K$148,MATCH((【入力】吸収量・排出量算定シート!$H170+(【入力】吸収量・排出量算定シート!CT$17-【入力】吸収量・排出量算定シート!$CF$17)),幹材積成長量!$I$7:$I$148,0),MATCH(【入力】吸収量・排出量算定シート!$G170,幹材積成長量!$I$7:$K$7,0)),IF($F170="地位Ⅲ",INDEX(幹材積成長量!$O$7:$Q$148,MATCH((【入力】吸収量・排出量算定シート!$H170+(【入力】吸収量・排出量算定シート!CT$17-【入力】吸収量・排出量算定シート!$CF$17)),幹材積成長量!$O$7:$O$148,0),MATCH(【入力】吸収量・排出量算定シート!$G170,幹材積成長量!$O$7:$Q$7,0)),INDEX(幹材積成長量!$L$7:$N$148,MATCH((【入力】吸収量・排出量算定シート!$H170+(【入力】吸収量・排出量算定シート!CT$17-【入力】吸収量・排出量算定シート!$CF$17)),幹材積成長量!$L$7:$L$148,0),MATCH(【入力】吸収量・排出量算定シート!$G170,幹材積成長量!$L$7:$N$7,0)))),0)</f>
        <v>0</v>
      </c>
      <c r="CU170" s="2">
        <f>IFERROR(IF($F170="地位Ⅰ",INDEX(幹材積成長量!$I$7:$K$148,MATCH((【入力】吸収量・排出量算定シート!$H170+(【入力】吸収量・排出量算定シート!CU$17-【入力】吸収量・排出量算定シート!$CF$17)),幹材積成長量!$I$7:$I$148,0),MATCH(【入力】吸収量・排出量算定シート!$G170,幹材積成長量!$I$7:$K$7,0)),IF($F170="地位Ⅲ",INDEX(幹材積成長量!$O$7:$Q$148,MATCH((【入力】吸収量・排出量算定シート!$H170+(【入力】吸収量・排出量算定シート!CU$17-【入力】吸収量・排出量算定シート!$CF$17)),幹材積成長量!$O$7:$O$148,0),MATCH(【入力】吸収量・排出量算定シート!$G170,幹材積成長量!$O$7:$Q$7,0)),INDEX(幹材積成長量!$L$7:$N$148,MATCH((【入力】吸収量・排出量算定シート!$H170+(【入力】吸収量・排出量算定シート!CU$17-【入力】吸収量・排出量算定シート!$CF$17)),幹材積成長量!$L$7:$L$148,0),MATCH(【入力】吸収量・排出量算定シート!$G170,幹材積成長量!$L$7:$N$7,0)))),0)</f>
        <v>0</v>
      </c>
      <c r="CV170" s="2">
        <f>IFERROR(IF($F170="地位Ⅰ",INDEX(幹材積成長量!$I$7:$K$148,MATCH((【入力】吸収量・排出量算定シート!$H170+(【入力】吸収量・排出量算定シート!CV$17-【入力】吸収量・排出量算定シート!$CF$17)),幹材積成長量!$I$7:$I$148,0),MATCH(【入力】吸収量・排出量算定シート!$G170,幹材積成長量!$I$7:$K$7,0)),IF($F170="地位Ⅲ",INDEX(幹材積成長量!$O$7:$Q$148,MATCH((【入力】吸収量・排出量算定シート!$H170+(【入力】吸収量・排出量算定シート!CV$17-【入力】吸収量・排出量算定シート!$CF$17)),幹材積成長量!$O$7:$O$148,0),MATCH(【入力】吸収量・排出量算定シート!$G170,幹材積成長量!$O$7:$Q$7,0)),INDEX(幹材積成長量!$L$7:$N$148,MATCH((【入力】吸収量・排出量算定シート!$H170+(【入力】吸収量・排出量算定シート!CV$17-【入力】吸収量・排出量算定シート!$CF$17)),幹材積成長量!$L$7:$L$148,0),MATCH(【入力】吸収量・排出量算定シート!$G170,幹材積成長量!$L$7:$N$7,0)))),0)</f>
        <v>0</v>
      </c>
      <c r="CW170" s="2">
        <f t="shared" si="284"/>
        <v>0</v>
      </c>
      <c r="CX170" s="2">
        <f t="shared" si="285"/>
        <v>0</v>
      </c>
      <c r="CY170" s="2">
        <f t="shared" si="286"/>
        <v>0</v>
      </c>
      <c r="CZ170" s="2">
        <f t="shared" si="287"/>
        <v>0</v>
      </c>
      <c r="DA170" s="2">
        <f t="shared" si="288"/>
        <v>0</v>
      </c>
      <c r="DB170" s="2">
        <f t="shared" si="289"/>
        <v>0</v>
      </c>
      <c r="DC170" s="2">
        <f t="shared" si="290"/>
        <v>0</v>
      </c>
      <c r="DD170" s="2">
        <f t="shared" si="291"/>
        <v>0</v>
      </c>
      <c r="DE170" s="2">
        <f t="shared" si="292"/>
        <v>0</v>
      </c>
      <c r="DF170" s="2">
        <f t="shared" si="293"/>
        <v>0</v>
      </c>
      <c r="DG170" s="2">
        <f t="shared" si="294"/>
        <v>0</v>
      </c>
      <c r="DH170" s="2">
        <f t="shared" si="295"/>
        <v>0</v>
      </c>
      <c r="DI170" s="2">
        <f t="shared" si="296"/>
        <v>0</v>
      </c>
      <c r="DJ170" s="2">
        <f t="shared" si="297"/>
        <v>0</v>
      </c>
      <c r="DK170" s="2">
        <f t="shared" si="298"/>
        <v>0</v>
      </c>
      <c r="DL170" s="2">
        <f t="shared" si="299"/>
        <v>0</v>
      </c>
      <c r="DM170" s="2">
        <f t="shared" si="300"/>
        <v>0</v>
      </c>
      <c r="DN170" s="187">
        <f>IFERROR(IF($F170="地位Ⅰ",INDEX(幹材積成長量!$AE$7:$AG$14,8,MATCH(【入力】吸収量・排出量算定シート!$G170,幹材積成長量!$AE$7:$AG$7,0)),IF($F170="地位Ⅲ",INDEX(幹材積成長量!$AK$7:$AM$14,8,MATCH(【入力】吸収量・排出量算定シート!$G170,幹材積成長量!$AK$7:$AM$7,0)),INDEX(幹材積成長量!$AH$7:$AJ$14,8,MATCH(【入力】吸収量・排出量算定シート!$G170,幹材積成長量!$AH$7:$AJ$7,0)))),0)</f>
        <v>0</v>
      </c>
      <c r="DO170" s="187">
        <f>IFERROR(IF($F170="地位Ⅰ",INDEX(幹材積成長量!$AE$7:$AG$14,8,MATCH(【入力】吸収量・排出量算定シート!$G170,幹材積成長量!$AE$7:$AG$7,0)),IF($F170="地位Ⅲ",INDEX(幹材積成長量!$AK$7:$AM$14,8,MATCH(【入力】吸収量・排出量算定シート!$G170,幹材積成長量!$AK$7:$AM$7,0)),INDEX(幹材積成長量!$AH$7:$AJ$14,8,MATCH(【入力】吸収量・排出量算定シート!$G170,幹材積成長量!$AH$7:$AJ$7,0)))),0)</f>
        <v>0</v>
      </c>
      <c r="DP170" s="187">
        <f>IFERROR(IF($F170="地位Ⅰ",INDEX(幹材積成長量!$AE$7:$AG$14,8,MATCH(【入力】吸収量・排出量算定シート!$G170,幹材積成長量!$AE$7:$AG$7,0)),IF($F170="地位Ⅲ",INDEX(幹材積成長量!$AK$7:$AM$14,8,MATCH(【入力】吸収量・排出量算定シート!$G170,幹材積成長量!$AK$7:$AM$7,0)),INDEX(幹材積成長量!$AH$7:$AJ$14,8,MATCH(【入力】吸収量・排出量算定シート!$G170,幹材積成長量!$AH$7:$AJ$7,0)))),0)</f>
        <v>0</v>
      </c>
      <c r="DQ170" s="187">
        <f>IFERROR(IF($F170="地位Ⅰ",INDEX(幹材積成長量!$AE$7:$AG$14,8,MATCH(【入力】吸収量・排出量算定シート!$G170,幹材積成長量!$AE$7:$AG$7,0)),IF($F170="地位Ⅲ",INDEX(幹材積成長量!$AK$7:$AM$14,8,MATCH(【入力】吸収量・排出量算定シート!$G170,幹材積成長量!$AK$7:$AM$7,0)),INDEX(幹材積成長量!$AH$7:$AJ$14,8,MATCH(【入力】吸収量・排出量算定シート!$G170,幹材積成長量!$AH$7:$AJ$7,0)))),0)</f>
        <v>0</v>
      </c>
      <c r="DR170" s="187">
        <f>IFERROR(IF($F170="地位Ⅰ",INDEX(幹材積成長量!$AE$7:$AG$14,8,MATCH(【入力】吸収量・排出量算定シート!$G170,幹材積成長量!$AE$7:$AG$7,0)),IF($F170="地位Ⅲ",INDEX(幹材積成長量!$AK$7:$AM$14,8,MATCH(【入力】吸収量・排出量算定シート!$G170,幹材積成長量!$AK$7:$AM$7,0)),INDEX(幹材積成長量!$AH$7:$AJ$14,8,MATCH(【入力】吸収量・排出量算定シート!$G170,幹材積成長量!$AH$7:$AJ$7,0)))),0)</f>
        <v>0</v>
      </c>
      <c r="DS170" s="187">
        <f>IFERROR(IF($F170="地位Ⅰ",INDEX(幹材積成長量!$AE$7:$AG$14,8,MATCH(【入力】吸収量・排出量算定シート!$G170,幹材積成長量!$AE$7:$AG$7,0)),IF($F170="地位Ⅲ",INDEX(幹材積成長量!$AK$7:$AM$14,8,MATCH(【入力】吸収量・排出量算定シート!$G170,幹材積成長量!$AK$7:$AM$7,0)),INDEX(幹材積成長量!$AH$7:$AJ$14,8,MATCH(【入力】吸収量・排出量算定シート!$G170,幹材積成長量!$AH$7:$AJ$7,0)))),0)</f>
        <v>0</v>
      </c>
      <c r="DT170" s="187">
        <f>IFERROR(IF($F170="地位Ⅰ",INDEX(幹材積成長量!$AE$7:$AG$14,8,MATCH(【入力】吸収量・排出量算定シート!$G170,幹材積成長量!$AE$7:$AG$7,0)),IF($F170="地位Ⅲ",INDEX(幹材積成長量!$AK$7:$AM$14,8,MATCH(【入力】吸収量・排出量算定シート!$G170,幹材積成長量!$AK$7:$AM$7,0)),INDEX(幹材積成長量!$AH$7:$AJ$14,8,MATCH(【入力】吸収量・排出量算定シート!$G170,幹材積成長量!$AH$7:$AJ$7,0)))),0)</f>
        <v>0</v>
      </c>
      <c r="DU170" s="187">
        <f>IFERROR(IF($F170="地位Ⅰ",INDEX(幹材積成長量!$AE$7:$AG$14,8,MATCH(【入力】吸収量・排出量算定シート!$G170,幹材積成長量!$AE$7:$AG$7,0)),IF($F170="地位Ⅲ",INDEX(幹材積成長量!$AK$7:$AM$14,8,MATCH(【入力】吸収量・排出量算定シート!$G170,幹材積成長量!$AK$7:$AM$7,0)),INDEX(幹材積成長量!$AH$7:$AJ$14,8,MATCH(【入力】吸収量・排出量算定シート!$G170,幹材積成長量!$AH$7:$AJ$7,0)))),0)</f>
        <v>0</v>
      </c>
      <c r="DV170" s="187">
        <f>IFERROR(IF($F170="地位Ⅰ",INDEX(幹材積成長量!$AE$7:$AG$14,8,MATCH(【入力】吸収量・排出量算定シート!$G170,幹材積成長量!$AE$7:$AG$7,0)),IF($F170="地位Ⅲ",INDEX(幹材積成長量!$AK$7:$AM$14,8,MATCH(【入力】吸収量・排出量算定シート!$G170,幹材積成長量!$AK$7:$AM$7,0)),INDEX(幹材積成長量!$AH$7:$AJ$14,8,MATCH(【入力】吸収量・排出量算定シート!$G170,幹材積成長量!$AH$7:$AJ$7,0)))),0)</f>
        <v>0</v>
      </c>
      <c r="DW170" s="187">
        <f>IFERROR(IF($F170="地位Ⅰ",INDEX(幹材積成長量!$AE$7:$AG$14,8,MATCH(【入力】吸収量・排出量算定シート!$G170,幹材積成長量!$AE$7:$AG$7,0)),IF($F170="地位Ⅲ",INDEX(幹材積成長量!$AK$7:$AM$14,8,MATCH(【入力】吸収量・排出量算定シート!$G170,幹材積成長量!$AK$7:$AM$7,0)),INDEX(幹材積成長量!$AH$7:$AJ$14,8,MATCH(【入力】吸収量・排出量算定シート!$G170,幹材積成長量!$AH$7:$AJ$7,0)))),0)</f>
        <v>0</v>
      </c>
      <c r="DX170" s="187">
        <f>IFERROR(IF($F170="地位Ⅰ",INDEX(幹材積成長量!$AE$7:$AG$14,8,MATCH(【入力】吸収量・排出量算定シート!$G170,幹材積成長量!$AE$7:$AG$7,0)),IF($F170="地位Ⅲ",INDEX(幹材積成長量!$AK$7:$AM$14,8,MATCH(【入力】吸収量・排出量算定シート!$G170,幹材積成長量!$AK$7:$AM$7,0)),INDEX(幹材積成長量!$AH$7:$AJ$14,8,MATCH(【入力】吸収量・排出量算定シート!$G170,幹材積成長量!$AH$7:$AJ$7,0)))),0)</f>
        <v>0</v>
      </c>
      <c r="DY170" s="187">
        <f>IFERROR(IF($F170="地位Ⅰ",INDEX(幹材積成長量!$AE$7:$AG$14,8,MATCH(【入力】吸収量・排出量算定シート!$G170,幹材積成長量!$AE$7:$AG$7,0)),IF($F170="地位Ⅲ",INDEX(幹材積成長量!$AK$7:$AM$14,8,MATCH(【入力】吸収量・排出量算定シート!$G170,幹材積成長量!$AK$7:$AM$7,0)),INDEX(幹材積成長量!$AH$7:$AJ$14,8,MATCH(【入力】吸収量・排出量算定シート!$G170,幹材積成長量!$AH$7:$AJ$7,0)))),0)</f>
        <v>0</v>
      </c>
      <c r="DZ170" s="187">
        <f>IFERROR(IF($F170="地位Ⅰ",INDEX(幹材積成長量!$AE$7:$AG$14,8,MATCH(【入力】吸収量・排出量算定シート!$G170,幹材積成長量!$AE$7:$AG$7,0)),IF($F170="地位Ⅲ",INDEX(幹材積成長量!$AK$7:$AM$14,8,MATCH(【入力】吸収量・排出量算定シート!$G170,幹材積成長量!$AK$7:$AM$7,0)),INDEX(幹材積成長量!$AH$7:$AJ$14,8,MATCH(【入力】吸収量・排出量算定シート!$G170,幹材積成長量!$AH$7:$AJ$7,0)))),0)</f>
        <v>0</v>
      </c>
      <c r="EA170" s="187">
        <f>IFERROR(IF($F170="地位Ⅰ",INDEX(幹材積成長量!$AE$7:$AG$14,8,MATCH(【入力】吸収量・排出量算定シート!$G170,幹材積成長量!$AE$7:$AG$7,0)),IF($F170="地位Ⅲ",INDEX(幹材積成長量!$AK$7:$AM$14,8,MATCH(【入力】吸収量・排出量算定シート!$G170,幹材積成長量!$AK$7:$AM$7,0)),INDEX(幹材積成長量!$AH$7:$AJ$14,8,MATCH(【入力】吸収量・排出量算定シート!$G170,幹材積成長量!$AH$7:$AJ$7,0)))),0)</f>
        <v>0</v>
      </c>
      <c r="EB170" s="187">
        <f>IFERROR(IF($F170="地位Ⅰ",INDEX(幹材積成長量!$AE$7:$AG$14,8,MATCH(【入力】吸収量・排出量算定シート!$G170,幹材積成長量!$AE$7:$AG$7,0)),IF($F170="地位Ⅲ",INDEX(幹材積成長量!$AK$7:$AM$14,8,MATCH(【入力】吸収量・排出量算定シート!$G170,幹材積成長量!$AK$7:$AM$7,0)),INDEX(幹材積成長量!$AH$7:$AJ$14,8,MATCH(【入力】吸収量・排出量算定シート!$G170,幹材積成長量!$AH$7:$AJ$7,0)))),0)</f>
        <v>0</v>
      </c>
      <c r="EC170" s="187">
        <f>IFERROR(IF($F170="地位Ⅰ",INDEX(幹材積成長量!$AE$7:$AG$14,8,MATCH(【入力】吸収量・排出量算定シート!$G170,幹材積成長量!$AE$7:$AG$7,0)),IF($F170="地位Ⅲ",INDEX(幹材積成長量!$AK$7:$AM$14,8,MATCH(【入力】吸収量・排出量算定シート!$G170,幹材積成長量!$AK$7:$AM$7,0)),INDEX(幹材積成長量!$AH$7:$AJ$14,8,MATCH(【入力】吸収量・排出量算定シート!$G170,幹材積成長量!$AH$7:$AJ$7,0)))),0)</f>
        <v>0</v>
      </c>
      <c r="ED170" s="186">
        <f t="shared" si="301"/>
        <v>0</v>
      </c>
      <c r="EE170" s="186">
        <f t="shared" si="302"/>
        <v>0</v>
      </c>
      <c r="EF170" s="186">
        <f t="shared" si="303"/>
        <v>0</v>
      </c>
      <c r="EG170" s="186">
        <f t="shared" si="304"/>
        <v>0</v>
      </c>
      <c r="EH170" s="186">
        <f t="shared" si="305"/>
        <v>0</v>
      </c>
      <c r="EI170" s="186">
        <f t="shared" si="306"/>
        <v>0</v>
      </c>
      <c r="EJ170" s="186">
        <f t="shared" si="307"/>
        <v>0</v>
      </c>
      <c r="EK170" s="186">
        <f t="shared" si="308"/>
        <v>0</v>
      </c>
      <c r="EL170" s="186">
        <f t="shared" si="309"/>
        <v>0</v>
      </c>
      <c r="EM170" s="186">
        <f t="shared" si="310"/>
        <v>0</v>
      </c>
      <c r="EN170" s="186">
        <f t="shared" si="311"/>
        <v>0</v>
      </c>
      <c r="EO170" s="186">
        <f t="shared" si="312"/>
        <v>0</v>
      </c>
      <c r="EP170" s="186">
        <f t="shared" si="313"/>
        <v>0</v>
      </c>
      <c r="EQ170" s="186">
        <f t="shared" si="314"/>
        <v>0</v>
      </c>
      <c r="ER170" s="186">
        <f t="shared" si="315"/>
        <v>0</v>
      </c>
      <c r="ES170" s="186">
        <f t="shared" si="316"/>
        <v>0</v>
      </c>
      <c r="ET170" s="186">
        <f t="shared" si="317"/>
        <v>0</v>
      </c>
    </row>
    <row r="171" spans="2:150" x14ac:dyDescent="0.3">
      <c r="B171" s="3"/>
      <c r="C171" s="3"/>
      <c r="D171" s="3"/>
      <c r="E171" s="3"/>
      <c r="G171" s="217"/>
      <c r="J171" s="3"/>
      <c r="M171" s="187">
        <f>IFERROR(IF($F171="地位Ⅰ",INDEX(幹材積成長量!$S$7:$U$148,MATCH(【入力】吸収量・排出量算定シート!$H171+(M$17-$M$17),幹材積成長量!$S$7:$S$148,0),MATCH($G171,幹材積成長量!$S$7:$U$7,0)),IF($F171="地位Ⅲ",INDEX(幹材積成長量!$Y$7:$AA$148,MATCH(【入力】吸収量・排出量算定シート!$H171+(M$17-$M$17),幹材積成長量!$Y$7:$Y$148,0),MATCH($G171,幹材積成長量!$Y$7:$AA$7,0)),INDEX(幹材積成長量!$V$7:$X$148,MATCH(【入力】吸収量・排出量算定シート!$H171+(M$17-$M$17),幹材積成長量!$V$7:$V$148,0),MATCH($G171,幹材積成長量!$V$7:$X$7,0)))),0)</f>
        <v>0</v>
      </c>
      <c r="N171" s="187">
        <f>IFERROR(IF($F171="地位Ⅰ",INDEX(幹材積成長量!$S$7:$U$148,MATCH(【入力】吸収量・排出量算定シート!$H171+(N$17-$M$17),幹材積成長量!$S$7:$S$148,0),MATCH($G171,幹材積成長量!$S$7:$U$7,0)),IF($F171="地位Ⅲ",INDEX(幹材積成長量!$Y$7:$AA$148,MATCH(【入力】吸収量・排出量算定シート!$H171+(N$17-$M$17),幹材積成長量!$Y$7:$Y$148,0),MATCH($G171,幹材積成長量!$Y$7:$AA$7,0)),INDEX(幹材積成長量!$V$7:$X$148,MATCH(【入力】吸収量・排出量算定シート!$H171+(N$17-$M$17),幹材積成長量!$V$7:$V$148,0),MATCH($G171,幹材積成長量!$V$7:$X$7,0)))),0)</f>
        <v>0</v>
      </c>
      <c r="O171" s="187">
        <f>IFERROR(IF($F171="地位Ⅰ",INDEX(幹材積成長量!$S$7:$U$148,MATCH(【入力】吸収量・排出量算定シート!$H171+(O$17-$M$17),幹材積成長量!$S$7:$S$148,0),MATCH($G171,幹材積成長量!$S$7:$U$7,0)),IF($F171="地位Ⅲ",INDEX(幹材積成長量!$Y$7:$AA$148,MATCH(【入力】吸収量・排出量算定シート!$H171+(O$17-$M$17),幹材積成長量!$Y$7:$Y$148,0),MATCH($G171,幹材積成長量!$Y$7:$AA$7,0)),INDEX(幹材積成長量!$V$7:$X$148,MATCH(【入力】吸収量・排出量算定シート!$H171+(O$17-$M$17),幹材積成長量!$V$7:$V$148,0),MATCH($G171,幹材積成長量!$V$7:$X$7,0)))),0)</f>
        <v>0</v>
      </c>
      <c r="P171" s="187">
        <f>IFERROR(IF($F171="地位Ⅰ",INDEX(幹材積成長量!$S$7:$U$148,MATCH(【入力】吸収量・排出量算定シート!$H171+(P$17-$M$17),幹材積成長量!$S$7:$S$148,0),MATCH($G171,幹材積成長量!$S$7:$U$7,0)),IF($F171="地位Ⅲ",INDEX(幹材積成長量!$Y$7:$AA$148,MATCH(【入力】吸収量・排出量算定シート!$H171+(P$17-$M$17),幹材積成長量!$Y$7:$Y$148,0),MATCH($G171,幹材積成長量!$Y$7:$AA$7,0)),INDEX(幹材積成長量!$V$7:$X$148,MATCH(【入力】吸収量・排出量算定シート!$H171+(P$17-$M$17),幹材積成長量!$V$7:$V$148,0),MATCH($G171,幹材積成長量!$V$7:$X$7,0)))),0)</f>
        <v>0</v>
      </c>
      <c r="Q171" s="187">
        <f>IFERROR(IF($F171="地位Ⅰ",INDEX(幹材積成長量!$S$7:$U$148,MATCH(【入力】吸収量・排出量算定シート!$H171+(Q$17-$M$17),幹材積成長量!$S$7:$S$148,0),MATCH($G171,幹材積成長量!$S$7:$U$7,0)),IF($F171="地位Ⅲ",INDEX(幹材積成長量!$Y$7:$AA$148,MATCH(【入力】吸収量・排出量算定シート!$H171+(Q$17-$M$17),幹材積成長量!$Y$7:$Y$148,0),MATCH($G171,幹材積成長量!$Y$7:$AA$7,0)),INDEX(幹材積成長量!$V$7:$X$148,MATCH(【入力】吸収量・排出量算定シート!$H171+(Q$17-$M$17),幹材積成長量!$V$7:$V$148,0),MATCH($G171,幹材積成長量!$V$7:$X$7,0)))),0)</f>
        <v>0</v>
      </c>
      <c r="R171" s="187">
        <f>IFERROR(IF($F171="地位Ⅰ",INDEX(幹材積成長量!$S$7:$U$148,MATCH(【入力】吸収量・排出量算定シート!$H171+(R$17-$M$17),幹材積成長量!$S$7:$S$148,0),MATCH($G171,幹材積成長量!$S$7:$U$7,0)),IF($F171="地位Ⅲ",INDEX(幹材積成長量!$Y$7:$AA$148,MATCH(【入力】吸収量・排出量算定シート!$H171+(R$17-$M$17),幹材積成長量!$Y$7:$Y$148,0),MATCH($G171,幹材積成長量!$Y$7:$AA$7,0)),INDEX(幹材積成長量!$V$7:$X$148,MATCH(【入力】吸収量・排出量算定シート!$H171+(R$17-$M$17),幹材積成長量!$V$7:$V$148,0),MATCH($G171,幹材積成長量!$V$7:$X$7,0)))),0)</f>
        <v>0</v>
      </c>
      <c r="S171" s="187">
        <f>IFERROR(IF($F171="地位Ⅰ",INDEX(幹材積成長量!$S$7:$U$148,MATCH(【入力】吸収量・排出量算定シート!$H171+(S$17-$M$17),幹材積成長量!$S$7:$S$148,0),MATCH($G171,幹材積成長量!$S$7:$U$7,0)),IF($F171="地位Ⅲ",INDEX(幹材積成長量!$Y$7:$AA$148,MATCH(【入力】吸収量・排出量算定シート!$H171+(S$17-$M$17),幹材積成長量!$Y$7:$Y$148,0),MATCH($G171,幹材積成長量!$Y$7:$AA$7,0)),INDEX(幹材積成長量!$V$7:$X$148,MATCH(【入力】吸収量・排出量算定シート!$H171+(S$17-$M$17),幹材積成長量!$V$7:$V$148,0),MATCH($G171,幹材積成長量!$V$7:$X$7,0)))),0)</f>
        <v>0</v>
      </c>
      <c r="T171" s="187">
        <f>IFERROR(IF($F171="地位Ⅰ",INDEX(幹材積成長量!$S$7:$U$148,MATCH(【入力】吸収量・排出量算定シート!$H171+(T$17-$M$17),幹材積成長量!$S$7:$S$148,0),MATCH($G171,幹材積成長量!$S$7:$U$7,0)),IF($F171="地位Ⅲ",INDEX(幹材積成長量!$Y$7:$AA$148,MATCH(【入力】吸収量・排出量算定シート!$H171+(T$17-$M$17),幹材積成長量!$Y$7:$Y$148,0),MATCH($G171,幹材積成長量!$Y$7:$AA$7,0)),INDEX(幹材積成長量!$V$7:$X$148,MATCH(【入力】吸収量・排出量算定シート!$H171+(T$17-$M$17),幹材積成長量!$V$7:$V$148,0),MATCH($G171,幹材積成長量!$V$7:$X$7,0)))),0)</f>
        <v>0</v>
      </c>
      <c r="U171" s="187">
        <f>IFERROR(IF($F171="地位Ⅰ",INDEX(幹材積成長量!$S$7:$U$148,MATCH(【入力】吸収量・排出量算定シート!$H171+(U$17-$M$17),幹材積成長量!$S$7:$S$148,0),MATCH($G171,幹材積成長量!$S$7:$U$7,0)),IF($F171="地位Ⅲ",INDEX(幹材積成長量!$Y$7:$AA$148,MATCH(【入力】吸収量・排出量算定シート!$H171+(U$17-$M$17),幹材積成長量!$Y$7:$Y$148,0),MATCH($G171,幹材積成長量!$Y$7:$AA$7,0)),INDEX(幹材積成長量!$V$7:$X$148,MATCH(【入力】吸収量・排出量算定シート!$H171+(U$17-$M$17),幹材積成長量!$V$7:$V$148,0),MATCH($G171,幹材積成長量!$V$7:$X$7,0)))),0)</f>
        <v>0</v>
      </c>
      <c r="V171" s="187">
        <f>IFERROR(IF($F171="地位Ⅰ",INDEX(幹材積成長量!$S$7:$U$148,MATCH(【入力】吸収量・排出量算定シート!$H171+(V$17-$M$17),幹材積成長量!$S$7:$S$148,0),MATCH($G171,幹材積成長量!$S$7:$U$7,0)),IF($F171="地位Ⅲ",INDEX(幹材積成長量!$Y$7:$AA$148,MATCH(【入力】吸収量・排出量算定シート!$H171+(V$17-$M$17),幹材積成長量!$Y$7:$Y$148,0),MATCH($G171,幹材積成長量!$Y$7:$AA$7,0)),INDEX(幹材積成長量!$V$7:$X$148,MATCH(【入力】吸収量・排出量算定シート!$H171+(V$17-$M$17),幹材積成長量!$V$7:$V$148,0),MATCH($G171,幹材積成長量!$V$7:$X$7,0)))),0)</f>
        <v>0</v>
      </c>
      <c r="W171" s="187">
        <f>IFERROR(IF($F171="地位Ⅰ",INDEX(幹材積成長量!$S$7:$U$148,MATCH(【入力】吸収量・排出量算定シート!$H171+(W$17-$M$17),幹材積成長量!$S$7:$S$148,0),MATCH($G171,幹材積成長量!$S$7:$U$7,0)),IF($F171="地位Ⅲ",INDEX(幹材積成長量!$Y$7:$AA$148,MATCH(【入力】吸収量・排出量算定シート!$H171+(W$17-$M$17),幹材積成長量!$Y$7:$Y$148,0),MATCH($G171,幹材積成長量!$Y$7:$AA$7,0)),INDEX(幹材積成長量!$V$7:$X$148,MATCH(【入力】吸収量・排出量算定シート!$H171+(W$17-$M$17),幹材積成長量!$V$7:$V$148,0),MATCH($G171,幹材積成長量!$V$7:$X$7,0)))),0)</f>
        <v>0</v>
      </c>
      <c r="X171" s="187">
        <f>IFERROR(IF($F171="地位Ⅰ",INDEX(幹材積成長量!$S$7:$U$148,MATCH(【入力】吸収量・排出量算定シート!$H171+(X$17-$M$17),幹材積成長量!$S$7:$S$148,0),MATCH($G171,幹材積成長量!$S$7:$U$7,0)),IF($F171="地位Ⅲ",INDEX(幹材積成長量!$Y$7:$AA$148,MATCH(【入力】吸収量・排出量算定シート!$H171+(X$17-$M$17),幹材積成長量!$Y$7:$Y$148,0),MATCH($G171,幹材積成長量!$Y$7:$AA$7,0)),INDEX(幹材積成長量!$V$7:$X$148,MATCH(【入力】吸収量・排出量算定シート!$H171+(X$17-$M$17),幹材積成長量!$V$7:$V$148,0),MATCH($G171,幹材積成長量!$V$7:$X$7,0)))),0)</f>
        <v>0</v>
      </c>
      <c r="Y171" s="187">
        <f>IFERROR(IF($F171="地位Ⅰ",INDEX(幹材積成長量!$S$7:$U$148,MATCH(【入力】吸収量・排出量算定シート!$H171+(Y$17-$M$17),幹材積成長量!$S$7:$S$148,0),MATCH($G171,幹材積成長量!$S$7:$U$7,0)),IF($F171="地位Ⅲ",INDEX(幹材積成長量!$Y$7:$AA$148,MATCH(【入力】吸収量・排出量算定シート!$H171+(Y$17-$M$17),幹材積成長量!$Y$7:$Y$148,0),MATCH($G171,幹材積成長量!$Y$7:$AA$7,0)),INDEX(幹材積成長量!$V$7:$X$148,MATCH(【入力】吸収量・排出量算定シート!$H171+(Y$17-$M$17),幹材積成長量!$V$7:$V$148,0),MATCH($G171,幹材積成長量!$V$7:$X$7,0)))),0)</f>
        <v>0</v>
      </c>
      <c r="Z171" s="187">
        <f>IFERROR(IF($F171="地位Ⅰ",INDEX(幹材積成長量!$S$7:$U$148,MATCH(【入力】吸収量・排出量算定シート!$H171+(Z$17-$M$17),幹材積成長量!$S$7:$S$148,0),MATCH($G171,幹材積成長量!$S$7:$U$7,0)),IF($F171="地位Ⅲ",INDEX(幹材積成長量!$Y$7:$AA$148,MATCH(【入力】吸収量・排出量算定シート!$H171+(Z$17-$M$17),幹材積成長量!$Y$7:$Y$148,0),MATCH($G171,幹材積成長量!$Y$7:$AA$7,0)),INDEX(幹材積成長量!$V$7:$X$148,MATCH(【入力】吸収量・排出量算定シート!$H171+(Z$17-$M$17),幹材積成長量!$V$7:$V$148,0),MATCH($G171,幹材積成長量!$V$7:$X$7,0)))),0)</f>
        <v>0</v>
      </c>
      <c r="AA171" s="187">
        <f>IFERROR(IF($F171="地位Ⅰ",INDEX(幹材積成長量!$S$7:$U$148,MATCH(【入力】吸収量・排出量算定シート!$H171+(AA$17-$M$17),幹材積成長量!$S$7:$S$148,0),MATCH($G171,幹材積成長量!$S$7:$U$7,0)),IF($F171="地位Ⅲ",INDEX(幹材積成長量!$Y$7:$AA$148,MATCH(【入力】吸収量・排出量算定シート!$H171+(AA$17-$M$17),幹材積成長量!$Y$7:$Y$148,0),MATCH($G171,幹材積成長量!$Y$7:$AA$7,0)),INDEX(幹材積成長量!$V$7:$X$148,MATCH(【入力】吸収量・排出量算定シート!$H171+(AA$17-$M$17),幹材積成長量!$V$7:$V$148,0),MATCH($G171,幹材積成長量!$V$7:$X$7,0)))),0)</f>
        <v>0</v>
      </c>
      <c r="AB171" s="187">
        <f>IFERROR(IF($F171="地位Ⅰ",INDEX(幹材積成長量!$S$7:$U$148,MATCH(【入力】吸収量・排出量算定シート!$H171+(AB$17-$M$17),幹材積成長量!$S$7:$S$148,0),MATCH($G171,幹材積成長量!$S$7:$U$7,0)),IF($F171="地位Ⅲ",INDEX(幹材積成長量!$Y$7:$AA$148,MATCH(【入力】吸収量・排出量算定シート!$H171+(AB$17-$M$17),幹材積成長量!$Y$7:$Y$148,0),MATCH($G171,幹材積成長量!$Y$7:$AA$7,0)),INDEX(幹材積成長量!$V$7:$X$148,MATCH(【入力】吸収量・排出量算定シート!$H171+(AB$17-$M$17),幹材積成長量!$V$7:$V$148,0),MATCH($G171,幹材積成長量!$V$7:$X$7,0)))),0)</f>
        <v>0</v>
      </c>
      <c r="AC171" s="187">
        <f>IFERROR(IF($F171="地位Ⅰ",INDEX(幹材積成長量!$S$7:$U$148,MATCH(【入力】吸収量・排出量算定シート!$H171+(AC$17-$M$17),幹材積成長量!$S$7:$S$148,0),MATCH($G171,幹材積成長量!$S$7:$U$7,0)),IF($F171="地位Ⅲ",INDEX(幹材積成長量!$Y$7:$AA$148,MATCH(【入力】吸収量・排出量算定シート!$H171+(AC$17-$M$17),幹材積成長量!$Y$7:$Y$148,0),MATCH($G171,幹材積成長量!$Y$7:$AA$7,0)),INDEX(幹材積成長量!$V$7:$X$148,MATCH(【入力】吸収量・排出量算定シート!$H171+(AC$17-$M$17),幹材積成長量!$V$7:$V$148,0),MATCH($G171,幹材積成長量!$V$7:$X$7,0)))),0)</f>
        <v>0</v>
      </c>
      <c r="AD171" s="2">
        <f>IFERROR(INDEX('BEF（拡大係数）'!$A$4:$AO$154,MATCH(【入力】吸収量・排出量算定シート!$H171,'BEF（拡大係数）'!$A$4:$A$154,0),MATCH($G171,'BEF（拡大係数）'!$A$4:$AO$4,0)),0)</f>
        <v>0</v>
      </c>
      <c r="AE171" s="2">
        <f>IFERROR(INDEX('BEF（拡大係数）'!$A$4:$AO$154,MATCH(【入力】吸収量・排出量算定シート!$H171,'BEF（拡大係数）'!$A$4:$A$154,0),MATCH($G171,'BEF（拡大係数）'!$A$4:$AO$4,0)),0)</f>
        <v>0</v>
      </c>
      <c r="AF171" s="2">
        <f>IFERROR(INDEX('BEF（拡大係数）'!$A$4:$AO$154,MATCH(【入力】吸収量・排出量算定シート!$H171,'BEF（拡大係数）'!$A$4:$A$154,0),MATCH($G171,'BEF（拡大係数）'!$A$4:$AO$4,0)),0)</f>
        <v>0</v>
      </c>
      <c r="AG171" s="2">
        <f>IFERROR(INDEX('BEF（拡大係数）'!$A$4:$AO$154,MATCH(【入力】吸収量・排出量算定シート!$H171,'BEF（拡大係数）'!$A$4:$A$154,0),MATCH($G171,'BEF（拡大係数）'!$A$4:$AO$4,0)),0)</f>
        <v>0</v>
      </c>
      <c r="AH171" s="2">
        <f>IFERROR(INDEX('BEF（拡大係数）'!$A$4:$AO$154,MATCH(【入力】吸収量・排出量算定シート!$H171,'BEF（拡大係数）'!$A$4:$A$154,0),MATCH($G171,'BEF（拡大係数）'!$A$4:$AO$4,0)),0)</f>
        <v>0</v>
      </c>
      <c r="AI171" s="2">
        <f>IFERROR(INDEX('BEF（拡大係数）'!$A$4:$AO$154,MATCH(【入力】吸収量・排出量算定シート!$H171,'BEF（拡大係数）'!$A$4:$A$154,0),MATCH($G171,'BEF（拡大係数）'!$A$4:$AO$4,0)),0)</f>
        <v>0</v>
      </c>
      <c r="AJ171" s="2">
        <f>IFERROR(INDEX('BEF（拡大係数）'!$A$4:$AO$154,MATCH(【入力】吸収量・排出量算定シート!$H171,'BEF（拡大係数）'!$A$4:$A$154,0),MATCH($G171,'BEF（拡大係数）'!$A$4:$AO$4,0)),0)</f>
        <v>0</v>
      </c>
      <c r="AK171" s="2">
        <f>IFERROR(INDEX('BEF（拡大係数）'!$A$4:$AO$154,MATCH(【入力】吸収量・排出量算定シート!$H171,'BEF（拡大係数）'!$A$4:$A$154,0),MATCH($G171,'BEF（拡大係数）'!$A$4:$AO$4,0)),0)</f>
        <v>0</v>
      </c>
      <c r="AL171" s="2">
        <f>IFERROR(INDEX('BEF（拡大係数）'!$A$4:$AO$154,MATCH(【入力】吸収量・排出量算定シート!$H171,'BEF（拡大係数）'!$A$4:$A$154,0),MATCH($G171,'BEF（拡大係数）'!$A$4:$AO$4,0)),0)</f>
        <v>0</v>
      </c>
      <c r="AM171" s="2">
        <f>IFERROR(INDEX('BEF（拡大係数）'!$A$4:$AO$154,MATCH(【入力】吸収量・排出量算定シート!$H171,'BEF（拡大係数）'!$A$4:$A$154,0),MATCH($G171,'BEF（拡大係数）'!$A$4:$AO$4,0)),0)</f>
        <v>0</v>
      </c>
      <c r="AN171" s="2">
        <f>IFERROR(INDEX('BEF（拡大係数）'!$A$4:$AO$154,MATCH(【入力】吸収量・排出量算定シート!$H171,'BEF（拡大係数）'!$A$4:$A$154,0),MATCH($G171,'BEF（拡大係数）'!$A$4:$AO$4,0)),0)</f>
        <v>0</v>
      </c>
      <c r="AO171" s="2">
        <f>IFERROR(INDEX('BEF（拡大係数）'!$A$4:$AO$154,MATCH(【入力】吸収量・排出量算定シート!$H171,'BEF（拡大係数）'!$A$4:$A$154,0),MATCH($G171,'BEF（拡大係数）'!$A$4:$AO$4,0)),0)</f>
        <v>0</v>
      </c>
      <c r="AP171" s="2">
        <f>IFERROR(INDEX('BEF（拡大係数）'!$A$4:$AO$154,MATCH(【入力】吸収量・排出量算定シート!$H171,'BEF（拡大係数）'!$A$4:$A$154,0),MATCH($G171,'BEF（拡大係数）'!$A$4:$AO$4,0)),0)</f>
        <v>0</v>
      </c>
      <c r="AQ171" s="2">
        <f>IFERROR(INDEX('BEF（拡大係数）'!$A$4:$AO$154,MATCH(【入力】吸収量・排出量算定シート!$H171,'BEF（拡大係数）'!$A$4:$A$154,0),MATCH($G171,'BEF（拡大係数）'!$A$4:$AO$4,0)),0)</f>
        <v>0</v>
      </c>
      <c r="AR171" s="2">
        <f>IFERROR(INDEX('BEF（拡大係数）'!$A$4:$AO$154,MATCH(【入力】吸収量・排出量算定シート!$H171,'BEF（拡大係数）'!$A$4:$A$154,0),MATCH($G171,'BEF（拡大係数）'!$A$4:$AO$4,0)),0)</f>
        <v>0</v>
      </c>
      <c r="AS171" s="2">
        <f>IFERROR(INDEX('BEF（拡大係数）'!$A$4:$AO$154,MATCH(【入力】吸収量・排出量算定シート!$H171,'BEF（拡大係数）'!$A$4:$A$154,0),MATCH($G171,'BEF（拡大係数）'!$A$4:$AO$4,0)),0)</f>
        <v>0</v>
      </c>
      <c r="AT171" s="2">
        <f>IFERROR(INDEX('BEF（拡大係数）'!$A$4:$AO$154,MATCH(【入力】吸収量・排出量算定シート!$H171,'BEF（拡大係数）'!$A$4:$A$154,0),MATCH($G171,'BEF（拡大係数）'!$A$4:$AO$4,0)),0)</f>
        <v>0</v>
      </c>
      <c r="AU171" s="2">
        <f>IFERROR(VLOOKUP($G171,パラメータ_オリジナル!$B$6:$G$45,4,FALSE),0)</f>
        <v>0</v>
      </c>
      <c r="AV171" s="2">
        <f>IFERROR(VLOOKUP($G171,パラメータ_オリジナル!$B$6:$G$45,5,FALSE),0)</f>
        <v>0</v>
      </c>
      <c r="AW171" s="2">
        <f>IFERROR(VLOOKUP($G171,パラメータ_オリジナル!$B$6:$G$45,6,FALSE),0)</f>
        <v>0</v>
      </c>
      <c r="AX171" s="125">
        <f t="shared" si="250"/>
        <v>0</v>
      </c>
      <c r="AY171" s="125">
        <f t="shared" si="251"/>
        <v>0</v>
      </c>
      <c r="AZ171" s="125">
        <f t="shared" si="252"/>
        <v>0</v>
      </c>
      <c r="BA171" s="125">
        <f t="shared" si="253"/>
        <v>0</v>
      </c>
      <c r="BB171" s="125">
        <f t="shared" si="254"/>
        <v>0</v>
      </c>
      <c r="BC171" s="125">
        <f t="shared" si="255"/>
        <v>0</v>
      </c>
      <c r="BD171" s="125">
        <f t="shared" si="256"/>
        <v>0</v>
      </c>
      <c r="BE171" s="125">
        <f t="shared" si="257"/>
        <v>0</v>
      </c>
      <c r="BF171" s="125">
        <f t="shared" si="258"/>
        <v>0</v>
      </c>
      <c r="BG171" s="125">
        <f t="shared" si="259"/>
        <v>0</v>
      </c>
      <c r="BH171" s="125">
        <f t="shared" si="260"/>
        <v>0</v>
      </c>
      <c r="BI171" s="125">
        <f t="shared" si="261"/>
        <v>0</v>
      </c>
      <c r="BJ171" s="125">
        <f t="shared" si="262"/>
        <v>0</v>
      </c>
      <c r="BK171" s="125">
        <f t="shared" si="263"/>
        <v>0</v>
      </c>
      <c r="BL171" s="125">
        <f t="shared" si="264"/>
        <v>0</v>
      </c>
      <c r="BM171" s="125">
        <f t="shared" si="265"/>
        <v>0</v>
      </c>
      <c r="BN171" s="125">
        <f t="shared" si="266"/>
        <v>0</v>
      </c>
      <c r="BO171" s="125">
        <f t="shared" si="267"/>
        <v>0</v>
      </c>
      <c r="BP171" s="125">
        <f t="shared" si="268"/>
        <v>0</v>
      </c>
      <c r="BQ171" s="125">
        <f t="shared" si="269"/>
        <v>0</v>
      </c>
      <c r="BR171" s="125">
        <f t="shared" si="270"/>
        <v>0</v>
      </c>
      <c r="BS171" s="125">
        <f t="shared" si="271"/>
        <v>0</v>
      </c>
      <c r="BT171" s="125">
        <f t="shared" si="272"/>
        <v>0</v>
      </c>
      <c r="BU171" s="125">
        <f t="shared" si="273"/>
        <v>0</v>
      </c>
      <c r="BV171" s="125">
        <f t="shared" si="274"/>
        <v>0</v>
      </c>
      <c r="BW171" s="125">
        <f t="shared" si="275"/>
        <v>0</v>
      </c>
      <c r="BX171" s="125">
        <f t="shared" si="276"/>
        <v>0</v>
      </c>
      <c r="BY171" s="125">
        <f t="shared" si="277"/>
        <v>0</v>
      </c>
      <c r="BZ171" s="125">
        <f t="shared" si="278"/>
        <v>0</v>
      </c>
      <c r="CA171" s="125">
        <f t="shared" si="279"/>
        <v>0</v>
      </c>
      <c r="CB171" s="125">
        <f t="shared" si="280"/>
        <v>0</v>
      </c>
      <c r="CC171" s="125">
        <f t="shared" si="281"/>
        <v>0</v>
      </c>
      <c r="CD171" s="125">
        <f t="shared" si="282"/>
        <v>0</v>
      </c>
      <c r="CE171" s="125">
        <f t="shared" si="283"/>
        <v>0</v>
      </c>
      <c r="CF171" s="2">
        <f>IFERROR(IF($F171="地位Ⅰ",INDEX(幹材積成長量!$I$7:$K$148,MATCH((【入力】吸収量・排出量算定シート!$H171+(【入力】吸収量・排出量算定シート!CF$17-【入力】吸収量・排出量算定シート!$CF$17)),幹材積成長量!$I$7:$I$148,0),MATCH(【入力】吸収量・排出量算定シート!$G171,幹材積成長量!$I$7:$K$7,0)),IF($F171="地位Ⅲ",INDEX(幹材積成長量!$O$7:$Q$148,MATCH((【入力】吸収量・排出量算定シート!$H171+(【入力】吸収量・排出量算定シート!CF$17-【入力】吸収量・排出量算定シート!$CF$17)),幹材積成長量!$O$7:$O$148,0),MATCH(【入力】吸収量・排出量算定シート!$G171,幹材積成長量!$O$7:$Q$7,0)),INDEX(幹材積成長量!$L$7:$N$148,MATCH((【入力】吸収量・排出量算定シート!$H171+(【入力】吸収量・排出量算定シート!CF$17-【入力】吸収量・排出量算定シート!$CF$17)),幹材積成長量!$L$7:$L$148,0),MATCH(【入力】吸収量・排出量算定シート!$G171,幹材積成長量!$L$7:$N$7,0)))),0)</f>
        <v>0</v>
      </c>
      <c r="CG171" s="2">
        <f>IFERROR(IF($F171="地位Ⅰ",INDEX(幹材積成長量!$I$7:$K$148,MATCH((【入力】吸収量・排出量算定シート!$H171+(【入力】吸収量・排出量算定シート!CG$17-【入力】吸収量・排出量算定シート!$CF$17)),幹材積成長量!$I$7:$I$148,0),MATCH(【入力】吸収量・排出量算定シート!$G171,幹材積成長量!$I$7:$K$7,0)),IF($F171="地位Ⅲ",INDEX(幹材積成長量!$O$7:$Q$148,MATCH((【入力】吸収量・排出量算定シート!$H171+(【入力】吸収量・排出量算定シート!CG$17-【入力】吸収量・排出量算定シート!$CF$17)),幹材積成長量!$O$7:$O$148,0),MATCH(【入力】吸収量・排出量算定シート!$G171,幹材積成長量!$O$7:$Q$7,0)),INDEX(幹材積成長量!$L$7:$N$148,MATCH((【入力】吸収量・排出量算定シート!$H171+(【入力】吸収量・排出量算定シート!CG$17-【入力】吸収量・排出量算定シート!$CF$17)),幹材積成長量!$L$7:$L$148,0),MATCH(【入力】吸収量・排出量算定シート!$G171,幹材積成長量!$L$7:$N$7,0)))),0)</f>
        <v>0</v>
      </c>
      <c r="CH171" s="2">
        <f>IFERROR(IF($F171="地位Ⅰ",INDEX(幹材積成長量!$I$7:$K$148,MATCH((【入力】吸収量・排出量算定シート!$H171+(【入力】吸収量・排出量算定シート!CH$17-【入力】吸収量・排出量算定シート!$CF$17)),幹材積成長量!$I$7:$I$148,0),MATCH(【入力】吸収量・排出量算定シート!$G171,幹材積成長量!$I$7:$K$7,0)),IF($F171="地位Ⅲ",INDEX(幹材積成長量!$O$7:$Q$148,MATCH((【入力】吸収量・排出量算定シート!$H171+(【入力】吸収量・排出量算定シート!CH$17-【入力】吸収量・排出量算定シート!$CF$17)),幹材積成長量!$O$7:$O$148,0),MATCH(【入力】吸収量・排出量算定シート!$G171,幹材積成長量!$O$7:$Q$7,0)),INDEX(幹材積成長量!$L$7:$N$148,MATCH((【入力】吸収量・排出量算定シート!$H171+(【入力】吸収量・排出量算定シート!CH$17-【入力】吸収量・排出量算定シート!$CF$17)),幹材積成長量!$L$7:$L$148,0),MATCH(【入力】吸収量・排出量算定シート!$G171,幹材積成長量!$L$7:$N$7,0)))),0)</f>
        <v>0</v>
      </c>
      <c r="CI171" s="2">
        <f>IFERROR(IF($F171="地位Ⅰ",INDEX(幹材積成長量!$I$7:$K$148,MATCH((【入力】吸収量・排出量算定シート!$H171+(【入力】吸収量・排出量算定シート!CI$17-【入力】吸収量・排出量算定シート!$CF$17)),幹材積成長量!$I$7:$I$148,0),MATCH(【入力】吸収量・排出量算定シート!$G171,幹材積成長量!$I$7:$K$7,0)),IF($F171="地位Ⅲ",INDEX(幹材積成長量!$O$7:$Q$148,MATCH((【入力】吸収量・排出量算定シート!$H171+(【入力】吸収量・排出量算定シート!CI$17-【入力】吸収量・排出量算定シート!$CF$17)),幹材積成長量!$O$7:$O$148,0),MATCH(【入力】吸収量・排出量算定シート!$G171,幹材積成長量!$O$7:$Q$7,0)),INDEX(幹材積成長量!$L$7:$N$148,MATCH((【入力】吸収量・排出量算定シート!$H171+(【入力】吸収量・排出量算定シート!CI$17-【入力】吸収量・排出量算定シート!$CF$17)),幹材積成長量!$L$7:$L$148,0),MATCH(【入力】吸収量・排出量算定シート!$G171,幹材積成長量!$L$7:$N$7,0)))),0)</f>
        <v>0</v>
      </c>
      <c r="CJ171" s="2">
        <f>IFERROR(IF($F171="地位Ⅰ",INDEX(幹材積成長量!$I$7:$K$148,MATCH((【入力】吸収量・排出量算定シート!$H171+(【入力】吸収量・排出量算定シート!CJ$17-【入力】吸収量・排出量算定シート!$CF$17)),幹材積成長量!$I$7:$I$148,0),MATCH(【入力】吸収量・排出量算定シート!$G171,幹材積成長量!$I$7:$K$7,0)),IF($F171="地位Ⅲ",INDEX(幹材積成長量!$O$7:$Q$148,MATCH((【入力】吸収量・排出量算定シート!$H171+(【入力】吸収量・排出量算定シート!CJ$17-【入力】吸収量・排出量算定シート!$CF$17)),幹材積成長量!$O$7:$O$148,0),MATCH(【入力】吸収量・排出量算定シート!$G171,幹材積成長量!$O$7:$Q$7,0)),INDEX(幹材積成長量!$L$7:$N$148,MATCH((【入力】吸収量・排出量算定シート!$H171+(【入力】吸収量・排出量算定シート!CJ$17-【入力】吸収量・排出量算定シート!$CF$17)),幹材積成長量!$L$7:$L$148,0),MATCH(【入力】吸収量・排出量算定シート!$G171,幹材積成長量!$L$7:$N$7,0)))),0)</f>
        <v>0</v>
      </c>
      <c r="CK171" s="2">
        <f>IFERROR(IF($F171="地位Ⅰ",INDEX(幹材積成長量!$I$7:$K$148,MATCH((【入力】吸収量・排出量算定シート!$H171+(【入力】吸収量・排出量算定シート!CK$17-【入力】吸収量・排出量算定シート!$CF$17)),幹材積成長量!$I$7:$I$148,0),MATCH(【入力】吸収量・排出量算定シート!$G171,幹材積成長量!$I$7:$K$7,0)),IF($F171="地位Ⅲ",INDEX(幹材積成長量!$O$7:$Q$148,MATCH((【入力】吸収量・排出量算定シート!$H171+(【入力】吸収量・排出量算定シート!CK$17-【入力】吸収量・排出量算定シート!$CF$17)),幹材積成長量!$O$7:$O$148,0),MATCH(【入力】吸収量・排出量算定シート!$G171,幹材積成長量!$O$7:$Q$7,0)),INDEX(幹材積成長量!$L$7:$N$148,MATCH((【入力】吸収量・排出量算定シート!$H171+(【入力】吸収量・排出量算定シート!CK$17-【入力】吸収量・排出量算定シート!$CF$17)),幹材積成長量!$L$7:$L$148,0),MATCH(【入力】吸収量・排出量算定シート!$G171,幹材積成長量!$L$7:$N$7,0)))),0)</f>
        <v>0</v>
      </c>
      <c r="CL171" s="2">
        <f>IFERROR(IF($F171="地位Ⅰ",INDEX(幹材積成長量!$I$7:$K$148,MATCH((【入力】吸収量・排出量算定シート!$H171+(【入力】吸収量・排出量算定シート!CL$17-【入力】吸収量・排出量算定シート!$CF$17)),幹材積成長量!$I$7:$I$148,0),MATCH(【入力】吸収量・排出量算定シート!$G171,幹材積成長量!$I$7:$K$7,0)),IF($F171="地位Ⅲ",INDEX(幹材積成長量!$O$7:$Q$148,MATCH((【入力】吸収量・排出量算定シート!$H171+(【入力】吸収量・排出量算定シート!CL$17-【入力】吸収量・排出量算定シート!$CF$17)),幹材積成長量!$O$7:$O$148,0),MATCH(【入力】吸収量・排出量算定シート!$G171,幹材積成長量!$O$7:$Q$7,0)),INDEX(幹材積成長量!$L$7:$N$148,MATCH((【入力】吸収量・排出量算定シート!$H171+(【入力】吸収量・排出量算定シート!CL$17-【入力】吸収量・排出量算定シート!$CF$17)),幹材積成長量!$L$7:$L$148,0),MATCH(【入力】吸収量・排出量算定シート!$G171,幹材積成長量!$L$7:$N$7,0)))),0)</f>
        <v>0</v>
      </c>
      <c r="CM171" s="2">
        <f>IFERROR(IF($F171="地位Ⅰ",INDEX(幹材積成長量!$I$7:$K$148,MATCH((【入力】吸収量・排出量算定シート!$H171+(【入力】吸収量・排出量算定シート!CM$17-【入力】吸収量・排出量算定シート!$CF$17)),幹材積成長量!$I$7:$I$148,0),MATCH(【入力】吸収量・排出量算定シート!$G171,幹材積成長量!$I$7:$K$7,0)),IF($F171="地位Ⅲ",INDEX(幹材積成長量!$O$7:$Q$148,MATCH((【入力】吸収量・排出量算定シート!$H171+(【入力】吸収量・排出量算定シート!CM$17-【入力】吸収量・排出量算定シート!$CF$17)),幹材積成長量!$O$7:$O$148,0),MATCH(【入力】吸収量・排出量算定シート!$G171,幹材積成長量!$O$7:$Q$7,0)),INDEX(幹材積成長量!$L$7:$N$148,MATCH((【入力】吸収量・排出量算定シート!$H171+(【入力】吸収量・排出量算定シート!CM$17-【入力】吸収量・排出量算定シート!$CF$17)),幹材積成長量!$L$7:$L$148,0),MATCH(【入力】吸収量・排出量算定シート!$G171,幹材積成長量!$L$7:$N$7,0)))),0)</f>
        <v>0</v>
      </c>
      <c r="CN171" s="2">
        <f>IFERROR(IF($F171="地位Ⅰ",INDEX(幹材積成長量!$I$7:$K$148,MATCH((【入力】吸収量・排出量算定シート!$H171+(【入力】吸収量・排出量算定シート!CN$17-【入力】吸収量・排出量算定シート!$CF$17)),幹材積成長量!$I$7:$I$148,0),MATCH(【入力】吸収量・排出量算定シート!$G171,幹材積成長量!$I$7:$K$7,0)),IF($F171="地位Ⅲ",INDEX(幹材積成長量!$O$7:$Q$148,MATCH((【入力】吸収量・排出量算定シート!$H171+(【入力】吸収量・排出量算定シート!CN$17-【入力】吸収量・排出量算定シート!$CF$17)),幹材積成長量!$O$7:$O$148,0),MATCH(【入力】吸収量・排出量算定シート!$G171,幹材積成長量!$O$7:$Q$7,0)),INDEX(幹材積成長量!$L$7:$N$148,MATCH((【入力】吸収量・排出量算定シート!$H171+(【入力】吸収量・排出量算定シート!CN$17-【入力】吸収量・排出量算定シート!$CF$17)),幹材積成長量!$L$7:$L$148,0),MATCH(【入力】吸収量・排出量算定シート!$G171,幹材積成長量!$L$7:$N$7,0)))),0)</f>
        <v>0</v>
      </c>
      <c r="CO171" s="2">
        <f>IFERROR(IF($F171="地位Ⅰ",INDEX(幹材積成長量!$I$7:$K$148,MATCH((【入力】吸収量・排出量算定シート!$H171+(【入力】吸収量・排出量算定シート!CO$17-【入力】吸収量・排出量算定シート!$CF$17)),幹材積成長量!$I$7:$I$148,0),MATCH(【入力】吸収量・排出量算定シート!$G171,幹材積成長量!$I$7:$K$7,0)),IF($F171="地位Ⅲ",INDEX(幹材積成長量!$O$7:$Q$148,MATCH((【入力】吸収量・排出量算定シート!$H171+(【入力】吸収量・排出量算定シート!CO$17-【入力】吸収量・排出量算定シート!$CF$17)),幹材積成長量!$O$7:$O$148,0),MATCH(【入力】吸収量・排出量算定シート!$G171,幹材積成長量!$O$7:$Q$7,0)),INDEX(幹材積成長量!$L$7:$N$148,MATCH((【入力】吸収量・排出量算定シート!$H171+(【入力】吸収量・排出量算定シート!CO$17-【入力】吸収量・排出量算定シート!$CF$17)),幹材積成長量!$L$7:$L$148,0),MATCH(【入力】吸収量・排出量算定シート!$G171,幹材積成長量!$L$7:$N$7,0)))),0)</f>
        <v>0</v>
      </c>
      <c r="CP171" s="2">
        <f>IFERROR(IF($F171="地位Ⅰ",INDEX(幹材積成長量!$I$7:$K$148,MATCH((【入力】吸収量・排出量算定シート!$H171+(【入力】吸収量・排出量算定シート!CP$17-【入力】吸収量・排出量算定シート!$CF$17)),幹材積成長量!$I$7:$I$148,0),MATCH(【入力】吸収量・排出量算定シート!$G171,幹材積成長量!$I$7:$K$7,0)),IF($F171="地位Ⅲ",INDEX(幹材積成長量!$O$7:$Q$148,MATCH((【入力】吸収量・排出量算定シート!$H171+(【入力】吸収量・排出量算定シート!CP$17-【入力】吸収量・排出量算定シート!$CF$17)),幹材積成長量!$O$7:$O$148,0),MATCH(【入力】吸収量・排出量算定シート!$G171,幹材積成長量!$O$7:$Q$7,0)),INDEX(幹材積成長量!$L$7:$N$148,MATCH((【入力】吸収量・排出量算定シート!$H171+(【入力】吸収量・排出量算定シート!CP$17-【入力】吸収量・排出量算定シート!$CF$17)),幹材積成長量!$L$7:$L$148,0),MATCH(【入力】吸収量・排出量算定シート!$G171,幹材積成長量!$L$7:$N$7,0)))),0)</f>
        <v>0</v>
      </c>
      <c r="CQ171" s="2">
        <f>IFERROR(IF($F171="地位Ⅰ",INDEX(幹材積成長量!$I$7:$K$148,MATCH((【入力】吸収量・排出量算定シート!$H171+(【入力】吸収量・排出量算定シート!CQ$17-【入力】吸収量・排出量算定シート!$CF$17)),幹材積成長量!$I$7:$I$148,0),MATCH(【入力】吸収量・排出量算定シート!$G171,幹材積成長量!$I$7:$K$7,0)),IF($F171="地位Ⅲ",INDEX(幹材積成長量!$O$7:$Q$148,MATCH((【入力】吸収量・排出量算定シート!$H171+(【入力】吸収量・排出量算定シート!CQ$17-【入力】吸収量・排出量算定シート!$CF$17)),幹材積成長量!$O$7:$O$148,0),MATCH(【入力】吸収量・排出量算定シート!$G171,幹材積成長量!$O$7:$Q$7,0)),INDEX(幹材積成長量!$L$7:$N$148,MATCH((【入力】吸収量・排出量算定シート!$H171+(【入力】吸収量・排出量算定シート!CQ$17-【入力】吸収量・排出量算定シート!$CF$17)),幹材積成長量!$L$7:$L$148,0),MATCH(【入力】吸収量・排出量算定シート!$G171,幹材積成長量!$L$7:$N$7,0)))),0)</f>
        <v>0</v>
      </c>
      <c r="CR171" s="2">
        <f>IFERROR(IF($F171="地位Ⅰ",INDEX(幹材積成長量!$I$7:$K$148,MATCH((【入力】吸収量・排出量算定シート!$H171+(【入力】吸収量・排出量算定シート!CR$17-【入力】吸収量・排出量算定シート!$CF$17)),幹材積成長量!$I$7:$I$148,0),MATCH(【入力】吸収量・排出量算定シート!$G171,幹材積成長量!$I$7:$K$7,0)),IF($F171="地位Ⅲ",INDEX(幹材積成長量!$O$7:$Q$148,MATCH((【入力】吸収量・排出量算定シート!$H171+(【入力】吸収量・排出量算定シート!CR$17-【入力】吸収量・排出量算定シート!$CF$17)),幹材積成長量!$O$7:$O$148,0),MATCH(【入力】吸収量・排出量算定シート!$G171,幹材積成長量!$O$7:$Q$7,0)),INDEX(幹材積成長量!$L$7:$N$148,MATCH((【入力】吸収量・排出量算定シート!$H171+(【入力】吸収量・排出量算定シート!CR$17-【入力】吸収量・排出量算定シート!$CF$17)),幹材積成長量!$L$7:$L$148,0),MATCH(【入力】吸収量・排出量算定シート!$G171,幹材積成長量!$L$7:$N$7,0)))),0)</f>
        <v>0</v>
      </c>
      <c r="CS171" s="2">
        <f>IFERROR(IF($F171="地位Ⅰ",INDEX(幹材積成長量!$I$7:$K$148,MATCH((【入力】吸収量・排出量算定シート!$H171+(【入力】吸収量・排出量算定シート!CS$17-【入力】吸収量・排出量算定シート!$CF$17)),幹材積成長量!$I$7:$I$148,0),MATCH(【入力】吸収量・排出量算定シート!$G171,幹材積成長量!$I$7:$K$7,0)),IF($F171="地位Ⅲ",INDEX(幹材積成長量!$O$7:$Q$148,MATCH((【入力】吸収量・排出量算定シート!$H171+(【入力】吸収量・排出量算定シート!CS$17-【入力】吸収量・排出量算定シート!$CF$17)),幹材積成長量!$O$7:$O$148,0),MATCH(【入力】吸収量・排出量算定シート!$G171,幹材積成長量!$O$7:$Q$7,0)),INDEX(幹材積成長量!$L$7:$N$148,MATCH((【入力】吸収量・排出量算定シート!$H171+(【入力】吸収量・排出量算定シート!CS$17-【入力】吸収量・排出量算定シート!$CF$17)),幹材積成長量!$L$7:$L$148,0),MATCH(【入力】吸収量・排出量算定シート!$G171,幹材積成長量!$L$7:$N$7,0)))),0)</f>
        <v>0</v>
      </c>
      <c r="CT171" s="2">
        <f>IFERROR(IF($F171="地位Ⅰ",INDEX(幹材積成長量!$I$7:$K$148,MATCH((【入力】吸収量・排出量算定シート!$H171+(【入力】吸収量・排出量算定シート!CT$17-【入力】吸収量・排出量算定シート!$CF$17)),幹材積成長量!$I$7:$I$148,0),MATCH(【入力】吸収量・排出量算定シート!$G171,幹材積成長量!$I$7:$K$7,0)),IF($F171="地位Ⅲ",INDEX(幹材積成長量!$O$7:$Q$148,MATCH((【入力】吸収量・排出量算定シート!$H171+(【入力】吸収量・排出量算定シート!CT$17-【入力】吸収量・排出量算定シート!$CF$17)),幹材積成長量!$O$7:$O$148,0),MATCH(【入力】吸収量・排出量算定シート!$G171,幹材積成長量!$O$7:$Q$7,0)),INDEX(幹材積成長量!$L$7:$N$148,MATCH((【入力】吸収量・排出量算定シート!$H171+(【入力】吸収量・排出量算定シート!CT$17-【入力】吸収量・排出量算定シート!$CF$17)),幹材積成長量!$L$7:$L$148,0),MATCH(【入力】吸収量・排出量算定シート!$G171,幹材積成長量!$L$7:$N$7,0)))),0)</f>
        <v>0</v>
      </c>
      <c r="CU171" s="2">
        <f>IFERROR(IF($F171="地位Ⅰ",INDEX(幹材積成長量!$I$7:$K$148,MATCH((【入力】吸収量・排出量算定シート!$H171+(【入力】吸収量・排出量算定シート!CU$17-【入力】吸収量・排出量算定シート!$CF$17)),幹材積成長量!$I$7:$I$148,0),MATCH(【入力】吸収量・排出量算定シート!$G171,幹材積成長量!$I$7:$K$7,0)),IF($F171="地位Ⅲ",INDEX(幹材積成長量!$O$7:$Q$148,MATCH((【入力】吸収量・排出量算定シート!$H171+(【入力】吸収量・排出量算定シート!CU$17-【入力】吸収量・排出量算定シート!$CF$17)),幹材積成長量!$O$7:$O$148,0),MATCH(【入力】吸収量・排出量算定シート!$G171,幹材積成長量!$O$7:$Q$7,0)),INDEX(幹材積成長量!$L$7:$N$148,MATCH((【入力】吸収量・排出量算定シート!$H171+(【入力】吸収量・排出量算定シート!CU$17-【入力】吸収量・排出量算定シート!$CF$17)),幹材積成長量!$L$7:$L$148,0),MATCH(【入力】吸収量・排出量算定シート!$G171,幹材積成長量!$L$7:$N$7,0)))),0)</f>
        <v>0</v>
      </c>
      <c r="CV171" s="2">
        <f>IFERROR(IF($F171="地位Ⅰ",INDEX(幹材積成長量!$I$7:$K$148,MATCH((【入力】吸収量・排出量算定シート!$H171+(【入力】吸収量・排出量算定シート!CV$17-【入力】吸収量・排出量算定シート!$CF$17)),幹材積成長量!$I$7:$I$148,0),MATCH(【入力】吸収量・排出量算定シート!$G171,幹材積成長量!$I$7:$K$7,0)),IF($F171="地位Ⅲ",INDEX(幹材積成長量!$O$7:$Q$148,MATCH((【入力】吸収量・排出量算定シート!$H171+(【入力】吸収量・排出量算定シート!CV$17-【入力】吸収量・排出量算定シート!$CF$17)),幹材積成長量!$O$7:$O$148,0),MATCH(【入力】吸収量・排出量算定シート!$G171,幹材積成長量!$O$7:$Q$7,0)),INDEX(幹材積成長量!$L$7:$N$148,MATCH((【入力】吸収量・排出量算定シート!$H171+(【入力】吸収量・排出量算定シート!CV$17-【入力】吸収量・排出量算定シート!$CF$17)),幹材積成長量!$L$7:$L$148,0),MATCH(【入力】吸収量・排出量算定シート!$G171,幹材積成長量!$L$7:$N$7,0)))),0)</f>
        <v>0</v>
      </c>
      <c r="CW171" s="2">
        <f t="shared" si="284"/>
        <v>0</v>
      </c>
      <c r="CX171" s="2">
        <f t="shared" si="285"/>
        <v>0</v>
      </c>
      <c r="CY171" s="2">
        <f t="shared" si="286"/>
        <v>0</v>
      </c>
      <c r="CZ171" s="2">
        <f t="shared" si="287"/>
        <v>0</v>
      </c>
      <c r="DA171" s="2">
        <f t="shared" si="288"/>
        <v>0</v>
      </c>
      <c r="DB171" s="2">
        <f t="shared" si="289"/>
        <v>0</v>
      </c>
      <c r="DC171" s="2">
        <f t="shared" si="290"/>
        <v>0</v>
      </c>
      <c r="DD171" s="2">
        <f t="shared" si="291"/>
        <v>0</v>
      </c>
      <c r="DE171" s="2">
        <f t="shared" si="292"/>
        <v>0</v>
      </c>
      <c r="DF171" s="2">
        <f t="shared" si="293"/>
        <v>0</v>
      </c>
      <c r="DG171" s="2">
        <f t="shared" si="294"/>
        <v>0</v>
      </c>
      <c r="DH171" s="2">
        <f t="shared" si="295"/>
        <v>0</v>
      </c>
      <c r="DI171" s="2">
        <f t="shared" si="296"/>
        <v>0</v>
      </c>
      <c r="DJ171" s="2">
        <f t="shared" si="297"/>
        <v>0</v>
      </c>
      <c r="DK171" s="2">
        <f t="shared" si="298"/>
        <v>0</v>
      </c>
      <c r="DL171" s="2">
        <f t="shared" si="299"/>
        <v>0</v>
      </c>
      <c r="DM171" s="2">
        <f t="shared" si="300"/>
        <v>0</v>
      </c>
      <c r="DN171" s="187">
        <f>IFERROR(IF($F171="地位Ⅰ",INDEX(幹材積成長量!$AE$7:$AG$14,8,MATCH(【入力】吸収量・排出量算定シート!$G171,幹材積成長量!$AE$7:$AG$7,0)),IF($F171="地位Ⅲ",INDEX(幹材積成長量!$AK$7:$AM$14,8,MATCH(【入力】吸収量・排出量算定シート!$G171,幹材積成長量!$AK$7:$AM$7,0)),INDEX(幹材積成長量!$AH$7:$AJ$14,8,MATCH(【入力】吸収量・排出量算定シート!$G171,幹材積成長量!$AH$7:$AJ$7,0)))),0)</f>
        <v>0</v>
      </c>
      <c r="DO171" s="187">
        <f>IFERROR(IF($F171="地位Ⅰ",INDEX(幹材積成長量!$AE$7:$AG$14,8,MATCH(【入力】吸収量・排出量算定シート!$G171,幹材積成長量!$AE$7:$AG$7,0)),IF($F171="地位Ⅲ",INDEX(幹材積成長量!$AK$7:$AM$14,8,MATCH(【入力】吸収量・排出量算定シート!$G171,幹材積成長量!$AK$7:$AM$7,0)),INDEX(幹材積成長量!$AH$7:$AJ$14,8,MATCH(【入力】吸収量・排出量算定シート!$G171,幹材積成長量!$AH$7:$AJ$7,0)))),0)</f>
        <v>0</v>
      </c>
      <c r="DP171" s="187">
        <f>IFERROR(IF($F171="地位Ⅰ",INDEX(幹材積成長量!$AE$7:$AG$14,8,MATCH(【入力】吸収量・排出量算定シート!$G171,幹材積成長量!$AE$7:$AG$7,0)),IF($F171="地位Ⅲ",INDEX(幹材積成長量!$AK$7:$AM$14,8,MATCH(【入力】吸収量・排出量算定シート!$G171,幹材積成長量!$AK$7:$AM$7,0)),INDEX(幹材積成長量!$AH$7:$AJ$14,8,MATCH(【入力】吸収量・排出量算定シート!$G171,幹材積成長量!$AH$7:$AJ$7,0)))),0)</f>
        <v>0</v>
      </c>
      <c r="DQ171" s="187">
        <f>IFERROR(IF($F171="地位Ⅰ",INDEX(幹材積成長量!$AE$7:$AG$14,8,MATCH(【入力】吸収量・排出量算定シート!$G171,幹材積成長量!$AE$7:$AG$7,0)),IF($F171="地位Ⅲ",INDEX(幹材積成長量!$AK$7:$AM$14,8,MATCH(【入力】吸収量・排出量算定シート!$G171,幹材積成長量!$AK$7:$AM$7,0)),INDEX(幹材積成長量!$AH$7:$AJ$14,8,MATCH(【入力】吸収量・排出量算定シート!$G171,幹材積成長量!$AH$7:$AJ$7,0)))),0)</f>
        <v>0</v>
      </c>
      <c r="DR171" s="187">
        <f>IFERROR(IF($F171="地位Ⅰ",INDEX(幹材積成長量!$AE$7:$AG$14,8,MATCH(【入力】吸収量・排出量算定シート!$G171,幹材積成長量!$AE$7:$AG$7,0)),IF($F171="地位Ⅲ",INDEX(幹材積成長量!$AK$7:$AM$14,8,MATCH(【入力】吸収量・排出量算定シート!$G171,幹材積成長量!$AK$7:$AM$7,0)),INDEX(幹材積成長量!$AH$7:$AJ$14,8,MATCH(【入力】吸収量・排出量算定シート!$G171,幹材積成長量!$AH$7:$AJ$7,0)))),0)</f>
        <v>0</v>
      </c>
      <c r="DS171" s="187">
        <f>IFERROR(IF($F171="地位Ⅰ",INDEX(幹材積成長量!$AE$7:$AG$14,8,MATCH(【入力】吸収量・排出量算定シート!$G171,幹材積成長量!$AE$7:$AG$7,0)),IF($F171="地位Ⅲ",INDEX(幹材積成長量!$AK$7:$AM$14,8,MATCH(【入力】吸収量・排出量算定シート!$G171,幹材積成長量!$AK$7:$AM$7,0)),INDEX(幹材積成長量!$AH$7:$AJ$14,8,MATCH(【入力】吸収量・排出量算定シート!$G171,幹材積成長量!$AH$7:$AJ$7,0)))),0)</f>
        <v>0</v>
      </c>
      <c r="DT171" s="187">
        <f>IFERROR(IF($F171="地位Ⅰ",INDEX(幹材積成長量!$AE$7:$AG$14,8,MATCH(【入力】吸収量・排出量算定シート!$G171,幹材積成長量!$AE$7:$AG$7,0)),IF($F171="地位Ⅲ",INDEX(幹材積成長量!$AK$7:$AM$14,8,MATCH(【入力】吸収量・排出量算定シート!$G171,幹材積成長量!$AK$7:$AM$7,0)),INDEX(幹材積成長量!$AH$7:$AJ$14,8,MATCH(【入力】吸収量・排出量算定シート!$G171,幹材積成長量!$AH$7:$AJ$7,0)))),0)</f>
        <v>0</v>
      </c>
      <c r="DU171" s="187">
        <f>IFERROR(IF($F171="地位Ⅰ",INDEX(幹材積成長量!$AE$7:$AG$14,8,MATCH(【入力】吸収量・排出量算定シート!$G171,幹材積成長量!$AE$7:$AG$7,0)),IF($F171="地位Ⅲ",INDEX(幹材積成長量!$AK$7:$AM$14,8,MATCH(【入力】吸収量・排出量算定シート!$G171,幹材積成長量!$AK$7:$AM$7,0)),INDEX(幹材積成長量!$AH$7:$AJ$14,8,MATCH(【入力】吸収量・排出量算定シート!$G171,幹材積成長量!$AH$7:$AJ$7,0)))),0)</f>
        <v>0</v>
      </c>
      <c r="DV171" s="187">
        <f>IFERROR(IF($F171="地位Ⅰ",INDEX(幹材積成長量!$AE$7:$AG$14,8,MATCH(【入力】吸収量・排出量算定シート!$G171,幹材積成長量!$AE$7:$AG$7,0)),IF($F171="地位Ⅲ",INDEX(幹材積成長量!$AK$7:$AM$14,8,MATCH(【入力】吸収量・排出量算定シート!$G171,幹材積成長量!$AK$7:$AM$7,0)),INDEX(幹材積成長量!$AH$7:$AJ$14,8,MATCH(【入力】吸収量・排出量算定シート!$G171,幹材積成長量!$AH$7:$AJ$7,0)))),0)</f>
        <v>0</v>
      </c>
      <c r="DW171" s="187">
        <f>IFERROR(IF($F171="地位Ⅰ",INDEX(幹材積成長量!$AE$7:$AG$14,8,MATCH(【入力】吸収量・排出量算定シート!$G171,幹材積成長量!$AE$7:$AG$7,0)),IF($F171="地位Ⅲ",INDEX(幹材積成長量!$AK$7:$AM$14,8,MATCH(【入力】吸収量・排出量算定シート!$G171,幹材積成長量!$AK$7:$AM$7,0)),INDEX(幹材積成長量!$AH$7:$AJ$14,8,MATCH(【入力】吸収量・排出量算定シート!$G171,幹材積成長量!$AH$7:$AJ$7,0)))),0)</f>
        <v>0</v>
      </c>
      <c r="DX171" s="187">
        <f>IFERROR(IF($F171="地位Ⅰ",INDEX(幹材積成長量!$AE$7:$AG$14,8,MATCH(【入力】吸収量・排出量算定シート!$G171,幹材積成長量!$AE$7:$AG$7,0)),IF($F171="地位Ⅲ",INDEX(幹材積成長量!$AK$7:$AM$14,8,MATCH(【入力】吸収量・排出量算定シート!$G171,幹材積成長量!$AK$7:$AM$7,0)),INDEX(幹材積成長量!$AH$7:$AJ$14,8,MATCH(【入力】吸収量・排出量算定シート!$G171,幹材積成長量!$AH$7:$AJ$7,0)))),0)</f>
        <v>0</v>
      </c>
      <c r="DY171" s="187">
        <f>IFERROR(IF($F171="地位Ⅰ",INDEX(幹材積成長量!$AE$7:$AG$14,8,MATCH(【入力】吸収量・排出量算定シート!$G171,幹材積成長量!$AE$7:$AG$7,0)),IF($F171="地位Ⅲ",INDEX(幹材積成長量!$AK$7:$AM$14,8,MATCH(【入力】吸収量・排出量算定シート!$G171,幹材積成長量!$AK$7:$AM$7,0)),INDEX(幹材積成長量!$AH$7:$AJ$14,8,MATCH(【入力】吸収量・排出量算定シート!$G171,幹材積成長量!$AH$7:$AJ$7,0)))),0)</f>
        <v>0</v>
      </c>
      <c r="DZ171" s="187">
        <f>IFERROR(IF($F171="地位Ⅰ",INDEX(幹材積成長量!$AE$7:$AG$14,8,MATCH(【入力】吸収量・排出量算定シート!$G171,幹材積成長量!$AE$7:$AG$7,0)),IF($F171="地位Ⅲ",INDEX(幹材積成長量!$AK$7:$AM$14,8,MATCH(【入力】吸収量・排出量算定シート!$G171,幹材積成長量!$AK$7:$AM$7,0)),INDEX(幹材積成長量!$AH$7:$AJ$14,8,MATCH(【入力】吸収量・排出量算定シート!$G171,幹材積成長量!$AH$7:$AJ$7,0)))),0)</f>
        <v>0</v>
      </c>
      <c r="EA171" s="187">
        <f>IFERROR(IF($F171="地位Ⅰ",INDEX(幹材積成長量!$AE$7:$AG$14,8,MATCH(【入力】吸収量・排出量算定シート!$G171,幹材積成長量!$AE$7:$AG$7,0)),IF($F171="地位Ⅲ",INDEX(幹材積成長量!$AK$7:$AM$14,8,MATCH(【入力】吸収量・排出量算定シート!$G171,幹材積成長量!$AK$7:$AM$7,0)),INDEX(幹材積成長量!$AH$7:$AJ$14,8,MATCH(【入力】吸収量・排出量算定シート!$G171,幹材積成長量!$AH$7:$AJ$7,0)))),0)</f>
        <v>0</v>
      </c>
      <c r="EB171" s="187">
        <f>IFERROR(IF($F171="地位Ⅰ",INDEX(幹材積成長量!$AE$7:$AG$14,8,MATCH(【入力】吸収量・排出量算定シート!$G171,幹材積成長量!$AE$7:$AG$7,0)),IF($F171="地位Ⅲ",INDEX(幹材積成長量!$AK$7:$AM$14,8,MATCH(【入力】吸収量・排出量算定シート!$G171,幹材積成長量!$AK$7:$AM$7,0)),INDEX(幹材積成長量!$AH$7:$AJ$14,8,MATCH(【入力】吸収量・排出量算定シート!$G171,幹材積成長量!$AH$7:$AJ$7,0)))),0)</f>
        <v>0</v>
      </c>
      <c r="EC171" s="187">
        <f>IFERROR(IF($F171="地位Ⅰ",INDEX(幹材積成長量!$AE$7:$AG$14,8,MATCH(【入力】吸収量・排出量算定シート!$G171,幹材積成長量!$AE$7:$AG$7,0)),IF($F171="地位Ⅲ",INDEX(幹材積成長量!$AK$7:$AM$14,8,MATCH(【入力】吸収量・排出量算定シート!$G171,幹材積成長量!$AK$7:$AM$7,0)),INDEX(幹材積成長量!$AH$7:$AJ$14,8,MATCH(【入力】吸収量・排出量算定シート!$G171,幹材積成長量!$AH$7:$AJ$7,0)))),0)</f>
        <v>0</v>
      </c>
      <c r="ED171" s="186">
        <f t="shared" si="301"/>
        <v>0</v>
      </c>
      <c r="EE171" s="186">
        <f t="shared" si="302"/>
        <v>0</v>
      </c>
      <c r="EF171" s="186">
        <f t="shared" si="303"/>
        <v>0</v>
      </c>
      <c r="EG171" s="186">
        <f t="shared" si="304"/>
        <v>0</v>
      </c>
      <c r="EH171" s="186">
        <f t="shared" si="305"/>
        <v>0</v>
      </c>
      <c r="EI171" s="186">
        <f t="shared" si="306"/>
        <v>0</v>
      </c>
      <c r="EJ171" s="186">
        <f t="shared" si="307"/>
        <v>0</v>
      </c>
      <c r="EK171" s="186">
        <f t="shared" si="308"/>
        <v>0</v>
      </c>
      <c r="EL171" s="186">
        <f t="shared" si="309"/>
        <v>0</v>
      </c>
      <c r="EM171" s="186">
        <f t="shared" si="310"/>
        <v>0</v>
      </c>
      <c r="EN171" s="186">
        <f t="shared" si="311"/>
        <v>0</v>
      </c>
      <c r="EO171" s="186">
        <f t="shared" si="312"/>
        <v>0</v>
      </c>
      <c r="EP171" s="186">
        <f t="shared" si="313"/>
        <v>0</v>
      </c>
      <c r="EQ171" s="186">
        <f t="shared" si="314"/>
        <v>0</v>
      </c>
      <c r="ER171" s="186">
        <f t="shared" si="315"/>
        <v>0</v>
      </c>
      <c r="ES171" s="186">
        <f t="shared" si="316"/>
        <v>0</v>
      </c>
      <c r="ET171" s="186">
        <f t="shared" si="317"/>
        <v>0</v>
      </c>
    </row>
    <row r="172" spans="2:150" x14ac:dyDescent="0.3">
      <c r="B172" s="3"/>
      <c r="C172" s="3"/>
      <c r="D172" s="3"/>
      <c r="E172" s="3"/>
      <c r="G172" s="217"/>
      <c r="J172" s="3"/>
      <c r="M172" s="187">
        <f>IFERROR(IF($F172="地位Ⅰ",INDEX(幹材積成長量!$S$7:$U$148,MATCH(【入力】吸収量・排出量算定シート!$H172+(M$17-$M$17),幹材積成長量!$S$7:$S$148,0),MATCH($G172,幹材積成長量!$S$7:$U$7,0)),IF($F172="地位Ⅲ",INDEX(幹材積成長量!$Y$7:$AA$148,MATCH(【入力】吸収量・排出量算定シート!$H172+(M$17-$M$17),幹材積成長量!$Y$7:$Y$148,0),MATCH($G172,幹材積成長量!$Y$7:$AA$7,0)),INDEX(幹材積成長量!$V$7:$X$148,MATCH(【入力】吸収量・排出量算定シート!$H172+(M$17-$M$17),幹材積成長量!$V$7:$V$148,0),MATCH($G172,幹材積成長量!$V$7:$X$7,0)))),0)</f>
        <v>0</v>
      </c>
      <c r="N172" s="187">
        <f>IFERROR(IF($F172="地位Ⅰ",INDEX(幹材積成長量!$S$7:$U$148,MATCH(【入力】吸収量・排出量算定シート!$H172+(N$17-$M$17),幹材積成長量!$S$7:$S$148,0),MATCH($G172,幹材積成長量!$S$7:$U$7,0)),IF($F172="地位Ⅲ",INDEX(幹材積成長量!$Y$7:$AA$148,MATCH(【入力】吸収量・排出量算定シート!$H172+(N$17-$M$17),幹材積成長量!$Y$7:$Y$148,0),MATCH($G172,幹材積成長量!$Y$7:$AA$7,0)),INDEX(幹材積成長量!$V$7:$X$148,MATCH(【入力】吸収量・排出量算定シート!$H172+(N$17-$M$17),幹材積成長量!$V$7:$V$148,0),MATCH($G172,幹材積成長量!$V$7:$X$7,0)))),0)</f>
        <v>0</v>
      </c>
      <c r="O172" s="187">
        <f>IFERROR(IF($F172="地位Ⅰ",INDEX(幹材積成長量!$S$7:$U$148,MATCH(【入力】吸収量・排出量算定シート!$H172+(O$17-$M$17),幹材積成長量!$S$7:$S$148,0),MATCH($G172,幹材積成長量!$S$7:$U$7,0)),IF($F172="地位Ⅲ",INDEX(幹材積成長量!$Y$7:$AA$148,MATCH(【入力】吸収量・排出量算定シート!$H172+(O$17-$M$17),幹材積成長量!$Y$7:$Y$148,0),MATCH($G172,幹材積成長量!$Y$7:$AA$7,0)),INDEX(幹材積成長量!$V$7:$X$148,MATCH(【入力】吸収量・排出量算定シート!$H172+(O$17-$M$17),幹材積成長量!$V$7:$V$148,0),MATCH($G172,幹材積成長量!$V$7:$X$7,0)))),0)</f>
        <v>0</v>
      </c>
      <c r="P172" s="187">
        <f>IFERROR(IF($F172="地位Ⅰ",INDEX(幹材積成長量!$S$7:$U$148,MATCH(【入力】吸収量・排出量算定シート!$H172+(P$17-$M$17),幹材積成長量!$S$7:$S$148,0),MATCH($G172,幹材積成長量!$S$7:$U$7,0)),IF($F172="地位Ⅲ",INDEX(幹材積成長量!$Y$7:$AA$148,MATCH(【入力】吸収量・排出量算定シート!$H172+(P$17-$M$17),幹材積成長量!$Y$7:$Y$148,0),MATCH($G172,幹材積成長量!$Y$7:$AA$7,0)),INDEX(幹材積成長量!$V$7:$X$148,MATCH(【入力】吸収量・排出量算定シート!$H172+(P$17-$M$17),幹材積成長量!$V$7:$V$148,0),MATCH($G172,幹材積成長量!$V$7:$X$7,0)))),0)</f>
        <v>0</v>
      </c>
      <c r="Q172" s="187">
        <f>IFERROR(IF($F172="地位Ⅰ",INDEX(幹材積成長量!$S$7:$U$148,MATCH(【入力】吸収量・排出量算定シート!$H172+(Q$17-$M$17),幹材積成長量!$S$7:$S$148,0),MATCH($G172,幹材積成長量!$S$7:$U$7,0)),IF($F172="地位Ⅲ",INDEX(幹材積成長量!$Y$7:$AA$148,MATCH(【入力】吸収量・排出量算定シート!$H172+(Q$17-$M$17),幹材積成長量!$Y$7:$Y$148,0),MATCH($G172,幹材積成長量!$Y$7:$AA$7,0)),INDEX(幹材積成長量!$V$7:$X$148,MATCH(【入力】吸収量・排出量算定シート!$H172+(Q$17-$M$17),幹材積成長量!$V$7:$V$148,0),MATCH($G172,幹材積成長量!$V$7:$X$7,0)))),0)</f>
        <v>0</v>
      </c>
      <c r="R172" s="187">
        <f>IFERROR(IF($F172="地位Ⅰ",INDEX(幹材積成長量!$S$7:$U$148,MATCH(【入力】吸収量・排出量算定シート!$H172+(R$17-$M$17),幹材積成長量!$S$7:$S$148,0),MATCH($G172,幹材積成長量!$S$7:$U$7,0)),IF($F172="地位Ⅲ",INDEX(幹材積成長量!$Y$7:$AA$148,MATCH(【入力】吸収量・排出量算定シート!$H172+(R$17-$M$17),幹材積成長量!$Y$7:$Y$148,0),MATCH($G172,幹材積成長量!$Y$7:$AA$7,0)),INDEX(幹材積成長量!$V$7:$X$148,MATCH(【入力】吸収量・排出量算定シート!$H172+(R$17-$M$17),幹材積成長量!$V$7:$V$148,0),MATCH($G172,幹材積成長量!$V$7:$X$7,0)))),0)</f>
        <v>0</v>
      </c>
      <c r="S172" s="187">
        <f>IFERROR(IF($F172="地位Ⅰ",INDEX(幹材積成長量!$S$7:$U$148,MATCH(【入力】吸収量・排出量算定シート!$H172+(S$17-$M$17),幹材積成長量!$S$7:$S$148,0),MATCH($G172,幹材積成長量!$S$7:$U$7,0)),IF($F172="地位Ⅲ",INDEX(幹材積成長量!$Y$7:$AA$148,MATCH(【入力】吸収量・排出量算定シート!$H172+(S$17-$M$17),幹材積成長量!$Y$7:$Y$148,0),MATCH($G172,幹材積成長量!$Y$7:$AA$7,0)),INDEX(幹材積成長量!$V$7:$X$148,MATCH(【入力】吸収量・排出量算定シート!$H172+(S$17-$M$17),幹材積成長量!$V$7:$V$148,0),MATCH($G172,幹材積成長量!$V$7:$X$7,0)))),0)</f>
        <v>0</v>
      </c>
      <c r="T172" s="187">
        <f>IFERROR(IF($F172="地位Ⅰ",INDEX(幹材積成長量!$S$7:$U$148,MATCH(【入力】吸収量・排出量算定シート!$H172+(T$17-$M$17),幹材積成長量!$S$7:$S$148,0),MATCH($G172,幹材積成長量!$S$7:$U$7,0)),IF($F172="地位Ⅲ",INDEX(幹材積成長量!$Y$7:$AA$148,MATCH(【入力】吸収量・排出量算定シート!$H172+(T$17-$M$17),幹材積成長量!$Y$7:$Y$148,0),MATCH($G172,幹材積成長量!$Y$7:$AA$7,0)),INDEX(幹材積成長量!$V$7:$X$148,MATCH(【入力】吸収量・排出量算定シート!$H172+(T$17-$M$17),幹材積成長量!$V$7:$V$148,0),MATCH($G172,幹材積成長量!$V$7:$X$7,0)))),0)</f>
        <v>0</v>
      </c>
      <c r="U172" s="187">
        <f>IFERROR(IF($F172="地位Ⅰ",INDEX(幹材積成長量!$S$7:$U$148,MATCH(【入力】吸収量・排出量算定シート!$H172+(U$17-$M$17),幹材積成長量!$S$7:$S$148,0),MATCH($G172,幹材積成長量!$S$7:$U$7,0)),IF($F172="地位Ⅲ",INDEX(幹材積成長量!$Y$7:$AA$148,MATCH(【入力】吸収量・排出量算定シート!$H172+(U$17-$M$17),幹材積成長量!$Y$7:$Y$148,0),MATCH($G172,幹材積成長量!$Y$7:$AA$7,0)),INDEX(幹材積成長量!$V$7:$X$148,MATCH(【入力】吸収量・排出量算定シート!$H172+(U$17-$M$17),幹材積成長量!$V$7:$V$148,0),MATCH($G172,幹材積成長量!$V$7:$X$7,0)))),0)</f>
        <v>0</v>
      </c>
      <c r="V172" s="187">
        <f>IFERROR(IF($F172="地位Ⅰ",INDEX(幹材積成長量!$S$7:$U$148,MATCH(【入力】吸収量・排出量算定シート!$H172+(V$17-$M$17),幹材積成長量!$S$7:$S$148,0),MATCH($G172,幹材積成長量!$S$7:$U$7,0)),IF($F172="地位Ⅲ",INDEX(幹材積成長量!$Y$7:$AA$148,MATCH(【入力】吸収量・排出量算定シート!$H172+(V$17-$M$17),幹材積成長量!$Y$7:$Y$148,0),MATCH($G172,幹材積成長量!$Y$7:$AA$7,0)),INDEX(幹材積成長量!$V$7:$X$148,MATCH(【入力】吸収量・排出量算定シート!$H172+(V$17-$M$17),幹材積成長量!$V$7:$V$148,0),MATCH($G172,幹材積成長量!$V$7:$X$7,0)))),0)</f>
        <v>0</v>
      </c>
      <c r="W172" s="187">
        <f>IFERROR(IF($F172="地位Ⅰ",INDEX(幹材積成長量!$S$7:$U$148,MATCH(【入力】吸収量・排出量算定シート!$H172+(W$17-$M$17),幹材積成長量!$S$7:$S$148,0),MATCH($G172,幹材積成長量!$S$7:$U$7,0)),IF($F172="地位Ⅲ",INDEX(幹材積成長量!$Y$7:$AA$148,MATCH(【入力】吸収量・排出量算定シート!$H172+(W$17-$M$17),幹材積成長量!$Y$7:$Y$148,0),MATCH($G172,幹材積成長量!$Y$7:$AA$7,0)),INDEX(幹材積成長量!$V$7:$X$148,MATCH(【入力】吸収量・排出量算定シート!$H172+(W$17-$M$17),幹材積成長量!$V$7:$V$148,0),MATCH($G172,幹材積成長量!$V$7:$X$7,0)))),0)</f>
        <v>0</v>
      </c>
      <c r="X172" s="187">
        <f>IFERROR(IF($F172="地位Ⅰ",INDEX(幹材積成長量!$S$7:$U$148,MATCH(【入力】吸収量・排出量算定シート!$H172+(X$17-$M$17),幹材積成長量!$S$7:$S$148,0),MATCH($G172,幹材積成長量!$S$7:$U$7,0)),IF($F172="地位Ⅲ",INDEX(幹材積成長量!$Y$7:$AA$148,MATCH(【入力】吸収量・排出量算定シート!$H172+(X$17-$M$17),幹材積成長量!$Y$7:$Y$148,0),MATCH($G172,幹材積成長量!$Y$7:$AA$7,0)),INDEX(幹材積成長量!$V$7:$X$148,MATCH(【入力】吸収量・排出量算定シート!$H172+(X$17-$M$17),幹材積成長量!$V$7:$V$148,0),MATCH($G172,幹材積成長量!$V$7:$X$7,0)))),0)</f>
        <v>0</v>
      </c>
      <c r="Y172" s="187">
        <f>IFERROR(IF($F172="地位Ⅰ",INDEX(幹材積成長量!$S$7:$U$148,MATCH(【入力】吸収量・排出量算定シート!$H172+(Y$17-$M$17),幹材積成長量!$S$7:$S$148,0),MATCH($G172,幹材積成長量!$S$7:$U$7,0)),IF($F172="地位Ⅲ",INDEX(幹材積成長量!$Y$7:$AA$148,MATCH(【入力】吸収量・排出量算定シート!$H172+(Y$17-$M$17),幹材積成長量!$Y$7:$Y$148,0),MATCH($G172,幹材積成長量!$Y$7:$AA$7,0)),INDEX(幹材積成長量!$V$7:$X$148,MATCH(【入力】吸収量・排出量算定シート!$H172+(Y$17-$M$17),幹材積成長量!$V$7:$V$148,0),MATCH($G172,幹材積成長量!$V$7:$X$7,0)))),0)</f>
        <v>0</v>
      </c>
      <c r="Z172" s="187">
        <f>IFERROR(IF($F172="地位Ⅰ",INDEX(幹材積成長量!$S$7:$U$148,MATCH(【入力】吸収量・排出量算定シート!$H172+(Z$17-$M$17),幹材積成長量!$S$7:$S$148,0),MATCH($G172,幹材積成長量!$S$7:$U$7,0)),IF($F172="地位Ⅲ",INDEX(幹材積成長量!$Y$7:$AA$148,MATCH(【入力】吸収量・排出量算定シート!$H172+(Z$17-$M$17),幹材積成長量!$Y$7:$Y$148,0),MATCH($G172,幹材積成長量!$Y$7:$AA$7,0)),INDEX(幹材積成長量!$V$7:$X$148,MATCH(【入力】吸収量・排出量算定シート!$H172+(Z$17-$M$17),幹材積成長量!$V$7:$V$148,0),MATCH($G172,幹材積成長量!$V$7:$X$7,0)))),0)</f>
        <v>0</v>
      </c>
      <c r="AA172" s="187">
        <f>IFERROR(IF($F172="地位Ⅰ",INDEX(幹材積成長量!$S$7:$U$148,MATCH(【入力】吸収量・排出量算定シート!$H172+(AA$17-$M$17),幹材積成長量!$S$7:$S$148,0),MATCH($G172,幹材積成長量!$S$7:$U$7,0)),IF($F172="地位Ⅲ",INDEX(幹材積成長量!$Y$7:$AA$148,MATCH(【入力】吸収量・排出量算定シート!$H172+(AA$17-$M$17),幹材積成長量!$Y$7:$Y$148,0),MATCH($G172,幹材積成長量!$Y$7:$AA$7,0)),INDEX(幹材積成長量!$V$7:$X$148,MATCH(【入力】吸収量・排出量算定シート!$H172+(AA$17-$M$17),幹材積成長量!$V$7:$V$148,0),MATCH($G172,幹材積成長量!$V$7:$X$7,0)))),0)</f>
        <v>0</v>
      </c>
      <c r="AB172" s="187">
        <f>IFERROR(IF($F172="地位Ⅰ",INDEX(幹材積成長量!$S$7:$U$148,MATCH(【入力】吸収量・排出量算定シート!$H172+(AB$17-$M$17),幹材積成長量!$S$7:$S$148,0),MATCH($G172,幹材積成長量!$S$7:$U$7,0)),IF($F172="地位Ⅲ",INDEX(幹材積成長量!$Y$7:$AA$148,MATCH(【入力】吸収量・排出量算定シート!$H172+(AB$17-$M$17),幹材積成長量!$Y$7:$Y$148,0),MATCH($G172,幹材積成長量!$Y$7:$AA$7,0)),INDEX(幹材積成長量!$V$7:$X$148,MATCH(【入力】吸収量・排出量算定シート!$H172+(AB$17-$M$17),幹材積成長量!$V$7:$V$148,0),MATCH($G172,幹材積成長量!$V$7:$X$7,0)))),0)</f>
        <v>0</v>
      </c>
      <c r="AC172" s="187">
        <f>IFERROR(IF($F172="地位Ⅰ",INDEX(幹材積成長量!$S$7:$U$148,MATCH(【入力】吸収量・排出量算定シート!$H172+(AC$17-$M$17),幹材積成長量!$S$7:$S$148,0),MATCH($G172,幹材積成長量!$S$7:$U$7,0)),IF($F172="地位Ⅲ",INDEX(幹材積成長量!$Y$7:$AA$148,MATCH(【入力】吸収量・排出量算定シート!$H172+(AC$17-$M$17),幹材積成長量!$Y$7:$Y$148,0),MATCH($G172,幹材積成長量!$Y$7:$AA$7,0)),INDEX(幹材積成長量!$V$7:$X$148,MATCH(【入力】吸収量・排出量算定シート!$H172+(AC$17-$M$17),幹材積成長量!$V$7:$V$148,0),MATCH($G172,幹材積成長量!$V$7:$X$7,0)))),0)</f>
        <v>0</v>
      </c>
      <c r="AD172" s="2">
        <f>IFERROR(INDEX('BEF（拡大係数）'!$A$4:$AO$154,MATCH(【入力】吸収量・排出量算定シート!$H172,'BEF（拡大係数）'!$A$4:$A$154,0),MATCH($G172,'BEF（拡大係数）'!$A$4:$AO$4,0)),0)</f>
        <v>0</v>
      </c>
      <c r="AE172" s="2">
        <f>IFERROR(INDEX('BEF（拡大係数）'!$A$4:$AO$154,MATCH(【入力】吸収量・排出量算定シート!$H172,'BEF（拡大係数）'!$A$4:$A$154,0),MATCH($G172,'BEF（拡大係数）'!$A$4:$AO$4,0)),0)</f>
        <v>0</v>
      </c>
      <c r="AF172" s="2">
        <f>IFERROR(INDEX('BEF（拡大係数）'!$A$4:$AO$154,MATCH(【入力】吸収量・排出量算定シート!$H172,'BEF（拡大係数）'!$A$4:$A$154,0),MATCH($G172,'BEF（拡大係数）'!$A$4:$AO$4,0)),0)</f>
        <v>0</v>
      </c>
      <c r="AG172" s="2">
        <f>IFERROR(INDEX('BEF（拡大係数）'!$A$4:$AO$154,MATCH(【入力】吸収量・排出量算定シート!$H172,'BEF（拡大係数）'!$A$4:$A$154,0),MATCH($G172,'BEF（拡大係数）'!$A$4:$AO$4,0)),0)</f>
        <v>0</v>
      </c>
      <c r="AH172" s="2">
        <f>IFERROR(INDEX('BEF（拡大係数）'!$A$4:$AO$154,MATCH(【入力】吸収量・排出量算定シート!$H172,'BEF（拡大係数）'!$A$4:$A$154,0),MATCH($G172,'BEF（拡大係数）'!$A$4:$AO$4,0)),0)</f>
        <v>0</v>
      </c>
      <c r="AI172" s="2">
        <f>IFERROR(INDEX('BEF（拡大係数）'!$A$4:$AO$154,MATCH(【入力】吸収量・排出量算定シート!$H172,'BEF（拡大係数）'!$A$4:$A$154,0),MATCH($G172,'BEF（拡大係数）'!$A$4:$AO$4,0)),0)</f>
        <v>0</v>
      </c>
      <c r="AJ172" s="2">
        <f>IFERROR(INDEX('BEF（拡大係数）'!$A$4:$AO$154,MATCH(【入力】吸収量・排出量算定シート!$H172,'BEF（拡大係数）'!$A$4:$A$154,0),MATCH($G172,'BEF（拡大係数）'!$A$4:$AO$4,0)),0)</f>
        <v>0</v>
      </c>
      <c r="AK172" s="2">
        <f>IFERROR(INDEX('BEF（拡大係数）'!$A$4:$AO$154,MATCH(【入力】吸収量・排出量算定シート!$H172,'BEF（拡大係数）'!$A$4:$A$154,0),MATCH($G172,'BEF（拡大係数）'!$A$4:$AO$4,0)),0)</f>
        <v>0</v>
      </c>
      <c r="AL172" s="2">
        <f>IFERROR(INDEX('BEF（拡大係数）'!$A$4:$AO$154,MATCH(【入力】吸収量・排出量算定シート!$H172,'BEF（拡大係数）'!$A$4:$A$154,0),MATCH($G172,'BEF（拡大係数）'!$A$4:$AO$4,0)),0)</f>
        <v>0</v>
      </c>
      <c r="AM172" s="2">
        <f>IFERROR(INDEX('BEF（拡大係数）'!$A$4:$AO$154,MATCH(【入力】吸収量・排出量算定シート!$H172,'BEF（拡大係数）'!$A$4:$A$154,0),MATCH($G172,'BEF（拡大係数）'!$A$4:$AO$4,0)),0)</f>
        <v>0</v>
      </c>
      <c r="AN172" s="2">
        <f>IFERROR(INDEX('BEF（拡大係数）'!$A$4:$AO$154,MATCH(【入力】吸収量・排出量算定シート!$H172,'BEF（拡大係数）'!$A$4:$A$154,0),MATCH($G172,'BEF（拡大係数）'!$A$4:$AO$4,0)),0)</f>
        <v>0</v>
      </c>
      <c r="AO172" s="2">
        <f>IFERROR(INDEX('BEF（拡大係数）'!$A$4:$AO$154,MATCH(【入力】吸収量・排出量算定シート!$H172,'BEF（拡大係数）'!$A$4:$A$154,0),MATCH($G172,'BEF（拡大係数）'!$A$4:$AO$4,0)),0)</f>
        <v>0</v>
      </c>
      <c r="AP172" s="2">
        <f>IFERROR(INDEX('BEF（拡大係数）'!$A$4:$AO$154,MATCH(【入力】吸収量・排出量算定シート!$H172,'BEF（拡大係数）'!$A$4:$A$154,0),MATCH($G172,'BEF（拡大係数）'!$A$4:$AO$4,0)),0)</f>
        <v>0</v>
      </c>
      <c r="AQ172" s="2">
        <f>IFERROR(INDEX('BEF（拡大係数）'!$A$4:$AO$154,MATCH(【入力】吸収量・排出量算定シート!$H172,'BEF（拡大係数）'!$A$4:$A$154,0),MATCH($G172,'BEF（拡大係数）'!$A$4:$AO$4,0)),0)</f>
        <v>0</v>
      </c>
      <c r="AR172" s="2">
        <f>IFERROR(INDEX('BEF（拡大係数）'!$A$4:$AO$154,MATCH(【入力】吸収量・排出量算定シート!$H172,'BEF（拡大係数）'!$A$4:$A$154,0),MATCH($G172,'BEF（拡大係数）'!$A$4:$AO$4,0)),0)</f>
        <v>0</v>
      </c>
      <c r="AS172" s="2">
        <f>IFERROR(INDEX('BEF（拡大係数）'!$A$4:$AO$154,MATCH(【入力】吸収量・排出量算定シート!$H172,'BEF（拡大係数）'!$A$4:$A$154,0),MATCH($G172,'BEF（拡大係数）'!$A$4:$AO$4,0)),0)</f>
        <v>0</v>
      </c>
      <c r="AT172" s="2">
        <f>IFERROR(INDEX('BEF（拡大係数）'!$A$4:$AO$154,MATCH(【入力】吸収量・排出量算定シート!$H172,'BEF（拡大係数）'!$A$4:$A$154,0),MATCH($G172,'BEF（拡大係数）'!$A$4:$AO$4,0)),0)</f>
        <v>0</v>
      </c>
      <c r="AU172" s="2">
        <f>IFERROR(VLOOKUP($G172,パラメータ_オリジナル!$B$6:$G$45,4,FALSE),0)</f>
        <v>0</v>
      </c>
      <c r="AV172" s="2">
        <f>IFERROR(VLOOKUP($G172,パラメータ_オリジナル!$B$6:$G$45,5,FALSE),0)</f>
        <v>0</v>
      </c>
      <c r="AW172" s="2">
        <f>IFERROR(VLOOKUP($G172,パラメータ_オリジナル!$B$6:$G$45,6,FALSE),0)</f>
        <v>0</v>
      </c>
      <c r="AX172" s="125">
        <f t="shared" si="250"/>
        <v>0</v>
      </c>
      <c r="AY172" s="125">
        <f t="shared" si="251"/>
        <v>0</v>
      </c>
      <c r="AZ172" s="125">
        <f t="shared" si="252"/>
        <v>0</v>
      </c>
      <c r="BA172" s="125">
        <f t="shared" si="253"/>
        <v>0</v>
      </c>
      <c r="BB172" s="125">
        <f t="shared" si="254"/>
        <v>0</v>
      </c>
      <c r="BC172" s="125">
        <f t="shared" si="255"/>
        <v>0</v>
      </c>
      <c r="BD172" s="125">
        <f t="shared" si="256"/>
        <v>0</v>
      </c>
      <c r="BE172" s="125">
        <f t="shared" si="257"/>
        <v>0</v>
      </c>
      <c r="BF172" s="125">
        <f t="shared" si="258"/>
        <v>0</v>
      </c>
      <c r="BG172" s="125">
        <f t="shared" si="259"/>
        <v>0</v>
      </c>
      <c r="BH172" s="125">
        <f t="shared" si="260"/>
        <v>0</v>
      </c>
      <c r="BI172" s="125">
        <f t="shared" si="261"/>
        <v>0</v>
      </c>
      <c r="BJ172" s="125">
        <f t="shared" si="262"/>
        <v>0</v>
      </c>
      <c r="BK172" s="125">
        <f t="shared" si="263"/>
        <v>0</v>
      </c>
      <c r="BL172" s="125">
        <f t="shared" si="264"/>
        <v>0</v>
      </c>
      <c r="BM172" s="125">
        <f t="shared" si="265"/>
        <v>0</v>
      </c>
      <c r="BN172" s="125">
        <f t="shared" si="266"/>
        <v>0</v>
      </c>
      <c r="BO172" s="125">
        <f t="shared" si="267"/>
        <v>0</v>
      </c>
      <c r="BP172" s="125">
        <f t="shared" si="268"/>
        <v>0</v>
      </c>
      <c r="BQ172" s="125">
        <f t="shared" si="269"/>
        <v>0</v>
      </c>
      <c r="BR172" s="125">
        <f t="shared" si="270"/>
        <v>0</v>
      </c>
      <c r="BS172" s="125">
        <f t="shared" si="271"/>
        <v>0</v>
      </c>
      <c r="BT172" s="125">
        <f t="shared" si="272"/>
        <v>0</v>
      </c>
      <c r="BU172" s="125">
        <f t="shared" si="273"/>
        <v>0</v>
      </c>
      <c r="BV172" s="125">
        <f t="shared" si="274"/>
        <v>0</v>
      </c>
      <c r="BW172" s="125">
        <f t="shared" si="275"/>
        <v>0</v>
      </c>
      <c r="BX172" s="125">
        <f t="shared" si="276"/>
        <v>0</v>
      </c>
      <c r="BY172" s="125">
        <f t="shared" si="277"/>
        <v>0</v>
      </c>
      <c r="BZ172" s="125">
        <f t="shared" si="278"/>
        <v>0</v>
      </c>
      <c r="CA172" s="125">
        <f t="shared" si="279"/>
        <v>0</v>
      </c>
      <c r="CB172" s="125">
        <f t="shared" si="280"/>
        <v>0</v>
      </c>
      <c r="CC172" s="125">
        <f t="shared" si="281"/>
        <v>0</v>
      </c>
      <c r="CD172" s="125">
        <f t="shared" si="282"/>
        <v>0</v>
      </c>
      <c r="CE172" s="125">
        <f t="shared" si="283"/>
        <v>0</v>
      </c>
      <c r="CF172" s="2">
        <f>IFERROR(IF($F172="地位Ⅰ",INDEX(幹材積成長量!$I$7:$K$148,MATCH((【入力】吸収量・排出量算定シート!$H172+(【入力】吸収量・排出量算定シート!CF$17-【入力】吸収量・排出量算定シート!$CF$17)),幹材積成長量!$I$7:$I$148,0),MATCH(【入力】吸収量・排出量算定シート!$G172,幹材積成長量!$I$7:$K$7,0)),IF($F172="地位Ⅲ",INDEX(幹材積成長量!$O$7:$Q$148,MATCH((【入力】吸収量・排出量算定シート!$H172+(【入力】吸収量・排出量算定シート!CF$17-【入力】吸収量・排出量算定シート!$CF$17)),幹材積成長量!$O$7:$O$148,0),MATCH(【入力】吸収量・排出量算定シート!$G172,幹材積成長量!$O$7:$Q$7,0)),INDEX(幹材積成長量!$L$7:$N$148,MATCH((【入力】吸収量・排出量算定シート!$H172+(【入力】吸収量・排出量算定シート!CF$17-【入力】吸収量・排出量算定シート!$CF$17)),幹材積成長量!$L$7:$L$148,0),MATCH(【入力】吸収量・排出量算定シート!$G172,幹材積成長量!$L$7:$N$7,0)))),0)</f>
        <v>0</v>
      </c>
      <c r="CG172" s="2">
        <f>IFERROR(IF($F172="地位Ⅰ",INDEX(幹材積成長量!$I$7:$K$148,MATCH((【入力】吸収量・排出量算定シート!$H172+(【入力】吸収量・排出量算定シート!CG$17-【入力】吸収量・排出量算定シート!$CF$17)),幹材積成長量!$I$7:$I$148,0),MATCH(【入力】吸収量・排出量算定シート!$G172,幹材積成長量!$I$7:$K$7,0)),IF($F172="地位Ⅲ",INDEX(幹材積成長量!$O$7:$Q$148,MATCH((【入力】吸収量・排出量算定シート!$H172+(【入力】吸収量・排出量算定シート!CG$17-【入力】吸収量・排出量算定シート!$CF$17)),幹材積成長量!$O$7:$O$148,0),MATCH(【入力】吸収量・排出量算定シート!$G172,幹材積成長量!$O$7:$Q$7,0)),INDEX(幹材積成長量!$L$7:$N$148,MATCH((【入力】吸収量・排出量算定シート!$H172+(【入力】吸収量・排出量算定シート!CG$17-【入力】吸収量・排出量算定シート!$CF$17)),幹材積成長量!$L$7:$L$148,0),MATCH(【入力】吸収量・排出量算定シート!$G172,幹材積成長量!$L$7:$N$7,0)))),0)</f>
        <v>0</v>
      </c>
      <c r="CH172" s="2">
        <f>IFERROR(IF($F172="地位Ⅰ",INDEX(幹材積成長量!$I$7:$K$148,MATCH((【入力】吸収量・排出量算定シート!$H172+(【入力】吸収量・排出量算定シート!CH$17-【入力】吸収量・排出量算定シート!$CF$17)),幹材積成長量!$I$7:$I$148,0),MATCH(【入力】吸収量・排出量算定シート!$G172,幹材積成長量!$I$7:$K$7,0)),IF($F172="地位Ⅲ",INDEX(幹材積成長量!$O$7:$Q$148,MATCH((【入力】吸収量・排出量算定シート!$H172+(【入力】吸収量・排出量算定シート!CH$17-【入力】吸収量・排出量算定シート!$CF$17)),幹材積成長量!$O$7:$O$148,0),MATCH(【入力】吸収量・排出量算定シート!$G172,幹材積成長量!$O$7:$Q$7,0)),INDEX(幹材積成長量!$L$7:$N$148,MATCH((【入力】吸収量・排出量算定シート!$H172+(【入力】吸収量・排出量算定シート!CH$17-【入力】吸収量・排出量算定シート!$CF$17)),幹材積成長量!$L$7:$L$148,0),MATCH(【入力】吸収量・排出量算定シート!$G172,幹材積成長量!$L$7:$N$7,0)))),0)</f>
        <v>0</v>
      </c>
      <c r="CI172" s="2">
        <f>IFERROR(IF($F172="地位Ⅰ",INDEX(幹材積成長量!$I$7:$K$148,MATCH((【入力】吸収量・排出量算定シート!$H172+(【入力】吸収量・排出量算定シート!CI$17-【入力】吸収量・排出量算定シート!$CF$17)),幹材積成長量!$I$7:$I$148,0),MATCH(【入力】吸収量・排出量算定シート!$G172,幹材積成長量!$I$7:$K$7,0)),IF($F172="地位Ⅲ",INDEX(幹材積成長量!$O$7:$Q$148,MATCH((【入力】吸収量・排出量算定シート!$H172+(【入力】吸収量・排出量算定シート!CI$17-【入力】吸収量・排出量算定シート!$CF$17)),幹材積成長量!$O$7:$O$148,0),MATCH(【入力】吸収量・排出量算定シート!$G172,幹材積成長量!$O$7:$Q$7,0)),INDEX(幹材積成長量!$L$7:$N$148,MATCH((【入力】吸収量・排出量算定シート!$H172+(【入力】吸収量・排出量算定シート!CI$17-【入力】吸収量・排出量算定シート!$CF$17)),幹材積成長量!$L$7:$L$148,0),MATCH(【入力】吸収量・排出量算定シート!$G172,幹材積成長量!$L$7:$N$7,0)))),0)</f>
        <v>0</v>
      </c>
      <c r="CJ172" s="2">
        <f>IFERROR(IF($F172="地位Ⅰ",INDEX(幹材積成長量!$I$7:$K$148,MATCH((【入力】吸収量・排出量算定シート!$H172+(【入力】吸収量・排出量算定シート!CJ$17-【入力】吸収量・排出量算定シート!$CF$17)),幹材積成長量!$I$7:$I$148,0),MATCH(【入力】吸収量・排出量算定シート!$G172,幹材積成長量!$I$7:$K$7,0)),IF($F172="地位Ⅲ",INDEX(幹材積成長量!$O$7:$Q$148,MATCH((【入力】吸収量・排出量算定シート!$H172+(【入力】吸収量・排出量算定シート!CJ$17-【入力】吸収量・排出量算定シート!$CF$17)),幹材積成長量!$O$7:$O$148,0),MATCH(【入力】吸収量・排出量算定シート!$G172,幹材積成長量!$O$7:$Q$7,0)),INDEX(幹材積成長量!$L$7:$N$148,MATCH((【入力】吸収量・排出量算定シート!$H172+(【入力】吸収量・排出量算定シート!CJ$17-【入力】吸収量・排出量算定シート!$CF$17)),幹材積成長量!$L$7:$L$148,0),MATCH(【入力】吸収量・排出量算定シート!$G172,幹材積成長量!$L$7:$N$7,0)))),0)</f>
        <v>0</v>
      </c>
      <c r="CK172" s="2">
        <f>IFERROR(IF($F172="地位Ⅰ",INDEX(幹材積成長量!$I$7:$K$148,MATCH((【入力】吸収量・排出量算定シート!$H172+(【入力】吸収量・排出量算定シート!CK$17-【入力】吸収量・排出量算定シート!$CF$17)),幹材積成長量!$I$7:$I$148,0),MATCH(【入力】吸収量・排出量算定シート!$G172,幹材積成長量!$I$7:$K$7,0)),IF($F172="地位Ⅲ",INDEX(幹材積成長量!$O$7:$Q$148,MATCH((【入力】吸収量・排出量算定シート!$H172+(【入力】吸収量・排出量算定シート!CK$17-【入力】吸収量・排出量算定シート!$CF$17)),幹材積成長量!$O$7:$O$148,0),MATCH(【入力】吸収量・排出量算定シート!$G172,幹材積成長量!$O$7:$Q$7,0)),INDEX(幹材積成長量!$L$7:$N$148,MATCH((【入力】吸収量・排出量算定シート!$H172+(【入力】吸収量・排出量算定シート!CK$17-【入力】吸収量・排出量算定シート!$CF$17)),幹材積成長量!$L$7:$L$148,0),MATCH(【入力】吸収量・排出量算定シート!$G172,幹材積成長量!$L$7:$N$7,0)))),0)</f>
        <v>0</v>
      </c>
      <c r="CL172" s="2">
        <f>IFERROR(IF($F172="地位Ⅰ",INDEX(幹材積成長量!$I$7:$K$148,MATCH((【入力】吸収量・排出量算定シート!$H172+(【入力】吸収量・排出量算定シート!CL$17-【入力】吸収量・排出量算定シート!$CF$17)),幹材積成長量!$I$7:$I$148,0),MATCH(【入力】吸収量・排出量算定シート!$G172,幹材積成長量!$I$7:$K$7,0)),IF($F172="地位Ⅲ",INDEX(幹材積成長量!$O$7:$Q$148,MATCH((【入力】吸収量・排出量算定シート!$H172+(【入力】吸収量・排出量算定シート!CL$17-【入力】吸収量・排出量算定シート!$CF$17)),幹材積成長量!$O$7:$O$148,0),MATCH(【入力】吸収量・排出量算定シート!$G172,幹材積成長量!$O$7:$Q$7,0)),INDEX(幹材積成長量!$L$7:$N$148,MATCH((【入力】吸収量・排出量算定シート!$H172+(【入力】吸収量・排出量算定シート!CL$17-【入力】吸収量・排出量算定シート!$CF$17)),幹材積成長量!$L$7:$L$148,0),MATCH(【入力】吸収量・排出量算定シート!$G172,幹材積成長量!$L$7:$N$7,0)))),0)</f>
        <v>0</v>
      </c>
      <c r="CM172" s="2">
        <f>IFERROR(IF($F172="地位Ⅰ",INDEX(幹材積成長量!$I$7:$K$148,MATCH((【入力】吸収量・排出量算定シート!$H172+(【入力】吸収量・排出量算定シート!CM$17-【入力】吸収量・排出量算定シート!$CF$17)),幹材積成長量!$I$7:$I$148,0),MATCH(【入力】吸収量・排出量算定シート!$G172,幹材積成長量!$I$7:$K$7,0)),IF($F172="地位Ⅲ",INDEX(幹材積成長量!$O$7:$Q$148,MATCH((【入力】吸収量・排出量算定シート!$H172+(【入力】吸収量・排出量算定シート!CM$17-【入力】吸収量・排出量算定シート!$CF$17)),幹材積成長量!$O$7:$O$148,0),MATCH(【入力】吸収量・排出量算定シート!$G172,幹材積成長量!$O$7:$Q$7,0)),INDEX(幹材積成長量!$L$7:$N$148,MATCH((【入力】吸収量・排出量算定シート!$H172+(【入力】吸収量・排出量算定シート!CM$17-【入力】吸収量・排出量算定シート!$CF$17)),幹材積成長量!$L$7:$L$148,0),MATCH(【入力】吸収量・排出量算定シート!$G172,幹材積成長量!$L$7:$N$7,0)))),0)</f>
        <v>0</v>
      </c>
      <c r="CN172" s="2">
        <f>IFERROR(IF($F172="地位Ⅰ",INDEX(幹材積成長量!$I$7:$K$148,MATCH((【入力】吸収量・排出量算定シート!$H172+(【入力】吸収量・排出量算定シート!CN$17-【入力】吸収量・排出量算定シート!$CF$17)),幹材積成長量!$I$7:$I$148,0),MATCH(【入力】吸収量・排出量算定シート!$G172,幹材積成長量!$I$7:$K$7,0)),IF($F172="地位Ⅲ",INDEX(幹材積成長量!$O$7:$Q$148,MATCH((【入力】吸収量・排出量算定シート!$H172+(【入力】吸収量・排出量算定シート!CN$17-【入力】吸収量・排出量算定シート!$CF$17)),幹材積成長量!$O$7:$O$148,0),MATCH(【入力】吸収量・排出量算定シート!$G172,幹材積成長量!$O$7:$Q$7,0)),INDEX(幹材積成長量!$L$7:$N$148,MATCH((【入力】吸収量・排出量算定シート!$H172+(【入力】吸収量・排出量算定シート!CN$17-【入力】吸収量・排出量算定シート!$CF$17)),幹材積成長量!$L$7:$L$148,0),MATCH(【入力】吸収量・排出量算定シート!$G172,幹材積成長量!$L$7:$N$7,0)))),0)</f>
        <v>0</v>
      </c>
      <c r="CO172" s="2">
        <f>IFERROR(IF($F172="地位Ⅰ",INDEX(幹材積成長量!$I$7:$K$148,MATCH((【入力】吸収量・排出量算定シート!$H172+(【入力】吸収量・排出量算定シート!CO$17-【入力】吸収量・排出量算定シート!$CF$17)),幹材積成長量!$I$7:$I$148,0),MATCH(【入力】吸収量・排出量算定シート!$G172,幹材積成長量!$I$7:$K$7,0)),IF($F172="地位Ⅲ",INDEX(幹材積成長量!$O$7:$Q$148,MATCH((【入力】吸収量・排出量算定シート!$H172+(【入力】吸収量・排出量算定シート!CO$17-【入力】吸収量・排出量算定シート!$CF$17)),幹材積成長量!$O$7:$O$148,0),MATCH(【入力】吸収量・排出量算定シート!$G172,幹材積成長量!$O$7:$Q$7,0)),INDEX(幹材積成長量!$L$7:$N$148,MATCH((【入力】吸収量・排出量算定シート!$H172+(【入力】吸収量・排出量算定シート!CO$17-【入力】吸収量・排出量算定シート!$CF$17)),幹材積成長量!$L$7:$L$148,0),MATCH(【入力】吸収量・排出量算定シート!$G172,幹材積成長量!$L$7:$N$7,0)))),0)</f>
        <v>0</v>
      </c>
      <c r="CP172" s="2">
        <f>IFERROR(IF($F172="地位Ⅰ",INDEX(幹材積成長量!$I$7:$K$148,MATCH((【入力】吸収量・排出量算定シート!$H172+(【入力】吸収量・排出量算定シート!CP$17-【入力】吸収量・排出量算定シート!$CF$17)),幹材積成長量!$I$7:$I$148,0),MATCH(【入力】吸収量・排出量算定シート!$G172,幹材積成長量!$I$7:$K$7,0)),IF($F172="地位Ⅲ",INDEX(幹材積成長量!$O$7:$Q$148,MATCH((【入力】吸収量・排出量算定シート!$H172+(【入力】吸収量・排出量算定シート!CP$17-【入力】吸収量・排出量算定シート!$CF$17)),幹材積成長量!$O$7:$O$148,0),MATCH(【入力】吸収量・排出量算定シート!$G172,幹材積成長量!$O$7:$Q$7,0)),INDEX(幹材積成長量!$L$7:$N$148,MATCH((【入力】吸収量・排出量算定シート!$H172+(【入力】吸収量・排出量算定シート!CP$17-【入力】吸収量・排出量算定シート!$CF$17)),幹材積成長量!$L$7:$L$148,0),MATCH(【入力】吸収量・排出量算定シート!$G172,幹材積成長量!$L$7:$N$7,0)))),0)</f>
        <v>0</v>
      </c>
      <c r="CQ172" s="2">
        <f>IFERROR(IF($F172="地位Ⅰ",INDEX(幹材積成長量!$I$7:$K$148,MATCH((【入力】吸収量・排出量算定シート!$H172+(【入力】吸収量・排出量算定シート!CQ$17-【入力】吸収量・排出量算定シート!$CF$17)),幹材積成長量!$I$7:$I$148,0),MATCH(【入力】吸収量・排出量算定シート!$G172,幹材積成長量!$I$7:$K$7,0)),IF($F172="地位Ⅲ",INDEX(幹材積成長量!$O$7:$Q$148,MATCH((【入力】吸収量・排出量算定シート!$H172+(【入力】吸収量・排出量算定シート!CQ$17-【入力】吸収量・排出量算定シート!$CF$17)),幹材積成長量!$O$7:$O$148,0),MATCH(【入力】吸収量・排出量算定シート!$G172,幹材積成長量!$O$7:$Q$7,0)),INDEX(幹材積成長量!$L$7:$N$148,MATCH((【入力】吸収量・排出量算定シート!$H172+(【入力】吸収量・排出量算定シート!CQ$17-【入力】吸収量・排出量算定シート!$CF$17)),幹材積成長量!$L$7:$L$148,0),MATCH(【入力】吸収量・排出量算定シート!$G172,幹材積成長量!$L$7:$N$7,0)))),0)</f>
        <v>0</v>
      </c>
      <c r="CR172" s="2">
        <f>IFERROR(IF($F172="地位Ⅰ",INDEX(幹材積成長量!$I$7:$K$148,MATCH((【入力】吸収量・排出量算定シート!$H172+(【入力】吸収量・排出量算定シート!CR$17-【入力】吸収量・排出量算定シート!$CF$17)),幹材積成長量!$I$7:$I$148,0),MATCH(【入力】吸収量・排出量算定シート!$G172,幹材積成長量!$I$7:$K$7,0)),IF($F172="地位Ⅲ",INDEX(幹材積成長量!$O$7:$Q$148,MATCH((【入力】吸収量・排出量算定シート!$H172+(【入力】吸収量・排出量算定シート!CR$17-【入力】吸収量・排出量算定シート!$CF$17)),幹材積成長量!$O$7:$O$148,0),MATCH(【入力】吸収量・排出量算定シート!$G172,幹材積成長量!$O$7:$Q$7,0)),INDEX(幹材積成長量!$L$7:$N$148,MATCH((【入力】吸収量・排出量算定シート!$H172+(【入力】吸収量・排出量算定シート!CR$17-【入力】吸収量・排出量算定シート!$CF$17)),幹材積成長量!$L$7:$L$148,0),MATCH(【入力】吸収量・排出量算定シート!$G172,幹材積成長量!$L$7:$N$7,0)))),0)</f>
        <v>0</v>
      </c>
      <c r="CS172" s="2">
        <f>IFERROR(IF($F172="地位Ⅰ",INDEX(幹材積成長量!$I$7:$K$148,MATCH((【入力】吸収量・排出量算定シート!$H172+(【入力】吸収量・排出量算定シート!CS$17-【入力】吸収量・排出量算定シート!$CF$17)),幹材積成長量!$I$7:$I$148,0),MATCH(【入力】吸収量・排出量算定シート!$G172,幹材積成長量!$I$7:$K$7,0)),IF($F172="地位Ⅲ",INDEX(幹材積成長量!$O$7:$Q$148,MATCH((【入力】吸収量・排出量算定シート!$H172+(【入力】吸収量・排出量算定シート!CS$17-【入力】吸収量・排出量算定シート!$CF$17)),幹材積成長量!$O$7:$O$148,0),MATCH(【入力】吸収量・排出量算定シート!$G172,幹材積成長量!$O$7:$Q$7,0)),INDEX(幹材積成長量!$L$7:$N$148,MATCH((【入力】吸収量・排出量算定シート!$H172+(【入力】吸収量・排出量算定シート!CS$17-【入力】吸収量・排出量算定シート!$CF$17)),幹材積成長量!$L$7:$L$148,0),MATCH(【入力】吸収量・排出量算定シート!$G172,幹材積成長量!$L$7:$N$7,0)))),0)</f>
        <v>0</v>
      </c>
      <c r="CT172" s="2">
        <f>IFERROR(IF($F172="地位Ⅰ",INDEX(幹材積成長量!$I$7:$K$148,MATCH((【入力】吸収量・排出量算定シート!$H172+(【入力】吸収量・排出量算定シート!CT$17-【入力】吸収量・排出量算定シート!$CF$17)),幹材積成長量!$I$7:$I$148,0),MATCH(【入力】吸収量・排出量算定シート!$G172,幹材積成長量!$I$7:$K$7,0)),IF($F172="地位Ⅲ",INDEX(幹材積成長量!$O$7:$Q$148,MATCH((【入力】吸収量・排出量算定シート!$H172+(【入力】吸収量・排出量算定シート!CT$17-【入力】吸収量・排出量算定シート!$CF$17)),幹材積成長量!$O$7:$O$148,0),MATCH(【入力】吸収量・排出量算定シート!$G172,幹材積成長量!$O$7:$Q$7,0)),INDEX(幹材積成長量!$L$7:$N$148,MATCH((【入力】吸収量・排出量算定シート!$H172+(【入力】吸収量・排出量算定シート!CT$17-【入力】吸収量・排出量算定シート!$CF$17)),幹材積成長量!$L$7:$L$148,0),MATCH(【入力】吸収量・排出量算定シート!$G172,幹材積成長量!$L$7:$N$7,0)))),0)</f>
        <v>0</v>
      </c>
      <c r="CU172" s="2">
        <f>IFERROR(IF($F172="地位Ⅰ",INDEX(幹材積成長量!$I$7:$K$148,MATCH((【入力】吸収量・排出量算定シート!$H172+(【入力】吸収量・排出量算定シート!CU$17-【入力】吸収量・排出量算定シート!$CF$17)),幹材積成長量!$I$7:$I$148,0),MATCH(【入力】吸収量・排出量算定シート!$G172,幹材積成長量!$I$7:$K$7,0)),IF($F172="地位Ⅲ",INDEX(幹材積成長量!$O$7:$Q$148,MATCH((【入力】吸収量・排出量算定シート!$H172+(【入力】吸収量・排出量算定シート!CU$17-【入力】吸収量・排出量算定シート!$CF$17)),幹材積成長量!$O$7:$O$148,0),MATCH(【入力】吸収量・排出量算定シート!$G172,幹材積成長量!$O$7:$Q$7,0)),INDEX(幹材積成長量!$L$7:$N$148,MATCH((【入力】吸収量・排出量算定シート!$H172+(【入力】吸収量・排出量算定シート!CU$17-【入力】吸収量・排出量算定シート!$CF$17)),幹材積成長量!$L$7:$L$148,0),MATCH(【入力】吸収量・排出量算定シート!$G172,幹材積成長量!$L$7:$N$7,0)))),0)</f>
        <v>0</v>
      </c>
      <c r="CV172" s="2">
        <f>IFERROR(IF($F172="地位Ⅰ",INDEX(幹材積成長量!$I$7:$K$148,MATCH((【入力】吸収量・排出量算定シート!$H172+(【入力】吸収量・排出量算定シート!CV$17-【入力】吸収量・排出量算定シート!$CF$17)),幹材積成長量!$I$7:$I$148,0),MATCH(【入力】吸収量・排出量算定シート!$G172,幹材積成長量!$I$7:$K$7,0)),IF($F172="地位Ⅲ",INDEX(幹材積成長量!$O$7:$Q$148,MATCH((【入力】吸収量・排出量算定シート!$H172+(【入力】吸収量・排出量算定シート!CV$17-【入力】吸収量・排出量算定シート!$CF$17)),幹材積成長量!$O$7:$O$148,0),MATCH(【入力】吸収量・排出量算定シート!$G172,幹材積成長量!$O$7:$Q$7,0)),INDEX(幹材積成長量!$L$7:$N$148,MATCH((【入力】吸収量・排出量算定シート!$H172+(【入力】吸収量・排出量算定シート!CV$17-【入力】吸収量・排出量算定シート!$CF$17)),幹材積成長量!$L$7:$L$148,0),MATCH(【入力】吸収量・排出量算定シート!$G172,幹材積成長量!$L$7:$N$7,0)))),0)</f>
        <v>0</v>
      </c>
      <c r="CW172" s="2">
        <f t="shared" si="284"/>
        <v>0</v>
      </c>
      <c r="CX172" s="2">
        <f t="shared" si="285"/>
        <v>0</v>
      </c>
      <c r="CY172" s="2">
        <f t="shared" si="286"/>
        <v>0</v>
      </c>
      <c r="CZ172" s="2">
        <f t="shared" si="287"/>
        <v>0</v>
      </c>
      <c r="DA172" s="2">
        <f t="shared" si="288"/>
        <v>0</v>
      </c>
      <c r="DB172" s="2">
        <f t="shared" si="289"/>
        <v>0</v>
      </c>
      <c r="DC172" s="2">
        <f t="shared" si="290"/>
        <v>0</v>
      </c>
      <c r="DD172" s="2">
        <f t="shared" si="291"/>
        <v>0</v>
      </c>
      <c r="DE172" s="2">
        <f t="shared" si="292"/>
        <v>0</v>
      </c>
      <c r="DF172" s="2">
        <f t="shared" si="293"/>
        <v>0</v>
      </c>
      <c r="DG172" s="2">
        <f t="shared" si="294"/>
        <v>0</v>
      </c>
      <c r="DH172" s="2">
        <f t="shared" si="295"/>
        <v>0</v>
      </c>
      <c r="DI172" s="2">
        <f t="shared" si="296"/>
        <v>0</v>
      </c>
      <c r="DJ172" s="2">
        <f t="shared" si="297"/>
        <v>0</v>
      </c>
      <c r="DK172" s="2">
        <f t="shared" si="298"/>
        <v>0</v>
      </c>
      <c r="DL172" s="2">
        <f t="shared" si="299"/>
        <v>0</v>
      </c>
      <c r="DM172" s="2">
        <f t="shared" si="300"/>
        <v>0</v>
      </c>
      <c r="DN172" s="187">
        <f>IFERROR(IF($F172="地位Ⅰ",INDEX(幹材積成長量!$AE$7:$AG$14,8,MATCH(【入力】吸収量・排出量算定シート!$G172,幹材積成長量!$AE$7:$AG$7,0)),IF($F172="地位Ⅲ",INDEX(幹材積成長量!$AK$7:$AM$14,8,MATCH(【入力】吸収量・排出量算定シート!$G172,幹材積成長量!$AK$7:$AM$7,0)),INDEX(幹材積成長量!$AH$7:$AJ$14,8,MATCH(【入力】吸収量・排出量算定シート!$G172,幹材積成長量!$AH$7:$AJ$7,0)))),0)</f>
        <v>0</v>
      </c>
      <c r="DO172" s="187">
        <f>IFERROR(IF($F172="地位Ⅰ",INDEX(幹材積成長量!$AE$7:$AG$14,8,MATCH(【入力】吸収量・排出量算定シート!$G172,幹材積成長量!$AE$7:$AG$7,0)),IF($F172="地位Ⅲ",INDEX(幹材積成長量!$AK$7:$AM$14,8,MATCH(【入力】吸収量・排出量算定シート!$G172,幹材積成長量!$AK$7:$AM$7,0)),INDEX(幹材積成長量!$AH$7:$AJ$14,8,MATCH(【入力】吸収量・排出量算定シート!$G172,幹材積成長量!$AH$7:$AJ$7,0)))),0)</f>
        <v>0</v>
      </c>
      <c r="DP172" s="187">
        <f>IFERROR(IF($F172="地位Ⅰ",INDEX(幹材積成長量!$AE$7:$AG$14,8,MATCH(【入力】吸収量・排出量算定シート!$G172,幹材積成長量!$AE$7:$AG$7,0)),IF($F172="地位Ⅲ",INDEX(幹材積成長量!$AK$7:$AM$14,8,MATCH(【入力】吸収量・排出量算定シート!$G172,幹材積成長量!$AK$7:$AM$7,0)),INDEX(幹材積成長量!$AH$7:$AJ$14,8,MATCH(【入力】吸収量・排出量算定シート!$G172,幹材積成長量!$AH$7:$AJ$7,0)))),0)</f>
        <v>0</v>
      </c>
      <c r="DQ172" s="187">
        <f>IFERROR(IF($F172="地位Ⅰ",INDEX(幹材積成長量!$AE$7:$AG$14,8,MATCH(【入力】吸収量・排出量算定シート!$G172,幹材積成長量!$AE$7:$AG$7,0)),IF($F172="地位Ⅲ",INDEX(幹材積成長量!$AK$7:$AM$14,8,MATCH(【入力】吸収量・排出量算定シート!$G172,幹材積成長量!$AK$7:$AM$7,0)),INDEX(幹材積成長量!$AH$7:$AJ$14,8,MATCH(【入力】吸収量・排出量算定シート!$G172,幹材積成長量!$AH$7:$AJ$7,0)))),0)</f>
        <v>0</v>
      </c>
      <c r="DR172" s="187">
        <f>IFERROR(IF($F172="地位Ⅰ",INDEX(幹材積成長量!$AE$7:$AG$14,8,MATCH(【入力】吸収量・排出量算定シート!$G172,幹材積成長量!$AE$7:$AG$7,0)),IF($F172="地位Ⅲ",INDEX(幹材積成長量!$AK$7:$AM$14,8,MATCH(【入力】吸収量・排出量算定シート!$G172,幹材積成長量!$AK$7:$AM$7,0)),INDEX(幹材積成長量!$AH$7:$AJ$14,8,MATCH(【入力】吸収量・排出量算定シート!$G172,幹材積成長量!$AH$7:$AJ$7,0)))),0)</f>
        <v>0</v>
      </c>
      <c r="DS172" s="187">
        <f>IFERROR(IF($F172="地位Ⅰ",INDEX(幹材積成長量!$AE$7:$AG$14,8,MATCH(【入力】吸収量・排出量算定シート!$G172,幹材積成長量!$AE$7:$AG$7,0)),IF($F172="地位Ⅲ",INDEX(幹材積成長量!$AK$7:$AM$14,8,MATCH(【入力】吸収量・排出量算定シート!$G172,幹材積成長量!$AK$7:$AM$7,0)),INDEX(幹材積成長量!$AH$7:$AJ$14,8,MATCH(【入力】吸収量・排出量算定シート!$G172,幹材積成長量!$AH$7:$AJ$7,0)))),0)</f>
        <v>0</v>
      </c>
      <c r="DT172" s="187">
        <f>IFERROR(IF($F172="地位Ⅰ",INDEX(幹材積成長量!$AE$7:$AG$14,8,MATCH(【入力】吸収量・排出量算定シート!$G172,幹材積成長量!$AE$7:$AG$7,0)),IF($F172="地位Ⅲ",INDEX(幹材積成長量!$AK$7:$AM$14,8,MATCH(【入力】吸収量・排出量算定シート!$G172,幹材積成長量!$AK$7:$AM$7,0)),INDEX(幹材積成長量!$AH$7:$AJ$14,8,MATCH(【入力】吸収量・排出量算定シート!$G172,幹材積成長量!$AH$7:$AJ$7,0)))),0)</f>
        <v>0</v>
      </c>
      <c r="DU172" s="187">
        <f>IFERROR(IF($F172="地位Ⅰ",INDEX(幹材積成長量!$AE$7:$AG$14,8,MATCH(【入力】吸収量・排出量算定シート!$G172,幹材積成長量!$AE$7:$AG$7,0)),IF($F172="地位Ⅲ",INDEX(幹材積成長量!$AK$7:$AM$14,8,MATCH(【入力】吸収量・排出量算定シート!$G172,幹材積成長量!$AK$7:$AM$7,0)),INDEX(幹材積成長量!$AH$7:$AJ$14,8,MATCH(【入力】吸収量・排出量算定シート!$G172,幹材積成長量!$AH$7:$AJ$7,0)))),0)</f>
        <v>0</v>
      </c>
      <c r="DV172" s="187">
        <f>IFERROR(IF($F172="地位Ⅰ",INDEX(幹材積成長量!$AE$7:$AG$14,8,MATCH(【入力】吸収量・排出量算定シート!$G172,幹材積成長量!$AE$7:$AG$7,0)),IF($F172="地位Ⅲ",INDEX(幹材積成長量!$AK$7:$AM$14,8,MATCH(【入力】吸収量・排出量算定シート!$G172,幹材積成長量!$AK$7:$AM$7,0)),INDEX(幹材積成長量!$AH$7:$AJ$14,8,MATCH(【入力】吸収量・排出量算定シート!$G172,幹材積成長量!$AH$7:$AJ$7,0)))),0)</f>
        <v>0</v>
      </c>
      <c r="DW172" s="187">
        <f>IFERROR(IF($F172="地位Ⅰ",INDEX(幹材積成長量!$AE$7:$AG$14,8,MATCH(【入力】吸収量・排出量算定シート!$G172,幹材積成長量!$AE$7:$AG$7,0)),IF($F172="地位Ⅲ",INDEX(幹材積成長量!$AK$7:$AM$14,8,MATCH(【入力】吸収量・排出量算定シート!$G172,幹材積成長量!$AK$7:$AM$7,0)),INDEX(幹材積成長量!$AH$7:$AJ$14,8,MATCH(【入力】吸収量・排出量算定シート!$G172,幹材積成長量!$AH$7:$AJ$7,0)))),0)</f>
        <v>0</v>
      </c>
      <c r="DX172" s="187">
        <f>IFERROR(IF($F172="地位Ⅰ",INDEX(幹材積成長量!$AE$7:$AG$14,8,MATCH(【入力】吸収量・排出量算定シート!$G172,幹材積成長量!$AE$7:$AG$7,0)),IF($F172="地位Ⅲ",INDEX(幹材積成長量!$AK$7:$AM$14,8,MATCH(【入力】吸収量・排出量算定シート!$G172,幹材積成長量!$AK$7:$AM$7,0)),INDEX(幹材積成長量!$AH$7:$AJ$14,8,MATCH(【入力】吸収量・排出量算定シート!$G172,幹材積成長量!$AH$7:$AJ$7,0)))),0)</f>
        <v>0</v>
      </c>
      <c r="DY172" s="187">
        <f>IFERROR(IF($F172="地位Ⅰ",INDEX(幹材積成長量!$AE$7:$AG$14,8,MATCH(【入力】吸収量・排出量算定シート!$G172,幹材積成長量!$AE$7:$AG$7,0)),IF($F172="地位Ⅲ",INDEX(幹材積成長量!$AK$7:$AM$14,8,MATCH(【入力】吸収量・排出量算定シート!$G172,幹材積成長量!$AK$7:$AM$7,0)),INDEX(幹材積成長量!$AH$7:$AJ$14,8,MATCH(【入力】吸収量・排出量算定シート!$G172,幹材積成長量!$AH$7:$AJ$7,0)))),0)</f>
        <v>0</v>
      </c>
      <c r="DZ172" s="187">
        <f>IFERROR(IF($F172="地位Ⅰ",INDEX(幹材積成長量!$AE$7:$AG$14,8,MATCH(【入力】吸収量・排出量算定シート!$G172,幹材積成長量!$AE$7:$AG$7,0)),IF($F172="地位Ⅲ",INDEX(幹材積成長量!$AK$7:$AM$14,8,MATCH(【入力】吸収量・排出量算定シート!$G172,幹材積成長量!$AK$7:$AM$7,0)),INDEX(幹材積成長量!$AH$7:$AJ$14,8,MATCH(【入力】吸収量・排出量算定シート!$G172,幹材積成長量!$AH$7:$AJ$7,0)))),0)</f>
        <v>0</v>
      </c>
      <c r="EA172" s="187">
        <f>IFERROR(IF($F172="地位Ⅰ",INDEX(幹材積成長量!$AE$7:$AG$14,8,MATCH(【入力】吸収量・排出量算定シート!$G172,幹材積成長量!$AE$7:$AG$7,0)),IF($F172="地位Ⅲ",INDEX(幹材積成長量!$AK$7:$AM$14,8,MATCH(【入力】吸収量・排出量算定シート!$G172,幹材積成長量!$AK$7:$AM$7,0)),INDEX(幹材積成長量!$AH$7:$AJ$14,8,MATCH(【入力】吸収量・排出量算定シート!$G172,幹材積成長量!$AH$7:$AJ$7,0)))),0)</f>
        <v>0</v>
      </c>
      <c r="EB172" s="187">
        <f>IFERROR(IF($F172="地位Ⅰ",INDEX(幹材積成長量!$AE$7:$AG$14,8,MATCH(【入力】吸収量・排出量算定シート!$G172,幹材積成長量!$AE$7:$AG$7,0)),IF($F172="地位Ⅲ",INDEX(幹材積成長量!$AK$7:$AM$14,8,MATCH(【入力】吸収量・排出量算定シート!$G172,幹材積成長量!$AK$7:$AM$7,0)),INDEX(幹材積成長量!$AH$7:$AJ$14,8,MATCH(【入力】吸収量・排出量算定シート!$G172,幹材積成長量!$AH$7:$AJ$7,0)))),0)</f>
        <v>0</v>
      </c>
      <c r="EC172" s="187">
        <f>IFERROR(IF($F172="地位Ⅰ",INDEX(幹材積成長量!$AE$7:$AG$14,8,MATCH(【入力】吸収量・排出量算定シート!$G172,幹材積成長量!$AE$7:$AG$7,0)),IF($F172="地位Ⅲ",INDEX(幹材積成長量!$AK$7:$AM$14,8,MATCH(【入力】吸収量・排出量算定シート!$G172,幹材積成長量!$AK$7:$AM$7,0)),INDEX(幹材積成長量!$AH$7:$AJ$14,8,MATCH(【入力】吸収量・排出量算定シート!$G172,幹材積成長量!$AH$7:$AJ$7,0)))),0)</f>
        <v>0</v>
      </c>
      <c r="ED172" s="186">
        <f t="shared" si="301"/>
        <v>0</v>
      </c>
      <c r="EE172" s="186">
        <f t="shared" si="302"/>
        <v>0</v>
      </c>
      <c r="EF172" s="186">
        <f t="shared" si="303"/>
        <v>0</v>
      </c>
      <c r="EG172" s="186">
        <f t="shared" si="304"/>
        <v>0</v>
      </c>
      <c r="EH172" s="186">
        <f t="shared" si="305"/>
        <v>0</v>
      </c>
      <c r="EI172" s="186">
        <f t="shared" si="306"/>
        <v>0</v>
      </c>
      <c r="EJ172" s="186">
        <f t="shared" si="307"/>
        <v>0</v>
      </c>
      <c r="EK172" s="186">
        <f t="shared" si="308"/>
        <v>0</v>
      </c>
      <c r="EL172" s="186">
        <f t="shared" si="309"/>
        <v>0</v>
      </c>
      <c r="EM172" s="186">
        <f t="shared" si="310"/>
        <v>0</v>
      </c>
      <c r="EN172" s="186">
        <f t="shared" si="311"/>
        <v>0</v>
      </c>
      <c r="EO172" s="186">
        <f t="shared" si="312"/>
        <v>0</v>
      </c>
      <c r="EP172" s="186">
        <f t="shared" si="313"/>
        <v>0</v>
      </c>
      <c r="EQ172" s="186">
        <f t="shared" si="314"/>
        <v>0</v>
      </c>
      <c r="ER172" s="186">
        <f t="shared" si="315"/>
        <v>0</v>
      </c>
      <c r="ES172" s="186">
        <f t="shared" si="316"/>
        <v>0</v>
      </c>
      <c r="ET172" s="186">
        <f t="shared" si="317"/>
        <v>0</v>
      </c>
    </row>
    <row r="173" spans="2:150" x14ac:dyDescent="0.3">
      <c r="B173" s="3"/>
      <c r="C173" s="3"/>
      <c r="D173" s="3"/>
      <c r="E173" s="3"/>
      <c r="G173" s="217"/>
      <c r="J173" s="3"/>
      <c r="M173" s="187">
        <f>IFERROR(IF($F173="地位Ⅰ",INDEX(幹材積成長量!$S$7:$U$148,MATCH(【入力】吸収量・排出量算定シート!$H173+(M$17-$M$17),幹材積成長量!$S$7:$S$148,0),MATCH($G173,幹材積成長量!$S$7:$U$7,0)),IF($F173="地位Ⅲ",INDEX(幹材積成長量!$Y$7:$AA$148,MATCH(【入力】吸収量・排出量算定シート!$H173+(M$17-$M$17),幹材積成長量!$Y$7:$Y$148,0),MATCH($G173,幹材積成長量!$Y$7:$AA$7,0)),INDEX(幹材積成長量!$V$7:$X$148,MATCH(【入力】吸収量・排出量算定シート!$H173+(M$17-$M$17),幹材積成長量!$V$7:$V$148,0),MATCH($G173,幹材積成長量!$V$7:$X$7,0)))),0)</f>
        <v>0</v>
      </c>
      <c r="N173" s="187">
        <f>IFERROR(IF($F173="地位Ⅰ",INDEX(幹材積成長量!$S$7:$U$148,MATCH(【入力】吸収量・排出量算定シート!$H173+(N$17-$M$17),幹材積成長量!$S$7:$S$148,0),MATCH($G173,幹材積成長量!$S$7:$U$7,0)),IF($F173="地位Ⅲ",INDEX(幹材積成長量!$Y$7:$AA$148,MATCH(【入力】吸収量・排出量算定シート!$H173+(N$17-$M$17),幹材積成長量!$Y$7:$Y$148,0),MATCH($G173,幹材積成長量!$Y$7:$AA$7,0)),INDEX(幹材積成長量!$V$7:$X$148,MATCH(【入力】吸収量・排出量算定シート!$H173+(N$17-$M$17),幹材積成長量!$V$7:$V$148,0),MATCH($G173,幹材積成長量!$V$7:$X$7,0)))),0)</f>
        <v>0</v>
      </c>
      <c r="O173" s="187">
        <f>IFERROR(IF($F173="地位Ⅰ",INDEX(幹材積成長量!$S$7:$U$148,MATCH(【入力】吸収量・排出量算定シート!$H173+(O$17-$M$17),幹材積成長量!$S$7:$S$148,0),MATCH($G173,幹材積成長量!$S$7:$U$7,0)),IF($F173="地位Ⅲ",INDEX(幹材積成長量!$Y$7:$AA$148,MATCH(【入力】吸収量・排出量算定シート!$H173+(O$17-$M$17),幹材積成長量!$Y$7:$Y$148,0),MATCH($G173,幹材積成長量!$Y$7:$AA$7,0)),INDEX(幹材積成長量!$V$7:$X$148,MATCH(【入力】吸収量・排出量算定シート!$H173+(O$17-$M$17),幹材積成長量!$V$7:$V$148,0),MATCH($G173,幹材積成長量!$V$7:$X$7,0)))),0)</f>
        <v>0</v>
      </c>
      <c r="P173" s="187">
        <f>IFERROR(IF($F173="地位Ⅰ",INDEX(幹材積成長量!$S$7:$U$148,MATCH(【入力】吸収量・排出量算定シート!$H173+(P$17-$M$17),幹材積成長量!$S$7:$S$148,0),MATCH($G173,幹材積成長量!$S$7:$U$7,0)),IF($F173="地位Ⅲ",INDEX(幹材積成長量!$Y$7:$AA$148,MATCH(【入力】吸収量・排出量算定シート!$H173+(P$17-$M$17),幹材積成長量!$Y$7:$Y$148,0),MATCH($G173,幹材積成長量!$Y$7:$AA$7,0)),INDEX(幹材積成長量!$V$7:$X$148,MATCH(【入力】吸収量・排出量算定シート!$H173+(P$17-$M$17),幹材積成長量!$V$7:$V$148,0),MATCH($G173,幹材積成長量!$V$7:$X$7,0)))),0)</f>
        <v>0</v>
      </c>
      <c r="Q173" s="187">
        <f>IFERROR(IF($F173="地位Ⅰ",INDEX(幹材積成長量!$S$7:$U$148,MATCH(【入力】吸収量・排出量算定シート!$H173+(Q$17-$M$17),幹材積成長量!$S$7:$S$148,0),MATCH($G173,幹材積成長量!$S$7:$U$7,0)),IF($F173="地位Ⅲ",INDEX(幹材積成長量!$Y$7:$AA$148,MATCH(【入力】吸収量・排出量算定シート!$H173+(Q$17-$M$17),幹材積成長量!$Y$7:$Y$148,0),MATCH($G173,幹材積成長量!$Y$7:$AA$7,0)),INDEX(幹材積成長量!$V$7:$X$148,MATCH(【入力】吸収量・排出量算定シート!$H173+(Q$17-$M$17),幹材積成長量!$V$7:$V$148,0),MATCH($G173,幹材積成長量!$V$7:$X$7,0)))),0)</f>
        <v>0</v>
      </c>
      <c r="R173" s="187">
        <f>IFERROR(IF($F173="地位Ⅰ",INDEX(幹材積成長量!$S$7:$U$148,MATCH(【入力】吸収量・排出量算定シート!$H173+(R$17-$M$17),幹材積成長量!$S$7:$S$148,0),MATCH($G173,幹材積成長量!$S$7:$U$7,0)),IF($F173="地位Ⅲ",INDEX(幹材積成長量!$Y$7:$AA$148,MATCH(【入力】吸収量・排出量算定シート!$H173+(R$17-$M$17),幹材積成長量!$Y$7:$Y$148,0),MATCH($G173,幹材積成長量!$Y$7:$AA$7,0)),INDEX(幹材積成長量!$V$7:$X$148,MATCH(【入力】吸収量・排出量算定シート!$H173+(R$17-$M$17),幹材積成長量!$V$7:$V$148,0),MATCH($G173,幹材積成長量!$V$7:$X$7,0)))),0)</f>
        <v>0</v>
      </c>
      <c r="S173" s="187">
        <f>IFERROR(IF($F173="地位Ⅰ",INDEX(幹材積成長量!$S$7:$U$148,MATCH(【入力】吸収量・排出量算定シート!$H173+(S$17-$M$17),幹材積成長量!$S$7:$S$148,0),MATCH($G173,幹材積成長量!$S$7:$U$7,0)),IF($F173="地位Ⅲ",INDEX(幹材積成長量!$Y$7:$AA$148,MATCH(【入力】吸収量・排出量算定シート!$H173+(S$17-$M$17),幹材積成長量!$Y$7:$Y$148,0),MATCH($G173,幹材積成長量!$Y$7:$AA$7,0)),INDEX(幹材積成長量!$V$7:$X$148,MATCH(【入力】吸収量・排出量算定シート!$H173+(S$17-$M$17),幹材積成長量!$V$7:$V$148,0),MATCH($G173,幹材積成長量!$V$7:$X$7,0)))),0)</f>
        <v>0</v>
      </c>
      <c r="T173" s="187">
        <f>IFERROR(IF($F173="地位Ⅰ",INDEX(幹材積成長量!$S$7:$U$148,MATCH(【入力】吸収量・排出量算定シート!$H173+(T$17-$M$17),幹材積成長量!$S$7:$S$148,0),MATCH($G173,幹材積成長量!$S$7:$U$7,0)),IF($F173="地位Ⅲ",INDEX(幹材積成長量!$Y$7:$AA$148,MATCH(【入力】吸収量・排出量算定シート!$H173+(T$17-$M$17),幹材積成長量!$Y$7:$Y$148,0),MATCH($G173,幹材積成長量!$Y$7:$AA$7,0)),INDEX(幹材積成長量!$V$7:$X$148,MATCH(【入力】吸収量・排出量算定シート!$H173+(T$17-$M$17),幹材積成長量!$V$7:$V$148,0),MATCH($G173,幹材積成長量!$V$7:$X$7,0)))),0)</f>
        <v>0</v>
      </c>
      <c r="U173" s="187">
        <f>IFERROR(IF($F173="地位Ⅰ",INDEX(幹材積成長量!$S$7:$U$148,MATCH(【入力】吸収量・排出量算定シート!$H173+(U$17-$M$17),幹材積成長量!$S$7:$S$148,0),MATCH($G173,幹材積成長量!$S$7:$U$7,0)),IF($F173="地位Ⅲ",INDEX(幹材積成長量!$Y$7:$AA$148,MATCH(【入力】吸収量・排出量算定シート!$H173+(U$17-$M$17),幹材積成長量!$Y$7:$Y$148,0),MATCH($G173,幹材積成長量!$Y$7:$AA$7,0)),INDEX(幹材積成長量!$V$7:$X$148,MATCH(【入力】吸収量・排出量算定シート!$H173+(U$17-$M$17),幹材積成長量!$V$7:$V$148,0),MATCH($G173,幹材積成長量!$V$7:$X$7,0)))),0)</f>
        <v>0</v>
      </c>
      <c r="V173" s="187">
        <f>IFERROR(IF($F173="地位Ⅰ",INDEX(幹材積成長量!$S$7:$U$148,MATCH(【入力】吸収量・排出量算定シート!$H173+(V$17-$M$17),幹材積成長量!$S$7:$S$148,0),MATCH($G173,幹材積成長量!$S$7:$U$7,0)),IF($F173="地位Ⅲ",INDEX(幹材積成長量!$Y$7:$AA$148,MATCH(【入力】吸収量・排出量算定シート!$H173+(V$17-$M$17),幹材積成長量!$Y$7:$Y$148,0),MATCH($G173,幹材積成長量!$Y$7:$AA$7,0)),INDEX(幹材積成長量!$V$7:$X$148,MATCH(【入力】吸収量・排出量算定シート!$H173+(V$17-$M$17),幹材積成長量!$V$7:$V$148,0),MATCH($G173,幹材積成長量!$V$7:$X$7,0)))),0)</f>
        <v>0</v>
      </c>
      <c r="W173" s="187">
        <f>IFERROR(IF($F173="地位Ⅰ",INDEX(幹材積成長量!$S$7:$U$148,MATCH(【入力】吸収量・排出量算定シート!$H173+(W$17-$M$17),幹材積成長量!$S$7:$S$148,0),MATCH($G173,幹材積成長量!$S$7:$U$7,0)),IF($F173="地位Ⅲ",INDEX(幹材積成長量!$Y$7:$AA$148,MATCH(【入力】吸収量・排出量算定シート!$H173+(W$17-$M$17),幹材積成長量!$Y$7:$Y$148,0),MATCH($G173,幹材積成長量!$Y$7:$AA$7,0)),INDEX(幹材積成長量!$V$7:$X$148,MATCH(【入力】吸収量・排出量算定シート!$H173+(W$17-$M$17),幹材積成長量!$V$7:$V$148,0),MATCH($G173,幹材積成長量!$V$7:$X$7,0)))),0)</f>
        <v>0</v>
      </c>
      <c r="X173" s="187">
        <f>IFERROR(IF($F173="地位Ⅰ",INDEX(幹材積成長量!$S$7:$U$148,MATCH(【入力】吸収量・排出量算定シート!$H173+(X$17-$M$17),幹材積成長量!$S$7:$S$148,0),MATCH($G173,幹材積成長量!$S$7:$U$7,0)),IF($F173="地位Ⅲ",INDEX(幹材積成長量!$Y$7:$AA$148,MATCH(【入力】吸収量・排出量算定シート!$H173+(X$17-$M$17),幹材積成長量!$Y$7:$Y$148,0),MATCH($G173,幹材積成長量!$Y$7:$AA$7,0)),INDEX(幹材積成長量!$V$7:$X$148,MATCH(【入力】吸収量・排出量算定シート!$H173+(X$17-$M$17),幹材積成長量!$V$7:$V$148,0),MATCH($G173,幹材積成長量!$V$7:$X$7,0)))),0)</f>
        <v>0</v>
      </c>
      <c r="Y173" s="187">
        <f>IFERROR(IF($F173="地位Ⅰ",INDEX(幹材積成長量!$S$7:$U$148,MATCH(【入力】吸収量・排出量算定シート!$H173+(Y$17-$M$17),幹材積成長量!$S$7:$S$148,0),MATCH($G173,幹材積成長量!$S$7:$U$7,0)),IF($F173="地位Ⅲ",INDEX(幹材積成長量!$Y$7:$AA$148,MATCH(【入力】吸収量・排出量算定シート!$H173+(Y$17-$M$17),幹材積成長量!$Y$7:$Y$148,0),MATCH($G173,幹材積成長量!$Y$7:$AA$7,0)),INDEX(幹材積成長量!$V$7:$X$148,MATCH(【入力】吸収量・排出量算定シート!$H173+(Y$17-$M$17),幹材積成長量!$V$7:$V$148,0),MATCH($G173,幹材積成長量!$V$7:$X$7,0)))),0)</f>
        <v>0</v>
      </c>
      <c r="Z173" s="187">
        <f>IFERROR(IF($F173="地位Ⅰ",INDEX(幹材積成長量!$S$7:$U$148,MATCH(【入力】吸収量・排出量算定シート!$H173+(Z$17-$M$17),幹材積成長量!$S$7:$S$148,0),MATCH($G173,幹材積成長量!$S$7:$U$7,0)),IF($F173="地位Ⅲ",INDEX(幹材積成長量!$Y$7:$AA$148,MATCH(【入力】吸収量・排出量算定シート!$H173+(Z$17-$M$17),幹材積成長量!$Y$7:$Y$148,0),MATCH($G173,幹材積成長量!$Y$7:$AA$7,0)),INDEX(幹材積成長量!$V$7:$X$148,MATCH(【入力】吸収量・排出量算定シート!$H173+(Z$17-$M$17),幹材積成長量!$V$7:$V$148,0),MATCH($G173,幹材積成長量!$V$7:$X$7,0)))),0)</f>
        <v>0</v>
      </c>
      <c r="AA173" s="187">
        <f>IFERROR(IF($F173="地位Ⅰ",INDEX(幹材積成長量!$S$7:$U$148,MATCH(【入力】吸収量・排出量算定シート!$H173+(AA$17-$M$17),幹材積成長量!$S$7:$S$148,0),MATCH($G173,幹材積成長量!$S$7:$U$7,0)),IF($F173="地位Ⅲ",INDEX(幹材積成長量!$Y$7:$AA$148,MATCH(【入力】吸収量・排出量算定シート!$H173+(AA$17-$M$17),幹材積成長量!$Y$7:$Y$148,0),MATCH($G173,幹材積成長量!$Y$7:$AA$7,0)),INDEX(幹材積成長量!$V$7:$X$148,MATCH(【入力】吸収量・排出量算定シート!$H173+(AA$17-$M$17),幹材積成長量!$V$7:$V$148,0),MATCH($G173,幹材積成長量!$V$7:$X$7,0)))),0)</f>
        <v>0</v>
      </c>
      <c r="AB173" s="187">
        <f>IFERROR(IF($F173="地位Ⅰ",INDEX(幹材積成長量!$S$7:$U$148,MATCH(【入力】吸収量・排出量算定シート!$H173+(AB$17-$M$17),幹材積成長量!$S$7:$S$148,0),MATCH($G173,幹材積成長量!$S$7:$U$7,0)),IF($F173="地位Ⅲ",INDEX(幹材積成長量!$Y$7:$AA$148,MATCH(【入力】吸収量・排出量算定シート!$H173+(AB$17-$M$17),幹材積成長量!$Y$7:$Y$148,0),MATCH($G173,幹材積成長量!$Y$7:$AA$7,0)),INDEX(幹材積成長量!$V$7:$X$148,MATCH(【入力】吸収量・排出量算定シート!$H173+(AB$17-$M$17),幹材積成長量!$V$7:$V$148,0),MATCH($G173,幹材積成長量!$V$7:$X$7,0)))),0)</f>
        <v>0</v>
      </c>
      <c r="AC173" s="187">
        <f>IFERROR(IF($F173="地位Ⅰ",INDEX(幹材積成長量!$S$7:$U$148,MATCH(【入力】吸収量・排出量算定シート!$H173+(AC$17-$M$17),幹材積成長量!$S$7:$S$148,0),MATCH($G173,幹材積成長量!$S$7:$U$7,0)),IF($F173="地位Ⅲ",INDEX(幹材積成長量!$Y$7:$AA$148,MATCH(【入力】吸収量・排出量算定シート!$H173+(AC$17-$M$17),幹材積成長量!$Y$7:$Y$148,0),MATCH($G173,幹材積成長量!$Y$7:$AA$7,0)),INDEX(幹材積成長量!$V$7:$X$148,MATCH(【入力】吸収量・排出量算定シート!$H173+(AC$17-$M$17),幹材積成長量!$V$7:$V$148,0),MATCH($G173,幹材積成長量!$V$7:$X$7,0)))),0)</f>
        <v>0</v>
      </c>
      <c r="AD173" s="2">
        <f>IFERROR(INDEX('BEF（拡大係数）'!$A$4:$AO$154,MATCH(【入力】吸収量・排出量算定シート!$H173,'BEF（拡大係数）'!$A$4:$A$154,0),MATCH($G173,'BEF（拡大係数）'!$A$4:$AO$4,0)),0)</f>
        <v>0</v>
      </c>
      <c r="AE173" s="2">
        <f>IFERROR(INDEX('BEF（拡大係数）'!$A$4:$AO$154,MATCH(【入力】吸収量・排出量算定シート!$H173,'BEF（拡大係数）'!$A$4:$A$154,0),MATCH($G173,'BEF（拡大係数）'!$A$4:$AO$4,0)),0)</f>
        <v>0</v>
      </c>
      <c r="AF173" s="2">
        <f>IFERROR(INDEX('BEF（拡大係数）'!$A$4:$AO$154,MATCH(【入力】吸収量・排出量算定シート!$H173,'BEF（拡大係数）'!$A$4:$A$154,0),MATCH($G173,'BEF（拡大係数）'!$A$4:$AO$4,0)),0)</f>
        <v>0</v>
      </c>
      <c r="AG173" s="2">
        <f>IFERROR(INDEX('BEF（拡大係数）'!$A$4:$AO$154,MATCH(【入力】吸収量・排出量算定シート!$H173,'BEF（拡大係数）'!$A$4:$A$154,0),MATCH($G173,'BEF（拡大係数）'!$A$4:$AO$4,0)),0)</f>
        <v>0</v>
      </c>
      <c r="AH173" s="2">
        <f>IFERROR(INDEX('BEF（拡大係数）'!$A$4:$AO$154,MATCH(【入力】吸収量・排出量算定シート!$H173,'BEF（拡大係数）'!$A$4:$A$154,0),MATCH($G173,'BEF（拡大係数）'!$A$4:$AO$4,0)),0)</f>
        <v>0</v>
      </c>
      <c r="AI173" s="2">
        <f>IFERROR(INDEX('BEF（拡大係数）'!$A$4:$AO$154,MATCH(【入力】吸収量・排出量算定シート!$H173,'BEF（拡大係数）'!$A$4:$A$154,0),MATCH($G173,'BEF（拡大係数）'!$A$4:$AO$4,0)),0)</f>
        <v>0</v>
      </c>
      <c r="AJ173" s="2">
        <f>IFERROR(INDEX('BEF（拡大係数）'!$A$4:$AO$154,MATCH(【入力】吸収量・排出量算定シート!$H173,'BEF（拡大係数）'!$A$4:$A$154,0),MATCH($G173,'BEF（拡大係数）'!$A$4:$AO$4,0)),0)</f>
        <v>0</v>
      </c>
      <c r="AK173" s="2">
        <f>IFERROR(INDEX('BEF（拡大係数）'!$A$4:$AO$154,MATCH(【入力】吸収量・排出量算定シート!$H173,'BEF（拡大係数）'!$A$4:$A$154,0),MATCH($G173,'BEF（拡大係数）'!$A$4:$AO$4,0)),0)</f>
        <v>0</v>
      </c>
      <c r="AL173" s="2">
        <f>IFERROR(INDEX('BEF（拡大係数）'!$A$4:$AO$154,MATCH(【入力】吸収量・排出量算定シート!$H173,'BEF（拡大係数）'!$A$4:$A$154,0),MATCH($G173,'BEF（拡大係数）'!$A$4:$AO$4,0)),0)</f>
        <v>0</v>
      </c>
      <c r="AM173" s="2">
        <f>IFERROR(INDEX('BEF（拡大係数）'!$A$4:$AO$154,MATCH(【入力】吸収量・排出量算定シート!$H173,'BEF（拡大係数）'!$A$4:$A$154,0),MATCH($G173,'BEF（拡大係数）'!$A$4:$AO$4,0)),0)</f>
        <v>0</v>
      </c>
      <c r="AN173" s="2">
        <f>IFERROR(INDEX('BEF（拡大係数）'!$A$4:$AO$154,MATCH(【入力】吸収量・排出量算定シート!$H173,'BEF（拡大係数）'!$A$4:$A$154,0),MATCH($G173,'BEF（拡大係数）'!$A$4:$AO$4,0)),0)</f>
        <v>0</v>
      </c>
      <c r="AO173" s="2">
        <f>IFERROR(INDEX('BEF（拡大係数）'!$A$4:$AO$154,MATCH(【入力】吸収量・排出量算定シート!$H173,'BEF（拡大係数）'!$A$4:$A$154,0),MATCH($G173,'BEF（拡大係数）'!$A$4:$AO$4,0)),0)</f>
        <v>0</v>
      </c>
      <c r="AP173" s="2">
        <f>IFERROR(INDEX('BEF（拡大係数）'!$A$4:$AO$154,MATCH(【入力】吸収量・排出量算定シート!$H173,'BEF（拡大係数）'!$A$4:$A$154,0),MATCH($G173,'BEF（拡大係数）'!$A$4:$AO$4,0)),0)</f>
        <v>0</v>
      </c>
      <c r="AQ173" s="2">
        <f>IFERROR(INDEX('BEF（拡大係数）'!$A$4:$AO$154,MATCH(【入力】吸収量・排出量算定シート!$H173,'BEF（拡大係数）'!$A$4:$A$154,0),MATCH($G173,'BEF（拡大係数）'!$A$4:$AO$4,0)),0)</f>
        <v>0</v>
      </c>
      <c r="AR173" s="2">
        <f>IFERROR(INDEX('BEF（拡大係数）'!$A$4:$AO$154,MATCH(【入力】吸収量・排出量算定シート!$H173,'BEF（拡大係数）'!$A$4:$A$154,0),MATCH($G173,'BEF（拡大係数）'!$A$4:$AO$4,0)),0)</f>
        <v>0</v>
      </c>
      <c r="AS173" s="2">
        <f>IFERROR(INDEX('BEF（拡大係数）'!$A$4:$AO$154,MATCH(【入力】吸収量・排出量算定シート!$H173,'BEF（拡大係数）'!$A$4:$A$154,0),MATCH($G173,'BEF（拡大係数）'!$A$4:$AO$4,0)),0)</f>
        <v>0</v>
      </c>
      <c r="AT173" s="2">
        <f>IFERROR(INDEX('BEF（拡大係数）'!$A$4:$AO$154,MATCH(【入力】吸収量・排出量算定シート!$H173,'BEF（拡大係数）'!$A$4:$A$154,0),MATCH($G173,'BEF（拡大係数）'!$A$4:$AO$4,0)),0)</f>
        <v>0</v>
      </c>
      <c r="AU173" s="2">
        <f>IFERROR(VLOOKUP($G173,パラメータ_オリジナル!$B$6:$G$45,4,FALSE),0)</f>
        <v>0</v>
      </c>
      <c r="AV173" s="2">
        <f>IFERROR(VLOOKUP($G173,パラメータ_オリジナル!$B$6:$G$45,5,FALSE),0)</f>
        <v>0</v>
      </c>
      <c r="AW173" s="2">
        <f>IFERROR(VLOOKUP($G173,パラメータ_オリジナル!$B$6:$G$45,6,FALSE),0)</f>
        <v>0</v>
      </c>
      <c r="AX173" s="125">
        <f t="shared" si="250"/>
        <v>0</v>
      </c>
      <c r="AY173" s="125">
        <f t="shared" si="251"/>
        <v>0</v>
      </c>
      <c r="AZ173" s="125">
        <f t="shared" si="252"/>
        <v>0</v>
      </c>
      <c r="BA173" s="125">
        <f t="shared" si="253"/>
        <v>0</v>
      </c>
      <c r="BB173" s="125">
        <f t="shared" si="254"/>
        <v>0</v>
      </c>
      <c r="BC173" s="125">
        <f t="shared" si="255"/>
        <v>0</v>
      </c>
      <c r="BD173" s="125">
        <f t="shared" si="256"/>
        <v>0</v>
      </c>
      <c r="BE173" s="125">
        <f t="shared" si="257"/>
        <v>0</v>
      </c>
      <c r="BF173" s="125">
        <f t="shared" si="258"/>
        <v>0</v>
      </c>
      <c r="BG173" s="125">
        <f t="shared" si="259"/>
        <v>0</v>
      </c>
      <c r="BH173" s="125">
        <f t="shared" si="260"/>
        <v>0</v>
      </c>
      <c r="BI173" s="125">
        <f t="shared" si="261"/>
        <v>0</v>
      </c>
      <c r="BJ173" s="125">
        <f t="shared" si="262"/>
        <v>0</v>
      </c>
      <c r="BK173" s="125">
        <f t="shared" si="263"/>
        <v>0</v>
      </c>
      <c r="BL173" s="125">
        <f t="shared" si="264"/>
        <v>0</v>
      </c>
      <c r="BM173" s="125">
        <f t="shared" si="265"/>
        <v>0</v>
      </c>
      <c r="BN173" s="125">
        <f t="shared" si="266"/>
        <v>0</v>
      </c>
      <c r="BO173" s="125">
        <f t="shared" si="267"/>
        <v>0</v>
      </c>
      <c r="BP173" s="125">
        <f t="shared" si="268"/>
        <v>0</v>
      </c>
      <c r="BQ173" s="125">
        <f t="shared" si="269"/>
        <v>0</v>
      </c>
      <c r="BR173" s="125">
        <f t="shared" si="270"/>
        <v>0</v>
      </c>
      <c r="BS173" s="125">
        <f t="shared" si="271"/>
        <v>0</v>
      </c>
      <c r="BT173" s="125">
        <f t="shared" si="272"/>
        <v>0</v>
      </c>
      <c r="BU173" s="125">
        <f t="shared" si="273"/>
        <v>0</v>
      </c>
      <c r="BV173" s="125">
        <f t="shared" si="274"/>
        <v>0</v>
      </c>
      <c r="BW173" s="125">
        <f t="shared" si="275"/>
        <v>0</v>
      </c>
      <c r="BX173" s="125">
        <f t="shared" si="276"/>
        <v>0</v>
      </c>
      <c r="BY173" s="125">
        <f t="shared" si="277"/>
        <v>0</v>
      </c>
      <c r="BZ173" s="125">
        <f t="shared" si="278"/>
        <v>0</v>
      </c>
      <c r="CA173" s="125">
        <f t="shared" si="279"/>
        <v>0</v>
      </c>
      <c r="CB173" s="125">
        <f t="shared" si="280"/>
        <v>0</v>
      </c>
      <c r="CC173" s="125">
        <f t="shared" si="281"/>
        <v>0</v>
      </c>
      <c r="CD173" s="125">
        <f t="shared" si="282"/>
        <v>0</v>
      </c>
      <c r="CE173" s="125">
        <f t="shared" si="283"/>
        <v>0</v>
      </c>
      <c r="CF173" s="2">
        <f>IFERROR(IF($F173="地位Ⅰ",INDEX(幹材積成長量!$I$7:$K$148,MATCH((【入力】吸収量・排出量算定シート!$H173+(【入力】吸収量・排出量算定シート!CF$17-【入力】吸収量・排出量算定シート!$CF$17)),幹材積成長量!$I$7:$I$148,0),MATCH(【入力】吸収量・排出量算定シート!$G173,幹材積成長量!$I$7:$K$7,0)),IF($F173="地位Ⅲ",INDEX(幹材積成長量!$O$7:$Q$148,MATCH((【入力】吸収量・排出量算定シート!$H173+(【入力】吸収量・排出量算定シート!CF$17-【入力】吸収量・排出量算定シート!$CF$17)),幹材積成長量!$O$7:$O$148,0),MATCH(【入力】吸収量・排出量算定シート!$G173,幹材積成長量!$O$7:$Q$7,0)),INDEX(幹材積成長量!$L$7:$N$148,MATCH((【入力】吸収量・排出量算定シート!$H173+(【入力】吸収量・排出量算定シート!CF$17-【入力】吸収量・排出量算定シート!$CF$17)),幹材積成長量!$L$7:$L$148,0),MATCH(【入力】吸収量・排出量算定シート!$G173,幹材積成長量!$L$7:$N$7,0)))),0)</f>
        <v>0</v>
      </c>
      <c r="CG173" s="2">
        <f>IFERROR(IF($F173="地位Ⅰ",INDEX(幹材積成長量!$I$7:$K$148,MATCH((【入力】吸収量・排出量算定シート!$H173+(【入力】吸収量・排出量算定シート!CG$17-【入力】吸収量・排出量算定シート!$CF$17)),幹材積成長量!$I$7:$I$148,0),MATCH(【入力】吸収量・排出量算定シート!$G173,幹材積成長量!$I$7:$K$7,0)),IF($F173="地位Ⅲ",INDEX(幹材積成長量!$O$7:$Q$148,MATCH((【入力】吸収量・排出量算定シート!$H173+(【入力】吸収量・排出量算定シート!CG$17-【入力】吸収量・排出量算定シート!$CF$17)),幹材積成長量!$O$7:$O$148,0),MATCH(【入力】吸収量・排出量算定シート!$G173,幹材積成長量!$O$7:$Q$7,0)),INDEX(幹材積成長量!$L$7:$N$148,MATCH((【入力】吸収量・排出量算定シート!$H173+(【入力】吸収量・排出量算定シート!CG$17-【入力】吸収量・排出量算定シート!$CF$17)),幹材積成長量!$L$7:$L$148,0),MATCH(【入力】吸収量・排出量算定シート!$G173,幹材積成長量!$L$7:$N$7,0)))),0)</f>
        <v>0</v>
      </c>
      <c r="CH173" s="2">
        <f>IFERROR(IF($F173="地位Ⅰ",INDEX(幹材積成長量!$I$7:$K$148,MATCH((【入力】吸収量・排出量算定シート!$H173+(【入力】吸収量・排出量算定シート!CH$17-【入力】吸収量・排出量算定シート!$CF$17)),幹材積成長量!$I$7:$I$148,0),MATCH(【入力】吸収量・排出量算定シート!$G173,幹材積成長量!$I$7:$K$7,0)),IF($F173="地位Ⅲ",INDEX(幹材積成長量!$O$7:$Q$148,MATCH((【入力】吸収量・排出量算定シート!$H173+(【入力】吸収量・排出量算定シート!CH$17-【入力】吸収量・排出量算定シート!$CF$17)),幹材積成長量!$O$7:$O$148,0),MATCH(【入力】吸収量・排出量算定シート!$G173,幹材積成長量!$O$7:$Q$7,0)),INDEX(幹材積成長量!$L$7:$N$148,MATCH((【入力】吸収量・排出量算定シート!$H173+(【入力】吸収量・排出量算定シート!CH$17-【入力】吸収量・排出量算定シート!$CF$17)),幹材積成長量!$L$7:$L$148,0),MATCH(【入力】吸収量・排出量算定シート!$G173,幹材積成長量!$L$7:$N$7,0)))),0)</f>
        <v>0</v>
      </c>
      <c r="CI173" s="2">
        <f>IFERROR(IF($F173="地位Ⅰ",INDEX(幹材積成長量!$I$7:$K$148,MATCH((【入力】吸収量・排出量算定シート!$H173+(【入力】吸収量・排出量算定シート!CI$17-【入力】吸収量・排出量算定シート!$CF$17)),幹材積成長量!$I$7:$I$148,0),MATCH(【入力】吸収量・排出量算定シート!$G173,幹材積成長量!$I$7:$K$7,0)),IF($F173="地位Ⅲ",INDEX(幹材積成長量!$O$7:$Q$148,MATCH((【入力】吸収量・排出量算定シート!$H173+(【入力】吸収量・排出量算定シート!CI$17-【入力】吸収量・排出量算定シート!$CF$17)),幹材積成長量!$O$7:$O$148,0),MATCH(【入力】吸収量・排出量算定シート!$G173,幹材積成長量!$O$7:$Q$7,0)),INDEX(幹材積成長量!$L$7:$N$148,MATCH((【入力】吸収量・排出量算定シート!$H173+(【入力】吸収量・排出量算定シート!CI$17-【入力】吸収量・排出量算定シート!$CF$17)),幹材積成長量!$L$7:$L$148,0),MATCH(【入力】吸収量・排出量算定シート!$G173,幹材積成長量!$L$7:$N$7,0)))),0)</f>
        <v>0</v>
      </c>
      <c r="CJ173" s="2">
        <f>IFERROR(IF($F173="地位Ⅰ",INDEX(幹材積成長量!$I$7:$K$148,MATCH((【入力】吸収量・排出量算定シート!$H173+(【入力】吸収量・排出量算定シート!CJ$17-【入力】吸収量・排出量算定シート!$CF$17)),幹材積成長量!$I$7:$I$148,0),MATCH(【入力】吸収量・排出量算定シート!$G173,幹材積成長量!$I$7:$K$7,0)),IF($F173="地位Ⅲ",INDEX(幹材積成長量!$O$7:$Q$148,MATCH((【入力】吸収量・排出量算定シート!$H173+(【入力】吸収量・排出量算定シート!CJ$17-【入力】吸収量・排出量算定シート!$CF$17)),幹材積成長量!$O$7:$O$148,0),MATCH(【入力】吸収量・排出量算定シート!$G173,幹材積成長量!$O$7:$Q$7,0)),INDEX(幹材積成長量!$L$7:$N$148,MATCH((【入力】吸収量・排出量算定シート!$H173+(【入力】吸収量・排出量算定シート!CJ$17-【入力】吸収量・排出量算定シート!$CF$17)),幹材積成長量!$L$7:$L$148,0),MATCH(【入力】吸収量・排出量算定シート!$G173,幹材積成長量!$L$7:$N$7,0)))),0)</f>
        <v>0</v>
      </c>
      <c r="CK173" s="2">
        <f>IFERROR(IF($F173="地位Ⅰ",INDEX(幹材積成長量!$I$7:$K$148,MATCH((【入力】吸収量・排出量算定シート!$H173+(【入力】吸収量・排出量算定シート!CK$17-【入力】吸収量・排出量算定シート!$CF$17)),幹材積成長量!$I$7:$I$148,0),MATCH(【入力】吸収量・排出量算定シート!$G173,幹材積成長量!$I$7:$K$7,0)),IF($F173="地位Ⅲ",INDEX(幹材積成長量!$O$7:$Q$148,MATCH((【入力】吸収量・排出量算定シート!$H173+(【入力】吸収量・排出量算定シート!CK$17-【入力】吸収量・排出量算定シート!$CF$17)),幹材積成長量!$O$7:$O$148,0),MATCH(【入力】吸収量・排出量算定シート!$G173,幹材積成長量!$O$7:$Q$7,0)),INDEX(幹材積成長量!$L$7:$N$148,MATCH((【入力】吸収量・排出量算定シート!$H173+(【入力】吸収量・排出量算定シート!CK$17-【入力】吸収量・排出量算定シート!$CF$17)),幹材積成長量!$L$7:$L$148,0),MATCH(【入力】吸収量・排出量算定シート!$G173,幹材積成長量!$L$7:$N$7,0)))),0)</f>
        <v>0</v>
      </c>
      <c r="CL173" s="2">
        <f>IFERROR(IF($F173="地位Ⅰ",INDEX(幹材積成長量!$I$7:$K$148,MATCH((【入力】吸収量・排出量算定シート!$H173+(【入力】吸収量・排出量算定シート!CL$17-【入力】吸収量・排出量算定シート!$CF$17)),幹材積成長量!$I$7:$I$148,0),MATCH(【入力】吸収量・排出量算定シート!$G173,幹材積成長量!$I$7:$K$7,0)),IF($F173="地位Ⅲ",INDEX(幹材積成長量!$O$7:$Q$148,MATCH((【入力】吸収量・排出量算定シート!$H173+(【入力】吸収量・排出量算定シート!CL$17-【入力】吸収量・排出量算定シート!$CF$17)),幹材積成長量!$O$7:$O$148,0),MATCH(【入力】吸収量・排出量算定シート!$G173,幹材積成長量!$O$7:$Q$7,0)),INDEX(幹材積成長量!$L$7:$N$148,MATCH((【入力】吸収量・排出量算定シート!$H173+(【入力】吸収量・排出量算定シート!CL$17-【入力】吸収量・排出量算定シート!$CF$17)),幹材積成長量!$L$7:$L$148,0),MATCH(【入力】吸収量・排出量算定シート!$G173,幹材積成長量!$L$7:$N$7,0)))),0)</f>
        <v>0</v>
      </c>
      <c r="CM173" s="2">
        <f>IFERROR(IF($F173="地位Ⅰ",INDEX(幹材積成長量!$I$7:$K$148,MATCH((【入力】吸収量・排出量算定シート!$H173+(【入力】吸収量・排出量算定シート!CM$17-【入力】吸収量・排出量算定シート!$CF$17)),幹材積成長量!$I$7:$I$148,0),MATCH(【入力】吸収量・排出量算定シート!$G173,幹材積成長量!$I$7:$K$7,0)),IF($F173="地位Ⅲ",INDEX(幹材積成長量!$O$7:$Q$148,MATCH((【入力】吸収量・排出量算定シート!$H173+(【入力】吸収量・排出量算定シート!CM$17-【入力】吸収量・排出量算定シート!$CF$17)),幹材積成長量!$O$7:$O$148,0),MATCH(【入力】吸収量・排出量算定シート!$G173,幹材積成長量!$O$7:$Q$7,0)),INDEX(幹材積成長量!$L$7:$N$148,MATCH((【入力】吸収量・排出量算定シート!$H173+(【入力】吸収量・排出量算定シート!CM$17-【入力】吸収量・排出量算定シート!$CF$17)),幹材積成長量!$L$7:$L$148,0),MATCH(【入力】吸収量・排出量算定シート!$G173,幹材積成長量!$L$7:$N$7,0)))),0)</f>
        <v>0</v>
      </c>
      <c r="CN173" s="2">
        <f>IFERROR(IF($F173="地位Ⅰ",INDEX(幹材積成長量!$I$7:$K$148,MATCH((【入力】吸収量・排出量算定シート!$H173+(【入力】吸収量・排出量算定シート!CN$17-【入力】吸収量・排出量算定シート!$CF$17)),幹材積成長量!$I$7:$I$148,0),MATCH(【入力】吸収量・排出量算定シート!$G173,幹材積成長量!$I$7:$K$7,0)),IF($F173="地位Ⅲ",INDEX(幹材積成長量!$O$7:$Q$148,MATCH((【入力】吸収量・排出量算定シート!$H173+(【入力】吸収量・排出量算定シート!CN$17-【入力】吸収量・排出量算定シート!$CF$17)),幹材積成長量!$O$7:$O$148,0),MATCH(【入力】吸収量・排出量算定シート!$G173,幹材積成長量!$O$7:$Q$7,0)),INDEX(幹材積成長量!$L$7:$N$148,MATCH((【入力】吸収量・排出量算定シート!$H173+(【入力】吸収量・排出量算定シート!CN$17-【入力】吸収量・排出量算定シート!$CF$17)),幹材積成長量!$L$7:$L$148,0),MATCH(【入力】吸収量・排出量算定シート!$G173,幹材積成長量!$L$7:$N$7,0)))),0)</f>
        <v>0</v>
      </c>
      <c r="CO173" s="2">
        <f>IFERROR(IF($F173="地位Ⅰ",INDEX(幹材積成長量!$I$7:$K$148,MATCH((【入力】吸収量・排出量算定シート!$H173+(【入力】吸収量・排出量算定シート!CO$17-【入力】吸収量・排出量算定シート!$CF$17)),幹材積成長量!$I$7:$I$148,0),MATCH(【入力】吸収量・排出量算定シート!$G173,幹材積成長量!$I$7:$K$7,0)),IF($F173="地位Ⅲ",INDEX(幹材積成長量!$O$7:$Q$148,MATCH((【入力】吸収量・排出量算定シート!$H173+(【入力】吸収量・排出量算定シート!CO$17-【入力】吸収量・排出量算定シート!$CF$17)),幹材積成長量!$O$7:$O$148,0),MATCH(【入力】吸収量・排出量算定シート!$G173,幹材積成長量!$O$7:$Q$7,0)),INDEX(幹材積成長量!$L$7:$N$148,MATCH((【入力】吸収量・排出量算定シート!$H173+(【入力】吸収量・排出量算定シート!CO$17-【入力】吸収量・排出量算定シート!$CF$17)),幹材積成長量!$L$7:$L$148,0),MATCH(【入力】吸収量・排出量算定シート!$G173,幹材積成長量!$L$7:$N$7,0)))),0)</f>
        <v>0</v>
      </c>
      <c r="CP173" s="2">
        <f>IFERROR(IF($F173="地位Ⅰ",INDEX(幹材積成長量!$I$7:$K$148,MATCH((【入力】吸収量・排出量算定シート!$H173+(【入力】吸収量・排出量算定シート!CP$17-【入力】吸収量・排出量算定シート!$CF$17)),幹材積成長量!$I$7:$I$148,0),MATCH(【入力】吸収量・排出量算定シート!$G173,幹材積成長量!$I$7:$K$7,0)),IF($F173="地位Ⅲ",INDEX(幹材積成長量!$O$7:$Q$148,MATCH((【入力】吸収量・排出量算定シート!$H173+(【入力】吸収量・排出量算定シート!CP$17-【入力】吸収量・排出量算定シート!$CF$17)),幹材積成長量!$O$7:$O$148,0),MATCH(【入力】吸収量・排出量算定シート!$G173,幹材積成長量!$O$7:$Q$7,0)),INDEX(幹材積成長量!$L$7:$N$148,MATCH((【入力】吸収量・排出量算定シート!$H173+(【入力】吸収量・排出量算定シート!CP$17-【入力】吸収量・排出量算定シート!$CF$17)),幹材積成長量!$L$7:$L$148,0),MATCH(【入力】吸収量・排出量算定シート!$G173,幹材積成長量!$L$7:$N$7,0)))),0)</f>
        <v>0</v>
      </c>
      <c r="CQ173" s="2">
        <f>IFERROR(IF($F173="地位Ⅰ",INDEX(幹材積成長量!$I$7:$K$148,MATCH((【入力】吸収量・排出量算定シート!$H173+(【入力】吸収量・排出量算定シート!CQ$17-【入力】吸収量・排出量算定シート!$CF$17)),幹材積成長量!$I$7:$I$148,0),MATCH(【入力】吸収量・排出量算定シート!$G173,幹材積成長量!$I$7:$K$7,0)),IF($F173="地位Ⅲ",INDEX(幹材積成長量!$O$7:$Q$148,MATCH((【入力】吸収量・排出量算定シート!$H173+(【入力】吸収量・排出量算定シート!CQ$17-【入力】吸収量・排出量算定シート!$CF$17)),幹材積成長量!$O$7:$O$148,0),MATCH(【入力】吸収量・排出量算定シート!$G173,幹材積成長量!$O$7:$Q$7,0)),INDEX(幹材積成長量!$L$7:$N$148,MATCH((【入力】吸収量・排出量算定シート!$H173+(【入力】吸収量・排出量算定シート!CQ$17-【入力】吸収量・排出量算定シート!$CF$17)),幹材積成長量!$L$7:$L$148,0),MATCH(【入力】吸収量・排出量算定シート!$G173,幹材積成長量!$L$7:$N$7,0)))),0)</f>
        <v>0</v>
      </c>
      <c r="CR173" s="2">
        <f>IFERROR(IF($F173="地位Ⅰ",INDEX(幹材積成長量!$I$7:$K$148,MATCH((【入力】吸収量・排出量算定シート!$H173+(【入力】吸収量・排出量算定シート!CR$17-【入力】吸収量・排出量算定シート!$CF$17)),幹材積成長量!$I$7:$I$148,0),MATCH(【入力】吸収量・排出量算定シート!$G173,幹材積成長量!$I$7:$K$7,0)),IF($F173="地位Ⅲ",INDEX(幹材積成長量!$O$7:$Q$148,MATCH((【入力】吸収量・排出量算定シート!$H173+(【入力】吸収量・排出量算定シート!CR$17-【入力】吸収量・排出量算定シート!$CF$17)),幹材積成長量!$O$7:$O$148,0),MATCH(【入力】吸収量・排出量算定シート!$G173,幹材積成長量!$O$7:$Q$7,0)),INDEX(幹材積成長量!$L$7:$N$148,MATCH((【入力】吸収量・排出量算定シート!$H173+(【入力】吸収量・排出量算定シート!CR$17-【入力】吸収量・排出量算定シート!$CF$17)),幹材積成長量!$L$7:$L$148,0),MATCH(【入力】吸収量・排出量算定シート!$G173,幹材積成長量!$L$7:$N$7,0)))),0)</f>
        <v>0</v>
      </c>
      <c r="CS173" s="2">
        <f>IFERROR(IF($F173="地位Ⅰ",INDEX(幹材積成長量!$I$7:$K$148,MATCH((【入力】吸収量・排出量算定シート!$H173+(【入力】吸収量・排出量算定シート!CS$17-【入力】吸収量・排出量算定シート!$CF$17)),幹材積成長量!$I$7:$I$148,0),MATCH(【入力】吸収量・排出量算定シート!$G173,幹材積成長量!$I$7:$K$7,0)),IF($F173="地位Ⅲ",INDEX(幹材積成長量!$O$7:$Q$148,MATCH((【入力】吸収量・排出量算定シート!$H173+(【入力】吸収量・排出量算定シート!CS$17-【入力】吸収量・排出量算定シート!$CF$17)),幹材積成長量!$O$7:$O$148,0),MATCH(【入力】吸収量・排出量算定シート!$G173,幹材積成長量!$O$7:$Q$7,0)),INDEX(幹材積成長量!$L$7:$N$148,MATCH((【入力】吸収量・排出量算定シート!$H173+(【入力】吸収量・排出量算定シート!CS$17-【入力】吸収量・排出量算定シート!$CF$17)),幹材積成長量!$L$7:$L$148,0),MATCH(【入力】吸収量・排出量算定シート!$G173,幹材積成長量!$L$7:$N$7,0)))),0)</f>
        <v>0</v>
      </c>
      <c r="CT173" s="2">
        <f>IFERROR(IF($F173="地位Ⅰ",INDEX(幹材積成長量!$I$7:$K$148,MATCH((【入力】吸収量・排出量算定シート!$H173+(【入力】吸収量・排出量算定シート!CT$17-【入力】吸収量・排出量算定シート!$CF$17)),幹材積成長量!$I$7:$I$148,0),MATCH(【入力】吸収量・排出量算定シート!$G173,幹材積成長量!$I$7:$K$7,0)),IF($F173="地位Ⅲ",INDEX(幹材積成長量!$O$7:$Q$148,MATCH((【入力】吸収量・排出量算定シート!$H173+(【入力】吸収量・排出量算定シート!CT$17-【入力】吸収量・排出量算定シート!$CF$17)),幹材積成長量!$O$7:$O$148,0),MATCH(【入力】吸収量・排出量算定シート!$G173,幹材積成長量!$O$7:$Q$7,0)),INDEX(幹材積成長量!$L$7:$N$148,MATCH((【入力】吸収量・排出量算定シート!$H173+(【入力】吸収量・排出量算定シート!CT$17-【入力】吸収量・排出量算定シート!$CF$17)),幹材積成長量!$L$7:$L$148,0),MATCH(【入力】吸収量・排出量算定シート!$G173,幹材積成長量!$L$7:$N$7,0)))),0)</f>
        <v>0</v>
      </c>
      <c r="CU173" s="2">
        <f>IFERROR(IF($F173="地位Ⅰ",INDEX(幹材積成長量!$I$7:$K$148,MATCH((【入力】吸収量・排出量算定シート!$H173+(【入力】吸収量・排出量算定シート!CU$17-【入力】吸収量・排出量算定シート!$CF$17)),幹材積成長量!$I$7:$I$148,0),MATCH(【入力】吸収量・排出量算定シート!$G173,幹材積成長量!$I$7:$K$7,0)),IF($F173="地位Ⅲ",INDEX(幹材積成長量!$O$7:$Q$148,MATCH((【入力】吸収量・排出量算定シート!$H173+(【入力】吸収量・排出量算定シート!CU$17-【入力】吸収量・排出量算定シート!$CF$17)),幹材積成長量!$O$7:$O$148,0),MATCH(【入力】吸収量・排出量算定シート!$G173,幹材積成長量!$O$7:$Q$7,0)),INDEX(幹材積成長量!$L$7:$N$148,MATCH((【入力】吸収量・排出量算定シート!$H173+(【入力】吸収量・排出量算定シート!CU$17-【入力】吸収量・排出量算定シート!$CF$17)),幹材積成長量!$L$7:$L$148,0),MATCH(【入力】吸収量・排出量算定シート!$G173,幹材積成長量!$L$7:$N$7,0)))),0)</f>
        <v>0</v>
      </c>
      <c r="CV173" s="2">
        <f>IFERROR(IF($F173="地位Ⅰ",INDEX(幹材積成長量!$I$7:$K$148,MATCH((【入力】吸収量・排出量算定シート!$H173+(【入力】吸収量・排出量算定シート!CV$17-【入力】吸収量・排出量算定シート!$CF$17)),幹材積成長量!$I$7:$I$148,0),MATCH(【入力】吸収量・排出量算定シート!$G173,幹材積成長量!$I$7:$K$7,0)),IF($F173="地位Ⅲ",INDEX(幹材積成長量!$O$7:$Q$148,MATCH((【入力】吸収量・排出量算定シート!$H173+(【入力】吸収量・排出量算定シート!CV$17-【入力】吸収量・排出量算定シート!$CF$17)),幹材積成長量!$O$7:$O$148,0),MATCH(【入力】吸収量・排出量算定シート!$G173,幹材積成長量!$O$7:$Q$7,0)),INDEX(幹材積成長量!$L$7:$N$148,MATCH((【入力】吸収量・排出量算定シート!$H173+(【入力】吸収量・排出量算定シート!CV$17-【入力】吸収量・排出量算定シート!$CF$17)),幹材積成長量!$L$7:$L$148,0),MATCH(【入力】吸収量・排出量算定シート!$G173,幹材積成長量!$L$7:$N$7,0)))),0)</f>
        <v>0</v>
      </c>
      <c r="CW173" s="2">
        <f t="shared" si="284"/>
        <v>0</v>
      </c>
      <c r="CX173" s="2">
        <f t="shared" si="285"/>
        <v>0</v>
      </c>
      <c r="CY173" s="2">
        <f t="shared" si="286"/>
        <v>0</v>
      </c>
      <c r="CZ173" s="2">
        <f t="shared" si="287"/>
        <v>0</v>
      </c>
      <c r="DA173" s="2">
        <f t="shared" si="288"/>
        <v>0</v>
      </c>
      <c r="DB173" s="2">
        <f t="shared" si="289"/>
        <v>0</v>
      </c>
      <c r="DC173" s="2">
        <f t="shared" si="290"/>
        <v>0</v>
      </c>
      <c r="DD173" s="2">
        <f t="shared" si="291"/>
        <v>0</v>
      </c>
      <c r="DE173" s="2">
        <f t="shared" si="292"/>
        <v>0</v>
      </c>
      <c r="DF173" s="2">
        <f t="shared" si="293"/>
        <v>0</v>
      </c>
      <c r="DG173" s="2">
        <f t="shared" si="294"/>
        <v>0</v>
      </c>
      <c r="DH173" s="2">
        <f t="shared" si="295"/>
        <v>0</v>
      </c>
      <c r="DI173" s="2">
        <f t="shared" si="296"/>
        <v>0</v>
      </c>
      <c r="DJ173" s="2">
        <f t="shared" si="297"/>
        <v>0</v>
      </c>
      <c r="DK173" s="2">
        <f t="shared" si="298"/>
        <v>0</v>
      </c>
      <c r="DL173" s="2">
        <f t="shared" si="299"/>
        <v>0</v>
      </c>
      <c r="DM173" s="2">
        <f t="shared" si="300"/>
        <v>0</v>
      </c>
      <c r="DN173" s="187">
        <f>IFERROR(IF($F173="地位Ⅰ",INDEX(幹材積成長量!$AE$7:$AG$14,8,MATCH(【入力】吸収量・排出量算定シート!$G173,幹材積成長量!$AE$7:$AG$7,0)),IF($F173="地位Ⅲ",INDEX(幹材積成長量!$AK$7:$AM$14,8,MATCH(【入力】吸収量・排出量算定シート!$G173,幹材積成長量!$AK$7:$AM$7,0)),INDEX(幹材積成長量!$AH$7:$AJ$14,8,MATCH(【入力】吸収量・排出量算定シート!$G173,幹材積成長量!$AH$7:$AJ$7,0)))),0)</f>
        <v>0</v>
      </c>
      <c r="DO173" s="187">
        <f>IFERROR(IF($F173="地位Ⅰ",INDEX(幹材積成長量!$AE$7:$AG$14,8,MATCH(【入力】吸収量・排出量算定シート!$G173,幹材積成長量!$AE$7:$AG$7,0)),IF($F173="地位Ⅲ",INDEX(幹材積成長量!$AK$7:$AM$14,8,MATCH(【入力】吸収量・排出量算定シート!$G173,幹材積成長量!$AK$7:$AM$7,0)),INDEX(幹材積成長量!$AH$7:$AJ$14,8,MATCH(【入力】吸収量・排出量算定シート!$G173,幹材積成長量!$AH$7:$AJ$7,0)))),0)</f>
        <v>0</v>
      </c>
      <c r="DP173" s="187">
        <f>IFERROR(IF($F173="地位Ⅰ",INDEX(幹材積成長量!$AE$7:$AG$14,8,MATCH(【入力】吸収量・排出量算定シート!$G173,幹材積成長量!$AE$7:$AG$7,0)),IF($F173="地位Ⅲ",INDEX(幹材積成長量!$AK$7:$AM$14,8,MATCH(【入力】吸収量・排出量算定シート!$G173,幹材積成長量!$AK$7:$AM$7,0)),INDEX(幹材積成長量!$AH$7:$AJ$14,8,MATCH(【入力】吸収量・排出量算定シート!$G173,幹材積成長量!$AH$7:$AJ$7,0)))),0)</f>
        <v>0</v>
      </c>
      <c r="DQ173" s="187">
        <f>IFERROR(IF($F173="地位Ⅰ",INDEX(幹材積成長量!$AE$7:$AG$14,8,MATCH(【入力】吸収量・排出量算定シート!$G173,幹材積成長量!$AE$7:$AG$7,0)),IF($F173="地位Ⅲ",INDEX(幹材積成長量!$AK$7:$AM$14,8,MATCH(【入力】吸収量・排出量算定シート!$G173,幹材積成長量!$AK$7:$AM$7,0)),INDEX(幹材積成長量!$AH$7:$AJ$14,8,MATCH(【入力】吸収量・排出量算定シート!$G173,幹材積成長量!$AH$7:$AJ$7,0)))),0)</f>
        <v>0</v>
      </c>
      <c r="DR173" s="187">
        <f>IFERROR(IF($F173="地位Ⅰ",INDEX(幹材積成長量!$AE$7:$AG$14,8,MATCH(【入力】吸収量・排出量算定シート!$G173,幹材積成長量!$AE$7:$AG$7,0)),IF($F173="地位Ⅲ",INDEX(幹材積成長量!$AK$7:$AM$14,8,MATCH(【入力】吸収量・排出量算定シート!$G173,幹材積成長量!$AK$7:$AM$7,0)),INDEX(幹材積成長量!$AH$7:$AJ$14,8,MATCH(【入力】吸収量・排出量算定シート!$G173,幹材積成長量!$AH$7:$AJ$7,0)))),0)</f>
        <v>0</v>
      </c>
      <c r="DS173" s="187">
        <f>IFERROR(IF($F173="地位Ⅰ",INDEX(幹材積成長量!$AE$7:$AG$14,8,MATCH(【入力】吸収量・排出量算定シート!$G173,幹材積成長量!$AE$7:$AG$7,0)),IF($F173="地位Ⅲ",INDEX(幹材積成長量!$AK$7:$AM$14,8,MATCH(【入力】吸収量・排出量算定シート!$G173,幹材積成長量!$AK$7:$AM$7,0)),INDEX(幹材積成長量!$AH$7:$AJ$14,8,MATCH(【入力】吸収量・排出量算定シート!$G173,幹材積成長量!$AH$7:$AJ$7,0)))),0)</f>
        <v>0</v>
      </c>
      <c r="DT173" s="187">
        <f>IFERROR(IF($F173="地位Ⅰ",INDEX(幹材積成長量!$AE$7:$AG$14,8,MATCH(【入力】吸収量・排出量算定シート!$G173,幹材積成長量!$AE$7:$AG$7,0)),IF($F173="地位Ⅲ",INDEX(幹材積成長量!$AK$7:$AM$14,8,MATCH(【入力】吸収量・排出量算定シート!$G173,幹材積成長量!$AK$7:$AM$7,0)),INDEX(幹材積成長量!$AH$7:$AJ$14,8,MATCH(【入力】吸収量・排出量算定シート!$G173,幹材積成長量!$AH$7:$AJ$7,0)))),0)</f>
        <v>0</v>
      </c>
      <c r="DU173" s="187">
        <f>IFERROR(IF($F173="地位Ⅰ",INDEX(幹材積成長量!$AE$7:$AG$14,8,MATCH(【入力】吸収量・排出量算定シート!$G173,幹材積成長量!$AE$7:$AG$7,0)),IF($F173="地位Ⅲ",INDEX(幹材積成長量!$AK$7:$AM$14,8,MATCH(【入力】吸収量・排出量算定シート!$G173,幹材積成長量!$AK$7:$AM$7,0)),INDEX(幹材積成長量!$AH$7:$AJ$14,8,MATCH(【入力】吸収量・排出量算定シート!$G173,幹材積成長量!$AH$7:$AJ$7,0)))),0)</f>
        <v>0</v>
      </c>
      <c r="DV173" s="187">
        <f>IFERROR(IF($F173="地位Ⅰ",INDEX(幹材積成長量!$AE$7:$AG$14,8,MATCH(【入力】吸収量・排出量算定シート!$G173,幹材積成長量!$AE$7:$AG$7,0)),IF($F173="地位Ⅲ",INDEX(幹材積成長量!$AK$7:$AM$14,8,MATCH(【入力】吸収量・排出量算定シート!$G173,幹材積成長量!$AK$7:$AM$7,0)),INDEX(幹材積成長量!$AH$7:$AJ$14,8,MATCH(【入力】吸収量・排出量算定シート!$G173,幹材積成長量!$AH$7:$AJ$7,0)))),0)</f>
        <v>0</v>
      </c>
      <c r="DW173" s="187">
        <f>IFERROR(IF($F173="地位Ⅰ",INDEX(幹材積成長量!$AE$7:$AG$14,8,MATCH(【入力】吸収量・排出量算定シート!$G173,幹材積成長量!$AE$7:$AG$7,0)),IF($F173="地位Ⅲ",INDEX(幹材積成長量!$AK$7:$AM$14,8,MATCH(【入力】吸収量・排出量算定シート!$G173,幹材積成長量!$AK$7:$AM$7,0)),INDEX(幹材積成長量!$AH$7:$AJ$14,8,MATCH(【入力】吸収量・排出量算定シート!$G173,幹材積成長量!$AH$7:$AJ$7,0)))),0)</f>
        <v>0</v>
      </c>
      <c r="DX173" s="187">
        <f>IFERROR(IF($F173="地位Ⅰ",INDEX(幹材積成長量!$AE$7:$AG$14,8,MATCH(【入力】吸収量・排出量算定シート!$G173,幹材積成長量!$AE$7:$AG$7,0)),IF($F173="地位Ⅲ",INDEX(幹材積成長量!$AK$7:$AM$14,8,MATCH(【入力】吸収量・排出量算定シート!$G173,幹材積成長量!$AK$7:$AM$7,0)),INDEX(幹材積成長量!$AH$7:$AJ$14,8,MATCH(【入力】吸収量・排出量算定シート!$G173,幹材積成長量!$AH$7:$AJ$7,0)))),0)</f>
        <v>0</v>
      </c>
      <c r="DY173" s="187">
        <f>IFERROR(IF($F173="地位Ⅰ",INDEX(幹材積成長量!$AE$7:$AG$14,8,MATCH(【入力】吸収量・排出量算定シート!$G173,幹材積成長量!$AE$7:$AG$7,0)),IF($F173="地位Ⅲ",INDEX(幹材積成長量!$AK$7:$AM$14,8,MATCH(【入力】吸収量・排出量算定シート!$G173,幹材積成長量!$AK$7:$AM$7,0)),INDEX(幹材積成長量!$AH$7:$AJ$14,8,MATCH(【入力】吸収量・排出量算定シート!$G173,幹材積成長量!$AH$7:$AJ$7,0)))),0)</f>
        <v>0</v>
      </c>
      <c r="DZ173" s="187">
        <f>IFERROR(IF($F173="地位Ⅰ",INDEX(幹材積成長量!$AE$7:$AG$14,8,MATCH(【入力】吸収量・排出量算定シート!$G173,幹材積成長量!$AE$7:$AG$7,0)),IF($F173="地位Ⅲ",INDEX(幹材積成長量!$AK$7:$AM$14,8,MATCH(【入力】吸収量・排出量算定シート!$G173,幹材積成長量!$AK$7:$AM$7,0)),INDEX(幹材積成長量!$AH$7:$AJ$14,8,MATCH(【入力】吸収量・排出量算定シート!$G173,幹材積成長量!$AH$7:$AJ$7,0)))),0)</f>
        <v>0</v>
      </c>
      <c r="EA173" s="187">
        <f>IFERROR(IF($F173="地位Ⅰ",INDEX(幹材積成長量!$AE$7:$AG$14,8,MATCH(【入力】吸収量・排出量算定シート!$G173,幹材積成長量!$AE$7:$AG$7,0)),IF($F173="地位Ⅲ",INDEX(幹材積成長量!$AK$7:$AM$14,8,MATCH(【入力】吸収量・排出量算定シート!$G173,幹材積成長量!$AK$7:$AM$7,0)),INDEX(幹材積成長量!$AH$7:$AJ$14,8,MATCH(【入力】吸収量・排出量算定シート!$G173,幹材積成長量!$AH$7:$AJ$7,0)))),0)</f>
        <v>0</v>
      </c>
      <c r="EB173" s="187">
        <f>IFERROR(IF($F173="地位Ⅰ",INDEX(幹材積成長量!$AE$7:$AG$14,8,MATCH(【入力】吸収量・排出量算定シート!$G173,幹材積成長量!$AE$7:$AG$7,0)),IF($F173="地位Ⅲ",INDEX(幹材積成長量!$AK$7:$AM$14,8,MATCH(【入力】吸収量・排出量算定シート!$G173,幹材積成長量!$AK$7:$AM$7,0)),INDEX(幹材積成長量!$AH$7:$AJ$14,8,MATCH(【入力】吸収量・排出量算定シート!$G173,幹材積成長量!$AH$7:$AJ$7,0)))),0)</f>
        <v>0</v>
      </c>
      <c r="EC173" s="187">
        <f>IFERROR(IF($F173="地位Ⅰ",INDEX(幹材積成長量!$AE$7:$AG$14,8,MATCH(【入力】吸収量・排出量算定シート!$G173,幹材積成長量!$AE$7:$AG$7,0)),IF($F173="地位Ⅲ",INDEX(幹材積成長量!$AK$7:$AM$14,8,MATCH(【入力】吸収量・排出量算定シート!$G173,幹材積成長量!$AK$7:$AM$7,0)),INDEX(幹材積成長量!$AH$7:$AJ$14,8,MATCH(【入力】吸収量・排出量算定シート!$G173,幹材積成長量!$AH$7:$AJ$7,0)))),0)</f>
        <v>0</v>
      </c>
      <c r="ED173" s="186">
        <f t="shared" si="301"/>
        <v>0</v>
      </c>
      <c r="EE173" s="186">
        <f t="shared" si="302"/>
        <v>0</v>
      </c>
      <c r="EF173" s="186">
        <f t="shared" si="303"/>
        <v>0</v>
      </c>
      <c r="EG173" s="186">
        <f t="shared" si="304"/>
        <v>0</v>
      </c>
      <c r="EH173" s="186">
        <f t="shared" si="305"/>
        <v>0</v>
      </c>
      <c r="EI173" s="186">
        <f t="shared" si="306"/>
        <v>0</v>
      </c>
      <c r="EJ173" s="186">
        <f t="shared" si="307"/>
        <v>0</v>
      </c>
      <c r="EK173" s="186">
        <f t="shared" si="308"/>
        <v>0</v>
      </c>
      <c r="EL173" s="186">
        <f t="shared" si="309"/>
        <v>0</v>
      </c>
      <c r="EM173" s="186">
        <f t="shared" si="310"/>
        <v>0</v>
      </c>
      <c r="EN173" s="186">
        <f t="shared" si="311"/>
        <v>0</v>
      </c>
      <c r="EO173" s="186">
        <f t="shared" si="312"/>
        <v>0</v>
      </c>
      <c r="EP173" s="186">
        <f t="shared" si="313"/>
        <v>0</v>
      </c>
      <c r="EQ173" s="186">
        <f t="shared" si="314"/>
        <v>0</v>
      </c>
      <c r="ER173" s="186">
        <f t="shared" si="315"/>
        <v>0</v>
      </c>
      <c r="ES173" s="186">
        <f t="shared" si="316"/>
        <v>0</v>
      </c>
      <c r="ET173" s="186">
        <f t="shared" si="317"/>
        <v>0</v>
      </c>
    </row>
    <row r="174" spans="2:150" x14ac:dyDescent="0.3">
      <c r="B174" s="3"/>
      <c r="C174" s="3"/>
      <c r="D174" s="3"/>
      <c r="E174" s="3"/>
      <c r="G174" s="217"/>
      <c r="J174" s="3"/>
      <c r="M174" s="187">
        <f>IFERROR(IF($F174="地位Ⅰ",INDEX(幹材積成長量!$S$7:$U$148,MATCH(【入力】吸収量・排出量算定シート!$H174+(M$17-$M$17),幹材積成長量!$S$7:$S$148,0),MATCH($G174,幹材積成長量!$S$7:$U$7,0)),IF($F174="地位Ⅲ",INDEX(幹材積成長量!$Y$7:$AA$148,MATCH(【入力】吸収量・排出量算定シート!$H174+(M$17-$M$17),幹材積成長量!$Y$7:$Y$148,0),MATCH($G174,幹材積成長量!$Y$7:$AA$7,0)),INDEX(幹材積成長量!$V$7:$X$148,MATCH(【入力】吸収量・排出量算定シート!$H174+(M$17-$M$17),幹材積成長量!$V$7:$V$148,0),MATCH($G174,幹材積成長量!$V$7:$X$7,0)))),0)</f>
        <v>0</v>
      </c>
      <c r="N174" s="187">
        <f>IFERROR(IF($F174="地位Ⅰ",INDEX(幹材積成長量!$S$7:$U$148,MATCH(【入力】吸収量・排出量算定シート!$H174+(N$17-$M$17),幹材積成長量!$S$7:$S$148,0),MATCH($G174,幹材積成長量!$S$7:$U$7,0)),IF($F174="地位Ⅲ",INDEX(幹材積成長量!$Y$7:$AA$148,MATCH(【入力】吸収量・排出量算定シート!$H174+(N$17-$M$17),幹材積成長量!$Y$7:$Y$148,0),MATCH($G174,幹材積成長量!$Y$7:$AA$7,0)),INDEX(幹材積成長量!$V$7:$X$148,MATCH(【入力】吸収量・排出量算定シート!$H174+(N$17-$M$17),幹材積成長量!$V$7:$V$148,0),MATCH($G174,幹材積成長量!$V$7:$X$7,0)))),0)</f>
        <v>0</v>
      </c>
      <c r="O174" s="187">
        <f>IFERROR(IF($F174="地位Ⅰ",INDEX(幹材積成長量!$S$7:$U$148,MATCH(【入力】吸収量・排出量算定シート!$H174+(O$17-$M$17),幹材積成長量!$S$7:$S$148,0),MATCH($G174,幹材積成長量!$S$7:$U$7,0)),IF($F174="地位Ⅲ",INDEX(幹材積成長量!$Y$7:$AA$148,MATCH(【入力】吸収量・排出量算定シート!$H174+(O$17-$M$17),幹材積成長量!$Y$7:$Y$148,0),MATCH($G174,幹材積成長量!$Y$7:$AA$7,0)),INDEX(幹材積成長量!$V$7:$X$148,MATCH(【入力】吸収量・排出量算定シート!$H174+(O$17-$M$17),幹材積成長量!$V$7:$V$148,0),MATCH($G174,幹材積成長量!$V$7:$X$7,0)))),0)</f>
        <v>0</v>
      </c>
      <c r="P174" s="187">
        <f>IFERROR(IF($F174="地位Ⅰ",INDEX(幹材積成長量!$S$7:$U$148,MATCH(【入力】吸収量・排出量算定シート!$H174+(P$17-$M$17),幹材積成長量!$S$7:$S$148,0),MATCH($G174,幹材積成長量!$S$7:$U$7,0)),IF($F174="地位Ⅲ",INDEX(幹材積成長量!$Y$7:$AA$148,MATCH(【入力】吸収量・排出量算定シート!$H174+(P$17-$M$17),幹材積成長量!$Y$7:$Y$148,0),MATCH($G174,幹材積成長量!$Y$7:$AA$7,0)),INDEX(幹材積成長量!$V$7:$X$148,MATCH(【入力】吸収量・排出量算定シート!$H174+(P$17-$M$17),幹材積成長量!$V$7:$V$148,0),MATCH($G174,幹材積成長量!$V$7:$X$7,0)))),0)</f>
        <v>0</v>
      </c>
      <c r="Q174" s="187">
        <f>IFERROR(IF($F174="地位Ⅰ",INDEX(幹材積成長量!$S$7:$U$148,MATCH(【入力】吸収量・排出量算定シート!$H174+(Q$17-$M$17),幹材積成長量!$S$7:$S$148,0),MATCH($G174,幹材積成長量!$S$7:$U$7,0)),IF($F174="地位Ⅲ",INDEX(幹材積成長量!$Y$7:$AA$148,MATCH(【入力】吸収量・排出量算定シート!$H174+(Q$17-$M$17),幹材積成長量!$Y$7:$Y$148,0),MATCH($G174,幹材積成長量!$Y$7:$AA$7,0)),INDEX(幹材積成長量!$V$7:$X$148,MATCH(【入力】吸収量・排出量算定シート!$H174+(Q$17-$M$17),幹材積成長量!$V$7:$V$148,0),MATCH($G174,幹材積成長量!$V$7:$X$7,0)))),0)</f>
        <v>0</v>
      </c>
      <c r="R174" s="187">
        <f>IFERROR(IF($F174="地位Ⅰ",INDEX(幹材積成長量!$S$7:$U$148,MATCH(【入力】吸収量・排出量算定シート!$H174+(R$17-$M$17),幹材積成長量!$S$7:$S$148,0),MATCH($G174,幹材積成長量!$S$7:$U$7,0)),IF($F174="地位Ⅲ",INDEX(幹材積成長量!$Y$7:$AA$148,MATCH(【入力】吸収量・排出量算定シート!$H174+(R$17-$M$17),幹材積成長量!$Y$7:$Y$148,0),MATCH($G174,幹材積成長量!$Y$7:$AA$7,0)),INDEX(幹材積成長量!$V$7:$X$148,MATCH(【入力】吸収量・排出量算定シート!$H174+(R$17-$M$17),幹材積成長量!$V$7:$V$148,0),MATCH($G174,幹材積成長量!$V$7:$X$7,0)))),0)</f>
        <v>0</v>
      </c>
      <c r="S174" s="187">
        <f>IFERROR(IF($F174="地位Ⅰ",INDEX(幹材積成長量!$S$7:$U$148,MATCH(【入力】吸収量・排出量算定シート!$H174+(S$17-$M$17),幹材積成長量!$S$7:$S$148,0),MATCH($G174,幹材積成長量!$S$7:$U$7,0)),IF($F174="地位Ⅲ",INDEX(幹材積成長量!$Y$7:$AA$148,MATCH(【入力】吸収量・排出量算定シート!$H174+(S$17-$M$17),幹材積成長量!$Y$7:$Y$148,0),MATCH($G174,幹材積成長量!$Y$7:$AA$7,0)),INDEX(幹材積成長量!$V$7:$X$148,MATCH(【入力】吸収量・排出量算定シート!$H174+(S$17-$M$17),幹材積成長量!$V$7:$V$148,0),MATCH($G174,幹材積成長量!$V$7:$X$7,0)))),0)</f>
        <v>0</v>
      </c>
      <c r="T174" s="187">
        <f>IFERROR(IF($F174="地位Ⅰ",INDEX(幹材積成長量!$S$7:$U$148,MATCH(【入力】吸収量・排出量算定シート!$H174+(T$17-$M$17),幹材積成長量!$S$7:$S$148,0),MATCH($G174,幹材積成長量!$S$7:$U$7,0)),IF($F174="地位Ⅲ",INDEX(幹材積成長量!$Y$7:$AA$148,MATCH(【入力】吸収量・排出量算定シート!$H174+(T$17-$M$17),幹材積成長量!$Y$7:$Y$148,0),MATCH($G174,幹材積成長量!$Y$7:$AA$7,0)),INDEX(幹材積成長量!$V$7:$X$148,MATCH(【入力】吸収量・排出量算定シート!$H174+(T$17-$M$17),幹材積成長量!$V$7:$V$148,0),MATCH($G174,幹材積成長量!$V$7:$X$7,0)))),0)</f>
        <v>0</v>
      </c>
      <c r="U174" s="187">
        <f>IFERROR(IF($F174="地位Ⅰ",INDEX(幹材積成長量!$S$7:$U$148,MATCH(【入力】吸収量・排出量算定シート!$H174+(U$17-$M$17),幹材積成長量!$S$7:$S$148,0),MATCH($G174,幹材積成長量!$S$7:$U$7,0)),IF($F174="地位Ⅲ",INDEX(幹材積成長量!$Y$7:$AA$148,MATCH(【入力】吸収量・排出量算定シート!$H174+(U$17-$M$17),幹材積成長量!$Y$7:$Y$148,0),MATCH($G174,幹材積成長量!$Y$7:$AA$7,0)),INDEX(幹材積成長量!$V$7:$X$148,MATCH(【入力】吸収量・排出量算定シート!$H174+(U$17-$M$17),幹材積成長量!$V$7:$V$148,0),MATCH($G174,幹材積成長量!$V$7:$X$7,0)))),0)</f>
        <v>0</v>
      </c>
      <c r="V174" s="187">
        <f>IFERROR(IF($F174="地位Ⅰ",INDEX(幹材積成長量!$S$7:$U$148,MATCH(【入力】吸収量・排出量算定シート!$H174+(V$17-$M$17),幹材積成長量!$S$7:$S$148,0),MATCH($G174,幹材積成長量!$S$7:$U$7,0)),IF($F174="地位Ⅲ",INDEX(幹材積成長量!$Y$7:$AA$148,MATCH(【入力】吸収量・排出量算定シート!$H174+(V$17-$M$17),幹材積成長量!$Y$7:$Y$148,0),MATCH($G174,幹材積成長量!$Y$7:$AA$7,0)),INDEX(幹材積成長量!$V$7:$X$148,MATCH(【入力】吸収量・排出量算定シート!$H174+(V$17-$M$17),幹材積成長量!$V$7:$V$148,0),MATCH($G174,幹材積成長量!$V$7:$X$7,0)))),0)</f>
        <v>0</v>
      </c>
      <c r="W174" s="187">
        <f>IFERROR(IF($F174="地位Ⅰ",INDEX(幹材積成長量!$S$7:$U$148,MATCH(【入力】吸収量・排出量算定シート!$H174+(W$17-$M$17),幹材積成長量!$S$7:$S$148,0),MATCH($G174,幹材積成長量!$S$7:$U$7,0)),IF($F174="地位Ⅲ",INDEX(幹材積成長量!$Y$7:$AA$148,MATCH(【入力】吸収量・排出量算定シート!$H174+(W$17-$M$17),幹材積成長量!$Y$7:$Y$148,0),MATCH($G174,幹材積成長量!$Y$7:$AA$7,0)),INDEX(幹材積成長量!$V$7:$X$148,MATCH(【入力】吸収量・排出量算定シート!$H174+(W$17-$M$17),幹材積成長量!$V$7:$V$148,0),MATCH($G174,幹材積成長量!$V$7:$X$7,0)))),0)</f>
        <v>0</v>
      </c>
      <c r="X174" s="187">
        <f>IFERROR(IF($F174="地位Ⅰ",INDEX(幹材積成長量!$S$7:$U$148,MATCH(【入力】吸収量・排出量算定シート!$H174+(X$17-$M$17),幹材積成長量!$S$7:$S$148,0),MATCH($G174,幹材積成長量!$S$7:$U$7,0)),IF($F174="地位Ⅲ",INDEX(幹材積成長量!$Y$7:$AA$148,MATCH(【入力】吸収量・排出量算定シート!$H174+(X$17-$M$17),幹材積成長量!$Y$7:$Y$148,0),MATCH($G174,幹材積成長量!$Y$7:$AA$7,0)),INDEX(幹材積成長量!$V$7:$X$148,MATCH(【入力】吸収量・排出量算定シート!$H174+(X$17-$M$17),幹材積成長量!$V$7:$V$148,0),MATCH($G174,幹材積成長量!$V$7:$X$7,0)))),0)</f>
        <v>0</v>
      </c>
      <c r="Y174" s="187">
        <f>IFERROR(IF($F174="地位Ⅰ",INDEX(幹材積成長量!$S$7:$U$148,MATCH(【入力】吸収量・排出量算定シート!$H174+(Y$17-$M$17),幹材積成長量!$S$7:$S$148,0),MATCH($G174,幹材積成長量!$S$7:$U$7,0)),IF($F174="地位Ⅲ",INDEX(幹材積成長量!$Y$7:$AA$148,MATCH(【入力】吸収量・排出量算定シート!$H174+(Y$17-$M$17),幹材積成長量!$Y$7:$Y$148,0),MATCH($G174,幹材積成長量!$Y$7:$AA$7,0)),INDEX(幹材積成長量!$V$7:$X$148,MATCH(【入力】吸収量・排出量算定シート!$H174+(Y$17-$M$17),幹材積成長量!$V$7:$V$148,0),MATCH($G174,幹材積成長量!$V$7:$X$7,0)))),0)</f>
        <v>0</v>
      </c>
      <c r="Z174" s="187">
        <f>IFERROR(IF($F174="地位Ⅰ",INDEX(幹材積成長量!$S$7:$U$148,MATCH(【入力】吸収量・排出量算定シート!$H174+(Z$17-$M$17),幹材積成長量!$S$7:$S$148,0),MATCH($G174,幹材積成長量!$S$7:$U$7,0)),IF($F174="地位Ⅲ",INDEX(幹材積成長量!$Y$7:$AA$148,MATCH(【入力】吸収量・排出量算定シート!$H174+(Z$17-$M$17),幹材積成長量!$Y$7:$Y$148,0),MATCH($G174,幹材積成長量!$Y$7:$AA$7,0)),INDEX(幹材積成長量!$V$7:$X$148,MATCH(【入力】吸収量・排出量算定シート!$H174+(Z$17-$M$17),幹材積成長量!$V$7:$V$148,0),MATCH($G174,幹材積成長量!$V$7:$X$7,0)))),0)</f>
        <v>0</v>
      </c>
      <c r="AA174" s="187">
        <f>IFERROR(IF($F174="地位Ⅰ",INDEX(幹材積成長量!$S$7:$U$148,MATCH(【入力】吸収量・排出量算定シート!$H174+(AA$17-$M$17),幹材積成長量!$S$7:$S$148,0),MATCH($G174,幹材積成長量!$S$7:$U$7,0)),IF($F174="地位Ⅲ",INDEX(幹材積成長量!$Y$7:$AA$148,MATCH(【入力】吸収量・排出量算定シート!$H174+(AA$17-$M$17),幹材積成長量!$Y$7:$Y$148,0),MATCH($G174,幹材積成長量!$Y$7:$AA$7,0)),INDEX(幹材積成長量!$V$7:$X$148,MATCH(【入力】吸収量・排出量算定シート!$H174+(AA$17-$M$17),幹材積成長量!$V$7:$V$148,0),MATCH($G174,幹材積成長量!$V$7:$X$7,0)))),0)</f>
        <v>0</v>
      </c>
      <c r="AB174" s="187">
        <f>IFERROR(IF($F174="地位Ⅰ",INDEX(幹材積成長量!$S$7:$U$148,MATCH(【入力】吸収量・排出量算定シート!$H174+(AB$17-$M$17),幹材積成長量!$S$7:$S$148,0),MATCH($G174,幹材積成長量!$S$7:$U$7,0)),IF($F174="地位Ⅲ",INDEX(幹材積成長量!$Y$7:$AA$148,MATCH(【入力】吸収量・排出量算定シート!$H174+(AB$17-$M$17),幹材積成長量!$Y$7:$Y$148,0),MATCH($G174,幹材積成長量!$Y$7:$AA$7,0)),INDEX(幹材積成長量!$V$7:$X$148,MATCH(【入力】吸収量・排出量算定シート!$H174+(AB$17-$M$17),幹材積成長量!$V$7:$V$148,0),MATCH($G174,幹材積成長量!$V$7:$X$7,0)))),0)</f>
        <v>0</v>
      </c>
      <c r="AC174" s="187">
        <f>IFERROR(IF($F174="地位Ⅰ",INDEX(幹材積成長量!$S$7:$U$148,MATCH(【入力】吸収量・排出量算定シート!$H174+(AC$17-$M$17),幹材積成長量!$S$7:$S$148,0),MATCH($G174,幹材積成長量!$S$7:$U$7,0)),IF($F174="地位Ⅲ",INDEX(幹材積成長量!$Y$7:$AA$148,MATCH(【入力】吸収量・排出量算定シート!$H174+(AC$17-$M$17),幹材積成長量!$Y$7:$Y$148,0),MATCH($G174,幹材積成長量!$Y$7:$AA$7,0)),INDEX(幹材積成長量!$V$7:$X$148,MATCH(【入力】吸収量・排出量算定シート!$H174+(AC$17-$M$17),幹材積成長量!$V$7:$V$148,0),MATCH($G174,幹材積成長量!$V$7:$X$7,0)))),0)</f>
        <v>0</v>
      </c>
      <c r="AD174" s="2">
        <f>IFERROR(INDEX('BEF（拡大係数）'!$A$4:$AO$154,MATCH(【入力】吸収量・排出量算定シート!$H174,'BEF（拡大係数）'!$A$4:$A$154,0),MATCH($G174,'BEF（拡大係数）'!$A$4:$AO$4,0)),0)</f>
        <v>0</v>
      </c>
      <c r="AE174" s="2">
        <f>IFERROR(INDEX('BEF（拡大係数）'!$A$4:$AO$154,MATCH(【入力】吸収量・排出量算定シート!$H174,'BEF（拡大係数）'!$A$4:$A$154,0),MATCH($G174,'BEF（拡大係数）'!$A$4:$AO$4,0)),0)</f>
        <v>0</v>
      </c>
      <c r="AF174" s="2">
        <f>IFERROR(INDEX('BEF（拡大係数）'!$A$4:$AO$154,MATCH(【入力】吸収量・排出量算定シート!$H174,'BEF（拡大係数）'!$A$4:$A$154,0),MATCH($G174,'BEF（拡大係数）'!$A$4:$AO$4,0)),0)</f>
        <v>0</v>
      </c>
      <c r="AG174" s="2">
        <f>IFERROR(INDEX('BEF（拡大係数）'!$A$4:$AO$154,MATCH(【入力】吸収量・排出量算定シート!$H174,'BEF（拡大係数）'!$A$4:$A$154,0),MATCH($G174,'BEF（拡大係数）'!$A$4:$AO$4,0)),0)</f>
        <v>0</v>
      </c>
      <c r="AH174" s="2">
        <f>IFERROR(INDEX('BEF（拡大係数）'!$A$4:$AO$154,MATCH(【入力】吸収量・排出量算定シート!$H174,'BEF（拡大係数）'!$A$4:$A$154,0),MATCH($G174,'BEF（拡大係数）'!$A$4:$AO$4,0)),0)</f>
        <v>0</v>
      </c>
      <c r="AI174" s="2">
        <f>IFERROR(INDEX('BEF（拡大係数）'!$A$4:$AO$154,MATCH(【入力】吸収量・排出量算定シート!$H174,'BEF（拡大係数）'!$A$4:$A$154,0),MATCH($G174,'BEF（拡大係数）'!$A$4:$AO$4,0)),0)</f>
        <v>0</v>
      </c>
      <c r="AJ174" s="2">
        <f>IFERROR(INDEX('BEF（拡大係数）'!$A$4:$AO$154,MATCH(【入力】吸収量・排出量算定シート!$H174,'BEF（拡大係数）'!$A$4:$A$154,0),MATCH($G174,'BEF（拡大係数）'!$A$4:$AO$4,0)),0)</f>
        <v>0</v>
      </c>
      <c r="AK174" s="2">
        <f>IFERROR(INDEX('BEF（拡大係数）'!$A$4:$AO$154,MATCH(【入力】吸収量・排出量算定シート!$H174,'BEF（拡大係数）'!$A$4:$A$154,0),MATCH($G174,'BEF（拡大係数）'!$A$4:$AO$4,0)),0)</f>
        <v>0</v>
      </c>
      <c r="AL174" s="2">
        <f>IFERROR(INDEX('BEF（拡大係数）'!$A$4:$AO$154,MATCH(【入力】吸収量・排出量算定シート!$H174,'BEF（拡大係数）'!$A$4:$A$154,0),MATCH($G174,'BEF（拡大係数）'!$A$4:$AO$4,0)),0)</f>
        <v>0</v>
      </c>
      <c r="AM174" s="2">
        <f>IFERROR(INDEX('BEF（拡大係数）'!$A$4:$AO$154,MATCH(【入力】吸収量・排出量算定シート!$H174,'BEF（拡大係数）'!$A$4:$A$154,0),MATCH($G174,'BEF（拡大係数）'!$A$4:$AO$4,0)),0)</f>
        <v>0</v>
      </c>
      <c r="AN174" s="2">
        <f>IFERROR(INDEX('BEF（拡大係数）'!$A$4:$AO$154,MATCH(【入力】吸収量・排出量算定シート!$H174,'BEF（拡大係数）'!$A$4:$A$154,0),MATCH($G174,'BEF（拡大係数）'!$A$4:$AO$4,0)),0)</f>
        <v>0</v>
      </c>
      <c r="AO174" s="2">
        <f>IFERROR(INDEX('BEF（拡大係数）'!$A$4:$AO$154,MATCH(【入力】吸収量・排出量算定シート!$H174,'BEF（拡大係数）'!$A$4:$A$154,0),MATCH($G174,'BEF（拡大係数）'!$A$4:$AO$4,0)),0)</f>
        <v>0</v>
      </c>
      <c r="AP174" s="2">
        <f>IFERROR(INDEX('BEF（拡大係数）'!$A$4:$AO$154,MATCH(【入力】吸収量・排出量算定シート!$H174,'BEF（拡大係数）'!$A$4:$A$154,0),MATCH($G174,'BEF（拡大係数）'!$A$4:$AO$4,0)),0)</f>
        <v>0</v>
      </c>
      <c r="AQ174" s="2">
        <f>IFERROR(INDEX('BEF（拡大係数）'!$A$4:$AO$154,MATCH(【入力】吸収量・排出量算定シート!$H174,'BEF（拡大係数）'!$A$4:$A$154,0),MATCH($G174,'BEF（拡大係数）'!$A$4:$AO$4,0)),0)</f>
        <v>0</v>
      </c>
      <c r="AR174" s="2">
        <f>IFERROR(INDEX('BEF（拡大係数）'!$A$4:$AO$154,MATCH(【入力】吸収量・排出量算定シート!$H174,'BEF（拡大係数）'!$A$4:$A$154,0),MATCH($G174,'BEF（拡大係数）'!$A$4:$AO$4,0)),0)</f>
        <v>0</v>
      </c>
      <c r="AS174" s="2">
        <f>IFERROR(INDEX('BEF（拡大係数）'!$A$4:$AO$154,MATCH(【入力】吸収量・排出量算定シート!$H174,'BEF（拡大係数）'!$A$4:$A$154,0),MATCH($G174,'BEF（拡大係数）'!$A$4:$AO$4,0)),0)</f>
        <v>0</v>
      </c>
      <c r="AT174" s="2">
        <f>IFERROR(INDEX('BEF（拡大係数）'!$A$4:$AO$154,MATCH(【入力】吸収量・排出量算定シート!$H174,'BEF（拡大係数）'!$A$4:$A$154,0),MATCH($G174,'BEF（拡大係数）'!$A$4:$AO$4,0)),0)</f>
        <v>0</v>
      </c>
      <c r="AU174" s="2">
        <f>IFERROR(VLOOKUP($G174,パラメータ_オリジナル!$B$6:$G$45,4,FALSE),0)</f>
        <v>0</v>
      </c>
      <c r="AV174" s="2">
        <f>IFERROR(VLOOKUP($G174,パラメータ_オリジナル!$B$6:$G$45,5,FALSE),0)</f>
        <v>0</v>
      </c>
      <c r="AW174" s="2">
        <f>IFERROR(VLOOKUP($G174,パラメータ_オリジナル!$B$6:$G$45,6,FALSE),0)</f>
        <v>0</v>
      </c>
      <c r="AX174" s="125">
        <f t="shared" ref="AX174:AX237" si="318">IFERROR(IF($J174="",$I174*M174*AD174*$AU174*(1+$AV174)*$AW174*44/12,IF($J174&lt;=AD$17,$I174*M174*AD174*$AU174*(1+$AV174)*$AW174*44/12,0)),0)</f>
        <v>0</v>
      </c>
      <c r="AY174" s="125">
        <f t="shared" ref="AY174:AY237" si="319">IFERROR(IF($J174="",$I174*N174*AE174*$AU174*(1+$AV174)*$AW174*44/12,IF($J174&lt;=AE$17,$I174*N174*AE174*$AU174*(1+$AV174)*$AW174*44/12,0)),0)</f>
        <v>0</v>
      </c>
      <c r="AZ174" s="125">
        <f t="shared" ref="AZ174:AZ237" si="320">IFERROR(IF($J174="",$I174*O174*AF174*$AU174*(1+$AV174)*$AW174*44/12,IF($J174&lt;=AF$17,$I174*O174*AF174*$AU174*(1+$AV174)*$AW174*44/12,0)),0)</f>
        <v>0</v>
      </c>
      <c r="BA174" s="125">
        <f t="shared" ref="BA174:BA237" si="321">IFERROR(IF($J174="",$I174*P174*AG174*$AU174*(1+$AV174)*$AW174*44/12,IF($J174&lt;=AG$17,$I174*P174*AG174*$AU174*(1+$AV174)*$AW174*44/12,0)),0)</f>
        <v>0</v>
      </c>
      <c r="BB174" s="125">
        <f t="shared" ref="BB174:BB237" si="322">IFERROR(IF($J174="",$I174*Q174*AH174*$AU174*(1+$AV174)*$AW174*44/12,IF($J174&lt;=AH$17,$I174*Q174*AH174*$AU174*(1+$AV174)*$AW174*44/12,0)),0)</f>
        <v>0</v>
      </c>
      <c r="BC174" s="125">
        <f t="shared" ref="BC174:BC237" si="323">IFERROR(IF($J174="",$I174*R174*AI174*$AU174*(1+$AV174)*$AW174*44/12,IF($J174&lt;=AI$17,$I174*R174*AI174*$AU174*(1+$AV174)*$AW174*44/12,0)),0)</f>
        <v>0</v>
      </c>
      <c r="BD174" s="125">
        <f t="shared" ref="BD174:BD237" si="324">IFERROR(IF($J174="",$I174*S174*AJ174*$AU174*(1+$AV174)*$AW174*44/12,IF($J174&lt;=AJ$17,$I174*S174*AJ174*$AU174*(1+$AV174)*$AW174*44/12,0)),0)</f>
        <v>0</v>
      </c>
      <c r="BE174" s="125">
        <f t="shared" ref="BE174:BE237" si="325">IFERROR(IF($J174="",$I174*T174*AK174*$AU174*(1+$AV174)*$AW174*44/12,IF($J174&lt;=AK$17,$I174*T174*AK174*$AU174*(1+$AV174)*$AW174*44/12,0)),0)</f>
        <v>0</v>
      </c>
      <c r="BF174" s="125">
        <f t="shared" ref="BF174:BF237" si="326">IFERROR(IF($J174="",$I174*U174*AL174*$AU174*(1+$AV174)*$AW174*44/12,IF($J174&lt;=AL$17,$I174*U174*AL174*$AU174*(1+$AV174)*$AW174*44/12,0)),0)</f>
        <v>0</v>
      </c>
      <c r="BG174" s="125">
        <f t="shared" ref="BG174:BG237" si="327">IFERROR(IF($J174="",$I174*V174*AM174*$AU174*(1+$AV174)*$AW174*44/12,IF($J174&lt;=AM$17,$I174*V174*AM174*$AU174*(1+$AV174)*$AW174*44/12,0)),0)</f>
        <v>0</v>
      </c>
      <c r="BH174" s="125">
        <f t="shared" ref="BH174:BH237" si="328">IFERROR(IF($J174="",$I174*W174*AN174*$AU174*(1+$AV174)*$AW174*44/12,IF($J174&lt;=AN$17,$I174*W174*AN174*$AU174*(1+$AV174)*$AW174*44/12,0)),0)</f>
        <v>0</v>
      </c>
      <c r="BI174" s="125">
        <f t="shared" ref="BI174:BI237" si="329">IFERROR(IF($J174="",$I174*X174*AO174*$AU174*(1+$AV174)*$AW174*44/12,IF($J174&lt;=AO$17,$I174*X174*AO174*$AU174*(1+$AV174)*$AW174*44/12,0)),0)</f>
        <v>0</v>
      </c>
      <c r="BJ174" s="125">
        <f t="shared" ref="BJ174:BJ237" si="330">IFERROR(IF($J174="",$I174*Y174*AP174*$AU174*(1+$AV174)*$AW174*44/12,IF($J174&lt;=AP$17,$I174*Y174*AP174*$AU174*(1+$AV174)*$AW174*44/12,0)),0)</f>
        <v>0</v>
      </c>
      <c r="BK174" s="125">
        <f t="shared" ref="BK174:BK237" si="331">IFERROR(IF($J174="",$I174*Z174*AQ174*$AU174*(1+$AV174)*$AW174*44/12,IF($J174&lt;=AQ$17,$I174*Z174*AQ174*$AU174*(1+$AV174)*$AW174*44/12,0)),0)</f>
        <v>0</v>
      </c>
      <c r="BL174" s="125">
        <f t="shared" ref="BL174:BL237" si="332">IFERROR(IF($J174="",$I174*AA174*AR174*$AU174*(1+$AV174)*$AW174*44/12,IF($J174&lt;=AR$17,$I174*AA174*AR174*$AU174*(1+$AV174)*$AW174*44/12,0)),0)</f>
        <v>0</v>
      </c>
      <c r="BM174" s="125">
        <f t="shared" ref="BM174:BM237" si="333">IFERROR(IF($J174="",$I174*AB174*AS174*$AU174*(1+$AV174)*$AW174*44/12,IF($J174&lt;=AS$17,$I174*AB174*AS174*$AU174*(1+$AV174)*$AW174*44/12,0)),0)</f>
        <v>0</v>
      </c>
      <c r="BN174" s="125">
        <f t="shared" ref="BN174:BN237" si="334">IFERROR(IF($J174="",$I174*AC174*AT174*$AU174*(1+$AV174)*$AW174*44/12,IF($J174&lt;=AT$17,$I174*AC174*AT174*$AU174*(1+$AV174)*$AW174*44/12,0)),0)</f>
        <v>0</v>
      </c>
      <c r="BO174" s="125">
        <f t="shared" ref="BO174:BO237" si="335">IF($L174="",AX174,IF(BO$17&lt;$L174,AX174,0))</f>
        <v>0</v>
      </c>
      <c r="BP174" s="125">
        <f t="shared" ref="BP174:BP237" si="336">IF($L174="",AY174,IF(BP$17&lt;$L174,AY174,0))</f>
        <v>0</v>
      </c>
      <c r="BQ174" s="125">
        <f t="shared" ref="BQ174:BQ237" si="337">IF($L174="",AZ174,IF(BQ$17&lt;$L174,AZ174,0))</f>
        <v>0</v>
      </c>
      <c r="BR174" s="125">
        <f t="shared" ref="BR174:BR237" si="338">IF($L174="",BA174,IF(BR$17&lt;$L174,BA174,0))</f>
        <v>0</v>
      </c>
      <c r="BS174" s="125">
        <f t="shared" ref="BS174:BS237" si="339">IF($L174="",BB174,IF(BS$17&lt;$L174,BB174,0))</f>
        <v>0</v>
      </c>
      <c r="BT174" s="125">
        <f t="shared" ref="BT174:BT237" si="340">IF($L174="",BC174,IF(BT$17&lt;$L174,BC174,0))</f>
        <v>0</v>
      </c>
      <c r="BU174" s="125">
        <f t="shared" ref="BU174:BU237" si="341">IF($L174="",BD174,IF(BU$17&lt;$L174,BD174,0))</f>
        <v>0</v>
      </c>
      <c r="BV174" s="125">
        <f t="shared" ref="BV174:BV237" si="342">IF($L174="",BE174,IF(BV$17&lt;$L174,BE174,0))</f>
        <v>0</v>
      </c>
      <c r="BW174" s="125">
        <f t="shared" ref="BW174:BW237" si="343">IF($L174="",BF174,IF(BW$17&lt;$L174,BF174,0))</f>
        <v>0</v>
      </c>
      <c r="BX174" s="125">
        <f t="shared" ref="BX174:BX237" si="344">IF($L174="",BG174,IF(BX$17&lt;$L174,BG174,0))</f>
        <v>0</v>
      </c>
      <c r="BY174" s="125">
        <f t="shared" ref="BY174:BY237" si="345">IF($L174="",BH174,IF(BY$17&lt;$L174,BH174,0))</f>
        <v>0</v>
      </c>
      <c r="BZ174" s="125">
        <f t="shared" ref="BZ174:BZ237" si="346">IF($L174="",BI174,IF(BZ$17&lt;$L174,BI174,0))</f>
        <v>0</v>
      </c>
      <c r="CA174" s="125">
        <f t="shared" ref="CA174:CA237" si="347">IF($L174="",BJ174,IF(CA$17&lt;$L174,BJ174,0))</f>
        <v>0</v>
      </c>
      <c r="CB174" s="125">
        <f t="shared" ref="CB174:CB237" si="348">IF($L174="",BK174,IF(CB$17&lt;$L174,BK174,0))</f>
        <v>0</v>
      </c>
      <c r="CC174" s="125">
        <f t="shared" ref="CC174:CC237" si="349">IF($L174="",BL174,IF(CC$17&lt;$L174,BL174,0))</f>
        <v>0</v>
      </c>
      <c r="CD174" s="125">
        <f t="shared" ref="CD174:CD237" si="350">IF($L174="",BM174,IF(CD$17&lt;$L174,BM174,0))</f>
        <v>0</v>
      </c>
      <c r="CE174" s="125">
        <f t="shared" ref="CE174:CE237" si="351">IF($L174="",BN174,IF(CE$17&lt;$L174,BN174,0))</f>
        <v>0</v>
      </c>
      <c r="CF174" s="2">
        <f>IFERROR(IF($F174="地位Ⅰ",INDEX(幹材積成長量!$I$7:$K$148,MATCH((【入力】吸収量・排出量算定シート!$H174+(【入力】吸収量・排出量算定シート!CF$17-【入力】吸収量・排出量算定シート!$CF$17)),幹材積成長量!$I$7:$I$148,0),MATCH(【入力】吸収量・排出量算定シート!$G174,幹材積成長量!$I$7:$K$7,0)),IF($F174="地位Ⅲ",INDEX(幹材積成長量!$O$7:$Q$148,MATCH((【入力】吸収量・排出量算定シート!$H174+(【入力】吸収量・排出量算定シート!CF$17-【入力】吸収量・排出量算定シート!$CF$17)),幹材積成長量!$O$7:$O$148,0),MATCH(【入力】吸収量・排出量算定シート!$G174,幹材積成長量!$O$7:$Q$7,0)),INDEX(幹材積成長量!$L$7:$N$148,MATCH((【入力】吸収量・排出量算定シート!$H174+(【入力】吸収量・排出量算定シート!CF$17-【入力】吸収量・排出量算定シート!$CF$17)),幹材積成長量!$L$7:$L$148,0),MATCH(【入力】吸収量・排出量算定シート!$G174,幹材積成長量!$L$7:$N$7,0)))),0)</f>
        <v>0</v>
      </c>
      <c r="CG174" s="2">
        <f>IFERROR(IF($F174="地位Ⅰ",INDEX(幹材積成長量!$I$7:$K$148,MATCH((【入力】吸収量・排出量算定シート!$H174+(【入力】吸収量・排出量算定シート!CG$17-【入力】吸収量・排出量算定シート!$CF$17)),幹材積成長量!$I$7:$I$148,0),MATCH(【入力】吸収量・排出量算定シート!$G174,幹材積成長量!$I$7:$K$7,0)),IF($F174="地位Ⅲ",INDEX(幹材積成長量!$O$7:$Q$148,MATCH((【入力】吸収量・排出量算定シート!$H174+(【入力】吸収量・排出量算定シート!CG$17-【入力】吸収量・排出量算定シート!$CF$17)),幹材積成長量!$O$7:$O$148,0),MATCH(【入力】吸収量・排出量算定シート!$G174,幹材積成長量!$O$7:$Q$7,0)),INDEX(幹材積成長量!$L$7:$N$148,MATCH((【入力】吸収量・排出量算定シート!$H174+(【入力】吸収量・排出量算定シート!CG$17-【入力】吸収量・排出量算定シート!$CF$17)),幹材積成長量!$L$7:$L$148,0),MATCH(【入力】吸収量・排出量算定シート!$G174,幹材積成長量!$L$7:$N$7,0)))),0)</f>
        <v>0</v>
      </c>
      <c r="CH174" s="2">
        <f>IFERROR(IF($F174="地位Ⅰ",INDEX(幹材積成長量!$I$7:$K$148,MATCH((【入力】吸収量・排出量算定シート!$H174+(【入力】吸収量・排出量算定シート!CH$17-【入力】吸収量・排出量算定シート!$CF$17)),幹材積成長量!$I$7:$I$148,0),MATCH(【入力】吸収量・排出量算定シート!$G174,幹材積成長量!$I$7:$K$7,0)),IF($F174="地位Ⅲ",INDEX(幹材積成長量!$O$7:$Q$148,MATCH((【入力】吸収量・排出量算定シート!$H174+(【入力】吸収量・排出量算定シート!CH$17-【入力】吸収量・排出量算定シート!$CF$17)),幹材積成長量!$O$7:$O$148,0),MATCH(【入力】吸収量・排出量算定シート!$G174,幹材積成長量!$O$7:$Q$7,0)),INDEX(幹材積成長量!$L$7:$N$148,MATCH((【入力】吸収量・排出量算定シート!$H174+(【入力】吸収量・排出量算定シート!CH$17-【入力】吸収量・排出量算定シート!$CF$17)),幹材積成長量!$L$7:$L$148,0),MATCH(【入力】吸収量・排出量算定シート!$G174,幹材積成長量!$L$7:$N$7,0)))),0)</f>
        <v>0</v>
      </c>
      <c r="CI174" s="2">
        <f>IFERROR(IF($F174="地位Ⅰ",INDEX(幹材積成長量!$I$7:$K$148,MATCH((【入力】吸収量・排出量算定シート!$H174+(【入力】吸収量・排出量算定シート!CI$17-【入力】吸収量・排出量算定シート!$CF$17)),幹材積成長量!$I$7:$I$148,0),MATCH(【入力】吸収量・排出量算定シート!$G174,幹材積成長量!$I$7:$K$7,0)),IF($F174="地位Ⅲ",INDEX(幹材積成長量!$O$7:$Q$148,MATCH((【入力】吸収量・排出量算定シート!$H174+(【入力】吸収量・排出量算定シート!CI$17-【入力】吸収量・排出量算定シート!$CF$17)),幹材積成長量!$O$7:$O$148,0),MATCH(【入力】吸収量・排出量算定シート!$G174,幹材積成長量!$O$7:$Q$7,0)),INDEX(幹材積成長量!$L$7:$N$148,MATCH((【入力】吸収量・排出量算定シート!$H174+(【入力】吸収量・排出量算定シート!CI$17-【入力】吸収量・排出量算定シート!$CF$17)),幹材積成長量!$L$7:$L$148,0),MATCH(【入力】吸収量・排出量算定シート!$G174,幹材積成長量!$L$7:$N$7,0)))),0)</f>
        <v>0</v>
      </c>
      <c r="CJ174" s="2">
        <f>IFERROR(IF($F174="地位Ⅰ",INDEX(幹材積成長量!$I$7:$K$148,MATCH((【入力】吸収量・排出量算定シート!$H174+(【入力】吸収量・排出量算定シート!CJ$17-【入力】吸収量・排出量算定シート!$CF$17)),幹材積成長量!$I$7:$I$148,0),MATCH(【入力】吸収量・排出量算定シート!$G174,幹材積成長量!$I$7:$K$7,0)),IF($F174="地位Ⅲ",INDEX(幹材積成長量!$O$7:$Q$148,MATCH((【入力】吸収量・排出量算定シート!$H174+(【入力】吸収量・排出量算定シート!CJ$17-【入力】吸収量・排出量算定シート!$CF$17)),幹材積成長量!$O$7:$O$148,0),MATCH(【入力】吸収量・排出量算定シート!$G174,幹材積成長量!$O$7:$Q$7,0)),INDEX(幹材積成長量!$L$7:$N$148,MATCH((【入力】吸収量・排出量算定シート!$H174+(【入力】吸収量・排出量算定シート!CJ$17-【入力】吸収量・排出量算定シート!$CF$17)),幹材積成長量!$L$7:$L$148,0),MATCH(【入力】吸収量・排出量算定シート!$G174,幹材積成長量!$L$7:$N$7,0)))),0)</f>
        <v>0</v>
      </c>
      <c r="CK174" s="2">
        <f>IFERROR(IF($F174="地位Ⅰ",INDEX(幹材積成長量!$I$7:$K$148,MATCH((【入力】吸収量・排出量算定シート!$H174+(【入力】吸収量・排出量算定シート!CK$17-【入力】吸収量・排出量算定シート!$CF$17)),幹材積成長量!$I$7:$I$148,0),MATCH(【入力】吸収量・排出量算定シート!$G174,幹材積成長量!$I$7:$K$7,0)),IF($F174="地位Ⅲ",INDEX(幹材積成長量!$O$7:$Q$148,MATCH((【入力】吸収量・排出量算定シート!$H174+(【入力】吸収量・排出量算定シート!CK$17-【入力】吸収量・排出量算定シート!$CF$17)),幹材積成長量!$O$7:$O$148,0),MATCH(【入力】吸収量・排出量算定シート!$G174,幹材積成長量!$O$7:$Q$7,0)),INDEX(幹材積成長量!$L$7:$N$148,MATCH((【入力】吸収量・排出量算定シート!$H174+(【入力】吸収量・排出量算定シート!CK$17-【入力】吸収量・排出量算定シート!$CF$17)),幹材積成長量!$L$7:$L$148,0),MATCH(【入力】吸収量・排出量算定シート!$G174,幹材積成長量!$L$7:$N$7,0)))),0)</f>
        <v>0</v>
      </c>
      <c r="CL174" s="2">
        <f>IFERROR(IF($F174="地位Ⅰ",INDEX(幹材積成長量!$I$7:$K$148,MATCH((【入力】吸収量・排出量算定シート!$H174+(【入力】吸収量・排出量算定シート!CL$17-【入力】吸収量・排出量算定シート!$CF$17)),幹材積成長量!$I$7:$I$148,0),MATCH(【入力】吸収量・排出量算定シート!$G174,幹材積成長量!$I$7:$K$7,0)),IF($F174="地位Ⅲ",INDEX(幹材積成長量!$O$7:$Q$148,MATCH((【入力】吸収量・排出量算定シート!$H174+(【入力】吸収量・排出量算定シート!CL$17-【入力】吸収量・排出量算定シート!$CF$17)),幹材積成長量!$O$7:$O$148,0),MATCH(【入力】吸収量・排出量算定シート!$G174,幹材積成長量!$O$7:$Q$7,0)),INDEX(幹材積成長量!$L$7:$N$148,MATCH((【入力】吸収量・排出量算定シート!$H174+(【入力】吸収量・排出量算定シート!CL$17-【入力】吸収量・排出量算定シート!$CF$17)),幹材積成長量!$L$7:$L$148,0),MATCH(【入力】吸収量・排出量算定シート!$G174,幹材積成長量!$L$7:$N$7,0)))),0)</f>
        <v>0</v>
      </c>
      <c r="CM174" s="2">
        <f>IFERROR(IF($F174="地位Ⅰ",INDEX(幹材積成長量!$I$7:$K$148,MATCH((【入力】吸収量・排出量算定シート!$H174+(【入力】吸収量・排出量算定シート!CM$17-【入力】吸収量・排出量算定シート!$CF$17)),幹材積成長量!$I$7:$I$148,0),MATCH(【入力】吸収量・排出量算定シート!$G174,幹材積成長量!$I$7:$K$7,0)),IF($F174="地位Ⅲ",INDEX(幹材積成長量!$O$7:$Q$148,MATCH((【入力】吸収量・排出量算定シート!$H174+(【入力】吸収量・排出量算定シート!CM$17-【入力】吸収量・排出量算定シート!$CF$17)),幹材積成長量!$O$7:$O$148,0),MATCH(【入力】吸収量・排出量算定シート!$G174,幹材積成長量!$O$7:$Q$7,0)),INDEX(幹材積成長量!$L$7:$N$148,MATCH((【入力】吸収量・排出量算定シート!$H174+(【入力】吸収量・排出量算定シート!CM$17-【入力】吸収量・排出量算定シート!$CF$17)),幹材積成長量!$L$7:$L$148,0),MATCH(【入力】吸収量・排出量算定シート!$G174,幹材積成長量!$L$7:$N$7,0)))),0)</f>
        <v>0</v>
      </c>
      <c r="CN174" s="2">
        <f>IFERROR(IF($F174="地位Ⅰ",INDEX(幹材積成長量!$I$7:$K$148,MATCH((【入力】吸収量・排出量算定シート!$H174+(【入力】吸収量・排出量算定シート!CN$17-【入力】吸収量・排出量算定シート!$CF$17)),幹材積成長量!$I$7:$I$148,0),MATCH(【入力】吸収量・排出量算定シート!$G174,幹材積成長量!$I$7:$K$7,0)),IF($F174="地位Ⅲ",INDEX(幹材積成長量!$O$7:$Q$148,MATCH((【入力】吸収量・排出量算定シート!$H174+(【入力】吸収量・排出量算定シート!CN$17-【入力】吸収量・排出量算定シート!$CF$17)),幹材積成長量!$O$7:$O$148,0),MATCH(【入力】吸収量・排出量算定シート!$G174,幹材積成長量!$O$7:$Q$7,0)),INDEX(幹材積成長量!$L$7:$N$148,MATCH((【入力】吸収量・排出量算定シート!$H174+(【入力】吸収量・排出量算定シート!CN$17-【入力】吸収量・排出量算定シート!$CF$17)),幹材積成長量!$L$7:$L$148,0),MATCH(【入力】吸収量・排出量算定シート!$G174,幹材積成長量!$L$7:$N$7,0)))),0)</f>
        <v>0</v>
      </c>
      <c r="CO174" s="2">
        <f>IFERROR(IF($F174="地位Ⅰ",INDEX(幹材積成長量!$I$7:$K$148,MATCH((【入力】吸収量・排出量算定シート!$H174+(【入力】吸収量・排出量算定シート!CO$17-【入力】吸収量・排出量算定シート!$CF$17)),幹材積成長量!$I$7:$I$148,0),MATCH(【入力】吸収量・排出量算定シート!$G174,幹材積成長量!$I$7:$K$7,0)),IF($F174="地位Ⅲ",INDEX(幹材積成長量!$O$7:$Q$148,MATCH((【入力】吸収量・排出量算定シート!$H174+(【入力】吸収量・排出量算定シート!CO$17-【入力】吸収量・排出量算定シート!$CF$17)),幹材積成長量!$O$7:$O$148,0),MATCH(【入力】吸収量・排出量算定シート!$G174,幹材積成長量!$O$7:$Q$7,0)),INDEX(幹材積成長量!$L$7:$N$148,MATCH((【入力】吸収量・排出量算定シート!$H174+(【入力】吸収量・排出量算定シート!CO$17-【入力】吸収量・排出量算定シート!$CF$17)),幹材積成長量!$L$7:$L$148,0),MATCH(【入力】吸収量・排出量算定シート!$G174,幹材積成長量!$L$7:$N$7,0)))),0)</f>
        <v>0</v>
      </c>
      <c r="CP174" s="2">
        <f>IFERROR(IF($F174="地位Ⅰ",INDEX(幹材積成長量!$I$7:$K$148,MATCH((【入力】吸収量・排出量算定シート!$H174+(【入力】吸収量・排出量算定シート!CP$17-【入力】吸収量・排出量算定シート!$CF$17)),幹材積成長量!$I$7:$I$148,0),MATCH(【入力】吸収量・排出量算定シート!$G174,幹材積成長量!$I$7:$K$7,0)),IF($F174="地位Ⅲ",INDEX(幹材積成長量!$O$7:$Q$148,MATCH((【入力】吸収量・排出量算定シート!$H174+(【入力】吸収量・排出量算定シート!CP$17-【入力】吸収量・排出量算定シート!$CF$17)),幹材積成長量!$O$7:$O$148,0),MATCH(【入力】吸収量・排出量算定シート!$G174,幹材積成長量!$O$7:$Q$7,0)),INDEX(幹材積成長量!$L$7:$N$148,MATCH((【入力】吸収量・排出量算定シート!$H174+(【入力】吸収量・排出量算定シート!CP$17-【入力】吸収量・排出量算定シート!$CF$17)),幹材積成長量!$L$7:$L$148,0),MATCH(【入力】吸収量・排出量算定シート!$G174,幹材積成長量!$L$7:$N$7,0)))),0)</f>
        <v>0</v>
      </c>
      <c r="CQ174" s="2">
        <f>IFERROR(IF($F174="地位Ⅰ",INDEX(幹材積成長量!$I$7:$K$148,MATCH((【入力】吸収量・排出量算定シート!$H174+(【入力】吸収量・排出量算定シート!CQ$17-【入力】吸収量・排出量算定シート!$CF$17)),幹材積成長量!$I$7:$I$148,0),MATCH(【入力】吸収量・排出量算定シート!$G174,幹材積成長量!$I$7:$K$7,0)),IF($F174="地位Ⅲ",INDEX(幹材積成長量!$O$7:$Q$148,MATCH((【入力】吸収量・排出量算定シート!$H174+(【入力】吸収量・排出量算定シート!CQ$17-【入力】吸収量・排出量算定シート!$CF$17)),幹材積成長量!$O$7:$O$148,0),MATCH(【入力】吸収量・排出量算定シート!$G174,幹材積成長量!$O$7:$Q$7,0)),INDEX(幹材積成長量!$L$7:$N$148,MATCH((【入力】吸収量・排出量算定シート!$H174+(【入力】吸収量・排出量算定シート!CQ$17-【入力】吸収量・排出量算定シート!$CF$17)),幹材積成長量!$L$7:$L$148,0),MATCH(【入力】吸収量・排出量算定シート!$G174,幹材積成長量!$L$7:$N$7,0)))),0)</f>
        <v>0</v>
      </c>
      <c r="CR174" s="2">
        <f>IFERROR(IF($F174="地位Ⅰ",INDEX(幹材積成長量!$I$7:$K$148,MATCH((【入力】吸収量・排出量算定シート!$H174+(【入力】吸収量・排出量算定シート!CR$17-【入力】吸収量・排出量算定シート!$CF$17)),幹材積成長量!$I$7:$I$148,0),MATCH(【入力】吸収量・排出量算定シート!$G174,幹材積成長量!$I$7:$K$7,0)),IF($F174="地位Ⅲ",INDEX(幹材積成長量!$O$7:$Q$148,MATCH((【入力】吸収量・排出量算定シート!$H174+(【入力】吸収量・排出量算定シート!CR$17-【入力】吸収量・排出量算定シート!$CF$17)),幹材積成長量!$O$7:$O$148,0),MATCH(【入力】吸収量・排出量算定シート!$G174,幹材積成長量!$O$7:$Q$7,0)),INDEX(幹材積成長量!$L$7:$N$148,MATCH((【入力】吸収量・排出量算定シート!$H174+(【入力】吸収量・排出量算定シート!CR$17-【入力】吸収量・排出量算定シート!$CF$17)),幹材積成長量!$L$7:$L$148,0),MATCH(【入力】吸収量・排出量算定シート!$G174,幹材積成長量!$L$7:$N$7,0)))),0)</f>
        <v>0</v>
      </c>
      <c r="CS174" s="2">
        <f>IFERROR(IF($F174="地位Ⅰ",INDEX(幹材積成長量!$I$7:$K$148,MATCH((【入力】吸収量・排出量算定シート!$H174+(【入力】吸収量・排出量算定シート!CS$17-【入力】吸収量・排出量算定シート!$CF$17)),幹材積成長量!$I$7:$I$148,0),MATCH(【入力】吸収量・排出量算定シート!$G174,幹材積成長量!$I$7:$K$7,0)),IF($F174="地位Ⅲ",INDEX(幹材積成長量!$O$7:$Q$148,MATCH((【入力】吸収量・排出量算定シート!$H174+(【入力】吸収量・排出量算定シート!CS$17-【入力】吸収量・排出量算定シート!$CF$17)),幹材積成長量!$O$7:$O$148,0),MATCH(【入力】吸収量・排出量算定シート!$G174,幹材積成長量!$O$7:$Q$7,0)),INDEX(幹材積成長量!$L$7:$N$148,MATCH((【入力】吸収量・排出量算定シート!$H174+(【入力】吸収量・排出量算定シート!CS$17-【入力】吸収量・排出量算定シート!$CF$17)),幹材積成長量!$L$7:$L$148,0),MATCH(【入力】吸収量・排出量算定シート!$G174,幹材積成長量!$L$7:$N$7,0)))),0)</f>
        <v>0</v>
      </c>
      <c r="CT174" s="2">
        <f>IFERROR(IF($F174="地位Ⅰ",INDEX(幹材積成長量!$I$7:$K$148,MATCH((【入力】吸収量・排出量算定シート!$H174+(【入力】吸収量・排出量算定シート!CT$17-【入力】吸収量・排出量算定シート!$CF$17)),幹材積成長量!$I$7:$I$148,0),MATCH(【入力】吸収量・排出量算定シート!$G174,幹材積成長量!$I$7:$K$7,0)),IF($F174="地位Ⅲ",INDEX(幹材積成長量!$O$7:$Q$148,MATCH((【入力】吸収量・排出量算定シート!$H174+(【入力】吸収量・排出量算定シート!CT$17-【入力】吸収量・排出量算定シート!$CF$17)),幹材積成長量!$O$7:$O$148,0),MATCH(【入力】吸収量・排出量算定シート!$G174,幹材積成長量!$O$7:$Q$7,0)),INDEX(幹材積成長量!$L$7:$N$148,MATCH((【入力】吸収量・排出量算定シート!$H174+(【入力】吸収量・排出量算定シート!CT$17-【入力】吸収量・排出量算定シート!$CF$17)),幹材積成長量!$L$7:$L$148,0),MATCH(【入力】吸収量・排出量算定シート!$G174,幹材積成長量!$L$7:$N$7,0)))),0)</f>
        <v>0</v>
      </c>
      <c r="CU174" s="2">
        <f>IFERROR(IF($F174="地位Ⅰ",INDEX(幹材積成長量!$I$7:$K$148,MATCH((【入力】吸収量・排出量算定シート!$H174+(【入力】吸収量・排出量算定シート!CU$17-【入力】吸収量・排出量算定シート!$CF$17)),幹材積成長量!$I$7:$I$148,0),MATCH(【入力】吸収量・排出量算定シート!$G174,幹材積成長量!$I$7:$K$7,0)),IF($F174="地位Ⅲ",INDEX(幹材積成長量!$O$7:$Q$148,MATCH((【入力】吸収量・排出量算定シート!$H174+(【入力】吸収量・排出量算定シート!CU$17-【入力】吸収量・排出量算定シート!$CF$17)),幹材積成長量!$O$7:$O$148,0),MATCH(【入力】吸収量・排出量算定シート!$G174,幹材積成長量!$O$7:$Q$7,0)),INDEX(幹材積成長量!$L$7:$N$148,MATCH((【入力】吸収量・排出量算定シート!$H174+(【入力】吸収量・排出量算定シート!CU$17-【入力】吸収量・排出量算定シート!$CF$17)),幹材積成長量!$L$7:$L$148,0),MATCH(【入力】吸収量・排出量算定シート!$G174,幹材積成長量!$L$7:$N$7,0)))),0)</f>
        <v>0</v>
      </c>
      <c r="CV174" s="2">
        <f>IFERROR(IF($F174="地位Ⅰ",INDEX(幹材積成長量!$I$7:$K$148,MATCH((【入力】吸収量・排出量算定シート!$H174+(【入力】吸収量・排出量算定シート!CV$17-【入力】吸収量・排出量算定シート!$CF$17)),幹材積成長量!$I$7:$I$148,0),MATCH(【入力】吸収量・排出量算定シート!$G174,幹材積成長量!$I$7:$K$7,0)),IF($F174="地位Ⅲ",INDEX(幹材積成長量!$O$7:$Q$148,MATCH((【入力】吸収量・排出量算定シート!$H174+(【入力】吸収量・排出量算定シート!CV$17-【入力】吸収量・排出量算定シート!$CF$17)),幹材積成長量!$O$7:$O$148,0),MATCH(【入力】吸収量・排出量算定シート!$G174,幹材積成長量!$O$7:$Q$7,0)),INDEX(幹材積成長量!$L$7:$N$148,MATCH((【入力】吸収量・排出量算定シート!$H174+(【入力】吸収量・排出量算定シート!CV$17-【入力】吸収量・排出量算定シート!$CF$17)),幹材積成長量!$L$7:$L$148,0),MATCH(【入力】吸収量・排出量算定シート!$G174,幹材積成長量!$L$7:$N$7,0)))),0)</f>
        <v>0</v>
      </c>
      <c r="CW174" s="2">
        <f t="shared" ref="CW174:CW237" si="352">IF(CW$17=$L174,$I174*CF174*AD174*$AU174*(1+$AV174)*$AW174*44/12,0)</f>
        <v>0</v>
      </c>
      <c r="CX174" s="2">
        <f t="shared" ref="CX174:CX237" si="353">IF(CX$17=$L174,$I174*CG174*AE174*$AU174*(1+$AV174)*$AW174*44/12,0)</f>
        <v>0</v>
      </c>
      <c r="CY174" s="2">
        <f t="shared" ref="CY174:CY237" si="354">IF(CY$17=$L174,$I174*CH174*AF174*$AU174*(1+$AV174)*$AW174*44/12,0)</f>
        <v>0</v>
      </c>
      <c r="CZ174" s="2">
        <f t="shared" ref="CZ174:CZ237" si="355">IF(CZ$17=$L174,$I174*CI174*AG174*$AU174*(1+$AV174)*$AW174*44/12,0)</f>
        <v>0</v>
      </c>
      <c r="DA174" s="2">
        <f t="shared" ref="DA174:DA237" si="356">IF(DA$17=$L174,$I174*CJ174*AH174*$AU174*(1+$AV174)*$AW174*44/12,0)</f>
        <v>0</v>
      </c>
      <c r="DB174" s="2">
        <f t="shared" ref="DB174:DB237" si="357">IF(DB$17=$L174,$I174*CK174*AI174*$AU174*(1+$AV174)*$AW174*44/12,0)</f>
        <v>0</v>
      </c>
      <c r="DC174" s="2">
        <f t="shared" ref="DC174:DC237" si="358">IF(DC$17=$L174,$I174*CL174*AJ174*$AU174*(1+$AV174)*$AW174*44/12,0)</f>
        <v>0</v>
      </c>
      <c r="DD174" s="2">
        <f t="shared" ref="DD174:DD237" si="359">IF(DD$17=$L174,$I174*CM174*AK174*$AU174*(1+$AV174)*$AW174*44/12,0)</f>
        <v>0</v>
      </c>
      <c r="DE174" s="2">
        <f t="shared" ref="DE174:DE237" si="360">IF(DE$17=$L174,$I174*CN174*AL174*$AU174*(1+$AV174)*$AW174*44/12,0)</f>
        <v>0</v>
      </c>
      <c r="DF174" s="2">
        <f t="shared" ref="DF174:DF237" si="361">IF(DF$17=$L174,$I174*CO174*AM174*$AU174*(1+$AV174)*$AW174*44/12,0)</f>
        <v>0</v>
      </c>
      <c r="DG174" s="2">
        <f t="shared" ref="DG174:DG237" si="362">IF(DG$17=$L174,$I174*CP174*AN174*$AU174*(1+$AV174)*$AW174*44/12,0)</f>
        <v>0</v>
      </c>
      <c r="DH174" s="2">
        <f t="shared" ref="DH174:DH237" si="363">IF(DH$17=$L174,$I174*CQ174*AO174*$AU174*(1+$AV174)*$AW174*44/12,0)</f>
        <v>0</v>
      </c>
      <c r="DI174" s="2">
        <f t="shared" ref="DI174:DI237" si="364">IF(DI$17=$L174,$I174*CR174*AP174*$AU174*(1+$AV174)*$AW174*44/12,0)</f>
        <v>0</v>
      </c>
      <c r="DJ174" s="2">
        <f t="shared" ref="DJ174:DJ237" si="365">IF(DJ$17=$L174,$I174*CS174*AQ174*$AU174*(1+$AV174)*$AW174*44/12,0)</f>
        <v>0</v>
      </c>
      <c r="DK174" s="2">
        <f t="shared" ref="DK174:DK237" si="366">IF(DK$17=$L174,$I174*CT174*AR174*$AU174*(1+$AV174)*$AW174*44/12,0)</f>
        <v>0</v>
      </c>
      <c r="DL174" s="2">
        <f t="shared" ref="DL174:DL237" si="367">IF(DL$17=$L174,$I174*CU174*AS174*$AU174*(1+$AV174)*$AW174*44/12,0)</f>
        <v>0</v>
      </c>
      <c r="DM174" s="2">
        <f t="shared" ref="DM174:DM237" si="368">IF(DM$17=$L174,$I174*CV174*AT174*$AU174*(1+$AV174)*$AW174*44/12,0)</f>
        <v>0</v>
      </c>
      <c r="DN174" s="187">
        <f>IFERROR(IF($F174="地位Ⅰ",INDEX(幹材積成長量!$AE$7:$AG$14,8,MATCH(【入力】吸収量・排出量算定シート!$G174,幹材積成長量!$AE$7:$AG$7,0)),IF($F174="地位Ⅲ",INDEX(幹材積成長量!$AK$7:$AM$14,8,MATCH(【入力】吸収量・排出量算定シート!$G174,幹材積成長量!$AK$7:$AM$7,0)),INDEX(幹材積成長量!$AH$7:$AJ$14,8,MATCH(【入力】吸収量・排出量算定シート!$G174,幹材積成長量!$AH$7:$AJ$7,0)))),0)</f>
        <v>0</v>
      </c>
      <c r="DO174" s="187">
        <f>IFERROR(IF($F174="地位Ⅰ",INDEX(幹材積成長量!$AE$7:$AG$14,8,MATCH(【入力】吸収量・排出量算定シート!$G174,幹材積成長量!$AE$7:$AG$7,0)),IF($F174="地位Ⅲ",INDEX(幹材積成長量!$AK$7:$AM$14,8,MATCH(【入力】吸収量・排出量算定シート!$G174,幹材積成長量!$AK$7:$AM$7,0)),INDEX(幹材積成長量!$AH$7:$AJ$14,8,MATCH(【入力】吸収量・排出量算定シート!$G174,幹材積成長量!$AH$7:$AJ$7,0)))),0)</f>
        <v>0</v>
      </c>
      <c r="DP174" s="187">
        <f>IFERROR(IF($F174="地位Ⅰ",INDEX(幹材積成長量!$AE$7:$AG$14,8,MATCH(【入力】吸収量・排出量算定シート!$G174,幹材積成長量!$AE$7:$AG$7,0)),IF($F174="地位Ⅲ",INDEX(幹材積成長量!$AK$7:$AM$14,8,MATCH(【入力】吸収量・排出量算定シート!$G174,幹材積成長量!$AK$7:$AM$7,0)),INDEX(幹材積成長量!$AH$7:$AJ$14,8,MATCH(【入力】吸収量・排出量算定シート!$G174,幹材積成長量!$AH$7:$AJ$7,0)))),0)</f>
        <v>0</v>
      </c>
      <c r="DQ174" s="187">
        <f>IFERROR(IF($F174="地位Ⅰ",INDEX(幹材積成長量!$AE$7:$AG$14,8,MATCH(【入力】吸収量・排出量算定シート!$G174,幹材積成長量!$AE$7:$AG$7,0)),IF($F174="地位Ⅲ",INDEX(幹材積成長量!$AK$7:$AM$14,8,MATCH(【入力】吸収量・排出量算定シート!$G174,幹材積成長量!$AK$7:$AM$7,0)),INDEX(幹材積成長量!$AH$7:$AJ$14,8,MATCH(【入力】吸収量・排出量算定シート!$G174,幹材積成長量!$AH$7:$AJ$7,0)))),0)</f>
        <v>0</v>
      </c>
      <c r="DR174" s="187">
        <f>IFERROR(IF($F174="地位Ⅰ",INDEX(幹材積成長量!$AE$7:$AG$14,8,MATCH(【入力】吸収量・排出量算定シート!$G174,幹材積成長量!$AE$7:$AG$7,0)),IF($F174="地位Ⅲ",INDEX(幹材積成長量!$AK$7:$AM$14,8,MATCH(【入力】吸収量・排出量算定シート!$G174,幹材積成長量!$AK$7:$AM$7,0)),INDEX(幹材積成長量!$AH$7:$AJ$14,8,MATCH(【入力】吸収量・排出量算定シート!$G174,幹材積成長量!$AH$7:$AJ$7,0)))),0)</f>
        <v>0</v>
      </c>
      <c r="DS174" s="187">
        <f>IFERROR(IF($F174="地位Ⅰ",INDEX(幹材積成長量!$AE$7:$AG$14,8,MATCH(【入力】吸収量・排出量算定シート!$G174,幹材積成長量!$AE$7:$AG$7,0)),IF($F174="地位Ⅲ",INDEX(幹材積成長量!$AK$7:$AM$14,8,MATCH(【入力】吸収量・排出量算定シート!$G174,幹材積成長量!$AK$7:$AM$7,0)),INDEX(幹材積成長量!$AH$7:$AJ$14,8,MATCH(【入力】吸収量・排出量算定シート!$G174,幹材積成長量!$AH$7:$AJ$7,0)))),0)</f>
        <v>0</v>
      </c>
      <c r="DT174" s="187">
        <f>IFERROR(IF($F174="地位Ⅰ",INDEX(幹材積成長量!$AE$7:$AG$14,8,MATCH(【入力】吸収量・排出量算定シート!$G174,幹材積成長量!$AE$7:$AG$7,0)),IF($F174="地位Ⅲ",INDEX(幹材積成長量!$AK$7:$AM$14,8,MATCH(【入力】吸収量・排出量算定シート!$G174,幹材積成長量!$AK$7:$AM$7,0)),INDEX(幹材積成長量!$AH$7:$AJ$14,8,MATCH(【入力】吸収量・排出量算定シート!$G174,幹材積成長量!$AH$7:$AJ$7,0)))),0)</f>
        <v>0</v>
      </c>
      <c r="DU174" s="187">
        <f>IFERROR(IF($F174="地位Ⅰ",INDEX(幹材積成長量!$AE$7:$AG$14,8,MATCH(【入力】吸収量・排出量算定シート!$G174,幹材積成長量!$AE$7:$AG$7,0)),IF($F174="地位Ⅲ",INDEX(幹材積成長量!$AK$7:$AM$14,8,MATCH(【入力】吸収量・排出量算定シート!$G174,幹材積成長量!$AK$7:$AM$7,0)),INDEX(幹材積成長量!$AH$7:$AJ$14,8,MATCH(【入力】吸収量・排出量算定シート!$G174,幹材積成長量!$AH$7:$AJ$7,0)))),0)</f>
        <v>0</v>
      </c>
      <c r="DV174" s="187">
        <f>IFERROR(IF($F174="地位Ⅰ",INDEX(幹材積成長量!$AE$7:$AG$14,8,MATCH(【入力】吸収量・排出量算定シート!$G174,幹材積成長量!$AE$7:$AG$7,0)),IF($F174="地位Ⅲ",INDEX(幹材積成長量!$AK$7:$AM$14,8,MATCH(【入力】吸収量・排出量算定シート!$G174,幹材積成長量!$AK$7:$AM$7,0)),INDEX(幹材積成長量!$AH$7:$AJ$14,8,MATCH(【入力】吸収量・排出量算定シート!$G174,幹材積成長量!$AH$7:$AJ$7,0)))),0)</f>
        <v>0</v>
      </c>
      <c r="DW174" s="187">
        <f>IFERROR(IF($F174="地位Ⅰ",INDEX(幹材積成長量!$AE$7:$AG$14,8,MATCH(【入力】吸収量・排出量算定シート!$G174,幹材積成長量!$AE$7:$AG$7,0)),IF($F174="地位Ⅲ",INDEX(幹材積成長量!$AK$7:$AM$14,8,MATCH(【入力】吸収量・排出量算定シート!$G174,幹材積成長量!$AK$7:$AM$7,0)),INDEX(幹材積成長量!$AH$7:$AJ$14,8,MATCH(【入力】吸収量・排出量算定シート!$G174,幹材積成長量!$AH$7:$AJ$7,0)))),0)</f>
        <v>0</v>
      </c>
      <c r="DX174" s="187">
        <f>IFERROR(IF($F174="地位Ⅰ",INDEX(幹材積成長量!$AE$7:$AG$14,8,MATCH(【入力】吸収量・排出量算定シート!$G174,幹材積成長量!$AE$7:$AG$7,0)),IF($F174="地位Ⅲ",INDEX(幹材積成長量!$AK$7:$AM$14,8,MATCH(【入力】吸収量・排出量算定シート!$G174,幹材積成長量!$AK$7:$AM$7,0)),INDEX(幹材積成長量!$AH$7:$AJ$14,8,MATCH(【入力】吸収量・排出量算定シート!$G174,幹材積成長量!$AH$7:$AJ$7,0)))),0)</f>
        <v>0</v>
      </c>
      <c r="DY174" s="187">
        <f>IFERROR(IF($F174="地位Ⅰ",INDEX(幹材積成長量!$AE$7:$AG$14,8,MATCH(【入力】吸収量・排出量算定シート!$G174,幹材積成長量!$AE$7:$AG$7,0)),IF($F174="地位Ⅲ",INDEX(幹材積成長量!$AK$7:$AM$14,8,MATCH(【入力】吸収量・排出量算定シート!$G174,幹材積成長量!$AK$7:$AM$7,0)),INDEX(幹材積成長量!$AH$7:$AJ$14,8,MATCH(【入力】吸収量・排出量算定シート!$G174,幹材積成長量!$AH$7:$AJ$7,0)))),0)</f>
        <v>0</v>
      </c>
      <c r="DZ174" s="187">
        <f>IFERROR(IF($F174="地位Ⅰ",INDEX(幹材積成長量!$AE$7:$AG$14,8,MATCH(【入力】吸収量・排出量算定シート!$G174,幹材積成長量!$AE$7:$AG$7,0)),IF($F174="地位Ⅲ",INDEX(幹材積成長量!$AK$7:$AM$14,8,MATCH(【入力】吸収量・排出量算定シート!$G174,幹材積成長量!$AK$7:$AM$7,0)),INDEX(幹材積成長量!$AH$7:$AJ$14,8,MATCH(【入力】吸収量・排出量算定シート!$G174,幹材積成長量!$AH$7:$AJ$7,0)))),0)</f>
        <v>0</v>
      </c>
      <c r="EA174" s="187">
        <f>IFERROR(IF($F174="地位Ⅰ",INDEX(幹材積成長量!$AE$7:$AG$14,8,MATCH(【入力】吸収量・排出量算定シート!$G174,幹材積成長量!$AE$7:$AG$7,0)),IF($F174="地位Ⅲ",INDEX(幹材積成長量!$AK$7:$AM$14,8,MATCH(【入力】吸収量・排出量算定シート!$G174,幹材積成長量!$AK$7:$AM$7,0)),INDEX(幹材積成長量!$AH$7:$AJ$14,8,MATCH(【入力】吸収量・排出量算定シート!$G174,幹材積成長量!$AH$7:$AJ$7,0)))),0)</f>
        <v>0</v>
      </c>
      <c r="EB174" s="187">
        <f>IFERROR(IF($F174="地位Ⅰ",INDEX(幹材積成長量!$AE$7:$AG$14,8,MATCH(【入力】吸収量・排出量算定シート!$G174,幹材積成長量!$AE$7:$AG$7,0)),IF($F174="地位Ⅲ",INDEX(幹材積成長量!$AK$7:$AM$14,8,MATCH(【入力】吸収量・排出量算定シート!$G174,幹材積成長量!$AK$7:$AM$7,0)),INDEX(幹材積成長量!$AH$7:$AJ$14,8,MATCH(【入力】吸収量・排出量算定シート!$G174,幹材積成長量!$AH$7:$AJ$7,0)))),0)</f>
        <v>0</v>
      </c>
      <c r="EC174" s="187">
        <f>IFERROR(IF($F174="地位Ⅰ",INDEX(幹材積成長量!$AE$7:$AG$14,8,MATCH(【入力】吸収量・排出量算定シート!$G174,幹材積成長量!$AE$7:$AG$7,0)),IF($F174="地位Ⅲ",INDEX(幹材積成長量!$AK$7:$AM$14,8,MATCH(【入力】吸収量・排出量算定シート!$G174,幹材積成長量!$AK$7:$AM$7,0)),INDEX(幹材積成長量!$AH$7:$AJ$14,8,MATCH(【入力】吸収量・排出量算定シート!$G174,幹材積成長量!$AH$7:$AJ$7,0)))),0)</f>
        <v>0</v>
      </c>
      <c r="ED174" s="186">
        <f t="shared" ref="ED174:ED237" si="369">IF($L174+1=ED$17,DN174*$I174*0.9,0)</f>
        <v>0</v>
      </c>
      <c r="EE174" s="186">
        <f t="shared" ref="EE174:EE237" si="370">IF($L174+1=EE$17,DO174*$I174*0.9,0)</f>
        <v>0</v>
      </c>
      <c r="EF174" s="186">
        <f t="shared" ref="EF174:EF237" si="371">IF($L174+1=EF$17,DP174*$I174*0.9,0)</f>
        <v>0</v>
      </c>
      <c r="EG174" s="186">
        <f t="shared" ref="EG174:EG237" si="372">IF($L174+1=EG$17,DQ174*$I174*0.9,0)</f>
        <v>0</v>
      </c>
      <c r="EH174" s="186">
        <f t="shared" ref="EH174:EH237" si="373">IF($L174+1=EH$17,DR174*$I174*0.9,0)</f>
        <v>0</v>
      </c>
      <c r="EI174" s="186">
        <f t="shared" ref="EI174:EI237" si="374">IF($L174+1=EI$17,DS174*$I174*0.9,0)</f>
        <v>0</v>
      </c>
      <c r="EJ174" s="186">
        <f t="shared" ref="EJ174:EJ237" si="375">IF($L174+1=EJ$17,DT174*$I174*0.9,0)</f>
        <v>0</v>
      </c>
      <c r="EK174" s="186">
        <f t="shared" ref="EK174:EK237" si="376">IF($L174+1=EK$17,DU174*$I174*0.9,0)</f>
        <v>0</v>
      </c>
      <c r="EL174" s="186">
        <f t="shared" ref="EL174:EL237" si="377">IF($L174+1=EL$17,DV174*$I174*0.9,0)</f>
        <v>0</v>
      </c>
      <c r="EM174" s="186">
        <f t="shared" ref="EM174:EM237" si="378">IF($L174+1=EM$17,DW174*$I174*0.9,0)</f>
        <v>0</v>
      </c>
      <c r="EN174" s="186">
        <f t="shared" ref="EN174:EN237" si="379">IF($L174+1=EN$17,DX174*$I174*0.9,0)</f>
        <v>0</v>
      </c>
      <c r="EO174" s="186">
        <f t="shared" ref="EO174:EO237" si="380">IF($L174+1=EO$17,DY174*$I174*0.9,0)</f>
        <v>0</v>
      </c>
      <c r="EP174" s="186">
        <f t="shared" ref="EP174:EP237" si="381">IF($L174+1=EP$17,DZ174*$I174*0.9,0)</f>
        <v>0</v>
      </c>
      <c r="EQ174" s="186">
        <f t="shared" ref="EQ174:EQ237" si="382">IF($L174+1=EQ$17,EA174*$I174*0.9,0)</f>
        <v>0</v>
      </c>
      <c r="ER174" s="186">
        <f t="shared" ref="ER174:ER237" si="383">IF($L174+1=ER$17,EB174*$I174*0.9,0)</f>
        <v>0</v>
      </c>
      <c r="ES174" s="186">
        <f t="shared" ref="ES174:ES237" si="384">IF($L174+1=ES$17,EC174*$I174*0.9,0)</f>
        <v>0</v>
      </c>
      <c r="ET174" s="186">
        <f t="shared" ref="ET174:ET237" si="385">IF($L174+1=ET$17,ED174*$I174*0.9,0)</f>
        <v>0</v>
      </c>
    </row>
    <row r="175" spans="2:150" x14ac:dyDescent="0.3">
      <c r="B175" s="3"/>
      <c r="C175" s="3"/>
      <c r="D175" s="3"/>
      <c r="E175" s="3"/>
      <c r="G175" s="217"/>
      <c r="J175" s="3"/>
      <c r="M175" s="187">
        <f>IFERROR(IF($F175="地位Ⅰ",INDEX(幹材積成長量!$S$7:$U$148,MATCH(【入力】吸収量・排出量算定シート!$H175+(M$17-$M$17),幹材積成長量!$S$7:$S$148,0),MATCH($G175,幹材積成長量!$S$7:$U$7,0)),IF($F175="地位Ⅲ",INDEX(幹材積成長量!$Y$7:$AA$148,MATCH(【入力】吸収量・排出量算定シート!$H175+(M$17-$M$17),幹材積成長量!$Y$7:$Y$148,0),MATCH($G175,幹材積成長量!$Y$7:$AA$7,0)),INDEX(幹材積成長量!$V$7:$X$148,MATCH(【入力】吸収量・排出量算定シート!$H175+(M$17-$M$17),幹材積成長量!$V$7:$V$148,0),MATCH($G175,幹材積成長量!$V$7:$X$7,0)))),0)</f>
        <v>0</v>
      </c>
      <c r="N175" s="187">
        <f>IFERROR(IF($F175="地位Ⅰ",INDEX(幹材積成長量!$S$7:$U$148,MATCH(【入力】吸収量・排出量算定シート!$H175+(N$17-$M$17),幹材積成長量!$S$7:$S$148,0),MATCH($G175,幹材積成長量!$S$7:$U$7,0)),IF($F175="地位Ⅲ",INDEX(幹材積成長量!$Y$7:$AA$148,MATCH(【入力】吸収量・排出量算定シート!$H175+(N$17-$M$17),幹材積成長量!$Y$7:$Y$148,0),MATCH($G175,幹材積成長量!$Y$7:$AA$7,0)),INDEX(幹材積成長量!$V$7:$X$148,MATCH(【入力】吸収量・排出量算定シート!$H175+(N$17-$M$17),幹材積成長量!$V$7:$V$148,0),MATCH($G175,幹材積成長量!$V$7:$X$7,0)))),0)</f>
        <v>0</v>
      </c>
      <c r="O175" s="187">
        <f>IFERROR(IF($F175="地位Ⅰ",INDEX(幹材積成長量!$S$7:$U$148,MATCH(【入力】吸収量・排出量算定シート!$H175+(O$17-$M$17),幹材積成長量!$S$7:$S$148,0),MATCH($G175,幹材積成長量!$S$7:$U$7,0)),IF($F175="地位Ⅲ",INDEX(幹材積成長量!$Y$7:$AA$148,MATCH(【入力】吸収量・排出量算定シート!$H175+(O$17-$M$17),幹材積成長量!$Y$7:$Y$148,0),MATCH($G175,幹材積成長量!$Y$7:$AA$7,0)),INDEX(幹材積成長量!$V$7:$X$148,MATCH(【入力】吸収量・排出量算定シート!$H175+(O$17-$M$17),幹材積成長量!$V$7:$V$148,0),MATCH($G175,幹材積成長量!$V$7:$X$7,0)))),0)</f>
        <v>0</v>
      </c>
      <c r="P175" s="187">
        <f>IFERROR(IF($F175="地位Ⅰ",INDEX(幹材積成長量!$S$7:$U$148,MATCH(【入力】吸収量・排出量算定シート!$H175+(P$17-$M$17),幹材積成長量!$S$7:$S$148,0),MATCH($G175,幹材積成長量!$S$7:$U$7,0)),IF($F175="地位Ⅲ",INDEX(幹材積成長量!$Y$7:$AA$148,MATCH(【入力】吸収量・排出量算定シート!$H175+(P$17-$M$17),幹材積成長量!$Y$7:$Y$148,0),MATCH($G175,幹材積成長量!$Y$7:$AA$7,0)),INDEX(幹材積成長量!$V$7:$X$148,MATCH(【入力】吸収量・排出量算定シート!$H175+(P$17-$M$17),幹材積成長量!$V$7:$V$148,0),MATCH($G175,幹材積成長量!$V$7:$X$7,0)))),0)</f>
        <v>0</v>
      </c>
      <c r="Q175" s="187">
        <f>IFERROR(IF($F175="地位Ⅰ",INDEX(幹材積成長量!$S$7:$U$148,MATCH(【入力】吸収量・排出量算定シート!$H175+(Q$17-$M$17),幹材積成長量!$S$7:$S$148,0),MATCH($G175,幹材積成長量!$S$7:$U$7,0)),IF($F175="地位Ⅲ",INDEX(幹材積成長量!$Y$7:$AA$148,MATCH(【入力】吸収量・排出量算定シート!$H175+(Q$17-$M$17),幹材積成長量!$Y$7:$Y$148,0),MATCH($G175,幹材積成長量!$Y$7:$AA$7,0)),INDEX(幹材積成長量!$V$7:$X$148,MATCH(【入力】吸収量・排出量算定シート!$H175+(Q$17-$M$17),幹材積成長量!$V$7:$V$148,0),MATCH($G175,幹材積成長量!$V$7:$X$7,0)))),0)</f>
        <v>0</v>
      </c>
      <c r="R175" s="187">
        <f>IFERROR(IF($F175="地位Ⅰ",INDEX(幹材積成長量!$S$7:$U$148,MATCH(【入力】吸収量・排出量算定シート!$H175+(R$17-$M$17),幹材積成長量!$S$7:$S$148,0),MATCH($G175,幹材積成長量!$S$7:$U$7,0)),IF($F175="地位Ⅲ",INDEX(幹材積成長量!$Y$7:$AA$148,MATCH(【入力】吸収量・排出量算定シート!$H175+(R$17-$M$17),幹材積成長量!$Y$7:$Y$148,0),MATCH($G175,幹材積成長量!$Y$7:$AA$7,0)),INDEX(幹材積成長量!$V$7:$X$148,MATCH(【入力】吸収量・排出量算定シート!$H175+(R$17-$M$17),幹材積成長量!$V$7:$V$148,0),MATCH($G175,幹材積成長量!$V$7:$X$7,0)))),0)</f>
        <v>0</v>
      </c>
      <c r="S175" s="187">
        <f>IFERROR(IF($F175="地位Ⅰ",INDEX(幹材積成長量!$S$7:$U$148,MATCH(【入力】吸収量・排出量算定シート!$H175+(S$17-$M$17),幹材積成長量!$S$7:$S$148,0),MATCH($G175,幹材積成長量!$S$7:$U$7,0)),IF($F175="地位Ⅲ",INDEX(幹材積成長量!$Y$7:$AA$148,MATCH(【入力】吸収量・排出量算定シート!$H175+(S$17-$M$17),幹材積成長量!$Y$7:$Y$148,0),MATCH($G175,幹材積成長量!$Y$7:$AA$7,0)),INDEX(幹材積成長量!$V$7:$X$148,MATCH(【入力】吸収量・排出量算定シート!$H175+(S$17-$M$17),幹材積成長量!$V$7:$V$148,0),MATCH($G175,幹材積成長量!$V$7:$X$7,0)))),0)</f>
        <v>0</v>
      </c>
      <c r="T175" s="187">
        <f>IFERROR(IF($F175="地位Ⅰ",INDEX(幹材積成長量!$S$7:$U$148,MATCH(【入力】吸収量・排出量算定シート!$H175+(T$17-$M$17),幹材積成長量!$S$7:$S$148,0),MATCH($G175,幹材積成長量!$S$7:$U$7,0)),IF($F175="地位Ⅲ",INDEX(幹材積成長量!$Y$7:$AA$148,MATCH(【入力】吸収量・排出量算定シート!$H175+(T$17-$M$17),幹材積成長量!$Y$7:$Y$148,0),MATCH($G175,幹材積成長量!$Y$7:$AA$7,0)),INDEX(幹材積成長量!$V$7:$X$148,MATCH(【入力】吸収量・排出量算定シート!$H175+(T$17-$M$17),幹材積成長量!$V$7:$V$148,0),MATCH($G175,幹材積成長量!$V$7:$X$7,0)))),0)</f>
        <v>0</v>
      </c>
      <c r="U175" s="187">
        <f>IFERROR(IF($F175="地位Ⅰ",INDEX(幹材積成長量!$S$7:$U$148,MATCH(【入力】吸収量・排出量算定シート!$H175+(U$17-$M$17),幹材積成長量!$S$7:$S$148,0),MATCH($G175,幹材積成長量!$S$7:$U$7,0)),IF($F175="地位Ⅲ",INDEX(幹材積成長量!$Y$7:$AA$148,MATCH(【入力】吸収量・排出量算定シート!$H175+(U$17-$M$17),幹材積成長量!$Y$7:$Y$148,0),MATCH($G175,幹材積成長量!$Y$7:$AA$7,0)),INDEX(幹材積成長量!$V$7:$X$148,MATCH(【入力】吸収量・排出量算定シート!$H175+(U$17-$M$17),幹材積成長量!$V$7:$V$148,0),MATCH($G175,幹材積成長量!$V$7:$X$7,0)))),0)</f>
        <v>0</v>
      </c>
      <c r="V175" s="187">
        <f>IFERROR(IF($F175="地位Ⅰ",INDEX(幹材積成長量!$S$7:$U$148,MATCH(【入力】吸収量・排出量算定シート!$H175+(V$17-$M$17),幹材積成長量!$S$7:$S$148,0),MATCH($G175,幹材積成長量!$S$7:$U$7,0)),IF($F175="地位Ⅲ",INDEX(幹材積成長量!$Y$7:$AA$148,MATCH(【入力】吸収量・排出量算定シート!$H175+(V$17-$M$17),幹材積成長量!$Y$7:$Y$148,0),MATCH($G175,幹材積成長量!$Y$7:$AA$7,0)),INDEX(幹材積成長量!$V$7:$X$148,MATCH(【入力】吸収量・排出量算定シート!$H175+(V$17-$M$17),幹材積成長量!$V$7:$V$148,0),MATCH($G175,幹材積成長量!$V$7:$X$7,0)))),0)</f>
        <v>0</v>
      </c>
      <c r="W175" s="187">
        <f>IFERROR(IF($F175="地位Ⅰ",INDEX(幹材積成長量!$S$7:$U$148,MATCH(【入力】吸収量・排出量算定シート!$H175+(W$17-$M$17),幹材積成長量!$S$7:$S$148,0),MATCH($G175,幹材積成長量!$S$7:$U$7,0)),IF($F175="地位Ⅲ",INDEX(幹材積成長量!$Y$7:$AA$148,MATCH(【入力】吸収量・排出量算定シート!$H175+(W$17-$M$17),幹材積成長量!$Y$7:$Y$148,0),MATCH($G175,幹材積成長量!$Y$7:$AA$7,0)),INDEX(幹材積成長量!$V$7:$X$148,MATCH(【入力】吸収量・排出量算定シート!$H175+(W$17-$M$17),幹材積成長量!$V$7:$V$148,0),MATCH($G175,幹材積成長量!$V$7:$X$7,0)))),0)</f>
        <v>0</v>
      </c>
      <c r="X175" s="187">
        <f>IFERROR(IF($F175="地位Ⅰ",INDEX(幹材積成長量!$S$7:$U$148,MATCH(【入力】吸収量・排出量算定シート!$H175+(X$17-$M$17),幹材積成長量!$S$7:$S$148,0),MATCH($G175,幹材積成長量!$S$7:$U$7,0)),IF($F175="地位Ⅲ",INDEX(幹材積成長量!$Y$7:$AA$148,MATCH(【入力】吸収量・排出量算定シート!$H175+(X$17-$M$17),幹材積成長量!$Y$7:$Y$148,0),MATCH($G175,幹材積成長量!$Y$7:$AA$7,0)),INDEX(幹材積成長量!$V$7:$X$148,MATCH(【入力】吸収量・排出量算定シート!$H175+(X$17-$M$17),幹材積成長量!$V$7:$V$148,0),MATCH($G175,幹材積成長量!$V$7:$X$7,0)))),0)</f>
        <v>0</v>
      </c>
      <c r="Y175" s="187">
        <f>IFERROR(IF($F175="地位Ⅰ",INDEX(幹材積成長量!$S$7:$U$148,MATCH(【入力】吸収量・排出量算定シート!$H175+(Y$17-$M$17),幹材積成長量!$S$7:$S$148,0),MATCH($G175,幹材積成長量!$S$7:$U$7,0)),IF($F175="地位Ⅲ",INDEX(幹材積成長量!$Y$7:$AA$148,MATCH(【入力】吸収量・排出量算定シート!$H175+(Y$17-$M$17),幹材積成長量!$Y$7:$Y$148,0),MATCH($G175,幹材積成長量!$Y$7:$AA$7,0)),INDEX(幹材積成長量!$V$7:$X$148,MATCH(【入力】吸収量・排出量算定シート!$H175+(Y$17-$M$17),幹材積成長量!$V$7:$V$148,0),MATCH($G175,幹材積成長量!$V$7:$X$7,0)))),0)</f>
        <v>0</v>
      </c>
      <c r="Z175" s="187">
        <f>IFERROR(IF($F175="地位Ⅰ",INDEX(幹材積成長量!$S$7:$U$148,MATCH(【入力】吸収量・排出量算定シート!$H175+(Z$17-$M$17),幹材積成長量!$S$7:$S$148,0),MATCH($G175,幹材積成長量!$S$7:$U$7,0)),IF($F175="地位Ⅲ",INDEX(幹材積成長量!$Y$7:$AA$148,MATCH(【入力】吸収量・排出量算定シート!$H175+(Z$17-$M$17),幹材積成長量!$Y$7:$Y$148,0),MATCH($G175,幹材積成長量!$Y$7:$AA$7,0)),INDEX(幹材積成長量!$V$7:$X$148,MATCH(【入力】吸収量・排出量算定シート!$H175+(Z$17-$M$17),幹材積成長量!$V$7:$V$148,0),MATCH($G175,幹材積成長量!$V$7:$X$7,0)))),0)</f>
        <v>0</v>
      </c>
      <c r="AA175" s="187">
        <f>IFERROR(IF($F175="地位Ⅰ",INDEX(幹材積成長量!$S$7:$U$148,MATCH(【入力】吸収量・排出量算定シート!$H175+(AA$17-$M$17),幹材積成長量!$S$7:$S$148,0),MATCH($G175,幹材積成長量!$S$7:$U$7,0)),IF($F175="地位Ⅲ",INDEX(幹材積成長量!$Y$7:$AA$148,MATCH(【入力】吸収量・排出量算定シート!$H175+(AA$17-$M$17),幹材積成長量!$Y$7:$Y$148,0),MATCH($G175,幹材積成長量!$Y$7:$AA$7,0)),INDEX(幹材積成長量!$V$7:$X$148,MATCH(【入力】吸収量・排出量算定シート!$H175+(AA$17-$M$17),幹材積成長量!$V$7:$V$148,0),MATCH($G175,幹材積成長量!$V$7:$X$7,0)))),0)</f>
        <v>0</v>
      </c>
      <c r="AB175" s="187">
        <f>IFERROR(IF($F175="地位Ⅰ",INDEX(幹材積成長量!$S$7:$U$148,MATCH(【入力】吸収量・排出量算定シート!$H175+(AB$17-$M$17),幹材積成長量!$S$7:$S$148,0),MATCH($G175,幹材積成長量!$S$7:$U$7,0)),IF($F175="地位Ⅲ",INDEX(幹材積成長量!$Y$7:$AA$148,MATCH(【入力】吸収量・排出量算定シート!$H175+(AB$17-$M$17),幹材積成長量!$Y$7:$Y$148,0),MATCH($G175,幹材積成長量!$Y$7:$AA$7,0)),INDEX(幹材積成長量!$V$7:$X$148,MATCH(【入力】吸収量・排出量算定シート!$H175+(AB$17-$M$17),幹材積成長量!$V$7:$V$148,0),MATCH($G175,幹材積成長量!$V$7:$X$7,0)))),0)</f>
        <v>0</v>
      </c>
      <c r="AC175" s="187">
        <f>IFERROR(IF($F175="地位Ⅰ",INDEX(幹材積成長量!$S$7:$U$148,MATCH(【入力】吸収量・排出量算定シート!$H175+(AC$17-$M$17),幹材積成長量!$S$7:$S$148,0),MATCH($G175,幹材積成長量!$S$7:$U$7,0)),IF($F175="地位Ⅲ",INDEX(幹材積成長量!$Y$7:$AA$148,MATCH(【入力】吸収量・排出量算定シート!$H175+(AC$17-$M$17),幹材積成長量!$Y$7:$Y$148,0),MATCH($G175,幹材積成長量!$Y$7:$AA$7,0)),INDEX(幹材積成長量!$V$7:$X$148,MATCH(【入力】吸収量・排出量算定シート!$H175+(AC$17-$M$17),幹材積成長量!$V$7:$V$148,0),MATCH($G175,幹材積成長量!$V$7:$X$7,0)))),0)</f>
        <v>0</v>
      </c>
      <c r="AD175" s="2">
        <f>IFERROR(INDEX('BEF（拡大係数）'!$A$4:$AO$154,MATCH(【入力】吸収量・排出量算定シート!$H175,'BEF（拡大係数）'!$A$4:$A$154,0),MATCH($G175,'BEF（拡大係数）'!$A$4:$AO$4,0)),0)</f>
        <v>0</v>
      </c>
      <c r="AE175" s="2">
        <f>IFERROR(INDEX('BEF（拡大係数）'!$A$4:$AO$154,MATCH(【入力】吸収量・排出量算定シート!$H175,'BEF（拡大係数）'!$A$4:$A$154,0),MATCH($G175,'BEF（拡大係数）'!$A$4:$AO$4,0)),0)</f>
        <v>0</v>
      </c>
      <c r="AF175" s="2">
        <f>IFERROR(INDEX('BEF（拡大係数）'!$A$4:$AO$154,MATCH(【入力】吸収量・排出量算定シート!$H175,'BEF（拡大係数）'!$A$4:$A$154,0),MATCH($G175,'BEF（拡大係数）'!$A$4:$AO$4,0)),0)</f>
        <v>0</v>
      </c>
      <c r="AG175" s="2">
        <f>IFERROR(INDEX('BEF（拡大係数）'!$A$4:$AO$154,MATCH(【入力】吸収量・排出量算定シート!$H175,'BEF（拡大係数）'!$A$4:$A$154,0),MATCH($G175,'BEF（拡大係数）'!$A$4:$AO$4,0)),0)</f>
        <v>0</v>
      </c>
      <c r="AH175" s="2">
        <f>IFERROR(INDEX('BEF（拡大係数）'!$A$4:$AO$154,MATCH(【入力】吸収量・排出量算定シート!$H175,'BEF（拡大係数）'!$A$4:$A$154,0),MATCH($G175,'BEF（拡大係数）'!$A$4:$AO$4,0)),0)</f>
        <v>0</v>
      </c>
      <c r="AI175" s="2">
        <f>IFERROR(INDEX('BEF（拡大係数）'!$A$4:$AO$154,MATCH(【入力】吸収量・排出量算定シート!$H175,'BEF（拡大係数）'!$A$4:$A$154,0),MATCH($G175,'BEF（拡大係数）'!$A$4:$AO$4,0)),0)</f>
        <v>0</v>
      </c>
      <c r="AJ175" s="2">
        <f>IFERROR(INDEX('BEF（拡大係数）'!$A$4:$AO$154,MATCH(【入力】吸収量・排出量算定シート!$H175,'BEF（拡大係数）'!$A$4:$A$154,0),MATCH($G175,'BEF（拡大係数）'!$A$4:$AO$4,0)),0)</f>
        <v>0</v>
      </c>
      <c r="AK175" s="2">
        <f>IFERROR(INDEX('BEF（拡大係数）'!$A$4:$AO$154,MATCH(【入力】吸収量・排出量算定シート!$H175,'BEF（拡大係数）'!$A$4:$A$154,0),MATCH($G175,'BEF（拡大係数）'!$A$4:$AO$4,0)),0)</f>
        <v>0</v>
      </c>
      <c r="AL175" s="2">
        <f>IFERROR(INDEX('BEF（拡大係数）'!$A$4:$AO$154,MATCH(【入力】吸収量・排出量算定シート!$H175,'BEF（拡大係数）'!$A$4:$A$154,0),MATCH($G175,'BEF（拡大係数）'!$A$4:$AO$4,0)),0)</f>
        <v>0</v>
      </c>
      <c r="AM175" s="2">
        <f>IFERROR(INDEX('BEF（拡大係数）'!$A$4:$AO$154,MATCH(【入力】吸収量・排出量算定シート!$H175,'BEF（拡大係数）'!$A$4:$A$154,0),MATCH($G175,'BEF（拡大係数）'!$A$4:$AO$4,0)),0)</f>
        <v>0</v>
      </c>
      <c r="AN175" s="2">
        <f>IFERROR(INDEX('BEF（拡大係数）'!$A$4:$AO$154,MATCH(【入力】吸収量・排出量算定シート!$H175,'BEF（拡大係数）'!$A$4:$A$154,0),MATCH($G175,'BEF（拡大係数）'!$A$4:$AO$4,0)),0)</f>
        <v>0</v>
      </c>
      <c r="AO175" s="2">
        <f>IFERROR(INDEX('BEF（拡大係数）'!$A$4:$AO$154,MATCH(【入力】吸収量・排出量算定シート!$H175,'BEF（拡大係数）'!$A$4:$A$154,0),MATCH($G175,'BEF（拡大係数）'!$A$4:$AO$4,0)),0)</f>
        <v>0</v>
      </c>
      <c r="AP175" s="2">
        <f>IFERROR(INDEX('BEF（拡大係数）'!$A$4:$AO$154,MATCH(【入力】吸収量・排出量算定シート!$H175,'BEF（拡大係数）'!$A$4:$A$154,0),MATCH($G175,'BEF（拡大係数）'!$A$4:$AO$4,0)),0)</f>
        <v>0</v>
      </c>
      <c r="AQ175" s="2">
        <f>IFERROR(INDEX('BEF（拡大係数）'!$A$4:$AO$154,MATCH(【入力】吸収量・排出量算定シート!$H175,'BEF（拡大係数）'!$A$4:$A$154,0),MATCH($G175,'BEF（拡大係数）'!$A$4:$AO$4,0)),0)</f>
        <v>0</v>
      </c>
      <c r="AR175" s="2">
        <f>IFERROR(INDEX('BEF（拡大係数）'!$A$4:$AO$154,MATCH(【入力】吸収量・排出量算定シート!$H175,'BEF（拡大係数）'!$A$4:$A$154,0),MATCH($G175,'BEF（拡大係数）'!$A$4:$AO$4,0)),0)</f>
        <v>0</v>
      </c>
      <c r="AS175" s="2">
        <f>IFERROR(INDEX('BEF（拡大係数）'!$A$4:$AO$154,MATCH(【入力】吸収量・排出量算定シート!$H175,'BEF（拡大係数）'!$A$4:$A$154,0),MATCH($G175,'BEF（拡大係数）'!$A$4:$AO$4,0)),0)</f>
        <v>0</v>
      </c>
      <c r="AT175" s="2">
        <f>IFERROR(INDEX('BEF（拡大係数）'!$A$4:$AO$154,MATCH(【入力】吸収量・排出量算定シート!$H175,'BEF（拡大係数）'!$A$4:$A$154,0),MATCH($G175,'BEF（拡大係数）'!$A$4:$AO$4,0)),0)</f>
        <v>0</v>
      </c>
      <c r="AU175" s="2">
        <f>IFERROR(VLOOKUP($G175,パラメータ_オリジナル!$B$6:$G$45,4,FALSE),0)</f>
        <v>0</v>
      </c>
      <c r="AV175" s="2">
        <f>IFERROR(VLOOKUP($G175,パラメータ_オリジナル!$B$6:$G$45,5,FALSE),0)</f>
        <v>0</v>
      </c>
      <c r="AW175" s="2">
        <f>IFERROR(VLOOKUP($G175,パラメータ_オリジナル!$B$6:$G$45,6,FALSE),0)</f>
        <v>0</v>
      </c>
      <c r="AX175" s="125">
        <f t="shared" si="318"/>
        <v>0</v>
      </c>
      <c r="AY175" s="125">
        <f t="shared" si="319"/>
        <v>0</v>
      </c>
      <c r="AZ175" s="125">
        <f t="shared" si="320"/>
        <v>0</v>
      </c>
      <c r="BA175" s="125">
        <f t="shared" si="321"/>
        <v>0</v>
      </c>
      <c r="BB175" s="125">
        <f t="shared" si="322"/>
        <v>0</v>
      </c>
      <c r="BC175" s="125">
        <f t="shared" si="323"/>
        <v>0</v>
      </c>
      <c r="BD175" s="125">
        <f t="shared" si="324"/>
        <v>0</v>
      </c>
      <c r="BE175" s="125">
        <f t="shared" si="325"/>
        <v>0</v>
      </c>
      <c r="BF175" s="125">
        <f t="shared" si="326"/>
        <v>0</v>
      </c>
      <c r="BG175" s="125">
        <f t="shared" si="327"/>
        <v>0</v>
      </c>
      <c r="BH175" s="125">
        <f t="shared" si="328"/>
        <v>0</v>
      </c>
      <c r="BI175" s="125">
        <f t="shared" si="329"/>
        <v>0</v>
      </c>
      <c r="BJ175" s="125">
        <f t="shared" si="330"/>
        <v>0</v>
      </c>
      <c r="BK175" s="125">
        <f t="shared" si="331"/>
        <v>0</v>
      </c>
      <c r="BL175" s="125">
        <f t="shared" si="332"/>
        <v>0</v>
      </c>
      <c r="BM175" s="125">
        <f t="shared" si="333"/>
        <v>0</v>
      </c>
      <c r="BN175" s="125">
        <f t="shared" si="334"/>
        <v>0</v>
      </c>
      <c r="BO175" s="125">
        <f t="shared" si="335"/>
        <v>0</v>
      </c>
      <c r="BP175" s="125">
        <f t="shared" si="336"/>
        <v>0</v>
      </c>
      <c r="BQ175" s="125">
        <f t="shared" si="337"/>
        <v>0</v>
      </c>
      <c r="BR175" s="125">
        <f t="shared" si="338"/>
        <v>0</v>
      </c>
      <c r="BS175" s="125">
        <f t="shared" si="339"/>
        <v>0</v>
      </c>
      <c r="BT175" s="125">
        <f t="shared" si="340"/>
        <v>0</v>
      </c>
      <c r="BU175" s="125">
        <f t="shared" si="341"/>
        <v>0</v>
      </c>
      <c r="BV175" s="125">
        <f t="shared" si="342"/>
        <v>0</v>
      </c>
      <c r="BW175" s="125">
        <f t="shared" si="343"/>
        <v>0</v>
      </c>
      <c r="BX175" s="125">
        <f t="shared" si="344"/>
        <v>0</v>
      </c>
      <c r="BY175" s="125">
        <f t="shared" si="345"/>
        <v>0</v>
      </c>
      <c r="BZ175" s="125">
        <f t="shared" si="346"/>
        <v>0</v>
      </c>
      <c r="CA175" s="125">
        <f t="shared" si="347"/>
        <v>0</v>
      </c>
      <c r="CB175" s="125">
        <f t="shared" si="348"/>
        <v>0</v>
      </c>
      <c r="CC175" s="125">
        <f t="shared" si="349"/>
        <v>0</v>
      </c>
      <c r="CD175" s="125">
        <f t="shared" si="350"/>
        <v>0</v>
      </c>
      <c r="CE175" s="125">
        <f t="shared" si="351"/>
        <v>0</v>
      </c>
      <c r="CF175" s="2">
        <f>IFERROR(IF($F175="地位Ⅰ",INDEX(幹材積成長量!$I$7:$K$148,MATCH((【入力】吸収量・排出量算定シート!$H175+(【入力】吸収量・排出量算定シート!CF$17-【入力】吸収量・排出量算定シート!$CF$17)),幹材積成長量!$I$7:$I$148,0),MATCH(【入力】吸収量・排出量算定シート!$G175,幹材積成長量!$I$7:$K$7,0)),IF($F175="地位Ⅲ",INDEX(幹材積成長量!$O$7:$Q$148,MATCH((【入力】吸収量・排出量算定シート!$H175+(【入力】吸収量・排出量算定シート!CF$17-【入力】吸収量・排出量算定シート!$CF$17)),幹材積成長量!$O$7:$O$148,0),MATCH(【入力】吸収量・排出量算定シート!$G175,幹材積成長量!$O$7:$Q$7,0)),INDEX(幹材積成長量!$L$7:$N$148,MATCH((【入力】吸収量・排出量算定シート!$H175+(【入力】吸収量・排出量算定シート!CF$17-【入力】吸収量・排出量算定シート!$CF$17)),幹材積成長量!$L$7:$L$148,0),MATCH(【入力】吸収量・排出量算定シート!$G175,幹材積成長量!$L$7:$N$7,0)))),0)</f>
        <v>0</v>
      </c>
      <c r="CG175" s="2">
        <f>IFERROR(IF($F175="地位Ⅰ",INDEX(幹材積成長量!$I$7:$K$148,MATCH((【入力】吸収量・排出量算定シート!$H175+(【入力】吸収量・排出量算定シート!CG$17-【入力】吸収量・排出量算定シート!$CF$17)),幹材積成長量!$I$7:$I$148,0),MATCH(【入力】吸収量・排出量算定シート!$G175,幹材積成長量!$I$7:$K$7,0)),IF($F175="地位Ⅲ",INDEX(幹材積成長量!$O$7:$Q$148,MATCH((【入力】吸収量・排出量算定シート!$H175+(【入力】吸収量・排出量算定シート!CG$17-【入力】吸収量・排出量算定シート!$CF$17)),幹材積成長量!$O$7:$O$148,0),MATCH(【入力】吸収量・排出量算定シート!$G175,幹材積成長量!$O$7:$Q$7,0)),INDEX(幹材積成長量!$L$7:$N$148,MATCH((【入力】吸収量・排出量算定シート!$H175+(【入力】吸収量・排出量算定シート!CG$17-【入力】吸収量・排出量算定シート!$CF$17)),幹材積成長量!$L$7:$L$148,0),MATCH(【入力】吸収量・排出量算定シート!$G175,幹材積成長量!$L$7:$N$7,0)))),0)</f>
        <v>0</v>
      </c>
      <c r="CH175" s="2">
        <f>IFERROR(IF($F175="地位Ⅰ",INDEX(幹材積成長量!$I$7:$K$148,MATCH((【入力】吸収量・排出量算定シート!$H175+(【入力】吸収量・排出量算定シート!CH$17-【入力】吸収量・排出量算定シート!$CF$17)),幹材積成長量!$I$7:$I$148,0),MATCH(【入力】吸収量・排出量算定シート!$G175,幹材積成長量!$I$7:$K$7,0)),IF($F175="地位Ⅲ",INDEX(幹材積成長量!$O$7:$Q$148,MATCH((【入力】吸収量・排出量算定シート!$H175+(【入力】吸収量・排出量算定シート!CH$17-【入力】吸収量・排出量算定シート!$CF$17)),幹材積成長量!$O$7:$O$148,0),MATCH(【入力】吸収量・排出量算定シート!$G175,幹材積成長量!$O$7:$Q$7,0)),INDEX(幹材積成長量!$L$7:$N$148,MATCH((【入力】吸収量・排出量算定シート!$H175+(【入力】吸収量・排出量算定シート!CH$17-【入力】吸収量・排出量算定シート!$CF$17)),幹材積成長量!$L$7:$L$148,0),MATCH(【入力】吸収量・排出量算定シート!$G175,幹材積成長量!$L$7:$N$7,0)))),0)</f>
        <v>0</v>
      </c>
      <c r="CI175" s="2">
        <f>IFERROR(IF($F175="地位Ⅰ",INDEX(幹材積成長量!$I$7:$K$148,MATCH((【入力】吸収量・排出量算定シート!$H175+(【入力】吸収量・排出量算定シート!CI$17-【入力】吸収量・排出量算定シート!$CF$17)),幹材積成長量!$I$7:$I$148,0),MATCH(【入力】吸収量・排出量算定シート!$G175,幹材積成長量!$I$7:$K$7,0)),IF($F175="地位Ⅲ",INDEX(幹材積成長量!$O$7:$Q$148,MATCH((【入力】吸収量・排出量算定シート!$H175+(【入力】吸収量・排出量算定シート!CI$17-【入力】吸収量・排出量算定シート!$CF$17)),幹材積成長量!$O$7:$O$148,0),MATCH(【入力】吸収量・排出量算定シート!$G175,幹材積成長量!$O$7:$Q$7,0)),INDEX(幹材積成長量!$L$7:$N$148,MATCH((【入力】吸収量・排出量算定シート!$H175+(【入力】吸収量・排出量算定シート!CI$17-【入力】吸収量・排出量算定シート!$CF$17)),幹材積成長量!$L$7:$L$148,0),MATCH(【入力】吸収量・排出量算定シート!$G175,幹材積成長量!$L$7:$N$7,0)))),0)</f>
        <v>0</v>
      </c>
      <c r="CJ175" s="2">
        <f>IFERROR(IF($F175="地位Ⅰ",INDEX(幹材積成長量!$I$7:$K$148,MATCH((【入力】吸収量・排出量算定シート!$H175+(【入力】吸収量・排出量算定シート!CJ$17-【入力】吸収量・排出量算定シート!$CF$17)),幹材積成長量!$I$7:$I$148,0),MATCH(【入力】吸収量・排出量算定シート!$G175,幹材積成長量!$I$7:$K$7,0)),IF($F175="地位Ⅲ",INDEX(幹材積成長量!$O$7:$Q$148,MATCH((【入力】吸収量・排出量算定シート!$H175+(【入力】吸収量・排出量算定シート!CJ$17-【入力】吸収量・排出量算定シート!$CF$17)),幹材積成長量!$O$7:$O$148,0),MATCH(【入力】吸収量・排出量算定シート!$G175,幹材積成長量!$O$7:$Q$7,0)),INDEX(幹材積成長量!$L$7:$N$148,MATCH((【入力】吸収量・排出量算定シート!$H175+(【入力】吸収量・排出量算定シート!CJ$17-【入力】吸収量・排出量算定シート!$CF$17)),幹材積成長量!$L$7:$L$148,0),MATCH(【入力】吸収量・排出量算定シート!$G175,幹材積成長量!$L$7:$N$7,0)))),0)</f>
        <v>0</v>
      </c>
      <c r="CK175" s="2">
        <f>IFERROR(IF($F175="地位Ⅰ",INDEX(幹材積成長量!$I$7:$K$148,MATCH((【入力】吸収量・排出量算定シート!$H175+(【入力】吸収量・排出量算定シート!CK$17-【入力】吸収量・排出量算定シート!$CF$17)),幹材積成長量!$I$7:$I$148,0),MATCH(【入力】吸収量・排出量算定シート!$G175,幹材積成長量!$I$7:$K$7,0)),IF($F175="地位Ⅲ",INDEX(幹材積成長量!$O$7:$Q$148,MATCH((【入力】吸収量・排出量算定シート!$H175+(【入力】吸収量・排出量算定シート!CK$17-【入力】吸収量・排出量算定シート!$CF$17)),幹材積成長量!$O$7:$O$148,0),MATCH(【入力】吸収量・排出量算定シート!$G175,幹材積成長量!$O$7:$Q$7,0)),INDEX(幹材積成長量!$L$7:$N$148,MATCH((【入力】吸収量・排出量算定シート!$H175+(【入力】吸収量・排出量算定シート!CK$17-【入力】吸収量・排出量算定シート!$CF$17)),幹材積成長量!$L$7:$L$148,0),MATCH(【入力】吸収量・排出量算定シート!$G175,幹材積成長量!$L$7:$N$7,0)))),0)</f>
        <v>0</v>
      </c>
      <c r="CL175" s="2">
        <f>IFERROR(IF($F175="地位Ⅰ",INDEX(幹材積成長量!$I$7:$K$148,MATCH((【入力】吸収量・排出量算定シート!$H175+(【入力】吸収量・排出量算定シート!CL$17-【入力】吸収量・排出量算定シート!$CF$17)),幹材積成長量!$I$7:$I$148,0),MATCH(【入力】吸収量・排出量算定シート!$G175,幹材積成長量!$I$7:$K$7,0)),IF($F175="地位Ⅲ",INDEX(幹材積成長量!$O$7:$Q$148,MATCH((【入力】吸収量・排出量算定シート!$H175+(【入力】吸収量・排出量算定シート!CL$17-【入力】吸収量・排出量算定シート!$CF$17)),幹材積成長量!$O$7:$O$148,0),MATCH(【入力】吸収量・排出量算定シート!$G175,幹材積成長量!$O$7:$Q$7,0)),INDEX(幹材積成長量!$L$7:$N$148,MATCH((【入力】吸収量・排出量算定シート!$H175+(【入力】吸収量・排出量算定シート!CL$17-【入力】吸収量・排出量算定シート!$CF$17)),幹材積成長量!$L$7:$L$148,0),MATCH(【入力】吸収量・排出量算定シート!$G175,幹材積成長量!$L$7:$N$7,0)))),0)</f>
        <v>0</v>
      </c>
      <c r="CM175" s="2">
        <f>IFERROR(IF($F175="地位Ⅰ",INDEX(幹材積成長量!$I$7:$K$148,MATCH((【入力】吸収量・排出量算定シート!$H175+(【入力】吸収量・排出量算定シート!CM$17-【入力】吸収量・排出量算定シート!$CF$17)),幹材積成長量!$I$7:$I$148,0),MATCH(【入力】吸収量・排出量算定シート!$G175,幹材積成長量!$I$7:$K$7,0)),IF($F175="地位Ⅲ",INDEX(幹材積成長量!$O$7:$Q$148,MATCH((【入力】吸収量・排出量算定シート!$H175+(【入力】吸収量・排出量算定シート!CM$17-【入力】吸収量・排出量算定シート!$CF$17)),幹材積成長量!$O$7:$O$148,0),MATCH(【入力】吸収量・排出量算定シート!$G175,幹材積成長量!$O$7:$Q$7,0)),INDEX(幹材積成長量!$L$7:$N$148,MATCH((【入力】吸収量・排出量算定シート!$H175+(【入力】吸収量・排出量算定シート!CM$17-【入力】吸収量・排出量算定シート!$CF$17)),幹材積成長量!$L$7:$L$148,0),MATCH(【入力】吸収量・排出量算定シート!$G175,幹材積成長量!$L$7:$N$7,0)))),0)</f>
        <v>0</v>
      </c>
      <c r="CN175" s="2">
        <f>IFERROR(IF($F175="地位Ⅰ",INDEX(幹材積成長量!$I$7:$K$148,MATCH((【入力】吸収量・排出量算定シート!$H175+(【入力】吸収量・排出量算定シート!CN$17-【入力】吸収量・排出量算定シート!$CF$17)),幹材積成長量!$I$7:$I$148,0),MATCH(【入力】吸収量・排出量算定シート!$G175,幹材積成長量!$I$7:$K$7,0)),IF($F175="地位Ⅲ",INDEX(幹材積成長量!$O$7:$Q$148,MATCH((【入力】吸収量・排出量算定シート!$H175+(【入力】吸収量・排出量算定シート!CN$17-【入力】吸収量・排出量算定シート!$CF$17)),幹材積成長量!$O$7:$O$148,0),MATCH(【入力】吸収量・排出量算定シート!$G175,幹材積成長量!$O$7:$Q$7,0)),INDEX(幹材積成長量!$L$7:$N$148,MATCH((【入力】吸収量・排出量算定シート!$H175+(【入力】吸収量・排出量算定シート!CN$17-【入力】吸収量・排出量算定シート!$CF$17)),幹材積成長量!$L$7:$L$148,0),MATCH(【入力】吸収量・排出量算定シート!$G175,幹材積成長量!$L$7:$N$7,0)))),0)</f>
        <v>0</v>
      </c>
      <c r="CO175" s="2">
        <f>IFERROR(IF($F175="地位Ⅰ",INDEX(幹材積成長量!$I$7:$K$148,MATCH((【入力】吸収量・排出量算定シート!$H175+(【入力】吸収量・排出量算定シート!CO$17-【入力】吸収量・排出量算定シート!$CF$17)),幹材積成長量!$I$7:$I$148,0),MATCH(【入力】吸収量・排出量算定シート!$G175,幹材積成長量!$I$7:$K$7,0)),IF($F175="地位Ⅲ",INDEX(幹材積成長量!$O$7:$Q$148,MATCH((【入力】吸収量・排出量算定シート!$H175+(【入力】吸収量・排出量算定シート!CO$17-【入力】吸収量・排出量算定シート!$CF$17)),幹材積成長量!$O$7:$O$148,0),MATCH(【入力】吸収量・排出量算定シート!$G175,幹材積成長量!$O$7:$Q$7,0)),INDEX(幹材積成長量!$L$7:$N$148,MATCH((【入力】吸収量・排出量算定シート!$H175+(【入力】吸収量・排出量算定シート!CO$17-【入力】吸収量・排出量算定シート!$CF$17)),幹材積成長量!$L$7:$L$148,0),MATCH(【入力】吸収量・排出量算定シート!$G175,幹材積成長量!$L$7:$N$7,0)))),0)</f>
        <v>0</v>
      </c>
      <c r="CP175" s="2">
        <f>IFERROR(IF($F175="地位Ⅰ",INDEX(幹材積成長量!$I$7:$K$148,MATCH((【入力】吸収量・排出量算定シート!$H175+(【入力】吸収量・排出量算定シート!CP$17-【入力】吸収量・排出量算定シート!$CF$17)),幹材積成長量!$I$7:$I$148,0),MATCH(【入力】吸収量・排出量算定シート!$G175,幹材積成長量!$I$7:$K$7,0)),IF($F175="地位Ⅲ",INDEX(幹材積成長量!$O$7:$Q$148,MATCH((【入力】吸収量・排出量算定シート!$H175+(【入力】吸収量・排出量算定シート!CP$17-【入力】吸収量・排出量算定シート!$CF$17)),幹材積成長量!$O$7:$O$148,0),MATCH(【入力】吸収量・排出量算定シート!$G175,幹材積成長量!$O$7:$Q$7,0)),INDEX(幹材積成長量!$L$7:$N$148,MATCH((【入力】吸収量・排出量算定シート!$H175+(【入力】吸収量・排出量算定シート!CP$17-【入力】吸収量・排出量算定シート!$CF$17)),幹材積成長量!$L$7:$L$148,0),MATCH(【入力】吸収量・排出量算定シート!$G175,幹材積成長量!$L$7:$N$7,0)))),0)</f>
        <v>0</v>
      </c>
      <c r="CQ175" s="2">
        <f>IFERROR(IF($F175="地位Ⅰ",INDEX(幹材積成長量!$I$7:$K$148,MATCH((【入力】吸収量・排出量算定シート!$H175+(【入力】吸収量・排出量算定シート!CQ$17-【入力】吸収量・排出量算定シート!$CF$17)),幹材積成長量!$I$7:$I$148,0),MATCH(【入力】吸収量・排出量算定シート!$G175,幹材積成長量!$I$7:$K$7,0)),IF($F175="地位Ⅲ",INDEX(幹材積成長量!$O$7:$Q$148,MATCH((【入力】吸収量・排出量算定シート!$H175+(【入力】吸収量・排出量算定シート!CQ$17-【入力】吸収量・排出量算定シート!$CF$17)),幹材積成長量!$O$7:$O$148,0),MATCH(【入力】吸収量・排出量算定シート!$G175,幹材積成長量!$O$7:$Q$7,0)),INDEX(幹材積成長量!$L$7:$N$148,MATCH((【入力】吸収量・排出量算定シート!$H175+(【入力】吸収量・排出量算定シート!CQ$17-【入力】吸収量・排出量算定シート!$CF$17)),幹材積成長量!$L$7:$L$148,0),MATCH(【入力】吸収量・排出量算定シート!$G175,幹材積成長量!$L$7:$N$7,0)))),0)</f>
        <v>0</v>
      </c>
      <c r="CR175" s="2">
        <f>IFERROR(IF($F175="地位Ⅰ",INDEX(幹材積成長量!$I$7:$K$148,MATCH((【入力】吸収量・排出量算定シート!$H175+(【入力】吸収量・排出量算定シート!CR$17-【入力】吸収量・排出量算定シート!$CF$17)),幹材積成長量!$I$7:$I$148,0),MATCH(【入力】吸収量・排出量算定シート!$G175,幹材積成長量!$I$7:$K$7,0)),IF($F175="地位Ⅲ",INDEX(幹材積成長量!$O$7:$Q$148,MATCH((【入力】吸収量・排出量算定シート!$H175+(【入力】吸収量・排出量算定シート!CR$17-【入力】吸収量・排出量算定シート!$CF$17)),幹材積成長量!$O$7:$O$148,0),MATCH(【入力】吸収量・排出量算定シート!$G175,幹材積成長量!$O$7:$Q$7,0)),INDEX(幹材積成長量!$L$7:$N$148,MATCH((【入力】吸収量・排出量算定シート!$H175+(【入力】吸収量・排出量算定シート!CR$17-【入力】吸収量・排出量算定シート!$CF$17)),幹材積成長量!$L$7:$L$148,0),MATCH(【入力】吸収量・排出量算定シート!$G175,幹材積成長量!$L$7:$N$7,0)))),0)</f>
        <v>0</v>
      </c>
      <c r="CS175" s="2">
        <f>IFERROR(IF($F175="地位Ⅰ",INDEX(幹材積成長量!$I$7:$K$148,MATCH((【入力】吸収量・排出量算定シート!$H175+(【入力】吸収量・排出量算定シート!CS$17-【入力】吸収量・排出量算定シート!$CF$17)),幹材積成長量!$I$7:$I$148,0),MATCH(【入力】吸収量・排出量算定シート!$G175,幹材積成長量!$I$7:$K$7,0)),IF($F175="地位Ⅲ",INDEX(幹材積成長量!$O$7:$Q$148,MATCH((【入力】吸収量・排出量算定シート!$H175+(【入力】吸収量・排出量算定シート!CS$17-【入力】吸収量・排出量算定シート!$CF$17)),幹材積成長量!$O$7:$O$148,0),MATCH(【入力】吸収量・排出量算定シート!$G175,幹材積成長量!$O$7:$Q$7,0)),INDEX(幹材積成長量!$L$7:$N$148,MATCH((【入力】吸収量・排出量算定シート!$H175+(【入力】吸収量・排出量算定シート!CS$17-【入力】吸収量・排出量算定シート!$CF$17)),幹材積成長量!$L$7:$L$148,0),MATCH(【入力】吸収量・排出量算定シート!$G175,幹材積成長量!$L$7:$N$7,0)))),0)</f>
        <v>0</v>
      </c>
      <c r="CT175" s="2">
        <f>IFERROR(IF($F175="地位Ⅰ",INDEX(幹材積成長量!$I$7:$K$148,MATCH((【入力】吸収量・排出量算定シート!$H175+(【入力】吸収量・排出量算定シート!CT$17-【入力】吸収量・排出量算定シート!$CF$17)),幹材積成長量!$I$7:$I$148,0),MATCH(【入力】吸収量・排出量算定シート!$G175,幹材積成長量!$I$7:$K$7,0)),IF($F175="地位Ⅲ",INDEX(幹材積成長量!$O$7:$Q$148,MATCH((【入力】吸収量・排出量算定シート!$H175+(【入力】吸収量・排出量算定シート!CT$17-【入力】吸収量・排出量算定シート!$CF$17)),幹材積成長量!$O$7:$O$148,0),MATCH(【入力】吸収量・排出量算定シート!$G175,幹材積成長量!$O$7:$Q$7,0)),INDEX(幹材積成長量!$L$7:$N$148,MATCH((【入力】吸収量・排出量算定シート!$H175+(【入力】吸収量・排出量算定シート!CT$17-【入力】吸収量・排出量算定シート!$CF$17)),幹材積成長量!$L$7:$L$148,0),MATCH(【入力】吸収量・排出量算定シート!$G175,幹材積成長量!$L$7:$N$7,0)))),0)</f>
        <v>0</v>
      </c>
      <c r="CU175" s="2">
        <f>IFERROR(IF($F175="地位Ⅰ",INDEX(幹材積成長量!$I$7:$K$148,MATCH((【入力】吸収量・排出量算定シート!$H175+(【入力】吸収量・排出量算定シート!CU$17-【入力】吸収量・排出量算定シート!$CF$17)),幹材積成長量!$I$7:$I$148,0),MATCH(【入力】吸収量・排出量算定シート!$G175,幹材積成長量!$I$7:$K$7,0)),IF($F175="地位Ⅲ",INDEX(幹材積成長量!$O$7:$Q$148,MATCH((【入力】吸収量・排出量算定シート!$H175+(【入力】吸収量・排出量算定シート!CU$17-【入力】吸収量・排出量算定シート!$CF$17)),幹材積成長量!$O$7:$O$148,0),MATCH(【入力】吸収量・排出量算定シート!$G175,幹材積成長量!$O$7:$Q$7,0)),INDEX(幹材積成長量!$L$7:$N$148,MATCH((【入力】吸収量・排出量算定シート!$H175+(【入力】吸収量・排出量算定シート!CU$17-【入力】吸収量・排出量算定シート!$CF$17)),幹材積成長量!$L$7:$L$148,0),MATCH(【入力】吸収量・排出量算定シート!$G175,幹材積成長量!$L$7:$N$7,0)))),0)</f>
        <v>0</v>
      </c>
      <c r="CV175" s="2">
        <f>IFERROR(IF($F175="地位Ⅰ",INDEX(幹材積成長量!$I$7:$K$148,MATCH((【入力】吸収量・排出量算定シート!$H175+(【入力】吸収量・排出量算定シート!CV$17-【入力】吸収量・排出量算定シート!$CF$17)),幹材積成長量!$I$7:$I$148,0),MATCH(【入力】吸収量・排出量算定シート!$G175,幹材積成長量!$I$7:$K$7,0)),IF($F175="地位Ⅲ",INDEX(幹材積成長量!$O$7:$Q$148,MATCH((【入力】吸収量・排出量算定シート!$H175+(【入力】吸収量・排出量算定シート!CV$17-【入力】吸収量・排出量算定シート!$CF$17)),幹材積成長量!$O$7:$O$148,0),MATCH(【入力】吸収量・排出量算定シート!$G175,幹材積成長量!$O$7:$Q$7,0)),INDEX(幹材積成長量!$L$7:$N$148,MATCH((【入力】吸収量・排出量算定シート!$H175+(【入力】吸収量・排出量算定シート!CV$17-【入力】吸収量・排出量算定シート!$CF$17)),幹材積成長量!$L$7:$L$148,0),MATCH(【入力】吸収量・排出量算定シート!$G175,幹材積成長量!$L$7:$N$7,0)))),0)</f>
        <v>0</v>
      </c>
      <c r="CW175" s="2">
        <f t="shared" si="352"/>
        <v>0</v>
      </c>
      <c r="CX175" s="2">
        <f t="shared" si="353"/>
        <v>0</v>
      </c>
      <c r="CY175" s="2">
        <f t="shared" si="354"/>
        <v>0</v>
      </c>
      <c r="CZ175" s="2">
        <f t="shared" si="355"/>
        <v>0</v>
      </c>
      <c r="DA175" s="2">
        <f t="shared" si="356"/>
        <v>0</v>
      </c>
      <c r="DB175" s="2">
        <f t="shared" si="357"/>
        <v>0</v>
      </c>
      <c r="DC175" s="2">
        <f t="shared" si="358"/>
        <v>0</v>
      </c>
      <c r="DD175" s="2">
        <f t="shared" si="359"/>
        <v>0</v>
      </c>
      <c r="DE175" s="2">
        <f t="shared" si="360"/>
        <v>0</v>
      </c>
      <c r="DF175" s="2">
        <f t="shared" si="361"/>
        <v>0</v>
      </c>
      <c r="DG175" s="2">
        <f t="shared" si="362"/>
        <v>0</v>
      </c>
      <c r="DH175" s="2">
        <f t="shared" si="363"/>
        <v>0</v>
      </c>
      <c r="DI175" s="2">
        <f t="shared" si="364"/>
        <v>0</v>
      </c>
      <c r="DJ175" s="2">
        <f t="shared" si="365"/>
        <v>0</v>
      </c>
      <c r="DK175" s="2">
        <f t="shared" si="366"/>
        <v>0</v>
      </c>
      <c r="DL175" s="2">
        <f t="shared" si="367"/>
        <v>0</v>
      </c>
      <c r="DM175" s="2">
        <f t="shared" si="368"/>
        <v>0</v>
      </c>
      <c r="DN175" s="187">
        <f>IFERROR(IF($F175="地位Ⅰ",INDEX(幹材積成長量!$AE$7:$AG$14,8,MATCH(【入力】吸収量・排出量算定シート!$G175,幹材積成長量!$AE$7:$AG$7,0)),IF($F175="地位Ⅲ",INDEX(幹材積成長量!$AK$7:$AM$14,8,MATCH(【入力】吸収量・排出量算定シート!$G175,幹材積成長量!$AK$7:$AM$7,0)),INDEX(幹材積成長量!$AH$7:$AJ$14,8,MATCH(【入力】吸収量・排出量算定シート!$G175,幹材積成長量!$AH$7:$AJ$7,0)))),0)</f>
        <v>0</v>
      </c>
      <c r="DO175" s="187">
        <f>IFERROR(IF($F175="地位Ⅰ",INDEX(幹材積成長量!$AE$7:$AG$14,8,MATCH(【入力】吸収量・排出量算定シート!$G175,幹材積成長量!$AE$7:$AG$7,0)),IF($F175="地位Ⅲ",INDEX(幹材積成長量!$AK$7:$AM$14,8,MATCH(【入力】吸収量・排出量算定シート!$G175,幹材積成長量!$AK$7:$AM$7,0)),INDEX(幹材積成長量!$AH$7:$AJ$14,8,MATCH(【入力】吸収量・排出量算定シート!$G175,幹材積成長量!$AH$7:$AJ$7,0)))),0)</f>
        <v>0</v>
      </c>
      <c r="DP175" s="187">
        <f>IFERROR(IF($F175="地位Ⅰ",INDEX(幹材積成長量!$AE$7:$AG$14,8,MATCH(【入力】吸収量・排出量算定シート!$G175,幹材積成長量!$AE$7:$AG$7,0)),IF($F175="地位Ⅲ",INDEX(幹材積成長量!$AK$7:$AM$14,8,MATCH(【入力】吸収量・排出量算定シート!$G175,幹材積成長量!$AK$7:$AM$7,0)),INDEX(幹材積成長量!$AH$7:$AJ$14,8,MATCH(【入力】吸収量・排出量算定シート!$G175,幹材積成長量!$AH$7:$AJ$7,0)))),0)</f>
        <v>0</v>
      </c>
      <c r="DQ175" s="187">
        <f>IFERROR(IF($F175="地位Ⅰ",INDEX(幹材積成長量!$AE$7:$AG$14,8,MATCH(【入力】吸収量・排出量算定シート!$G175,幹材積成長量!$AE$7:$AG$7,0)),IF($F175="地位Ⅲ",INDEX(幹材積成長量!$AK$7:$AM$14,8,MATCH(【入力】吸収量・排出量算定シート!$G175,幹材積成長量!$AK$7:$AM$7,0)),INDEX(幹材積成長量!$AH$7:$AJ$14,8,MATCH(【入力】吸収量・排出量算定シート!$G175,幹材積成長量!$AH$7:$AJ$7,0)))),0)</f>
        <v>0</v>
      </c>
      <c r="DR175" s="187">
        <f>IFERROR(IF($F175="地位Ⅰ",INDEX(幹材積成長量!$AE$7:$AG$14,8,MATCH(【入力】吸収量・排出量算定シート!$G175,幹材積成長量!$AE$7:$AG$7,0)),IF($F175="地位Ⅲ",INDEX(幹材積成長量!$AK$7:$AM$14,8,MATCH(【入力】吸収量・排出量算定シート!$G175,幹材積成長量!$AK$7:$AM$7,0)),INDEX(幹材積成長量!$AH$7:$AJ$14,8,MATCH(【入力】吸収量・排出量算定シート!$G175,幹材積成長量!$AH$7:$AJ$7,0)))),0)</f>
        <v>0</v>
      </c>
      <c r="DS175" s="187">
        <f>IFERROR(IF($F175="地位Ⅰ",INDEX(幹材積成長量!$AE$7:$AG$14,8,MATCH(【入力】吸収量・排出量算定シート!$G175,幹材積成長量!$AE$7:$AG$7,0)),IF($F175="地位Ⅲ",INDEX(幹材積成長量!$AK$7:$AM$14,8,MATCH(【入力】吸収量・排出量算定シート!$G175,幹材積成長量!$AK$7:$AM$7,0)),INDEX(幹材積成長量!$AH$7:$AJ$14,8,MATCH(【入力】吸収量・排出量算定シート!$G175,幹材積成長量!$AH$7:$AJ$7,0)))),0)</f>
        <v>0</v>
      </c>
      <c r="DT175" s="187">
        <f>IFERROR(IF($F175="地位Ⅰ",INDEX(幹材積成長量!$AE$7:$AG$14,8,MATCH(【入力】吸収量・排出量算定シート!$G175,幹材積成長量!$AE$7:$AG$7,0)),IF($F175="地位Ⅲ",INDEX(幹材積成長量!$AK$7:$AM$14,8,MATCH(【入力】吸収量・排出量算定シート!$G175,幹材積成長量!$AK$7:$AM$7,0)),INDEX(幹材積成長量!$AH$7:$AJ$14,8,MATCH(【入力】吸収量・排出量算定シート!$G175,幹材積成長量!$AH$7:$AJ$7,0)))),0)</f>
        <v>0</v>
      </c>
      <c r="DU175" s="187">
        <f>IFERROR(IF($F175="地位Ⅰ",INDEX(幹材積成長量!$AE$7:$AG$14,8,MATCH(【入力】吸収量・排出量算定シート!$G175,幹材積成長量!$AE$7:$AG$7,0)),IF($F175="地位Ⅲ",INDEX(幹材積成長量!$AK$7:$AM$14,8,MATCH(【入力】吸収量・排出量算定シート!$G175,幹材積成長量!$AK$7:$AM$7,0)),INDEX(幹材積成長量!$AH$7:$AJ$14,8,MATCH(【入力】吸収量・排出量算定シート!$G175,幹材積成長量!$AH$7:$AJ$7,0)))),0)</f>
        <v>0</v>
      </c>
      <c r="DV175" s="187">
        <f>IFERROR(IF($F175="地位Ⅰ",INDEX(幹材積成長量!$AE$7:$AG$14,8,MATCH(【入力】吸収量・排出量算定シート!$G175,幹材積成長量!$AE$7:$AG$7,0)),IF($F175="地位Ⅲ",INDEX(幹材積成長量!$AK$7:$AM$14,8,MATCH(【入力】吸収量・排出量算定シート!$G175,幹材積成長量!$AK$7:$AM$7,0)),INDEX(幹材積成長量!$AH$7:$AJ$14,8,MATCH(【入力】吸収量・排出量算定シート!$G175,幹材積成長量!$AH$7:$AJ$7,0)))),0)</f>
        <v>0</v>
      </c>
      <c r="DW175" s="187">
        <f>IFERROR(IF($F175="地位Ⅰ",INDEX(幹材積成長量!$AE$7:$AG$14,8,MATCH(【入力】吸収量・排出量算定シート!$G175,幹材積成長量!$AE$7:$AG$7,0)),IF($F175="地位Ⅲ",INDEX(幹材積成長量!$AK$7:$AM$14,8,MATCH(【入力】吸収量・排出量算定シート!$G175,幹材積成長量!$AK$7:$AM$7,0)),INDEX(幹材積成長量!$AH$7:$AJ$14,8,MATCH(【入力】吸収量・排出量算定シート!$G175,幹材積成長量!$AH$7:$AJ$7,0)))),0)</f>
        <v>0</v>
      </c>
      <c r="DX175" s="187">
        <f>IFERROR(IF($F175="地位Ⅰ",INDEX(幹材積成長量!$AE$7:$AG$14,8,MATCH(【入力】吸収量・排出量算定シート!$G175,幹材積成長量!$AE$7:$AG$7,0)),IF($F175="地位Ⅲ",INDEX(幹材積成長量!$AK$7:$AM$14,8,MATCH(【入力】吸収量・排出量算定シート!$G175,幹材積成長量!$AK$7:$AM$7,0)),INDEX(幹材積成長量!$AH$7:$AJ$14,8,MATCH(【入力】吸収量・排出量算定シート!$G175,幹材積成長量!$AH$7:$AJ$7,0)))),0)</f>
        <v>0</v>
      </c>
      <c r="DY175" s="187">
        <f>IFERROR(IF($F175="地位Ⅰ",INDEX(幹材積成長量!$AE$7:$AG$14,8,MATCH(【入力】吸収量・排出量算定シート!$G175,幹材積成長量!$AE$7:$AG$7,0)),IF($F175="地位Ⅲ",INDEX(幹材積成長量!$AK$7:$AM$14,8,MATCH(【入力】吸収量・排出量算定シート!$G175,幹材積成長量!$AK$7:$AM$7,0)),INDEX(幹材積成長量!$AH$7:$AJ$14,8,MATCH(【入力】吸収量・排出量算定シート!$G175,幹材積成長量!$AH$7:$AJ$7,0)))),0)</f>
        <v>0</v>
      </c>
      <c r="DZ175" s="187">
        <f>IFERROR(IF($F175="地位Ⅰ",INDEX(幹材積成長量!$AE$7:$AG$14,8,MATCH(【入力】吸収量・排出量算定シート!$G175,幹材積成長量!$AE$7:$AG$7,0)),IF($F175="地位Ⅲ",INDEX(幹材積成長量!$AK$7:$AM$14,8,MATCH(【入力】吸収量・排出量算定シート!$G175,幹材積成長量!$AK$7:$AM$7,0)),INDEX(幹材積成長量!$AH$7:$AJ$14,8,MATCH(【入力】吸収量・排出量算定シート!$G175,幹材積成長量!$AH$7:$AJ$7,0)))),0)</f>
        <v>0</v>
      </c>
      <c r="EA175" s="187">
        <f>IFERROR(IF($F175="地位Ⅰ",INDEX(幹材積成長量!$AE$7:$AG$14,8,MATCH(【入力】吸収量・排出量算定シート!$G175,幹材積成長量!$AE$7:$AG$7,0)),IF($F175="地位Ⅲ",INDEX(幹材積成長量!$AK$7:$AM$14,8,MATCH(【入力】吸収量・排出量算定シート!$G175,幹材積成長量!$AK$7:$AM$7,0)),INDEX(幹材積成長量!$AH$7:$AJ$14,8,MATCH(【入力】吸収量・排出量算定シート!$G175,幹材積成長量!$AH$7:$AJ$7,0)))),0)</f>
        <v>0</v>
      </c>
      <c r="EB175" s="187">
        <f>IFERROR(IF($F175="地位Ⅰ",INDEX(幹材積成長量!$AE$7:$AG$14,8,MATCH(【入力】吸収量・排出量算定シート!$G175,幹材積成長量!$AE$7:$AG$7,0)),IF($F175="地位Ⅲ",INDEX(幹材積成長量!$AK$7:$AM$14,8,MATCH(【入力】吸収量・排出量算定シート!$G175,幹材積成長量!$AK$7:$AM$7,0)),INDEX(幹材積成長量!$AH$7:$AJ$14,8,MATCH(【入力】吸収量・排出量算定シート!$G175,幹材積成長量!$AH$7:$AJ$7,0)))),0)</f>
        <v>0</v>
      </c>
      <c r="EC175" s="187">
        <f>IFERROR(IF($F175="地位Ⅰ",INDEX(幹材積成長量!$AE$7:$AG$14,8,MATCH(【入力】吸収量・排出量算定シート!$G175,幹材積成長量!$AE$7:$AG$7,0)),IF($F175="地位Ⅲ",INDEX(幹材積成長量!$AK$7:$AM$14,8,MATCH(【入力】吸収量・排出量算定シート!$G175,幹材積成長量!$AK$7:$AM$7,0)),INDEX(幹材積成長量!$AH$7:$AJ$14,8,MATCH(【入力】吸収量・排出量算定シート!$G175,幹材積成長量!$AH$7:$AJ$7,0)))),0)</f>
        <v>0</v>
      </c>
      <c r="ED175" s="186">
        <f t="shared" si="369"/>
        <v>0</v>
      </c>
      <c r="EE175" s="186">
        <f t="shared" si="370"/>
        <v>0</v>
      </c>
      <c r="EF175" s="186">
        <f t="shared" si="371"/>
        <v>0</v>
      </c>
      <c r="EG175" s="186">
        <f t="shared" si="372"/>
        <v>0</v>
      </c>
      <c r="EH175" s="186">
        <f t="shared" si="373"/>
        <v>0</v>
      </c>
      <c r="EI175" s="186">
        <f t="shared" si="374"/>
        <v>0</v>
      </c>
      <c r="EJ175" s="186">
        <f t="shared" si="375"/>
        <v>0</v>
      </c>
      <c r="EK175" s="186">
        <f t="shared" si="376"/>
        <v>0</v>
      </c>
      <c r="EL175" s="186">
        <f t="shared" si="377"/>
        <v>0</v>
      </c>
      <c r="EM175" s="186">
        <f t="shared" si="378"/>
        <v>0</v>
      </c>
      <c r="EN175" s="186">
        <f t="shared" si="379"/>
        <v>0</v>
      </c>
      <c r="EO175" s="186">
        <f t="shared" si="380"/>
        <v>0</v>
      </c>
      <c r="EP175" s="186">
        <f t="shared" si="381"/>
        <v>0</v>
      </c>
      <c r="EQ175" s="186">
        <f t="shared" si="382"/>
        <v>0</v>
      </c>
      <c r="ER175" s="186">
        <f t="shared" si="383"/>
        <v>0</v>
      </c>
      <c r="ES175" s="186">
        <f t="shared" si="384"/>
        <v>0</v>
      </c>
      <c r="ET175" s="186">
        <f t="shared" si="385"/>
        <v>0</v>
      </c>
    </row>
    <row r="176" spans="2:150" x14ac:dyDescent="0.3">
      <c r="B176" s="3"/>
      <c r="C176" s="3"/>
      <c r="D176" s="3"/>
      <c r="E176" s="3"/>
      <c r="G176" s="217"/>
      <c r="J176" s="3"/>
      <c r="M176" s="187">
        <f>IFERROR(IF($F176="地位Ⅰ",INDEX(幹材積成長量!$S$7:$U$148,MATCH(【入力】吸収量・排出量算定シート!$H176+(M$17-$M$17),幹材積成長量!$S$7:$S$148,0),MATCH($G176,幹材積成長量!$S$7:$U$7,0)),IF($F176="地位Ⅲ",INDEX(幹材積成長量!$Y$7:$AA$148,MATCH(【入力】吸収量・排出量算定シート!$H176+(M$17-$M$17),幹材積成長量!$Y$7:$Y$148,0),MATCH($G176,幹材積成長量!$Y$7:$AA$7,0)),INDEX(幹材積成長量!$V$7:$X$148,MATCH(【入力】吸収量・排出量算定シート!$H176+(M$17-$M$17),幹材積成長量!$V$7:$V$148,0),MATCH($G176,幹材積成長量!$V$7:$X$7,0)))),0)</f>
        <v>0</v>
      </c>
      <c r="N176" s="187">
        <f>IFERROR(IF($F176="地位Ⅰ",INDEX(幹材積成長量!$S$7:$U$148,MATCH(【入力】吸収量・排出量算定シート!$H176+(N$17-$M$17),幹材積成長量!$S$7:$S$148,0),MATCH($G176,幹材積成長量!$S$7:$U$7,0)),IF($F176="地位Ⅲ",INDEX(幹材積成長量!$Y$7:$AA$148,MATCH(【入力】吸収量・排出量算定シート!$H176+(N$17-$M$17),幹材積成長量!$Y$7:$Y$148,0),MATCH($G176,幹材積成長量!$Y$7:$AA$7,0)),INDEX(幹材積成長量!$V$7:$X$148,MATCH(【入力】吸収量・排出量算定シート!$H176+(N$17-$M$17),幹材積成長量!$V$7:$V$148,0),MATCH($G176,幹材積成長量!$V$7:$X$7,0)))),0)</f>
        <v>0</v>
      </c>
      <c r="O176" s="187">
        <f>IFERROR(IF($F176="地位Ⅰ",INDEX(幹材積成長量!$S$7:$U$148,MATCH(【入力】吸収量・排出量算定シート!$H176+(O$17-$M$17),幹材積成長量!$S$7:$S$148,0),MATCH($G176,幹材積成長量!$S$7:$U$7,0)),IF($F176="地位Ⅲ",INDEX(幹材積成長量!$Y$7:$AA$148,MATCH(【入力】吸収量・排出量算定シート!$H176+(O$17-$M$17),幹材積成長量!$Y$7:$Y$148,0),MATCH($G176,幹材積成長量!$Y$7:$AA$7,0)),INDEX(幹材積成長量!$V$7:$X$148,MATCH(【入力】吸収量・排出量算定シート!$H176+(O$17-$M$17),幹材積成長量!$V$7:$V$148,0),MATCH($G176,幹材積成長量!$V$7:$X$7,0)))),0)</f>
        <v>0</v>
      </c>
      <c r="P176" s="187">
        <f>IFERROR(IF($F176="地位Ⅰ",INDEX(幹材積成長量!$S$7:$U$148,MATCH(【入力】吸収量・排出量算定シート!$H176+(P$17-$M$17),幹材積成長量!$S$7:$S$148,0),MATCH($G176,幹材積成長量!$S$7:$U$7,0)),IF($F176="地位Ⅲ",INDEX(幹材積成長量!$Y$7:$AA$148,MATCH(【入力】吸収量・排出量算定シート!$H176+(P$17-$M$17),幹材積成長量!$Y$7:$Y$148,0),MATCH($G176,幹材積成長量!$Y$7:$AA$7,0)),INDEX(幹材積成長量!$V$7:$X$148,MATCH(【入力】吸収量・排出量算定シート!$H176+(P$17-$M$17),幹材積成長量!$V$7:$V$148,0),MATCH($G176,幹材積成長量!$V$7:$X$7,0)))),0)</f>
        <v>0</v>
      </c>
      <c r="Q176" s="187">
        <f>IFERROR(IF($F176="地位Ⅰ",INDEX(幹材積成長量!$S$7:$U$148,MATCH(【入力】吸収量・排出量算定シート!$H176+(Q$17-$M$17),幹材積成長量!$S$7:$S$148,0),MATCH($G176,幹材積成長量!$S$7:$U$7,0)),IF($F176="地位Ⅲ",INDEX(幹材積成長量!$Y$7:$AA$148,MATCH(【入力】吸収量・排出量算定シート!$H176+(Q$17-$M$17),幹材積成長量!$Y$7:$Y$148,0),MATCH($G176,幹材積成長量!$Y$7:$AA$7,0)),INDEX(幹材積成長量!$V$7:$X$148,MATCH(【入力】吸収量・排出量算定シート!$H176+(Q$17-$M$17),幹材積成長量!$V$7:$V$148,0),MATCH($G176,幹材積成長量!$V$7:$X$7,0)))),0)</f>
        <v>0</v>
      </c>
      <c r="R176" s="187">
        <f>IFERROR(IF($F176="地位Ⅰ",INDEX(幹材積成長量!$S$7:$U$148,MATCH(【入力】吸収量・排出量算定シート!$H176+(R$17-$M$17),幹材積成長量!$S$7:$S$148,0),MATCH($G176,幹材積成長量!$S$7:$U$7,0)),IF($F176="地位Ⅲ",INDEX(幹材積成長量!$Y$7:$AA$148,MATCH(【入力】吸収量・排出量算定シート!$H176+(R$17-$M$17),幹材積成長量!$Y$7:$Y$148,0),MATCH($G176,幹材積成長量!$Y$7:$AA$7,0)),INDEX(幹材積成長量!$V$7:$X$148,MATCH(【入力】吸収量・排出量算定シート!$H176+(R$17-$M$17),幹材積成長量!$V$7:$V$148,0),MATCH($G176,幹材積成長量!$V$7:$X$7,0)))),0)</f>
        <v>0</v>
      </c>
      <c r="S176" s="187">
        <f>IFERROR(IF($F176="地位Ⅰ",INDEX(幹材積成長量!$S$7:$U$148,MATCH(【入力】吸収量・排出量算定シート!$H176+(S$17-$M$17),幹材積成長量!$S$7:$S$148,0),MATCH($G176,幹材積成長量!$S$7:$U$7,0)),IF($F176="地位Ⅲ",INDEX(幹材積成長量!$Y$7:$AA$148,MATCH(【入力】吸収量・排出量算定シート!$H176+(S$17-$M$17),幹材積成長量!$Y$7:$Y$148,0),MATCH($G176,幹材積成長量!$Y$7:$AA$7,0)),INDEX(幹材積成長量!$V$7:$X$148,MATCH(【入力】吸収量・排出量算定シート!$H176+(S$17-$M$17),幹材積成長量!$V$7:$V$148,0),MATCH($G176,幹材積成長量!$V$7:$X$7,0)))),0)</f>
        <v>0</v>
      </c>
      <c r="T176" s="187">
        <f>IFERROR(IF($F176="地位Ⅰ",INDEX(幹材積成長量!$S$7:$U$148,MATCH(【入力】吸収量・排出量算定シート!$H176+(T$17-$M$17),幹材積成長量!$S$7:$S$148,0),MATCH($G176,幹材積成長量!$S$7:$U$7,0)),IF($F176="地位Ⅲ",INDEX(幹材積成長量!$Y$7:$AA$148,MATCH(【入力】吸収量・排出量算定シート!$H176+(T$17-$M$17),幹材積成長量!$Y$7:$Y$148,0),MATCH($G176,幹材積成長量!$Y$7:$AA$7,0)),INDEX(幹材積成長量!$V$7:$X$148,MATCH(【入力】吸収量・排出量算定シート!$H176+(T$17-$M$17),幹材積成長量!$V$7:$V$148,0),MATCH($G176,幹材積成長量!$V$7:$X$7,0)))),0)</f>
        <v>0</v>
      </c>
      <c r="U176" s="187">
        <f>IFERROR(IF($F176="地位Ⅰ",INDEX(幹材積成長量!$S$7:$U$148,MATCH(【入力】吸収量・排出量算定シート!$H176+(U$17-$M$17),幹材積成長量!$S$7:$S$148,0),MATCH($G176,幹材積成長量!$S$7:$U$7,0)),IF($F176="地位Ⅲ",INDEX(幹材積成長量!$Y$7:$AA$148,MATCH(【入力】吸収量・排出量算定シート!$H176+(U$17-$M$17),幹材積成長量!$Y$7:$Y$148,0),MATCH($G176,幹材積成長量!$Y$7:$AA$7,0)),INDEX(幹材積成長量!$V$7:$X$148,MATCH(【入力】吸収量・排出量算定シート!$H176+(U$17-$M$17),幹材積成長量!$V$7:$V$148,0),MATCH($G176,幹材積成長量!$V$7:$X$7,0)))),0)</f>
        <v>0</v>
      </c>
      <c r="V176" s="187">
        <f>IFERROR(IF($F176="地位Ⅰ",INDEX(幹材積成長量!$S$7:$U$148,MATCH(【入力】吸収量・排出量算定シート!$H176+(V$17-$M$17),幹材積成長量!$S$7:$S$148,0),MATCH($G176,幹材積成長量!$S$7:$U$7,0)),IF($F176="地位Ⅲ",INDEX(幹材積成長量!$Y$7:$AA$148,MATCH(【入力】吸収量・排出量算定シート!$H176+(V$17-$M$17),幹材積成長量!$Y$7:$Y$148,0),MATCH($G176,幹材積成長量!$Y$7:$AA$7,0)),INDEX(幹材積成長量!$V$7:$X$148,MATCH(【入力】吸収量・排出量算定シート!$H176+(V$17-$M$17),幹材積成長量!$V$7:$V$148,0),MATCH($G176,幹材積成長量!$V$7:$X$7,0)))),0)</f>
        <v>0</v>
      </c>
      <c r="W176" s="187">
        <f>IFERROR(IF($F176="地位Ⅰ",INDEX(幹材積成長量!$S$7:$U$148,MATCH(【入力】吸収量・排出量算定シート!$H176+(W$17-$M$17),幹材積成長量!$S$7:$S$148,0),MATCH($G176,幹材積成長量!$S$7:$U$7,0)),IF($F176="地位Ⅲ",INDEX(幹材積成長量!$Y$7:$AA$148,MATCH(【入力】吸収量・排出量算定シート!$H176+(W$17-$M$17),幹材積成長量!$Y$7:$Y$148,0),MATCH($G176,幹材積成長量!$Y$7:$AA$7,0)),INDEX(幹材積成長量!$V$7:$X$148,MATCH(【入力】吸収量・排出量算定シート!$H176+(W$17-$M$17),幹材積成長量!$V$7:$V$148,0),MATCH($G176,幹材積成長量!$V$7:$X$7,0)))),0)</f>
        <v>0</v>
      </c>
      <c r="X176" s="187">
        <f>IFERROR(IF($F176="地位Ⅰ",INDEX(幹材積成長量!$S$7:$U$148,MATCH(【入力】吸収量・排出量算定シート!$H176+(X$17-$M$17),幹材積成長量!$S$7:$S$148,0),MATCH($G176,幹材積成長量!$S$7:$U$7,0)),IF($F176="地位Ⅲ",INDEX(幹材積成長量!$Y$7:$AA$148,MATCH(【入力】吸収量・排出量算定シート!$H176+(X$17-$M$17),幹材積成長量!$Y$7:$Y$148,0),MATCH($G176,幹材積成長量!$Y$7:$AA$7,0)),INDEX(幹材積成長量!$V$7:$X$148,MATCH(【入力】吸収量・排出量算定シート!$H176+(X$17-$M$17),幹材積成長量!$V$7:$V$148,0),MATCH($G176,幹材積成長量!$V$7:$X$7,0)))),0)</f>
        <v>0</v>
      </c>
      <c r="Y176" s="187">
        <f>IFERROR(IF($F176="地位Ⅰ",INDEX(幹材積成長量!$S$7:$U$148,MATCH(【入力】吸収量・排出量算定シート!$H176+(Y$17-$M$17),幹材積成長量!$S$7:$S$148,0),MATCH($G176,幹材積成長量!$S$7:$U$7,0)),IF($F176="地位Ⅲ",INDEX(幹材積成長量!$Y$7:$AA$148,MATCH(【入力】吸収量・排出量算定シート!$H176+(Y$17-$M$17),幹材積成長量!$Y$7:$Y$148,0),MATCH($G176,幹材積成長量!$Y$7:$AA$7,0)),INDEX(幹材積成長量!$V$7:$X$148,MATCH(【入力】吸収量・排出量算定シート!$H176+(Y$17-$M$17),幹材積成長量!$V$7:$V$148,0),MATCH($G176,幹材積成長量!$V$7:$X$7,0)))),0)</f>
        <v>0</v>
      </c>
      <c r="Z176" s="187">
        <f>IFERROR(IF($F176="地位Ⅰ",INDEX(幹材積成長量!$S$7:$U$148,MATCH(【入力】吸収量・排出量算定シート!$H176+(Z$17-$M$17),幹材積成長量!$S$7:$S$148,0),MATCH($G176,幹材積成長量!$S$7:$U$7,0)),IF($F176="地位Ⅲ",INDEX(幹材積成長量!$Y$7:$AA$148,MATCH(【入力】吸収量・排出量算定シート!$H176+(Z$17-$M$17),幹材積成長量!$Y$7:$Y$148,0),MATCH($G176,幹材積成長量!$Y$7:$AA$7,0)),INDEX(幹材積成長量!$V$7:$X$148,MATCH(【入力】吸収量・排出量算定シート!$H176+(Z$17-$M$17),幹材積成長量!$V$7:$V$148,0),MATCH($G176,幹材積成長量!$V$7:$X$7,0)))),0)</f>
        <v>0</v>
      </c>
      <c r="AA176" s="187">
        <f>IFERROR(IF($F176="地位Ⅰ",INDEX(幹材積成長量!$S$7:$U$148,MATCH(【入力】吸収量・排出量算定シート!$H176+(AA$17-$M$17),幹材積成長量!$S$7:$S$148,0),MATCH($G176,幹材積成長量!$S$7:$U$7,0)),IF($F176="地位Ⅲ",INDEX(幹材積成長量!$Y$7:$AA$148,MATCH(【入力】吸収量・排出量算定シート!$H176+(AA$17-$M$17),幹材積成長量!$Y$7:$Y$148,0),MATCH($G176,幹材積成長量!$Y$7:$AA$7,0)),INDEX(幹材積成長量!$V$7:$X$148,MATCH(【入力】吸収量・排出量算定シート!$H176+(AA$17-$M$17),幹材積成長量!$V$7:$V$148,0),MATCH($G176,幹材積成長量!$V$7:$X$7,0)))),0)</f>
        <v>0</v>
      </c>
      <c r="AB176" s="187">
        <f>IFERROR(IF($F176="地位Ⅰ",INDEX(幹材積成長量!$S$7:$U$148,MATCH(【入力】吸収量・排出量算定シート!$H176+(AB$17-$M$17),幹材積成長量!$S$7:$S$148,0),MATCH($G176,幹材積成長量!$S$7:$U$7,0)),IF($F176="地位Ⅲ",INDEX(幹材積成長量!$Y$7:$AA$148,MATCH(【入力】吸収量・排出量算定シート!$H176+(AB$17-$M$17),幹材積成長量!$Y$7:$Y$148,0),MATCH($G176,幹材積成長量!$Y$7:$AA$7,0)),INDEX(幹材積成長量!$V$7:$X$148,MATCH(【入力】吸収量・排出量算定シート!$H176+(AB$17-$M$17),幹材積成長量!$V$7:$V$148,0),MATCH($G176,幹材積成長量!$V$7:$X$7,0)))),0)</f>
        <v>0</v>
      </c>
      <c r="AC176" s="187">
        <f>IFERROR(IF($F176="地位Ⅰ",INDEX(幹材積成長量!$S$7:$U$148,MATCH(【入力】吸収量・排出量算定シート!$H176+(AC$17-$M$17),幹材積成長量!$S$7:$S$148,0),MATCH($G176,幹材積成長量!$S$7:$U$7,0)),IF($F176="地位Ⅲ",INDEX(幹材積成長量!$Y$7:$AA$148,MATCH(【入力】吸収量・排出量算定シート!$H176+(AC$17-$M$17),幹材積成長量!$Y$7:$Y$148,0),MATCH($G176,幹材積成長量!$Y$7:$AA$7,0)),INDEX(幹材積成長量!$V$7:$X$148,MATCH(【入力】吸収量・排出量算定シート!$H176+(AC$17-$M$17),幹材積成長量!$V$7:$V$148,0),MATCH($G176,幹材積成長量!$V$7:$X$7,0)))),0)</f>
        <v>0</v>
      </c>
      <c r="AD176" s="2">
        <f>IFERROR(INDEX('BEF（拡大係数）'!$A$4:$AO$154,MATCH(【入力】吸収量・排出量算定シート!$H176,'BEF（拡大係数）'!$A$4:$A$154,0),MATCH($G176,'BEF（拡大係数）'!$A$4:$AO$4,0)),0)</f>
        <v>0</v>
      </c>
      <c r="AE176" s="2">
        <f>IFERROR(INDEX('BEF（拡大係数）'!$A$4:$AO$154,MATCH(【入力】吸収量・排出量算定シート!$H176,'BEF（拡大係数）'!$A$4:$A$154,0),MATCH($G176,'BEF（拡大係数）'!$A$4:$AO$4,0)),0)</f>
        <v>0</v>
      </c>
      <c r="AF176" s="2">
        <f>IFERROR(INDEX('BEF（拡大係数）'!$A$4:$AO$154,MATCH(【入力】吸収量・排出量算定シート!$H176,'BEF（拡大係数）'!$A$4:$A$154,0),MATCH($G176,'BEF（拡大係数）'!$A$4:$AO$4,0)),0)</f>
        <v>0</v>
      </c>
      <c r="AG176" s="2">
        <f>IFERROR(INDEX('BEF（拡大係数）'!$A$4:$AO$154,MATCH(【入力】吸収量・排出量算定シート!$H176,'BEF（拡大係数）'!$A$4:$A$154,0),MATCH($G176,'BEF（拡大係数）'!$A$4:$AO$4,0)),0)</f>
        <v>0</v>
      </c>
      <c r="AH176" s="2">
        <f>IFERROR(INDEX('BEF（拡大係数）'!$A$4:$AO$154,MATCH(【入力】吸収量・排出量算定シート!$H176,'BEF（拡大係数）'!$A$4:$A$154,0),MATCH($G176,'BEF（拡大係数）'!$A$4:$AO$4,0)),0)</f>
        <v>0</v>
      </c>
      <c r="AI176" s="2">
        <f>IFERROR(INDEX('BEF（拡大係数）'!$A$4:$AO$154,MATCH(【入力】吸収量・排出量算定シート!$H176,'BEF（拡大係数）'!$A$4:$A$154,0),MATCH($G176,'BEF（拡大係数）'!$A$4:$AO$4,0)),0)</f>
        <v>0</v>
      </c>
      <c r="AJ176" s="2">
        <f>IFERROR(INDEX('BEF（拡大係数）'!$A$4:$AO$154,MATCH(【入力】吸収量・排出量算定シート!$H176,'BEF（拡大係数）'!$A$4:$A$154,0),MATCH($G176,'BEF（拡大係数）'!$A$4:$AO$4,0)),0)</f>
        <v>0</v>
      </c>
      <c r="AK176" s="2">
        <f>IFERROR(INDEX('BEF（拡大係数）'!$A$4:$AO$154,MATCH(【入力】吸収量・排出量算定シート!$H176,'BEF（拡大係数）'!$A$4:$A$154,0),MATCH($G176,'BEF（拡大係数）'!$A$4:$AO$4,0)),0)</f>
        <v>0</v>
      </c>
      <c r="AL176" s="2">
        <f>IFERROR(INDEX('BEF（拡大係数）'!$A$4:$AO$154,MATCH(【入力】吸収量・排出量算定シート!$H176,'BEF（拡大係数）'!$A$4:$A$154,0),MATCH($G176,'BEF（拡大係数）'!$A$4:$AO$4,0)),0)</f>
        <v>0</v>
      </c>
      <c r="AM176" s="2">
        <f>IFERROR(INDEX('BEF（拡大係数）'!$A$4:$AO$154,MATCH(【入力】吸収量・排出量算定シート!$H176,'BEF（拡大係数）'!$A$4:$A$154,0),MATCH($G176,'BEF（拡大係数）'!$A$4:$AO$4,0)),0)</f>
        <v>0</v>
      </c>
      <c r="AN176" s="2">
        <f>IFERROR(INDEX('BEF（拡大係数）'!$A$4:$AO$154,MATCH(【入力】吸収量・排出量算定シート!$H176,'BEF（拡大係数）'!$A$4:$A$154,0),MATCH($G176,'BEF（拡大係数）'!$A$4:$AO$4,0)),0)</f>
        <v>0</v>
      </c>
      <c r="AO176" s="2">
        <f>IFERROR(INDEX('BEF（拡大係数）'!$A$4:$AO$154,MATCH(【入力】吸収量・排出量算定シート!$H176,'BEF（拡大係数）'!$A$4:$A$154,0),MATCH($G176,'BEF（拡大係数）'!$A$4:$AO$4,0)),0)</f>
        <v>0</v>
      </c>
      <c r="AP176" s="2">
        <f>IFERROR(INDEX('BEF（拡大係数）'!$A$4:$AO$154,MATCH(【入力】吸収量・排出量算定シート!$H176,'BEF（拡大係数）'!$A$4:$A$154,0),MATCH($G176,'BEF（拡大係数）'!$A$4:$AO$4,0)),0)</f>
        <v>0</v>
      </c>
      <c r="AQ176" s="2">
        <f>IFERROR(INDEX('BEF（拡大係数）'!$A$4:$AO$154,MATCH(【入力】吸収量・排出量算定シート!$H176,'BEF（拡大係数）'!$A$4:$A$154,0),MATCH($G176,'BEF（拡大係数）'!$A$4:$AO$4,0)),0)</f>
        <v>0</v>
      </c>
      <c r="AR176" s="2">
        <f>IFERROR(INDEX('BEF（拡大係数）'!$A$4:$AO$154,MATCH(【入力】吸収量・排出量算定シート!$H176,'BEF（拡大係数）'!$A$4:$A$154,0),MATCH($G176,'BEF（拡大係数）'!$A$4:$AO$4,0)),0)</f>
        <v>0</v>
      </c>
      <c r="AS176" s="2">
        <f>IFERROR(INDEX('BEF（拡大係数）'!$A$4:$AO$154,MATCH(【入力】吸収量・排出量算定シート!$H176,'BEF（拡大係数）'!$A$4:$A$154,0),MATCH($G176,'BEF（拡大係数）'!$A$4:$AO$4,0)),0)</f>
        <v>0</v>
      </c>
      <c r="AT176" s="2">
        <f>IFERROR(INDEX('BEF（拡大係数）'!$A$4:$AO$154,MATCH(【入力】吸収量・排出量算定シート!$H176,'BEF（拡大係数）'!$A$4:$A$154,0),MATCH($G176,'BEF（拡大係数）'!$A$4:$AO$4,0)),0)</f>
        <v>0</v>
      </c>
      <c r="AU176" s="2">
        <f>IFERROR(VLOOKUP($G176,パラメータ_オリジナル!$B$6:$G$45,4,FALSE),0)</f>
        <v>0</v>
      </c>
      <c r="AV176" s="2">
        <f>IFERROR(VLOOKUP($G176,パラメータ_オリジナル!$B$6:$G$45,5,FALSE),0)</f>
        <v>0</v>
      </c>
      <c r="AW176" s="2">
        <f>IFERROR(VLOOKUP($G176,パラメータ_オリジナル!$B$6:$G$45,6,FALSE),0)</f>
        <v>0</v>
      </c>
      <c r="AX176" s="125">
        <f t="shared" si="318"/>
        <v>0</v>
      </c>
      <c r="AY176" s="125">
        <f t="shared" si="319"/>
        <v>0</v>
      </c>
      <c r="AZ176" s="125">
        <f t="shared" si="320"/>
        <v>0</v>
      </c>
      <c r="BA176" s="125">
        <f t="shared" si="321"/>
        <v>0</v>
      </c>
      <c r="BB176" s="125">
        <f t="shared" si="322"/>
        <v>0</v>
      </c>
      <c r="BC176" s="125">
        <f t="shared" si="323"/>
        <v>0</v>
      </c>
      <c r="BD176" s="125">
        <f t="shared" si="324"/>
        <v>0</v>
      </c>
      <c r="BE176" s="125">
        <f t="shared" si="325"/>
        <v>0</v>
      </c>
      <c r="BF176" s="125">
        <f t="shared" si="326"/>
        <v>0</v>
      </c>
      <c r="BG176" s="125">
        <f t="shared" si="327"/>
        <v>0</v>
      </c>
      <c r="BH176" s="125">
        <f t="shared" si="328"/>
        <v>0</v>
      </c>
      <c r="BI176" s="125">
        <f t="shared" si="329"/>
        <v>0</v>
      </c>
      <c r="BJ176" s="125">
        <f t="shared" si="330"/>
        <v>0</v>
      </c>
      <c r="BK176" s="125">
        <f t="shared" si="331"/>
        <v>0</v>
      </c>
      <c r="BL176" s="125">
        <f t="shared" si="332"/>
        <v>0</v>
      </c>
      <c r="BM176" s="125">
        <f t="shared" si="333"/>
        <v>0</v>
      </c>
      <c r="BN176" s="125">
        <f t="shared" si="334"/>
        <v>0</v>
      </c>
      <c r="BO176" s="125">
        <f t="shared" si="335"/>
        <v>0</v>
      </c>
      <c r="BP176" s="125">
        <f t="shared" si="336"/>
        <v>0</v>
      </c>
      <c r="BQ176" s="125">
        <f t="shared" si="337"/>
        <v>0</v>
      </c>
      <c r="BR176" s="125">
        <f t="shared" si="338"/>
        <v>0</v>
      </c>
      <c r="BS176" s="125">
        <f t="shared" si="339"/>
        <v>0</v>
      </c>
      <c r="BT176" s="125">
        <f t="shared" si="340"/>
        <v>0</v>
      </c>
      <c r="BU176" s="125">
        <f t="shared" si="341"/>
        <v>0</v>
      </c>
      <c r="BV176" s="125">
        <f t="shared" si="342"/>
        <v>0</v>
      </c>
      <c r="BW176" s="125">
        <f t="shared" si="343"/>
        <v>0</v>
      </c>
      <c r="BX176" s="125">
        <f t="shared" si="344"/>
        <v>0</v>
      </c>
      <c r="BY176" s="125">
        <f t="shared" si="345"/>
        <v>0</v>
      </c>
      <c r="BZ176" s="125">
        <f t="shared" si="346"/>
        <v>0</v>
      </c>
      <c r="CA176" s="125">
        <f t="shared" si="347"/>
        <v>0</v>
      </c>
      <c r="CB176" s="125">
        <f t="shared" si="348"/>
        <v>0</v>
      </c>
      <c r="CC176" s="125">
        <f t="shared" si="349"/>
        <v>0</v>
      </c>
      <c r="CD176" s="125">
        <f t="shared" si="350"/>
        <v>0</v>
      </c>
      <c r="CE176" s="125">
        <f t="shared" si="351"/>
        <v>0</v>
      </c>
      <c r="CF176" s="2">
        <f>IFERROR(IF($F176="地位Ⅰ",INDEX(幹材積成長量!$I$7:$K$148,MATCH((【入力】吸収量・排出量算定シート!$H176+(【入力】吸収量・排出量算定シート!CF$17-【入力】吸収量・排出量算定シート!$CF$17)),幹材積成長量!$I$7:$I$148,0),MATCH(【入力】吸収量・排出量算定シート!$G176,幹材積成長量!$I$7:$K$7,0)),IF($F176="地位Ⅲ",INDEX(幹材積成長量!$O$7:$Q$148,MATCH((【入力】吸収量・排出量算定シート!$H176+(【入力】吸収量・排出量算定シート!CF$17-【入力】吸収量・排出量算定シート!$CF$17)),幹材積成長量!$O$7:$O$148,0),MATCH(【入力】吸収量・排出量算定シート!$G176,幹材積成長量!$O$7:$Q$7,0)),INDEX(幹材積成長量!$L$7:$N$148,MATCH((【入力】吸収量・排出量算定シート!$H176+(【入力】吸収量・排出量算定シート!CF$17-【入力】吸収量・排出量算定シート!$CF$17)),幹材積成長量!$L$7:$L$148,0),MATCH(【入力】吸収量・排出量算定シート!$G176,幹材積成長量!$L$7:$N$7,0)))),0)</f>
        <v>0</v>
      </c>
      <c r="CG176" s="2">
        <f>IFERROR(IF($F176="地位Ⅰ",INDEX(幹材積成長量!$I$7:$K$148,MATCH((【入力】吸収量・排出量算定シート!$H176+(【入力】吸収量・排出量算定シート!CG$17-【入力】吸収量・排出量算定シート!$CF$17)),幹材積成長量!$I$7:$I$148,0),MATCH(【入力】吸収量・排出量算定シート!$G176,幹材積成長量!$I$7:$K$7,0)),IF($F176="地位Ⅲ",INDEX(幹材積成長量!$O$7:$Q$148,MATCH((【入力】吸収量・排出量算定シート!$H176+(【入力】吸収量・排出量算定シート!CG$17-【入力】吸収量・排出量算定シート!$CF$17)),幹材積成長量!$O$7:$O$148,0),MATCH(【入力】吸収量・排出量算定シート!$G176,幹材積成長量!$O$7:$Q$7,0)),INDEX(幹材積成長量!$L$7:$N$148,MATCH((【入力】吸収量・排出量算定シート!$H176+(【入力】吸収量・排出量算定シート!CG$17-【入力】吸収量・排出量算定シート!$CF$17)),幹材積成長量!$L$7:$L$148,0),MATCH(【入力】吸収量・排出量算定シート!$G176,幹材積成長量!$L$7:$N$7,0)))),0)</f>
        <v>0</v>
      </c>
      <c r="CH176" s="2">
        <f>IFERROR(IF($F176="地位Ⅰ",INDEX(幹材積成長量!$I$7:$K$148,MATCH((【入力】吸収量・排出量算定シート!$H176+(【入力】吸収量・排出量算定シート!CH$17-【入力】吸収量・排出量算定シート!$CF$17)),幹材積成長量!$I$7:$I$148,0),MATCH(【入力】吸収量・排出量算定シート!$G176,幹材積成長量!$I$7:$K$7,0)),IF($F176="地位Ⅲ",INDEX(幹材積成長量!$O$7:$Q$148,MATCH((【入力】吸収量・排出量算定シート!$H176+(【入力】吸収量・排出量算定シート!CH$17-【入力】吸収量・排出量算定シート!$CF$17)),幹材積成長量!$O$7:$O$148,0),MATCH(【入力】吸収量・排出量算定シート!$G176,幹材積成長量!$O$7:$Q$7,0)),INDEX(幹材積成長量!$L$7:$N$148,MATCH((【入力】吸収量・排出量算定シート!$H176+(【入力】吸収量・排出量算定シート!CH$17-【入力】吸収量・排出量算定シート!$CF$17)),幹材積成長量!$L$7:$L$148,0),MATCH(【入力】吸収量・排出量算定シート!$G176,幹材積成長量!$L$7:$N$7,0)))),0)</f>
        <v>0</v>
      </c>
      <c r="CI176" s="2">
        <f>IFERROR(IF($F176="地位Ⅰ",INDEX(幹材積成長量!$I$7:$K$148,MATCH((【入力】吸収量・排出量算定シート!$H176+(【入力】吸収量・排出量算定シート!CI$17-【入力】吸収量・排出量算定シート!$CF$17)),幹材積成長量!$I$7:$I$148,0),MATCH(【入力】吸収量・排出量算定シート!$G176,幹材積成長量!$I$7:$K$7,0)),IF($F176="地位Ⅲ",INDEX(幹材積成長量!$O$7:$Q$148,MATCH((【入力】吸収量・排出量算定シート!$H176+(【入力】吸収量・排出量算定シート!CI$17-【入力】吸収量・排出量算定シート!$CF$17)),幹材積成長量!$O$7:$O$148,0),MATCH(【入力】吸収量・排出量算定シート!$G176,幹材積成長量!$O$7:$Q$7,0)),INDEX(幹材積成長量!$L$7:$N$148,MATCH((【入力】吸収量・排出量算定シート!$H176+(【入力】吸収量・排出量算定シート!CI$17-【入力】吸収量・排出量算定シート!$CF$17)),幹材積成長量!$L$7:$L$148,0),MATCH(【入力】吸収量・排出量算定シート!$G176,幹材積成長量!$L$7:$N$7,0)))),0)</f>
        <v>0</v>
      </c>
      <c r="CJ176" s="2">
        <f>IFERROR(IF($F176="地位Ⅰ",INDEX(幹材積成長量!$I$7:$K$148,MATCH((【入力】吸収量・排出量算定シート!$H176+(【入力】吸収量・排出量算定シート!CJ$17-【入力】吸収量・排出量算定シート!$CF$17)),幹材積成長量!$I$7:$I$148,0),MATCH(【入力】吸収量・排出量算定シート!$G176,幹材積成長量!$I$7:$K$7,0)),IF($F176="地位Ⅲ",INDEX(幹材積成長量!$O$7:$Q$148,MATCH((【入力】吸収量・排出量算定シート!$H176+(【入力】吸収量・排出量算定シート!CJ$17-【入力】吸収量・排出量算定シート!$CF$17)),幹材積成長量!$O$7:$O$148,0),MATCH(【入力】吸収量・排出量算定シート!$G176,幹材積成長量!$O$7:$Q$7,0)),INDEX(幹材積成長量!$L$7:$N$148,MATCH((【入力】吸収量・排出量算定シート!$H176+(【入力】吸収量・排出量算定シート!CJ$17-【入力】吸収量・排出量算定シート!$CF$17)),幹材積成長量!$L$7:$L$148,0),MATCH(【入力】吸収量・排出量算定シート!$G176,幹材積成長量!$L$7:$N$7,0)))),0)</f>
        <v>0</v>
      </c>
      <c r="CK176" s="2">
        <f>IFERROR(IF($F176="地位Ⅰ",INDEX(幹材積成長量!$I$7:$K$148,MATCH((【入力】吸収量・排出量算定シート!$H176+(【入力】吸収量・排出量算定シート!CK$17-【入力】吸収量・排出量算定シート!$CF$17)),幹材積成長量!$I$7:$I$148,0),MATCH(【入力】吸収量・排出量算定シート!$G176,幹材積成長量!$I$7:$K$7,0)),IF($F176="地位Ⅲ",INDEX(幹材積成長量!$O$7:$Q$148,MATCH((【入力】吸収量・排出量算定シート!$H176+(【入力】吸収量・排出量算定シート!CK$17-【入力】吸収量・排出量算定シート!$CF$17)),幹材積成長量!$O$7:$O$148,0),MATCH(【入力】吸収量・排出量算定シート!$G176,幹材積成長量!$O$7:$Q$7,0)),INDEX(幹材積成長量!$L$7:$N$148,MATCH((【入力】吸収量・排出量算定シート!$H176+(【入力】吸収量・排出量算定シート!CK$17-【入力】吸収量・排出量算定シート!$CF$17)),幹材積成長量!$L$7:$L$148,0),MATCH(【入力】吸収量・排出量算定シート!$G176,幹材積成長量!$L$7:$N$7,0)))),0)</f>
        <v>0</v>
      </c>
      <c r="CL176" s="2">
        <f>IFERROR(IF($F176="地位Ⅰ",INDEX(幹材積成長量!$I$7:$K$148,MATCH((【入力】吸収量・排出量算定シート!$H176+(【入力】吸収量・排出量算定シート!CL$17-【入力】吸収量・排出量算定シート!$CF$17)),幹材積成長量!$I$7:$I$148,0),MATCH(【入力】吸収量・排出量算定シート!$G176,幹材積成長量!$I$7:$K$7,0)),IF($F176="地位Ⅲ",INDEX(幹材積成長量!$O$7:$Q$148,MATCH((【入力】吸収量・排出量算定シート!$H176+(【入力】吸収量・排出量算定シート!CL$17-【入力】吸収量・排出量算定シート!$CF$17)),幹材積成長量!$O$7:$O$148,0),MATCH(【入力】吸収量・排出量算定シート!$G176,幹材積成長量!$O$7:$Q$7,0)),INDEX(幹材積成長量!$L$7:$N$148,MATCH((【入力】吸収量・排出量算定シート!$H176+(【入力】吸収量・排出量算定シート!CL$17-【入力】吸収量・排出量算定シート!$CF$17)),幹材積成長量!$L$7:$L$148,0),MATCH(【入力】吸収量・排出量算定シート!$G176,幹材積成長量!$L$7:$N$7,0)))),0)</f>
        <v>0</v>
      </c>
      <c r="CM176" s="2">
        <f>IFERROR(IF($F176="地位Ⅰ",INDEX(幹材積成長量!$I$7:$K$148,MATCH((【入力】吸収量・排出量算定シート!$H176+(【入力】吸収量・排出量算定シート!CM$17-【入力】吸収量・排出量算定シート!$CF$17)),幹材積成長量!$I$7:$I$148,0),MATCH(【入力】吸収量・排出量算定シート!$G176,幹材積成長量!$I$7:$K$7,0)),IF($F176="地位Ⅲ",INDEX(幹材積成長量!$O$7:$Q$148,MATCH((【入力】吸収量・排出量算定シート!$H176+(【入力】吸収量・排出量算定シート!CM$17-【入力】吸収量・排出量算定シート!$CF$17)),幹材積成長量!$O$7:$O$148,0),MATCH(【入力】吸収量・排出量算定シート!$G176,幹材積成長量!$O$7:$Q$7,0)),INDEX(幹材積成長量!$L$7:$N$148,MATCH((【入力】吸収量・排出量算定シート!$H176+(【入力】吸収量・排出量算定シート!CM$17-【入力】吸収量・排出量算定シート!$CF$17)),幹材積成長量!$L$7:$L$148,0),MATCH(【入力】吸収量・排出量算定シート!$G176,幹材積成長量!$L$7:$N$7,0)))),0)</f>
        <v>0</v>
      </c>
      <c r="CN176" s="2">
        <f>IFERROR(IF($F176="地位Ⅰ",INDEX(幹材積成長量!$I$7:$K$148,MATCH((【入力】吸収量・排出量算定シート!$H176+(【入力】吸収量・排出量算定シート!CN$17-【入力】吸収量・排出量算定シート!$CF$17)),幹材積成長量!$I$7:$I$148,0),MATCH(【入力】吸収量・排出量算定シート!$G176,幹材積成長量!$I$7:$K$7,0)),IF($F176="地位Ⅲ",INDEX(幹材積成長量!$O$7:$Q$148,MATCH((【入力】吸収量・排出量算定シート!$H176+(【入力】吸収量・排出量算定シート!CN$17-【入力】吸収量・排出量算定シート!$CF$17)),幹材積成長量!$O$7:$O$148,0),MATCH(【入力】吸収量・排出量算定シート!$G176,幹材積成長量!$O$7:$Q$7,0)),INDEX(幹材積成長量!$L$7:$N$148,MATCH((【入力】吸収量・排出量算定シート!$H176+(【入力】吸収量・排出量算定シート!CN$17-【入力】吸収量・排出量算定シート!$CF$17)),幹材積成長量!$L$7:$L$148,0),MATCH(【入力】吸収量・排出量算定シート!$G176,幹材積成長量!$L$7:$N$7,0)))),0)</f>
        <v>0</v>
      </c>
      <c r="CO176" s="2">
        <f>IFERROR(IF($F176="地位Ⅰ",INDEX(幹材積成長量!$I$7:$K$148,MATCH((【入力】吸収量・排出量算定シート!$H176+(【入力】吸収量・排出量算定シート!CO$17-【入力】吸収量・排出量算定シート!$CF$17)),幹材積成長量!$I$7:$I$148,0),MATCH(【入力】吸収量・排出量算定シート!$G176,幹材積成長量!$I$7:$K$7,0)),IF($F176="地位Ⅲ",INDEX(幹材積成長量!$O$7:$Q$148,MATCH((【入力】吸収量・排出量算定シート!$H176+(【入力】吸収量・排出量算定シート!CO$17-【入力】吸収量・排出量算定シート!$CF$17)),幹材積成長量!$O$7:$O$148,0),MATCH(【入力】吸収量・排出量算定シート!$G176,幹材積成長量!$O$7:$Q$7,0)),INDEX(幹材積成長量!$L$7:$N$148,MATCH((【入力】吸収量・排出量算定シート!$H176+(【入力】吸収量・排出量算定シート!CO$17-【入力】吸収量・排出量算定シート!$CF$17)),幹材積成長量!$L$7:$L$148,0),MATCH(【入力】吸収量・排出量算定シート!$G176,幹材積成長量!$L$7:$N$7,0)))),0)</f>
        <v>0</v>
      </c>
      <c r="CP176" s="2">
        <f>IFERROR(IF($F176="地位Ⅰ",INDEX(幹材積成長量!$I$7:$K$148,MATCH((【入力】吸収量・排出量算定シート!$H176+(【入力】吸収量・排出量算定シート!CP$17-【入力】吸収量・排出量算定シート!$CF$17)),幹材積成長量!$I$7:$I$148,0),MATCH(【入力】吸収量・排出量算定シート!$G176,幹材積成長量!$I$7:$K$7,0)),IF($F176="地位Ⅲ",INDEX(幹材積成長量!$O$7:$Q$148,MATCH((【入力】吸収量・排出量算定シート!$H176+(【入力】吸収量・排出量算定シート!CP$17-【入力】吸収量・排出量算定シート!$CF$17)),幹材積成長量!$O$7:$O$148,0),MATCH(【入力】吸収量・排出量算定シート!$G176,幹材積成長量!$O$7:$Q$7,0)),INDEX(幹材積成長量!$L$7:$N$148,MATCH((【入力】吸収量・排出量算定シート!$H176+(【入力】吸収量・排出量算定シート!CP$17-【入力】吸収量・排出量算定シート!$CF$17)),幹材積成長量!$L$7:$L$148,0),MATCH(【入力】吸収量・排出量算定シート!$G176,幹材積成長量!$L$7:$N$7,0)))),0)</f>
        <v>0</v>
      </c>
      <c r="CQ176" s="2">
        <f>IFERROR(IF($F176="地位Ⅰ",INDEX(幹材積成長量!$I$7:$K$148,MATCH((【入力】吸収量・排出量算定シート!$H176+(【入力】吸収量・排出量算定シート!CQ$17-【入力】吸収量・排出量算定シート!$CF$17)),幹材積成長量!$I$7:$I$148,0),MATCH(【入力】吸収量・排出量算定シート!$G176,幹材積成長量!$I$7:$K$7,0)),IF($F176="地位Ⅲ",INDEX(幹材積成長量!$O$7:$Q$148,MATCH((【入力】吸収量・排出量算定シート!$H176+(【入力】吸収量・排出量算定シート!CQ$17-【入力】吸収量・排出量算定シート!$CF$17)),幹材積成長量!$O$7:$O$148,0),MATCH(【入力】吸収量・排出量算定シート!$G176,幹材積成長量!$O$7:$Q$7,0)),INDEX(幹材積成長量!$L$7:$N$148,MATCH((【入力】吸収量・排出量算定シート!$H176+(【入力】吸収量・排出量算定シート!CQ$17-【入力】吸収量・排出量算定シート!$CF$17)),幹材積成長量!$L$7:$L$148,0),MATCH(【入力】吸収量・排出量算定シート!$G176,幹材積成長量!$L$7:$N$7,0)))),0)</f>
        <v>0</v>
      </c>
      <c r="CR176" s="2">
        <f>IFERROR(IF($F176="地位Ⅰ",INDEX(幹材積成長量!$I$7:$K$148,MATCH((【入力】吸収量・排出量算定シート!$H176+(【入力】吸収量・排出量算定シート!CR$17-【入力】吸収量・排出量算定シート!$CF$17)),幹材積成長量!$I$7:$I$148,0),MATCH(【入力】吸収量・排出量算定シート!$G176,幹材積成長量!$I$7:$K$7,0)),IF($F176="地位Ⅲ",INDEX(幹材積成長量!$O$7:$Q$148,MATCH((【入力】吸収量・排出量算定シート!$H176+(【入力】吸収量・排出量算定シート!CR$17-【入力】吸収量・排出量算定シート!$CF$17)),幹材積成長量!$O$7:$O$148,0),MATCH(【入力】吸収量・排出量算定シート!$G176,幹材積成長量!$O$7:$Q$7,0)),INDEX(幹材積成長量!$L$7:$N$148,MATCH((【入力】吸収量・排出量算定シート!$H176+(【入力】吸収量・排出量算定シート!CR$17-【入力】吸収量・排出量算定シート!$CF$17)),幹材積成長量!$L$7:$L$148,0),MATCH(【入力】吸収量・排出量算定シート!$G176,幹材積成長量!$L$7:$N$7,0)))),0)</f>
        <v>0</v>
      </c>
      <c r="CS176" s="2">
        <f>IFERROR(IF($F176="地位Ⅰ",INDEX(幹材積成長量!$I$7:$K$148,MATCH((【入力】吸収量・排出量算定シート!$H176+(【入力】吸収量・排出量算定シート!CS$17-【入力】吸収量・排出量算定シート!$CF$17)),幹材積成長量!$I$7:$I$148,0),MATCH(【入力】吸収量・排出量算定シート!$G176,幹材積成長量!$I$7:$K$7,0)),IF($F176="地位Ⅲ",INDEX(幹材積成長量!$O$7:$Q$148,MATCH((【入力】吸収量・排出量算定シート!$H176+(【入力】吸収量・排出量算定シート!CS$17-【入力】吸収量・排出量算定シート!$CF$17)),幹材積成長量!$O$7:$O$148,0),MATCH(【入力】吸収量・排出量算定シート!$G176,幹材積成長量!$O$7:$Q$7,0)),INDEX(幹材積成長量!$L$7:$N$148,MATCH((【入力】吸収量・排出量算定シート!$H176+(【入力】吸収量・排出量算定シート!CS$17-【入力】吸収量・排出量算定シート!$CF$17)),幹材積成長量!$L$7:$L$148,0),MATCH(【入力】吸収量・排出量算定シート!$G176,幹材積成長量!$L$7:$N$7,0)))),0)</f>
        <v>0</v>
      </c>
      <c r="CT176" s="2">
        <f>IFERROR(IF($F176="地位Ⅰ",INDEX(幹材積成長量!$I$7:$K$148,MATCH((【入力】吸収量・排出量算定シート!$H176+(【入力】吸収量・排出量算定シート!CT$17-【入力】吸収量・排出量算定シート!$CF$17)),幹材積成長量!$I$7:$I$148,0),MATCH(【入力】吸収量・排出量算定シート!$G176,幹材積成長量!$I$7:$K$7,0)),IF($F176="地位Ⅲ",INDEX(幹材積成長量!$O$7:$Q$148,MATCH((【入力】吸収量・排出量算定シート!$H176+(【入力】吸収量・排出量算定シート!CT$17-【入力】吸収量・排出量算定シート!$CF$17)),幹材積成長量!$O$7:$O$148,0),MATCH(【入力】吸収量・排出量算定シート!$G176,幹材積成長量!$O$7:$Q$7,0)),INDEX(幹材積成長量!$L$7:$N$148,MATCH((【入力】吸収量・排出量算定シート!$H176+(【入力】吸収量・排出量算定シート!CT$17-【入力】吸収量・排出量算定シート!$CF$17)),幹材積成長量!$L$7:$L$148,0),MATCH(【入力】吸収量・排出量算定シート!$G176,幹材積成長量!$L$7:$N$7,0)))),0)</f>
        <v>0</v>
      </c>
      <c r="CU176" s="2">
        <f>IFERROR(IF($F176="地位Ⅰ",INDEX(幹材積成長量!$I$7:$K$148,MATCH((【入力】吸収量・排出量算定シート!$H176+(【入力】吸収量・排出量算定シート!CU$17-【入力】吸収量・排出量算定シート!$CF$17)),幹材積成長量!$I$7:$I$148,0),MATCH(【入力】吸収量・排出量算定シート!$G176,幹材積成長量!$I$7:$K$7,0)),IF($F176="地位Ⅲ",INDEX(幹材積成長量!$O$7:$Q$148,MATCH((【入力】吸収量・排出量算定シート!$H176+(【入力】吸収量・排出量算定シート!CU$17-【入力】吸収量・排出量算定シート!$CF$17)),幹材積成長量!$O$7:$O$148,0),MATCH(【入力】吸収量・排出量算定シート!$G176,幹材積成長量!$O$7:$Q$7,0)),INDEX(幹材積成長量!$L$7:$N$148,MATCH((【入力】吸収量・排出量算定シート!$H176+(【入力】吸収量・排出量算定シート!CU$17-【入力】吸収量・排出量算定シート!$CF$17)),幹材積成長量!$L$7:$L$148,0),MATCH(【入力】吸収量・排出量算定シート!$G176,幹材積成長量!$L$7:$N$7,0)))),0)</f>
        <v>0</v>
      </c>
      <c r="CV176" s="2">
        <f>IFERROR(IF($F176="地位Ⅰ",INDEX(幹材積成長量!$I$7:$K$148,MATCH((【入力】吸収量・排出量算定シート!$H176+(【入力】吸収量・排出量算定シート!CV$17-【入力】吸収量・排出量算定シート!$CF$17)),幹材積成長量!$I$7:$I$148,0),MATCH(【入力】吸収量・排出量算定シート!$G176,幹材積成長量!$I$7:$K$7,0)),IF($F176="地位Ⅲ",INDEX(幹材積成長量!$O$7:$Q$148,MATCH((【入力】吸収量・排出量算定シート!$H176+(【入力】吸収量・排出量算定シート!CV$17-【入力】吸収量・排出量算定シート!$CF$17)),幹材積成長量!$O$7:$O$148,0),MATCH(【入力】吸収量・排出量算定シート!$G176,幹材積成長量!$O$7:$Q$7,0)),INDEX(幹材積成長量!$L$7:$N$148,MATCH((【入力】吸収量・排出量算定シート!$H176+(【入力】吸収量・排出量算定シート!CV$17-【入力】吸収量・排出量算定シート!$CF$17)),幹材積成長量!$L$7:$L$148,0),MATCH(【入力】吸収量・排出量算定シート!$G176,幹材積成長量!$L$7:$N$7,0)))),0)</f>
        <v>0</v>
      </c>
      <c r="CW176" s="2">
        <f t="shared" si="352"/>
        <v>0</v>
      </c>
      <c r="CX176" s="2">
        <f t="shared" si="353"/>
        <v>0</v>
      </c>
      <c r="CY176" s="2">
        <f t="shared" si="354"/>
        <v>0</v>
      </c>
      <c r="CZ176" s="2">
        <f t="shared" si="355"/>
        <v>0</v>
      </c>
      <c r="DA176" s="2">
        <f t="shared" si="356"/>
        <v>0</v>
      </c>
      <c r="DB176" s="2">
        <f t="shared" si="357"/>
        <v>0</v>
      </c>
      <c r="DC176" s="2">
        <f t="shared" si="358"/>
        <v>0</v>
      </c>
      <c r="DD176" s="2">
        <f t="shared" si="359"/>
        <v>0</v>
      </c>
      <c r="DE176" s="2">
        <f t="shared" si="360"/>
        <v>0</v>
      </c>
      <c r="DF176" s="2">
        <f t="shared" si="361"/>
        <v>0</v>
      </c>
      <c r="DG176" s="2">
        <f t="shared" si="362"/>
        <v>0</v>
      </c>
      <c r="DH176" s="2">
        <f t="shared" si="363"/>
        <v>0</v>
      </c>
      <c r="DI176" s="2">
        <f t="shared" si="364"/>
        <v>0</v>
      </c>
      <c r="DJ176" s="2">
        <f t="shared" si="365"/>
        <v>0</v>
      </c>
      <c r="DK176" s="2">
        <f t="shared" si="366"/>
        <v>0</v>
      </c>
      <c r="DL176" s="2">
        <f t="shared" si="367"/>
        <v>0</v>
      </c>
      <c r="DM176" s="2">
        <f t="shared" si="368"/>
        <v>0</v>
      </c>
      <c r="DN176" s="187">
        <f>IFERROR(IF($F176="地位Ⅰ",INDEX(幹材積成長量!$AE$7:$AG$14,8,MATCH(【入力】吸収量・排出量算定シート!$G176,幹材積成長量!$AE$7:$AG$7,0)),IF($F176="地位Ⅲ",INDEX(幹材積成長量!$AK$7:$AM$14,8,MATCH(【入力】吸収量・排出量算定シート!$G176,幹材積成長量!$AK$7:$AM$7,0)),INDEX(幹材積成長量!$AH$7:$AJ$14,8,MATCH(【入力】吸収量・排出量算定シート!$G176,幹材積成長量!$AH$7:$AJ$7,0)))),0)</f>
        <v>0</v>
      </c>
      <c r="DO176" s="187">
        <f>IFERROR(IF($F176="地位Ⅰ",INDEX(幹材積成長量!$AE$7:$AG$14,8,MATCH(【入力】吸収量・排出量算定シート!$G176,幹材積成長量!$AE$7:$AG$7,0)),IF($F176="地位Ⅲ",INDEX(幹材積成長量!$AK$7:$AM$14,8,MATCH(【入力】吸収量・排出量算定シート!$G176,幹材積成長量!$AK$7:$AM$7,0)),INDEX(幹材積成長量!$AH$7:$AJ$14,8,MATCH(【入力】吸収量・排出量算定シート!$G176,幹材積成長量!$AH$7:$AJ$7,0)))),0)</f>
        <v>0</v>
      </c>
      <c r="DP176" s="187">
        <f>IFERROR(IF($F176="地位Ⅰ",INDEX(幹材積成長量!$AE$7:$AG$14,8,MATCH(【入力】吸収量・排出量算定シート!$G176,幹材積成長量!$AE$7:$AG$7,0)),IF($F176="地位Ⅲ",INDEX(幹材積成長量!$AK$7:$AM$14,8,MATCH(【入力】吸収量・排出量算定シート!$G176,幹材積成長量!$AK$7:$AM$7,0)),INDEX(幹材積成長量!$AH$7:$AJ$14,8,MATCH(【入力】吸収量・排出量算定シート!$G176,幹材積成長量!$AH$7:$AJ$7,0)))),0)</f>
        <v>0</v>
      </c>
      <c r="DQ176" s="187">
        <f>IFERROR(IF($F176="地位Ⅰ",INDEX(幹材積成長量!$AE$7:$AG$14,8,MATCH(【入力】吸収量・排出量算定シート!$G176,幹材積成長量!$AE$7:$AG$7,0)),IF($F176="地位Ⅲ",INDEX(幹材積成長量!$AK$7:$AM$14,8,MATCH(【入力】吸収量・排出量算定シート!$G176,幹材積成長量!$AK$7:$AM$7,0)),INDEX(幹材積成長量!$AH$7:$AJ$14,8,MATCH(【入力】吸収量・排出量算定シート!$G176,幹材積成長量!$AH$7:$AJ$7,0)))),0)</f>
        <v>0</v>
      </c>
      <c r="DR176" s="187">
        <f>IFERROR(IF($F176="地位Ⅰ",INDEX(幹材積成長量!$AE$7:$AG$14,8,MATCH(【入力】吸収量・排出量算定シート!$G176,幹材積成長量!$AE$7:$AG$7,0)),IF($F176="地位Ⅲ",INDEX(幹材積成長量!$AK$7:$AM$14,8,MATCH(【入力】吸収量・排出量算定シート!$G176,幹材積成長量!$AK$7:$AM$7,0)),INDEX(幹材積成長量!$AH$7:$AJ$14,8,MATCH(【入力】吸収量・排出量算定シート!$G176,幹材積成長量!$AH$7:$AJ$7,0)))),0)</f>
        <v>0</v>
      </c>
      <c r="DS176" s="187">
        <f>IFERROR(IF($F176="地位Ⅰ",INDEX(幹材積成長量!$AE$7:$AG$14,8,MATCH(【入力】吸収量・排出量算定シート!$G176,幹材積成長量!$AE$7:$AG$7,0)),IF($F176="地位Ⅲ",INDEX(幹材積成長量!$AK$7:$AM$14,8,MATCH(【入力】吸収量・排出量算定シート!$G176,幹材積成長量!$AK$7:$AM$7,0)),INDEX(幹材積成長量!$AH$7:$AJ$14,8,MATCH(【入力】吸収量・排出量算定シート!$G176,幹材積成長量!$AH$7:$AJ$7,0)))),0)</f>
        <v>0</v>
      </c>
      <c r="DT176" s="187">
        <f>IFERROR(IF($F176="地位Ⅰ",INDEX(幹材積成長量!$AE$7:$AG$14,8,MATCH(【入力】吸収量・排出量算定シート!$G176,幹材積成長量!$AE$7:$AG$7,0)),IF($F176="地位Ⅲ",INDEX(幹材積成長量!$AK$7:$AM$14,8,MATCH(【入力】吸収量・排出量算定シート!$G176,幹材積成長量!$AK$7:$AM$7,0)),INDEX(幹材積成長量!$AH$7:$AJ$14,8,MATCH(【入力】吸収量・排出量算定シート!$G176,幹材積成長量!$AH$7:$AJ$7,0)))),0)</f>
        <v>0</v>
      </c>
      <c r="DU176" s="187">
        <f>IFERROR(IF($F176="地位Ⅰ",INDEX(幹材積成長量!$AE$7:$AG$14,8,MATCH(【入力】吸収量・排出量算定シート!$G176,幹材積成長量!$AE$7:$AG$7,0)),IF($F176="地位Ⅲ",INDEX(幹材積成長量!$AK$7:$AM$14,8,MATCH(【入力】吸収量・排出量算定シート!$G176,幹材積成長量!$AK$7:$AM$7,0)),INDEX(幹材積成長量!$AH$7:$AJ$14,8,MATCH(【入力】吸収量・排出量算定シート!$G176,幹材積成長量!$AH$7:$AJ$7,0)))),0)</f>
        <v>0</v>
      </c>
      <c r="DV176" s="187">
        <f>IFERROR(IF($F176="地位Ⅰ",INDEX(幹材積成長量!$AE$7:$AG$14,8,MATCH(【入力】吸収量・排出量算定シート!$G176,幹材積成長量!$AE$7:$AG$7,0)),IF($F176="地位Ⅲ",INDEX(幹材積成長量!$AK$7:$AM$14,8,MATCH(【入力】吸収量・排出量算定シート!$G176,幹材積成長量!$AK$7:$AM$7,0)),INDEX(幹材積成長量!$AH$7:$AJ$14,8,MATCH(【入力】吸収量・排出量算定シート!$G176,幹材積成長量!$AH$7:$AJ$7,0)))),0)</f>
        <v>0</v>
      </c>
      <c r="DW176" s="187">
        <f>IFERROR(IF($F176="地位Ⅰ",INDEX(幹材積成長量!$AE$7:$AG$14,8,MATCH(【入力】吸収量・排出量算定シート!$G176,幹材積成長量!$AE$7:$AG$7,0)),IF($F176="地位Ⅲ",INDEX(幹材積成長量!$AK$7:$AM$14,8,MATCH(【入力】吸収量・排出量算定シート!$G176,幹材積成長量!$AK$7:$AM$7,0)),INDEX(幹材積成長量!$AH$7:$AJ$14,8,MATCH(【入力】吸収量・排出量算定シート!$G176,幹材積成長量!$AH$7:$AJ$7,0)))),0)</f>
        <v>0</v>
      </c>
      <c r="DX176" s="187">
        <f>IFERROR(IF($F176="地位Ⅰ",INDEX(幹材積成長量!$AE$7:$AG$14,8,MATCH(【入力】吸収量・排出量算定シート!$G176,幹材積成長量!$AE$7:$AG$7,0)),IF($F176="地位Ⅲ",INDEX(幹材積成長量!$AK$7:$AM$14,8,MATCH(【入力】吸収量・排出量算定シート!$G176,幹材積成長量!$AK$7:$AM$7,0)),INDEX(幹材積成長量!$AH$7:$AJ$14,8,MATCH(【入力】吸収量・排出量算定シート!$G176,幹材積成長量!$AH$7:$AJ$7,0)))),0)</f>
        <v>0</v>
      </c>
      <c r="DY176" s="187">
        <f>IFERROR(IF($F176="地位Ⅰ",INDEX(幹材積成長量!$AE$7:$AG$14,8,MATCH(【入力】吸収量・排出量算定シート!$G176,幹材積成長量!$AE$7:$AG$7,0)),IF($F176="地位Ⅲ",INDEX(幹材積成長量!$AK$7:$AM$14,8,MATCH(【入力】吸収量・排出量算定シート!$G176,幹材積成長量!$AK$7:$AM$7,0)),INDEX(幹材積成長量!$AH$7:$AJ$14,8,MATCH(【入力】吸収量・排出量算定シート!$G176,幹材積成長量!$AH$7:$AJ$7,0)))),0)</f>
        <v>0</v>
      </c>
      <c r="DZ176" s="187">
        <f>IFERROR(IF($F176="地位Ⅰ",INDEX(幹材積成長量!$AE$7:$AG$14,8,MATCH(【入力】吸収量・排出量算定シート!$G176,幹材積成長量!$AE$7:$AG$7,0)),IF($F176="地位Ⅲ",INDEX(幹材積成長量!$AK$7:$AM$14,8,MATCH(【入力】吸収量・排出量算定シート!$G176,幹材積成長量!$AK$7:$AM$7,0)),INDEX(幹材積成長量!$AH$7:$AJ$14,8,MATCH(【入力】吸収量・排出量算定シート!$G176,幹材積成長量!$AH$7:$AJ$7,0)))),0)</f>
        <v>0</v>
      </c>
      <c r="EA176" s="187">
        <f>IFERROR(IF($F176="地位Ⅰ",INDEX(幹材積成長量!$AE$7:$AG$14,8,MATCH(【入力】吸収量・排出量算定シート!$G176,幹材積成長量!$AE$7:$AG$7,0)),IF($F176="地位Ⅲ",INDEX(幹材積成長量!$AK$7:$AM$14,8,MATCH(【入力】吸収量・排出量算定シート!$G176,幹材積成長量!$AK$7:$AM$7,0)),INDEX(幹材積成長量!$AH$7:$AJ$14,8,MATCH(【入力】吸収量・排出量算定シート!$G176,幹材積成長量!$AH$7:$AJ$7,0)))),0)</f>
        <v>0</v>
      </c>
      <c r="EB176" s="187">
        <f>IFERROR(IF($F176="地位Ⅰ",INDEX(幹材積成長量!$AE$7:$AG$14,8,MATCH(【入力】吸収量・排出量算定シート!$G176,幹材積成長量!$AE$7:$AG$7,0)),IF($F176="地位Ⅲ",INDEX(幹材積成長量!$AK$7:$AM$14,8,MATCH(【入力】吸収量・排出量算定シート!$G176,幹材積成長量!$AK$7:$AM$7,0)),INDEX(幹材積成長量!$AH$7:$AJ$14,8,MATCH(【入力】吸収量・排出量算定シート!$G176,幹材積成長量!$AH$7:$AJ$7,0)))),0)</f>
        <v>0</v>
      </c>
      <c r="EC176" s="187">
        <f>IFERROR(IF($F176="地位Ⅰ",INDEX(幹材積成長量!$AE$7:$AG$14,8,MATCH(【入力】吸収量・排出量算定シート!$G176,幹材積成長量!$AE$7:$AG$7,0)),IF($F176="地位Ⅲ",INDEX(幹材積成長量!$AK$7:$AM$14,8,MATCH(【入力】吸収量・排出量算定シート!$G176,幹材積成長量!$AK$7:$AM$7,0)),INDEX(幹材積成長量!$AH$7:$AJ$14,8,MATCH(【入力】吸収量・排出量算定シート!$G176,幹材積成長量!$AH$7:$AJ$7,0)))),0)</f>
        <v>0</v>
      </c>
      <c r="ED176" s="186">
        <f t="shared" si="369"/>
        <v>0</v>
      </c>
      <c r="EE176" s="186">
        <f t="shared" si="370"/>
        <v>0</v>
      </c>
      <c r="EF176" s="186">
        <f t="shared" si="371"/>
        <v>0</v>
      </c>
      <c r="EG176" s="186">
        <f t="shared" si="372"/>
        <v>0</v>
      </c>
      <c r="EH176" s="186">
        <f t="shared" si="373"/>
        <v>0</v>
      </c>
      <c r="EI176" s="186">
        <f t="shared" si="374"/>
        <v>0</v>
      </c>
      <c r="EJ176" s="186">
        <f t="shared" si="375"/>
        <v>0</v>
      </c>
      <c r="EK176" s="186">
        <f t="shared" si="376"/>
        <v>0</v>
      </c>
      <c r="EL176" s="186">
        <f t="shared" si="377"/>
        <v>0</v>
      </c>
      <c r="EM176" s="186">
        <f t="shared" si="378"/>
        <v>0</v>
      </c>
      <c r="EN176" s="186">
        <f t="shared" si="379"/>
        <v>0</v>
      </c>
      <c r="EO176" s="186">
        <f t="shared" si="380"/>
        <v>0</v>
      </c>
      <c r="EP176" s="186">
        <f t="shared" si="381"/>
        <v>0</v>
      </c>
      <c r="EQ176" s="186">
        <f t="shared" si="382"/>
        <v>0</v>
      </c>
      <c r="ER176" s="186">
        <f t="shared" si="383"/>
        <v>0</v>
      </c>
      <c r="ES176" s="186">
        <f t="shared" si="384"/>
        <v>0</v>
      </c>
      <c r="ET176" s="186">
        <f t="shared" si="385"/>
        <v>0</v>
      </c>
    </row>
    <row r="177" spans="2:150" x14ac:dyDescent="0.3">
      <c r="B177" s="3"/>
      <c r="C177" s="3"/>
      <c r="D177" s="3"/>
      <c r="E177" s="3"/>
      <c r="G177" s="217"/>
      <c r="J177" s="3"/>
      <c r="M177" s="187">
        <f>IFERROR(IF($F177="地位Ⅰ",INDEX(幹材積成長量!$S$7:$U$148,MATCH(【入力】吸収量・排出量算定シート!$H177+(M$17-$M$17),幹材積成長量!$S$7:$S$148,0),MATCH($G177,幹材積成長量!$S$7:$U$7,0)),IF($F177="地位Ⅲ",INDEX(幹材積成長量!$Y$7:$AA$148,MATCH(【入力】吸収量・排出量算定シート!$H177+(M$17-$M$17),幹材積成長量!$Y$7:$Y$148,0),MATCH($G177,幹材積成長量!$Y$7:$AA$7,0)),INDEX(幹材積成長量!$V$7:$X$148,MATCH(【入力】吸収量・排出量算定シート!$H177+(M$17-$M$17),幹材積成長量!$V$7:$V$148,0),MATCH($G177,幹材積成長量!$V$7:$X$7,0)))),0)</f>
        <v>0</v>
      </c>
      <c r="N177" s="187">
        <f>IFERROR(IF($F177="地位Ⅰ",INDEX(幹材積成長量!$S$7:$U$148,MATCH(【入力】吸収量・排出量算定シート!$H177+(N$17-$M$17),幹材積成長量!$S$7:$S$148,0),MATCH($G177,幹材積成長量!$S$7:$U$7,0)),IF($F177="地位Ⅲ",INDEX(幹材積成長量!$Y$7:$AA$148,MATCH(【入力】吸収量・排出量算定シート!$H177+(N$17-$M$17),幹材積成長量!$Y$7:$Y$148,0),MATCH($G177,幹材積成長量!$Y$7:$AA$7,0)),INDEX(幹材積成長量!$V$7:$X$148,MATCH(【入力】吸収量・排出量算定シート!$H177+(N$17-$M$17),幹材積成長量!$V$7:$V$148,0),MATCH($G177,幹材積成長量!$V$7:$X$7,0)))),0)</f>
        <v>0</v>
      </c>
      <c r="O177" s="187">
        <f>IFERROR(IF($F177="地位Ⅰ",INDEX(幹材積成長量!$S$7:$U$148,MATCH(【入力】吸収量・排出量算定シート!$H177+(O$17-$M$17),幹材積成長量!$S$7:$S$148,0),MATCH($G177,幹材積成長量!$S$7:$U$7,0)),IF($F177="地位Ⅲ",INDEX(幹材積成長量!$Y$7:$AA$148,MATCH(【入力】吸収量・排出量算定シート!$H177+(O$17-$M$17),幹材積成長量!$Y$7:$Y$148,0),MATCH($G177,幹材積成長量!$Y$7:$AA$7,0)),INDEX(幹材積成長量!$V$7:$X$148,MATCH(【入力】吸収量・排出量算定シート!$H177+(O$17-$M$17),幹材積成長量!$V$7:$V$148,0),MATCH($G177,幹材積成長量!$V$7:$X$7,0)))),0)</f>
        <v>0</v>
      </c>
      <c r="P177" s="187">
        <f>IFERROR(IF($F177="地位Ⅰ",INDEX(幹材積成長量!$S$7:$U$148,MATCH(【入力】吸収量・排出量算定シート!$H177+(P$17-$M$17),幹材積成長量!$S$7:$S$148,0),MATCH($G177,幹材積成長量!$S$7:$U$7,0)),IF($F177="地位Ⅲ",INDEX(幹材積成長量!$Y$7:$AA$148,MATCH(【入力】吸収量・排出量算定シート!$H177+(P$17-$M$17),幹材積成長量!$Y$7:$Y$148,0),MATCH($G177,幹材積成長量!$Y$7:$AA$7,0)),INDEX(幹材積成長量!$V$7:$X$148,MATCH(【入力】吸収量・排出量算定シート!$H177+(P$17-$M$17),幹材積成長量!$V$7:$V$148,0),MATCH($G177,幹材積成長量!$V$7:$X$7,0)))),0)</f>
        <v>0</v>
      </c>
      <c r="Q177" s="187">
        <f>IFERROR(IF($F177="地位Ⅰ",INDEX(幹材積成長量!$S$7:$U$148,MATCH(【入力】吸収量・排出量算定シート!$H177+(Q$17-$M$17),幹材積成長量!$S$7:$S$148,0),MATCH($G177,幹材積成長量!$S$7:$U$7,0)),IF($F177="地位Ⅲ",INDEX(幹材積成長量!$Y$7:$AA$148,MATCH(【入力】吸収量・排出量算定シート!$H177+(Q$17-$M$17),幹材積成長量!$Y$7:$Y$148,0),MATCH($G177,幹材積成長量!$Y$7:$AA$7,0)),INDEX(幹材積成長量!$V$7:$X$148,MATCH(【入力】吸収量・排出量算定シート!$H177+(Q$17-$M$17),幹材積成長量!$V$7:$V$148,0),MATCH($G177,幹材積成長量!$V$7:$X$7,0)))),0)</f>
        <v>0</v>
      </c>
      <c r="R177" s="187">
        <f>IFERROR(IF($F177="地位Ⅰ",INDEX(幹材積成長量!$S$7:$U$148,MATCH(【入力】吸収量・排出量算定シート!$H177+(R$17-$M$17),幹材積成長量!$S$7:$S$148,0),MATCH($G177,幹材積成長量!$S$7:$U$7,0)),IF($F177="地位Ⅲ",INDEX(幹材積成長量!$Y$7:$AA$148,MATCH(【入力】吸収量・排出量算定シート!$H177+(R$17-$M$17),幹材積成長量!$Y$7:$Y$148,0),MATCH($G177,幹材積成長量!$Y$7:$AA$7,0)),INDEX(幹材積成長量!$V$7:$X$148,MATCH(【入力】吸収量・排出量算定シート!$H177+(R$17-$M$17),幹材積成長量!$V$7:$V$148,0),MATCH($G177,幹材積成長量!$V$7:$X$7,0)))),0)</f>
        <v>0</v>
      </c>
      <c r="S177" s="187">
        <f>IFERROR(IF($F177="地位Ⅰ",INDEX(幹材積成長量!$S$7:$U$148,MATCH(【入力】吸収量・排出量算定シート!$H177+(S$17-$M$17),幹材積成長量!$S$7:$S$148,0),MATCH($G177,幹材積成長量!$S$7:$U$7,0)),IF($F177="地位Ⅲ",INDEX(幹材積成長量!$Y$7:$AA$148,MATCH(【入力】吸収量・排出量算定シート!$H177+(S$17-$M$17),幹材積成長量!$Y$7:$Y$148,0),MATCH($G177,幹材積成長量!$Y$7:$AA$7,0)),INDEX(幹材積成長量!$V$7:$X$148,MATCH(【入力】吸収量・排出量算定シート!$H177+(S$17-$M$17),幹材積成長量!$V$7:$V$148,0),MATCH($G177,幹材積成長量!$V$7:$X$7,0)))),0)</f>
        <v>0</v>
      </c>
      <c r="T177" s="187">
        <f>IFERROR(IF($F177="地位Ⅰ",INDEX(幹材積成長量!$S$7:$U$148,MATCH(【入力】吸収量・排出量算定シート!$H177+(T$17-$M$17),幹材積成長量!$S$7:$S$148,0),MATCH($G177,幹材積成長量!$S$7:$U$7,0)),IF($F177="地位Ⅲ",INDEX(幹材積成長量!$Y$7:$AA$148,MATCH(【入力】吸収量・排出量算定シート!$H177+(T$17-$M$17),幹材積成長量!$Y$7:$Y$148,0),MATCH($G177,幹材積成長量!$Y$7:$AA$7,0)),INDEX(幹材積成長量!$V$7:$X$148,MATCH(【入力】吸収量・排出量算定シート!$H177+(T$17-$M$17),幹材積成長量!$V$7:$V$148,0),MATCH($G177,幹材積成長量!$V$7:$X$7,0)))),0)</f>
        <v>0</v>
      </c>
      <c r="U177" s="187">
        <f>IFERROR(IF($F177="地位Ⅰ",INDEX(幹材積成長量!$S$7:$U$148,MATCH(【入力】吸収量・排出量算定シート!$H177+(U$17-$M$17),幹材積成長量!$S$7:$S$148,0),MATCH($G177,幹材積成長量!$S$7:$U$7,0)),IF($F177="地位Ⅲ",INDEX(幹材積成長量!$Y$7:$AA$148,MATCH(【入力】吸収量・排出量算定シート!$H177+(U$17-$M$17),幹材積成長量!$Y$7:$Y$148,0),MATCH($G177,幹材積成長量!$Y$7:$AA$7,0)),INDEX(幹材積成長量!$V$7:$X$148,MATCH(【入力】吸収量・排出量算定シート!$H177+(U$17-$M$17),幹材積成長量!$V$7:$V$148,0),MATCH($G177,幹材積成長量!$V$7:$X$7,0)))),0)</f>
        <v>0</v>
      </c>
      <c r="V177" s="187">
        <f>IFERROR(IF($F177="地位Ⅰ",INDEX(幹材積成長量!$S$7:$U$148,MATCH(【入力】吸収量・排出量算定シート!$H177+(V$17-$M$17),幹材積成長量!$S$7:$S$148,0),MATCH($G177,幹材積成長量!$S$7:$U$7,0)),IF($F177="地位Ⅲ",INDEX(幹材積成長量!$Y$7:$AA$148,MATCH(【入力】吸収量・排出量算定シート!$H177+(V$17-$M$17),幹材積成長量!$Y$7:$Y$148,0),MATCH($G177,幹材積成長量!$Y$7:$AA$7,0)),INDEX(幹材積成長量!$V$7:$X$148,MATCH(【入力】吸収量・排出量算定シート!$H177+(V$17-$M$17),幹材積成長量!$V$7:$V$148,0),MATCH($G177,幹材積成長量!$V$7:$X$7,0)))),0)</f>
        <v>0</v>
      </c>
      <c r="W177" s="187">
        <f>IFERROR(IF($F177="地位Ⅰ",INDEX(幹材積成長量!$S$7:$U$148,MATCH(【入力】吸収量・排出量算定シート!$H177+(W$17-$M$17),幹材積成長量!$S$7:$S$148,0),MATCH($G177,幹材積成長量!$S$7:$U$7,0)),IF($F177="地位Ⅲ",INDEX(幹材積成長量!$Y$7:$AA$148,MATCH(【入力】吸収量・排出量算定シート!$H177+(W$17-$M$17),幹材積成長量!$Y$7:$Y$148,0),MATCH($G177,幹材積成長量!$Y$7:$AA$7,0)),INDEX(幹材積成長量!$V$7:$X$148,MATCH(【入力】吸収量・排出量算定シート!$H177+(W$17-$M$17),幹材積成長量!$V$7:$V$148,0),MATCH($G177,幹材積成長量!$V$7:$X$7,0)))),0)</f>
        <v>0</v>
      </c>
      <c r="X177" s="187">
        <f>IFERROR(IF($F177="地位Ⅰ",INDEX(幹材積成長量!$S$7:$U$148,MATCH(【入力】吸収量・排出量算定シート!$H177+(X$17-$M$17),幹材積成長量!$S$7:$S$148,0),MATCH($G177,幹材積成長量!$S$7:$U$7,0)),IF($F177="地位Ⅲ",INDEX(幹材積成長量!$Y$7:$AA$148,MATCH(【入力】吸収量・排出量算定シート!$H177+(X$17-$M$17),幹材積成長量!$Y$7:$Y$148,0),MATCH($G177,幹材積成長量!$Y$7:$AA$7,0)),INDEX(幹材積成長量!$V$7:$X$148,MATCH(【入力】吸収量・排出量算定シート!$H177+(X$17-$M$17),幹材積成長量!$V$7:$V$148,0),MATCH($G177,幹材積成長量!$V$7:$X$7,0)))),0)</f>
        <v>0</v>
      </c>
      <c r="Y177" s="187">
        <f>IFERROR(IF($F177="地位Ⅰ",INDEX(幹材積成長量!$S$7:$U$148,MATCH(【入力】吸収量・排出量算定シート!$H177+(Y$17-$M$17),幹材積成長量!$S$7:$S$148,0),MATCH($G177,幹材積成長量!$S$7:$U$7,0)),IF($F177="地位Ⅲ",INDEX(幹材積成長量!$Y$7:$AA$148,MATCH(【入力】吸収量・排出量算定シート!$H177+(Y$17-$M$17),幹材積成長量!$Y$7:$Y$148,0),MATCH($G177,幹材積成長量!$Y$7:$AA$7,0)),INDEX(幹材積成長量!$V$7:$X$148,MATCH(【入力】吸収量・排出量算定シート!$H177+(Y$17-$M$17),幹材積成長量!$V$7:$V$148,0),MATCH($G177,幹材積成長量!$V$7:$X$7,0)))),0)</f>
        <v>0</v>
      </c>
      <c r="Z177" s="187">
        <f>IFERROR(IF($F177="地位Ⅰ",INDEX(幹材積成長量!$S$7:$U$148,MATCH(【入力】吸収量・排出量算定シート!$H177+(Z$17-$M$17),幹材積成長量!$S$7:$S$148,0),MATCH($G177,幹材積成長量!$S$7:$U$7,0)),IF($F177="地位Ⅲ",INDEX(幹材積成長量!$Y$7:$AA$148,MATCH(【入力】吸収量・排出量算定シート!$H177+(Z$17-$M$17),幹材積成長量!$Y$7:$Y$148,0),MATCH($G177,幹材積成長量!$Y$7:$AA$7,0)),INDEX(幹材積成長量!$V$7:$X$148,MATCH(【入力】吸収量・排出量算定シート!$H177+(Z$17-$M$17),幹材積成長量!$V$7:$V$148,0),MATCH($G177,幹材積成長量!$V$7:$X$7,0)))),0)</f>
        <v>0</v>
      </c>
      <c r="AA177" s="187">
        <f>IFERROR(IF($F177="地位Ⅰ",INDEX(幹材積成長量!$S$7:$U$148,MATCH(【入力】吸収量・排出量算定シート!$H177+(AA$17-$M$17),幹材積成長量!$S$7:$S$148,0),MATCH($G177,幹材積成長量!$S$7:$U$7,0)),IF($F177="地位Ⅲ",INDEX(幹材積成長量!$Y$7:$AA$148,MATCH(【入力】吸収量・排出量算定シート!$H177+(AA$17-$M$17),幹材積成長量!$Y$7:$Y$148,0),MATCH($G177,幹材積成長量!$Y$7:$AA$7,0)),INDEX(幹材積成長量!$V$7:$X$148,MATCH(【入力】吸収量・排出量算定シート!$H177+(AA$17-$M$17),幹材積成長量!$V$7:$V$148,0),MATCH($G177,幹材積成長量!$V$7:$X$7,0)))),0)</f>
        <v>0</v>
      </c>
      <c r="AB177" s="187">
        <f>IFERROR(IF($F177="地位Ⅰ",INDEX(幹材積成長量!$S$7:$U$148,MATCH(【入力】吸収量・排出量算定シート!$H177+(AB$17-$M$17),幹材積成長量!$S$7:$S$148,0),MATCH($G177,幹材積成長量!$S$7:$U$7,0)),IF($F177="地位Ⅲ",INDEX(幹材積成長量!$Y$7:$AA$148,MATCH(【入力】吸収量・排出量算定シート!$H177+(AB$17-$M$17),幹材積成長量!$Y$7:$Y$148,0),MATCH($G177,幹材積成長量!$Y$7:$AA$7,0)),INDEX(幹材積成長量!$V$7:$X$148,MATCH(【入力】吸収量・排出量算定シート!$H177+(AB$17-$M$17),幹材積成長量!$V$7:$V$148,0),MATCH($G177,幹材積成長量!$V$7:$X$7,0)))),0)</f>
        <v>0</v>
      </c>
      <c r="AC177" s="187">
        <f>IFERROR(IF($F177="地位Ⅰ",INDEX(幹材積成長量!$S$7:$U$148,MATCH(【入力】吸収量・排出量算定シート!$H177+(AC$17-$M$17),幹材積成長量!$S$7:$S$148,0),MATCH($G177,幹材積成長量!$S$7:$U$7,0)),IF($F177="地位Ⅲ",INDEX(幹材積成長量!$Y$7:$AA$148,MATCH(【入力】吸収量・排出量算定シート!$H177+(AC$17-$M$17),幹材積成長量!$Y$7:$Y$148,0),MATCH($G177,幹材積成長量!$Y$7:$AA$7,0)),INDEX(幹材積成長量!$V$7:$X$148,MATCH(【入力】吸収量・排出量算定シート!$H177+(AC$17-$M$17),幹材積成長量!$V$7:$V$148,0),MATCH($G177,幹材積成長量!$V$7:$X$7,0)))),0)</f>
        <v>0</v>
      </c>
      <c r="AD177" s="2">
        <f>IFERROR(INDEX('BEF（拡大係数）'!$A$4:$AO$154,MATCH(【入力】吸収量・排出量算定シート!$H177,'BEF（拡大係数）'!$A$4:$A$154,0),MATCH($G177,'BEF（拡大係数）'!$A$4:$AO$4,0)),0)</f>
        <v>0</v>
      </c>
      <c r="AE177" s="2">
        <f>IFERROR(INDEX('BEF（拡大係数）'!$A$4:$AO$154,MATCH(【入力】吸収量・排出量算定シート!$H177,'BEF（拡大係数）'!$A$4:$A$154,0),MATCH($G177,'BEF（拡大係数）'!$A$4:$AO$4,0)),0)</f>
        <v>0</v>
      </c>
      <c r="AF177" s="2">
        <f>IFERROR(INDEX('BEF（拡大係数）'!$A$4:$AO$154,MATCH(【入力】吸収量・排出量算定シート!$H177,'BEF（拡大係数）'!$A$4:$A$154,0),MATCH($G177,'BEF（拡大係数）'!$A$4:$AO$4,0)),0)</f>
        <v>0</v>
      </c>
      <c r="AG177" s="2">
        <f>IFERROR(INDEX('BEF（拡大係数）'!$A$4:$AO$154,MATCH(【入力】吸収量・排出量算定シート!$H177,'BEF（拡大係数）'!$A$4:$A$154,0),MATCH($G177,'BEF（拡大係数）'!$A$4:$AO$4,0)),0)</f>
        <v>0</v>
      </c>
      <c r="AH177" s="2">
        <f>IFERROR(INDEX('BEF（拡大係数）'!$A$4:$AO$154,MATCH(【入力】吸収量・排出量算定シート!$H177,'BEF（拡大係数）'!$A$4:$A$154,0),MATCH($G177,'BEF（拡大係数）'!$A$4:$AO$4,0)),0)</f>
        <v>0</v>
      </c>
      <c r="AI177" s="2">
        <f>IFERROR(INDEX('BEF（拡大係数）'!$A$4:$AO$154,MATCH(【入力】吸収量・排出量算定シート!$H177,'BEF（拡大係数）'!$A$4:$A$154,0),MATCH($G177,'BEF（拡大係数）'!$A$4:$AO$4,0)),0)</f>
        <v>0</v>
      </c>
      <c r="AJ177" s="2">
        <f>IFERROR(INDEX('BEF（拡大係数）'!$A$4:$AO$154,MATCH(【入力】吸収量・排出量算定シート!$H177,'BEF（拡大係数）'!$A$4:$A$154,0),MATCH($G177,'BEF（拡大係数）'!$A$4:$AO$4,0)),0)</f>
        <v>0</v>
      </c>
      <c r="AK177" s="2">
        <f>IFERROR(INDEX('BEF（拡大係数）'!$A$4:$AO$154,MATCH(【入力】吸収量・排出量算定シート!$H177,'BEF（拡大係数）'!$A$4:$A$154,0),MATCH($G177,'BEF（拡大係数）'!$A$4:$AO$4,0)),0)</f>
        <v>0</v>
      </c>
      <c r="AL177" s="2">
        <f>IFERROR(INDEX('BEF（拡大係数）'!$A$4:$AO$154,MATCH(【入力】吸収量・排出量算定シート!$H177,'BEF（拡大係数）'!$A$4:$A$154,0),MATCH($G177,'BEF（拡大係数）'!$A$4:$AO$4,0)),0)</f>
        <v>0</v>
      </c>
      <c r="AM177" s="2">
        <f>IFERROR(INDEX('BEF（拡大係数）'!$A$4:$AO$154,MATCH(【入力】吸収量・排出量算定シート!$H177,'BEF（拡大係数）'!$A$4:$A$154,0),MATCH($G177,'BEF（拡大係数）'!$A$4:$AO$4,0)),0)</f>
        <v>0</v>
      </c>
      <c r="AN177" s="2">
        <f>IFERROR(INDEX('BEF（拡大係数）'!$A$4:$AO$154,MATCH(【入力】吸収量・排出量算定シート!$H177,'BEF（拡大係数）'!$A$4:$A$154,0),MATCH($G177,'BEF（拡大係数）'!$A$4:$AO$4,0)),0)</f>
        <v>0</v>
      </c>
      <c r="AO177" s="2">
        <f>IFERROR(INDEX('BEF（拡大係数）'!$A$4:$AO$154,MATCH(【入力】吸収量・排出量算定シート!$H177,'BEF（拡大係数）'!$A$4:$A$154,0),MATCH($G177,'BEF（拡大係数）'!$A$4:$AO$4,0)),0)</f>
        <v>0</v>
      </c>
      <c r="AP177" s="2">
        <f>IFERROR(INDEX('BEF（拡大係数）'!$A$4:$AO$154,MATCH(【入力】吸収量・排出量算定シート!$H177,'BEF（拡大係数）'!$A$4:$A$154,0),MATCH($G177,'BEF（拡大係数）'!$A$4:$AO$4,0)),0)</f>
        <v>0</v>
      </c>
      <c r="AQ177" s="2">
        <f>IFERROR(INDEX('BEF（拡大係数）'!$A$4:$AO$154,MATCH(【入力】吸収量・排出量算定シート!$H177,'BEF（拡大係数）'!$A$4:$A$154,0),MATCH($G177,'BEF（拡大係数）'!$A$4:$AO$4,0)),0)</f>
        <v>0</v>
      </c>
      <c r="AR177" s="2">
        <f>IFERROR(INDEX('BEF（拡大係数）'!$A$4:$AO$154,MATCH(【入力】吸収量・排出量算定シート!$H177,'BEF（拡大係数）'!$A$4:$A$154,0),MATCH($G177,'BEF（拡大係数）'!$A$4:$AO$4,0)),0)</f>
        <v>0</v>
      </c>
      <c r="AS177" s="2">
        <f>IFERROR(INDEX('BEF（拡大係数）'!$A$4:$AO$154,MATCH(【入力】吸収量・排出量算定シート!$H177,'BEF（拡大係数）'!$A$4:$A$154,0),MATCH($G177,'BEF（拡大係数）'!$A$4:$AO$4,0)),0)</f>
        <v>0</v>
      </c>
      <c r="AT177" s="2">
        <f>IFERROR(INDEX('BEF（拡大係数）'!$A$4:$AO$154,MATCH(【入力】吸収量・排出量算定シート!$H177,'BEF（拡大係数）'!$A$4:$A$154,0),MATCH($G177,'BEF（拡大係数）'!$A$4:$AO$4,0)),0)</f>
        <v>0</v>
      </c>
      <c r="AU177" s="2">
        <f>IFERROR(VLOOKUP($G177,パラメータ_オリジナル!$B$6:$G$45,4,FALSE),0)</f>
        <v>0</v>
      </c>
      <c r="AV177" s="2">
        <f>IFERROR(VLOOKUP($G177,パラメータ_オリジナル!$B$6:$G$45,5,FALSE),0)</f>
        <v>0</v>
      </c>
      <c r="AW177" s="2">
        <f>IFERROR(VLOOKUP($G177,パラメータ_オリジナル!$B$6:$G$45,6,FALSE),0)</f>
        <v>0</v>
      </c>
      <c r="AX177" s="125">
        <f t="shared" si="318"/>
        <v>0</v>
      </c>
      <c r="AY177" s="125">
        <f t="shared" si="319"/>
        <v>0</v>
      </c>
      <c r="AZ177" s="125">
        <f t="shared" si="320"/>
        <v>0</v>
      </c>
      <c r="BA177" s="125">
        <f t="shared" si="321"/>
        <v>0</v>
      </c>
      <c r="BB177" s="125">
        <f t="shared" si="322"/>
        <v>0</v>
      </c>
      <c r="BC177" s="125">
        <f t="shared" si="323"/>
        <v>0</v>
      </c>
      <c r="BD177" s="125">
        <f t="shared" si="324"/>
        <v>0</v>
      </c>
      <c r="BE177" s="125">
        <f t="shared" si="325"/>
        <v>0</v>
      </c>
      <c r="BF177" s="125">
        <f t="shared" si="326"/>
        <v>0</v>
      </c>
      <c r="BG177" s="125">
        <f t="shared" si="327"/>
        <v>0</v>
      </c>
      <c r="BH177" s="125">
        <f t="shared" si="328"/>
        <v>0</v>
      </c>
      <c r="BI177" s="125">
        <f t="shared" si="329"/>
        <v>0</v>
      </c>
      <c r="BJ177" s="125">
        <f t="shared" si="330"/>
        <v>0</v>
      </c>
      <c r="BK177" s="125">
        <f t="shared" si="331"/>
        <v>0</v>
      </c>
      <c r="BL177" s="125">
        <f t="shared" si="332"/>
        <v>0</v>
      </c>
      <c r="BM177" s="125">
        <f t="shared" si="333"/>
        <v>0</v>
      </c>
      <c r="BN177" s="125">
        <f t="shared" si="334"/>
        <v>0</v>
      </c>
      <c r="BO177" s="125">
        <f t="shared" si="335"/>
        <v>0</v>
      </c>
      <c r="BP177" s="125">
        <f t="shared" si="336"/>
        <v>0</v>
      </c>
      <c r="BQ177" s="125">
        <f t="shared" si="337"/>
        <v>0</v>
      </c>
      <c r="BR177" s="125">
        <f t="shared" si="338"/>
        <v>0</v>
      </c>
      <c r="BS177" s="125">
        <f t="shared" si="339"/>
        <v>0</v>
      </c>
      <c r="BT177" s="125">
        <f t="shared" si="340"/>
        <v>0</v>
      </c>
      <c r="BU177" s="125">
        <f t="shared" si="341"/>
        <v>0</v>
      </c>
      <c r="BV177" s="125">
        <f t="shared" si="342"/>
        <v>0</v>
      </c>
      <c r="BW177" s="125">
        <f t="shared" si="343"/>
        <v>0</v>
      </c>
      <c r="BX177" s="125">
        <f t="shared" si="344"/>
        <v>0</v>
      </c>
      <c r="BY177" s="125">
        <f t="shared" si="345"/>
        <v>0</v>
      </c>
      <c r="BZ177" s="125">
        <f t="shared" si="346"/>
        <v>0</v>
      </c>
      <c r="CA177" s="125">
        <f t="shared" si="347"/>
        <v>0</v>
      </c>
      <c r="CB177" s="125">
        <f t="shared" si="348"/>
        <v>0</v>
      </c>
      <c r="CC177" s="125">
        <f t="shared" si="349"/>
        <v>0</v>
      </c>
      <c r="CD177" s="125">
        <f t="shared" si="350"/>
        <v>0</v>
      </c>
      <c r="CE177" s="125">
        <f t="shared" si="351"/>
        <v>0</v>
      </c>
      <c r="CF177" s="2">
        <f>IFERROR(IF($F177="地位Ⅰ",INDEX(幹材積成長量!$I$7:$K$148,MATCH((【入力】吸収量・排出量算定シート!$H177+(【入力】吸収量・排出量算定シート!CF$17-【入力】吸収量・排出量算定シート!$CF$17)),幹材積成長量!$I$7:$I$148,0),MATCH(【入力】吸収量・排出量算定シート!$G177,幹材積成長量!$I$7:$K$7,0)),IF($F177="地位Ⅲ",INDEX(幹材積成長量!$O$7:$Q$148,MATCH((【入力】吸収量・排出量算定シート!$H177+(【入力】吸収量・排出量算定シート!CF$17-【入力】吸収量・排出量算定シート!$CF$17)),幹材積成長量!$O$7:$O$148,0),MATCH(【入力】吸収量・排出量算定シート!$G177,幹材積成長量!$O$7:$Q$7,0)),INDEX(幹材積成長量!$L$7:$N$148,MATCH((【入力】吸収量・排出量算定シート!$H177+(【入力】吸収量・排出量算定シート!CF$17-【入力】吸収量・排出量算定シート!$CF$17)),幹材積成長量!$L$7:$L$148,0),MATCH(【入力】吸収量・排出量算定シート!$G177,幹材積成長量!$L$7:$N$7,0)))),0)</f>
        <v>0</v>
      </c>
      <c r="CG177" s="2">
        <f>IFERROR(IF($F177="地位Ⅰ",INDEX(幹材積成長量!$I$7:$K$148,MATCH((【入力】吸収量・排出量算定シート!$H177+(【入力】吸収量・排出量算定シート!CG$17-【入力】吸収量・排出量算定シート!$CF$17)),幹材積成長量!$I$7:$I$148,0),MATCH(【入力】吸収量・排出量算定シート!$G177,幹材積成長量!$I$7:$K$7,0)),IF($F177="地位Ⅲ",INDEX(幹材積成長量!$O$7:$Q$148,MATCH((【入力】吸収量・排出量算定シート!$H177+(【入力】吸収量・排出量算定シート!CG$17-【入力】吸収量・排出量算定シート!$CF$17)),幹材積成長量!$O$7:$O$148,0),MATCH(【入力】吸収量・排出量算定シート!$G177,幹材積成長量!$O$7:$Q$7,0)),INDEX(幹材積成長量!$L$7:$N$148,MATCH((【入力】吸収量・排出量算定シート!$H177+(【入力】吸収量・排出量算定シート!CG$17-【入力】吸収量・排出量算定シート!$CF$17)),幹材積成長量!$L$7:$L$148,0),MATCH(【入力】吸収量・排出量算定シート!$G177,幹材積成長量!$L$7:$N$7,0)))),0)</f>
        <v>0</v>
      </c>
      <c r="CH177" s="2">
        <f>IFERROR(IF($F177="地位Ⅰ",INDEX(幹材積成長量!$I$7:$K$148,MATCH((【入力】吸収量・排出量算定シート!$H177+(【入力】吸収量・排出量算定シート!CH$17-【入力】吸収量・排出量算定シート!$CF$17)),幹材積成長量!$I$7:$I$148,0),MATCH(【入力】吸収量・排出量算定シート!$G177,幹材積成長量!$I$7:$K$7,0)),IF($F177="地位Ⅲ",INDEX(幹材積成長量!$O$7:$Q$148,MATCH((【入力】吸収量・排出量算定シート!$H177+(【入力】吸収量・排出量算定シート!CH$17-【入力】吸収量・排出量算定シート!$CF$17)),幹材積成長量!$O$7:$O$148,0),MATCH(【入力】吸収量・排出量算定シート!$G177,幹材積成長量!$O$7:$Q$7,0)),INDEX(幹材積成長量!$L$7:$N$148,MATCH((【入力】吸収量・排出量算定シート!$H177+(【入力】吸収量・排出量算定シート!CH$17-【入力】吸収量・排出量算定シート!$CF$17)),幹材積成長量!$L$7:$L$148,0),MATCH(【入力】吸収量・排出量算定シート!$G177,幹材積成長量!$L$7:$N$7,0)))),0)</f>
        <v>0</v>
      </c>
      <c r="CI177" s="2">
        <f>IFERROR(IF($F177="地位Ⅰ",INDEX(幹材積成長量!$I$7:$K$148,MATCH((【入力】吸収量・排出量算定シート!$H177+(【入力】吸収量・排出量算定シート!CI$17-【入力】吸収量・排出量算定シート!$CF$17)),幹材積成長量!$I$7:$I$148,0),MATCH(【入力】吸収量・排出量算定シート!$G177,幹材積成長量!$I$7:$K$7,0)),IF($F177="地位Ⅲ",INDEX(幹材積成長量!$O$7:$Q$148,MATCH((【入力】吸収量・排出量算定シート!$H177+(【入力】吸収量・排出量算定シート!CI$17-【入力】吸収量・排出量算定シート!$CF$17)),幹材積成長量!$O$7:$O$148,0),MATCH(【入力】吸収量・排出量算定シート!$G177,幹材積成長量!$O$7:$Q$7,0)),INDEX(幹材積成長量!$L$7:$N$148,MATCH((【入力】吸収量・排出量算定シート!$H177+(【入力】吸収量・排出量算定シート!CI$17-【入力】吸収量・排出量算定シート!$CF$17)),幹材積成長量!$L$7:$L$148,0),MATCH(【入力】吸収量・排出量算定シート!$G177,幹材積成長量!$L$7:$N$7,0)))),0)</f>
        <v>0</v>
      </c>
      <c r="CJ177" s="2">
        <f>IFERROR(IF($F177="地位Ⅰ",INDEX(幹材積成長量!$I$7:$K$148,MATCH((【入力】吸収量・排出量算定シート!$H177+(【入力】吸収量・排出量算定シート!CJ$17-【入力】吸収量・排出量算定シート!$CF$17)),幹材積成長量!$I$7:$I$148,0),MATCH(【入力】吸収量・排出量算定シート!$G177,幹材積成長量!$I$7:$K$7,0)),IF($F177="地位Ⅲ",INDEX(幹材積成長量!$O$7:$Q$148,MATCH((【入力】吸収量・排出量算定シート!$H177+(【入力】吸収量・排出量算定シート!CJ$17-【入力】吸収量・排出量算定シート!$CF$17)),幹材積成長量!$O$7:$O$148,0),MATCH(【入力】吸収量・排出量算定シート!$G177,幹材積成長量!$O$7:$Q$7,0)),INDEX(幹材積成長量!$L$7:$N$148,MATCH((【入力】吸収量・排出量算定シート!$H177+(【入力】吸収量・排出量算定シート!CJ$17-【入力】吸収量・排出量算定シート!$CF$17)),幹材積成長量!$L$7:$L$148,0),MATCH(【入力】吸収量・排出量算定シート!$G177,幹材積成長量!$L$7:$N$7,0)))),0)</f>
        <v>0</v>
      </c>
      <c r="CK177" s="2">
        <f>IFERROR(IF($F177="地位Ⅰ",INDEX(幹材積成長量!$I$7:$K$148,MATCH((【入力】吸収量・排出量算定シート!$H177+(【入力】吸収量・排出量算定シート!CK$17-【入力】吸収量・排出量算定シート!$CF$17)),幹材積成長量!$I$7:$I$148,0),MATCH(【入力】吸収量・排出量算定シート!$G177,幹材積成長量!$I$7:$K$7,0)),IF($F177="地位Ⅲ",INDEX(幹材積成長量!$O$7:$Q$148,MATCH((【入力】吸収量・排出量算定シート!$H177+(【入力】吸収量・排出量算定シート!CK$17-【入力】吸収量・排出量算定シート!$CF$17)),幹材積成長量!$O$7:$O$148,0),MATCH(【入力】吸収量・排出量算定シート!$G177,幹材積成長量!$O$7:$Q$7,0)),INDEX(幹材積成長量!$L$7:$N$148,MATCH((【入力】吸収量・排出量算定シート!$H177+(【入力】吸収量・排出量算定シート!CK$17-【入力】吸収量・排出量算定シート!$CF$17)),幹材積成長量!$L$7:$L$148,0),MATCH(【入力】吸収量・排出量算定シート!$G177,幹材積成長量!$L$7:$N$7,0)))),0)</f>
        <v>0</v>
      </c>
      <c r="CL177" s="2">
        <f>IFERROR(IF($F177="地位Ⅰ",INDEX(幹材積成長量!$I$7:$K$148,MATCH((【入力】吸収量・排出量算定シート!$H177+(【入力】吸収量・排出量算定シート!CL$17-【入力】吸収量・排出量算定シート!$CF$17)),幹材積成長量!$I$7:$I$148,0),MATCH(【入力】吸収量・排出量算定シート!$G177,幹材積成長量!$I$7:$K$7,0)),IF($F177="地位Ⅲ",INDEX(幹材積成長量!$O$7:$Q$148,MATCH((【入力】吸収量・排出量算定シート!$H177+(【入力】吸収量・排出量算定シート!CL$17-【入力】吸収量・排出量算定シート!$CF$17)),幹材積成長量!$O$7:$O$148,0),MATCH(【入力】吸収量・排出量算定シート!$G177,幹材積成長量!$O$7:$Q$7,0)),INDEX(幹材積成長量!$L$7:$N$148,MATCH((【入力】吸収量・排出量算定シート!$H177+(【入力】吸収量・排出量算定シート!CL$17-【入力】吸収量・排出量算定シート!$CF$17)),幹材積成長量!$L$7:$L$148,0),MATCH(【入力】吸収量・排出量算定シート!$G177,幹材積成長量!$L$7:$N$7,0)))),0)</f>
        <v>0</v>
      </c>
      <c r="CM177" s="2">
        <f>IFERROR(IF($F177="地位Ⅰ",INDEX(幹材積成長量!$I$7:$K$148,MATCH((【入力】吸収量・排出量算定シート!$H177+(【入力】吸収量・排出量算定シート!CM$17-【入力】吸収量・排出量算定シート!$CF$17)),幹材積成長量!$I$7:$I$148,0),MATCH(【入力】吸収量・排出量算定シート!$G177,幹材積成長量!$I$7:$K$7,0)),IF($F177="地位Ⅲ",INDEX(幹材積成長量!$O$7:$Q$148,MATCH((【入力】吸収量・排出量算定シート!$H177+(【入力】吸収量・排出量算定シート!CM$17-【入力】吸収量・排出量算定シート!$CF$17)),幹材積成長量!$O$7:$O$148,0),MATCH(【入力】吸収量・排出量算定シート!$G177,幹材積成長量!$O$7:$Q$7,0)),INDEX(幹材積成長量!$L$7:$N$148,MATCH((【入力】吸収量・排出量算定シート!$H177+(【入力】吸収量・排出量算定シート!CM$17-【入力】吸収量・排出量算定シート!$CF$17)),幹材積成長量!$L$7:$L$148,0),MATCH(【入力】吸収量・排出量算定シート!$G177,幹材積成長量!$L$7:$N$7,0)))),0)</f>
        <v>0</v>
      </c>
      <c r="CN177" s="2">
        <f>IFERROR(IF($F177="地位Ⅰ",INDEX(幹材積成長量!$I$7:$K$148,MATCH((【入力】吸収量・排出量算定シート!$H177+(【入力】吸収量・排出量算定シート!CN$17-【入力】吸収量・排出量算定シート!$CF$17)),幹材積成長量!$I$7:$I$148,0),MATCH(【入力】吸収量・排出量算定シート!$G177,幹材積成長量!$I$7:$K$7,0)),IF($F177="地位Ⅲ",INDEX(幹材積成長量!$O$7:$Q$148,MATCH((【入力】吸収量・排出量算定シート!$H177+(【入力】吸収量・排出量算定シート!CN$17-【入力】吸収量・排出量算定シート!$CF$17)),幹材積成長量!$O$7:$O$148,0),MATCH(【入力】吸収量・排出量算定シート!$G177,幹材積成長量!$O$7:$Q$7,0)),INDEX(幹材積成長量!$L$7:$N$148,MATCH((【入力】吸収量・排出量算定シート!$H177+(【入力】吸収量・排出量算定シート!CN$17-【入力】吸収量・排出量算定シート!$CF$17)),幹材積成長量!$L$7:$L$148,0),MATCH(【入力】吸収量・排出量算定シート!$G177,幹材積成長量!$L$7:$N$7,0)))),0)</f>
        <v>0</v>
      </c>
      <c r="CO177" s="2">
        <f>IFERROR(IF($F177="地位Ⅰ",INDEX(幹材積成長量!$I$7:$K$148,MATCH((【入力】吸収量・排出量算定シート!$H177+(【入力】吸収量・排出量算定シート!CO$17-【入力】吸収量・排出量算定シート!$CF$17)),幹材積成長量!$I$7:$I$148,0),MATCH(【入力】吸収量・排出量算定シート!$G177,幹材積成長量!$I$7:$K$7,0)),IF($F177="地位Ⅲ",INDEX(幹材積成長量!$O$7:$Q$148,MATCH((【入力】吸収量・排出量算定シート!$H177+(【入力】吸収量・排出量算定シート!CO$17-【入力】吸収量・排出量算定シート!$CF$17)),幹材積成長量!$O$7:$O$148,0),MATCH(【入力】吸収量・排出量算定シート!$G177,幹材積成長量!$O$7:$Q$7,0)),INDEX(幹材積成長量!$L$7:$N$148,MATCH((【入力】吸収量・排出量算定シート!$H177+(【入力】吸収量・排出量算定シート!CO$17-【入力】吸収量・排出量算定シート!$CF$17)),幹材積成長量!$L$7:$L$148,0),MATCH(【入力】吸収量・排出量算定シート!$G177,幹材積成長量!$L$7:$N$7,0)))),0)</f>
        <v>0</v>
      </c>
      <c r="CP177" s="2">
        <f>IFERROR(IF($F177="地位Ⅰ",INDEX(幹材積成長量!$I$7:$K$148,MATCH((【入力】吸収量・排出量算定シート!$H177+(【入力】吸収量・排出量算定シート!CP$17-【入力】吸収量・排出量算定シート!$CF$17)),幹材積成長量!$I$7:$I$148,0),MATCH(【入力】吸収量・排出量算定シート!$G177,幹材積成長量!$I$7:$K$7,0)),IF($F177="地位Ⅲ",INDEX(幹材積成長量!$O$7:$Q$148,MATCH((【入力】吸収量・排出量算定シート!$H177+(【入力】吸収量・排出量算定シート!CP$17-【入力】吸収量・排出量算定シート!$CF$17)),幹材積成長量!$O$7:$O$148,0),MATCH(【入力】吸収量・排出量算定シート!$G177,幹材積成長量!$O$7:$Q$7,0)),INDEX(幹材積成長量!$L$7:$N$148,MATCH((【入力】吸収量・排出量算定シート!$H177+(【入力】吸収量・排出量算定シート!CP$17-【入力】吸収量・排出量算定シート!$CF$17)),幹材積成長量!$L$7:$L$148,0),MATCH(【入力】吸収量・排出量算定シート!$G177,幹材積成長量!$L$7:$N$7,0)))),0)</f>
        <v>0</v>
      </c>
      <c r="CQ177" s="2">
        <f>IFERROR(IF($F177="地位Ⅰ",INDEX(幹材積成長量!$I$7:$K$148,MATCH((【入力】吸収量・排出量算定シート!$H177+(【入力】吸収量・排出量算定シート!CQ$17-【入力】吸収量・排出量算定シート!$CF$17)),幹材積成長量!$I$7:$I$148,0),MATCH(【入力】吸収量・排出量算定シート!$G177,幹材積成長量!$I$7:$K$7,0)),IF($F177="地位Ⅲ",INDEX(幹材積成長量!$O$7:$Q$148,MATCH((【入力】吸収量・排出量算定シート!$H177+(【入力】吸収量・排出量算定シート!CQ$17-【入力】吸収量・排出量算定シート!$CF$17)),幹材積成長量!$O$7:$O$148,0),MATCH(【入力】吸収量・排出量算定シート!$G177,幹材積成長量!$O$7:$Q$7,0)),INDEX(幹材積成長量!$L$7:$N$148,MATCH((【入力】吸収量・排出量算定シート!$H177+(【入力】吸収量・排出量算定シート!CQ$17-【入力】吸収量・排出量算定シート!$CF$17)),幹材積成長量!$L$7:$L$148,0),MATCH(【入力】吸収量・排出量算定シート!$G177,幹材積成長量!$L$7:$N$7,0)))),0)</f>
        <v>0</v>
      </c>
      <c r="CR177" s="2">
        <f>IFERROR(IF($F177="地位Ⅰ",INDEX(幹材積成長量!$I$7:$K$148,MATCH((【入力】吸収量・排出量算定シート!$H177+(【入力】吸収量・排出量算定シート!CR$17-【入力】吸収量・排出量算定シート!$CF$17)),幹材積成長量!$I$7:$I$148,0),MATCH(【入力】吸収量・排出量算定シート!$G177,幹材積成長量!$I$7:$K$7,0)),IF($F177="地位Ⅲ",INDEX(幹材積成長量!$O$7:$Q$148,MATCH((【入力】吸収量・排出量算定シート!$H177+(【入力】吸収量・排出量算定シート!CR$17-【入力】吸収量・排出量算定シート!$CF$17)),幹材積成長量!$O$7:$O$148,0),MATCH(【入力】吸収量・排出量算定シート!$G177,幹材積成長量!$O$7:$Q$7,0)),INDEX(幹材積成長量!$L$7:$N$148,MATCH((【入力】吸収量・排出量算定シート!$H177+(【入力】吸収量・排出量算定シート!CR$17-【入力】吸収量・排出量算定シート!$CF$17)),幹材積成長量!$L$7:$L$148,0),MATCH(【入力】吸収量・排出量算定シート!$G177,幹材積成長量!$L$7:$N$7,0)))),0)</f>
        <v>0</v>
      </c>
      <c r="CS177" s="2">
        <f>IFERROR(IF($F177="地位Ⅰ",INDEX(幹材積成長量!$I$7:$K$148,MATCH((【入力】吸収量・排出量算定シート!$H177+(【入力】吸収量・排出量算定シート!CS$17-【入力】吸収量・排出量算定シート!$CF$17)),幹材積成長量!$I$7:$I$148,0),MATCH(【入力】吸収量・排出量算定シート!$G177,幹材積成長量!$I$7:$K$7,0)),IF($F177="地位Ⅲ",INDEX(幹材積成長量!$O$7:$Q$148,MATCH((【入力】吸収量・排出量算定シート!$H177+(【入力】吸収量・排出量算定シート!CS$17-【入力】吸収量・排出量算定シート!$CF$17)),幹材積成長量!$O$7:$O$148,0),MATCH(【入力】吸収量・排出量算定シート!$G177,幹材積成長量!$O$7:$Q$7,0)),INDEX(幹材積成長量!$L$7:$N$148,MATCH((【入力】吸収量・排出量算定シート!$H177+(【入力】吸収量・排出量算定シート!CS$17-【入力】吸収量・排出量算定シート!$CF$17)),幹材積成長量!$L$7:$L$148,0),MATCH(【入力】吸収量・排出量算定シート!$G177,幹材積成長量!$L$7:$N$7,0)))),0)</f>
        <v>0</v>
      </c>
      <c r="CT177" s="2">
        <f>IFERROR(IF($F177="地位Ⅰ",INDEX(幹材積成長量!$I$7:$K$148,MATCH((【入力】吸収量・排出量算定シート!$H177+(【入力】吸収量・排出量算定シート!CT$17-【入力】吸収量・排出量算定シート!$CF$17)),幹材積成長量!$I$7:$I$148,0),MATCH(【入力】吸収量・排出量算定シート!$G177,幹材積成長量!$I$7:$K$7,0)),IF($F177="地位Ⅲ",INDEX(幹材積成長量!$O$7:$Q$148,MATCH((【入力】吸収量・排出量算定シート!$H177+(【入力】吸収量・排出量算定シート!CT$17-【入力】吸収量・排出量算定シート!$CF$17)),幹材積成長量!$O$7:$O$148,0),MATCH(【入力】吸収量・排出量算定シート!$G177,幹材積成長量!$O$7:$Q$7,0)),INDEX(幹材積成長量!$L$7:$N$148,MATCH((【入力】吸収量・排出量算定シート!$H177+(【入力】吸収量・排出量算定シート!CT$17-【入力】吸収量・排出量算定シート!$CF$17)),幹材積成長量!$L$7:$L$148,0),MATCH(【入力】吸収量・排出量算定シート!$G177,幹材積成長量!$L$7:$N$7,0)))),0)</f>
        <v>0</v>
      </c>
      <c r="CU177" s="2">
        <f>IFERROR(IF($F177="地位Ⅰ",INDEX(幹材積成長量!$I$7:$K$148,MATCH((【入力】吸収量・排出量算定シート!$H177+(【入力】吸収量・排出量算定シート!CU$17-【入力】吸収量・排出量算定シート!$CF$17)),幹材積成長量!$I$7:$I$148,0),MATCH(【入力】吸収量・排出量算定シート!$G177,幹材積成長量!$I$7:$K$7,0)),IF($F177="地位Ⅲ",INDEX(幹材積成長量!$O$7:$Q$148,MATCH((【入力】吸収量・排出量算定シート!$H177+(【入力】吸収量・排出量算定シート!CU$17-【入力】吸収量・排出量算定シート!$CF$17)),幹材積成長量!$O$7:$O$148,0),MATCH(【入力】吸収量・排出量算定シート!$G177,幹材積成長量!$O$7:$Q$7,0)),INDEX(幹材積成長量!$L$7:$N$148,MATCH((【入力】吸収量・排出量算定シート!$H177+(【入力】吸収量・排出量算定シート!CU$17-【入力】吸収量・排出量算定シート!$CF$17)),幹材積成長量!$L$7:$L$148,0),MATCH(【入力】吸収量・排出量算定シート!$G177,幹材積成長量!$L$7:$N$7,0)))),0)</f>
        <v>0</v>
      </c>
      <c r="CV177" s="2">
        <f>IFERROR(IF($F177="地位Ⅰ",INDEX(幹材積成長量!$I$7:$K$148,MATCH((【入力】吸収量・排出量算定シート!$H177+(【入力】吸収量・排出量算定シート!CV$17-【入力】吸収量・排出量算定シート!$CF$17)),幹材積成長量!$I$7:$I$148,0),MATCH(【入力】吸収量・排出量算定シート!$G177,幹材積成長量!$I$7:$K$7,0)),IF($F177="地位Ⅲ",INDEX(幹材積成長量!$O$7:$Q$148,MATCH((【入力】吸収量・排出量算定シート!$H177+(【入力】吸収量・排出量算定シート!CV$17-【入力】吸収量・排出量算定シート!$CF$17)),幹材積成長量!$O$7:$O$148,0),MATCH(【入力】吸収量・排出量算定シート!$G177,幹材積成長量!$O$7:$Q$7,0)),INDEX(幹材積成長量!$L$7:$N$148,MATCH((【入力】吸収量・排出量算定シート!$H177+(【入力】吸収量・排出量算定シート!CV$17-【入力】吸収量・排出量算定シート!$CF$17)),幹材積成長量!$L$7:$L$148,0),MATCH(【入力】吸収量・排出量算定シート!$G177,幹材積成長量!$L$7:$N$7,0)))),0)</f>
        <v>0</v>
      </c>
      <c r="CW177" s="2">
        <f t="shared" si="352"/>
        <v>0</v>
      </c>
      <c r="CX177" s="2">
        <f t="shared" si="353"/>
        <v>0</v>
      </c>
      <c r="CY177" s="2">
        <f t="shared" si="354"/>
        <v>0</v>
      </c>
      <c r="CZ177" s="2">
        <f t="shared" si="355"/>
        <v>0</v>
      </c>
      <c r="DA177" s="2">
        <f t="shared" si="356"/>
        <v>0</v>
      </c>
      <c r="DB177" s="2">
        <f t="shared" si="357"/>
        <v>0</v>
      </c>
      <c r="DC177" s="2">
        <f t="shared" si="358"/>
        <v>0</v>
      </c>
      <c r="DD177" s="2">
        <f t="shared" si="359"/>
        <v>0</v>
      </c>
      <c r="DE177" s="2">
        <f t="shared" si="360"/>
        <v>0</v>
      </c>
      <c r="DF177" s="2">
        <f t="shared" si="361"/>
        <v>0</v>
      </c>
      <c r="DG177" s="2">
        <f t="shared" si="362"/>
        <v>0</v>
      </c>
      <c r="DH177" s="2">
        <f t="shared" si="363"/>
        <v>0</v>
      </c>
      <c r="DI177" s="2">
        <f t="shared" si="364"/>
        <v>0</v>
      </c>
      <c r="DJ177" s="2">
        <f t="shared" si="365"/>
        <v>0</v>
      </c>
      <c r="DK177" s="2">
        <f t="shared" si="366"/>
        <v>0</v>
      </c>
      <c r="DL177" s="2">
        <f t="shared" si="367"/>
        <v>0</v>
      </c>
      <c r="DM177" s="2">
        <f t="shared" si="368"/>
        <v>0</v>
      </c>
      <c r="DN177" s="187">
        <f>IFERROR(IF($F177="地位Ⅰ",INDEX(幹材積成長量!$AE$7:$AG$14,8,MATCH(【入力】吸収量・排出量算定シート!$G177,幹材積成長量!$AE$7:$AG$7,0)),IF($F177="地位Ⅲ",INDEX(幹材積成長量!$AK$7:$AM$14,8,MATCH(【入力】吸収量・排出量算定シート!$G177,幹材積成長量!$AK$7:$AM$7,0)),INDEX(幹材積成長量!$AH$7:$AJ$14,8,MATCH(【入力】吸収量・排出量算定シート!$G177,幹材積成長量!$AH$7:$AJ$7,0)))),0)</f>
        <v>0</v>
      </c>
      <c r="DO177" s="187">
        <f>IFERROR(IF($F177="地位Ⅰ",INDEX(幹材積成長量!$AE$7:$AG$14,8,MATCH(【入力】吸収量・排出量算定シート!$G177,幹材積成長量!$AE$7:$AG$7,0)),IF($F177="地位Ⅲ",INDEX(幹材積成長量!$AK$7:$AM$14,8,MATCH(【入力】吸収量・排出量算定シート!$G177,幹材積成長量!$AK$7:$AM$7,0)),INDEX(幹材積成長量!$AH$7:$AJ$14,8,MATCH(【入力】吸収量・排出量算定シート!$G177,幹材積成長量!$AH$7:$AJ$7,0)))),0)</f>
        <v>0</v>
      </c>
      <c r="DP177" s="187">
        <f>IFERROR(IF($F177="地位Ⅰ",INDEX(幹材積成長量!$AE$7:$AG$14,8,MATCH(【入力】吸収量・排出量算定シート!$G177,幹材積成長量!$AE$7:$AG$7,0)),IF($F177="地位Ⅲ",INDEX(幹材積成長量!$AK$7:$AM$14,8,MATCH(【入力】吸収量・排出量算定シート!$G177,幹材積成長量!$AK$7:$AM$7,0)),INDEX(幹材積成長量!$AH$7:$AJ$14,8,MATCH(【入力】吸収量・排出量算定シート!$G177,幹材積成長量!$AH$7:$AJ$7,0)))),0)</f>
        <v>0</v>
      </c>
      <c r="DQ177" s="187">
        <f>IFERROR(IF($F177="地位Ⅰ",INDEX(幹材積成長量!$AE$7:$AG$14,8,MATCH(【入力】吸収量・排出量算定シート!$G177,幹材積成長量!$AE$7:$AG$7,0)),IF($F177="地位Ⅲ",INDEX(幹材積成長量!$AK$7:$AM$14,8,MATCH(【入力】吸収量・排出量算定シート!$G177,幹材積成長量!$AK$7:$AM$7,0)),INDEX(幹材積成長量!$AH$7:$AJ$14,8,MATCH(【入力】吸収量・排出量算定シート!$G177,幹材積成長量!$AH$7:$AJ$7,0)))),0)</f>
        <v>0</v>
      </c>
      <c r="DR177" s="187">
        <f>IFERROR(IF($F177="地位Ⅰ",INDEX(幹材積成長量!$AE$7:$AG$14,8,MATCH(【入力】吸収量・排出量算定シート!$G177,幹材積成長量!$AE$7:$AG$7,0)),IF($F177="地位Ⅲ",INDEX(幹材積成長量!$AK$7:$AM$14,8,MATCH(【入力】吸収量・排出量算定シート!$G177,幹材積成長量!$AK$7:$AM$7,0)),INDEX(幹材積成長量!$AH$7:$AJ$14,8,MATCH(【入力】吸収量・排出量算定シート!$G177,幹材積成長量!$AH$7:$AJ$7,0)))),0)</f>
        <v>0</v>
      </c>
      <c r="DS177" s="187">
        <f>IFERROR(IF($F177="地位Ⅰ",INDEX(幹材積成長量!$AE$7:$AG$14,8,MATCH(【入力】吸収量・排出量算定シート!$G177,幹材積成長量!$AE$7:$AG$7,0)),IF($F177="地位Ⅲ",INDEX(幹材積成長量!$AK$7:$AM$14,8,MATCH(【入力】吸収量・排出量算定シート!$G177,幹材積成長量!$AK$7:$AM$7,0)),INDEX(幹材積成長量!$AH$7:$AJ$14,8,MATCH(【入力】吸収量・排出量算定シート!$G177,幹材積成長量!$AH$7:$AJ$7,0)))),0)</f>
        <v>0</v>
      </c>
      <c r="DT177" s="187">
        <f>IFERROR(IF($F177="地位Ⅰ",INDEX(幹材積成長量!$AE$7:$AG$14,8,MATCH(【入力】吸収量・排出量算定シート!$G177,幹材積成長量!$AE$7:$AG$7,0)),IF($F177="地位Ⅲ",INDEX(幹材積成長量!$AK$7:$AM$14,8,MATCH(【入力】吸収量・排出量算定シート!$G177,幹材積成長量!$AK$7:$AM$7,0)),INDEX(幹材積成長量!$AH$7:$AJ$14,8,MATCH(【入力】吸収量・排出量算定シート!$G177,幹材積成長量!$AH$7:$AJ$7,0)))),0)</f>
        <v>0</v>
      </c>
      <c r="DU177" s="187">
        <f>IFERROR(IF($F177="地位Ⅰ",INDEX(幹材積成長量!$AE$7:$AG$14,8,MATCH(【入力】吸収量・排出量算定シート!$G177,幹材積成長量!$AE$7:$AG$7,0)),IF($F177="地位Ⅲ",INDEX(幹材積成長量!$AK$7:$AM$14,8,MATCH(【入力】吸収量・排出量算定シート!$G177,幹材積成長量!$AK$7:$AM$7,0)),INDEX(幹材積成長量!$AH$7:$AJ$14,8,MATCH(【入力】吸収量・排出量算定シート!$G177,幹材積成長量!$AH$7:$AJ$7,0)))),0)</f>
        <v>0</v>
      </c>
      <c r="DV177" s="187">
        <f>IFERROR(IF($F177="地位Ⅰ",INDEX(幹材積成長量!$AE$7:$AG$14,8,MATCH(【入力】吸収量・排出量算定シート!$G177,幹材積成長量!$AE$7:$AG$7,0)),IF($F177="地位Ⅲ",INDEX(幹材積成長量!$AK$7:$AM$14,8,MATCH(【入力】吸収量・排出量算定シート!$G177,幹材積成長量!$AK$7:$AM$7,0)),INDEX(幹材積成長量!$AH$7:$AJ$14,8,MATCH(【入力】吸収量・排出量算定シート!$G177,幹材積成長量!$AH$7:$AJ$7,0)))),0)</f>
        <v>0</v>
      </c>
      <c r="DW177" s="187">
        <f>IFERROR(IF($F177="地位Ⅰ",INDEX(幹材積成長量!$AE$7:$AG$14,8,MATCH(【入力】吸収量・排出量算定シート!$G177,幹材積成長量!$AE$7:$AG$7,0)),IF($F177="地位Ⅲ",INDEX(幹材積成長量!$AK$7:$AM$14,8,MATCH(【入力】吸収量・排出量算定シート!$G177,幹材積成長量!$AK$7:$AM$7,0)),INDEX(幹材積成長量!$AH$7:$AJ$14,8,MATCH(【入力】吸収量・排出量算定シート!$G177,幹材積成長量!$AH$7:$AJ$7,0)))),0)</f>
        <v>0</v>
      </c>
      <c r="DX177" s="187">
        <f>IFERROR(IF($F177="地位Ⅰ",INDEX(幹材積成長量!$AE$7:$AG$14,8,MATCH(【入力】吸収量・排出量算定シート!$G177,幹材積成長量!$AE$7:$AG$7,0)),IF($F177="地位Ⅲ",INDEX(幹材積成長量!$AK$7:$AM$14,8,MATCH(【入力】吸収量・排出量算定シート!$G177,幹材積成長量!$AK$7:$AM$7,0)),INDEX(幹材積成長量!$AH$7:$AJ$14,8,MATCH(【入力】吸収量・排出量算定シート!$G177,幹材積成長量!$AH$7:$AJ$7,0)))),0)</f>
        <v>0</v>
      </c>
      <c r="DY177" s="187">
        <f>IFERROR(IF($F177="地位Ⅰ",INDEX(幹材積成長量!$AE$7:$AG$14,8,MATCH(【入力】吸収量・排出量算定シート!$G177,幹材積成長量!$AE$7:$AG$7,0)),IF($F177="地位Ⅲ",INDEX(幹材積成長量!$AK$7:$AM$14,8,MATCH(【入力】吸収量・排出量算定シート!$G177,幹材積成長量!$AK$7:$AM$7,0)),INDEX(幹材積成長量!$AH$7:$AJ$14,8,MATCH(【入力】吸収量・排出量算定シート!$G177,幹材積成長量!$AH$7:$AJ$7,0)))),0)</f>
        <v>0</v>
      </c>
      <c r="DZ177" s="187">
        <f>IFERROR(IF($F177="地位Ⅰ",INDEX(幹材積成長量!$AE$7:$AG$14,8,MATCH(【入力】吸収量・排出量算定シート!$G177,幹材積成長量!$AE$7:$AG$7,0)),IF($F177="地位Ⅲ",INDEX(幹材積成長量!$AK$7:$AM$14,8,MATCH(【入力】吸収量・排出量算定シート!$G177,幹材積成長量!$AK$7:$AM$7,0)),INDEX(幹材積成長量!$AH$7:$AJ$14,8,MATCH(【入力】吸収量・排出量算定シート!$G177,幹材積成長量!$AH$7:$AJ$7,0)))),0)</f>
        <v>0</v>
      </c>
      <c r="EA177" s="187">
        <f>IFERROR(IF($F177="地位Ⅰ",INDEX(幹材積成長量!$AE$7:$AG$14,8,MATCH(【入力】吸収量・排出量算定シート!$G177,幹材積成長量!$AE$7:$AG$7,0)),IF($F177="地位Ⅲ",INDEX(幹材積成長量!$AK$7:$AM$14,8,MATCH(【入力】吸収量・排出量算定シート!$G177,幹材積成長量!$AK$7:$AM$7,0)),INDEX(幹材積成長量!$AH$7:$AJ$14,8,MATCH(【入力】吸収量・排出量算定シート!$G177,幹材積成長量!$AH$7:$AJ$7,0)))),0)</f>
        <v>0</v>
      </c>
      <c r="EB177" s="187">
        <f>IFERROR(IF($F177="地位Ⅰ",INDEX(幹材積成長量!$AE$7:$AG$14,8,MATCH(【入力】吸収量・排出量算定シート!$G177,幹材積成長量!$AE$7:$AG$7,0)),IF($F177="地位Ⅲ",INDEX(幹材積成長量!$AK$7:$AM$14,8,MATCH(【入力】吸収量・排出量算定シート!$G177,幹材積成長量!$AK$7:$AM$7,0)),INDEX(幹材積成長量!$AH$7:$AJ$14,8,MATCH(【入力】吸収量・排出量算定シート!$G177,幹材積成長量!$AH$7:$AJ$7,0)))),0)</f>
        <v>0</v>
      </c>
      <c r="EC177" s="187">
        <f>IFERROR(IF($F177="地位Ⅰ",INDEX(幹材積成長量!$AE$7:$AG$14,8,MATCH(【入力】吸収量・排出量算定シート!$G177,幹材積成長量!$AE$7:$AG$7,0)),IF($F177="地位Ⅲ",INDEX(幹材積成長量!$AK$7:$AM$14,8,MATCH(【入力】吸収量・排出量算定シート!$G177,幹材積成長量!$AK$7:$AM$7,0)),INDEX(幹材積成長量!$AH$7:$AJ$14,8,MATCH(【入力】吸収量・排出量算定シート!$G177,幹材積成長量!$AH$7:$AJ$7,0)))),0)</f>
        <v>0</v>
      </c>
      <c r="ED177" s="186">
        <f t="shared" si="369"/>
        <v>0</v>
      </c>
      <c r="EE177" s="186">
        <f t="shared" si="370"/>
        <v>0</v>
      </c>
      <c r="EF177" s="186">
        <f t="shared" si="371"/>
        <v>0</v>
      </c>
      <c r="EG177" s="186">
        <f t="shared" si="372"/>
        <v>0</v>
      </c>
      <c r="EH177" s="186">
        <f t="shared" si="373"/>
        <v>0</v>
      </c>
      <c r="EI177" s="186">
        <f t="shared" si="374"/>
        <v>0</v>
      </c>
      <c r="EJ177" s="186">
        <f t="shared" si="375"/>
        <v>0</v>
      </c>
      <c r="EK177" s="186">
        <f t="shared" si="376"/>
        <v>0</v>
      </c>
      <c r="EL177" s="186">
        <f t="shared" si="377"/>
        <v>0</v>
      </c>
      <c r="EM177" s="186">
        <f t="shared" si="378"/>
        <v>0</v>
      </c>
      <c r="EN177" s="186">
        <f t="shared" si="379"/>
        <v>0</v>
      </c>
      <c r="EO177" s="186">
        <f t="shared" si="380"/>
        <v>0</v>
      </c>
      <c r="EP177" s="186">
        <f t="shared" si="381"/>
        <v>0</v>
      </c>
      <c r="EQ177" s="186">
        <f t="shared" si="382"/>
        <v>0</v>
      </c>
      <c r="ER177" s="186">
        <f t="shared" si="383"/>
        <v>0</v>
      </c>
      <c r="ES177" s="186">
        <f t="shared" si="384"/>
        <v>0</v>
      </c>
      <c r="ET177" s="186">
        <f t="shared" si="385"/>
        <v>0</v>
      </c>
    </row>
    <row r="178" spans="2:150" x14ac:dyDescent="0.3">
      <c r="B178" s="3"/>
      <c r="C178" s="3"/>
      <c r="D178" s="3"/>
      <c r="E178" s="3"/>
      <c r="G178" s="217"/>
      <c r="J178" s="3"/>
      <c r="M178" s="187">
        <f>IFERROR(IF($F178="地位Ⅰ",INDEX(幹材積成長量!$S$7:$U$148,MATCH(【入力】吸収量・排出量算定シート!$H178+(M$17-$M$17),幹材積成長量!$S$7:$S$148,0),MATCH($G178,幹材積成長量!$S$7:$U$7,0)),IF($F178="地位Ⅲ",INDEX(幹材積成長量!$Y$7:$AA$148,MATCH(【入力】吸収量・排出量算定シート!$H178+(M$17-$M$17),幹材積成長量!$Y$7:$Y$148,0),MATCH($G178,幹材積成長量!$Y$7:$AA$7,0)),INDEX(幹材積成長量!$V$7:$X$148,MATCH(【入力】吸収量・排出量算定シート!$H178+(M$17-$M$17),幹材積成長量!$V$7:$V$148,0),MATCH($G178,幹材積成長量!$V$7:$X$7,0)))),0)</f>
        <v>0</v>
      </c>
      <c r="N178" s="187">
        <f>IFERROR(IF($F178="地位Ⅰ",INDEX(幹材積成長量!$S$7:$U$148,MATCH(【入力】吸収量・排出量算定シート!$H178+(N$17-$M$17),幹材積成長量!$S$7:$S$148,0),MATCH($G178,幹材積成長量!$S$7:$U$7,0)),IF($F178="地位Ⅲ",INDEX(幹材積成長量!$Y$7:$AA$148,MATCH(【入力】吸収量・排出量算定シート!$H178+(N$17-$M$17),幹材積成長量!$Y$7:$Y$148,0),MATCH($G178,幹材積成長量!$Y$7:$AA$7,0)),INDEX(幹材積成長量!$V$7:$X$148,MATCH(【入力】吸収量・排出量算定シート!$H178+(N$17-$M$17),幹材積成長量!$V$7:$V$148,0),MATCH($G178,幹材積成長量!$V$7:$X$7,0)))),0)</f>
        <v>0</v>
      </c>
      <c r="O178" s="187">
        <f>IFERROR(IF($F178="地位Ⅰ",INDEX(幹材積成長量!$S$7:$U$148,MATCH(【入力】吸収量・排出量算定シート!$H178+(O$17-$M$17),幹材積成長量!$S$7:$S$148,0),MATCH($G178,幹材積成長量!$S$7:$U$7,0)),IF($F178="地位Ⅲ",INDEX(幹材積成長量!$Y$7:$AA$148,MATCH(【入力】吸収量・排出量算定シート!$H178+(O$17-$M$17),幹材積成長量!$Y$7:$Y$148,0),MATCH($G178,幹材積成長量!$Y$7:$AA$7,0)),INDEX(幹材積成長量!$V$7:$X$148,MATCH(【入力】吸収量・排出量算定シート!$H178+(O$17-$M$17),幹材積成長量!$V$7:$V$148,0),MATCH($G178,幹材積成長量!$V$7:$X$7,0)))),0)</f>
        <v>0</v>
      </c>
      <c r="P178" s="187">
        <f>IFERROR(IF($F178="地位Ⅰ",INDEX(幹材積成長量!$S$7:$U$148,MATCH(【入力】吸収量・排出量算定シート!$H178+(P$17-$M$17),幹材積成長量!$S$7:$S$148,0),MATCH($G178,幹材積成長量!$S$7:$U$7,0)),IF($F178="地位Ⅲ",INDEX(幹材積成長量!$Y$7:$AA$148,MATCH(【入力】吸収量・排出量算定シート!$H178+(P$17-$M$17),幹材積成長量!$Y$7:$Y$148,0),MATCH($G178,幹材積成長量!$Y$7:$AA$7,0)),INDEX(幹材積成長量!$V$7:$X$148,MATCH(【入力】吸収量・排出量算定シート!$H178+(P$17-$M$17),幹材積成長量!$V$7:$V$148,0),MATCH($G178,幹材積成長量!$V$7:$X$7,0)))),0)</f>
        <v>0</v>
      </c>
      <c r="Q178" s="187">
        <f>IFERROR(IF($F178="地位Ⅰ",INDEX(幹材積成長量!$S$7:$U$148,MATCH(【入力】吸収量・排出量算定シート!$H178+(Q$17-$M$17),幹材積成長量!$S$7:$S$148,0),MATCH($G178,幹材積成長量!$S$7:$U$7,0)),IF($F178="地位Ⅲ",INDEX(幹材積成長量!$Y$7:$AA$148,MATCH(【入力】吸収量・排出量算定シート!$H178+(Q$17-$M$17),幹材積成長量!$Y$7:$Y$148,0),MATCH($G178,幹材積成長量!$Y$7:$AA$7,0)),INDEX(幹材積成長量!$V$7:$X$148,MATCH(【入力】吸収量・排出量算定シート!$H178+(Q$17-$M$17),幹材積成長量!$V$7:$V$148,0),MATCH($G178,幹材積成長量!$V$7:$X$7,0)))),0)</f>
        <v>0</v>
      </c>
      <c r="R178" s="187">
        <f>IFERROR(IF($F178="地位Ⅰ",INDEX(幹材積成長量!$S$7:$U$148,MATCH(【入力】吸収量・排出量算定シート!$H178+(R$17-$M$17),幹材積成長量!$S$7:$S$148,0),MATCH($G178,幹材積成長量!$S$7:$U$7,0)),IF($F178="地位Ⅲ",INDEX(幹材積成長量!$Y$7:$AA$148,MATCH(【入力】吸収量・排出量算定シート!$H178+(R$17-$M$17),幹材積成長量!$Y$7:$Y$148,0),MATCH($G178,幹材積成長量!$Y$7:$AA$7,0)),INDEX(幹材積成長量!$V$7:$X$148,MATCH(【入力】吸収量・排出量算定シート!$H178+(R$17-$M$17),幹材積成長量!$V$7:$V$148,0),MATCH($G178,幹材積成長量!$V$7:$X$7,0)))),0)</f>
        <v>0</v>
      </c>
      <c r="S178" s="187">
        <f>IFERROR(IF($F178="地位Ⅰ",INDEX(幹材積成長量!$S$7:$U$148,MATCH(【入力】吸収量・排出量算定シート!$H178+(S$17-$M$17),幹材積成長量!$S$7:$S$148,0),MATCH($G178,幹材積成長量!$S$7:$U$7,0)),IF($F178="地位Ⅲ",INDEX(幹材積成長量!$Y$7:$AA$148,MATCH(【入力】吸収量・排出量算定シート!$H178+(S$17-$M$17),幹材積成長量!$Y$7:$Y$148,0),MATCH($G178,幹材積成長量!$Y$7:$AA$7,0)),INDEX(幹材積成長量!$V$7:$X$148,MATCH(【入力】吸収量・排出量算定シート!$H178+(S$17-$M$17),幹材積成長量!$V$7:$V$148,0),MATCH($G178,幹材積成長量!$V$7:$X$7,0)))),0)</f>
        <v>0</v>
      </c>
      <c r="T178" s="187">
        <f>IFERROR(IF($F178="地位Ⅰ",INDEX(幹材積成長量!$S$7:$U$148,MATCH(【入力】吸収量・排出量算定シート!$H178+(T$17-$M$17),幹材積成長量!$S$7:$S$148,0),MATCH($G178,幹材積成長量!$S$7:$U$7,0)),IF($F178="地位Ⅲ",INDEX(幹材積成長量!$Y$7:$AA$148,MATCH(【入力】吸収量・排出量算定シート!$H178+(T$17-$M$17),幹材積成長量!$Y$7:$Y$148,0),MATCH($G178,幹材積成長量!$Y$7:$AA$7,0)),INDEX(幹材積成長量!$V$7:$X$148,MATCH(【入力】吸収量・排出量算定シート!$H178+(T$17-$M$17),幹材積成長量!$V$7:$V$148,0),MATCH($G178,幹材積成長量!$V$7:$X$7,0)))),0)</f>
        <v>0</v>
      </c>
      <c r="U178" s="187">
        <f>IFERROR(IF($F178="地位Ⅰ",INDEX(幹材積成長量!$S$7:$U$148,MATCH(【入力】吸収量・排出量算定シート!$H178+(U$17-$M$17),幹材積成長量!$S$7:$S$148,0),MATCH($G178,幹材積成長量!$S$7:$U$7,0)),IF($F178="地位Ⅲ",INDEX(幹材積成長量!$Y$7:$AA$148,MATCH(【入力】吸収量・排出量算定シート!$H178+(U$17-$M$17),幹材積成長量!$Y$7:$Y$148,0),MATCH($G178,幹材積成長量!$Y$7:$AA$7,0)),INDEX(幹材積成長量!$V$7:$X$148,MATCH(【入力】吸収量・排出量算定シート!$H178+(U$17-$M$17),幹材積成長量!$V$7:$V$148,0),MATCH($G178,幹材積成長量!$V$7:$X$7,0)))),0)</f>
        <v>0</v>
      </c>
      <c r="V178" s="187">
        <f>IFERROR(IF($F178="地位Ⅰ",INDEX(幹材積成長量!$S$7:$U$148,MATCH(【入力】吸収量・排出量算定シート!$H178+(V$17-$M$17),幹材積成長量!$S$7:$S$148,0),MATCH($G178,幹材積成長量!$S$7:$U$7,0)),IF($F178="地位Ⅲ",INDEX(幹材積成長量!$Y$7:$AA$148,MATCH(【入力】吸収量・排出量算定シート!$H178+(V$17-$M$17),幹材積成長量!$Y$7:$Y$148,0),MATCH($G178,幹材積成長量!$Y$7:$AA$7,0)),INDEX(幹材積成長量!$V$7:$X$148,MATCH(【入力】吸収量・排出量算定シート!$H178+(V$17-$M$17),幹材積成長量!$V$7:$V$148,0),MATCH($G178,幹材積成長量!$V$7:$X$7,0)))),0)</f>
        <v>0</v>
      </c>
      <c r="W178" s="187">
        <f>IFERROR(IF($F178="地位Ⅰ",INDEX(幹材積成長量!$S$7:$U$148,MATCH(【入力】吸収量・排出量算定シート!$H178+(W$17-$M$17),幹材積成長量!$S$7:$S$148,0),MATCH($G178,幹材積成長量!$S$7:$U$7,0)),IF($F178="地位Ⅲ",INDEX(幹材積成長量!$Y$7:$AA$148,MATCH(【入力】吸収量・排出量算定シート!$H178+(W$17-$M$17),幹材積成長量!$Y$7:$Y$148,0),MATCH($G178,幹材積成長量!$Y$7:$AA$7,0)),INDEX(幹材積成長量!$V$7:$X$148,MATCH(【入力】吸収量・排出量算定シート!$H178+(W$17-$M$17),幹材積成長量!$V$7:$V$148,0),MATCH($G178,幹材積成長量!$V$7:$X$7,0)))),0)</f>
        <v>0</v>
      </c>
      <c r="X178" s="187">
        <f>IFERROR(IF($F178="地位Ⅰ",INDEX(幹材積成長量!$S$7:$U$148,MATCH(【入力】吸収量・排出量算定シート!$H178+(X$17-$M$17),幹材積成長量!$S$7:$S$148,0),MATCH($G178,幹材積成長量!$S$7:$U$7,0)),IF($F178="地位Ⅲ",INDEX(幹材積成長量!$Y$7:$AA$148,MATCH(【入力】吸収量・排出量算定シート!$H178+(X$17-$M$17),幹材積成長量!$Y$7:$Y$148,0),MATCH($G178,幹材積成長量!$Y$7:$AA$7,0)),INDEX(幹材積成長量!$V$7:$X$148,MATCH(【入力】吸収量・排出量算定シート!$H178+(X$17-$M$17),幹材積成長量!$V$7:$V$148,0),MATCH($G178,幹材積成長量!$V$7:$X$7,0)))),0)</f>
        <v>0</v>
      </c>
      <c r="Y178" s="187">
        <f>IFERROR(IF($F178="地位Ⅰ",INDEX(幹材積成長量!$S$7:$U$148,MATCH(【入力】吸収量・排出量算定シート!$H178+(Y$17-$M$17),幹材積成長量!$S$7:$S$148,0),MATCH($G178,幹材積成長量!$S$7:$U$7,0)),IF($F178="地位Ⅲ",INDEX(幹材積成長量!$Y$7:$AA$148,MATCH(【入力】吸収量・排出量算定シート!$H178+(Y$17-$M$17),幹材積成長量!$Y$7:$Y$148,0),MATCH($G178,幹材積成長量!$Y$7:$AA$7,0)),INDEX(幹材積成長量!$V$7:$X$148,MATCH(【入力】吸収量・排出量算定シート!$H178+(Y$17-$M$17),幹材積成長量!$V$7:$V$148,0),MATCH($G178,幹材積成長量!$V$7:$X$7,0)))),0)</f>
        <v>0</v>
      </c>
      <c r="Z178" s="187">
        <f>IFERROR(IF($F178="地位Ⅰ",INDEX(幹材積成長量!$S$7:$U$148,MATCH(【入力】吸収量・排出量算定シート!$H178+(Z$17-$M$17),幹材積成長量!$S$7:$S$148,0),MATCH($G178,幹材積成長量!$S$7:$U$7,0)),IF($F178="地位Ⅲ",INDEX(幹材積成長量!$Y$7:$AA$148,MATCH(【入力】吸収量・排出量算定シート!$H178+(Z$17-$M$17),幹材積成長量!$Y$7:$Y$148,0),MATCH($G178,幹材積成長量!$Y$7:$AA$7,0)),INDEX(幹材積成長量!$V$7:$X$148,MATCH(【入力】吸収量・排出量算定シート!$H178+(Z$17-$M$17),幹材積成長量!$V$7:$V$148,0),MATCH($G178,幹材積成長量!$V$7:$X$7,0)))),0)</f>
        <v>0</v>
      </c>
      <c r="AA178" s="187">
        <f>IFERROR(IF($F178="地位Ⅰ",INDEX(幹材積成長量!$S$7:$U$148,MATCH(【入力】吸収量・排出量算定シート!$H178+(AA$17-$M$17),幹材積成長量!$S$7:$S$148,0),MATCH($G178,幹材積成長量!$S$7:$U$7,0)),IF($F178="地位Ⅲ",INDEX(幹材積成長量!$Y$7:$AA$148,MATCH(【入力】吸収量・排出量算定シート!$H178+(AA$17-$M$17),幹材積成長量!$Y$7:$Y$148,0),MATCH($G178,幹材積成長量!$Y$7:$AA$7,0)),INDEX(幹材積成長量!$V$7:$X$148,MATCH(【入力】吸収量・排出量算定シート!$H178+(AA$17-$M$17),幹材積成長量!$V$7:$V$148,0),MATCH($G178,幹材積成長量!$V$7:$X$7,0)))),0)</f>
        <v>0</v>
      </c>
      <c r="AB178" s="187">
        <f>IFERROR(IF($F178="地位Ⅰ",INDEX(幹材積成長量!$S$7:$U$148,MATCH(【入力】吸収量・排出量算定シート!$H178+(AB$17-$M$17),幹材積成長量!$S$7:$S$148,0),MATCH($G178,幹材積成長量!$S$7:$U$7,0)),IF($F178="地位Ⅲ",INDEX(幹材積成長量!$Y$7:$AA$148,MATCH(【入力】吸収量・排出量算定シート!$H178+(AB$17-$M$17),幹材積成長量!$Y$7:$Y$148,0),MATCH($G178,幹材積成長量!$Y$7:$AA$7,0)),INDEX(幹材積成長量!$V$7:$X$148,MATCH(【入力】吸収量・排出量算定シート!$H178+(AB$17-$M$17),幹材積成長量!$V$7:$V$148,0),MATCH($G178,幹材積成長量!$V$7:$X$7,0)))),0)</f>
        <v>0</v>
      </c>
      <c r="AC178" s="187">
        <f>IFERROR(IF($F178="地位Ⅰ",INDEX(幹材積成長量!$S$7:$U$148,MATCH(【入力】吸収量・排出量算定シート!$H178+(AC$17-$M$17),幹材積成長量!$S$7:$S$148,0),MATCH($G178,幹材積成長量!$S$7:$U$7,0)),IF($F178="地位Ⅲ",INDEX(幹材積成長量!$Y$7:$AA$148,MATCH(【入力】吸収量・排出量算定シート!$H178+(AC$17-$M$17),幹材積成長量!$Y$7:$Y$148,0),MATCH($G178,幹材積成長量!$Y$7:$AA$7,0)),INDEX(幹材積成長量!$V$7:$X$148,MATCH(【入力】吸収量・排出量算定シート!$H178+(AC$17-$M$17),幹材積成長量!$V$7:$V$148,0),MATCH($G178,幹材積成長量!$V$7:$X$7,0)))),0)</f>
        <v>0</v>
      </c>
      <c r="AD178" s="2">
        <f>IFERROR(INDEX('BEF（拡大係数）'!$A$4:$AO$154,MATCH(【入力】吸収量・排出量算定シート!$H178,'BEF（拡大係数）'!$A$4:$A$154,0),MATCH($G178,'BEF（拡大係数）'!$A$4:$AO$4,0)),0)</f>
        <v>0</v>
      </c>
      <c r="AE178" s="2">
        <f>IFERROR(INDEX('BEF（拡大係数）'!$A$4:$AO$154,MATCH(【入力】吸収量・排出量算定シート!$H178,'BEF（拡大係数）'!$A$4:$A$154,0),MATCH($G178,'BEF（拡大係数）'!$A$4:$AO$4,0)),0)</f>
        <v>0</v>
      </c>
      <c r="AF178" s="2">
        <f>IFERROR(INDEX('BEF（拡大係数）'!$A$4:$AO$154,MATCH(【入力】吸収量・排出量算定シート!$H178,'BEF（拡大係数）'!$A$4:$A$154,0),MATCH($G178,'BEF（拡大係数）'!$A$4:$AO$4,0)),0)</f>
        <v>0</v>
      </c>
      <c r="AG178" s="2">
        <f>IFERROR(INDEX('BEF（拡大係数）'!$A$4:$AO$154,MATCH(【入力】吸収量・排出量算定シート!$H178,'BEF（拡大係数）'!$A$4:$A$154,0),MATCH($G178,'BEF（拡大係数）'!$A$4:$AO$4,0)),0)</f>
        <v>0</v>
      </c>
      <c r="AH178" s="2">
        <f>IFERROR(INDEX('BEF（拡大係数）'!$A$4:$AO$154,MATCH(【入力】吸収量・排出量算定シート!$H178,'BEF（拡大係数）'!$A$4:$A$154,0),MATCH($G178,'BEF（拡大係数）'!$A$4:$AO$4,0)),0)</f>
        <v>0</v>
      </c>
      <c r="AI178" s="2">
        <f>IFERROR(INDEX('BEF（拡大係数）'!$A$4:$AO$154,MATCH(【入力】吸収量・排出量算定シート!$H178,'BEF（拡大係数）'!$A$4:$A$154,0),MATCH($G178,'BEF（拡大係数）'!$A$4:$AO$4,0)),0)</f>
        <v>0</v>
      </c>
      <c r="AJ178" s="2">
        <f>IFERROR(INDEX('BEF（拡大係数）'!$A$4:$AO$154,MATCH(【入力】吸収量・排出量算定シート!$H178,'BEF（拡大係数）'!$A$4:$A$154,0),MATCH($G178,'BEF（拡大係数）'!$A$4:$AO$4,0)),0)</f>
        <v>0</v>
      </c>
      <c r="AK178" s="2">
        <f>IFERROR(INDEX('BEF（拡大係数）'!$A$4:$AO$154,MATCH(【入力】吸収量・排出量算定シート!$H178,'BEF（拡大係数）'!$A$4:$A$154,0),MATCH($G178,'BEF（拡大係数）'!$A$4:$AO$4,0)),0)</f>
        <v>0</v>
      </c>
      <c r="AL178" s="2">
        <f>IFERROR(INDEX('BEF（拡大係数）'!$A$4:$AO$154,MATCH(【入力】吸収量・排出量算定シート!$H178,'BEF（拡大係数）'!$A$4:$A$154,0),MATCH($G178,'BEF（拡大係数）'!$A$4:$AO$4,0)),0)</f>
        <v>0</v>
      </c>
      <c r="AM178" s="2">
        <f>IFERROR(INDEX('BEF（拡大係数）'!$A$4:$AO$154,MATCH(【入力】吸収量・排出量算定シート!$H178,'BEF（拡大係数）'!$A$4:$A$154,0),MATCH($G178,'BEF（拡大係数）'!$A$4:$AO$4,0)),0)</f>
        <v>0</v>
      </c>
      <c r="AN178" s="2">
        <f>IFERROR(INDEX('BEF（拡大係数）'!$A$4:$AO$154,MATCH(【入力】吸収量・排出量算定シート!$H178,'BEF（拡大係数）'!$A$4:$A$154,0),MATCH($G178,'BEF（拡大係数）'!$A$4:$AO$4,0)),0)</f>
        <v>0</v>
      </c>
      <c r="AO178" s="2">
        <f>IFERROR(INDEX('BEF（拡大係数）'!$A$4:$AO$154,MATCH(【入力】吸収量・排出量算定シート!$H178,'BEF（拡大係数）'!$A$4:$A$154,0),MATCH($G178,'BEF（拡大係数）'!$A$4:$AO$4,0)),0)</f>
        <v>0</v>
      </c>
      <c r="AP178" s="2">
        <f>IFERROR(INDEX('BEF（拡大係数）'!$A$4:$AO$154,MATCH(【入力】吸収量・排出量算定シート!$H178,'BEF（拡大係数）'!$A$4:$A$154,0),MATCH($G178,'BEF（拡大係数）'!$A$4:$AO$4,0)),0)</f>
        <v>0</v>
      </c>
      <c r="AQ178" s="2">
        <f>IFERROR(INDEX('BEF（拡大係数）'!$A$4:$AO$154,MATCH(【入力】吸収量・排出量算定シート!$H178,'BEF（拡大係数）'!$A$4:$A$154,0),MATCH($G178,'BEF（拡大係数）'!$A$4:$AO$4,0)),0)</f>
        <v>0</v>
      </c>
      <c r="AR178" s="2">
        <f>IFERROR(INDEX('BEF（拡大係数）'!$A$4:$AO$154,MATCH(【入力】吸収量・排出量算定シート!$H178,'BEF（拡大係数）'!$A$4:$A$154,0),MATCH($G178,'BEF（拡大係数）'!$A$4:$AO$4,0)),0)</f>
        <v>0</v>
      </c>
      <c r="AS178" s="2">
        <f>IFERROR(INDEX('BEF（拡大係数）'!$A$4:$AO$154,MATCH(【入力】吸収量・排出量算定シート!$H178,'BEF（拡大係数）'!$A$4:$A$154,0),MATCH($G178,'BEF（拡大係数）'!$A$4:$AO$4,0)),0)</f>
        <v>0</v>
      </c>
      <c r="AT178" s="2">
        <f>IFERROR(INDEX('BEF（拡大係数）'!$A$4:$AO$154,MATCH(【入力】吸収量・排出量算定シート!$H178,'BEF（拡大係数）'!$A$4:$A$154,0),MATCH($G178,'BEF（拡大係数）'!$A$4:$AO$4,0)),0)</f>
        <v>0</v>
      </c>
      <c r="AU178" s="2">
        <f>IFERROR(VLOOKUP($G178,パラメータ_オリジナル!$B$6:$G$45,4,FALSE),0)</f>
        <v>0</v>
      </c>
      <c r="AV178" s="2">
        <f>IFERROR(VLOOKUP($G178,パラメータ_オリジナル!$B$6:$G$45,5,FALSE),0)</f>
        <v>0</v>
      </c>
      <c r="AW178" s="2">
        <f>IFERROR(VLOOKUP($G178,パラメータ_オリジナル!$B$6:$G$45,6,FALSE),0)</f>
        <v>0</v>
      </c>
      <c r="AX178" s="125">
        <f t="shared" si="318"/>
        <v>0</v>
      </c>
      <c r="AY178" s="125">
        <f t="shared" si="319"/>
        <v>0</v>
      </c>
      <c r="AZ178" s="125">
        <f t="shared" si="320"/>
        <v>0</v>
      </c>
      <c r="BA178" s="125">
        <f t="shared" si="321"/>
        <v>0</v>
      </c>
      <c r="BB178" s="125">
        <f t="shared" si="322"/>
        <v>0</v>
      </c>
      <c r="BC178" s="125">
        <f t="shared" si="323"/>
        <v>0</v>
      </c>
      <c r="BD178" s="125">
        <f t="shared" si="324"/>
        <v>0</v>
      </c>
      <c r="BE178" s="125">
        <f t="shared" si="325"/>
        <v>0</v>
      </c>
      <c r="BF178" s="125">
        <f t="shared" si="326"/>
        <v>0</v>
      </c>
      <c r="BG178" s="125">
        <f t="shared" si="327"/>
        <v>0</v>
      </c>
      <c r="BH178" s="125">
        <f t="shared" si="328"/>
        <v>0</v>
      </c>
      <c r="BI178" s="125">
        <f t="shared" si="329"/>
        <v>0</v>
      </c>
      <c r="BJ178" s="125">
        <f t="shared" si="330"/>
        <v>0</v>
      </c>
      <c r="BK178" s="125">
        <f t="shared" si="331"/>
        <v>0</v>
      </c>
      <c r="BL178" s="125">
        <f t="shared" si="332"/>
        <v>0</v>
      </c>
      <c r="BM178" s="125">
        <f t="shared" si="333"/>
        <v>0</v>
      </c>
      <c r="BN178" s="125">
        <f t="shared" si="334"/>
        <v>0</v>
      </c>
      <c r="BO178" s="125">
        <f t="shared" si="335"/>
        <v>0</v>
      </c>
      <c r="BP178" s="125">
        <f t="shared" si="336"/>
        <v>0</v>
      </c>
      <c r="BQ178" s="125">
        <f t="shared" si="337"/>
        <v>0</v>
      </c>
      <c r="BR178" s="125">
        <f t="shared" si="338"/>
        <v>0</v>
      </c>
      <c r="BS178" s="125">
        <f t="shared" si="339"/>
        <v>0</v>
      </c>
      <c r="BT178" s="125">
        <f t="shared" si="340"/>
        <v>0</v>
      </c>
      <c r="BU178" s="125">
        <f t="shared" si="341"/>
        <v>0</v>
      </c>
      <c r="BV178" s="125">
        <f t="shared" si="342"/>
        <v>0</v>
      </c>
      <c r="BW178" s="125">
        <f t="shared" si="343"/>
        <v>0</v>
      </c>
      <c r="BX178" s="125">
        <f t="shared" si="344"/>
        <v>0</v>
      </c>
      <c r="BY178" s="125">
        <f t="shared" si="345"/>
        <v>0</v>
      </c>
      <c r="BZ178" s="125">
        <f t="shared" si="346"/>
        <v>0</v>
      </c>
      <c r="CA178" s="125">
        <f t="shared" si="347"/>
        <v>0</v>
      </c>
      <c r="CB178" s="125">
        <f t="shared" si="348"/>
        <v>0</v>
      </c>
      <c r="CC178" s="125">
        <f t="shared" si="349"/>
        <v>0</v>
      </c>
      <c r="CD178" s="125">
        <f t="shared" si="350"/>
        <v>0</v>
      </c>
      <c r="CE178" s="125">
        <f t="shared" si="351"/>
        <v>0</v>
      </c>
      <c r="CF178" s="2">
        <f>IFERROR(IF($F178="地位Ⅰ",INDEX(幹材積成長量!$I$7:$K$148,MATCH((【入力】吸収量・排出量算定シート!$H178+(【入力】吸収量・排出量算定シート!CF$17-【入力】吸収量・排出量算定シート!$CF$17)),幹材積成長量!$I$7:$I$148,0),MATCH(【入力】吸収量・排出量算定シート!$G178,幹材積成長量!$I$7:$K$7,0)),IF($F178="地位Ⅲ",INDEX(幹材積成長量!$O$7:$Q$148,MATCH((【入力】吸収量・排出量算定シート!$H178+(【入力】吸収量・排出量算定シート!CF$17-【入力】吸収量・排出量算定シート!$CF$17)),幹材積成長量!$O$7:$O$148,0),MATCH(【入力】吸収量・排出量算定シート!$G178,幹材積成長量!$O$7:$Q$7,0)),INDEX(幹材積成長量!$L$7:$N$148,MATCH((【入力】吸収量・排出量算定シート!$H178+(【入力】吸収量・排出量算定シート!CF$17-【入力】吸収量・排出量算定シート!$CF$17)),幹材積成長量!$L$7:$L$148,0),MATCH(【入力】吸収量・排出量算定シート!$G178,幹材積成長量!$L$7:$N$7,0)))),0)</f>
        <v>0</v>
      </c>
      <c r="CG178" s="2">
        <f>IFERROR(IF($F178="地位Ⅰ",INDEX(幹材積成長量!$I$7:$K$148,MATCH((【入力】吸収量・排出量算定シート!$H178+(【入力】吸収量・排出量算定シート!CG$17-【入力】吸収量・排出量算定シート!$CF$17)),幹材積成長量!$I$7:$I$148,0),MATCH(【入力】吸収量・排出量算定シート!$G178,幹材積成長量!$I$7:$K$7,0)),IF($F178="地位Ⅲ",INDEX(幹材積成長量!$O$7:$Q$148,MATCH((【入力】吸収量・排出量算定シート!$H178+(【入力】吸収量・排出量算定シート!CG$17-【入力】吸収量・排出量算定シート!$CF$17)),幹材積成長量!$O$7:$O$148,0),MATCH(【入力】吸収量・排出量算定シート!$G178,幹材積成長量!$O$7:$Q$7,0)),INDEX(幹材積成長量!$L$7:$N$148,MATCH((【入力】吸収量・排出量算定シート!$H178+(【入力】吸収量・排出量算定シート!CG$17-【入力】吸収量・排出量算定シート!$CF$17)),幹材積成長量!$L$7:$L$148,0),MATCH(【入力】吸収量・排出量算定シート!$G178,幹材積成長量!$L$7:$N$7,0)))),0)</f>
        <v>0</v>
      </c>
      <c r="CH178" s="2">
        <f>IFERROR(IF($F178="地位Ⅰ",INDEX(幹材積成長量!$I$7:$K$148,MATCH((【入力】吸収量・排出量算定シート!$H178+(【入力】吸収量・排出量算定シート!CH$17-【入力】吸収量・排出量算定シート!$CF$17)),幹材積成長量!$I$7:$I$148,0),MATCH(【入力】吸収量・排出量算定シート!$G178,幹材積成長量!$I$7:$K$7,0)),IF($F178="地位Ⅲ",INDEX(幹材積成長量!$O$7:$Q$148,MATCH((【入力】吸収量・排出量算定シート!$H178+(【入力】吸収量・排出量算定シート!CH$17-【入力】吸収量・排出量算定シート!$CF$17)),幹材積成長量!$O$7:$O$148,0),MATCH(【入力】吸収量・排出量算定シート!$G178,幹材積成長量!$O$7:$Q$7,0)),INDEX(幹材積成長量!$L$7:$N$148,MATCH((【入力】吸収量・排出量算定シート!$H178+(【入力】吸収量・排出量算定シート!CH$17-【入力】吸収量・排出量算定シート!$CF$17)),幹材積成長量!$L$7:$L$148,0),MATCH(【入力】吸収量・排出量算定シート!$G178,幹材積成長量!$L$7:$N$7,0)))),0)</f>
        <v>0</v>
      </c>
      <c r="CI178" s="2">
        <f>IFERROR(IF($F178="地位Ⅰ",INDEX(幹材積成長量!$I$7:$K$148,MATCH((【入力】吸収量・排出量算定シート!$H178+(【入力】吸収量・排出量算定シート!CI$17-【入力】吸収量・排出量算定シート!$CF$17)),幹材積成長量!$I$7:$I$148,0),MATCH(【入力】吸収量・排出量算定シート!$G178,幹材積成長量!$I$7:$K$7,0)),IF($F178="地位Ⅲ",INDEX(幹材積成長量!$O$7:$Q$148,MATCH((【入力】吸収量・排出量算定シート!$H178+(【入力】吸収量・排出量算定シート!CI$17-【入力】吸収量・排出量算定シート!$CF$17)),幹材積成長量!$O$7:$O$148,0),MATCH(【入力】吸収量・排出量算定シート!$G178,幹材積成長量!$O$7:$Q$7,0)),INDEX(幹材積成長量!$L$7:$N$148,MATCH((【入力】吸収量・排出量算定シート!$H178+(【入力】吸収量・排出量算定シート!CI$17-【入力】吸収量・排出量算定シート!$CF$17)),幹材積成長量!$L$7:$L$148,0),MATCH(【入力】吸収量・排出量算定シート!$G178,幹材積成長量!$L$7:$N$7,0)))),0)</f>
        <v>0</v>
      </c>
      <c r="CJ178" s="2">
        <f>IFERROR(IF($F178="地位Ⅰ",INDEX(幹材積成長量!$I$7:$K$148,MATCH((【入力】吸収量・排出量算定シート!$H178+(【入力】吸収量・排出量算定シート!CJ$17-【入力】吸収量・排出量算定シート!$CF$17)),幹材積成長量!$I$7:$I$148,0),MATCH(【入力】吸収量・排出量算定シート!$G178,幹材積成長量!$I$7:$K$7,0)),IF($F178="地位Ⅲ",INDEX(幹材積成長量!$O$7:$Q$148,MATCH((【入力】吸収量・排出量算定シート!$H178+(【入力】吸収量・排出量算定シート!CJ$17-【入力】吸収量・排出量算定シート!$CF$17)),幹材積成長量!$O$7:$O$148,0),MATCH(【入力】吸収量・排出量算定シート!$G178,幹材積成長量!$O$7:$Q$7,0)),INDEX(幹材積成長量!$L$7:$N$148,MATCH((【入力】吸収量・排出量算定シート!$H178+(【入力】吸収量・排出量算定シート!CJ$17-【入力】吸収量・排出量算定シート!$CF$17)),幹材積成長量!$L$7:$L$148,0),MATCH(【入力】吸収量・排出量算定シート!$G178,幹材積成長量!$L$7:$N$7,0)))),0)</f>
        <v>0</v>
      </c>
      <c r="CK178" s="2">
        <f>IFERROR(IF($F178="地位Ⅰ",INDEX(幹材積成長量!$I$7:$K$148,MATCH((【入力】吸収量・排出量算定シート!$H178+(【入力】吸収量・排出量算定シート!CK$17-【入力】吸収量・排出量算定シート!$CF$17)),幹材積成長量!$I$7:$I$148,0),MATCH(【入力】吸収量・排出量算定シート!$G178,幹材積成長量!$I$7:$K$7,0)),IF($F178="地位Ⅲ",INDEX(幹材積成長量!$O$7:$Q$148,MATCH((【入力】吸収量・排出量算定シート!$H178+(【入力】吸収量・排出量算定シート!CK$17-【入力】吸収量・排出量算定シート!$CF$17)),幹材積成長量!$O$7:$O$148,0),MATCH(【入力】吸収量・排出量算定シート!$G178,幹材積成長量!$O$7:$Q$7,0)),INDEX(幹材積成長量!$L$7:$N$148,MATCH((【入力】吸収量・排出量算定シート!$H178+(【入力】吸収量・排出量算定シート!CK$17-【入力】吸収量・排出量算定シート!$CF$17)),幹材積成長量!$L$7:$L$148,0),MATCH(【入力】吸収量・排出量算定シート!$G178,幹材積成長量!$L$7:$N$7,0)))),0)</f>
        <v>0</v>
      </c>
      <c r="CL178" s="2">
        <f>IFERROR(IF($F178="地位Ⅰ",INDEX(幹材積成長量!$I$7:$K$148,MATCH((【入力】吸収量・排出量算定シート!$H178+(【入力】吸収量・排出量算定シート!CL$17-【入力】吸収量・排出量算定シート!$CF$17)),幹材積成長量!$I$7:$I$148,0),MATCH(【入力】吸収量・排出量算定シート!$G178,幹材積成長量!$I$7:$K$7,0)),IF($F178="地位Ⅲ",INDEX(幹材積成長量!$O$7:$Q$148,MATCH((【入力】吸収量・排出量算定シート!$H178+(【入力】吸収量・排出量算定シート!CL$17-【入力】吸収量・排出量算定シート!$CF$17)),幹材積成長量!$O$7:$O$148,0),MATCH(【入力】吸収量・排出量算定シート!$G178,幹材積成長量!$O$7:$Q$7,0)),INDEX(幹材積成長量!$L$7:$N$148,MATCH((【入力】吸収量・排出量算定シート!$H178+(【入力】吸収量・排出量算定シート!CL$17-【入力】吸収量・排出量算定シート!$CF$17)),幹材積成長量!$L$7:$L$148,0),MATCH(【入力】吸収量・排出量算定シート!$G178,幹材積成長量!$L$7:$N$7,0)))),0)</f>
        <v>0</v>
      </c>
      <c r="CM178" s="2">
        <f>IFERROR(IF($F178="地位Ⅰ",INDEX(幹材積成長量!$I$7:$K$148,MATCH((【入力】吸収量・排出量算定シート!$H178+(【入力】吸収量・排出量算定シート!CM$17-【入力】吸収量・排出量算定シート!$CF$17)),幹材積成長量!$I$7:$I$148,0),MATCH(【入力】吸収量・排出量算定シート!$G178,幹材積成長量!$I$7:$K$7,0)),IF($F178="地位Ⅲ",INDEX(幹材積成長量!$O$7:$Q$148,MATCH((【入力】吸収量・排出量算定シート!$H178+(【入力】吸収量・排出量算定シート!CM$17-【入力】吸収量・排出量算定シート!$CF$17)),幹材積成長量!$O$7:$O$148,0),MATCH(【入力】吸収量・排出量算定シート!$G178,幹材積成長量!$O$7:$Q$7,0)),INDEX(幹材積成長量!$L$7:$N$148,MATCH((【入力】吸収量・排出量算定シート!$H178+(【入力】吸収量・排出量算定シート!CM$17-【入力】吸収量・排出量算定シート!$CF$17)),幹材積成長量!$L$7:$L$148,0),MATCH(【入力】吸収量・排出量算定シート!$G178,幹材積成長量!$L$7:$N$7,0)))),0)</f>
        <v>0</v>
      </c>
      <c r="CN178" s="2">
        <f>IFERROR(IF($F178="地位Ⅰ",INDEX(幹材積成長量!$I$7:$K$148,MATCH((【入力】吸収量・排出量算定シート!$H178+(【入力】吸収量・排出量算定シート!CN$17-【入力】吸収量・排出量算定シート!$CF$17)),幹材積成長量!$I$7:$I$148,0),MATCH(【入力】吸収量・排出量算定シート!$G178,幹材積成長量!$I$7:$K$7,0)),IF($F178="地位Ⅲ",INDEX(幹材積成長量!$O$7:$Q$148,MATCH((【入力】吸収量・排出量算定シート!$H178+(【入力】吸収量・排出量算定シート!CN$17-【入力】吸収量・排出量算定シート!$CF$17)),幹材積成長量!$O$7:$O$148,0),MATCH(【入力】吸収量・排出量算定シート!$G178,幹材積成長量!$O$7:$Q$7,0)),INDEX(幹材積成長量!$L$7:$N$148,MATCH((【入力】吸収量・排出量算定シート!$H178+(【入力】吸収量・排出量算定シート!CN$17-【入力】吸収量・排出量算定シート!$CF$17)),幹材積成長量!$L$7:$L$148,0),MATCH(【入力】吸収量・排出量算定シート!$G178,幹材積成長量!$L$7:$N$7,0)))),0)</f>
        <v>0</v>
      </c>
      <c r="CO178" s="2">
        <f>IFERROR(IF($F178="地位Ⅰ",INDEX(幹材積成長量!$I$7:$K$148,MATCH((【入力】吸収量・排出量算定シート!$H178+(【入力】吸収量・排出量算定シート!CO$17-【入力】吸収量・排出量算定シート!$CF$17)),幹材積成長量!$I$7:$I$148,0),MATCH(【入力】吸収量・排出量算定シート!$G178,幹材積成長量!$I$7:$K$7,0)),IF($F178="地位Ⅲ",INDEX(幹材積成長量!$O$7:$Q$148,MATCH((【入力】吸収量・排出量算定シート!$H178+(【入力】吸収量・排出量算定シート!CO$17-【入力】吸収量・排出量算定シート!$CF$17)),幹材積成長量!$O$7:$O$148,0),MATCH(【入力】吸収量・排出量算定シート!$G178,幹材積成長量!$O$7:$Q$7,0)),INDEX(幹材積成長量!$L$7:$N$148,MATCH((【入力】吸収量・排出量算定シート!$H178+(【入力】吸収量・排出量算定シート!CO$17-【入力】吸収量・排出量算定シート!$CF$17)),幹材積成長量!$L$7:$L$148,0),MATCH(【入力】吸収量・排出量算定シート!$G178,幹材積成長量!$L$7:$N$7,0)))),0)</f>
        <v>0</v>
      </c>
      <c r="CP178" s="2">
        <f>IFERROR(IF($F178="地位Ⅰ",INDEX(幹材積成長量!$I$7:$K$148,MATCH((【入力】吸収量・排出量算定シート!$H178+(【入力】吸収量・排出量算定シート!CP$17-【入力】吸収量・排出量算定シート!$CF$17)),幹材積成長量!$I$7:$I$148,0),MATCH(【入力】吸収量・排出量算定シート!$G178,幹材積成長量!$I$7:$K$7,0)),IF($F178="地位Ⅲ",INDEX(幹材積成長量!$O$7:$Q$148,MATCH((【入力】吸収量・排出量算定シート!$H178+(【入力】吸収量・排出量算定シート!CP$17-【入力】吸収量・排出量算定シート!$CF$17)),幹材積成長量!$O$7:$O$148,0),MATCH(【入力】吸収量・排出量算定シート!$G178,幹材積成長量!$O$7:$Q$7,0)),INDEX(幹材積成長量!$L$7:$N$148,MATCH((【入力】吸収量・排出量算定シート!$H178+(【入力】吸収量・排出量算定シート!CP$17-【入力】吸収量・排出量算定シート!$CF$17)),幹材積成長量!$L$7:$L$148,0),MATCH(【入力】吸収量・排出量算定シート!$G178,幹材積成長量!$L$7:$N$7,0)))),0)</f>
        <v>0</v>
      </c>
      <c r="CQ178" s="2">
        <f>IFERROR(IF($F178="地位Ⅰ",INDEX(幹材積成長量!$I$7:$K$148,MATCH((【入力】吸収量・排出量算定シート!$H178+(【入力】吸収量・排出量算定シート!CQ$17-【入力】吸収量・排出量算定シート!$CF$17)),幹材積成長量!$I$7:$I$148,0),MATCH(【入力】吸収量・排出量算定シート!$G178,幹材積成長量!$I$7:$K$7,0)),IF($F178="地位Ⅲ",INDEX(幹材積成長量!$O$7:$Q$148,MATCH((【入力】吸収量・排出量算定シート!$H178+(【入力】吸収量・排出量算定シート!CQ$17-【入力】吸収量・排出量算定シート!$CF$17)),幹材積成長量!$O$7:$O$148,0),MATCH(【入力】吸収量・排出量算定シート!$G178,幹材積成長量!$O$7:$Q$7,0)),INDEX(幹材積成長量!$L$7:$N$148,MATCH((【入力】吸収量・排出量算定シート!$H178+(【入力】吸収量・排出量算定シート!CQ$17-【入力】吸収量・排出量算定シート!$CF$17)),幹材積成長量!$L$7:$L$148,0),MATCH(【入力】吸収量・排出量算定シート!$G178,幹材積成長量!$L$7:$N$7,0)))),0)</f>
        <v>0</v>
      </c>
      <c r="CR178" s="2">
        <f>IFERROR(IF($F178="地位Ⅰ",INDEX(幹材積成長量!$I$7:$K$148,MATCH((【入力】吸収量・排出量算定シート!$H178+(【入力】吸収量・排出量算定シート!CR$17-【入力】吸収量・排出量算定シート!$CF$17)),幹材積成長量!$I$7:$I$148,0),MATCH(【入力】吸収量・排出量算定シート!$G178,幹材積成長量!$I$7:$K$7,0)),IF($F178="地位Ⅲ",INDEX(幹材積成長量!$O$7:$Q$148,MATCH((【入力】吸収量・排出量算定シート!$H178+(【入力】吸収量・排出量算定シート!CR$17-【入力】吸収量・排出量算定シート!$CF$17)),幹材積成長量!$O$7:$O$148,0),MATCH(【入力】吸収量・排出量算定シート!$G178,幹材積成長量!$O$7:$Q$7,0)),INDEX(幹材積成長量!$L$7:$N$148,MATCH((【入力】吸収量・排出量算定シート!$H178+(【入力】吸収量・排出量算定シート!CR$17-【入力】吸収量・排出量算定シート!$CF$17)),幹材積成長量!$L$7:$L$148,0),MATCH(【入力】吸収量・排出量算定シート!$G178,幹材積成長量!$L$7:$N$7,0)))),0)</f>
        <v>0</v>
      </c>
      <c r="CS178" s="2">
        <f>IFERROR(IF($F178="地位Ⅰ",INDEX(幹材積成長量!$I$7:$K$148,MATCH((【入力】吸収量・排出量算定シート!$H178+(【入力】吸収量・排出量算定シート!CS$17-【入力】吸収量・排出量算定シート!$CF$17)),幹材積成長量!$I$7:$I$148,0),MATCH(【入力】吸収量・排出量算定シート!$G178,幹材積成長量!$I$7:$K$7,0)),IF($F178="地位Ⅲ",INDEX(幹材積成長量!$O$7:$Q$148,MATCH((【入力】吸収量・排出量算定シート!$H178+(【入力】吸収量・排出量算定シート!CS$17-【入力】吸収量・排出量算定シート!$CF$17)),幹材積成長量!$O$7:$O$148,0),MATCH(【入力】吸収量・排出量算定シート!$G178,幹材積成長量!$O$7:$Q$7,0)),INDEX(幹材積成長量!$L$7:$N$148,MATCH((【入力】吸収量・排出量算定シート!$H178+(【入力】吸収量・排出量算定シート!CS$17-【入力】吸収量・排出量算定シート!$CF$17)),幹材積成長量!$L$7:$L$148,0),MATCH(【入力】吸収量・排出量算定シート!$G178,幹材積成長量!$L$7:$N$7,0)))),0)</f>
        <v>0</v>
      </c>
      <c r="CT178" s="2">
        <f>IFERROR(IF($F178="地位Ⅰ",INDEX(幹材積成長量!$I$7:$K$148,MATCH((【入力】吸収量・排出量算定シート!$H178+(【入力】吸収量・排出量算定シート!CT$17-【入力】吸収量・排出量算定シート!$CF$17)),幹材積成長量!$I$7:$I$148,0),MATCH(【入力】吸収量・排出量算定シート!$G178,幹材積成長量!$I$7:$K$7,0)),IF($F178="地位Ⅲ",INDEX(幹材積成長量!$O$7:$Q$148,MATCH((【入力】吸収量・排出量算定シート!$H178+(【入力】吸収量・排出量算定シート!CT$17-【入力】吸収量・排出量算定シート!$CF$17)),幹材積成長量!$O$7:$O$148,0),MATCH(【入力】吸収量・排出量算定シート!$G178,幹材積成長量!$O$7:$Q$7,0)),INDEX(幹材積成長量!$L$7:$N$148,MATCH((【入力】吸収量・排出量算定シート!$H178+(【入力】吸収量・排出量算定シート!CT$17-【入力】吸収量・排出量算定シート!$CF$17)),幹材積成長量!$L$7:$L$148,0),MATCH(【入力】吸収量・排出量算定シート!$G178,幹材積成長量!$L$7:$N$7,0)))),0)</f>
        <v>0</v>
      </c>
      <c r="CU178" s="2">
        <f>IFERROR(IF($F178="地位Ⅰ",INDEX(幹材積成長量!$I$7:$K$148,MATCH((【入力】吸収量・排出量算定シート!$H178+(【入力】吸収量・排出量算定シート!CU$17-【入力】吸収量・排出量算定シート!$CF$17)),幹材積成長量!$I$7:$I$148,0),MATCH(【入力】吸収量・排出量算定シート!$G178,幹材積成長量!$I$7:$K$7,0)),IF($F178="地位Ⅲ",INDEX(幹材積成長量!$O$7:$Q$148,MATCH((【入力】吸収量・排出量算定シート!$H178+(【入力】吸収量・排出量算定シート!CU$17-【入力】吸収量・排出量算定シート!$CF$17)),幹材積成長量!$O$7:$O$148,0),MATCH(【入力】吸収量・排出量算定シート!$G178,幹材積成長量!$O$7:$Q$7,0)),INDEX(幹材積成長量!$L$7:$N$148,MATCH((【入力】吸収量・排出量算定シート!$H178+(【入力】吸収量・排出量算定シート!CU$17-【入力】吸収量・排出量算定シート!$CF$17)),幹材積成長量!$L$7:$L$148,0),MATCH(【入力】吸収量・排出量算定シート!$G178,幹材積成長量!$L$7:$N$7,0)))),0)</f>
        <v>0</v>
      </c>
      <c r="CV178" s="2">
        <f>IFERROR(IF($F178="地位Ⅰ",INDEX(幹材積成長量!$I$7:$K$148,MATCH((【入力】吸収量・排出量算定シート!$H178+(【入力】吸収量・排出量算定シート!CV$17-【入力】吸収量・排出量算定シート!$CF$17)),幹材積成長量!$I$7:$I$148,0),MATCH(【入力】吸収量・排出量算定シート!$G178,幹材積成長量!$I$7:$K$7,0)),IF($F178="地位Ⅲ",INDEX(幹材積成長量!$O$7:$Q$148,MATCH((【入力】吸収量・排出量算定シート!$H178+(【入力】吸収量・排出量算定シート!CV$17-【入力】吸収量・排出量算定シート!$CF$17)),幹材積成長量!$O$7:$O$148,0),MATCH(【入力】吸収量・排出量算定シート!$G178,幹材積成長量!$O$7:$Q$7,0)),INDEX(幹材積成長量!$L$7:$N$148,MATCH((【入力】吸収量・排出量算定シート!$H178+(【入力】吸収量・排出量算定シート!CV$17-【入力】吸収量・排出量算定シート!$CF$17)),幹材積成長量!$L$7:$L$148,0),MATCH(【入力】吸収量・排出量算定シート!$G178,幹材積成長量!$L$7:$N$7,0)))),0)</f>
        <v>0</v>
      </c>
      <c r="CW178" s="2">
        <f t="shared" si="352"/>
        <v>0</v>
      </c>
      <c r="CX178" s="2">
        <f t="shared" si="353"/>
        <v>0</v>
      </c>
      <c r="CY178" s="2">
        <f t="shared" si="354"/>
        <v>0</v>
      </c>
      <c r="CZ178" s="2">
        <f t="shared" si="355"/>
        <v>0</v>
      </c>
      <c r="DA178" s="2">
        <f t="shared" si="356"/>
        <v>0</v>
      </c>
      <c r="DB178" s="2">
        <f t="shared" si="357"/>
        <v>0</v>
      </c>
      <c r="DC178" s="2">
        <f t="shared" si="358"/>
        <v>0</v>
      </c>
      <c r="DD178" s="2">
        <f t="shared" si="359"/>
        <v>0</v>
      </c>
      <c r="DE178" s="2">
        <f t="shared" si="360"/>
        <v>0</v>
      </c>
      <c r="DF178" s="2">
        <f t="shared" si="361"/>
        <v>0</v>
      </c>
      <c r="DG178" s="2">
        <f t="shared" si="362"/>
        <v>0</v>
      </c>
      <c r="DH178" s="2">
        <f t="shared" si="363"/>
        <v>0</v>
      </c>
      <c r="DI178" s="2">
        <f t="shared" si="364"/>
        <v>0</v>
      </c>
      <c r="DJ178" s="2">
        <f t="shared" si="365"/>
        <v>0</v>
      </c>
      <c r="DK178" s="2">
        <f t="shared" si="366"/>
        <v>0</v>
      </c>
      <c r="DL178" s="2">
        <f t="shared" si="367"/>
        <v>0</v>
      </c>
      <c r="DM178" s="2">
        <f t="shared" si="368"/>
        <v>0</v>
      </c>
      <c r="DN178" s="187">
        <f>IFERROR(IF($F178="地位Ⅰ",INDEX(幹材積成長量!$AE$7:$AG$14,8,MATCH(【入力】吸収量・排出量算定シート!$G178,幹材積成長量!$AE$7:$AG$7,0)),IF($F178="地位Ⅲ",INDEX(幹材積成長量!$AK$7:$AM$14,8,MATCH(【入力】吸収量・排出量算定シート!$G178,幹材積成長量!$AK$7:$AM$7,0)),INDEX(幹材積成長量!$AH$7:$AJ$14,8,MATCH(【入力】吸収量・排出量算定シート!$G178,幹材積成長量!$AH$7:$AJ$7,0)))),0)</f>
        <v>0</v>
      </c>
      <c r="DO178" s="187">
        <f>IFERROR(IF($F178="地位Ⅰ",INDEX(幹材積成長量!$AE$7:$AG$14,8,MATCH(【入力】吸収量・排出量算定シート!$G178,幹材積成長量!$AE$7:$AG$7,0)),IF($F178="地位Ⅲ",INDEX(幹材積成長量!$AK$7:$AM$14,8,MATCH(【入力】吸収量・排出量算定シート!$G178,幹材積成長量!$AK$7:$AM$7,0)),INDEX(幹材積成長量!$AH$7:$AJ$14,8,MATCH(【入力】吸収量・排出量算定シート!$G178,幹材積成長量!$AH$7:$AJ$7,0)))),0)</f>
        <v>0</v>
      </c>
      <c r="DP178" s="187">
        <f>IFERROR(IF($F178="地位Ⅰ",INDEX(幹材積成長量!$AE$7:$AG$14,8,MATCH(【入力】吸収量・排出量算定シート!$G178,幹材積成長量!$AE$7:$AG$7,0)),IF($F178="地位Ⅲ",INDEX(幹材積成長量!$AK$7:$AM$14,8,MATCH(【入力】吸収量・排出量算定シート!$G178,幹材積成長量!$AK$7:$AM$7,0)),INDEX(幹材積成長量!$AH$7:$AJ$14,8,MATCH(【入力】吸収量・排出量算定シート!$G178,幹材積成長量!$AH$7:$AJ$7,0)))),0)</f>
        <v>0</v>
      </c>
      <c r="DQ178" s="187">
        <f>IFERROR(IF($F178="地位Ⅰ",INDEX(幹材積成長量!$AE$7:$AG$14,8,MATCH(【入力】吸収量・排出量算定シート!$G178,幹材積成長量!$AE$7:$AG$7,0)),IF($F178="地位Ⅲ",INDEX(幹材積成長量!$AK$7:$AM$14,8,MATCH(【入力】吸収量・排出量算定シート!$G178,幹材積成長量!$AK$7:$AM$7,0)),INDEX(幹材積成長量!$AH$7:$AJ$14,8,MATCH(【入力】吸収量・排出量算定シート!$G178,幹材積成長量!$AH$7:$AJ$7,0)))),0)</f>
        <v>0</v>
      </c>
      <c r="DR178" s="187">
        <f>IFERROR(IF($F178="地位Ⅰ",INDEX(幹材積成長量!$AE$7:$AG$14,8,MATCH(【入力】吸収量・排出量算定シート!$G178,幹材積成長量!$AE$7:$AG$7,0)),IF($F178="地位Ⅲ",INDEX(幹材積成長量!$AK$7:$AM$14,8,MATCH(【入力】吸収量・排出量算定シート!$G178,幹材積成長量!$AK$7:$AM$7,0)),INDEX(幹材積成長量!$AH$7:$AJ$14,8,MATCH(【入力】吸収量・排出量算定シート!$G178,幹材積成長量!$AH$7:$AJ$7,0)))),0)</f>
        <v>0</v>
      </c>
      <c r="DS178" s="187">
        <f>IFERROR(IF($F178="地位Ⅰ",INDEX(幹材積成長量!$AE$7:$AG$14,8,MATCH(【入力】吸収量・排出量算定シート!$G178,幹材積成長量!$AE$7:$AG$7,0)),IF($F178="地位Ⅲ",INDEX(幹材積成長量!$AK$7:$AM$14,8,MATCH(【入力】吸収量・排出量算定シート!$G178,幹材積成長量!$AK$7:$AM$7,0)),INDEX(幹材積成長量!$AH$7:$AJ$14,8,MATCH(【入力】吸収量・排出量算定シート!$G178,幹材積成長量!$AH$7:$AJ$7,0)))),0)</f>
        <v>0</v>
      </c>
      <c r="DT178" s="187">
        <f>IFERROR(IF($F178="地位Ⅰ",INDEX(幹材積成長量!$AE$7:$AG$14,8,MATCH(【入力】吸収量・排出量算定シート!$G178,幹材積成長量!$AE$7:$AG$7,0)),IF($F178="地位Ⅲ",INDEX(幹材積成長量!$AK$7:$AM$14,8,MATCH(【入力】吸収量・排出量算定シート!$G178,幹材積成長量!$AK$7:$AM$7,0)),INDEX(幹材積成長量!$AH$7:$AJ$14,8,MATCH(【入力】吸収量・排出量算定シート!$G178,幹材積成長量!$AH$7:$AJ$7,0)))),0)</f>
        <v>0</v>
      </c>
      <c r="DU178" s="187">
        <f>IFERROR(IF($F178="地位Ⅰ",INDEX(幹材積成長量!$AE$7:$AG$14,8,MATCH(【入力】吸収量・排出量算定シート!$G178,幹材積成長量!$AE$7:$AG$7,0)),IF($F178="地位Ⅲ",INDEX(幹材積成長量!$AK$7:$AM$14,8,MATCH(【入力】吸収量・排出量算定シート!$G178,幹材積成長量!$AK$7:$AM$7,0)),INDEX(幹材積成長量!$AH$7:$AJ$14,8,MATCH(【入力】吸収量・排出量算定シート!$G178,幹材積成長量!$AH$7:$AJ$7,0)))),0)</f>
        <v>0</v>
      </c>
      <c r="DV178" s="187">
        <f>IFERROR(IF($F178="地位Ⅰ",INDEX(幹材積成長量!$AE$7:$AG$14,8,MATCH(【入力】吸収量・排出量算定シート!$G178,幹材積成長量!$AE$7:$AG$7,0)),IF($F178="地位Ⅲ",INDEX(幹材積成長量!$AK$7:$AM$14,8,MATCH(【入力】吸収量・排出量算定シート!$G178,幹材積成長量!$AK$7:$AM$7,0)),INDEX(幹材積成長量!$AH$7:$AJ$14,8,MATCH(【入力】吸収量・排出量算定シート!$G178,幹材積成長量!$AH$7:$AJ$7,0)))),0)</f>
        <v>0</v>
      </c>
      <c r="DW178" s="187">
        <f>IFERROR(IF($F178="地位Ⅰ",INDEX(幹材積成長量!$AE$7:$AG$14,8,MATCH(【入力】吸収量・排出量算定シート!$G178,幹材積成長量!$AE$7:$AG$7,0)),IF($F178="地位Ⅲ",INDEX(幹材積成長量!$AK$7:$AM$14,8,MATCH(【入力】吸収量・排出量算定シート!$G178,幹材積成長量!$AK$7:$AM$7,0)),INDEX(幹材積成長量!$AH$7:$AJ$14,8,MATCH(【入力】吸収量・排出量算定シート!$G178,幹材積成長量!$AH$7:$AJ$7,0)))),0)</f>
        <v>0</v>
      </c>
      <c r="DX178" s="187">
        <f>IFERROR(IF($F178="地位Ⅰ",INDEX(幹材積成長量!$AE$7:$AG$14,8,MATCH(【入力】吸収量・排出量算定シート!$G178,幹材積成長量!$AE$7:$AG$7,0)),IF($F178="地位Ⅲ",INDEX(幹材積成長量!$AK$7:$AM$14,8,MATCH(【入力】吸収量・排出量算定シート!$G178,幹材積成長量!$AK$7:$AM$7,0)),INDEX(幹材積成長量!$AH$7:$AJ$14,8,MATCH(【入力】吸収量・排出量算定シート!$G178,幹材積成長量!$AH$7:$AJ$7,0)))),0)</f>
        <v>0</v>
      </c>
      <c r="DY178" s="187">
        <f>IFERROR(IF($F178="地位Ⅰ",INDEX(幹材積成長量!$AE$7:$AG$14,8,MATCH(【入力】吸収量・排出量算定シート!$G178,幹材積成長量!$AE$7:$AG$7,0)),IF($F178="地位Ⅲ",INDEX(幹材積成長量!$AK$7:$AM$14,8,MATCH(【入力】吸収量・排出量算定シート!$G178,幹材積成長量!$AK$7:$AM$7,0)),INDEX(幹材積成長量!$AH$7:$AJ$14,8,MATCH(【入力】吸収量・排出量算定シート!$G178,幹材積成長量!$AH$7:$AJ$7,0)))),0)</f>
        <v>0</v>
      </c>
      <c r="DZ178" s="187">
        <f>IFERROR(IF($F178="地位Ⅰ",INDEX(幹材積成長量!$AE$7:$AG$14,8,MATCH(【入力】吸収量・排出量算定シート!$G178,幹材積成長量!$AE$7:$AG$7,0)),IF($F178="地位Ⅲ",INDEX(幹材積成長量!$AK$7:$AM$14,8,MATCH(【入力】吸収量・排出量算定シート!$G178,幹材積成長量!$AK$7:$AM$7,0)),INDEX(幹材積成長量!$AH$7:$AJ$14,8,MATCH(【入力】吸収量・排出量算定シート!$G178,幹材積成長量!$AH$7:$AJ$7,0)))),0)</f>
        <v>0</v>
      </c>
      <c r="EA178" s="187">
        <f>IFERROR(IF($F178="地位Ⅰ",INDEX(幹材積成長量!$AE$7:$AG$14,8,MATCH(【入力】吸収量・排出量算定シート!$G178,幹材積成長量!$AE$7:$AG$7,0)),IF($F178="地位Ⅲ",INDEX(幹材積成長量!$AK$7:$AM$14,8,MATCH(【入力】吸収量・排出量算定シート!$G178,幹材積成長量!$AK$7:$AM$7,0)),INDEX(幹材積成長量!$AH$7:$AJ$14,8,MATCH(【入力】吸収量・排出量算定シート!$G178,幹材積成長量!$AH$7:$AJ$7,0)))),0)</f>
        <v>0</v>
      </c>
      <c r="EB178" s="187">
        <f>IFERROR(IF($F178="地位Ⅰ",INDEX(幹材積成長量!$AE$7:$AG$14,8,MATCH(【入力】吸収量・排出量算定シート!$G178,幹材積成長量!$AE$7:$AG$7,0)),IF($F178="地位Ⅲ",INDEX(幹材積成長量!$AK$7:$AM$14,8,MATCH(【入力】吸収量・排出量算定シート!$G178,幹材積成長量!$AK$7:$AM$7,0)),INDEX(幹材積成長量!$AH$7:$AJ$14,8,MATCH(【入力】吸収量・排出量算定シート!$G178,幹材積成長量!$AH$7:$AJ$7,0)))),0)</f>
        <v>0</v>
      </c>
      <c r="EC178" s="187">
        <f>IFERROR(IF($F178="地位Ⅰ",INDEX(幹材積成長量!$AE$7:$AG$14,8,MATCH(【入力】吸収量・排出量算定シート!$G178,幹材積成長量!$AE$7:$AG$7,0)),IF($F178="地位Ⅲ",INDEX(幹材積成長量!$AK$7:$AM$14,8,MATCH(【入力】吸収量・排出量算定シート!$G178,幹材積成長量!$AK$7:$AM$7,0)),INDEX(幹材積成長量!$AH$7:$AJ$14,8,MATCH(【入力】吸収量・排出量算定シート!$G178,幹材積成長量!$AH$7:$AJ$7,0)))),0)</f>
        <v>0</v>
      </c>
      <c r="ED178" s="186">
        <f t="shared" si="369"/>
        <v>0</v>
      </c>
      <c r="EE178" s="186">
        <f t="shared" si="370"/>
        <v>0</v>
      </c>
      <c r="EF178" s="186">
        <f t="shared" si="371"/>
        <v>0</v>
      </c>
      <c r="EG178" s="186">
        <f t="shared" si="372"/>
        <v>0</v>
      </c>
      <c r="EH178" s="186">
        <f t="shared" si="373"/>
        <v>0</v>
      </c>
      <c r="EI178" s="186">
        <f t="shared" si="374"/>
        <v>0</v>
      </c>
      <c r="EJ178" s="186">
        <f t="shared" si="375"/>
        <v>0</v>
      </c>
      <c r="EK178" s="186">
        <f t="shared" si="376"/>
        <v>0</v>
      </c>
      <c r="EL178" s="186">
        <f t="shared" si="377"/>
        <v>0</v>
      </c>
      <c r="EM178" s="186">
        <f t="shared" si="378"/>
        <v>0</v>
      </c>
      <c r="EN178" s="186">
        <f t="shared" si="379"/>
        <v>0</v>
      </c>
      <c r="EO178" s="186">
        <f t="shared" si="380"/>
        <v>0</v>
      </c>
      <c r="EP178" s="186">
        <f t="shared" si="381"/>
        <v>0</v>
      </c>
      <c r="EQ178" s="186">
        <f t="shared" si="382"/>
        <v>0</v>
      </c>
      <c r="ER178" s="186">
        <f t="shared" si="383"/>
        <v>0</v>
      </c>
      <c r="ES178" s="186">
        <f t="shared" si="384"/>
        <v>0</v>
      </c>
      <c r="ET178" s="186">
        <f t="shared" si="385"/>
        <v>0</v>
      </c>
    </row>
    <row r="179" spans="2:150" x14ac:dyDescent="0.3">
      <c r="B179" s="3"/>
      <c r="C179" s="3"/>
      <c r="D179" s="3"/>
      <c r="E179" s="3"/>
      <c r="G179" s="217"/>
      <c r="J179" s="3"/>
      <c r="M179" s="187">
        <f>IFERROR(IF($F179="地位Ⅰ",INDEX(幹材積成長量!$S$7:$U$148,MATCH(【入力】吸収量・排出量算定シート!$H179+(M$17-$M$17),幹材積成長量!$S$7:$S$148,0),MATCH($G179,幹材積成長量!$S$7:$U$7,0)),IF($F179="地位Ⅲ",INDEX(幹材積成長量!$Y$7:$AA$148,MATCH(【入力】吸収量・排出量算定シート!$H179+(M$17-$M$17),幹材積成長量!$Y$7:$Y$148,0),MATCH($G179,幹材積成長量!$Y$7:$AA$7,0)),INDEX(幹材積成長量!$V$7:$X$148,MATCH(【入力】吸収量・排出量算定シート!$H179+(M$17-$M$17),幹材積成長量!$V$7:$V$148,0),MATCH($G179,幹材積成長量!$V$7:$X$7,0)))),0)</f>
        <v>0</v>
      </c>
      <c r="N179" s="187">
        <f>IFERROR(IF($F179="地位Ⅰ",INDEX(幹材積成長量!$S$7:$U$148,MATCH(【入力】吸収量・排出量算定シート!$H179+(N$17-$M$17),幹材積成長量!$S$7:$S$148,0),MATCH($G179,幹材積成長量!$S$7:$U$7,0)),IF($F179="地位Ⅲ",INDEX(幹材積成長量!$Y$7:$AA$148,MATCH(【入力】吸収量・排出量算定シート!$H179+(N$17-$M$17),幹材積成長量!$Y$7:$Y$148,0),MATCH($G179,幹材積成長量!$Y$7:$AA$7,0)),INDEX(幹材積成長量!$V$7:$X$148,MATCH(【入力】吸収量・排出量算定シート!$H179+(N$17-$M$17),幹材積成長量!$V$7:$V$148,0),MATCH($G179,幹材積成長量!$V$7:$X$7,0)))),0)</f>
        <v>0</v>
      </c>
      <c r="O179" s="187">
        <f>IFERROR(IF($F179="地位Ⅰ",INDEX(幹材積成長量!$S$7:$U$148,MATCH(【入力】吸収量・排出量算定シート!$H179+(O$17-$M$17),幹材積成長量!$S$7:$S$148,0),MATCH($G179,幹材積成長量!$S$7:$U$7,0)),IF($F179="地位Ⅲ",INDEX(幹材積成長量!$Y$7:$AA$148,MATCH(【入力】吸収量・排出量算定シート!$H179+(O$17-$M$17),幹材積成長量!$Y$7:$Y$148,0),MATCH($G179,幹材積成長量!$Y$7:$AA$7,0)),INDEX(幹材積成長量!$V$7:$X$148,MATCH(【入力】吸収量・排出量算定シート!$H179+(O$17-$M$17),幹材積成長量!$V$7:$V$148,0),MATCH($G179,幹材積成長量!$V$7:$X$7,0)))),0)</f>
        <v>0</v>
      </c>
      <c r="P179" s="187">
        <f>IFERROR(IF($F179="地位Ⅰ",INDEX(幹材積成長量!$S$7:$U$148,MATCH(【入力】吸収量・排出量算定シート!$H179+(P$17-$M$17),幹材積成長量!$S$7:$S$148,0),MATCH($G179,幹材積成長量!$S$7:$U$7,0)),IF($F179="地位Ⅲ",INDEX(幹材積成長量!$Y$7:$AA$148,MATCH(【入力】吸収量・排出量算定シート!$H179+(P$17-$M$17),幹材積成長量!$Y$7:$Y$148,0),MATCH($G179,幹材積成長量!$Y$7:$AA$7,0)),INDEX(幹材積成長量!$V$7:$X$148,MATCH(【入力】吸収量・排出量算定シート!$H179+(P$17-$M$17),幹材積成長量!$V$7:$V$148,0),MATCH($G179,幹材積成長量!$V$7:$X$7,0)))),0)</f>
        <v>0</v>
      </c>
      <c r="Q179" s="187">
        <f>IFERROR(IF($F179="地位Ⅰ",INDEX(幹材積成長量!$S$7:$U$148,MATCH(【入力】吸収量・排出量算定シート!$H179+(Q$17-$M$17),幹材積成長量!$S$7:$S$148,0),MATCH($G179,幹材積成長量!$S$7:$U$7,0)),IF($F179="地位Ⅲ",INDEX(幹材積成長量!$Y$7:$AA$148,MATCH(【入力】吸収量・排出量算定シート!$H179+(Q$17-$M$17),幹材積成長量!$Y$7:$Y$148,0),MATCH($G179,幹材積成長量!$Y$7:$AA$7,0)),INDEX(幹材積成長量!$V$7:$X$148,MATCH(【入力】吸収量・排出量算定シート!$H179+(Q$17-$M$17),幹材積成長量!$V$7:$V$148,0),MATCH($G179,幹材積成長量!$V$7:$X$7,0)))),0)</f>
        <v>0</v>
      </c>
      <c r="R179" s="187">
        <f>IFERROR(IF($F179="地位Ⅰ",INDEX(幹材積成長量!$S$7:$U$148,MATCH(【入力】吸収量・排出量算定シート!$H179+(R$17-$M$17),幹材積成長量!$S$7:$S$148,0),MATCH($G179,幹材積成長量!$S$7:$U$7,0)),IF($F179="地位Ⅲ",INDEX(幹材積成長量!$Y$7:$AA$148,MATCH(【入力】吸収量・排出量算定シート!$H179+(R$17-$M$17),幹材積成長量!$Y$7:$Y$148,0),MATCH($G179,幹材積成長量!$Y$7:$AA$7,0)),INDEX(幹材積成長量!$V$7:$X$148,MATCH(【入力】吸収量・排出量算定シート!$H179+(R$17-$M$17),幹材積成長量!$V$7:$V$148,0),MATCH($G179,幹材積成長量!$V$7:$X$7,0)))),0)</f>
        <v>0</v>
      </c>
      <c r="S179" s="187">
        <f>IFERROR(IF($F179="地位Ⅰ",INDEX(幹材積成長量!$S$7:$U$148,MATCH(【入力】吸収量・排出量算定シート!$H179+(S$17-$M$17),幹材積成長量!$S$7:$S$148,0),MATCH($G179,幹材積成長量!$S$7:$U$7,0)),IF($F179="地位Ⅲ",INDEX(幹材積成長量!$Y$7:$AA$148,MATCH(【入力】吸収量・排出量算定シート!$H179+(S$17-$M$17),幹材積成長量!$Y$7:$Y$148,0),MATCH($G179,幹材積成長量!$Y$7:$AA$7,0)),INDEX(幹材積成長量!$V$7:$X$148,MATCH(【入力】吸収量・排出量算定シート!$H179+(S$17-$M$17),幹材積成長量!$V$7:$V$148,0),MATCH($G179,幹材積成長量!$V$7:$X$7,0)))),0)</f>
        <v>0</v>
      </c>
      <c r="T179" s="187">
        <f>IFERROR(IF($F179="地位Ⅰ",INDEX(幹材積成長量!$S$7:$U$148,MATCH(【入力】吸収量・排出量算定シート!$H179+(T$17-$M$17),幹材積成長量!$S$7:$S$148,0),MATCH($G179,幹材積成長量!$S$7:$U$7,0)),IF($F179="地位Ⅲ",INDEX(幹材積成長量!$Y$7:$AA$148,MATCH(【入力】吸収量・排出量算定シート!$H179+(T$17-$M$17),幹材積成長量!$Y$7:$Y$148,0),MATCH($G179,幹材積成長量!$Y$7:$AA$7,0)),INDEX(幹材積成長量!$V$7:$X$148,MATCH(【入力】吸収量・排出量算定シート!$H179+(T$17-$M$17),幹材積成長量!$V$7:$V$148,0),MATCH($G179,幹材積成長量!$V$7:$X$7,0)))),0)</f>
        <v>0</v>
      </c>
      <c r="U179" s="187">
        <f>IFERROR(IF($F179="地位Ⅰ",INDEX(幹材積成長量!$S$7:$U$148,MATCH(【入力】吸収量・排出量算定シート!$H179+(U$17-$M$17),幹材積成長量!$S$7:$S$148,0),MATCH($G179,幹材積成長量!$S$7:$U$7,0)),IF($F179="地位Ⅲ",INDEX(幹材積成長量!$Y$7:$AA$148,MATCH(【入力】吸収量・排出量算定シート!$H179+(U$17-$M$17),幹材積成長量!$Y$7:$Y$148,0),MATCH($G179,幹材積成長量!$Y$7:$AA$7,0)),INDEX(幹材積成長量!$V$7:$X$148,MATCH(【入力】吸収量・排出量算定シート!$H179+(U$17-$M$17),幹材積成長量!$V$7:$V$148,0),MATCH($G179,幹材積成長量!$V$7:$X$7,0)))),0)</f>
        <v>0</v>
      </c>
      <c r="V179" s="187">
        <f>IFERROR(IF($F179="地位Ⅰ",INDEX(幹材積成長量!$S$7:$U$148,MATCH(【入力】吸収量・排出量算定シート!$H179+(V$17-$M$17),幹材積成長量!$S$7:$S$148,0),MATCH($G179,幹材積成長量!$S$7:$U$7,0)),IF($F179="地位Ⅲ",INDEX(幹材積成長量!$Y$7:$AA$148,MATCH(【入力】吸収量・排出量算定シート!$H179+(V$17-$M$17),幹材積成長量!$Y$7:$Y$148,0),MATCH($G179,幹材積成長量!$Y$7:$AA$7,0)),INDEX(幹材積成長量!$V$7:$X$148,MATCH(【入力】吸収量・排出量算定シート!$H179+(V$17-$M$17),幹材積成長量!$V$7:$V$148,0),MATCH($G179,幹材積成長量!$V$7:$X$7,0)))),0)</f>
        <v>0</v>
      </c>
      <c r="W179" s="187">
        <f>IFERROR(IF($F179="地位Ⅰ",INDEX(幹材積成長量!$S$7:$U$148,MATCH(【入力】吸収量・排出量算定シート!$H179+(W$17-$M$17),幹材積成長量!$S$7:$S$148,0),MATCH($G179,幹材積成長量!$S$7:$U$7,0)),IF($F179="地位Ⅲ",INDEX(幹材積成長量!$Y$7:$AA$148,MATCH(【入力】吸収量・排出量算定シート!$H179+(W$17-$M$17),幹材積成長量!$Y$7:$Y$148,0),MATCH($G179,幹材積成長量!$Y$7:$AA$7,0)),INDEX(幹材積成長量!$V$7:$X$148,MATCH(【入力】吸収量・排出量算定シート!$H179+(W$17-$M$17),幹材積成長量!$V$7:$V$148,0),MATCH($G179,幹材積成長量!$V$7:$X$7,0)))),0)</f>
        <v>0</v>
      </c>
      <c r="X179" s="187">
        <f>IFERROR(IF($F179="地位Ⅰ",INDEX(幹材積成長量!$S$7:$U$148,MATCH(【入力】吸収量・排出量算定シート!$H179+(X$17-$M$17),幹材積成長量!$S$7:$S$148,0),MATCH($G179,幹材積成長量!$S$7:$U$7,0)),IF($F179="地位Ⅲ",INDEX(幹材積成長量!$Y$7:$AA$148,MATCH(【入力】吸収量・排出量算定シート!$H179+(X$17-$M$17),幹材積成長量!$Y$7:$Y$148,0),MATCH($G179,幹材積成長量!$Y$7:$AA$7,0)),INDEX(幹材積成長量!$V$7:$X$148,MATCH(【入力】吸収量・排出量算定シート!$H179+(X$17-$M$17),幹材積成長量!$V$7:$V$148,0),MATCH($G179,幹材積成長量!$V$7:$X$7,0)))),0)</f>
        <v>0</v>
      </c>
      <c r="Y179" s="187">
        <f>IFERROR(IF($F179="地位Ⅰ",INDEX(幹材積成長量!$S$7:$U$148,MATCH(【入力】吸収量・排出量算定シート!$H179+(Y$17-$M$17),幹材積成長量!$S$7:$S$148,0),MATCH($G179,幹材積成長量!$S$7:$U$7,0)),IF($F179="地位Ⅲ",INDEX(幹材積成長量!$Y$7:$AA$148,MATCH(【入力】吸収量・排出量算定シート!$H179+(Y$17-$M$17),幹材積成長量!$Y$7:$Y$148,0),MATCH($G179,幹材積成長量!$Y$7:$AA$7,0)),INDEX(幹材積成長量!$V$7:$X$148,MATCH(【入力】吸収量・排出量算定シート!$H179+(Y$17-$M$17),幹材積成長量!$V$7:$V$148,0),MATCH($G179,幹材積成長量!$V$7:$X$7,0)))),0)</f>
        <v>0</v>
      </c>
      <c r="Z179" s="187">
        <f>IFERROR(IF($F179="地位Ⅰ",INDEX(幹材積成長量!$S$7:$U$148,MATCH(【入力】吸収量・排出量算定シート!$H179+(Z$17-$M$17),幹材積成長量!$S$7:$S$148,0),MATCH($G179,幹材積成長量!$S$7:$U$7,0)),IF($F179="地位Ⅲ",INDEX(幹材積成長量!$Y$7:$AA$148,MATCH(【入力】吸収量・排出量算定シート!$H179+(Z$17-$M$17),幹材積成長量!$Y$7:$Y$148,0),MATCH($G179,幹材積成長量!$Y$7:$AA$7,0)),INDEX(幹材積成長量!$V$7:$X$148,MATCH(【入力】吸収量・排出量算定シート!$H179+(Z$17-$M$17),幹材積成長量!$V$7:$V$148,0),MATCH($G179,幹材積成長量!$V$7:$X$7,0)))),0)</f>
        <v>0</v>
      </c>
      <c r="AA179" s="187">
        <f>IFERROR(IF($F179="地位Ⅰ",INDEX(幹材積成長量!$S$7:$U$148,MATCH(【入力】吸収量・排出量算定シート!$H179+(AA$17-$M$17),幹材積成長量!$S$7:$S$148,0),MATCH($G179,幹材積成長量!$S$7:$U$7,0)),IF($F179="地位Ⅲ",INDEX(幹材積成長量!$Y$7:$AA$148,MATCH(【入力】吸収量・排出量算定シート!$H179+(AA$17-$M$17),幹材積成長量!$Y$7:$Y$148,0),MATCH($G179,幹材積成長量!$Y$7:$AA$7,0)),INDEX(幹材積成長量!$V$7:$X$148,MATCH(【入力】吸収量・排出量算定シート!$H179+(AA$17-$M$17),幹材積成長量!$V$7:$V$148,0),MATCH($G179,幹材積成長量!$V$7:$X$7,0)))),0)</f>
        <v>0</v>
      </c>
      <c r="AB179" s="187">
        <f>IFERROR(IF($F179="地位Ⅰ",INDEX(幹材積成長量!$S$7:$U$148,MATCH(【入力】吸収量・排出量算定シート!$H179+(AB$17-$M$17),幹材積成長量!$S$7:$S$148,0),MATCH($G179,幹材積成長量!$S$7:$U$7,0)),IF($F179="地位Ⅲ",INDEX(幹材積成長量!$Y$7:$AA$148,MATCH(【入力】吸収量・排出量算定シート!$H179+(AB$17-$M$17),幹材積成長量!$Y$7:$Y$148,0),MATCH($G179,幹材積成長量!$Y$7:$AA$7,0)),INDEX(幹材積成長量!$V$7:$X$148,MATCH(【入力】吸収量・排出量算定シート!$H179+(AB$17-$M$17),幹材積成長量!$V$7:$V$148,0),MATCH($G179,幹材積成長量!$V$7:$X$7,0)))),0)</f>
        <v>0</v>
      </c>
      <c r="AC179" s="187">
        <f>IFERROR(IF($F179="地位Ⅰ",INDEX(幹材積成長量!$S$7:$U$148,MATCH(【入力】吸収量・排出量算定シート!$H179+(AC$17-$M$17),幹材積成長量!$S$7:$S$148,0),MATCH($G179,幹材積成長量!$S$7:$U$7,0)),IF($F179="地位Ⅲ",INDEX(幹材積成長量!$Y$7:$AA$148,MATCH(【入力】吸収量・排出量算定シート!$H179+(AC$17-$M$17),幹材積成長量!$Y$7:$Y$148,0),MATCH($G179,幹材積成長量!$Y$7:$AA$7,0)),INDEX(幹材積成長量!$V$7:$X$148,MATCH(【入力】吸収量・排出量算定シート!$H179+(AC$17-$M$17),幹材積成長量!$V$7:$V$148,0),MATCH($G179,幹材積成長量!$V$7:$X$7,0)))),0)</f>
        <v>0</v>
      </c>
      <c r="AD179" s="2">
        <f>IFERROR(INDEX('BEF（拡大係数）'!$A$4:$AO$154,MATCH(【入力】吸収量・排出量算定シート!$H179,'BEF（拡大係数）'!$A$4:$A$154,0),MATCH($G179,'BEF（拡大係数）'!$A$4:$AO$4,0)),0)</f>
        <v>0</v>
      </c>
      <c r="AE179" s="2">
        <f>IFERROR(INDEX('BEF（拡大係数）'!$A$4:$AO$154,MATCH(【入力】吸収量・排出量算定シート!$H179,'BEF（拡大係数）'!$A$4:$A$154,0),MATCH($G179,'BEF（拡大係数）'!$A$4:$AO$4,0)),0)</f>
        <v>0</v>
      </c>
      <c r="AF179" s="2">
        <f>IFERROR(INDEX('BEF（拡大係数）'!$A$4:$AO$154,MATCH(【入力】吸収量・排出量算定シート!$H179,'BEF（拡大係数）'!$A$4:$A$154,0),MATCH($G179,'BEF（拡大係数）'!$A$4:$AO$4,0)),0)</f>
        <v>0</v>
      </c>
      <c r="AG179" s="2">
        <f>IFERROR(INDEX('BEF（拡大係数）'!$A$4:$AO$154,MATCH(【入力】吸収量・排出量算定シート!$H179,'BEF（拡大係数）'!$A$4:$A$154,0),MATCH($G179,'BEF（拡大係数）'!$A$4:$AO$4,0)),0)</f>
        <v>0</v>
      </c>
      <c r="AH179" s="2">
        <f>IFERROR(INDEX('BEF（拡大係数）'!$A$4:$AO$154,MATCH(【入力】吸収量・排出量算定シート!$H179,'BEF（拡大係数）'!$A$4:$A$154,0),MATCH($G179,'BEF（拡大係数）'!$A$4:$AO$4,0)),0)</f>
        <v>0</v>
      </c>
      <c r="AI179" s="2">
        <f>IFERROR(INDEX('BEF（拡大係数）'!$A$4:$AO$154,MATCH(【入力】吸収量・排出量算定シート!$H179,'BEF（拡大係数）'!$A$4:$A$154,0),MATCH($G179,'BEF（拡大係数）'!$A$4:$AO$4,0)),0)</f>
        <v>0</v>
      </c>
      <c r="AJ179" s="2">
        <f>IFERROR(INDEX('BEF（拡大係数）'!$A$4:$AO$154,MATCH(【入力】吸収量・排出量算定シート!$H179,'BEF（拡大係数）'!$A$4:$A$154,0),MATCH($G179,'BEF（拡大係数）'!$A$4:$AO$4,0)),0)</f>
        <v>0</v>
      </c>
      <c r="AK179" s="2">
        <f>IFERROR(INDEX('BEF（拡大係数）'!$A$4:$AO$154,MATCH(【入力】吸収量・排出量算定シート!$H179,'BEF（拡大係数）'!$A$4:$A$154,0),MATCH($G179,'BEF（拡大係数）'!$A$4:$AO$4,0)),0)</f>
        <v>0</v>
      </c>
      <c r="AL179" s="2">
        <f>IFERROR(INDEX('BEF（拡大係数）'!$A$4:$AO$154,MATCH(【入力】吸収量・排出量算定シート!$H179,'BEF（拡大係数）'!$A$4:$A$154,0),MATCH($G179,'BEF（拡大係数）'!$A$4:$AO$4,0)),0)</f>
        <v>0</v>
      </c>
      <c r="AM179" s="2">
        <f>IFERROR(INDEX('BEF（拡大係数）'!$A$4:$AO$154,MATCH(【入力】吸収量・排出量算定シート!$H179,'BEF（拡大係数）'!$A$4:$A$154,0),MATCH($G179,'BEF（拡大係数）'!$A$4:$AO$4,0)),0)</f>
        <v>0</v>
      </c>
      <c r="AN179" s="2">
        <f>IFERROR(INDEX('BEF（拡大係数）'!$A$4:$AO$154,MATCH(【入力】吸収量・排出量算定シート!$H179,'BEF（拡大係数）'!$A$4:$A$154,0),MATCH($G179,'BEF（拡大係数）'!$A$4:$AO$4,0)),0)</f>
        <v>0</v>
      </c>
      <c r="AO179" s="2">
        <f>IFERROR(INDEX('BEF（拡大係数）'!$A$4:$AO$154,MATCH(【入力】吸収量・排出量算定シート!$H179,'BEF（拡大係数）'!$A$4:$A$154,0),MATCH($G179,'BEF（拡大係数）'!$A$4:$AO$4,0)),0)</f>
        <v>0</v>
      </c>
      <c r="AP179" s="2">
        <f>IFERROR(INDEX('BEF（拡大係数）'!$A$4:$AO$154,MATCH(【入力】吸収量・排出量算定シート!$H179,'BEF（拡大係数）'!$A$4:$A$154,0),MATCH($G179,'BEF（拡大係数）'!$A$4:$AO$4,0)),0)</f>
        <v>0</v>
      </c>
      <c r="AQ179" s="2">
        <f>IFERROR(INDEX('BEF（拡大係数）'!$A$4:$AO$154,MATCH(【入力】吸収量・排出量算定シート!$H179,'BEF（拡大係数）'!$A$4:$A$154,0),MATCH($G179,'BEF（拡大係数）'!$A$4:$AO$4,0)),0)</f>
        <v>0</v>
      </c>
      <c r="AR179" s="2">
        <f>IFERROR(INDEX('BEF（拡大係数）'!$A$4:$AO$154,MATCH(【入力】吸収量・排出量算定シート!$H179,'BEF（拡大係数）'!$A$4:$A$154,0),MATCH($G179,'BEF（拡大係数）'!$A$4:$AO$4,0)),0)</f>
        <v>0</v>
      </c>
      <c r="AS179" s="2">
        <f>IFERROR(INDEX('BEF（拡大係数）'!$A$4:$AO$154,MATCH(【入力】吸収量・排出量算定シート!$H179,'BEF（拡大係数）'!$A$4:$A$154,0),MATCH($G179,'BEF（拡大係数）'!$A$4:$AO$4,0)),0)</f>
        <v>0</v>
      </c>
      <c r="AT179" s="2">
        <f>IFERROR(INDEX('BEF（拡大係数）'!$A$4:$AO$154,MATCH(【入力】吸収量・排出量算定シート!$H179,'BEF（拡大係数）'!$A$4:$A$154,0),MATCH($G179,'BEF（拡大係数）'!$A$4:$AO$4,0)),0)</f>
        <v>0</v>
      </c>
      <c r="AU179" s="2">
        <f>IFERROR(VLOOKUP($G179,パラメータ_オリジナル!$B$6:$G$45,4,FALSE),0)</f>
        <v>0</v>
      </c>
      <c r="AV179" s="2">
        <f>IFERROR(VLOOKUP($G179,パラメータ_オリジナル!$B$6:$G$45,5,FALSE),0)</f>
        <v>0</v>
      </c>
      <c r="AW179" s="2">
        <f>IFERROR(VLOOKUP($G179,パラメータ_オリジナル!$B$6:$G$45,6,FALSE),0)</f>
        <v>0</v>
      </c>
      <c r="AX179" s="125">
        <f t="shared" si="318"/>
        <v>0</v>
      </c>
      <c r="AY179" s="125">
        <f t="shared" si="319"/>
        <v>0</v>
      </c>
      <c r="AZ179" s="125">
        <f t="shared" si="320"/>
        <v>0</v>
      </c>
      <c r="BA179" s="125">
        <f t="shared" si="321"/>
        <v>0</v>
      </c>
      <c r="BB179" s="125">
        <f t="shared" si="322"/>
        <v>0</v>
      </c>
      <c r="BC179" s="125">
        <f t="shared" si="323"/>
        <v>0</v>
      </c>
      <c r="BD179" s="125">
        <f t="shared" si="324"/>
        <v>0</v>
      </c>
      <c r="BE179" s="125">
        <f t="shared" si="325"/>
        <v>0</v>
      </c>
      <c r="BF179" s="125">
        <f t="shared" si="326"/>
        <v>0</v>
      </c>
      <c r="BG179" s="125">
        <f t="shared" si="327"/>
        <v>0</v>
      </c>
      <c r="BH179" s="125">
        <f t="shared" si="328"/>
        <v>0</v>
      </c>
      <c r="BI179" s="125">
        <f t="shared" si="329"/>
        <v>0</v>
      </c>
      <c r="BJ179" s="125">
        <f t="shared" si="330"/>
        <v>0</v>
      </c>
      <c r="BK179" s="125">
        <f t="shared" si="331"/>
        <v>0</v>
      </c>
      <c r="BL179" s="125">
        <f t="shared" si="332"/>
        <v>0</v>
      </c>
      <c r="BM179" s="125">
        <f t="shared" si="333"/>
        <v>0</v>
      </c>
      <c r="BN179" s="125">
        <f t="shared" si="334"/>
        <v>0</v>
      </c>
      <c r="BO179" s="125">
        <f t="shared" si="335"/>
        <v>0</v>
      </c>
      <c r="BP179" s="125">
        <f t="shared" si="336"/>
        <v>0</v>
      </c>
      <c r="BQ179" s="125">
        <f t="shared" si="337"/>
        <v>0</v>
      </c>
      <c r="BR179" s="125">
        <f t="shared" si="338"/>
        <v>0</v>
      </c>
      <c r="BS179" s="125">
        <f t="shared" si="339"/>
        <v>0</v>
      </c>
      <c r="BT179" s="125">
        <f t="shared" si="340"/>
        <v>0</v>
      </c>
      <c r="BU179" s="125">
        <f t="shared" si="341"/>
        <v>0</v>
      </c>
      <c r="BV179" s="125">
        <f t="shared" si="342"/>
        <v>0</v>
      </c>
      <c r="BW179" s="125">
        <f t="shared" si="343"/>
        <v>0</v>
      </c>
      <c r="BX179" s="125">
        <f t="shared" si="344"/>
        <v>0</v>
      </c>
      <c r="BY179" s="125">
        <f t="shared" si="345"/>
        <v>0</v>
      </c>
      <c r="BZ179" s="125">
        <f t="shared" si="346"/>
        <v>0</v>
      </c>
      <c r="CA179" s="125">
        <f t="shared" si="347"/>
        <v>0</v>
      </c>
      <c r="CB179" s="125">
        <f t="shared" si="348"/>
        <v>0</v>
      </c>
      <c r="CC179" s="125">
        <f t="shared" si="349"/>
        <v>0</v>
      </c>
      <c r="CD179" s="125">
        <f t="shared" si="350"/>
        <v>0</v>
      </c>
      <c r="CE179" s="125">
        <f t="shared" si="351"/>
        <v>0</v>
      </c>
      <c r="CF179" s="2">
        <f>IFERROR(IF($F179="地位Ⅰ",INDEX(幹材積成長量!$I$7:$K$148,MATCH((【入力】吸収量・排出量算定シート!$H179+(【入力】吸収量・排出量算定シート!CF$17-【入力】吸収量・排出量算定シート!$CF$17)),幹材積成長量!$I$7:$I$148,0),MATCH(【入力】吸収量・排出量算定シート!$G179,幹材積成長量!$I$7:$K$7,0)),IF($F179="地位Ⅲ",INDEX(幹材積成長量!$O$7:$Q$148,MATCH((【入力】吸収量・排出量算定シート!$H179+(【入力】吸収量・排出量算定シート!CF$17-【入力】吸収量・排出量算定シート!$CF$17)),幹材積成長量!$O$7:$O$148,0),MATCH(【入力】吸収量・排出量算定シート!$G179,幹材積成長量!$O$7:$Q$7,0)),INDEX(幹材積成長量!$L$7:$N$148,MATCH((【入力】吸収量・排出量算定シート!$H179+(【入力】吸収量・排出量算定シート!CF$17-【入力】吸収量・排出量算定シート!$CF$17)),幹材積成長量!$L$7:$L$148,0),MATCH(【入力】吸収量・排出量算定シート!$G179,幹材積成長量!$L$7:$N$7,0)))),0)</f>
        <v>0</v>
      </c>
      <c r="CG179" s="2">
        <f>IFERROR(IF($F179="地位Ⅰ",INDEX(幹材積成長量!$I$7:$K$148,MATCH((【入力】吸収量・排出量算定シート!$H179+(【入力】吸収量・排出量算定シート!CG$17-【入力】吸収量・排出量算定シート!$CF$17)),幹材積成長量!$I$7:$I$148,0),MATCH(【入力】吸収量・排出量算定シート!$G179,幹材積成長量!$I$7:$K$7,0)),IF($F179="地位Ⅲ",INDEX(幹材積成長量!$O$7:$Q$148,MATCH((【入力】吸収量・排出量算定シート!$H179+(【入力】吸収量・排出量算定シート!CG$17-【入力】吸収量・排出量算定シート!$CF$17)),幹材積成長量!$O$7:$O$148,0),MATCH(【入力】吸収量・排出量算定シート!$G179,幹材積成長量!$O$7:$Q$7,0)),INDEX(幹材積成長量!$L$7:$N$148,MATCH((【入力】吸収量・排出量算定シート!$H179+(【入力】吸収量・排出量算定シート!CG$17-【入力】吸収量・排出量算定シート!$CF$17)),幹材積成長量!$L$7:$L$148,0),MATCH(【入力】吸収量・排出量算定シート!$G179,幹材積成長量!$L$7:$N$7,0)))),0)</f>
        <v>0</v>
      </c>
      <c r="CH179" s="2">
        <f>IFERROR(IF($F179="地位Ⅰ",INDEX(幹材積成長量!$I$7:$K$148,MATCH((【入力】吸収量・排出量算定シート!$H179+(【入力】吸収量・排出量算定シート!CH$17-【入力】吸収量・排出量算定シート!$CF$17)),幹材積成長量!$I$7:$I$148,0),MATCH(【入力】吸収量・排出量算定シート!$G179,幹材積成長量!$I$7:$K$7,0)),IF($F179="地位Ⅲ",INDEX(幹材積成長量!$O$7:$Q$148,MATCH((【入力】吸収量・排出量算定シート!$H179+(【入力】吸収量・排出量算定シート!CH$17-【入力】吸収量・排出量算定シート!$CF$17)),幹材積成長量!$O$7:$O$148,0),MATCH(【入力】吸収量・排出量算定シート!$G179,幹材積成長量!$O$7:$Q$7,0)),INDEX(幹材積成長量!$L$7:$N$148,MATCH((【入力】吸収量・排出量算定シート!$H179+(【入力】吸収量・排出量算定シート!CH$17-【入力】吸収量・排出量算定シート!$CF$17)),幹材積成長量!$L$7:$L$148,0),MATCH(【入力】吸収量・排出量算定シート!$G179,幹材積成長量!$L$7:$N$7,0)))),0)</f>
        <v>0</v>
      </c>
      <c r="CI179" s="2">
        <f>IFERROR(IF($F179="地位Ⅰ",INDEX(幹材積成長量!$I$7:$K$148,MATCH((【入力】吸収量・排出量算定シート!$H179+(【入力】吸収量・排出量算定シート!CI$17-【入力】吸収量・排出量算定シート!$CF$17)),幹材積成長量!$I$7:$I$148,0),MATCH(【入力】吸収量・排出量算定シート!$G179,幹材積成長量!$I$7:$K$7,0)),IF($F179="地位Ⅲ",INDEX(幹材積成長量!$O$7:$Q$148,MATCH((【入力】吸収量・排出量算定シート!$H179+(【入力】吸収量・排出量算定シート!CI$17-【入力】吸収量・排出量算定シート!$CF$17)),幹材積成長量!$O$7:$O$148,0),MATCH(【入力】吸収量・排出量算定シート!$G179,幹材積成長量!$O$7:$Q$7,0)),INDEX(幹材積成長量!$L$7:$N$148,MATCH((【入力】吸収量・排出量算定シート!$H179+(【入力】吸収量・排出量算定シート!CI$17-【入力】吸収量・排出量算定シート!$CF$17)),幹材積成長量!$L$7:$L$148,0),MATCH(【入力】吸収量・排出量算定シート!$G179,幹材積成長量!$L$7:$N$7,0)))),0)</f>
        <v>0</v>
      </c>
      <c r="CJ179" s="2">
        <f>IFERROR(IF($F179="地位Ⅰ",INDEX(幹材積成長量!$I$7:$K$148,MATCH((【入力】吸収量・排出量算定シート!$H179+(【入力】吸収量・排出量算定シート!CJ$17-【入力】吸収量・排出量算定シート!$CF$17)),幹材積成長量!$I$7:$I$148,0),MATCH(【入力】吸収量・排出量算定シート!$G179,幹材積成長量!$I$7:$K$7,0)),IF($F179="地位Ⅲ",INDEX(幹材積成長量!$O$7:$Q$148,MATCH((【入力】吸収量・排出量算定シート!$H179+(【入力】吸収量・排出量算定シート!CJ$17-【入力】吸収量・排出量算定シート!$CF$17)),幹材積成長量!$O$7:$O$148,0),MATCH(【入力】吸収量・排出量算定シート!$G179,幹材積成長量!$O$7:$Q$7,0)),INDEX(幹材積成長量!$L$7:$N$148,MATCH((【入力】吸収量・排出量算定シート!$H179+(【入力】吸収量・排出量算定シート!CJ$17-【入力】吸収量・排出量算定シート!$CF$17)),幹材積成長量!$L$7:$L$148,0),MATCH(【入力】吸収量・排出量算定シート!$G179,幹材積成長量!$L$7:$N$7,0)))),0)</f>
        <v>0</v>
      </c>
      <c r="CK179" s="2">
        <f>IFERROR(IF($F179="地位Ⅰ",INDEX(幹材積成長量!$I$7:$K$148,MATCH((【入力】吸収量・排出量算定シート!$H179+(【入力】吸収量・排出量算定シート!CK$17-【入力】吸収量・排出量算定シート!$CF$17)),幹材積成長量!$I$7:$I$148,0),MATCH(【入力】吸収量・排出量算定シート!$G179,幹材積成長量!$I$7:$K$7,0)),IF($F179="地位Ⅲ",INDEX(幹材積成長量!$O$7:$Q$148,MATCH((【入力】吸収量・排出量算定シート!$H179+(【入力】吸収量・排出量算定シート!CK$17-【入力】吸収量・排出量算定シート!$CF$17)),幹材積成長量!$O$7:$O$148,0),MATCH(【入力】吸収量・排出量算定シート!$G179,幹材積成長量!$O$7:$Q$7,0)),INDEX(幹材積成長量!$L$7:$N$148,MATCH((【入力】吸収量・排出量算定シート!$H179+(【入力】吸収量・排出量算定シート!CK$17-【入力】吸収量・排出量算定シート!$CF$17)),幹材積成長量!$L$7:$L$148,0),MATCH(【入力】吸収量・排出量算定シート!$G179,幹材積成長量!$L$7:$N$7,0)))),0)</f>
        <v>0</v>
      </c>
      <c r="CL179" s="2">
        <f>IFERROR(IF($F179="地位Ⅰ",INDEX(幹材積成長量!$I$7:$K$148,MATCH((【入力】吸収量・排出量算定シート!$H179+(【入力】吸収量・排出量算定シート!CL$17-【入力】吸収量・排出量算定シート!$CF$17)),幹材積成長量!$I$7:$I$148,0),MATCH(【入力】吸収量・排出量算定シート!$G179,幹材積成長量!$I$7:$K$7,0)),IF($F179="地位Ⅲ",INDEX(幹材積成長量!$O$7:$Q$148,MATCH((【入力】吸収量・排出量算定シート!$H179+(【入力】吸収量・排出量算定シート!CL$17-【入力】吸収量・排出量算定シート!$CF$17)),幹材積成長量!$O$7:$O$148,0),MATCH(【入力】吸収量・排出量算定シート!$G179,幹材積成長量!$O$7:$Q$7,0)),INDEX(幹材積成長量!$L$7:$N$148,MATCH((【入力】吸収量・排出量算定シート!$H179+(【入力】吸収量・排出量算定シート!CL$17-【入力】吸収量・排出量算定シート!$CF$17)),幹材積成長量!$L$7:$L$148,0),MATCH(【入力】吸収量・排出量算定シート!$G179,幹材積成長量!$L$7:$N$7,0)))),0)</f>
        <v>0</v>
      </c>
      <c r="CM179" s="2">
        <f>IFERROR(IF($F179="地位Ⅰ",INDEX(幹材積成長量!$I$7:$K$148,MATCH((【入力】吸収量・排出量算定シート!$H179+(【入力】吸収量・排出量算定シート!CM$17-【入力】吸収量・排出量算定シート!$CF$17)),幹材積成長量!$I$7:$I$148,0),MATCH(【入力】吸収量・排出量算定シート!$G179,幹材積成長量!$I$7:$K$7,0)),IF($F179="地位Ⅲ",INDEX(幹材積成長量!$O$7:$Q$148,MATCH((【入力】吸収量・排出量算定シート!$H179+(【入力】吸収量・排出量算定シート!CM$17-【入力】吸収量・排出量算定シート!$CF$17)),幹材積成長量!$O$7:$O$148,0),MATCH(【入力】吸収量・排出量算定シート!$G179,幹材積成長量!$O$7:$Q$7,0)),INDEX(幹材積成長量!$L$7:$N$148,MATCH((【入力】吸収量・排出量算定シート!$H179+(【入力】吸収量・排出量算定シート!CM$17-【入力】吸収量・排出量算定シート!$CF$17)),幹材積成長量!$L$7:$L$148,0),MATCH(【入力】吸収量・排出量算定シート!$G179,幹材積成長量!$L$7:$N$7,0)))),0)</f>
        <v>0</v>
      </c>
      <c r="CN179" s="2">
        <f>IFERROR(IF($F179="地位Ⅰ",INDEX(幹材積成長量!$I$7:$K$148,MATCH((【入力】吸収量・排出量算定シート!$H179+(【入力】吸収量・排出量算定シート!CN$17-【入力】吸収量・排出量算定シート!$CF$17)),幹材積成長量!$I$7:$I$148,0),MATCH(【入力】吸収量・排出量算定シート!$G179,幹材積成長量!$I$7:$K$7,0)),IF($F179="地位Ⅲ",INDEX(幹材積成長量!$O$7:$Q$148,MATCH((【入力】吸収量・排出量算定シート!$H179+(【入力】吸収量・排出量算定シート!CN$17-【入力】吸収量・排出量算定シート!$CF$17)),幹材積成長量!$O$7:$O$148,0),MATCH(【入力】吸収量・排出量算定シート!$G179,幹材積成長量!$O$7:$Q$7,0)),INDEX(幹材積成長量!$L$7:$N$148,MATCH((【入力】吸収量・排出量算定シート!$H179+(【入力】吸収量・排出量算定シート!CN$17-【入力】吸収量・排出量算定シート!$CF$17)),幹材積成長量!$L$7:$L$148,0),MATCH(【入力】吸収量・排出量算定シート!$G179,幹材積成長量!$L$7:$N$7,0)))),0)</f>
        <v>0</v>
      </c>
      <c r="CO179" s="2">
        <f>IFERROR(IF($F179="地位Ⅰ",INDEX(幹材積成長量!$I$7:$K$148,MATCH((【入力】吸収量・排出量算定シート!$H179+(【入力】吸収量・排出量算定シート!CO$17-【入力】吸収量・排出量算定シート!$CF$17)),幹材積成長量!$I$7:$I$148,0),MATCH(【入力】吸収量・排出量算定シート!$G179,幹材積成長量!$I$7:$K$7,0)),IF($F179="地位Ⅲ",INDEX(幹材積成長量!$O$7:$Q$148,MATCH((【入力】吸収量・排出量算定シート!$H179+(【入力】吸収量・排出量算定シート!CO$17-【入力】吸収量・排出量算定シート!$CF$17)),幹材積成長量!$O$7:$O$148,0),MATCH(【入力】吸収量・排出量算定シート!$G179,幹材積成長量!$O$7:$Q$7,0)),INDEX(幹材積成長量!$L$7:$N$148,MATCH((【入力】吸収量・排出量算定シート!$H179+(【入力】吸収量・排出量算定シート!CO$17-【入力】吸収量・排出量算定シート!$CF$17)),幹材積成長量!$L$7:$L$148,0),MATCH(【入力】吸収量・排出量算定シート!$G179,幹材積成長量!$L$7:$N$7,0)))),0)</f>
        <v>0</v>
      </c>
      <c r="CP179" s="2">
        <f>IFERROR(IF($F179="地位Ⅰ",INDEX(幹材積成長量!$I$7:$K$148,MATCH((【入力】吸収量・排出量算定シート!$H179+(【入力】吸収量・排出量算定シート!CP$17-【入力】吸収量・排出量算定シート!$CF$17)),幹材積成長量!$I$7:$I$148,0),MATCH(【入力】吸収量・排出量算定シート!$G179,幹材積成長量!$I$7:$K$7,0)),IF($F179="地位Ⅲ",INDEX(幹材積成長量!$O$7:$Q$148,MATCH((【入力】吸収量・排出量算定シート!$H179+(【入力】吸収量・排出量算定シート!CP$17-【入力】吸収量・排出量算定シート!$CF$17)),幹材積成長量!$O$7:$O$148,0),MATCH(【入力】吸収量・排出量算定シート!$G179,幹材積成長量!$O$7:$Q$7,0)),INDEX(幹材積成長量!$L$7:$N$148,MATCH((【入力】吸収量・排出量算定シート!$H179+(【入力】吸収量・排出量算定シート!CP$17-【入力】吸収量・排出量算定シート!$CF$17)),幹材積成長量!$L$7:$L$148,0),MATCH(【入力】吸収量・排出量算定シート!$G179,幹材積成長量!$L$7:$N$7,0)))),0)</f>
        <v>0</v>
      </c>
      <c r="CQ179" s="2">
        <f>IFERROR(IF($F179="地位Ⅰ",INDEX(幹材積成長量!$I$7:$K$148,MATCH((【入力】吸収量・排出量算定シート!$H179+(【入力】吸収量・排出量算定シート!CQ$17-【入力】吸収量・排出量算定シート!$CF$17)),幹材積成長量!$I$7:$I$148,0),MATCH(【入力】吸収量・排出量算定シート!$G179,幹材積成長量!$I$7:$K$7,0)),IF($F179="地位Ⅲ",INDEX(幹材積成長量!$O$7:$Q$148,MATCH((【入力】吸収量・排出量算定シート!$H179+(【入力】吸収量・排出量算定シート!CQ$17-【入力】吸収量・排出量算定シート!$CF$17)),幹材積成長量!$O$7:$O$148,0),MATCH(【入力】吸収量・排出量算定シート!$G179,幹材積成長量!$O$7:$Q$7,0)),INDEX(幹材積成長量!$L$7:$N$148,MATCH((【入力】吸収量・排出量算定シート!$H179+(【入力】吸収量・排出量算定シート!CQ$17-【入力】吸収量・排出量算定シート!$CF$17)),幹材積成長量!$L$7:$L$148,0),MATCH(【入力】吸収量・排出量算定シート!$G179,幹材積成長量!$L$7:$N$7,0)))),0)</f>
        <v>0</v>
      </c>
      <c r="CR179" s="2">
        <f>IFERROR(IF($F179="地位Ⅰ",INDEX(幹材積成長量!$I$7:$K$148,MATCH((【入力】吸収量・排出量算定シート!$H179+(【入力】吸収量・排出量算定シート!CR$17-【入力】吸収量・排出量算定シート!$CF$17)),幹材積成長量!$I$7:$I$148,0),MATCH(【入力】吸収量・排出量算定シート!$G179,幹材積成長量!$I$7:$K$7,0)),IF($F179="地位Ⅲ",INDEX(幹材積成長量!$O$7:$Q$148,MATCH((【入力】吸収量・排出量算定シート!$H179+(【入力】吸収量・排出量算定シート!CR$17-【入力】吸収量・排出量算定シート!$CF$17)),幹材積成長量!$O$7:$O$148,0),MATCH(【入力】吸収量・排出量算定シート!$G179,幹材積成長量!$O$7:$Q$7,0)),INDEX(幹材積成長量!$L$7:$N$148,MATCH((【入力】吸収量・排出量算定シート!$H179+(【入力】吸収量・排出量算定シート!CR$17-【入力】吸収量・排出量算定シート!$CF$17)),幹材積成長量!$L$7:$L$148,0),MATCH(【入力】吸収量・排出量算定シート!$G179,幹材積成長量!$L$7:$N$7,0)))),0)</f>
        <v>0</v>
      </c>
      <c r="CS179" s="2">
        <f>IFERROR(IF($F179="地位Ⅰ",INDEX(幹材積成長量!$I$7:$K$148,MATCH((【入力】吸収量・排出量算定シート!$H179+(【入力】吸収量・排出量算定シート!CS$17-【入力】吸収量・排出量算定シート!$CF$17)),幹材積成長量!$I$7:$I$148,0),MATCH(【入力】吸収量・排出量算定シート!$G179,幹材積成長量!$I$7:$K$7,0)),IF($F179="地位Ⅲ",INDEX(幹材積成長量!$O$7:$Q$148,MATCH((【入力】吸収量・排出量算定シート!$H179+(【入力】吸収量・排出量算定シート!CS$17-【入力】吸収量・排出量算定シート!$CF$17)),幹材積成長量!$O$7:$O$148,0),MATCH(【入力】吸収量・排出量算定シート!$G179,幹材積成長量!$O$7:$Q$7,0)),INDEX(幹材積成長量!$L$7:$N$148,MATCH((【入力】吸収量・排出量算定シート!$H179+(【入力】吸収量・排出量算定シート!CS$17-【入力】吸収量・排出量算定シート!$CF$17)),幹材積成長量!$L$7:$L$148,0),MATCH(【入力】吸収量・排出量算定シート!$G179,幹材積成長量!$L$7:$N$7,0)))),0)</f>
        <v>0</v>
      </c>
      <c r="CT179" s="2">
        <f>IFERROR(IF($F179="地位Ⅰ",INDEX(幹材積成長量!$I$7:$K$148,MATCH((【入力】吸収量・排出量算定シート!$H179+(【入力】吸収量・排出量算定シート!CT$17-【入力】吸収量・排出量算定シート!$CF$17)),幹材積成長量!$I$7:$I$148,0),MATCH(【入力】吸収量・排出量算定シート!$G179,幹材積成長量!$I$7:$K$7,0)),IF($F179="地位Ⅲ",INDEX(幹材積成長量!$O$7:$Q$148,MATCH((【入力】吸収量・排出量算定シート!$H179+(【入力】吸収量・排出量算定シート!CT$17-【入力】吸収量・排出量算定シート!$CF$17)),幹材積成長量!$O$7:$O$148,0),MATCH(【入力】吸収量・排出量算定シート!$G179,幹材積成長量!$O$7:$Q$7,0)),INDEX(幹材積成長量!$L$7:$N$148,MATCH((【入力】吸収量・排出量算定シート!$H179+(【入力】吸収量・排出量算定シート!CT$17-【入力】吸収量・排出量算定シート!$CF$17)),幹材積成長量!$L$7:$L$148,0),MATCH(【入力】吸収量・排出量算定シート!$G179,幹材積成長量!$L$7:$N$7,0)))),0)</f>
        <v>0</v>
      </c>
      <c r="CU179" s="2">
        <f>IFERROR(IF($F179="地位Ⅰ",INDEX(幹材積成長量!$I$7:$K$148,MATCH((【入力】吸収量・排出量算定シート!$H179+(【入力】吸収量・排出量算定シート!CU$17-【入力】吸収量・排出量算定シート!$CF$17)),幹材積成長量!$I$7:$I$148,0),MATCH(【入力】吸収量・排出量算定シート!$G179,幹材積成長量!$I$7:$K$7,0)),IF($F179="地位Ⅲ",INDEX(幹材積成長量!$O$7:$Q$148,MATCH((【入力】吸収量・排出量算定シート!$H179+(【入力】吸収量・排出量算定シート!CU$17-【入力】吸収量・排出量算定シート!$CF$17)),幹材積成長量!$O$7:$O$148,0),MATCH(【入力】吸収量・排出量算定シート!$G179,幹材積成長量!$O$7:$Q$7,0)),INDEX(幹材積成長量!$L$7:$N$148,MATCH((【入力】吸収量・排出量算定シート!$H179+(【入力】吸収量・排出量算定シート!CU$17-【入力】吸収量・排出量算定シート!$CF$17)),幹材積成長量!$L$7:$L$148,0),MATCH(【入力】吸収量・排出量算定シート!$G179,幹材積成長量!$L$7:$N$7,0)))),0)</f>
        <v>0</v>
      </c>
      <c r="CV179" s="2">
        <f>IFERROR(IF($F179="地位Ⅰ",INDEX(幹材積成長量!$I$7:$K$148,MATCH((【入力】吸収量・排出量算定シート!$H179+(【入力】吸収量・排出量算定シート!CV$17-【入力】吸収量・排出量算定シート!$CF$17)),幹材積成長量!$I$7:$I$148,0),MATCH(【入力】吸収量・排出量算定シート!$G179,幹材積成長量!$I$7:$K$7,0)),IF($F179="地位Ⅲ",INDEX(幹材積成長量!$O$7:$Q$148,MATCH((【入力】吸収量・排出量算定シート!$H179+(【入力】吸収量・排出量算定シート!CV$17-【入力】吸収量・排出量算定シート!$CF$17)),幹材積成長量!$O$7:$O$148,0),MATCH(【入力】吸収量・排出量算定シート!$G179,幹材積成長量!$O$7:$Q$7,0)),INDEX(幹材積成長量!$L$7:$N$148,MATCH((【入力】吸収量・排出量算定シート!$H179+(【入力】吸収量・排出量算定シート!CV$17-【入力】吸収量・排出量算定シート!$CF$17)),幹材積成長量!$L$7:$L$148,0),MATCH(【入力】吸収量・排出量算定シート!$G179,幹材積成長量!$L$7:$N$7,0)))),0)</f>
        <v>0</v>
      </c>
      <c r="CW179" s="2">
        <f t="shared" si="352"/>
        <v>0</v>
      </c>
      <c r="CX179" s="2">
        <f t="shared" si="353"/>
        <v>0</v>
      </c>
      <c r="CY179" s="2">
        <f t="shared" si="354"/>
        <v>0</v>
      </c>
      <c r="CZ179" s="2">
        <f t="shared" si="355"/>
        <v>0</v>
      </c>
      <c r="DA179" s="2">
        <f t="shared" si="356"/>
        <v>0</v>
      </c>
      <c r="DB179" s="2">
        <f t="shared" si="357"/>
        <v>0</v>
      </c>
      <c r="DC179" s="2">
        <f t="shared" si="358"/>
        <v>0</v>
      </c>
      <c r="DD179" s="2">
        <f t="shared" si="359"/>
        <v>0</v>
      </c>
      <c r="DE179" s="2">
        <f t="shared" si="360"/>
        <v>0</v>
      </c>
      <c r="DF179" s="2">
        <f t="shared" si="361"/>
        <v>0</v>
      </c>
      <c r="DG179" s="2">
        <f t="shared" si="362"/>
        <v>0</v>
      </c>
      <c r="DH179" s="2">
        <f t="shared" si="363"/>
        <v>0</v>
      </c>
      <c r="DI179" s="2">
        <f t="shared" si="364"/>
        <v>0</v>
      </c>
      <c r="DJ179" s="2">
        <f t="shared" si="365"/>
        <v>0</v>
      </c>
      <c r="DK179" s="2">
        <f t="shared" si="366"/>
        <v>0</v>
      </c>
      <c r="DL179" s="2">
        <f t="shared" si="367"/>
        <v>0</v>
      </c>
      <c r="DM179" s="2">
        <f t="shared" si="368"/>
        <v>0</v>
      </c>
      <c r="DN179" s="187">
        <f>IFERROR(IF($F179="地位Ⅰ",INDEX(幹材積成長量!$AE$7:$AG$14,8,MATCH(【入力】吸収量・排出量算定シート!$G179,幹材積成長量!$AE$7:$AG$7,0)),IF($F179="地位Ⅲ",INDEX(幹材積成長量!$AK$7:$AM$14,8,MATCH(【入力】吸収量・排出量算定シート!$G179,幹材積成長量!$AK$7:$AM$7,0)),INDEX(幹材積成長量!$AH$7:$AJ$14,8,MATCH(【入力】吸収量・排出量算定シート!$G179,幹材積成長量!$AH$7:$AJ$7,0)))),0)</f>
        <v>0</v>
      </c>
      <c r="DO179" s="187">
        <f>IFERROR(IF($F179="地位Ⅰ",INDEX(幹材積成長量!$AE$7:$AG$14,8,MATCH(【入力】吸収量・排出量算定シート!$G179,幹材積成長量!$AE$7:$AG$7,0)),IF($F179="地位Ⅲ",INDEX(幹材積成長量!$AK$7:$AM$14,8,MATCH(【入力】吸収量・排出量算定シート!$G179,幹材積成長量!$AK$7:$AM$7,0)),INDEX(幹材積成長量!$AH$7:$AJ$14,8,MATCH(【入力】吸収量・排出量算定シート!$G179,幹材積成長量!$AH$7:$AJ$7,0)))),0)</f>
        <v>0</v>
      </c>
      <c r="DP179" s="187">
        <f>IFERROR(IF($F179="地位Ⅰ",INDEX(幹材積成長量!$AE$7:$AG$14,8,MATCH(【入力】吸収量・排出量算定シート!$G179,幹材積成長量!$AE$7:$AG$7,0)),IF($F179="地位Ⅲ",INDEX(幹材積成長量!$AK$7:$AM$14,8,MATCH(【入力】吸収量・排出量算定シート!$G179,幹材積成長量!$AK$7:$AM$7,0)),INDEX(幹材積成長量!$AH$7:$AJ$14,8,MATCH(【入力】吸収量・排出量算定シート!$G179,幹材積成長量!$AH$7:$AJ$7,0)))),0)</f>
        <v>0</v>
      </c>
      <c r="DQ179" s="187">
        <f>IFERROR(IF($F179="地位Ⅰ",INDEX(幹材積成長量!$AE$7:$AG$14,8,MATCH(【入力】吸収量・排出量算定シート!$G179,幹材積成長量!$AE$7:$AG$7,0)),IF($F179="地位Ⅲ",INDEX(幹材積成長量!$AK$7:$AM$14,8,MATCH(【入力】吸収量・排出量算定シート!$G179,幹材積成長量!$AK$7:$AM$7,0)),INDEX(幹材積成長量!$AH$7:$AJ$14,8,MATCH(【入力】吸収量・排出量算定シート!$G179,幹材積成長量!$AH$7:$AJ$7,0)))),0)</f>
        <v>0</v>
      </c>
      <c r="DR179" s="187">
        <f>IFERROR(IF($F179="地位Ⅰ",INDEX(幹材積成長量!$AE$7:$AG$14,8,MATCH(【入力】吸収量・排出量算定シート!$G179,幹材積成長量!$AE$7:$AG$7,0)),IF($F179="地位Ⅲ",INDEX(幹材積成長量!$AK$7:$AM$14,8,MATCH(【入力】吸収量・排出量算定シート!$G179,幹材積成長量!$AK$7:$AM$7,0)),INDEX(幹材積成長量!$AH$7:$AJ$14,8,MATCH(【入力】吸収量・排出量算定シート!$G179,幹材積成長量!$AH$7:$AJ$7,0)))),0)</f>
        <v>0</v>
      </c>
      <c r="DS179" s="187">
        <f>IFERROR(IF($F179="地位Ⅰ",INDEX(幹材積成長量!$AE$7:$AG$14,8,MATCH(【入力】吸収量・排出量算定シート!$G179,幹材積成長量!$AE$7:$AG$7,0)),IF($F179="地位Ⅲ",INDEX(幹材積成長量!$AK$7:$AM$14,8,MATCH(【入力】吸収量・排出量算定シート!$G179,幹材積成長量!$AK$7:$AM$7,0)),INDEX(幹材積成長量!$AH$7:$AJ$14,8,MATCH(【入力】吸収量・排出量算定シート!$G179,幹材積成長量!$AH$7:$AJ$7,0)))),0)</f>
        <v>0</v>
      </c>
      <c r="DT179" s="187">
        <f>IFERROR(IF($F179="地位Ⅰ",INDEX(幹材積成長量!$AE$7:$AG$14,8,MATCH(【入力】吸収量・排出量算定シート!$G179,幹材積成長量!$AE$7:$AG$7,0)),IF($F179="地位Ⅲ",INDEX(幹材積成長量!$AK$7:$AM$14,8,MATCH(【入力】吸収量・排出量算定シート!$G179,幹材積成長量!$AK$7:$AM$7,0)),INDEX(幹材積成長量!$AH$7:$AJ$14,8,MATCH(【入力】吸収量・排出量算定シート!$G179,幹材積成長量!$AH$7:$AJ$7,0)))),0)</f>
        <v>0</v>
      </c>
      <c r="DU179" s="187">
        <f>IFERROR(IF($F179="地位Ⅰ",INDEX(幹材積成長量!$AE$7:$AG$14,8,MATCH(【入力】吸収量・排出量算定シート!$G179,幹材積成長量!$AE$7:$AG$7,0)),IF($F179="地位Ⅲ",INDEX(幹材積成長量!$AK$7:$AM$14,8,MATCH(【入力】吸収量・排出量算定シート!$G179,幹材積成長量!$AK$7:$AM$7,0)),INDEX(幹材積成長量!$AH$7:$AJ$14,8,MATCH(【入力】吸収量・排出量算定シート!$G179,幹材積成長量!$AH$7:$AJ$7,0)))),0)</f>
        <v>0</v>
      </c>
      <c r="DV179" s="187">
        <f>IFERROR(IF($F179="地位Ⅰ",INDEX(幹材積成長量!$AE$7:$AG$14,8,MATCH(【入力】吸収量・排出量算定シート!$G179,幹材積成長量!$AE$7:$AG$7,0)),IF($F179="地位Ⅲ",INDEX(幹材積成長量!$AK$7:$AM$14,8,MATCH(【入力】吸収量・排出量算定シート!$G179,幹材積成長量!$AK$7:$AM$7,0)),INDEX(幹材積成長量!$AH$7:$AJ$14,8,MATCH(【入力】吸収量・排出量算定シート!$G179,幹材積成長量!$AH$7:$AJ$7,0)))),0)</f>
        <v>0</v>
      </c>
      <c r="DW179" s="187">
        <f>IFERROR(IF($F179="地位Ⅰ",INDEX(幹材積成長量!$AE$7:$AG$14,8,MATCH(【入力】吸収量・排出量算定シート!$G179,幹材積成長量!$AE$7:$AG$7,0)),IF($F179="地位Ⅲ",INDEX(幹材積成長量!$AK$7:$AM$14,8,MATCH(【入力】吸収量・排出量算定シート!$G179,幹材積成長量!$AK$7:$AM$7,0)),INDEX(幹材積成長量!$AH$7:$AJ$14,8,MATCH(【入力】吸収量・排出量算定シート!$G179,幹材積成長量!$AH$7:$AJ$7,0)))),0)</f>
        <v>0</v>
      </c>
      <c r="DX179" s="187">
        <f>IFERROR(IF($F179="地位Ⅰ",INDEX(幹材積成長量!$AE$7:$AG$14,8,MATCH(【入力】吸収量・排出量算定シート!$G179,幹材積成長量!$AE$7:$AG$7,0)),IF($F179="地位Ⅲ",INDEX(幹材積成長量!$AK$7:$AM$14,8,MATCH(【入力】吸収量・排出量算定シート!$G179,幹材積成長量!$AK$7:$AM$7,0)),INDEX(幹材積成長量!$AH$7:$AJ$14,8,MATCH(【入力】吸収量・排出量算定シート!$G179,幹材積成長量!$AH$7:$AJ$7,0)))),0)</f>
        <v>0</v>
      </c>
      <c r="DY179" s="187">
        <f>IFERROR(IF($F179="地位Ⅰ",INDEX(幹材積成長量!$AE$7:$AG$14,8,MATCH(【入力】吸収量・排出量算定シート!$G179,幹材積成長量!$AE$7:$AG$7,0)),IF($F179="地位Ⅲ",INDEX(幹材積成長量!$AK$7:$AM$14,8,MATCH(【入力】吸収量・排出量算定シート!$G179,幹材積成長量!$AK$7:$AM$7,0)),INDEX(幹材積成長量!$AH$7:$AJ$14,8,MATCH(【入力】吸収量・排出量算定シート!$G179,幹材積成長量!$AH$7:$AJ$7,0)))),0)</f>
        <v>0</v>
      </c>
      <c r="DZ179" s="187">
        <f>IFERROR(IF($F179="地位Ⅰ",INDEX(幹材積成長量!$AE$7:$AG$14,8,MATCH(【入力】吸収量・排出量算定シート!$G179,幹材積成長量!$AE$7:$AG$7,0)),IF($F179="地位Ⅲ",INDEX(幹材積成長量!$AK$7:$AM$14,8,MATCH(【入力】吸収量・排出量算定シート!$G179,幹材積成長量!$AK$7:$AM$7,0)),INDEX(幹材積成長量!$AH$7:$AJ$14,8,MATCH(【入力】吸収量・排出量算定シート!$G179,幹材積成長量!$AH$7:$AJ$7,0)))),0)</f>
        <v>0</v>
      </c>
      <c r="EA179" s="187">
        <f>IFERROR(IF($F179="地位Ⅰ",INDEX(幹材積成長量!$AE$7:$AG$14,8,MATCH(【入力】吸収量・排出量算定シート!$G179,幹材積成長量!$AE$7:$AG$7,0)),IF($F179="地位Ⅲ",INDEX(幹材積成長量!$AK$7:$AM$14,8,MATCH(【入力】吸収量・排出量算定シート!$G179,幹材積成長量!$AK$7:$AM$7,0)),INDEX(幹材積成長量!$AH$7:$AJ$14,8,MATCH(【入力】吸収量・排出量算定シート!$G179,幹材積成長量!$AH$7:$AJ$7,0)))),0)</f>
        <v>0</v>
      </c>
      <c r="EB179" s="187">
        <f>IFERROR(IF($F179="地位Ⅰ",INDEX(幹材積成長量!$AE$7:$AG$14,8,MATCH(【入力】吸収量・排出量算定シート!$G179,幹材積成長量!$AE$7:$AG$7,0)),IF($F179="地位Ⅲ",INDEX(幹材積成長量!$AK$7:$AM$14,8,MATCH(【入力】吸収量・排出量算定シート!$G179,幹材積成長量!$AK$7:$AM$7,0)),INDEX(幹材積成長量!$AH$7:$AJ$14,8,MATCH(【入力】吸収量・排出量算定シート!$G179,幹材積成長量!$AH$7:$AJ$7,0)))),0)</f>
        <v>0</v>
      </c>
      <c r="EC179" s="187">
        <f>IFERROR(IF($F179="地位Ⅰ",INDEX(幹材積成長量!$AE$7:$AG$14,8,MATCH(【入力】吸収量・排出量算定シート!$G179,幹材積成長量!$AE$7:$AG$7,0)),IF($F179="地位Ⅲ",INDEX(幹材積成長量!$AK$7:$AM$14,8,MATCH(【入力】吸収量・排出量算定シート!$G179,幹材積成長量!$AK$7:$AM$7,0)),INDEX(幹材積成長量!$AH$7:$AJ$14,8,MATCH(【入力】吸収量・排出量算定シート!$G179,幹材積成長量!$AH$7:$AJ$7,0)))),0)</f>
        <v>0</v>
      </c>
      <c r="ED179" s="186">
        <f t="shared" si="369"/>
        <v>0</v>
      </c>
      <c r="EE179" s="186">
        <f t="shared" si="370"/>
        <v>0</v>
      </c>
      <c r="EF179" s="186">
        <f t="shared" si="371"/>
        <v>0</v>
      </c>
      <c r="EG179" s="186">
        <f t="shared" si="372"/>
        <v>0</v>
      </c>
      <c r="EH179" s="186">
        <f t="shared" si="373"/>
        <v>0</v>
      </c>
      <c r="EI179" s="186">
        <f t="shared" si="374"/>
        <v>0</v>
      </c>
      <c r="EJ179" s="186">
        <f t="shared" si="375"/>
        <v>0</v>
      </c>
      <c r="EK179" s="186">
        <f t="shared" si="376"/>
        <v>0</v>
      </c>
      <c r="EL179" s="186">
        <f t="shared" si="377"/>
        <v>0</v>
      </c>
      <c r="EM179" s="186">
        <f t="shared" si="378"/>
        <v>0</v>
      </c>
      <c r="EN179" s="186">
        <f t="shared" si="379"/>
        <v>0</v>
      </c>
      <c r="EO179" s="186">
        <f t="shared" si="380"/>
        <v>0</v>
      </c>
      <c r="EP179" s="186">
        <f t="shared" si="381"/>
        <v>0</v>
      </c>
      <c r="EQ179" s="186">
        <f t="shared" si="382"/>
        <v>0</v>
      </c>
      <c r="ER179" s="186">
        <f t="shared" si="383"/>
        <v>0</v>
      </c>
      <c r="ES179" s="186">
        <f t="shared" si="384"/>
        <v>0</v>
      </c>
      <c r="ET179" s="186">
        <f t="shared" si="385"/>
        <v>0</v>
      </c>
    </row>
    <row r="180" spans="2:150" x14ac:dyDescent="0.3">
      <c r="B180" s="3"/>
      <c r="C180" s="3"/>
      <c r="D180" s="3"/>
      <c r="E180" s="3"/>
      <c r="G180" s="217"/>
      <c r="J180" s="3"/>
      <c r="M180" s="187">
        <f>IFERROR(IF($F180="地位Ⅰ",INDEX(幹材積成長量!$S$7:$U$148,MATCH(【入力】吸収量・排出量算定シート!$H180+(M$17-$M$17),幹材積成長量!$S$7:$S$148,0),MATCH($G180,幹材積成長量!$S$7:$U$7,0)),IF($F180="地位Ⅲ",INDEX(幹材積成長量!$Y$7:$AA$148,MATCH(【入力】吸収量・排出量算定シート!$H180+(M$17-$M$17),幹材積成長量!$Y$7:$Y$148,0),MATCH($G180,幹材積成長量!$Y$7:$AA$7,0)),INDEX(幹材積成長量!$V$7:$X$148,MATCH(【入力】吸収量・排出量算定シート!$H180+(M$17-$M$17),幹材積成長量!$V$7:$V$148,0),MATCH($G180,幹材積成長量!$V$7:$X$7,0)))),0)</f>
        <v>0</v>
      </c>
      <c r="N180" s="187">
        <f>IFERROR(IF($F180="地位Ⅰ",INDEX(幹材積成長量!$S$7:$U$148,MATCH(【入力】吸収量・排出量算定シート!$H180+(N$17-$M$17),幹材積成長量!$S$7:$S$148,0),MATCH($G180,幹材積成長量!$S$7:$U$7,0)),IF($F180="地位Ⅲ",INDEX(幹材積成長量!$Y$7:$AA$148,MATCH(【入力】吸収量・排出量算定シート!$H180+(N$17-$M$17),幹材積成長量!$Y$7:$Y$148,0),MATCH($G180,幹材積成長量!$Y$7:$AA$7,0)),INDEX(幹材積成長量!$V$7:$X$148,MATCH(【入力】吸収量・排出量算定シート!$H180+(N$17-$M$17),幹材積成長量!$V$7:$V$148,0),MATCH($G180,幹材積成長量!$V$7:$X$7,0)))),0)</f>
        <v>0</v>
      </c>
      <c r="O180" s="187">
        <f>IFERROR(IF($F180="地位Ⅰ",INDEX(幹材積成長量!$S$7:$U$148,MATCH(【入力】吸収量・排出量算定シート!$H180+(O$17-$M$17),幹材積成長量!$S$7:$S$148,0),MATCH($G180,幹材積成長量!$S$7:$U$7,0)),IF($F180="地位Ⅲ",INDEX(幹材積成長量!$Y$7:$AA$148,MATCH(【入力】吸収量・排出量算定シート!$H180+(O$17-$M$17),幹材積成長量!$Y$7:$Y$148,0),MATCH($G180,幹材積成長量!$Y$7:$AA$7,0)),INDEX(幹材積成長量!$V$7:$X$148,MATCH(【入力】吸収量・排出量算定シート!$H180+(O$17-$M$17),幹材積成長量!$V$7:$V$148,0),MATCH($G180,幹材積成長量!$V$7:$X$7,0)))),0)</f>
        <v>0</v>
      </c>
      <c r="P180" s="187">
        <f>IFERROR(IF($F180="地位Ⅰ",INDEX(幹材積成長量!$S$7:$U$148,MATCH(【入力】吸収量・排出量算定シート!$H180+(P$17-$M$17),幹材積成長量!$S$7:$S$148,0),MATCH($G180,幹材積成長量!$S$7:$U$7,0)),IF($F180="地位Ⅲ",INDEX(幹材積成長量!$Y$7:$AA$148,MATCH(【入力】吸収量・排出量算定シート!$H180+(P$17-$M$17),幹材積成長量!$Y$7:$Y$148,0),MATCH($G180,幹材積成長量!$Y$7:$AA$7,0)),INDEX(幹材積成長量!$V$7:$X$148,MATCH(【入力】吸収量・排出量算定シート!$H180+(P$17-$M$17),幹材積成長量!$V$7:$V$148,0),MATCH($G180,幹材積成長量!$V$7:$X$7,0)))),0)</f>
        <v>0</v>
      </c>
      <c r="Q180" s="187">
        <f>IFERROR(IF($F180="地位Ⅰ",INDEX(幹材積成長量!$S$7:$U$148,MATCH(【入力】吸収量・排出量算定シート!$H180+(Q$17-$M$17),幹材積成長量!$S$7:$S$148,0),MATCH($G180,幹材積成長量!$S$7:$U$7,0)),IF($F180="地位Ⅲ",INDEX(幹材積成長量!$Y$7:$AA$148,MATCH(【入力】吸収量・排出量算定シート!$H180+(Q$17-$M$17),幹材積成長量!$Y$7:$Y$148,0),MATCH($G180,幹材積成長量!$Y$7:$AA$7,0)),INDEX(幹材積成長量!$V$7:$X$148,MATCH(【入力】吸収量・排出量算定シート!$H180+(Q$17-$M$17),幹材積成長量!$V$7:$V$148,0),MATCH($G180,幹材積成長量!$V$7:$X$7,0)))),0)</f>
        <v>0</v>
      </c>
      <c r="R180" s="187">
        <f>IFERROR(IF($F180="地位Ⅰ",INDEX(幹材積成長量!$S$7:$U$148,MATCH(【入力】吸収量・排出量算定シート!$H180+(R$17-$M$17),幹材積成長量!$S$7:$S$148,0),MATCH($G180,幹材積成長量!$S$7:$U$7,0)),IF($F180="地位Ⅲ",INDEX(幹材積成長量!$Y$7:$AA$148,MATCH(【入力】吸収量・排出量算定シート!$H180+(R$17-$M$17),幹材積成長量!$Y$7:$Y$148,0),MATCH($G180,幹材積成長量!$Y$7:$AA$7,0)),INDEX(幹材積成長量!$V$7:$X$148,MATCH(【入力】吸収量・排出量算定シート!$H180+(R$17-$M$17),幹材積成長量!$V$7:$V$148,0),MATCH($G180,幹材積成長量!$V$7:$X$7,0)))),0)</f>
        <v>0</v>
      </c>
      <c r="S180" s="187">
        <f>IFERROR(IF($F180="地位Ⅰ",INDEX(幹材積成長量!$S$7:$U$148,MATCH(【入力】吸収量・排出量算定シート!$H180+(S$17-$M$17),幹材積成長量!$S$7:$S$148,0),MATCH($G180,幹材積成長量!$S$7:$U$7,0)),IF($F180="地位Ⅲ",INDEX(幹材積成長量!$Y$7:$AA$148,MATCH(【入力】吸収量・排出量算定シート!$H180+(S$17-$M$17),幹材積成長量!$Y$7:$Y$148,0),MATCH($G180,幹材積成長量!$Y$7:$AA$7,0)),INDEX(幹材積成長量!$V$7:$X$148,MATCH(【入力】吸収量・排出量算定シート!$H180+(S$17-$M$17),幹材積成長量!$V$7:$V$148,0),MATCH($G180,幹材積成長量!$V$7:$X$7,0)))),0)</f>
        <v>0</v>
      </c>
      <c r="T180" s="187">
        <f>IFERROR(IF($F180="地位Ⅰ",INDEX(幹材積成長量!$S$7:$U$148,MATCH(【入力】吸収量・排出量算定シート!$H180+(T$17-$M$17),幹材積成長量!$S$7:$S$148,0),MATCH($G180,幹材積成長量!$S$7:$U$7,0)),IF($F180="地位Ⅲ",INDEX(幹材積成長量!$Y$7:$AA$148,MATCH(【入力】吸収量・排出量算定シート!$H180+(T$17-$M$17),幹材積成長量!$Y$7:$Y$148,0),MATCH($G180,幹材積成長量!$Y$7:$AA$7,0)),INDEX(幹材積成長量!$V$7:$X$148,MATCH(【入力】吸収量・排出量算定シート!$H180+(T$17-$M$17),幹材積成長量!$V$7:$V$148,0),MATCH($G180,幹材積成長量!$V$7:$X$7,0)))),0)</f>
        <v>0</v>
      </c>
      <c r="U180" s="187">
        <f>IFERROR(IF($F180="地位Ⅰ",INDEX(幹材積成長量!$S$7:$U$148,MATCH(【入力】吸収量・排出量算定シート!$H180+(U$17-$M$17),幹材積成長量!$S$7:$S$148,0),MATCH($G180,幹材積成長量!$S$7:$U$7,0)),IF($F180="地位Ⅲ",INDEX(幹材積成長量!$Y$7:$AA$148,MATCH(【入力】吸収量・排出量算定シート!$H180+(U$17-$M$17),幹材積成長量!$Y$7:$Y$148,0),MATCH($G180,幹材積成長量!$Y$7:$AA$7,0)),INDEX(幹材積成長量!$V$7:$X$148,MATCH(【入力】吸収量・排出量算定シート!$H180+(U$17-$M$17),幹材積成長量!$V$7:$V$148,0),MATCH($G180,幹材積成長量!$V$7:$X$7,0)))),0)</f>
        <v>0</v>
      </c>
      <c r="V180" s="187">
        <f>IFERROR(IF($F180="地位Ⅰ",INDEX(幹材積成長量!$S$7:$U$148,MATCH(【入力】吸収量・排出量算定シート!$H180+(V$17-$M$17),幹材積成長量!$S$7:$S$148,0),MATCH($G180,幹材積成長量!$S$7:$U$7,0)),IF($F180="地位Ⅲ",INDEX(幹材積成長量!$Y$7:$AA$148,MATCH(【入力】吸収量・排出量算定シート!$H180+(V$17-$M$17),幹材積成長量!$Y$7:$Y$148,0),MATCH($G180,幹材積成長量!$Y$7:$AA$7,0)),INDEX(幹材積成長量!$V$7:$X$148,MATCH(【入力】吸収量・排出量算定シート!$H180+(V$17-$M$17),幹材積成長量!$V$7:$V$148,0),MATCH($G180,幹材積成長量!$V$7:$X$7,0)))),0)</f>
        <v>0</v>
      </c>
      <c r="W180" s="187">
        <f>IFERROR(IF($F180="地位Ⅰ",INDEX(幹材積成長量!$S$7:$U$148,MATCH(【入力】吸収量・排出量算定シート!$H180+(W$17-$M$17),幹材積成長量!$S$7:$S$148,0),MATCH($G180,幹材積成長量!$S$7:$U$7,0)),IF($F180="地位Ⅲ",INDEX(幹材積成長量!$Y$7:$AA$148,MATCH(【入力】吸収量・排出量算定シート!$H180+(W$17-$M$17),幹材積成長量!$Y$7:$Y$148,0),MATCH($G180,幹材積成長量!$Y$7:$AA$7,0)),INDEX(幹材積成長量!$V$7:$X$148,MATCH(【入力】吸収量・排出量算定シート!$H180+(W$17-$M$17),幹材積成長量!$V$7:$V$148,0),MATCH($G180,幹材積成長量!$V$7:$X$7,0)))),0)</f>
        <v>0</v>
      </c>
      <c r="X180" s="187">
        <f>IFERROR(IF($F180="地位Ⅰ",INDEX(幹材積成長量!$S$7:$U$148,MATCH(【入力】吸収量・排出量算定シート!$H180+(X$17-$M$17),幹材積成長量!$S$7:$S$148,0),MATCH($G180,幹材積成長量!$S$7:$U$7,0)),IF($F180="地位Ⅲ",INDEX(幹材積成長量!$Y$7:$AA$148,MATCH(【入力】吸収量・排出量算定シート!$H180+(X$17-$M$17),幹材積成長量!$Y$7:$Y$148,0),MATCH($G180,幹材積成長量!$Y$7:$AA$7,0)),INDEX(幹材積成長量!$V$7:$X$148,MATCH(【入力】吸収量・排出量算定シート!$H180+(X$17-$M$17),幹材積成長量!$V$7:$V$148,0),MATCH($G180,幹材積成長量!$V$7:$X$7,0)))),0)</f>
        <v>0</v>
      </c>
      <c r="Y180" s="187">
        <f>IFERROR(IF($F180="地位Ⅰ",INDEX(幹材積成長量!$S$7:$U$148,MATCH(【入力】吸収量・排出量算定シート!$H180+(Y$17-$M$17),幹材積成長量!$S$7:$S$148,0),MATCH($G180,幹材積成長量!$S$7:$U$7,0)),IF($F180="地位Ⅲ",INDEX(幹材積成長量!$Y$7:$AA$148,MATCH(【入力】吸収量・排出量算定シート!$H180+(Y$17-$M$17),幹材積成長量!$Y$7:$Y$148,0),MATCH($G180,幹材積成長量!$Y$7:$AA$7,0)),INDEX(幹材積成長量!$V$7:$X$148,MATCH(【入力】吸収量・排出量算定シート!$H180+(Y$17-$M$17),幹材積成長量!$V$7:$V$148,0),MATCH($G180,幹材積成長量!$V$7:$X$7,0)))),0)</f>
        <v>0</v>
      </c>
      <c r="Z180" s="187">
        <f>IFERROR(IF($F180="地位Ⅰ",INDEX(幹材積成長量!$S$7:$U$148,MATCH(【入力】吸収量・排出量算定シート!$H180+(Z$17-$M$17),幹材積成長量!$S$7:$S$148,0),MATCH($G180,幹材積成長量!$S$7:$U$7,0)),IF($F180="地位Ⅲ",INDEX(幹材積成長量!$Y$7:$AA$148,MATCH(【入力】吸収量・排出量算定シート!$H180+(Z$17-$M$17),幹材積成長量!$Y$7:$Y$148,0),MATCH($G180,幹材積成長量!$Y$7:$AA$7,0)),INDEX(幹材積成長量!$V$7:$X$148,MATCH(【入力】吸収量・排出量算定シート!$H180+(Z$17-$M$17),幹材積成長量!$V$7:$V$148,0),MATCH($G180,幹材積成長量!$V$7:$X$7,0)))),0)</f>
        <v>0</v>
      </c>
      <c r="AA180" s="187">
        <f>IFERROR(IF($F180="地位Ⅰ",INDEX(幹材積成長量!$S$7:$U$148,MATCH(【入力】吸収量・排出量算定シート!$H180+(AA$17-$M$17),幹材積成長量!$S$7:$S$148,0),MATCH($G180,幹材積成長量!$S$7:$U$7,0)),IF($F180="地位Ⅲ",INDEX(幹材積成長量!$Y$7:$AA$148,MATCH(【入力】吸収量・排出量算定シート!$H180+(AA$17-$M$17),幹材積成長量!$Y$7:$Y$148,0),MATCH($G180,幹材積成長量!$Y$7:$AA$7,0)),INDEX(幹材積成長量!$V$7:$X$148,MATCH(【入力】吸収量・排出量算定シート!$H180+(AA$17-$M$17),幹材積成長量!$V$7:$V$148,0),MATCH($G180,幹材積成長量!$V$7:$X$7,0)))),0)</f>
        <v>0</v>
      </c>
      <c r="AB180" s="187">
        <f>IFERROR(IF($F180="地位Ⅰ",INDEX(幹材積成長量!$S$7:$U$148,MATCH(【入力】吸収量・排出量算定シート!$H180+(AB$17-$M$17),幹材積成長量!$S$7:$S$148,0),MATCH($G180,幹材積成長量!$S$7:$U$7,0)),IF($F180="地位Ⅲ",INDEX(幹材積成長量!$Y$7:$AA$148,MATCH(【入力】吸収量・排出量算定シート!$H180+(AB$17-$M$17),幹材積成長量!$Y$7:$Y$148,0),MATCH($G180,幹材積成長量!$Y$7:$AA$7,0)),INDEX(幹材積成長量!$V$7:$X$148,MATCH(【入力】吸収量・排出量算定シート!$H180+(AB$17-$M$17),幹材積成長量!$V$7:$V$148,0),MATCH($G180,幹材積成長量!$V$7:$X$7,0)))),0)</f>
        <v>0</v>
      </c>
      <c r="AC180" s="187">
        <f>IFERROR(IF($F180="地位Ⅰ",INDEX(幹材積成長量!$S$7:$U$148,MATCH(【入力】吸収量・排出量算定シート!$H180+(AC$17-$M$17),幹材積成長量!$S$7:$S$148,0),MATCH($G180,幹材積成長量!$S$7:$U$7,0)),IF($F180="地位Ⅲ",INDEX(幹材積成長量!$Y$7:$AA$148,MATCH(【入力】吸収量・排出量算定シート!$H180+(AC$17-$M$17),幹材積成長量!$Y$7:$Y$148,0),MATCH($G180,幹材積成長量!$Y$7:$AA$7,0)),INDEX(幹材積成長量!$V$7:$X$148,MATCH(【入力】吸収量・排出量算定シート!$H180+(AC$17-$M$17),幹材積成長量!$V$7:$V$148,0),MATCH($G180,幹材積成長量!$V$7:$X$7,0)))),0)</f>
        <v>0</v>
      </c>
      <c r="AD180" s="2">
        <f>IFERROR(INDEX('BEF（拡大係数）'!$A$4:$AO$154,MATCH(【入力】吸収量・排出量算定シート!$H180,'BEF（拡大係数）'!$A$4:$A$154,0),MATCH($G180,'BEF（拡大係数）'!$A$4:$AO$4,0)),0)</f>
        <v>0</v>
      </c>
      <c r="AE180" s="2">
        <f>IFERROR(INDEX('BEF（拡大係数）'!$A$4:$AO$154,MATCH(【入力】吸収量・排出量算定シート!$H180,'BEF（拡大係数）'!$A$4:$A$154,0),MATCH($G180,'BEF（拡大係数）'!$A$4:$AO$4,0)),0)</f>
        <v>0</v>
      </c>
      <c r="AF180" s="2">
        <f>IFERROR(INDEX('BEF（拡大係数）'!$A$4:$AO$154,MATCH(【入力】吸収量・排出量算定シート!$H180,'BEF（拡大係数）'!$A$4:$A$154,0),MATCH($G180,'BEF（拡大係数）'!$A$4:$AO$4,0)),0)</f>
        <v>0</v>
      </c>
      <c r="AG180" s="2">
        <f>IFERROR(INDEX('BEF（拡大係数）'!$A$4:$AO$154,MATCH(【入力】吸収量・排出量算定シート!$H180,'BEF（拡大係数）'!$A$4:$A$154,0),MATCH($G180,'BEF（拡大係数）'!$A$4:$AO$4,0)),0)</f>
        <v>0</v>
      </c>
      <c r="AH180" s="2">
        <f>IFERROR(INDEX('BEF（拡大係数）'!$A$4:$AO$154,MATCH(【入力】吸収量・排出量算定シート!$H180,'BEF（拡大係数）'!$A$4:$A$154,0),MATCH($G180,'BEF（拡大係数）'!$A$4:$AO$4,0)),0)</f>
        <v>0</v>
      </c>
      <c r="AI180" s="2">
        <f>IFERROR(INDEX('BEF（拡大係数）'!$A$4:$AO$154,MATCH(【入力】吸収量・排出量算定シート!$H180,'BEF（拡大係数）'!$A$4:$A$154,0),MATCH($G180,'BEF（拡大係数）'!$A$4:$AO$4,0)),0)</f>
        <v>0</v>
      </c>
      <c r="AJ180" s="2">
        <f>IFERROR(INDEX('BEF（拡大係数）'!$A$4:$AO$154,MATCH(【入力】吸収量・排出量算定シート!$H180,'BEF（拡大係数）'!$A$4:$A$154,0),MATCH($G180,'BEF（拡大係数）'!$A$4:$AO$4,0)),0)</f>
        <v>0</v>
      </c>
      <c r="AK180" s="2">
        <f>IFERROR(INDEX('BEF（拡大係数）'!$A$4:$AO$154,MATCH(【入力】吸収量・排出量算定シート!$H180,'BEF（拡大係数）'!$A$4:$A$154,0),MATCH($G180,'BEF（拡大係数）'!$A$4:$AO$4,0)),0)</f>
        <v>0</v>
      </c>
      <c r="AL180" s="2">
        <f>IFERROR(INDEX('BEF（拡大係数）'!$A$4:$AO$154,MATCH(【入力】吸収量・排出量算定シート!$H180,'BEF（拡大係数）'!$A$4:$A$154,0),MATCH($G180,'BEF（拡大係数）'!$A$4:$AO$4,0)),0)</f>
        <v>0</v>
      </c>
      <c r="AM180" s="2">
        <f>IFERROR(INDEX('BEF（拡大係数）'!$A$4:$AO$154,MATCH(【入力】吸収量・排出量算定シート!$H180,'BEF（拡大係数）'!$A$4:$A$154,0),MATCH($G180,'BEF（拡大係数）'!$A$4:$AO$4,0)),0)</f>
        <v>0</v>
      </c>
      <c r="AN180" s="2">
        <f>IFERROR(INDEX('BEF（拡大係数）'!$A$4:$AO$154,MATCH(【入力】吸収量・排出量算定シート!$H180,'BEF（拡大係数）'!$A$4:$A$154,0),MATCH($G180,'BEF（拡大係数）'!$A$4:$AO$4,0)),0)</f>
        <v>0</v>
      </c>
      <c r="AO180" s="2">
        <f>IFERROR(INDEX('BEF（拡大係数）'!$A$4:$AO$154,MATCH(【入力】吸収量・排出量算定シート!$H180,'BEF（拡大係数）'!$A$4:$A$154,0),MATCH($G180,'BEF（拡大係数）'!$A$4:$AO$4,0)),0)</f>
        <v>0</v>
      </c>
      <c r="AP180" s="2">
        <f>IFERROR(INDEX('BEF（拡大係数）'!$A$4:$AO$154,MATCH(【入力】吸収量・排出量算定シート!$H180,'BEF（拡大係数）'!$A$4:$A$154,0),MATCH($G180,'BEF（拡大係数）'!$A$4:$AO$4,0)),0)</f>
        <v>0</v>
      </c>
      <c r="AQ180" s="2">
        <f>IFERROR(INDEX('BEF（拡大係数）'!$A$4:$AO$154,MATCH(【入力】吸収量・排出量算定シート!$H180,'BEF（拡大係数）'!$A$4:$A$154,0),MATCH($G180,'BEF（拡大係数）'!$A$4:$AO$4,0)),0)</f>
        <v>0</v>
      </c>
      <c r="AR180" s="2">
        <f>IFERROR(INDEX('BEF（拡大係数）'!$A$4:$AO$154,MATCH(【入力】吸収量・排出量算定シート!$H180,'BEF（拡大係数）'!$A$4:$A$154,0),MATCH($G180,'BEF（拡大係数）'!$A$4:$AO$4,0)),0)</f>
        <v>0</v>
      </c>
      <c r="AS180" s="2">
        <f>IFERROR(INDEX('BEF（拡大係数）'!$A$4:$AO$154,MATCH(【入力】吸収量・排出量算定シート!$H180,'BEF（拡大係数）'!$A$4:$A$154,0),MATCH($G180,'BEF（拡大係数）'!$A$4:$AO$4,0)),0)</f>
        <v>0</v>
      </c>
      <c r="AT180" s="2">
        <f>IFERROR(INDEX('BEF（拡大係数）'!$A$4:$AO$154,MATCH(【入力】吸収量・排出量算定シート!$H180,'BEF（拡大係数）'!$A$4:$A$154,0),MATCH($G180,'BEF（拡大係数）'!$A$4:$AO$4,0)),0)</f>
        <v>0</v>
      </c>
      <c r="AU180" s="2">
        <f>IFERROR(VLOOKUP($G180,パラメータ_オリジナル!$B$6:$G$45,4,FALSE),0)</f>
        <v>0</v>
      </c>
      <c r="AV180" s="2">
        <f>IFERROR(VLOOKUP($G180,パラメータ_オリジナル!$B$6:$G$45,5,FALSE),0)</f>
        <v>0</v>
      </c>
      <c r="AW180" s="2">
        <f>IFERROR(VLOOKUP($G180,パラメータ_オリジナル!$B$6:$G$45,6,FALSE),0)</f>
        <v>0</v>
      </c>
      <c r="AX180" s="125">
        <f t="shared" si="318"/>
        <v>0</v>
      </c>
      <c r="AY180" s="125">
        <f t="shared" si="319"/>
        <v>0</v>
      </c>
      <c r="AZ180" s="125">
        <f t="shared" si="320"/>
        <v>0</v>
      </c>
      <c r="BA180" s="125">
        <f t="shared" si="321"/>
        <v>0</v>
      </c>
      <c r="BB180" s="125">
        <f t="shared" si="322"/>
        <v>0</v>
      </c>
      <c r="BC180" s="125">
        <f t="shared" si="323"/>
        <v>0</v>
      </c>
      <c r="BD180" s="125">
        <f t="shared" si="324"/>
        <v>0</v>
      </c>
      <c r="BE180" s="125">
        <f t="shared" si="325"/>
        <v>0</v>
      </c>
      <c r="BF180" s="125">
        <f t="shared" si="326"/>
        <v>0</v>
      </c>
      <c r="BG180" s="125">
        <f t="shared" si="327"/>
        <v>0</v>
      </c>
      <c r="BH180" s="125">
        <f t="shared" si="328"/>
        <v>0</v>
      </c>
      <c r="BI180" s="125">
        <f t="shared" si="329"/>
        <v>0</v>
      </c>
      <c r="BJ180" s="125">
        <f t="shared" si="330"/>
        <v>0</v>
      </c>
      <c r="BK180" s="125">
        <f t="shared" si="331"/>
        <v>0</v>
      </c>
      <c r="BL180" s="125">
        <f t="shared" si="332"/>
        <v>0</v>
      </c>
      <c r="BM180" s="125">
        <f t="shared" si="333"/>
        <v>0</v>
      </c>
      <c r="BN180" s="125">
        <f t="shared" si="334"/>
        <v>0</v>
      </c>
      <c r="BO180" s="125">
        <f t="shared" si="335"/>
        <v>0</v>
      </c>
      <c r="BP180" s="125">
        <f t="shared" si="336"/>
        <v>0</v>
      </c>
      <c r="BQ180" s="125">
        <f t="shared" si="337"/>
        <v>0</v>
      </c>
      <c r="BR180" s="125">
        <f t="shared" si="338"/>
        <v>0</v>
      </c>
      <c r="BS180" s="125">
        <f t="shared" si="339"/>
        <v>0</v>
      </c>
      <c r="BT180" s="125">
        <f t="shared" si="340"/>
        <v>0</v>
      </c>
      <c r="BU180" s="125">
        <f t="shared" si="341"/>
        <v>0</v>
      </c>
      <c r="BV180" s="125">
        <f t="shared" si="342"/>
        <v>0</v>
      </c>
      <c r="BW180" s="125">
        <f t="shared" si="343"/>
        <v>0</v>
      </c>
      <c r="BX180" s="125">
        <f t="shared" si="344"/>
        <v>0</v>
      </c>
      <c r="BY180" s="125">
        <f t="shared" si="345"/>
        <v>0</v>
      </c>
      <c r="BZ180" s="125">
        <f t="shared" si="346"/>
        <v>0</v>
      </c>
      <c r="CA180" s="125">
        <f t="shared" si="347"/>
        <v>0</v>
      </c>
      <c r="CB180" s="125">
        <f t="shared" si="348"/>
        <v>0</v>
      </c>
      <c r="CC180" s="125">
        <f t="shared" si="349"/>
        <v>0</v>
      </c>
      <c r="CD180" s="125">
        <f t="shared" si="350"/>
        <v>0</v>
      </c>
      <c r="CE180" s="125">
        <f t="shared" si="351"/>
        <v>0</v>
      </c>
      <c r="CF180" s="2">
        <f>IFERROR(IF($F180="地位Ⅰ",INDEX(幹材積成長量!$I$7:$K$148,MATCH((【入力】吸収量・排出量算定シート!$H180+(【入力】吸収量・排出量算定シート!CF$17-【入力】吸収量・排出量算定シート!$CF$17)),幹材積成長量!$I$7:$I$148,0),MATCH(【入力】吸収量・排出量算定シート!$G180,幹材積成長量!$I$7:$K$7,0)),IF($F180="地位Ⅲ",INDEX(幹材積成長量!$O$7:$Q$148,MATCH((【入力】吸収量・排出量算定シート!$H180+(【入力】吸収量・排出量算定シート!CF$17-【入力】吸収量・排出量算定シート!$CF$17)),幹材積成長量!$O$7:$O$148,0),MATCH(【入力】吸収量・排出量算定シート!$G180,幹材積成長量!$O$7:$Q$7,0)),INDEX(幹材積成長量!$L$7:$N$148,MATCH((【入力】吸収量・排出量算定シート!$H180+(【入力】吸収量・排出量算定シート!CF$17-【入力】吸収量・排出量算定シート!$CF$17)),幹材積成長量!$L$7:$L$148,0),MATCH(【入力】吸収量・排出量算定シート!$G180,幹材積成長量!$L$7:$N$7,0)))),0)</f>
        <v>0</v>
      </c>
      <c r="CG180" s="2">
        <f>IFERROR(IF($F180="地位Ⅰ",INDEX(幹材積成長量!$I$7:$K$148,MATCH((【入力】吸収量・排出量算定シート!$H180+(【入力】吸収量・排出量算定シート!CG$17-【入力】吸収量・排出量算定シート!$CF$17)),幹材積成長量!$I$7:$I$148,0),MATCH(【入力】吸収量・排出量算定シート!$G180,幹材積成長量!$I$7:$K$7,0)),IF($F180="地位Ⅲ",INDEX(幹材積成長量!$O$7:$Q$148,MATCH((【入力】吸収量・排出量算定シート!$H180+(【入力】吸収量・排出量算定シート!CG$17-【入力】吸収量・排出量算定シート!$CF$17)),幹材積成長量!$O$7:$O$148,0),MATCH(【入力】吸収量・排出量算定シート!$G180,幹材積成長量!$O$7:$Q$7,0)),INDEX(幹材積成長量!$L$7:$N$148,MATCH((【入力】吸収量・排出量算定シート!$H180+(【入力】吸収量・排出量算定シート!CG$17-【入力】吸収量・排出量算定シート!$CF$17)),幹材積成長量!$L$7:$L$148,0),MATCH(【入力】吸収量・排出量算定シート!$G180,幹材積成長量!$L$7:$N$7,0)))),0)</f>
        <v>0</v>
      </c>
      <c r="CH180" s="2">
        <f>IFERROR(IF($F180="地位Ⅰ",INDEX(幹材積成長量!$I$7:$K$148,MATCH((【入力】吸収量・排出量算定シート!$H180+(【入力】吸収量・排出量算定シート!CH$17-【入力】吸収量・排出量算定シート!$CF$17)),幹材積成長量!$I$7:$I$148,0),MATCH(【入力】吸収量・排出量算定シート!$G180,幹材積成長量!$I$7:$K$7,0)),IF($F180="地位Ⅲ",INDEX(幹材積成長量!$O$7:$Q$148,MATCH((【入力】吸収量・排出量算定シート!$H180+(【入力】吸収量・排出量算定シート!CH$17-【入力】吸収量・排出量算定シート!$CF$17)),幹材積成長量!$O$7:$O$148,0),MATCH(【入力】吸収量・排出量算定シート!$G180,幹材積成長量!$O$7:$Q$7,0)),INDEX(幹材積成長量!$L$7:$N$148,MATCH((【入力】吸収量・排出量算定シート!$H180+(【入力】吸収量・排出量算定シート!CH$17-【入力】吸収量・排出量算定シート!$CF$17)),幹材積成長量!$L$7:$L$148,0),MATCH(【入力】吸収量・排出量算定シート!$G180,幹材積成長量!$L$7:$N$7,0)))),0)</f>
        <v>0</v>
      </c>
      <c r="CI180" s="2">
        <f>IFERROR(IF($F180="地位Ⅰ",INDEX(幹材積成長量!$I$7:$K$148,MATCH((【入力】吸収量・排出量算定シート!$H180+(【入力】吸収量・排出量算定シート!CI$17-【入力】吸収量・排出量算定シート!$CF$17)),幹材積成長量!$I$7:$I$148,0),MATCH(【入力】吸収量・排出量算定シート!$G180,幹材積成長量!$I$7:$K$7,0)),IF($F180="地位Ⅲ",INDEX(幹材積成長量!$O$7:$Q$148,MATCH((【入力】吸収量・排出量算定シート!$H180+(【入力】吸収量・排出量算定シート!CI$17-【入力】吸収量・排出量算定シート!$CF$17)),幹材積成長量!$O$7:$O$148,0),MATCH(【入力】吸収量・排出量算定シート!$G180,幹材積成長量!$O$7:$Q$7,0)),INDEX(幹材積成長量!$L$7:$N$148,MATCH((【入力】吸収量・排出量算定シート!$H180+(【入力】吸収量・排出量算定シート!CI$17-【入力】吸収量・排出量算定シート!$CF$17)),幹材積成長量!$L$7:$L$148,0),MATCH(【入力】吸収量・排出量算定シート!$G180,幹材積成長量!$L$7:$N$7,0)))),0)</f>
        <v>0</v>
      </c>
      <c r="CJ180" s="2">
        <f>IFERROR(IF($F180="地位Ⅰ",INDEX(幹材積成長量!$I$7:$K$148,MATCH((【入力】吸収量・排出量算定シート!$H180+(【入力】吸収量・排出量算定シート!CJ$17-【入力】吸収量・排出量算定シート!$CF$17)),幹材積成長量!$I$7:$I$148,0),MATCH(【入力】吸収量・排出量算定シート!$G180,幹材積成長量!$I$7:$K$7,0)),IF($F180="地位Ⅲ",INDEX(幹材積成長量!$O$7:$Q$148,MATCH((【入力】吸収量・排出量算定シート!$H180+(【入力】吸収量・排出量算定シート!CJ$17-【入力】吸収量・排出量算定シート!$CF$17)),幹材積成長量!$O$7:$O$148,0),MATCH(【入力】吸収量・排出量算定シート!$G180,幹材積成長量!$O$7:$Q$7,0)),INDEX(幹材積成長量!$L$7:$N$148,MATCH((【入力】吸収量・排出量算定シート!$H180+(【入力】吸収量・排出量算定シート!CJ$17-【入力】吸収量・排出量算定シート!$CF$17)),幹材積成長量!$L$7:$L$148,0),MATCH(【入力】吸収量・排出量算定シート!$G180,幹材積成長量!$L$7:$N$7,0)))),0)</f>
        <v>0</v>
      </c>
      <c r="CK180" s="2">
        <f>IFERROR(IF($F180="地位Ⅰ",INDEX(幹材積成長量!$I$7:$K$148,MATCH((【入力】吸収量・排出量算定シート!$H180+(【入力】吸収量・排出量算定シート!CK$17-【入力】吸収量・排出量算定シート!$CF$17)),幹材積成長量!$I$7:$I$148,0),MATCH(【入力】吸収量・排出量算定シート!$G180,幹材積成長量!$I$7:$K$7,0)),IF($F180="地位Ⅲ",INDEX(幹材積成長量!$O$7:$Q$148,MATCH((【入力】吸収量・排出量算定シート!$H180+(【入力】吸収量・排出量算定シート!CK$17-【入力】吸収量・排出量算定シート!$CF$17)),幹材積成長量!$O$7:$O$148,0),MATCH(【入力】吸収量・排出量算定シート!$G180,幹材積成長量!$O$7:$Q$7,0)),INDEX(幹材積成長量!$L$7:$N$148,MATCH((【入力】吸収量・排出量算定シート!$H180+(【入力】吸収量・排出量算定シート!CK$17-【入力】吸収量・排出量算定シート!$CF$17)),幹材積成長量!$L$7:$L$148,0),MATCH(【入力】吸収量・排出量算定シート!$G180,幹材積成長量!$L$7:$N$7,0)))),0)</f>
        <v>0</v>
      </c>
      <c r="CL180" s="2">
        <f>IFERROR(IF($F180="地位Ⅰ",INDEX(幹材積成長量!$I$7:$K$148,MATCH((【入力】吸収量・排出量算定シート!$H180+(【入力】吸収量・排出量算定シート!CL$17-【入力】吸収量・排出量算定シート!$CF$17)),幹材積成長量!$I$7:$I$148,0),MATCH(【入力】吸収量・排出量算定シート!$G180,幹材積成長量!$I$7:$K$7,0)),IF($F180="地位Ⅲ",INDEX(幹材積成長量!$O$7:$Q$148,MATCH((【入力】吸収量・排出量算定シート!$H180+(【入力】吸収量・排出量算定シート!CL$17-【入力】吸収量・排出量算定シート!$CF$17)),幹材積成長量!$O$7:$O$148,0),MATCH(【入力】吸収量・排出量算定シート!$G180,幹材積成長量!$O$7:$Q$7,0)),INDEX(幹材積成長量!$L$7:$N$148,MATCH((【入力】吸収量・排出量算定シート!$H180+(【入力】吸収量・排出量算定シート!CL$17-【入力】吸収量・排出量算定シート!$CF$17)),幹材積成長量!$L$7:$L$148,0),MATCH(【入力】吸収量・排出量算定シート!$G180,幹材積成長量!$L$7:$N$7,0)))),0)</f>
        <v>0</v>
      </c>
      <c r="CM180" s="2">
        <f>IFERROR(IF($F180="地位Ⅰ",INDEX(幹材積成長量!$I$7:$K$148,MATCH((【入力】吸収量・排出量算定シート!$H180+(【入力】吸収量・排出量算定シート!CM$17-【入力】吸収量・排出量算定シート!$CF$17)),幹材積成長量!$I$7:$I$148,0),MATCH(【入力】吸収量・排出量算定シート!$G180,幹材積成長量!$I$7:$K$7,0)),IF($F180="地位Ⅲ",INDEX(幹材積成長量!$O$7:$Q$148,MATCH((【入力】吸収量・排出量算定シート!$H180+(【入力】吸収量・排出量算定シート!CM$17-【入力】吸収量・排出量算定シート!$CF$17)),幹材積成長量!$O$7:$O$148,0),MATCH(【入力】吸収量・排出量算定シート!$G180,幹材積成長量!$O$7:$Q$7,0)),INDEX(幹材積成長量!$L$7:$N$148,MATCH((【入力】吸収量・排出量算定シート!$H180+(【入力】吸収量・排出量算定シート!CM$17-【入力】吸収量・排出量算定シート!$CF$17)),幹材積成長量!$L$7:$L$148,0),MATCH(【入力】吸収量・排出量算定シート!$G180,幹材積成長量!$L$7:$N$7,0)))),0)</f>
        <v>0</v>
      </c>
      <c r="CN180" s="2">
        <f>IFERROR(IF($F180="地位Ⅰ",INDEX(幹材積成長量!$I$7:$K$148,MATCH((【入力】吸収量・排出量算定シート!$H180+(【入力】吸収量・排出量算定シート!CN$17-【入力】吸収量・排出量算定シート!$CF$17)),幹材積成長量!$I$7:$I$148,0),MATCH(【入力】吸収量・排出量算定シート!$G180,幹材積成長量!$I$7:$K$7,0)),IF($F180="地位Ⅲ",INDEX(幹材積成長量!$O$7:$Q$148,MATCH((【入力】吸収量・排出量算定シート!$H180+(【入力】吸収量・排出量算定シート!CN$17-【入力】吸収量・排出量算定シート!$CF$17)),幹材積成長量!$O$7:$O$148,0),MATCH(【入力】吸収量・排出量算定シート!$G180,幹材積成長量!$O$7:$Q$7,0)),INDEX(幹材積成長量!$L$7:$N$148,MATCH((【入力】吸収量・排出量算定シート!$H180+(【入力】吸収量・排出量算定シート!CN$17-【入力】吸収量・排出量算定シート!$CF$17)),幹材積成長量!$L$7:$L$148,0),MATCH(【入力】吸収量・排出量算定シート!$G180,幹材積成長量!$L$7:$N$7,0)))),0)</f>
        <v>0</v>
      </c>
      <c r="CO180" s="2">
        <f>IFERROR(IF($F180="地位Ⅰ",INDEX(幹材積成長量!$I$7:$K$148,MATCH((【入力】吸収量・排出量算定シート!$H180+(【入力】吸収量・排出量算定シート!CO$17-【入力】吸収量・排出量算定シート!$CF$17)),幹材積成長量!$I$7:$I$148,0),MATCH(【入力】吸収量・排出量算定シート!$G180,幹材積成長量!$I$7:$K$7,0)),IF($F180="地位Ⅲ",INDEX(幹材積成長量!$O$7:$Q$148,MATCH((【入力】吸収量・排出量算定シート!$H180+(【入力】吸収量・排出量算定シート!CO$17-【入力】吸収量・排出量算定シート!$CF$17)),幹材積成長量!$O$7:$O$148,0),MATCH(【入力】吸収量・排出量算定シート!$G180,幹材積成長量!$O$7:$Q$7,0)),INDEX(幹材積成長量!$L$7:$N$148,MATCH((【入力】吸収量・排出量算定シート!$H180+(【入力】吸収量・排出量算定シート!CO$17-【入力】吸収量・排出量算定シート!$CF$17)),幹材積成長量!$L$7:$L$148,0),MATCH(【入力】吸収量・排出量算定シート!$G180,幹材積成長量!$L$7:$N$7,0)))),0)</f>
        <v>0</v>
      </c>
      <c r="CP180" s="2">
        <f>IFERROR(IF($F180="地位Ⅰ",INDEX(幹材積成長量!$I$7:$K$148,MATCH((【入力】吸収量・排出量算定シート!$H180+(【入力】吸収量・排出量算定シート!CP$17-【入力】吸収量・排出量算定シート!$CF$17)),幹材積成長量!$I$7:$I$148,0),MATCH(【入力】吸収量・排出量算定シート!$G180,幹材積成長量!$I$7:$K$7,0)),IF($F180="地位Ⅲ",INDEX(幹材積成長量!$O$7:$Q$148,MATCH((【入力】吸収量・排出量算定シート!$H180+(【入力】吸収量・排出量算定シート!CP$17-【入力】吸収量・排出量算定シート!$CF$17)),幹材積成長量!$O$7:$O$148,0),MATCH(【入力】吸収量・排出量算定シート!$G180,幹材積成長量!$O$7:$Q$7,0)),INDEX(幹材積成長量!$L$7:$N$148,MATCH((【入力】吸収量・排出量算定シート!$H180+(【入力】吸収量・排出量算定シート!CP$17-【入力】吸収量・排出量算定シート!$CF$17)),幹材積成長量!$L$7:$L$148,0),MATCH(【入力】吸収量・排出量算定シート!$G180,幹材積成長量!$L$7:$N$7,0)))),0)</f>
        <v>0</v>
      </c>
      <c r="CQ180" s="2">
        <f>IFERROR(IF($F180="地位Ⅰ",INDEX(幹材積成長量!$I$7:$K$148,MATCH((【入力】吸収量・排出量算定シート!$H180+(【入力】吸収量・排出量算定シート!CQ$17-【入力】吸収量・排出量算定シート!$CF$17)),幹材積成長量!$I$7:$I$148,0),MATCH(【入力】吸収量・排出量算定シート!$G180,幹材積成長量!$I$7:$K$7,0)),IF($F180="地位Ⅲ",INDEX(幹材積成長量!$O$7:$Q$148,MATCH((【入力】吸収量・排出量算定シート!$H180+(【入力】吸収量・排出量算定シート!CQ$17-【入力】吸収量・排出量算定シート!$CF$17)),幹材積成長量!$O$7:$O$148,0),MATCH(【入力】吸収量・排出量算定シート!$G180,幹材積成長量!$O$7:$Q$7,0)),INDEX(幹材積成長量!$L$7:$N$148,MATCH((【入力】吸収量・排出量算定シート!$H180+(【入力】吸収量・排出量算定シート!CQ$17-【入力】吸収量・排出量算定シート!$CF$17)),幹材積成長量!$L$7:$L$148,0),MATCH(【入力】吸収量・排出量算定シート!$G180,幹材積成長量!$L$7:$N$7,0)))),0)</f>
        <v>0</v>
      </c>
      <c r="CR180" s="2">
        <f>IFERROR(IF($F180="地位Ⅰ",INDEX(幹材積成長量!$I$7:$K$148,MATCH((【入力】吸収量・排出量算定シート!$H180+(【入力】吸収量・排出量算定シート!CR$17-【入力】吸収量・排出量算定シート!$CF$17)),幹材積成長量!$I$7:$I$148,0),MATCH(【入力】吸収量・排出量算定シート!$G180,幹材積成長量!$I$7:$K$7,0)),IF($F180="地位Ⅲ",INDEX(幹材積成長量!$O$7:$Q$148,MATCH((【入力】吸収量・排出量算定シート!$H180+(【入力】吸収量・排出量算定シート!CR$17-【入力】吸収量・排出量算定シート!$CF$17)),幹材積成長量!$O$7:$O$148,0),MATCH(【入力】吸収量・排出量算定シート!$G180,幹材積成長量!$O$7:$Q$7,0)),INDEX(幹材積成長量!$L$7:$N$148,MATCH((【入力】吸収量・排出量算定シート!$H180+(【入力】吸収量・排出量算定シート!CR$17-【入力】吸収量・排出量算定シート!$CF$17)),幹材積成長量!$L$7:$L$148,0),MATCH(【入力】吸収量・排出量算定シート!$G180,幹材積成長量!$L$7:$N$7,0)))),0)</f>
        <v>0</v>
      </c>
      <c r="CS180" s="2">
        <f>IFERROR(IF($F180="地位Ⅰ",INDEX(幹材積成長量!$I$7:$K$148,MATCH((【入力】吸収量・排出量算定シート!$H180+(【入力】吸収量・排出量算定シート!CS$17-【入力】吸収量・排出量算定シート!$CF$17)),幹材積成長量!$I$7:$I$148,0),MATCH(【入力】吸収量・排出量算定シート!$G180,幹材積成長量!$I$7:$K$7,0)),IF($F180="地位Ⅲ",INDEX(幹材積成長量!$O$7:$Q$148,MATCH((【入力】吸収量・排出量算定シート!$H180+(【入力】吸収量・排出量算定シート!CS$17-【入力】吸収量・排出量算定シート!$CF$17)),幹材積成長量!$O$7:$O$148,0),MATCH(【入力】吸収量・排出量算定シート!$G180,幹材積成長量!$O$7:$Q$7,0)),INDEX(幹材積成長量!$L$7:$N$148,MATCH((【入力】吸収量・排出量算定シート!$H180+(【入力】吸収量・排出量算定シート!CS$17-【入力】吸収量・排出量算定シート!$CF$17)),幹材積成長量!$L$7:$L$148,0),MATCH(【入力】吸収量・排出量算定シート!$G180,幹材積成長量!$L$7:$N$7,0)))),0)</f>
        <v>0</v>
      </c>
      <c r="CT180" s="2">
        <f>IFERROR(IF($F180="地位Ⅰ",INDEX(幹材積成長量!$I$7:$K$148,MATCH((【入力】吸収量・排出量算定シート!$H180+(【入力】吸収量・排出量算定シート!CT$17-【入力】吸収量・排出量算定シート!$CF$17)),幹材積成長量!$I$7:$I$148,0),MATCH(【入力】吸収量・排出量算定シート!$G180,幹材積成長量!$I$7:$K$7,0)),IF($F180="地位Ⅲ",INDEX(幹材積成長量!$O$7:$Q$148,MATCH((【入力】吸収量・排出量算定シート!$H180+(【入力】吸収量・排出量算定シート!CT$17-【入力】吸収量・排出量算定シート!$CF$17)),幹材積成長量!$O$7:$O$148,0),MATCH(【入力】吸収量・排出量算定シート!$G180,幹材積成長量!$O$7:$Q$7,0)),INDEX(幹材積成長量!$L$7:$N$148,MATCH((【入力】吸収量・排出量算定シート!$H180+(【入力】吸収量・排出量算定シート!CT$17-【入力】吸収量・排出量算定シート!$CF$17)),幹材積成長量!$L$7:$L$148,0),MATCH(【入力】吸収量・排出量算定シート!$G180,幹材積成長量!$L$7:$N$7,0)))),0)</f>
        <v>0</v>
      </c>
      <c r="CU180" s="2">
        <f>IFERROR(IF($F180="地位Ⅰ",INDEX(幹材積成長量!$I$7:$K$148,MATCH((【入力】吸収量・排出量算定シート!$H180+(【入力】吸収量・排出量算定シート!CU$17-【入力】吸収量・排出量算定シート!$CF$17)),幹材積成長量!$I$7:$I$148,0),MATCH(【入力】吸収量・排出量算定シート!$G180,幹材積成長量!$I$7:$K$7,0)),IF($F180="地位Ⅲ",INDEX(幹材積成長量!$O$7:$Q$148,MATCH((【入力】吸収量・排出量算定シート!$H180+(【入力】吸収量・排出量算定シート!CU$17-【入力】吸収量・排出量算定シート!$CF$17)),幹材積成長量!$O$7:$O$148,0),MATCH(【入力】吸収量・排出量算定シート!$G180,幹材積成長量!$O$7:$Q$7,0)),INDEX(幹材積成長量!$L$7:$N$148,MATCH((【入力】吸収量・排出量算定シート!$H180+(【入力】吸収量・排出量算定シート!CU$17-【入力】吸収量・排出量算定シート!$CF$17)),幹材積成長量!$L$7:$L$148,0),MATCH(【入力】吸収量・排出量算定シート!$G180,幹材積成長量!$L$7:$N$7,0)))),0)</f>
        <v>0</v>
      </c>
      <c r="CV180" s="2">
        <f>IFERROR(IF($F180="地位Ⅰ",INDEX(幹材積成長量!$I$7:$K$148,MATCH((【入力】吸収量・排出量算定シート!$H180+(【入力】吸収量・排出量算定シート!CV$17-【入力】吸収量・排出量算定シート!$CF$17)),幹材積成長量!$I$7:$I$148,0),MATCH(【入力】吸収量・排出量算定シート!$G180,幹材積成長量!$I$7:$K$7,0)),IF($F180="地位Ⅲ",INDEX(幹材積成長量!$O$7:$Q$148,MATCH((【入力】吸収量・排出量算定シート!$H180+(【入力】吸収量・排出量算定シート!CV$17-【入力】吸収量・排出量算定シート!$CF$17)),幹材積成長量!$O$7:$O$148,0),MATCH(【入力】吸収量・排出量算定シート!$G180,幹材積成長量!$O$7:$Q$7,0)),INDEX(幹材積成長量!$L$7:$N$148,MATCH((【入力】吸収量・排出量算定シート!$H180+(【入力】吸収量・排出量算定シート!CV$17-【入力】吸収量・排出量算定シート!$CF$17)),幹材積成長量!$L$7:$L$148,0),MATCH(【入力】吸収量・排出量算定シート!$G180,幹材積成長量!$L$7:$N$7,0)))),0)</f>
        <v>0</v>
      </c>
      <c r="CW180" s="2">
        <f t="shared" si="352"/>
        <v>0</v>
      </c>
      <c r="CX180" s="2">
        <f t="shared" si="353"/>
        <v>0</v>
      </c>
      <c r="CY180" s="2">
        <f t="shared" si="354"/>
        <v>0</v>
      </c>
      <c r="CZ180" s="2">
        <f t="shared" si="355"/>
        <v>0</v>
      </c>
      <c r="DA180" s="2">
        <f t="shared" si="356"/>
        <v>0</v>
      </c>
      <c r="DB180" s="2">
        <f t="shared" si="357"/>
        <v>0</v>
      </c>
      <c r="DC180" s="2">
        <f t="shared" si="358"/>
        <v>0</v>
      </c>
      <c r="DD180" s="2">
        <f t="shared" si="359"/>
        <v>0</v>
      </c>
      <c r="DE180" s="2">
        <f t="shared" si="360"/>
        <v>0</v>
      </c>
      <c r="DF180" s="2">
        <f t="shared" si="361"/>
        <v>0</v>
      </c>
      <c r="DG180" s="2">
        <f t="shared" si="362"/>
        <v>0</v>
      </c>
      <c r="DH180" s="2">
        <f t="shared" si="363"/>
        <v>0</v>
      </c>
      <c r="DI180" s="2">
        <f t="shared" si="364"/>
        <v>0</v>
      </c>
      <c r="DJ180" s="2">
        <f t="shared" si="365"/>
        <v>0</v>
      </c>
      <c r="DK180" s="2">
        <f t="shared" si="366"/>
        <v>0</v>
      </c>
      <c r="DL180" s="2">
        <f t="shared" si="367"/>
        <v>0</v>
      </c>
      <c r="DM180" s="2">
        <f t="shared" si="368"/>
        <v>0</v>
      </c>
      <c r="DN180" s="187">
        <f>IFERROR(IF($F180="地位Ⅰ",INDEX(幹材積成長量!$AE$7:$AG$14,8,MATCH(【入力】吸収量・排出量算定シート!$G180,幹材積成長量!$AE$7:$AG$7,0)),IF($F180="地位Ⅲ",INDEX(幹材積成長量!$AK$7:$AM$14,8,MATCH(【入力】吸収量・排出量算定シート!$G180,幹材積成長量!$AK$7:$AM$7,0)),INDEX(幹材積成長量!$AH$7:$AJ$14,8,MATCH(【入力】吸収量・排出量算定シート!$G180,幹材積成長量!$AH$7:$AJ$7,0)))),0)</f>
        <v>0</v>
      </c>
      <c r="DO180" s="187">
        <f>IFERROR(IF($F180="地位Ⅰ",INDEX(幹材積成長量!$AE$7:$AG$14,8,MATCH(【入力】吸収量・排出量算定シート!$G180,幹材積成長量!$AE$7:$AG$7,0)),IF($F180="地位Ⅲ",INDEX(幹材積成長量!$AK$7:$AM$14,8,MATCH(【入力】吸収量・排出量算定シート!$G180,幹材積成長量!$AK$7:$AM$7,0)),INDEX(幹材積成長量!$AH$7:$AJ$14,8,MATCH(【入力】吸収量・排出量算定シート!$G180,幹材積成長量!$AH$7:$AJ$7,0)))),0)</f>
        <v>0</v>
      </c>
      <c r="DP180" s="187">
        <f>IFERROR(IF($F180="地位Ⅰ",INDEX(幹材積成長量!$AE$7:$AG$14,8,MATCH(【入力】吸収量・排出量算定シート!$G180,幹材積成長量!$AE$7:$AG$7,0)),IF($F180="地位Ⅲ",INDEX(幹材積成長量!$AK$7:$AM$14,8,MATCH(【入力】吸収量・排出量算定シート!$G180,幹材積成長量!$AK$7:$AM$7,0)),INDEX(幹材積成長量!$AH$7:$AJ$14,8,MATCH(【入力】吸収量・排出量算定シート!$G180,幹材積成長量!$AH$7:$AJ$7,0)))),0)</f>
        <v>0</v>
      </c>
      <c r="DQ180" s="187">
        <f>IFERROR(IF($F180="地位Ⅰ",INDEX(幹材積成長量!$AE$7:$AG$14,8,MATCH(【入力】吸収量・排出量算定シート!$G180,幹材積成長量!$AE$7:$AG$7,0)),IF($F180="地位Ⅲ",INDEX(幹材積成長量!$AK$7:$AM$14,8,MATCH(【入力】吸収量・排出量算定シート!$G180,幹材積成長量!$AK$7:$AM$7,0)),INDEX(幹材積成長量!$AH$7:$AJ$14,8,MATCH(【入力】吸収量・排出量算定シート!$G180,幹材積成長量!$AH$7:$AJ$7,0)))),0)</f>
        <v>0</v>
      </c>
      <c r="DR180" s="187">
        <f>IFERROR(IF($F180="地位Ⅰ",INDEX(幹材積成長量!$AE$7:$AG$14,8,MATCH(【入力】吸収量・排出量算定シート!$G180,幹材積成長量!$AE$7:$AG$7,0)),IF($F180="地位Ⅲ",INDEX(幹材積成長量!$AK$7:$AM$14,8,MATCH(【入力】吸収量・排出量算定シート!$G180,幹材積成長量!$AK$7:$AM$7,0)),INDEX(幹材積成長量!$AH$7:$AJ$14,8,MATCH(【入力】吸収量・排出量算定シート!$G180,幹材積成長量!$AH$7:$AJ$7,0)))),0)</f>
        <v>0</v>
      </c>
      <c r="DS180" s="187">
        <f>IFERROR(IF($F180="地位Ⅰ",INDEX(幹材積成長量!$AE$7:$AG$14,8,MATCH(【入力】吸収量・排出量算定シート!$G180,幹材積成長量!$AE$7:$AG$7,0)),IF($F180="地位Ⅲ",INDEX(幹材積成長量!$AK$7:$AM$14,8,MATCH(【入力】吸収量・排出量算定シート!$G180,幹材積成長量!$AK$7:$AM$7,0)),INDEX(幹材積成長量!$AH$7:$AJ$14,8,MATCH(【入力】吸収量・排出量算定シート!$G180,幹材積成長量!$AH$7:$AJ$7,0)))),0)</f>
        <v>0</v>
      </c>
      <c r="DT180" s="187">
        <f>IFERROR(IF($F180="地位Ⅰ",INDEX(幹材積成長量!$AE$7:$AG$14,8,MATCH(【入力】吸収量・排出量算定シート!$G180,幹材積成長量!$AE$7:$AG$7,0)),IF($F180="地位Ⅲ",INDEX(幹材積成長量!$AK$7:$AM$14,8,MATCH(【入力】吸収量・排出量算定シート!$G180,幹材積成長量!$AK$7:$AM$7,0)),INDEX(幹材積成長量!$AH$7:$AJ$14,8,MATCH(【入力】吸収量・排出量算定シート!$G180,幹材積成長量!$AH$7:$AJ$7,0)))),0)</f>
        <v>0</v>
      </c>
      <c r="DU180" s="187">
        <f>IFERROR(IF($F180="地位Ⅰ",INDEX(幹材積成長量!$AE$7:$AG$14,8,MATCH(【入力】吸収量・排出量算定シート!$G180,幹材積成長量!$AE$7:$AG$7,0)),IF($F180="地位Ⅲ",INDEX(幹材積成長量!$AK$7:$AM$14,8,MATCH(【入力】吸収量・排出量算定シート!$G180,幹材積成長量!$AK$7:$AM$7,0)),INDEX(幹材積成長量!$AH$7:$AJ$14,8,MATCH(【入力】吸収量・排出量算定シート!$G180,幹材積成長量!$AH$7:$AJ$7,0)))),0)</f>
        <v>0</v>
      </c>
      <c r="DV180" s="187">
        <f>IFERROR(IF($F180="地位Ⅰ",INDEX(幹材積成長量!$AE$7:$AG$14,8,MATCH(【入力】吸収量・排出量算定シート!$G180,幹材積成長量!$AE$7:$AG$7,0)),IF($F180="地位Ⅲ",INDEX(幹材積成長量!$AK$7:$AM$14,8,MATCH(【入力】吸収量・排出量算定シート!$G180,幹材積成長量!$AK$7:$AM$7,0)),INDEX(幹材積成長量!$AH$7:$AJ$14,8,MATCH(【入力】吸収量・排出量算定シート!$G180,幹材積成長量!$AH$7:$AJ$7,0)))),0)</f>
        <v>0</v>
      </c>
      <c r="DW180" s="187">
        <f>IFERROR(IF($F180="地位Ⅰ",INDEX(幹材積成長量!$AE$7:$AG$14,8,MATCH(【入力】吸収量・排出量算定シート!$G180,幹材積成長量!$AE$7:$AG$7,0)),IF($F180="地位Ⅲ",INDEX(幹材積成長量!$AK$7:$AM$14,8,MATCH(【入力】吸収量・排出量算定シート!$G180,幹材積成長量!$AK$7:$AM$7,0)),INDEX(幹材積成長量!$AH$7:$AJ$14,8,MATCH(【入力】吸収量・排出量算定シート!$G180,幹材積成長量!$AH$7:$AJ$7,0)))),0)</f>
        <v>0</v>
      </c>
      <c r="DX180" s="187">
        <f>IFERROR(IF($F180="地位Ⅰ",INDEX(幹材積成長量!$AE$7:$AG$14,8,MATCH(【入力】吸収量・排出量算定シート!$G180,幹材積成長量!$AE$7:$AG$7,0)),IF($F180="地位Ⅲ",INDEX(幹材積成長量!$AK$7:$AM$14,8,MATCH(【入力】吸収量・排出量算定シート!$G180,幹材積成長量!$AK$7:$AM$7,0)),INDEX(幹材積成長量!$AH$7:$AJ$14,8,MATCH(【入力】吸収量・排出量算定シート!$G180,幹材積成長量!$AH$7:$AJ$7,0)))),0)</f>
        <v>0</v>
      </c>
      <c r="DY180" s="187">
        <f>IFERROR(IF($F180="地位Ⅰ",INDEX(幹材積成長量!$AE$7:$AG$14,8,MATCH(【入力】吸収量・排出量算定シート!$G180,幹材積成長量!$AE$7:$AG$7,0)),IF($F180="地位Ⅲ",INDEX(幹材積成長量!$AK$7:$AM$14,8,MATCH(【入力】吸収量・排出量算定シート!$G180,幹材積成長量!$AK$7:$AM$7,0)),INDEX(幹材積成長量!$AH$7:$AJ$14,8,MATCH(【入力】吸収量・排出量算定シート!$G180,幹材積成長量!$AH$7:$AJ$7,0)))),0)</f>
        <v>0</v>
      </c>
      <c r="DZ180" s="187">
        <f>IFERROR(IF($F180="地位Ⅰ",INDEX(幹材積成長量!$AE$7:$AG$14,8,MATCH(【入力】吸収量・排出量算定シート!$G180,幹材積成長量!$AE$7:$AG$7,0)),IF($F180="地位Ⅲ",INDEX(幹材積成長量!$AK$7:$AM$14,8,MATCH(【入力】吸収量・排出量算定シート!$G180,幹材積成長量!$AK$7:$AM$7,0)),INDEX(幹材積成長量!$AH$7:$AJ$14,8,MATCH(【入力】吸収量・排出量算定シート!$G180,幹材積成長量!$AH$7:$AJ$7,0)))),0)</f>
        <v>0</v>
      </c>
      <c r="EA180" s="187">
        <f>IFERROR(IF($F180="地位Ⅰ",INDEX(幹材積成長量!$AE$7:$AG$14,8,MATCH(【入力】吸収量・排出量算定シート!$G180,幹材積成長量!$AE$7:$AG$7,0)),IF($F180="地位Ⅲ",INDEX(幹材積成長量!$AK$7:$AM$14,8,MATCH(【入力】吸収量・排出量算定シート!$G180,幹材積成長量!$AK$7:$AM$7,0)),INDEX(幹材積成長量!$AH$7:$AJ$14,8,MATCH(【入力】吸収量・排出量算定シート!$G180,幹材積成長量!$AH$7:$AJ$7,0)))),0)</f>
        <v>0</v>
      </c>
      <c r="EB180" s="187">
        <f>IFERROR(IF($F180="地位Ⅰ",INDEX(幹材積成長量!$AE$7:$AG$14,8,MATCH(【入力】吸収量・排出量算定シート!$G180,幹材積成長量!$AE$7:$AG$7,0)),IF($F180="地位Ⅲ",INDEX(幹材積成長量!$AK$7:$AM$14,8,MATCH(【入力】吸収量・排出量算定シート!$G180,幹材積成長量!$AK$7:$AM$7,0)),INDEX(幹材積成長量!$AH$7:$AJ$14,8,MATCH(【入力】吸収量・排出量算定シート!$G180,幹材積成長量!$AH$7:$AJ$7,0)))),0)</f>
        <v>0</v>
      </c>
      <c r="EC180" s="187">
        <f>IFERROR(IF($F180="地位Ⅰ",INDEX(幹材積成長量!$AE$7:$AG$14,8,MATCH(【入力】吸収量・排出量算定シート!$G180,幹材積成長量!$AE$7:$AG$7,0)),IF($F180="地位Ⅲ",INDEX(幹材積成長量!$AK$7:$AM$14,8,MATCH(【入力】吸収量・排出量算定シート!$G180,幹材積成長量!$AK$7:$AM$7,0)),INDEX(幹材積成長量!$AH$7:$AJ$14,8,MATCH(【入力】吸収量・排出量算定シート!$G180,幹材積成長量!$AH$7:$AJ$7,0)))),0)</f>
        <v>0</v>
      </c>
      <c r="ED180" s="186">
        <f t="shared" si="369"/>
        <v>0</v>
      </c>
      <c r="EE180" s="186">
        <f t="shared" si="370"/>
        <v>0</v>
      </c>
      <c r="EF180" s="186">
        <f t="shared" si="371"/>
        <v>0</v>
      </c>
      <c r="EG180" s="186">
        <f t="shared" si="372"/>
        <v>0</v>
      </c>
      <c r="EH180" s="186">
        <f t="shared" si="373"/>
        <v>0</v>
      </c>
      <c r="EI180" s="186">
        <f t="shared" si="374"/>
        <v>0</v>
      </c>
      <c r="EJ180" s="186">
        <f t="shared" si="375"/>
        <v>0</v>
      </c>
      <c r="EK180" s="186">
        <f t="shared" si="376"/>
        <v>0</v>
      </c>
      <c r="EL180" s="186">
        <f t="shared" si="377"/>
        <v>0</v>
      </c>
      <c r="EM180" s="186">
        <f t="shared" si="378"/>
        <v>0</v>
      </c>
      <c r="EN180" s="186">
        <f t="shared" si="379"/>
        <v>0</v>
      </c>
      <c r="EO180" s="186">
        <f t="shared" si="380"/>
        <v>0</v>
      </c>
      <c r="EP180" s="186">
        <f t="shared" si="381"/>
        <v>0</v>
      </c>
      <c r="EQ180" s="186">
        <f t="shared" si="382"/>
        <v>0</v>
      </c>
      <c r="ER180" s="186">
        <f t="shared" si="383"/>
        <v>0</v>
      </c>
      <c r="ES180" s="186">
        <f t="shared" si="384"/>
        <v>0</v>
      </c>
      <c r="ET180" s="186">
        <f t="shared" si="385"/>
        <v>0</v>
      </c>
    </row>
    <row r="181" spans="2:150" x14ac:dyDescent="0.3">
      <c r="B181" s="3"/>
      <c r="C181" s="3"/>
      <c r="D181" s="3"/>
      <c r="E181" s="3"/>
      <c r="G181" s="217"/>
      <c r="J181" s="3"/>
      <c r="M181" s="187">
        <f>IFERROR(IF($F181="地位Ⅰ",INDEX(幹材積成長量!$S$7:$U$148,MATCH(【入力】吸収量・排出量算定シート!$H181+(M$17-$M$17),幹材積成長量!$S$7:$S$148,0),MATCH($G181,幹材積成長量!$S$7:$U$7,0)),IF($F181="地位Ⅲ",INDEX(幹材積成長量!$Y$7:$AA$148,MATCH(【入力】吸収量・排出量算定シート!$H181+(M$17-$M$17),幹材積成長量!$Y$7:$Y$148,0),MATCH($G181,幹材積成長量!$Y$7:$AA$7,0)),INDEX(幹材積成長量!$V$7:$X$148,MATCH(【入力】吸収量・排出量算定シート!$H181+(M$17-$M$17),幹材積成長量!$V$7:$V$148,0),MATCH($G181,幹材積成長量!$V$7:$X$7,0)))),0)</f>
        <v>0</v>
      </c>
      <c r="N181" s="187">
        <f>IFERROR(IF($F181="地位Ⅰ",INDEX(幹材積成長量!$S$7:$U$148,MATCH(【入力】吸収量・排出量算定シート!$H181+(N$17-$M$17),幹材積成長量!$S$7:$S$148,0),MATCH($G181,幹材積成長量!$S$7:$U$7,0)),IF($F181="地位Ⅲ",INDEX(幹材積成長量!$Y$7:$AA$148,MATCH(【入力】吸収量・排出量算定シート!$H181+(N$17-$M$17),幹材積成長量!$Y$7:$Y$148,0),MATCH($G181,幹材積成長量!$Y$7:$AA$7,0)),INDEX(幹材積成長量!$V$7:$X$148,MATCH(【入力】吸収量・排出量算定シート!$H181+(N$17-$M$17),幹材積成長量!$V$7:$V$148,0),MATCH($G181,幹材積成長量!$V$7:$X$7,0)))),0)</f>
        <v>0</v>
      </c>
      <c r="O181" s="187">
        <f>IFERROR(IF($F181="地位Ⅰ",INDEX(幹材積成長量!$S$7:$U$148,MATCH(【入力】吸収量・排出量算定シート!$H181+(O$17-$M$17),幹材積成長量!$S$7:$S$148,0),MATCH($G181,幹材積成長量!$S$7:$U$7,0)),IF($F181="地位Ⅲ",INDEX(幹材積成長量!$Y$7:$AA$148,MATCH(【入力】吸収量・排出量算定シート!$H181+(O$17-$M$17),幹材積成長量!$Y$7:$Y$148,0),MATCH($G181,幹材積成長量!$Y$7:$AA$7,0)),INDEX(幹材積成長量!$V$7:$X$148,MATCH(【入力】吸収量・排出量算定シート!$H181+(O$17-$M$17),幹材積成長量!$V$7:$V$148,0),MATCH($G181,幹材積成長量!$V$7:$X$7,0)))),0)</f>
        <v>0</v>
      </c>
      <c r="P181" s="187">
        <f>IFERROR(IF($F181="地位Ⅰ",INDEX(幹材積成長量!$S$7:$U$148,MATCH(【入力】吸収量・排出量算定シート!$H181+(P$17-$M$17),幹材積成長量!$S$7:$S$148,0),MATCH($G181,幹材積成長量!$S$7:$U$7,0)),IF($F181="地位Ⅲ",INDEX(幹材積成長量!$Y$7:$AA$148,MATCH(【入力】吸収量・排出量算定シート!$H181+(P$17-$M$17),幹材積成長量!$Y$7:$Y$148,0),MATCH($G181,幹材積成長量!$Y$7:$AA$7,0)),INDEX(幹材積成長量!$V$7:$X$148,MATCH(【入力】吸収量・排出量算定シート!$H181+(P$17-$M$17),幹材積成長量!$V$7:$V$148,0),MATCH($G181,幹材積成長量!$V$7:$X$7,0)))),0)</f>
        <v>0</v>
      </c>
      <c r="Q181" s="187">
        <f>IFERROR(IF($F181="地位Ⅰ",INDEX(幹材積成長量!$S$7:$U$148,MATCH(【入力】吸収量・排出量算定シート!$H181+(Q$17-$M$17),幹材積成長量!$S$7:$S$148,0),MATCH($G181,幹材積成長量!$S$7:$U$7,0)),IF($F181="地位Ⅲ",INDEX(幹材積成長量!$Y$7:$AA$148,MATCH(【入力】吸収量・排出量算定シート!$H181+(Q$17-$M$17),幹材積成長量!$Y$7:$Y$148,0),MATCH($G181,幹材積成長量!$Y$7:$AA$7,0)),INDEX(幹材積成長量!$V$7:$X$148,MATCH(【入力】吸収量・排出量算定シート!$H181+(Q$17-$M$17),幹材積成長量!$V$7:$V$148,0),MATCH($G181,幹材積成長量!$V$7:$X$7,0)))),0)</f>
        <v>0</v>
      </c>
      <c r="R181" s="187">
        <f>IFERROR(IF($F181="地位Ⅰ",INDEX(幹材積成長量!$S$7:$U$148,MATCH(【入力】吸収量・排出量算定シート!$H181+(R$17-$M$17),幹材積成長量!$S$7:$S$148,0),MATCH($G181,幹材積成長量!$S$7:$U$7,0)),IF($F181="地位Ⅲ",INDEX(幹材積成長量!$Y$7:$AA$148,MATCH(【入力】吸収量・排出量算定シート!$H181+(R$17-$M$17),幹材積成長量!$Y$7:$Y$148,0),MATCH($G181,幹材積成長量!$Y$7:$AA$7,0)),INDEX(幹材積成長量!$V$7:$X$148,MATCH(【入力】吸収量・排出量算定シート!$H181+(R$17-$M$17),幹材積成長量!$V$7:$V$148,0),MATCH($G181,幹材積成長量!$V$7:$X$7,0)))),0)</f>
        <v>0</v>
      </c>
      <c r="S181" s="187">
        <f>IFERROR(IF($F181="地位Ⅰ",INDEX(幹材積成長量!$S$7:$U$148,MATCH(【入力】吸収量・排出量算定シート!$H181+(S$17-$M$17),幹材積成長量!$S$7:$S$148,0),MATCH($G181,幹材積成長量!$S$7:$U$7,0)),IF($F181="地位Ⅲ",INDEX(幹材積成長量!$Y$7:$AA$148,MATCH(【入力】吸収量・排出量算定シート!$H181+(S$17-$M$17),幹材積成長量!$Y$7:$Y$148,0),MATCH($G181,幹材積成長量!$Y$7:$AA$7,0)),INDEX(幹材積成長量!$V$7:$X$148,MATCH(【入力】吸収量・排出量算定シート!$H181+(S$17-$M$17),幹材積成長量!$V$7:$V$148,0),MATCH($G181,幹材積成長量!$V$7:$X$7,0)))),0)</f>
        <v>0</v>
      </c>
      <c r="T181" s="187">
        <f>IFERROR(IF($F181="地位Ⅰ",INDEX(幹材積成長量!$S$7:$U$148,MATCH(【入力】吸収量・排出量算定シート!$H181+(T$17-$M$17),幹材積成長量!$S$7:$S$148,0),MATCH($G181,幹材積成長量!$S$7:$U$7,0)),IF($F181="地位Ⅲ",INDEX(幹材積成長量!$Y$7:$AA$148,MATCH(【入力】吸収量・排出量算定シート!$H181+(T$17-$M$17),幹材積成長量!$Y$7:$Y$148,0),MATCH($G181,幹材積成長量!$Y$7:$AA$7,0)),INDEX(幹材積成長量!$V$7:$X$148,MATCH(【入力】吸収量・排出量算定シート!$H181+(T$17-$M$17),幹材積成長量!$V$7:$V$148,0),MATCH($G181,幹材積成長量!$V$7:$X$7,0)))),0)</f>
        <v>0</v>
      </c>
      <c r="U181" s="187">
        <f>IFERROR(IF($F181="地位Ⅰ",INDEX(幹材積成長量!$S$7:$U$148,MATCH(【入力】吸収量・排出量算定シート!$H181+(U$17-$M$17),幹材積成長量!$S$7:$S$148,0),MATCH($G181,幹材積成長量!$S$7:$U$7,0)),IF($F181="地位Ⅲ",INDEX(幹材積成長量!$Y$7:$AA$148,MATCH(【入力】吸収量・排出量算定シート!$H181+(U$17-$M$17),幹材積成長量!$Y$7:$Y$148,0),MATCH($G181,幹材積成長量!$Y$7:$AA$7,0)),INDEX(幹材積成長量!$V$7:$X$148,MATCH(【入力】吸収量・排出量算定シート!$H181+(U$17-$M$17),幹材積成長量!$V$7:$V$148,0),MATCH($G181,幹材積成長量!$V$7:$X$7,0)))),0)</f>
        <v>0</v>
      </c>
      <c r="V181" s="187">
        <f>IFERROR(IF($F181="地位Ⅰ",INDEX(幹材積成長量!$S$7:$U$148,MATCH(【入力】吸収量・排出量算定シート!$H181+(V$17-$M$17),幹材積成長量!$S$7:$S$148,0),MATCH($G181,幹材積成長量!$S$7:$U$7,0)),IF($F181="地位Ⅲ",INDEX(幹材積成長量!$Y$7:$AA$148,MATCH(【入力】吸収量・排出量算定シート!$H181+(V$17-$M$17),幹材積成長量!$Y$7:$Y$148,0),MATCH($G181,幹材積成長量!$Y$7:$AA$7,0)),INDEX(幹材積成長量!$V$7:$X$148,MATCH(【入力】吸収量・排出量算定シート!$H181+(V$17-$M$17),幹材積成長量!$V$7:$V$148,0),MATCH($G181,幹材積成長量!$V$7:$X$7,0)))),0)</f>
        <v>0</v>
      </c>
      <c r="W181" s="187">
        <f>IFERROR(IF($F181="地位Ⅰ",INDEX(幹材積成長量!$S$7:$U$148,MATCH(【入力】吸収量・排出量算定シート!$H181+(W$17-$M$17),幹材積成長量!$S$7:$S$148,0),MATCH($G181,幹材積成長量!$S$7:$U$7,0)),IF($F181="地位Ⅲ",INDEX(幹材積成長量!$Y$7:$AA$148,MATCH(【入力】吸収量・排出量算定シート!$H181+(W$17-$M$17),幹材積成長量!$Y$7:$Y$148,0),MATCH($G181,幹材積成長量!$Y$7:$AA$7,0)),INDEX(幹材積成長量!$V$7:$X$148,MATCH(【入力】吸収量・排出量算定シート!$H181+(W$17-$M$17),幹材積成長量!$V$7:$V$148,0),MATCH($G181,幹材積成長量!$V$7:$X$7,0)))),0)</f>
        <v>0</v>
      </c>
      <c r="X181" s="187">
        <f>IFERROR(IF($F181="地位Ⅰ",INDEX(幹材積成長量!$S$7:$U$148,MATCH(【入力】吸収量・排出量算定シート!$H181+(X$17-$M$17),幹材積成長量!$S$7:$S$148,0),MATCH($G181,幹材積成長量!$S$7:$U$7,0)),IF($F181="地位Ⅲ",INDEX(幹材積成長量!$Y$7:$AA$148,MATCH(【入力】吸収量・排出量算定シート!$H181+(X$17-$M$17),幹材積成長量!$Y$7:$Y$148,0),MATCH($G181,幹材積成長量!$Y$7:$AA$7,0)),INDEX(幹材積成長量!$V$7:$X$148,MATCH(【入力】吸収量・排出量算定シート!$H181+(X$17-$M$17),幹材積成長量!$V$7:$V$148,0),MATCH($G181,幹材積成長量!$V$7:$X$7,0)))),0)</f>
        <v>0</v>
      </c>
      <c r="Y181" s="187">
        <f>IFERROR(IF($F181="地位Ⅰ",INDEX(幹材積成長量!$S$7:$U$148,MATCH(【入力】吸収量・排出量算定シート!$H181+(Y$17-$M$17),幹材積成長量!$S$7:$S$148,0),MATCH($G181,幹材積成長量!$S$7:$U$7,0)),IF($F181="地位Ⅲ",INDEX(幹材積成長量!$Y$7:$AA$148,MATCH(【入力】吸収量・排出量算定シート!$H181+(Y$17-$M$17),幹材積成長量!$Y$7:$Y$148,0),MATCH($G181,幹材積成長量!$Y$7:$AA$7,0)),INDEX(幹材積成長量!$V$7:$X$148,MATCH(【入力】吸収量・排出量算定シート!$H181+(Y$17-$M$17),幹材積成長量!$V$7:$V$148,0),MATCH($G181,幹材積成長量!$V$7:$X$7,0)))),0)</f>
        <v>0</v>
      </c>
      <c r="Z181" s="187">
        <f>IFERROR(IF($F181="地位Ⅰ",INDEX(幹材積成長量!$S$7:$U$148,MATCH(【入力】吸収量・排出量算定シート!$H181+(Z$17-$M$17),幹材積成長量!$S$7:$S$148,0),MATCH($G181,幹材積成長量!$S$7:$U$7,0)),IF($F181="地位Ⅲ",INDEX(幹材積成長量!$Y$7:$AA$148,MATCH(【入力】吸収量・排出量算定シート!$H181+(Z$17-$M$17),幹材積成長量!$Y$7:$Y$148,0),MATCH($G181,幹材積成長量!$Y$7:$AA$7,0)),INDEX(幹材積成長量!$V$7:$X$148,MATCH(【入力】吸収量・排出量算定シート!$H181+(Z$17-$M$17),幹材積成長量!$V$7:$V$148,0),MATCH($G181,幹材積成長量!$V$7:$X$7,0)))),0)</f>
        <v>0</v>
      </c>
      <c r="AA181" s="187">
        <f>IFERROR(IF($F181="地位Ⅰ",INDEX(幹材積成長量!$S$7:$U$148,MATCH(【入力】吸収量・排出量算定シート!$H181+(AA$17-$M$17),幹材積成長量!$S$7:$S$148,0),MATCH($G181,幹材積成長量!$S$7:$U$7,0)),IF($F181="地位Ⅲ",INDEX(幹材積成長量!$Y$7:$AA$148,MATCH(【入力】吸収量・排出量算定シート!$H181+(AA$17-$M$17),幹材積成長量!$Y$7:$Y$148,0),MATCH($G181,幹材積成長量!$Y$7:$AA$7,0)),INDEX(幹材積成長量!$V$7:$X$148,MATCH(【入力】吸収量・排出量算定シート!$H181+(AA$17-$M$17),幹材積成長量!$V$7:$V$148,0),MATCH($G181,幹材積成長量!$V$7:$X$7,0)))),0)</f>
        <v>0</v>
      </c>
      <c r="AB181" s="187">
        <f>IFERROR(IF($F181="地位Ⅰ",INDEX(幹材積成長量!$S$7:$U$148,MATCH(【入力】吸収量・排出量算定シート!$H181+(AB$17-$M$17),幹材積成長量!$S$7:$S$148,0),MATCH($G181,幹材積成長量!$S$7:$U$7,0)),IF($F181="地位Ⅲ",INDEX(幹材積成長量!$Y$7:$AA$148,MATCH(【入力】吸収量・排出量算定シート!$H181+(AB$17-$M$17),幹材積成長量!$Y$7:$Y$148,0),MATCH($G181,幹材積成長量!$Y$7:$AA$7,0)),INDEX(幹材積成長量!$V$7:$X$148,MATCH(【入力】吸収量・排出量算定シート!$H181+(AB$17-$M$17),幹材積成長量!$V$7:$V$148,0),MATCH($G181,幹材積成長量!$V$7:$X$7,0)))),0)</f>
        <v>0</v>
      </c>
      <c r="AC181" s="187">
        <f>IFERROR(IF($F181="地位Ⅰ",INDEX(幹材積成長量!$S$7:$U$148,MATCH(【入力】吸収量・排出量算定シート!$H181+(AC$17-$M$17),幹材積成長量!$S$7:$S$148,0),MATCH($G181,幹材積成長量!$S$7:$U$7,0)),IF($F181="地位Ⅲ",INDEX(幹材積成長量!$Y$7:$AA$148,MATCH(【入力】吸収量・排出量算定シート!$H181+(AC$17-$M$17),幹材積成長量!$Y$7:$Y$148,0),MATCH($G181,幹材積成長量!$Y$7:$AA$7,0)),INDEX(幹材積成長量!$V$7:$X$148,MATCH(【入力】吸収量・排出量算定シート!$H181+(AC$17-$M$17),幹材積成長量!$V$7:$V$148,0),MATCH($G181,幹材積成長量!$V$7:$X$7,0)))),0)</f>
        <v>0</v>
      </c>
      <c r="AD181" s="2">
        <f>IFERROR(INDEX('BEF（拡大係数）'!$A$4:$AO$154,MATCH(【入力】吸収量・排出量算定シート!$H181,'BEF（拡大係数）'!$A$4:$A$154,0),MATCH($G181,'BEF（拡大係数）'!$A$4:$AO$4,0)),0)</f>
        <v>0</v>
      </c>
      <c r="AE181" s="2">
        <f>IFERROR(INDEX('BEF（拡大係数）'!$A$4:$AO$154,MATCH(【入力】吸収量・排出量算定シート!$H181,'BEF（拡大係数）'!$A$4:$A$154,0),MATCH($G181,'BEF（拡大係数）'!$A$4:$AO$4,0)),0)</f>
        <v>0</v>
      </c>
      <c r="AF181" s="2">
        <f>IFERROR(INDEX('BEF（拡大係数）'!$A$4:$AO$154,MATCH(【入力】吸収量・排出量算定シート!$H181,'BEF（拡大係数）'!$A$4:$A$154,0),MATCH($G181,'BEF（拡大係数）'!$A$4:$AO$4,0)),0)</f>
        <v>0</v>
      </c>
      <c r="AG181" s="2">
        <f>IFERROR(INDEX('BEF（拡大係数）'!$A$4:$AO$154,MATCH(【入力】吸収量・排出量算定シート!$H181,'BEF（拡大係数）'!$A$4:$A$154,0),MATCH($G181,'BEF（拡大係数）'!$A$4:$AO$4,0)),0)</f>
        <v>0</v>
      </c>
      <c r="AH181" s="2">
        <f>IFERROR(INDEX('BEF（拡大係数）'!$A$4:$AO$154,MATCH(【入力】吸収量・排出量算定シート!$H181,'BEF（拡大係数）'!$A$4:$A$154,0),MATCH($G181,'BEF（拡大係数）'!$A$4:$AO$4,0)),0)</f>
        <v>0</v>
      </c>
      <c r="AI181" s="2">
        <f>IFERROR(INDEX('BEF（拡大係数）'!$A$4:$AO$154,MATCH(【入力】吸収量・排出量算定シート!$H181,'BEF（拡大係数）'!$A$4:$A$154,0),MATCH($G181,'BEF（拡大係数）'!$A$4:$AO$4,0)),0)</f>
        <v>0</v>
      </c>
      <c r="AJ181" s="2">
        <f>IFERROR(INDEX('BEF（拡大係数）'!$A$4:$AO$154,MATCH(【入力】吸収量・排出量算定シート!$H181,'BEF（拡大係数）'!$A$4:$A$154,0),MATCH($G181,'BEF（拡大係数）'!$A$4:$AO$4,0)),0)</f>
        <v>0</v>
      </c>
      <c r="AK181" s="2">
        <f>IFERROR(INDEX('BEF（拡大係数）'!$A$4:$AO$154,MATCH(【入力】吸収量・排出量算定シート!$H181,'BEF（拡大係数）'!$A$4:$A$154,0),MATCH($G181,'BEF（拡大係数）'!$A$4:$AO$4,0)),0)</f>
        <v>0</v>
      </c>
      <c r="AL181" s="2">
        <f>IFERROR(INDEX('BEF（拡大係数）'!$A$4:$AO$154,MATCH(【入力】吸収量・排出量算定シート!$H181,'BEF（拡大係数）'!$A$4:$A$154,0),MATCH($G181,'BEF（拡大係数）'!$A$4:$AO$4,0)),0)</f>
        <v>0</v>
      </c>
      <c r="AM181" s="2">
        <f>IFERROR(INDEX('BEF（拡大係数）'!$A$4:$AO$154,MATCH(【入力】吸収量・排出量算定シート!$H181,'BEF（拡大係数）'!$A$4:$A$154,0),MATCH($G181,'BEF（拡大係数）'!$A$4:$AO$4,0)),0)</f>
        <v>0</v>
      </c>
      <c r="AN181" s="2">
        <f>IFERROR(INDEX('BEF（拡大係数）'!$A$4:$AO$154,MATCH(【入力】吸収量・排出量算定シート!$H181,'BEF（拡大係数）'!$A$4:$A$154,0),MATCH($G181,'BEF（拡大係数）'!$A$4:$AO$4,0)),0)</f>
        <v>0</v>
      </c>
      <c r="AO181" s="2">
        <f>IFERROR(INDEX('BEF（拡大係数）'!$A$4:$AO$154,MATCH(【入力】吸収量・排出量算定シート!$H181,'BEF（拡大係数）'!$A$4:$A$154,0),MATCH($G181,'BEF（拡大係数）'!$A$4:$AO$4,0)),0)</f>
        <v>0</v>
      </c>
      <c r="AP181" s="2">
        <f>IFERROR(INDEX('BEF（拡大係数）'!$A$4:$AO$154,MATCH(【入力】吸収量・排出量算定シート!$H181,'BEF（拡大係数）'!$A$4:$A$154,0),MATCH($G181,'BEF（拡大係数）'!$A$4:$AO$4,0)),0)</f>
        <v>0</v>
      </c>
      <c r="AQ181" s="2">
        <f>IFERROR(INDEX('BEF（拡大係数）'!$A$4:$AO$154,MATCH(【入力】吸収量・排出量算定シート!$H181,'BEF（拡大係数）'!$A$4:$A$154,0),MATCH($G181,'BEF（拡大係数）'!$A$4:$AO$4,0)),0)</f>
        <v>0</v>
      </c>
      <c r="AR181" s="2">
        <f>IFERROR(INDEX('BEF（拡大係数）'!$A$4:$AO$154,MATCH(【入力】吸収量・排出量算定シート!$H181,'BEF（拡大係数）'!$A$4:$A$154,0),MATCH($G181,'BEF（拡大係数）'!$A$4:$AO$4,0)),0)</f>
        <v>0</v>
      </c>
      <c r="AS181" s="2">
        <f>IFERROR(INDEX('BEF（拡大係数）'!$A$4:$AO$154,MATCH(【入力】吸収量・排出量算定シート!$H181,'BEF（拡大係数）'!$A$4:$A$154,0),MATCH($G181,'BEF（拡大係数）'!$A$4:$AO$4,0)),0)</f>
        <v>0</v>
      </c>
      <c r="AT181" s="2">
        <f>IFERROR(INDEX('BEF（拡大係数）'!$A$4:$AO$154,MATCH(【入力】吸収量・排出量算定シート!$H181,'BEF（拡大係数）'!$A$4:$A$154,0),MATCH($G181,'BEF（拡大係数）'!$A$4:$AO$4,0)),0)</f>
        <v>0</v>
      </c>
      <c r="AU181" s="2">
        <f>IFERROR(VLOOKUP($G181,パラメータ_オリジナル!$B$6:$G$45,4,FALSE),0)</f>
        <v>0</v>
      </c>
      <c r="AV181" s="2">
        <f>IFERROR(VLOOKUP($G181,パラメータ_オリジナル!$B$6:$G$45,5,FALSE),0)</f>
        <v>0</v>
      </c>
      <c r="AW181" s="2">
        <f>IFERROR(VLOOKUP($G181,パラメータ_オリジナル!$B$6:$G$45,6,FALSE),0)</f>
        <v>0</v>
      </c>
      <c r="AX181" s="125">
        <f t="shared" si="318"/>
        <v>0</v>
      </c>
      <c r="AY181" s="125">
        <f t="shared" si="319"/>
        <v>0</v>
      </c>
      <c r="AZ181" s="125">
        <f t="shared" si="320"/>
        <v>0</v>
      </c>
      <c r="BA181" s="125">
        <f t="shared" si="321"/>
        <v>0</v>
      </c>
      <c r="BB181" s="125">
        <f t="shared" si="322"/>
        <v>0</v>
      </c>
      <c r="BC181" s="125">
        <f t="shared" si="323"/>
        <v>0</v>
      </c>
      <c r="BD181" s="125">
        <f t="shared" si="324"/>
        <v>0</v>
      </c>
      <c r="BE181" s="125">
        <f t="shared" si="325"/>
        <v>0</v>
      </c>
      <c r="BF181" s="125">
        <f t="shared" si="326"/>
        <v>0</v>
      </c>
      <c r="BG181" s="125">
        <f t="shared" si="327"/>
        <v>0</v>
      </c>
      <c r="BH181" s="125">
        <f t="shared" si="328"/>
        <v>0</v>
      </c>
      <c r="BI181" s="125">
        <f t="shared" si="329"/>
        <v>0</v>
      </c>
      <c r="BJ181" s="125">
        <f t="shared" si="330"/>
        <v>0</v>
      </c>
      <c r="BK181" s="125">
        <f t="shared" si="331"/>
        <v>0</v>
      </c>
      <c r="BL181" s="125">
        <f t="shared" si="332"/>
        <v>0</v>
      </c>
      <c r="BM181" s="125">
        <f t="shared" si="333"/>
        <v>0</v>
      </c>
      <c r="BN181" s="125">
        <f t="shared" si="334"/>
        <v>0</v>
      </c>
      <c r="BO181" s="125">
        <f t="shared" si="335"/>
        <v>0</v>
      </c>
      <c r="BP181" s="125">
        <f t="shared" si="336"/>
        <v>0</v>
      </c>
      <c r="BQ181" s="125">
        <f t="shared" si="337"/>
        <v>0</v>
      </c>
      <c r="BR181" s="125">
        <f t="shared" si="338"/>
        <v>0</v>
      </c>
      <c r="BS181" s="125">
        <f t="shared" si="339"/>
        <v>0</v>
      </c>
      <c r="BT181" s="125">
        <f t="shared" si="340"/>
        <v>0</v>
      </c>
      <c r="BU181" s="125">
        <f t="shared" si="341"/>
        <v>0</v>
      </c>
      <c r="BV181" s="125">
        <f t="shared" si="342"/>
        <v>0</v>
      </c>
      <c r="BW181" s="125">
        <f t="shared" si="343"/>
        <v>0</v>
      </c>
      <c r="BX181" s="125">
        <f t="shared" si="344"/>
        <v>0</v>
      </c>
      <c r="BY181" s="125">
        <f t="shared" si="345"/>
        <v>0</v>
      </c>
      <c r="BZ181" s="125">
        <f t="shared" si="346"/>
        <v>0</v>
      </c>
      <c r="CA181" s="125">
        <f t="shared" si="347"/>
        <v>0</v>
      </c>
      <c r="CB181" s="125">
        <f t="shared" si="348"/>
        <v>0</v>
      </c>
      <c r="CC181" s="125">
        <f t="shared" si="349"/>
        <v>0</v>
      </c>
      <c r="CD181" s="125">
        <f t="shared" si="350"/>
        <v>0</v>
      </c>
      <c r="CE181" s="125">
        <f t="shared" si="351"/>
        <v>0</v>
      </c>
      <c r="CF181" s="2">
        <f>IFERROR(IF($F181="地位Ⅰ",INDEX(幹材積成長量!$I$7:$K$148,MATCH((【入力】吸収量・排出量算定シート!$H181+(【入力】吸収量・排出量算定シート!CF$17-【入力】吸収量・排出量算定シート!$CF$17)),幹材積成長量!$I$7:$I$148,0),MATCH(【入力】吸収量・排出量算定シート!$G181,幹材積成長量!$I$7:$K$7,0)),IF($F181="地位Ⅲ",INDEX(幹材積成長量!$O$7:$Q$148,MATCH((【入力】吸収量・排出量算定シート!$H181+(【入力】吸収量・排出量算定シート!CF$17-【入力】吸収量・排出量算定シート!$CF$17)),幹材積成長量!$O$7:$O$148,0),MATCH(【入力】吸収量・排出量算定シート!$G181,幹材積成長量!$O$7:$Q$7,0)),INDEX(幹材積成長量!$L$7:$N$148,MATCH((【入力】吸収量・排出量算定シート!$H181+(【入力】吸収量・排出量算定シート!CF$17-【入力】吸収量・排出量算定シート!$CF$17)),幹材積成長量!$L$7:$L$148,0),MATCH(【入力】吸収量・排出量算定シート!$G181,幹材積成長量!$L$7:$N$7,0)))),0)</f>
        <v>0</v>
      </c>
      <c r="CG181" s="2">
        <f>IFERROR(IF($F181="地位Ⅰ",INDEX(幹材積成長量!$I$7:$K$148,MATCH((【入力】吸収量・排出量算定シート!$H181+(【入力】吸収量・排出量算定シート!CG$17-【入力】吸収量・排出量算定シート!$CF$17)),幹材積成長量!$I$7:$I$148,0),MATCH(【入力】吸収量・排出量算定シート!$G181,幹材積成長量!$I$7:$K$7,0)),IF($F181="地位Ⅲ",INDEX(幹材積成長量!$O$7:$Q$148,MATCH((【入力】吸収量・排出量算定シート!$H181+(【入力】吸収量・排出量算定シート!CG$17-【入力】吸収量・排出量算定シート!$CF$17)),幹材積成長量!$O$7:$O$148,0),MATCH(【入力】吸収量・排出量算定シート!$G181,幹材積成長量!$O$7:$Q$7,0)),INDEX(幹材積成長量!$L$7:$N$148,MATCH((【入力】吸収量・排出量算定シート!$H181+(【入力】吸収量・排出量算定シート!CG$17-【入力】吸収量・排出量算定シート!$CF$17)),幹材積成長量!$L$7:$L$148,0),MATCH(【入力】吸収量・排出量算定シート!$G181,幹材積成長量!$L$7:$N$7,0)))),0)</f>
        <v>0</v>
      </c>
      <c r="CH181" s="2">
        <f>IFERROR(IF($F181="地位Ⅰ",INDEX(幹材積成長量!$I$7:$K$148,MATCH((【入力】吸収量・排出量算定シート!$H181+(【入力】吸収量・排出量算定シート!CH$17-【入力】吸収量・排出量算定シート!$CF$17)),幹材積成長量!$I$7:$I$148,0),MATCH(【入力】吸収量・排出量算定シート!$G181,幹材積成長量!$I$7:$K$7,0)),IF($F181="地位Ⅲ",INDEX(幹材積成長量!$O$7:$Q$148,MATCH((【入力】吸収量・排出量算定シート!$H181+(【入力】吸収量・排出量算定シート!CH$17-【入力】吸収量・排出量算定シート!$CF$17)),幹材積成長量!$O$7:$O$148,0),MATCH(【入力】吸収量・排出量算定シート!$G181,幹材積成長量!$O$7:$Q$7,0)),INDEX(幹材積成長量!$L$7:$N$148,MATCH((【入力】吸収量・排出量算定シート!$H181+(【入力】吸収量・排出量算定シート!CH$17-【入力】吸収量・排出量算定シート!$CF$17)),幹材積成長量!$L$7:$L$148,0),MATCH(【入力】吸収量・排出量算定シート!$G181,幹材積成長量!$L$7:$N$7,0)))),0)</f>
        <v>0</v>
      </c>
      <c r="CI181" s="2">
        <f>IFERROR(IF($F181="地位Ⅰ",INDEX(幹材積成長量!$I$7:$K$148,MATCH((【入力】吸収量・排出量算定シート!$H181+(【入力】吸収量・排出量算定シート!CI$17-【入力】吸収量・排出量算定シート!$CF$17)),幹材積成長量!$I$7:$I$148,0),MATCH(【入力】吸収量・排出量算定シート!$G181,幹材積成長量!$I$7:$K$7,0)),IF($F181="地位Ⅲ",INDEX(幹材積成長量!$O$7:$Q$148,MATCH((【入力】吸収量・排出量算定シート!$H181+(【入力】吸収量・排出量算定シート!CI$17-【入力】吸収量・排出量算定シート!$CF$17)),幹材積成長量!$O$7:$O$148,0),MATCH(【入力】吸収量・排出量算定シート!$G181,幹材積成長量!$O$7:$Q$7,0)),INDEX(幹材積成長量!$L$7:$N$148,MATCH((【入力】吸収量・排出量算定シート!$H181+(【入力】吸収量・排出量算定シート!CI$17-【入力】吸収量・排出量算定シート!$CF$17)),幹材積成長量!$L$7:$L$148,0),MATCH(【入力】吸収量・排出量算定シート!$G181,幹材積成長量!$L$7:$N$7,0)))),0)</f>
        <v>0</v>
      </c>
      <c r="CJ181" s="2">
        <f>IFERROR(IF($F181="地位Ⅰ",INDEX(幹材積成長量!$I$7:$K$148,MATCH((【入力】吸収量・排出量算定シート!$H181+(【入力】吸収量・排出量算定シート!CJ$17-【入力】吸収量・排出量算定シート!$CF$17)),幹材積成長量!$I$7:$I$148,0),MATCH(【入力】吸収量・排出量算定シート!$G181,幹材積成長量!$I$7:$K$7,0)),IF($F181="地位Ⅲ",INDEX(幹材積成長量!$O$7:$Q$148,MATCH((【入力】吸収量・排出量算定シート!$H181+(【入力】吸収量・排出量算定シート!CJ$17-【入力】吸収量・排出量算定シート!$CF$17)),幹材積成長量!$O$7:$O$148,0),MATCH(【入力】吸収量・排出量算定シート!$G181,幹材積成長量!$O$7:$Q$7,0)),INDEX(幹材積成長量!$L$7:$N$148,MATCH((【入力】吸収量・排出量算定シート!$H181+(【入力】吸収量・排出量算定シート!CJ$17-【入力】吸収量・排出量算定シート!$CF$17)),幹材積成長量!$L$7:$L$148,0),MATCH(【入力】吸収量・排出量算定シート!$G181,幹材積成長量!$L$7:$N$7,0)))),0)</f>
        <v>0</v>
      </c>
      <c r="CK181" s="2">
        <f>IFERROR(IF($F181="地位Ⅰ",INDEX(幹材積成長量!$I$7:$K$148,MATCH((【入力】吸収量・排出量算定シート!$H181+(【入力】吸収量・排出量算定シート!CK$17-【入力】吸収量・排出量算定シート!$CF$17)),幹材積成長量!$I$7:$I$148,0),MATCH(【入力】吸収量・排出量算定シート!$G181,幹材積成長量!$I$7:$K$7,0)),IF($F181="地位Ⅲ",INDEX(幹材積成長量!$O$7:$Q$148,MATCH((【入力】吸収量・排出量算定シート!$H181+(【入力】吸収量・排出量算定シート!CK$17-【入力】吸収量・排出量算定シート!$CF$17)),幹材積成長量!$O$7:$O$148,0),MATCH(【入力】吸収量・排出量算定シート!$G181,幹材積成長量!$O$7:$Q$7,0)),INDEX(幹材積成長量!$L$7:$N$148,MATCH((【入力】吸収量・排出量算定シート!$H181+(【入力】吸収量・排出量算定シート!CK$17-【入力】吸収量・排出量算定シート!$CF$17)),幹材積成長量!$L$7:$L$148,0),MATCH(【入力】吸収量・排出量算定シート!$G181,幹材積成長量!$L$7:$N$7,0)))),0)</f>
        <v>0</v>
      </c>
      <c r="CL181" s="2">
        <f>IFERROR(IF($F181="地位Ⅰ",INDEX(幹材積成長量!$I$7:$K$148,MATCH((【入力】吸収量・排出量算定シート!$H181+(【入力】吸収量・排出量算定シート!CL$17-【入力】吸収量・排出量算定シート!$CF$17)),幹材積成長量!$I$7:$I$148,0),MATCH(【入力】吸収量・排出量算定シート!$G181,幹材積成長量!$I$7:$K$7,0)),IF($F181="地位Ⅲ",INDEX(幹材積成長量!$O$7:$Q$148,MATCH((【入力】吸収量・排出量算定シート!$H181+(【入力】吸収量・排出量算定シート!CL$17-【入力】吸収量・排出量算定シート!$CF$17)),幹材積成長量!$O$7:$O$148,0),MATCH(【入力】吸収量・排出量算定シート!$G181,幹材積成長量!$O$7:$Q$7,0)),INDEX(幹材積成長量!$L$7:$N$148,MATCH((【入力】吸収量・排出量算定シート!$H181+(【入力】吸収量・排出量算定シート!CL$17-【入力】吸収量・排出量算定シート!$CF$17)),幹材積成長量!$L$7:$L$148,0),MATCH(【入力】吸収量・排出量算定シート!$G181,幹材積成長量!$L$7:$N$7,0)))),0)</f>
        <v>0</v>
      </c>
      <c r="CM181" s="2">
        <f>IFERROR(IF($F181="地位Ⅰ",INDEX(幹材積成長量!$I$7:$K$148,MATCH((【入力】吸収量・排出量算定シート!$H181+(【入力】吸収量・排出量算定シート!CM$17-【入力】吸収量・排出量算定シート!$CF$17)),幹材積成長量!$I$7:$I$148,0),MATCH(【入力】吸収量・排出量算定シート!$G181,幹材積成長量!$I$7:$K$7,0)),IF($F181="地位Ⅲ",INDEX(幹材積成長量!$O$7:$Q$148,MATCH((【入力】吸収量・排出量算定シート!$H181+(【入力】吸収量・排出量算定シート!CM$17-【入力】吸収量・排出量算定シート!$CF$17)),幹材積成長量!$O$7:$O$148,0),MATCH(【入力】吸収量・排出量算定シート!$G181,幹材積成長量!$O$7:$Q$7,0)),INDEX(幹材積成長量!$L$7:$N$148,MATCH((【入力】吸収量・排出量算定シート!$H181+(【入力】吸収量・排出量算定シート!CM$17-【入力】吸収量・排出量算定シート!$CF$17)),幹材積成長量!$L$7:$L$148,0),MATCH(【入力】吸収量・排出量算定シート!$G181,幹材積成長量!$L$7:$N$7,0)))),0)</f>
        <v>0</v>
      </c>
      <c r="CN181" s="2">
        <f>IFERROR(IF($F181="地位Ⅰ",INDEX(幹材積成長量!$I$7:$K$148,MATCH((【入力】吸収量・排出量算定シート!$H181+(【入力】吸収量・排出量算定シート!CN$17-【入力】吸収量・排出量算定シート!$CF$17)),幹材積成長量!$I$7:$I$148,0),MATCH(【入力】吸収量・排出量算定シート!$G181,幹材積成長量!$I$7:$K$7,0)),IF($F181="地位Ⅲ",INDEX(幹材積成長量!$O$7:$Q$148,MATCH((【入力】吸収量・排出量算定シート!$H181+(【入力】吸収量・排出量算定シート!CN$17-【入力】吸収量・排出量算定シート!$CF$17)),幹材積成長量!$O$7:$O$148,0),MATCH(【入力】吸収量・排出量算定シート!$G181,幹材積成長量!$O$7:$Q$7,0)),INDEX(幹材積成長量!$L$7:$N$148,MATCH((【入力】吸収量・排出量算定シート!$H181+(【入力】吸収量・排出量算定シート!CN$17-【入力】吸収量・排出量算定シート!$CF$17)),幹材積成長量!$L$7:$L$148,0),MATCH(【入力】吸収量・排出量算定シート!$G181,幹材積成長量!$L$7:$N$7,0)))),0)</f>
        <v>0</v>
      </c>
      <c r="CO181" s="2">
        <f>IFERROR(IF($F181="地位Ⅰ",INDEX(幹材積成長量!$I$7:$K$148,MATCH((【入力】吸収量・排出量算定シート!$H181+(【入力】吸収量・排出量算定シート!CO$17-【入力】吸収量・排出量算定シート!$CF$17)),幹材積成長量!$I$7:$I$148,0),MATCH(【入力】吸収量・排出量算定シート!$G181,幹材積成長量!$I$7:$K$7,0)),IF($F181="地位Ⅲ",INDEX(幹材積成長量!$O$7:$Q$148,MATCH((【入力】吸収量・排出量算定シート!$H181+(【入力】吸収量・排出量算定シート!CO$17-【入力】吸収量・排出量算定シート!$CF$17)),幹材積成長量!$O$7:$O$148,0),MATCH(【入力】吸収量・排出量算定シート!$G181,幹材積成長量!$O$7:$Q$7,0)),INDEX(幹材積成長量!$L$7:$N$148,MATCH((【入力】吸収量・排出量算定シート!$H181+(【入力】吸収量・排出量算定シート!CO$17-【入力】吸収量・排出量算定シート!$CF$17)),幹材積成長量!$L$7:$L$148,0),MATCH(【入力】吸収量・排出量算定シート!$G181,幹材積成長量!$L$7:$N$7,0)))),0)</f>
        <v>0</v>
      </c>
      <c r="CP181" s="2">
        <f>IFERROR(IF($F181="地位Ⅰ",INDEX(幹材積成長量!$I$7:$K$148,MATCH((【入力】吸収量・排出量算定シート!$H181+(【入力】吸収量・排出量算定シート!CP$17-【入力】吸収量・排出量算定シート!$CF$17)),幹材積成長量!$I$7:$I$148,0),MATCH(【入力】吸収量・排出量算定シート!$G181,幹材積成長量!$I$7:$K$7,0)),IF($F181="地位Ⅲ",INDEX(幹材積成長量!$O$7:$Q$148,MATCH((【入力】吸収量・排出量算定シート!$H181+(【入力】吸収量・排出量算定シート!CP$17-【入力】吸収量・排出量算定シート!$CF$17)),幹材積成長量!$O$7:$O$148,0),MATCH(【入力】吸収量・排出量算定シート!$G181,幹材積成長量!$O$7:$Q$7,0)),INDEX(幹材積成長量!$L$7:$N$148,MATCH((【入力】吸収量・排出量算定シート!$H181+(【入力】吸収量・排出量算定シート!CP$17-【入力】吸収量・排出量算定シート!$CF$17)),幹材積成長量!$L$7:$L$148,0),MATCH(【入力】吸収量・排出量算定シート!$G181,幹材積成長量!$L$7:$N$7,0)))),0)</f>
        <v>0</v>
      </c>
      <c r="CQ181" s="2">
        <f>IFERROR(IF($F181="地位Ⅰ",INDEX(幹材積成長量!$I$7:$K$148,MATCH((【入力】吸収量・排出量算定シート!$H181+(【入力】吸収量・排出量算定シート!CQ$17-【入力】吸収量・排出量算定シート!$CF$17)),幹材積成長量!$I$7:$I$148,0),MATCH(【入力】吸収量・排出量算定シート!$G181,幹材積成長量!$I$7:$K$7,0)),IF($F181="地位Ⅲ",INDEX(幹材積成長量!$O$7:$Q$148,MATCH((【入力】吸収量・排出量算定シート!$H181+(【入力】吸収量・排出量算定シート!CQ$17-【入力】吸収量・排出量算定シート!$CF$17)),幹材積成長量!$O$7:$O$148,0),MATCH(【入力】吸収量・排出量算定シート!$G181,幹材積成長量!$O$7:$Q$7,0)),INDEX(幹材積成長量!$L$7:$N$148,MATCH((【入力】吸収量・排出量算定シート!$H181+(【入力】吸収量・排出量算定シート!CQ$17-【入力】吸収量・排出量算定シート!$CF$17)),幹材積成長量!$L$7:$L$148,0),MATCH(【入力】吸収量・排出量算定シート!$G181,幹材積成長量!$L$7:$N$7,0)))),0)</f>
        <v>0</v>
      </c>
      <c r="CR181" s="2">
        <f>IFERROR(IF($F181="地位Ⅰ",INDEX(幹材積成長量!$I$7:$K$148,MATCH((【入力】吸収量・排出量算定シート!$H181+(【入力】吸収量・排出量算定シート!CR$17-【入力】吸収量・排出量算定シート!$CF$17)),幹材積成長量!$I$7:$I$148,0),MATCH(【入力】吸収量・排出量算定シート!$G181,幹材積成長量!$I$7:$K$7,0)),IF($F181="地位Ⅲ",INDEX(幹材積成長量!$O$7:$Q$148,MATCH((【入力】吸収量・排出量算定シート!$H181+(【入力】吸収量・排出量算定シート!CR$17-【入力】吸収量・排出量算定シート!$CF$17)),幹材積成長量!$O$7:$O$148,0),MATCH(【入力】吸収量・排出量算定シート!$G181,幹材積成長量!$O$7:$Q$7,0)),INDEX(幹材積成長量!$L$7:$N$148,MATCH((【入力】吸収量・排出量算定シート!$H181+(【入力】吸収量・排出量算定シート!CR$17-【入力】吸収量・排出量算定シート!$CF$17)),幹材積成長量!$L$7:$L$148,0),MATCH(【入力】吸収量・排出量算定シート!$G181,幹材積成長量!$L$7:$N$7,0)))),0)</f>
        <v>0</v>
      </c>
      <c r="CS181" s="2">
        <f>IFERROR(IF($F181="地位Ⅰ",INDEX(幹材積成長量!$I$7:$K$148,MATCH((【入力】吸収量・排出量算定シート!$H181+(【入力】吸収量・排出量算定シート!CS$17-【入力】吸収量・排出量算定シート!$CF$17)),幹材積成長量!$I$7:$I$148,0),MATCH(【入力】吸収量・排出量算定シート!$G181,幹材積成長量!$I$7:$K$7,0)),IF($F181="地位Ⅲ",INDEX(幹材積成長量!$O$7:$Q$148,MATCH((【入力】吸収量・排出量算定シート!$H181+(【入力】吸収量・排出量算定シート!CS$17-【入力】吸収量・排出量算定シート!$CF$17)),幹材積成長量!$O$7:$O$148,0),MATCH(【入力】吸収量・排出量算定シート!$G181,幹材積成長量!$O$7:$Q$7,0)),INDEX(幹材積成長量!$L$7:$N$148,MATCH((【入力】吸収量・排出量算定シート!$H181+(【入力】吸収量・排出量算定シート!CS$17-【入力】吸収量・排出量算定シート!$CF$17)),幹材積成長量!$L$7:$L$148,0),MATCH(【入力】吸収量・排出量算定シート!$G181,幹材積成長量!$L$7:$N$7,0)))),0)</f>
        <v>0</v>
      </c>
      <c r="CT181" s="2">
        <f>IFERROR(IF($F181="地位Ⅰ",INDEX(幹材積成長量!$I$7:$K$148,MATCH((【入力】吸収量・排出量算定シート!$H181+(【入力】吸収量・排出量算定シート!CT$17-【入力】吸収量・排出量算定シート!$CF$17)),幹材積成長量!$I$7:$I$148,0),MATCH(【入力】吸収量・排出量算定シート!$G181,幹材積成長量!$I$7:$K$7,0)),IF($F181="地位Ⅲ",INDEX(幹材積成長量!$O$7:$Q$148,MATCH((【入力】吸収量・排出量算定シート!$H181+(【入力】吸収量・排出量算定シート!CT$17-【入力】吸収量・排出量算定シート!$CF$17)),幹材積成長量!$O$7:$O$148,0),MATCH(【入力】吸収量・排出量算定シート!$G181,幹材積成長量!$O$7:$Q$7,0)),INDEX(幹材積成長量!$L$7:$N$148,MATCH((【入力】吸収量・排出量算定シート!$H181+(【入力】吸収量・排出量算定シート!CT$17-【入力】吸収量・排出量算定シート!$CF$17)),幹材積成長量!$L$7:$L$148,0),MATCH(【入力】吸収量・排出量算定シート!$G181,幹材積成長量!$L$7:$N$7,0)))),0)</f>
        <v>0</v>
      </c>
      <c r="CU181" s="2">
        <f>IFERROR(IF($F181="地位Ⅰ",INDEX(幹材積成長量!$I$7:$K$148,MATCH((【入力】吸収量・排出量算定シート!$H181+(【入力】吸収量・排出量算定シート!CU$17-【入力】吸収量・排出量算定シート!$CF$17)),幹材積成長量!$I$7:$I$148,0),MATCH(【入力】吸収量・排出量算定シート!$G181,幹材積成長量!$I$7:$K$7,0)),IF($F181="地位Ⅲ",INDEX(幹材積成長量!$O$7:$Q$148,MATCH((【入力】吸収量・排出量算定シート!$H181+(【入力】吸収量・排出量算定シート!CU$17-【入力】吸収量・排出量算定シート!$CF$17)),幹材積成長量!$O$7:$O$148,0),MATCH(【入力】吸収量・排出量算定シート!$G181,幹材積成長量!$O$7:$Q$7,0)),INDEX(幹材積成長量!$L$7:$N$148,MATCH((【入力】吸収量・排出量算定シート!$H181+(【入力】吸収量・排出量算定シート!CU$17-【入力】吸収量・排出量算定シート!$CF$17)),幹材積成長量!$L$7:$L$148,0),MATCH(【入力】吸収量・排出量算定シート!$G181,幹材積成長量!$L$7:$N$7,0)))),0)</f>
        <v>0</v>
      </c>
      <c r="CV181" s="2">
        <f>IFERROR(IF($F181="地位Ⅰ",INDEX(幹材積成長量!$I$7:$K$148,MATCH((【入力】吸収量・排出量算定シート!$H181+(【入力】吸収量・排出量算定シート!CV$17-【入力】吸収量・排出量算定シート!$CF$17)),幹材積成長量!$I$7:$I$148,0),MATCH(【入力】吸収量・排出量算定シート!$G181,幹材積成長量!$I$7:$K$7,0)),IF($F181="地位Ⅲ",INDEX(幹材積成長量!$O$7:$Q$148,MATCH((【入力】吸収量・排出量算定シート!$H181+(【入力】吸収量・排出量算定シート!CV$17-【入力】吸収量・排出量算定シート!$CF$17)),幹材積成長量!$O$7:$O$148,0),MATCH(【入力】吸収量・排出量算定シート!$G181,幹材積成長量!$O$7:$Q$7,0)),INDEX(幹材積成長量!$L$7:$N$148,MATCH((【入力】吸収量・排出量算定シート!$H181+(【入力】吸収量・排出量算定シート!CV$17-【入力】吸収量・排出量算定シート!$CF$17)),幹材積成長量!$L$7:$L$148,0),MATCH(【入力】吸収量・排出量算定シート!$G181,幹材積成長量!$L$7:$N$7,0)))),0)</f>
        <v>0</v>
      </c>
      <c r="CW181" s="2">
        <f t="shared" si="352"/>
        <v>0</v>
      </c>
      <c r="CX181" s="2">
        <f t="shared" si="353"/>
        <v>0</v>
      </c>
      <c r="CY181" s="2">
        <f t="shared" si="354"/>
        <v>0</v>
      </c>
      <c r="CZ181" s="2">
        <f t="shared" si="355"/>
        <v>0</v>
      </c>
      <c r="DA181" s="2">
        <f t="shared" si="356"/>
        <v>0</v>
      </c>
      <c r="DB181" s="2">
        <f t="shared" si="357"/>
        <v>0</v>
      </c>
      <c r="DC181" s="2">
        <f t="shared" si="358"/>
        <v>0</v>
      </c>
      <c r="DD181" s="2">
        <f t="shared" si="359"/>
        <v>0</v>
      </c>
      <c r="DE181" s="2">
        <f t="shared" si="360"/>
        <v>0</v>
      </c>
      <c r="DF181" s="2">
        <f t="shared" si="361"/>
        <v>0</v>
      </c>
      <c r="DG181" s="2">
        <f t="shared" si="362"/>
        <v>0</v>
      </c>
      <c r="DH181" s="2">
        <f t="shared" si="363"/>
        <v>0</v>
      </c>
      <c r="DI181" s="2">
        <f t="shared" si="364"/>
        <v>0</v>
      </c>
      <c r="DJ181" s="2">
        <f t="shared" si="365"/>
        <v>0</v>
      </c>
      <c r="DK181" s="2">
        <f t="shared" si="366"/>
        <v>0</v>
      </c>
      <c r="DL181" s="2">
        <f t="shared" si="367"/>
        <v>0</v>
      </c>
      <c r="DM181" s="2">
        <f t="shared" si="368"/>
        <v>0</v>
      </c>
      <c r="DN181" s="187">
        <f>IFERROR(IF($F181="地位Ⅰ",INDEX(幹材積成長量!$AE$7:$AG$14,8,MATCH(【入力】吸収量・排出量算定シート!$G181,幹材積成長量!$AE$7:$AG$7,0)),IF($F181="地位Ⅲ",INDEX(幹材積成長量!$AK$7:$AM$14,8,MATCH(【入力】吸収量・排出量算定シート!$G181,幹材積成長量!$AK$7:$AM$7,0)),INDEX(幹材積成長量!$AH$7:$AJ$14,8,MATCH(【入力】吸収量・排出量算定シート!$G181,幹材積成長量!$AH$7:$AJ$7,0)))),0)</f>
        <v>0</v>
      </c>
      <c r="DO181" s="187">
        <f>IFERROR(IF($F181="地位Ⅰ",INDEX(幹材積成長量!$AE$7:$AG$14,8,MATCH(【入力】吸収量・排出量算定シート!$G181,幹材積成長量!$AE$7:$AG$7,0)),IF($F181="地位Ⅲ",INDEX(幹材積成長量!$AK$7:$AM$14,8,MATCH(【入力】吸収量・排出量算定シート!$G181,幹材積成長量!$AK$7:$AM$7,0)),INDEX(幹材積成長量!$AH$7:$AJ$14,8,MATCH(【入力】吸収量・排出量算定シート!$G181,幹材積成長量!$AH$7:$AJ$7,0)))),0)</f>
        <v>0</v>
      </c>
      <c r="DP181" s="187">
        <f>IFERROR(IF($F181="地位Ⅰ",INDEX(幹材積成長量!$AE$7:$AG$14,8,MATCH(【入力】吸収量・排出量算定シート!$G181,幹材積成長量!$AE$7:$AG$7,0)),IF($F181="地位Ⅲ",INDEX(幹材積成長量!$AK$7:$AM$14,8,MATCH(【入力】吸収量・排出量算定シート!$G181,幹材積成長量!$AK$7:$AM$7,0)),INDEX(幹材積成長量!$AH$7:$AJ$14,8,MATCH(【入力】吸収量・排出量算定シート!$G181,幹材積成長量!$AH$7:$AJ$7,0)))),0)</f>
        <v>0</v>
      </c>
      <c r="DQ181" s="187">
        <f>IFERROR(IF($F181="地位Ⅰ",INDEX(幹材積成長量!$AE$7:$AG$14,8,MATCH(【入力】吸収量・排出量算定シート!$G181,幹材積成長量!$AE$7:$AG$7,0)),IF($F181="地位Ⅲ",INDEX(幹材積成長量!$AK$7:$AM$14,8,MATCH(【入力】吸収量・排出量算定シート!$G181,幹材積成長量!$AK$7:$AM$7,0)),INDEX(幹材積成長量!$AH$7:$AJ$14,8,MATCH(【入力】吸収量・排出量算定シート!$G181,幹材積成長量!$AH$7:$AJ$7,0)))),0)</f>
        <v>0</v>
      </c>
      <c r="DR181" s="187">
        <f>IFERROR(IF($F181="地位Ⅰ",INDEX(幹材積成長量!$AE$7:$AG$14,8,MATCH(【入力】吸収量・排出量算定シート!$G181,幹材積成長量!$AE$7:$AG$7,0)),IF($F181="地位Ⅲ",INDEX(幹材積成長量!$AK$7:$AM$14,8,MATCH(【入力】吸収量・排出量算定シート!$G181,幹材積成長量!$AK$7:$AM$7,0)),INDEX(幹材積成長量!$AH$7:$AJ$14,8,MATCH(【入力】吸収量・排出量算定シート!$G181,幹材積成長量!$AH$7:$AJ$7,0)))),0)</f>
        <v>0</v>
      </c>
      <c r="DS181" s="187">
        <f>IFERROR(IF($F181="地位Ⅰ",INDEX(幹材積成長量!$AE$7:$AG$14,8,MATCH(【入力】吸収量・排出量算定シート!$G181,幹材積成長量!$AE$7:$AG$7,0)),IF($F181="地位Ⅲ",INDEX(幹材積成長量!$AK$7:$AM$14,8,MATCH(【入力】吸収量・排出量算定シート!$G181,幹材積成長量!$AK$7:$AM$7,0)),INDEX(幹材積成長量!$AH$7:$AJ$14,8,MATCH(【入力】吸収量・排出量算定シート!$G181,幹材積成長量!$AH$7:$AJ$7,0)))),0)</f>
        <v>0</v>
      </c>
      <c r="DT181" s="187">
        <f>IFERROR(IF($F181="地位Ⅰ",INDEX(幹材積成長量!$AE$7:$AG$14,8,MATCH(【入力】吸収量・排出量算定シート!$G181,幹材積成長量!$AE$7:$AG$7,0)),IF($F181="地位Ⅲ",INDEX(幹材積成長量!$AK$7:$AM$14,8,MATCH(【入力】吸収量・排出量算定シート!$G181,幹材積成長量!$AK$7:$AM$7,0)),INDEX(幹材積成長量!$AH$7:$AJ$14,8,MATCH(【入力】吸収量・排出量算定シート!$G181,幹材積成長量!$AH$7:$AJ$7,0)))),0)</f>
        <v>0</v>
      </c>
      <c r="DU181" s="187">
        <f>IFERROR(IF($F181="地位Ⅰ",INDEX(幹材積成長量!$AE$7:$AG$14,8,MATCH(【入力】吸収量・排出量算定シート!$G181,幹材積成長量!$AE$7:$AG$7,0)),IF($F181="地位Ⅲ",INDEX(幹材積成長量!$AK$7:$AM$14,8,MATCH(【入力】吸収量・排出量算定シート!$G181,幹材積成長量!$AK$7:$AM$7,0)),INDEX(幹材積成長量!$AH$7:$AJ$14,8,MATCH(【入力】吸収量・排出量算定シート!$G181,幹材積成長量!$AH$7:$AJ$7,0)))),0)</f>
        <v>0</v>
      </c>
      <c r="DV181" s="187">
        <f>IFERROR(IF($F181="地位Ⅰ",INDEX(幹材積成長量!$AE$7:$AG$14,8,MATCH(【入力】吸収量・排出量算定シート!$G181,幹材積成長量!$AE$7:$AG$7,0)),IF($F181="地位Ⅲ",INDEX(幹材積成長量!$AK$7:$AM$14,8,MATCH(【入力】吸収量・排出量算定シート!$G181,幹材積成長量!$AK$7:$AM$7,0)),INDEX(幹材積成長量!$AH$7:$AJ$14,8,MATCH(【入力】吸収量・排出量算定シート!$G181,幹材積成長量!$AH$7:$AJ$7,0)))),0)</f>
        <v>0</v>
      </c>
      <c r="DW181" s="187">
        <f>IFERROR(IF($F181="地位Ⅰ",INDEX(幹材積成長量!$AE$7:$AG$14,8,MATCH(【入力】吸収量・排出量算定シート!$G181,幹材積成長量!$AE$7:$AG$7,0)),IF($F181="地位Ⅲ",INDEX(幹材積成長量!$AK$7:$AM$14,8,MATCH(【入力】吸収量・排出量算定シート!$G181,幹材積成長量!$AK$7:$AM$7,0)),INDEX(幹材積成長量!$AH$7:$AJ$14,8,MATCH(【入力】吸収量・排出量算定シート!$G181,幹材積成長量!$AH$7:$AJ$7,0)))),0)</f>
        <v>0</v>
      </c>
      <c r="DX181" s="187">
        <f>IFERROR(IF($F181="地位Ⅰ",INDEX(幹材積成長量!$AE$7:$AG$14,8,MATCH(【入力】吸収量・排出量算定シート!$G181,幹材積成長量!$AE$7:$AG$7,0)),IF($F181="地位Ⅲ",INDEX(幹材積成長量!$AK$7:$AM$14,8,MATCH(【入力】吸収量・排出量算定シート!$G181,幹材積成長量!$AK$7:$AM$7,0)),INDEX(幹材積成長量!$AH$7:$AJ$14,8,MATCH(【入力】吸収量・排出量算定シート!$G181,幹材積成長量!$AH$7:$AJ$7,0)))),0)</f>
        <v>0</v>
      </c>
      <c r="DY181" s="187">
        <f>IFERROR(IF($F181="地位Ⅰ",INDEX(幹材積成長量!$AE$7:$AG$14,8,MATCH(【入力】吸収量・排出量算定シート!$G181,幹材積成長量!$AE$7:$AG$7,0)),IF($F181="地位Ⅲ",INDEX(幹材積成長量!$AK$7:$AM$14,8,MATCH(【入力】吸収量・排出量算定シート!$G181,幹材積成長量!$AK$7:$AM$7,0)),INDEX(幹材積成長量!$AH$7:$AJ$14,8,MATCH(【入力】吸収量・排出量算定シート!$G181,幹材積成長量!$AH$7:$AJ$7,0)))),0)</f>
        <v>0</v>
      </c>
      <c r="DZ181" s="187">
        <f>IFERROR(IF($F181="地位Ⅰ",INDEX(幹材積成長量!$AE$7:$AG$14,8,MATCH(【入力】吸収量・排出量算定シート!$G181,幹材積成長量!$AE$7:$AG$7,0)),IF($F181="地位Ⅲ",INDEX(幹材積成長量!$AK$7:$AM$14,8,MATCH(【入力】吸収量・排出量算定シート!$G181,幹材積成長量!$AK$7:$AM$7,0)),INDEX(幹材積成長量!$AH$7:$AJ$14,8,MATCH(【入力】吸収量・排出量算定シート!$G181,幹材積成長量!$AH$7:$AJ$7,0)))),0)</f>
        <v>0</v>
      </c>
      <c r="EA181" s="187">
        <f>IFERROR(IF($F181="地位Ⅰ",INDEX(幹材積成長量!$AE$7:$AG$14,8,MATCH(【入力】吸収量・排出量算定シート!$G181,幹材積成長量!$AE$7:$AG$7,0)),IF($F181="地位Ⅲ",INDEX(幹材積成長量!$AK$7:$AM$14,8,MATCH(【入力】吸収量・排出量算定シート!$G181,幹材積成長量!$AK$7:$AM$7,0)),INDEX(幹材積成長量!$AH$7:$AJ$14,8,MATCH(【入力】吸収量・排出量算定シート!$G181,幹材積成長量!$AH$7:$AJ$7,0)))),0)</f>
        <v>0</v>
      </c>
      <c r="EB181" s="187">
        <f>IFERROR(IF($F181="地位Ⅰ",INDEX(幹材積成長量!$AE$7:$AG$14,8,MATCH(【入力】吸収量・排出量算定シート!$G181,幹材積成長量!$AE$7:$AG$7,0)),IF($F181="地位Ⅲ",INDEX(幹材積成長量!$AK$7:$AM$14,8,MATCH(【入力】吸収量・排出量算定シート!$G181,幹材積成長量!$AK$7:$AM$7,0)),INDEX(幹材積成長量!$AH$7:$AJ$14,8,MATCH(【入力】吸収量・排出量算定シート!$G181,幹材積成長量!$AH$7:$AJ$7,0)))),0)</f>
        <v>0</v>
      </c>
      <c r="EC181" s="187">
        <f>IFERROR(IF($F181="地位Ⅰ",INDEX(幹材積成長量!$AE$7:$AG$14,8,MATCH(【入力】吸収量・排出量算定シート!$G181,幹材積成長量!$AE$7:$AG$7,0)),IF($F181="地位Ⅲ",INDEX(幹材積成長量!$AK$7:$AM$14,8,MATCH(【入力】吸収量・排出量算定シート!$G181,幹材積成長量!$AK$7:$AM$7,0)),INDEX(幹材積成長量!$AH$7:$AJ$14,8,MATCH(【入力】吸収量・排出量算定シート!$G181,幹材積成長量!$AH$7:$AJ$7,0)))),0)</f>
        <v>0</v>
      </c>
      <c r="ED181" s="186">
        <f t="shared" si="369"/>
        <v>0</v>
      </c>
      <c r="EE181" s="186">
        <f t="shared" si="370"/>
        <v>0</v>
      </c>
      <c r="EF181" s="186">
        <f t="shared" si="371"/>
        <v>0</v>
      </c>
      <c r="EG181" s="186">
        <f t="shared" si="372"/>
        <v>0</v>
      </c>
      <c r="EH181" s="186">
        <f t="shared" si="373"/>
        <v>0</v>
      </c>
      <c r="EI181" s="186">
        <f t="shared" si="374"/>
        <v>0</v>
      </c>
      <c r="EJ181" s="186">
        <f t="shared" si="375"/>
        <v>0</v>
      </c>
      <c r="EK181" s="186">
        <f t="shared" si="376"/>
        <v>0</v>
      </c>
      <c r="EL181" s="186">
        <f t="shared" si="377"/>
        <v>0</v>
      </c>
      <c r="EM181" s="186">
        <f t="shared" si="378"/>
        <v>0</v>
      </c>
      <c r="EN181" s="186">
        <f t="shared" si="379"/>
        <v>0</v>
      </c>
      <c r="EO181" s="186">
        <f t="shared" si="380"/>
        <v>0</v>
      </c>
      <c r="EP181" s="186">
        <f t="shared" si="381"/>
        <v>0</v>
      </c>
      <c r="EQ181" s="186">
        <f t="shared" si="382"/>
        <v>0</v>
      </c>
      <c r="ER181" s="186">
        <f t="shared" si="383"/>
        <v>0</v>
      </c>
      <c r="ES181" s="186">
        <f t="shared" si="384"/>
        <v>0</v>
      </c>
      <c r="ET181" s="186">
        <f t="shared" si="385"/>
        <v>0</v>
      </c>
    </row>
    <row r="182" spans="2:150" x14ac:dyDescent="0.3">
      <c r="B182" s="3"/>
      <c r="C182" s="3"/>
      <c r="D182" s="3"/>
      <c r="E182" s="3"/>
      <c r="G182" s="217"/>
      <c r="J182" s="3"/>
      <c r="M182" s="187">
        <f>IFERROR(IF($F182="地位Ⅰ",INDEX(幹材積成長量!$S$7:$U$148,MATCH(【入力】吸収量・排出量算定シート!$H182+(M$17-$M$17),幹材積成長量!$S$7:$S$148,0),MATCH($G182,幹材積成長量!$S$7:$U$7,0)),IF($F182="地位Ⅲ",INDEX(幹材積成長量!$Y$7:$AA$148,MATCH(【入力】吸収量・排出量算定シート!$H182+(M$17-$M$17),幹材積成長量!$Y$7:$Y$148,0),MATCH($G182,幹材積成長量!$Y$7:$AA$7,0)),INDEX(幹材積成長量!$V$7:$X$148,MATCH(【入力】吸収量・排出量算定シート!$H182+(M$17-$M$17),幹材積成長量!$V$7:$V$148,0),MATCH($G182,幹材積成長量!$V$7:$X$7,0)))),0)</f>
        <v>0</v>
      </c>
      <c r="N182" s="187">
        <f>IFERROR(IF($F182="地位Ⅰ",INDEX(幹材積成長量!$S$7:$U$148,MATCH(【入力】吸収量・排出量算定シート!$H182+(N$17-$M$17),幹材積成長量!$S$7:$S$148,0),MATCH($G182,幹材積成長量!$S$7:$U$7,0)),IF($F182="地位Ⅲ",INDEX(幹材積成長量!$Y$7:$AA$148,MATCH(【入力】吸収量・排出量算定シート!$H182+(N$17-$M$17),幹材積成長量!$Y$7:$Y$148,0),MATCH($G182,幹材積成長量!$Y$7:$AA$7,0)),INDEX(幹材積成長量!$V$7:$X$148,MATCH(【入力】吸収量・排出量算定シート!$H182+(N$17-$M$17),幹材積成長量!$V$7:$V$148,0),MATCH($G182,幹材積成長量!$V$7:$X$7,0)))),0)</f>
        <v>0</v>
      </c>
      <c r="O182" s="187">
        <f>IFERROR(IF($F182="地位Ⅰ",INDEX(幹材積成長量!$S$7:$U$148,MATCH(【入力】吸収量・排出量算定シート!$H182+(O$17-$M$17),幹材積成長量!$S$7:$S$148,0),MATCH($G182,幹材積成長量!$S$7:$U$7,0)),IF($F182="地位Ⅲ",INDEX(幹材積成長量!$Y$7:$AA$148,MATCH(【入力】吸収量・排出量算定シート!$H182+(O$17-$M$17),幹材積成長量!$Y$7:$Y$148,0),MATCH($G182,幹材積成長量!$Y$7:$AA$7,0)),INDEX(幹材積成長量!$V$7:$X$148,MATCH(【入力】吸収量・排出量算定シート!$H182+(O$17-$M$17),幹材積成長量!$V$7:$V$148,0),MATCH($G182,幹材積成長量!$V$7:$X$7,0)))),0)</f>
        <v>0</v>
      </c>
      <c r="P182" s="187">
        <f>IFERROR(IF($F182="地位Ⅰ",INDEX(幹材積成長量!$S$7:$U$148,MATCH(【入力】吸収量・排出量算定シート!$H182+(P$17-$M$17),幹材積成長量!$S$7:$S$148,0),MATCH($G182,幹材積成長量!$S$7:$U$7,0)),IF($F182="地位Ⅲ",INDEX(幹材積成長量!$Y$7:$AA$148,MATCH(【入力】吸収量・排出量算定シート!$H182+(P$17-$M$17),幹材積成長量!$Y$7:$Y$148,0),MATCH($G182,幹材積成長量!$Y$7:$AA$7,0)),INDEX(幹材積成長量!$V$7:$X$148,MATCH(【入力】吸収量・排出量算定シート!$H182+(P$17-$M$17),幹材積成長量!$V$7:$V$148,0),MATCH($G182,幹材積成長量!$V$7:$X$7,0)))),0)</f>
        <v>0</v>
      </c>
      <c r="Q182" s="187">
        <f>IFERROR(IF($F182="地位Ⅰ",INDEX(幹材積成長量!$S$7:$U$148,MATCH(【入力】吸収量・排出量算定シート!$H182+(Q$17-$M$17),幹材積成長量!$S$7:$S$148,0),MATCH($G182,幹材積成長量!$S$7:$U$7,0)),IF($F182="地位Ⅲ",INDEX(幹材積成長量!$Y$7:$AA$148,MATCH(【入力】吸収量・排出量算定シート!$H182+(Q$17-$M$17),幹材積成長量!$Y$7:$Y$148,0),MATCH($G182,幹材積成長量!$Y$7:$AA$7,0)),INDEX(幹材積成長量!$V$7:$X$148,MATCH(【入力】吸収量・排出量算定シート!$H182+(Q$17-$M$17),幹材積成長量!$V$7:$V$148,0),MATCH($G182,幹材積成長量!$V$7:$X$7,0)))),0)</f>
        <v>0</v>
      </c>
      <c r="R182" s="187">
        <f>IFERROR(IF($F182="地位Ⅰ",INDEX(幹材積成長量!$S$7:$U$148,MATCH(【入力】吸収量・排出量算定シート!$H182+(R$17-$M$17),幹材積成長量!$S$7:$S$148,0),MATCH($G182,幹材積成長量!$S$7:$U$7,0)),IF($F182="地位Ⅲ",INDEX(幹材積成長量!$Y$7:$AA$148,MATCH(【入力】吸収量・排出量算定シート!$H182+(R$17-$M$17),幹材積成長量!$Y$7:$Y$148,0),MATCH($G182,幹材積成長量!$Y$7:$AA$7,0)),INDEX(幹材積成長量!$V$7:$X$148,MATCH(【入力】吸収量・排出量算定シート!$H182+(R$17-$M$17),幹材積成長量!$V$7:$V$148,0),MATCH($G182,幹材積成長量!$V$7:$X$7,0)))),0)</f>
        <v>0</v>
      </c>
      <c r="S182" s="187">
        <f>IFERROR(IF($F182="地位Ⅰ",INDEX(幹材積成長量!$S$7:$U$148,MATCH(【入力】吸収量・排出量算定シート!$H182+(S$17-$M$17),幹材積成長量!$S$7:$S$148,0),MATCH($G182,幹材積成長量!$S$7:$U$7,0)),IF($F182="地位Ⅲ",INDEX(幹材積成長量!$Y$7:$AA$148,MATCH(【入力】吸収量・排出量算定シート!$H182+(S$17-$M$17),幹材積成長量!$Y$7:$Y$148,0),MATCH($G182,幹材積成長量!$Y$7:$AA$7,0)),INDEX(幹材積成長量!$V$7:$X$148,MATCH(【入力】吸収量・排出量算定シート!$H182+(S$17-$M$17),幹材積成長量!$V$7:$V$148,0),MATCH($G182,幹材積成長量!$V$7:$X$7,0)))),0)</f>
        <v>0</v>
      </c>
      <c r="T182" s="187">
        <f>IFERROR(IF($F182="地位Ⅰ",INDEX(幹材積成長量!$S$7:$U$148,MATCH(【入力】吸収量・排出量算定シート!$H182+(T$17-$M$17),幹材積成長量!$S$7:$S$148,0),MATCH($G182,幹材積成長量!$S$7:$U$7,0)),IF($F182="地位Ⅲ",INDEX(幹材積成長量!$Y$7:$AA$148,MATCH(【入力】吸収量・排出量算定シート!$H182+(T$17-$M$17),幹材積成長量!$Y$7:$Y$148,0),MATCH($G182,幹材積成長量!$Y$7:$AA$7,0)),INDEX(幹材積成長量!$V$7:$X$148,MATCH(【入力】吸収量・排出量算定シート!$H182+(T$17-$M$17),幹材積成長量!$V$7:$V$148,0),MATCH($G182,幹材積成長量!$V$7:$X$7,0)))),0)</f>
        <v>0</v>
      </c>
      <c r="U182" s="187">
        <f>IFERROR(IF($F182="地位Ⅰ",INDEX(幹材積成長量!$S$7:$U$148,MATCH(【入力】吸収量・排出量算定シート!$H182+(U$17-$M$17),幹材積成長量!$S$7:$S$148,0),MATCH($G182,幹材積成長量!$S$7:$U$7,0)),IF($F182="地位Ⅲ",INDEX(幹材積成長量!$Y$7:$AA$148,MATCH(【入力】吸収量・排出量算定シート!$H182+(U$17-$M$17),幹材積成長量!$Y$7:$Y$148,0),MATCH($G182,幹材積成長量!$Y$7:$AA$7,0)),INDEX(幹材積成長量!$V$7:$X$148,MATCH(【入力】吸収量・排出量算定シート!$H182+(U$17-$M$17),幹材積成長量!$V$7:$V$148,0),MATCH($G182,幹材積成長量!$V$7:$X$7,0)))),0)</f>
        <v>0</v>
      </c>
      <c r="V182" s="187">
        <f>IFERROR(IF($F182="地位Ⅰ",INDEX(幹材積成長量!$S$7:$U$148,MATCH(【入力】吸収量・排出量算定シート!$H182+(V$17-$M$17),幹材積成長量!$S$7:$S$148,0),MATCH($G182,幹材積成長量!$S$7:$U$7,0)),IF($F182="地位Ⅲ",INDEX(幹材積成長量!$Y$7:$AA$148,MATCH(【入力】吸収量・排出量算定シート!$H182+(V$17-$M$17),幹材積成長量!$Y$7:$Y$148,0),MATCH($G182,幹材積成長量!$Y$7:$AA$7,0)),INDEX(幹材積成長量!$V$7:$X$148,MATCH(【入力】吸収量・排出量算定シート!$H182+(V$17-$M$17),幹材積成長量!$V$7:$V$148,0),MATCH($G182,幹材積成長量!$V$7:$X$7,0)))),0)</f>
        <v>0</v>
      </c>
      <c r="W182" s="187">
        <f>IFERROR(IF($F182="地位Ⅰ",INDEX(幹材積成長量!$S$7:$U$148,MATCH(【入力】吸収量・排出量算定シート!$H182+(W$17-$M$17),幹材積成長量!$S$7:$S$148,0),MATCH($G182,幹材積成長量!$S$7:$U$7,0)),IF($F182="地位Ⅲ",INDEX(幹材積成長量!$Y$7:$AA$148,MATCH(【入力】吸収量・排出量算定シート!$H182+(W$17-$M$17),幹材積成長量!$Y$7:$Y$148,0),MATCH($G182,幹材積成長量!$Y$7:$AA$7,0)),INDEX(幹材積成長量!$V$7:$X$148,MATCH(【入力】吸収量・排出量算定シート!$H182+(W$17-$M$17),幹材積成長量!$V$7:$V$148,0),MATCH($G182,幹材積成長量!$V$7:$X$7,0)))),0)</f>
        <v>0</v>
      </c>
      <c r="X182" s="187">
        <f>IFERROR(IF($F182="地位Ⅰ",INDEX(幹材積成長量!$S$7:$U$148,MATCH(【入力】吸収量・排出量算定シート!$H182+(X$17-$M$17),幹材積成長量!$S$7:$S$148,0),MATCH($G182,幹材積成長量!$S$7:$U$7,0)),IF($F182="地位Ⅲ",INDEX(幹材積成長量!$Y$7:$AA$148,MATCH(【入力】吸収量・排出量算定シート!$H182+(X$17-$M$17),幹材積成長量!$Y$7:$Y$148,0),MATCH($G182,幹材積成長量!$Y$7:$AA$7,0)),INDEX(幹材積成長量!$V$7:$X$148,MATCH(【入力】吸収量・排出量算定シート!$H182+(X$17-$M$17),幹材積成長量!$V$7:$V$148,0),MATCH($G182,幹材積成長量!$V$7:$X$7,0)))),0)</f>
        <v>0</v>
      </c>
      <c r="Y182" s="187">
        <f>IFERROR(IF($F182="地位Ⅰ",INDEX(幹材積成長量!$S$7:$U$148,MATCH(【入力】吸収量・排出量算定シート!$H182+(Y$17-$M$17),幹材積成長量!$S$7:$S$148,0),MATCH($G182,幹材積成長量!$S$7:$U$7,0)),IF($F182="地位Ⅲ",INDEX(幹材積成長量!$Y$7:$AA$148,MATCH(【入力】吸収量・排出量算定シート!$H182+(Y$17-$M$17),幹材積成長量!$Y$7:$Y$148,0),MATCH($G182,幹材積成長量!$Y$7:$AA$7,0)),INDEX(幹材積成長量!$V$7:$X$148,MATCH(【入力】吸収量・排出量算定シート!$H182+(Y$17-$M$17),幹材積成長量!$V$7:$V$148,0),MATCH($G182,幹材積成長量!$V$7:$X$7,0)))),0)</f>
        <v>0</v>
      </c>
      <c r="Z182" s="187">
        <f>IFERROR(IF($F182="地位Ⅰ",INDEX(幹材積成長量!$S$7:$U$148,MATCH(【入力】吸収量・排出量算定シート!$H182+(Z$17-$M$17),幹材積成長量!$S$7:$S$148,0),MATCH($G182,幹材積成長量!$S$7:$U$7,0)),IF($F182="地位Ⅲ",INDEX(幹材積成長量!$Y$7:$AA$148,MATCH(【入力】吸収量・排出量算定シート!$H182+(Z$17-$M$17),幹材積成長量!$Y$7:$Y$148,0),MATCH($G182,幹材積成長量!$Y$7:$AA$7,0)),INDEX(幹材積成長量!$V$7:$X$148,MATCH(【入力】吸収量・排出量算定シート!$H182+(Z$17-$M$17),幹材積成長量!$V$7:$V$148,0),MATCH($G182,幹材積成長量!$V$7:$X$7,0)))),0)</f>
        <v>0</v>
      </c>
      <c r="AA182" s="187">
        <f>IFERROR(IF($F182="地位Ⅰ",INDEX(幹材積成長量!$S$7:$U$148,MATCH(【入力】吸収量・排出量算定シート!$H182+(AA$17-$M$17),幹材積成長量!$S$7:$S$148,0),MATCH($G182,幹材積成長量!$S$7:$U$7,0)),IF($F182="地位Ⅲ",INDEX(幹材積成長量!$Y$7:$AA$148,MATCH(【入力】吸収量・排出量算定シート!$H182+(AA$17-$M$17),幹材積成長量!$Y$7:$Y$148,0),MATCH($G182,幹材積成長量!$Y$7:$AA$7,0)),INDEX(幹材積成長量!$V$7:$X$148,MATCH(【入力】吸収量・排出量算定シート!$H182+(AA$17-$M$17),幹材積成長量!$V$7:$V$148,0),MATCH($G182,幹材積成長量!$V$7:$X$7,0)))),0)</f>
        <v>0</v>
      </c>
      <c r="AB182" s="187">
        <f>IFERROR(IF($F182="地位Ⅰ",INDEX(幹材積成長量!$S$7:$U$148,MATCH(【入力】吸収量・排出量算定シート!$H182+(AB$17-$M$17),幹材積成長量!$S$7:$S$148,0),MATCH($G182,幹材積成長量!$S$7:$U$7,0)),IF($F182="地位Ⅲ",INDEX(幹材積成長量!$Y$7:$AA$148,MATCH(【入力】吸収量・排出量算定シート!$H182+(AB$17-$M$17),幹材積成長量!$Y$7:$Y$148,0),MATCH($G182,幹材積成長量!$Y$7:$AA$7,0)),INDEX(幹材積成長量!$V$7:$X$148,MATCH(【入力】吸収量・排出量算定シート!$H182+(AB$17-$M$17),幹材積成長量!$V$7:$V$148,0),MATCH($G182,幹材積成長量!$V$7:$X$7,0)))),0)</f>
        <v>0</v>
      </c>
      <c r="AC182" s="187">
        <f>IFERROR(IF($F182="地位Ⅰ",INDEX(幹材積成長量!$S$7:$U$148,MATCH(【入力】吸収量・排出量算定シート!$H182+(AC$17-$M$17),幹材積成長量!$S$7:$S$148,0),MATCH($G182,幹材積成長量!$S$7:$U$7,0)),IF($F182="地位Ⅲ",INDEX(幹材積成長量!$Y$7:$AA$148,MATCH(【入力】吸収量・排出量算定シート!$H182+(AC$17-$M$17),幹材積成長量!$Y$7:$Y$148,0),MATCH($G182,幹材積成長量!$Y$7:$AA$7,0)),INDEX(幹材積成長量!$V$7:$X$148,MATCH(【入力】吸収量・排出量算定シート!$H182+(AC$17-$M$17),幹材積成長量!$V$7:$V$148,0),MATCH($G182,幹材積成長量!$V$7:$X$7,0)))),0)</f>
        <v>0</v>
      </c>
      <c r="AD182" s="2">
        <f>IFERROR(INDEX('BEF（拡大係数）'!$A$4:$AO$154,MATCH(【入力】吸収量・排出量算定シート!$H182,'BEF（拡大係数）'!$A$4:$A$154,0),MATCH($G182,'BEF（拡大係数）'!$A$4:$AO$4,0)),0)</f>
        <v>0</v>
      </c>
      <c r="AE182" s="2">
        <f>IFERROR(INDEX('BEF（拡大係数）'!$A$4:$AO$154,MATCH(【入力】吸収量・排出量算定シート!$H182,'BEF（拡大係数）'!$A$4:$A$154,0),MATCH($G182,'BEF（拡大係数）'!$A$4:$AO$4,0)),0)</f>
        <v>0</v>
      </c>
      <c r="AF182" s="2">
        <f>IFERROR(INDEX('BEF（拡大係数）'!$A$4:$AO$154,MATCH(【入力】吸収量・排出量算定シート!$H182,'BEF（拡大係数）'!$A$4:$A$154,0),MATCH($G182,'BEF（拡大係数）'!$A$4:$AO$4,0)),0)</f>
        <v>0</v>
      </c>
      <c r="AG182" s="2">
        <f>IFERROR(INDEX('BEF（拡大係数）'!$A$4:$AO$154,MATCH(【入力】吸収量・排出量算定シート!$H182,'BEF（拡大係数）'!$A$4:$A$154,0),MATCH($G182,'BEF（拡大係数）'!$A$4:$AO$4,0)),0)</f>
        <v>0</v>
      </c>
      <c r="AH182" s="2">
        <f>IFERROR(INDEX('BEF（拡大係数）'!$A$4:$AO$154,MATCH(【入力】吸収量・排出量算定シート!$H182,'BEF（拡大係数）'!$A$4:$A$154,0),MATCH($G182,'BEF（拡大係数）'!$A$4:$AO$4,0)),0)</f>
        <v>0</v>
      </c>
      <c r="AI182" s="2">
        <f>IFERROR(INDEX('BEF（拡大係数）'!$A$4:$AO$154,MATCH(【入力】吸収量・排出量算定シート!$H182,'BEF（拡大係数）'!$A$4:$A$154,0),MATCH($G182,'BEF（拡大係数）'!$A$4:$AO$4,0)),0)</f>
        <v>0</v>
      </c>
      <c r="AJ182" s="2">
        <f>IFERROR(INDEX('BEF（拡大係数）'!$A$4:$AO$154,MATCH(【入力】吸収量・排出量算定シート!$H182,'BEF（拡大係数）'!$A$4:$A$154,0),MATCH($G182,'BEF（拡大係数）'!$A$4:$AO$4,0)),0)</f>
        <v>0</v>
      </c>
      <c r="AK182" s="2">
        <f>IFERROR(INDEX('BEF（拡大係数）'!$A$4:$AO$154,MATCH(【入力】吸収量・排出量算定シート!$H182,'BEF（拡大係数）'!$A$4:$A$154,0),MATCH($G182,'BEF（拡大係数）'!$A$4:$AO$4,0)),0)</f>
        <v>0</v>
      </c>
      <c r="AL182" s="2">
        <f>IFERROR(INDEX('BEF（拡大係数）'!$A$4:$AO$154,MATCH(【入力】吸収量・排出量算定シート!$H182,'BEF（拡大係数）'!$A$4:$A$154,0),MATCH($G182,'BEF（拡大係数）'!$A$4:$AO$4,0)),0)</f>
        <v>0</v>
      </c>
      <c r="AM182" s="2">
        <f>IFERROR(INDEX('BEF（拡大係数）'!$A$4:$AO$154,MATCH(【入力】吸収量・排出量算定シート!$H182,'BEF（拡大係数）'!$A$4:$A$154,0),MATCH($G182,'BEF（拡大係数）'!$A$4:$AO$4,0)),0)</f>
        <v>0</v>
      </c>
      <c r="AN182" s="2">
        <f>IFERROR(INDEX('BEF（拡大係数）'!$A$4:$AO$154,MATCH(【入力】吸収量・排出量算定シート!$H182,'BEF（拡大係数）'!$A$4:$A$154,0),MATCH($G182,'BEF（拡大係数）'!$A$4:$AO$4,0)),0)</f>
        <v>0</v>
      </c>
      <c r="AO182" s="2">
        <f>IFERROR(INDEX('BEF（拡大係数）'!$A$4:$AO$154,MATCH(【入力】吸収量・排出量算定シート!$H182,'BEF（拡大係数）'!$A$4:$A$154,0),MATCH($G182,'BEF（拡大係数）'!$A$4:$AO$4,0)),0)</f>
        <v>0</v>
      </c>
      <c r="AP182" s="2">
        <f>IFERROR(INDEX('BEF（拡大係数）'!$A$4:$AO$154,MATCH(【入力】吸収量・排出量算定シート!$H182,'BEF（拡大係数）'!$A$4:$A$154,0),MATCH($G182,'BEF（拡大係数）'!$A$4:$AO$4,0)),0)</f>
        <v>0</v>
      </c>
      <c r="AQ182" s="2">
        <f>IFERROR(INDEX('BEF（拡大係数）'!$A$4:$AO$154,MATCH(【入力】吸収量・排出量算定シート!$H182,'BEF（拡大係数）'!$A$4:$A$154,0),MATCH($G182,'BEF（拡大係数）'!$A$4:$AO$4,0)),0)</f>
        <v>0</v>
      </c>
      <c r="AR182" s="2">
        <f>IFERROR(INDEX('BEF（拡大係数）'!$A$4:$AO$154,MATCH(【入力】吸収量・排出量算定シート!$H182,'BEF（拡大係数）'!$A$4:$A$154,0),MATCH($G182,'BEF（拡大係数）'!$A$4:$AO$4,0)),0)</f>
        <v>0</v>
      </c>
      <c r="AS182" s="2">
        <f>IFERROR(INDEX('BEF（拡大係数）'!$A$4:$AO$154,MATCH(【入力】吸収量・排出量算定シート!$H182,'BEF（拡大係数）'!$A$4:$A$154,0),MATCH($G182,'BEF（拡大係数）'!$A$4:$AO$4,0)),0)</f>
        <v>0</v>
      </c>
      <c r="AT182" s="2">
        <f>IFERROR(INDEX('BEF（拡大係数）'!$A$4:$AO$154,MATCH(【入力】吸収量・排出量算定シート!$H182,'BEF（拡大係数）'!$A$4:$A$154,0),MATCH($G182,'BEF（拡大係数）'!$A$4:$AO$4,0)),0)</f>
        <v>0</v>
      </c>
      <c r="AU182" s="2">
        <f>IFERROR(VLOOKUP($G182,パラメータ_オリジナル!$B$6:$G$45,4,FALSE),0)</f>
        <v>0</v>
      </c>
      <c r="AV182" s="2">
        <f>IFERROR(VLOOKUP($G182,パラメータ_オリジナル!$B$6:$G$45,5,FALSE),0)</f>
        <v>0</v>
      </c>
      <c r="AW182" s="2">
        <f>IFERROR(VLOOKUP($G182,パラメータ_オリジナル!$B$6:$G$45,6,FALSE),0)</f>
        <v>0</v>
      </c>
      <c r="AX182" s="125">
        <f t="shared" si="318"/>
        <v>0</v>
      </c>
      <c r="AY182" s="125">
        <f t="shared" si="319"/>
        <v>0</v>
      </c>
      <c r="AZ182" s="125">
        <f t="shared" si="320"/>
        <v>0</v>
      </c>
      <c r="BA182" s="125">
        <f t="shared" si="321"/>
        <v>0</v>
      </c>
      <c r="BB182" s="125">
        <f t="shared" si="322"/>
        <v>0</v>
      </c>
      <c r="BC182" s="125">
        <f t="shared" si="323"/>
        <v>0</v>
      </c>
      <c r="BD182" s="125">
        <f t="shared" si="324"/>
        <v>0</v>
      </c>
      <c r="BE182" s="125">
        <f t="shared" si="325"/>
        <v>0</v>
      </c>
      <c r="BF182" s="125">
        <f t="shared" si="326"/>
        <v>0</v>
      </c>
      <c r="BG182" s="125">
        <f t="shared" si="327"/>
        <v>0</v>
      </c>
      <c r="BH182" s="125">
        <f t="shared" si="328"/>
        <v>0</v>
      </c>
      <c r="BI182" s="125">
        <f t="shared" si="329"/>
        <v>0</v>
      </c>
      <c r="BJ182" s="125">
        <f t="shared" si="330"/>
        <v>0</v>
      </c>
      <c r="BK182" s="125">
        <f t="shared" si="331"/>
        <v>0</v>
      </c>
      <c r="BL182" s="125">
        <f t="shared" si="332"/>
        <v>0</v>
      </c>
      <c r="BM182" s="125">
        <f t="shared" si="333"/>
        <v>0</v>
      </c>
      <c r="BN182" s="125">
        <f t="shared" si="334"/>
        <v>0</v>
      </c>
      <c r="BO182" s="125">
        <f t="shared" si="335"/>
        <v>0</v>
      </c>
      <c r="BP182" s="125">
        <f t="shared" si="336"/>
        <v>0</v>
      </c>
      <c r="BQ182" s="125">
        <f t="shared" si="337"/>
        <v>0</v>
      </c>
      <c r="BR182" s="125">
        <f t="shared" si="338"/>
        <v>0</v>
      </c>
      <c r="BS182" s="125">
        <f t="shared" si="339"/>
        <v>0</v>
      </c>
      <c r="BT182" s="125">
        <f t="shared" si="340"/>
        <v>0</v>
      </c>
      <c r="BU182" s="125">
        <f t="shared" si="341"/>
        <v>0</v>
      </c>
      <c r="BV182" s="125">
        <f t="shared" si="342"/>
        <v>0</v>
      </c>
      <c r="BW182" s="125">
        <f t="shared" si="343"/>
        <v>0</v>
      </c>
      <c r="BX182" s="125">
        <f t="shared" si="344"/>
        <v>0</v>
      </c>
      <c r="BY182" s="125">
        <f t="shared" si="345"/>
        <v>0</v>
      </c>
      <c r="BZ182" s="125">
        <f t="shared" si="346"/>
        <v>0</v>
      </c>
      <c r="CA182" s="125">
        <f t="shared" si="347"/>
        <v>0</v>
      </c>
      <c r="CB182" s="125">
        <f t="shared" si="348"/>
        <v>0</v>
      </c>
      <c r="CC182" s="125">
        <f t="shared" si="349"/>
        <v>0</v>
      </c>
      <c r="CD182" s="125">
        <f t="shared" si="350"/>
        <v>0</v>
      </c>
      <c r="CE182" s="125">
        <f t="shared" si="351"/>
        <v>0</v>
      </c>
      <c r="CF182" s="2">
        <f>IFERROR(IF($F182="地位Ⅰ",INDEX(幹材積成長量!$I$7:$K$148,MATCH((【入力】吸収量・排出量算定シート!$H182+(【入力】吸収量・排出量算定シート!CF$17-【入力】吸収量・排出量算定シート!$CF$17)),幹材積成長量!$I$7:$I$148,0),MATCH(【入力】吸収量・排出量算定シート!$G182,幹材積成長量!$I$7:$K$7,0)),IF($F182="地位Ⅲ",INDEX(幹材積成長量!$O$7:$Q$148,MATCH((【入力】吸収量・排出量算定シート!$H182+(【入力】吸収量・排出量算定シート!CF$17-【入力】吸収量・排出量算定シート!$CF$17)),幹材積成長量!$O$7:$O$148,0),MATCH(【入力】吸収量・排出量算定シート!$G182,幹材積成長量!$O$7:$Q$7,0)),INDEX(幹材積成長量!$L$7:$N$148,MATCH((【入力】吸収量・排出量算定シート!$H182+(【入力】吸収量・排出量算定シート!CF$17-【入力】吸収量・排出量算定シート!$CF$17)),幹材積成長量!$L$7:$L$148,0),MATCH(【入力】吸収量・排出量算定シート!$G182,幹材積成長量!$L$7:$N$7,0)))),0)</f>
        <v>0</v>
      </c>
      <c r="CG182" s="2">
        <f>IFERROR(IF($F182="地位Ⅰ",INDEX(幹材積成長量!$I$7:$K$148,MATCH((【入力】吸収量・排出量算定シート!$H182+(【入力】吸収量・排出量算定シート!CG$17-【入力】吸収量・排出量算定シート!$CF$17)),幹材積成長量!$I$7:$I$148,0),MATCH(【入力】吸収量・排出量算定シート!$G182,幹材積成長量!$I$7:$K$7,0)),IF($F182="地位Ⅲ",INDEX(幹材積成長量!$O$7:$Q$148,MATCH((【入力】吸収量・排出量算定シート!$H182+(【入力】吸収量・排出量算定シート!CG$17-【入力】吸収量・排出量算定シート!$CF$17)),幹材積成長量!$O$7:$O$148,0),MATCH(【入力】吸収量・排出量算定シート!$G182,幹材積成長量!$O$7:$Q$7,0)),INDEX(幹材積成長量!$L$7:$N$148,MATCH((【入力】吸収量・排出量算定シート!$H182+(【入力】吸収量・排出量算定シート!CG$17-【入力】吸収量・排出量算定シート!$CF$17)),幹材積成長量!$L$7:$L$148,0),MATCH(【入力】吸収量・排出量算定シート!$G182,幹材積成長量!$L$7:$N$7,0)))),0)</f>
        <v>0</v>
      </c>
      <c r="CH182" s="2">
        <f>IFERROR(IF($F182="地位Ⅰ",INDEX(幹材積成長量!$I$7:$K$148,MATCH((【入力】吸収量・排出量算定シート!$H182+(【入力】吸収量・排出量算定シート!CH$17-【入力】吸収量・排出量算定シート!$CF$17)),幹材積成長量!$I$7:$I$148,0),MATCH(【入力】吸収量・排出量算定シート!$G182,幹材積成長量!$I$7:$K$7,0)),IF($F182="地位Ⅲ",INDEX(幹材積成長量!$O$7:$Q$148,MATCH((【入力】吸収量・排出量算定シート!$H182+(【入力】吸収量・排出量算定シート!CH$17-【入力】吸収量・排出量算定シート!$CF$17)),幹材積成長量!$O$7:$O$148,0),MATCH(【入力】吸収量・排出量算定シート!$G182,幹材積成長量!$O$7:$Q$7,0)),INDEX(幹材積成長量!$L$7:$N$148,MATCH((【入力】吸収量・排出量算定シート!$H182+(【入力】吸収量・排出量算定シート!CH$17-【入力】吸収量・排出量算定シート!$CF$17)),幹材積成長量!$L$7:$L$148,0),MATCH(【入力】吸収量・排出量算定シート!$G182,幹材積成長量!$L$7:$N$7,0)))),0)</f>
        <v>0</v>
      </c>
      <c r="CI182" s="2">
        <f>IFERROR(IF($F182="地位Ⅰ",INDEX(幹材積成長量!$I$7:$K$148,MATCH((【入力】吸収量・排出量算定シート!$H182+(【入力】吸収量・排出量算定シート!CI$17-【入力】吸収量・排出量算定シート!$CF$17)),幹材積成長量!$I$7:$I$148,0),MATCH(【入力】吸収量・排出量算定シート!$G182,幹材積成長量!$I$7:$K$7,0)),IF($F182="地位Ⅲ",INDEX(幹材積成長量!$O$7:$Q$148,MATCH((【入力】吸収量・排出量算定シート!$H182+(【入力】吸収量・排出量算定シート!CI$17-【入力】吸収量・排出量算定シート!$CF$17)),幹材積成長量!$O$7:$O$148,0),MATCH(【入力】吸収量・排出量算定シート!$G182,幹材積成長量!$O$7:$Q$7,0)),INDEX(幹材積成長量!$L$7:$N$148,MATCH((【入力】吸収量・排出量算定シート!$H182+(【入力】吸収量・排出量算定シート!CI$17-【入力】吸収量・排出量算定シート!$CF$17)),幹材積成長量!$L$7:$L$148,0),MATCH(【入力】吸収量・排出量算定シート!$G182,幹材積成長量!$L$7:$N$7,0)))),0)</f>
        <v>0</v>
      </c>
      <c r="CJ182" s="2">
        <f>IFERROR(IF($F182="地位Ⅰ",INDEX(幹材積成長量!$I$7:$K$148,MATCH((【入力】吸収量・排出量算定シート!$H182+(【入力】吸収量・排出量算定シート!CJ$17-【入力】吸収量・排出量算定シート!$CF$17)),幹材積成長量!$I$7:$I$148,0),MATCH(【入力】吸収量・排出量算定シート!$G182,幹材積成長量!$I$7:$K$7,0)),IF($F182="地位Ⅲ",INDEX(幹材積成長量!$O$7:$Q$148,MATCH((【入力】吸収量・排出量算定シート!$H182+(【入力】吸収量・排出量算定シート!CJ$17-【入力】吸収量・排出量算定シート!$CF$17)),幹材積成長量!$O$7:$O$148,0),MATCH(【入力】吸収量・排出量算定シート!$G182,幹材積成長量!$O$7:$Q$7,0)),INDEX(幹材積成長量!$L$7:$N$148,MATCH((【入力】吸収量・排出量算定シート!$H182+(【入力】吸収量・排出量算定シート!CJ$17-【入力】吸収量・排出量算定シート!$CF$17)),幹材積成長量!$L$7:$L$148,0),MATCH(【入力】吸収量・排出量算定シート!$G182,幹材積成長量!$L$7:$N$7,0)))),0)</f>
        <v>0</v>
      </c>
      <c r="CK182" s="2">
        <f>IFERROR(IF($F182="地位Ⅰ",INDEX(幹材積成長量!$I$7:$K$148,MATCH((【入力】吸収量・排出量算定シート!$H182+(【入力】吸収量・排出量算定シート!CK$17-【入力】吸収量・排出量算定シート!$CF$17)),幹材積成長量!$I$7:$I$148,0),MATCH(【入力】吸収量・排出量算定シート!$G182,幹材積成長量!$I$7:$K$7,0)),IF($F182="地位Ⅲ",INDEX(幹材積成長量!$O$7:$Q$148,MATCH((【入力】吸収量・排出量算定シート!$H182+(【入力】吸収量・排出量算定シート!CK$17-【入力】吸収量・排出量算定シート!$CF$17)),幹材積成長量!$O$7:$O$148,0),MATCH(【入力】吸収量・排出量算定シート!$G182,幹材積成長量!$O$7:$Q$7,0)),INDEX(幹材積成長量!$L$7:$N$148,MATCH((【入力】吸収量・排出量算定シート!$H182+(【入力】吸収量・排出量算定シート!CK$17-【入力】吸収量・排出量算定シート!$CF$17)),幹材積成長量!$L$7:$L$148,0),MATCH(【入力】吸収量・排出量算定シート!$G182,幹材積成長量!$L$7:$N$7,0)))),0)</f>
        <v>0</v>
      </c>
      <c r="CL182" s="2">
        <f>IFERROR(IF($F182="地位Ⅰ",INDEX(幹材積成長量!$I$7:$K$148,MATCH((【入力】吸収量・排出量算定シート!$H182+(【入力】吸収量・排出量算定シート!CL$17-【入力】吸収量・排出量算定シート!$CF$17)),幹材積成長量!$I$7:$I$148,0),MATCH(【入力】吸収量・排出量算定シート!$G182,幹材積成長量!$I$7:$K$7,0)),IF($F182="地位Ⅲ",INDEX(幹材積成長量!$O$7:$Q$148,MATCH((【入力】吸収量・排出量算定シート!$H182+(【入力】吸収量・排出量算定シート!CL$17-【入力】吸収量・排出量算定シート!$CF$17)),幹材積成長量!$O$7:$O$148,0),MATCH(【入力】吸収量・排出量算定シート!$G182,幹材積成長量!$O$7:$Q$7,0)),INDEX(幹材積成長量!$L$7:$N$148,MATCH((【入力】吸収量・排出量算定シート!$H182+(【入力】吸収量・排出量算定シート!CL$17-【入力】吸収量・排出量算定シート!$CF$17)),幹材積成長量!$L$7:$L$148,0),MATCH(【入力】吸収量・排出量算定シート!$G182,幹材積成長量!$L$7:$N$7,0)))),0)</f>
        <v>0</v>
      </c>
      <c r="CM182" s="2">
        <f>IFERROR(IF($F182="地位Ⅰ",INDEX(幹材積成長量!$I$7:$K$148,MATCH((【入力】吸収量・排出量算定シート!$H182+(【入力】吸収量・排出量算定シート!CM$17-【入力】吸収量・排出量算定シート!$CF$17)),幹材積成長量!$I$7:$I$148,0),MATCH(【入力】吸収量・排出量算定シート!$G182,幹材積成長量!$I$7:$K$7,0)),IF($F182="地位Ⅲ",INDEX(幹材積成長量!$O$7:$Q$148,MATCH((【入力】吸収量・排出量算定シート!$H182+(【入力】吸収量・排出量算定シート!CM$17-【入力】吸収量・排出量算定シート!$CF$17)),幹材積成長量!$O$7:$O$148,0),MATCH(【入力】吸収量・排出量算定シート!$G182,幹材積成長量!$O$7:$Q$7,0)),INDEX(幹材積成長量!$L$7:$N$148,MATCH((【入力】吸収量・排出量算定シート!$H182+(【入力】吸収量・排出量算定シート!CM$17-【入力】吸収量・排出量算定シート!$CF$17)),幹材積成長量!$L$7:$L$148,0),MATCH(【入力】吸収量・排出量算定シート!$G182,幹材積成長量!$L$7:$N$7,0)))),0)</f>
        <v>0</v>
      </c>
      <c r="CN182" s="2">
        <f>IFERROR(IF($F182="地位Ⅰ",INDEX(幹材積成長量!$I$7:$K$148,MATCH((【入力】吸収量・排出量算定シート!$H182+(【入力】吸収量・排出量算定シート!CN$17-【入力】吸収量・排出量算定シート!$CF$17)),幹材積成長量!$I$7:$I$148,0),MATCH(【入力】吸収量・排出量算定シート!$G182,幹材積成長量!$I$7:$K$7,0)),IF($F182="地位Ⅲ",INDEX(幹材積成長量!$O$7:$Q$148,MATCH((【入力】吸収量・排出量算定シート!$H182+(【入力】吸収量・排出量算定シート!CN$17-【入力】吸収量・排出量算定シート!$CF$17)),幹材積成長量!$O$7:$O$148,0),MATCH(【入力】吸収量・排出量算定シート!$G182,幹材積成長量!$O$7:$Q$7,0)),INDEX(幹材積成長量!$L$7:$N$148,MATCH((【入力】吸収量・排出量算定シート!$H182+(【入力】吸収量・排出量算定シート!CN$17-【入力】吸収量・排出量算定シート!$CF$17)),幹材積成長量!$L$7:$L$148,0),MATCH(【入力】吸収量・排出量算定シート!$G182,幹材積成長量!$L$7:$N$7,0)))),0)</f>
        <v>0</v>
      </c>
      <c r="CO182" s="2">
        <f>IFERROR(IF($F182="地位Ⅰ",INDEX(幹材積成長量!$I$7:$K$148,MATCH((【入力】吸収量・排出量算定シート!$H182+(【入力】吸収量・排出量算定シート!CO$17-【入力】吸収量・排出量算定シート!$CF$17)),幹材積成長量!$I$7:$I$148,0),MATCH(【入力】吸収量・排出量算定シート!$G182,幹材積成長量!$I$7:$K$7,0)),IF($F182="地位Ⅲ",INDEX(幹材積成長量!$O$7:$Q$148,MATCH((【入力】吸収量・排出量算定シート!$H182+(【入力】吸収量・排出量算定シート!CO$17-【入力】吸収量・排出量算定シート!$CF$17)),幹材積成長量!$O$7:$O$148,0),MATCH(【入力】吸収量・排出量算定シート!$G182,幹材積成長量!$O$7:$Q$7,0)),INDEX(幹材積成長量!$L$7:$N$148,MATCH((【入力】吸収量・排出量算定シート!$H182+(【入力】吸収量・排出量算定シート!CO$17-【入力】吸収量・排出量算定シート!$CF$17)),幹材積成長量!$L$7:$L$148,0),MATCH(【入力】吸収量・排出量算定シート!$G182,幹材積成長量!$L$7:$N$7,0)))),0)</f>
        <v>0</v>
      </c>
      <c r="CP182" s="2">
        <f>IFERROR(IF($F182="地位Ⅰ",INDEX(幹材積成長量!$I$7:$K$148,MATCH((【入力】吸収量・排出量算定シート!$H182+(【入力】吸収量・排出量算定シート!CP$17-【入力】吸収量・排出量算定シート!$CF$17)),幹材積成長量!$I$7:$I$148,0),MATCH(【入力】吸収量・排出量算定シート!$G182,幹材積成長量!$I$7:$K$7,0)),IF($F182="地位Ⅲ",INDEX(幹材積成長量!$O$7:$Q$148,MATCH((【入力】吸収量・排出量算定シート!$H182+(【入力】吸収量・排出量算定シート!CP$17-【入力】吸収量・排出量算定シート!$CF$17)),幹材積成長量!$O$7:$O$148,0),MATCH(【入力】吸収量・排出量算定シート!$G182,幹材積成長量!$O$7:$Q$7,0)),INDEX(幹材積成長量!$L$7:$N$148,MATCH((【入力】吸収量・排出量算定シート!$H182+(【入力】吸収量・排出量算定シート!CP$17-【入力】吸収量・排出量算定シート!$CF$17)),幹材積成長量!$L$7:$L$148,0),MATCH(【入力】吸収量・排出量算定シート!$G182,幹材積成長量!$L$7:$N$7,0)))),0)</f>
        <v>0</v>
      </c>
      <c r="CQ182" s="2">
        <f>IFERROR(IF($F182="地位Ⅰ",INDEX(幹材積成長量!$I$7:$K$148,MATCH((【入力】吸収量・排出量算定シート!$H182+(【入力】吸収量・排出量算定シート!CQ$17-【入力】吸収量・排出量算定シート!$CF$17)),幹材積成長量!$I$7:$I$148,0),MATCH(【入力】吸収量・排出量算定シート!$G182,幹材積成長量!$I$7:$K$7,0)),IF($F182="地位Ⅲ",INDEX(幹材積成長量!$O$7:$Q$148,MATCH((【入力】吸収量・排出量算定シート!$H182+(【入力】吸収量・排出量算定シート!CQ$17-【入力】吸収量・排出量算定シート!$CF$17)),幹材積成長量!$O$7:$O$148,0),MATCH(【入力】吸収量・排出量算定シート!$G182,幹材積成長量!$O$7:$Q$7,0)),INDEX(幹材積成長量!$L$7:$N$148,MATCH((【入力】吸収量・排出量算定シート!$H182+(【入力】吸収量・排出量算定シート!CQ$17-【入力】吸収量・排出量算定シート!$CF$17)),幹材積成長量!$L$7:$L$148,0),MATCH(【入力】吸収量・排出量算定シート!$G182,幹材積成長量!$L$7:$N$7,0)))),0)</f>
        <v>0</v>
      </c>
      <c r="CR182" s="2">
        <f>IFERROR(IF($F182="地位Ⅰ",INDEX(幹材積成長量!$I$7:$K$148,MATCH((【入力】吸収量・排出量算定シート!$H182+(【入力】吸収量・排出量算定シート!CR$17-【入力】吸収量・排出量算定シート!$CF$17)),幹材積成長量!$I$7:$I$148,0),MATCH(【入力】吸収量・排出量算定シート!$G182,幹材積成長量!$I$7:$K$7,0)),IF($F182="地位Ⅲ",INDEX(幹材積成長量!$O$7:$Q$148,MATCH((【入力】吸収量・排出量算定シート!$H182+(【入力】吸収量・排出量算定シート!CR$17-【入力】吸収量・排出量算定シート!$CF$17)),幹材積成長量!$O$7:$O$148,0),MATCH(【入力】吸収量・排出量算定シート!$G182,幹材積成長量!$O$7:$Q$7,0)),INDEX(幹材積成長量!$L$7:$N$148,MATCH((【入力】吸収量・排出量算定シート!$H182+(【入力】吸収量・排出量算定シート!CR$17-【入力】吸収量・排出量算定シート!$CF$17)),幹材積成長量!$L$7:$L$148,0),MATCH(【入力】吸収量・排出量算定シート!$G182,幹材積成長量!$L$7:$N$7,0)))),0)</f>
        <v>0</v>
      </c>
      <c r="CS182" s="2">
        <f>IFERROR(IF($F182="地位Ⅰ",INDEX(幹材積成長量!$I$7:$K$148,MATCH((【入力】吸収量・排出量算定シート!$H182+(【入力】吸収量・排出量算定シート!CS$17-【入力】吸収量・排出量算定シート!$CF$17)),幹材積成長量!$I$7:$I$148,0),MATCH(【入力】吸収量・排出量算定シート!$G182,幹材積成長量!$I$7:$K$7,0)),IF($F182="地位Ⅲ",INDEX(幹材積成長量!$O$7:$Q$148,MATCH((【入力】吸収量・排出量算定シート!$H182+(【入力】吸収量・排出量算定シート!CS$17-【入力】吸収量・排出量算定シート!$CF$17)),幹材積成長量!$O$7:$O$148,0),MATCH(【入力】吸収量・排出量算定シート!$G182,幹材積成長量!$O$7:$Q$7,0)),INDEX(幹材積成長量!$L$7:$N$148,MATCH((【入力】吸収量・排出量算定シート!$H182+(【入力】吸収量・排出量算定シート!CS$17-【入力】吸収量・排出量算定シート!$CF$17)),幹材積成長量!$L$7:$L$148,0),MATCH(【入力】吸収量・排出量算定シート!$G182,幹材積成長量!$L$7:$N$7,0)))),0)</f>
        <v>0</v>
      </c>
      <c r="CT182" s="2">
        <f>IFERROR(IF($F182="地位Ⅰ",INDEX(幹材積成長量!$I$7:$K$148,MATCH((【入力】吸収量・排出量算定シート!$H182+(【入力】吸収量・排出量算定シート!CT$17-【入力】吸収量・排出量算定シート!$CF$17)),幹材積成長量!$I$7:$I$148,0),MATCH(【入力】吸収量・排出量算定シート!$G182,幹材積成長量!$I$7:$K$7,0)),IF($F182="地位Ⅲ",INDEX(幹材積成長量!$O$7:$Q$148,MATCH((【入力】吸収量・排出量算定シート!$H182+(【入力】吸収量・排出量算定シート!CT$17-【入力】吸収量・排出量算定シート!$CF$17)),幹材積成長量!$O$7:$O$148,0),MATCH(【入力】吸収量・排出量算定シート!$G182,幹材積成長量!$O$7:$Q$7,0)),INDEX(幹材積成長量!$L$7:$N$148,MATCH((【入力】吸収量・排出量算定シート!$H182+(【入力】吸収量・排出量算定シート!CT$17-【入力】吸収量・排出量算定シート!$CF$17)),幹材積成長量!$L$7:$L$148,0),MATCH(【入力】吸収量・排出量算定シート!$G182,幹材積成長量!$L$7:$N$7,0)))),0)</f>
        <v>0</v>
      </c>
      <c r="CU182" s="2">
        <f>IFERROR(IF($F182="地位Ⅰ",INDEX(幹材積成長量!$I$7:$K$148,MATCH((【入力】吸収量・排出量算定シート!$H182+(【入力】吸収量・排出量算定シート!CU$17-【入力】吸収量・排出量算定シート!$CF$17)),幹材積成長量!$I$7:$I$148,0),MATCH(【入力】吸収量・排出量算定シート!$G182,幹材積成長量!$I$7:$K$7,0)),IF($F182="地位Ⅲ",INDEX(幹材積成長量!$O$7:$Q$148,MATCH((【入力】吸収量・排出量算定シート!$H182+(【入力】吸収量・排出量算定シート!CU$17-【入力】吸収量・排出量算定シート!$CF$17)),幹材積成長量!$O$7:$O$148,0),MATCH(【入力】吸収量・排出量算定シート!$G182,幹材積成長量!$O$7:$Q$7,0)),INDEX(幹材積成長量!$L$7:$N$148,MATCH((【入力】吸収量・排出量算定シート!$H182+(【入力】吸収量・排出量算定シート!CU$17-【入力】吸収量・排出量算定シート!$CF$17)),幹材積成長量!$L$7:$L$148,0),MATCH(【入力】吸収量・排出量算定シート!$G182,幹材積成長量!$L$7:$N$7,0)))),0)</f>
        <v>0</v>
      </c>
      <c r="CV182" s="2">
        <f>IFERROR(IF($F182="地位Ⅰ",INDEX(幹材積成長量!$I$7:$K$148,MATCH((【入力】吸収量・排出量算定シート!$H182+(【入力】吸収量・排出量算定シート!CV$17-【入力】吸収量・排出量算定シート!$CF$17)),幹材積成長量!$I$7:$I$148,0),MATCH(【入力】吸収量・排出量算定シート!$G182,幹材積成長量!$I$7:$K$7,0)),IF($F182="地位Ⅲ",INDEX(幹材積成長量!$O$7:$Q$148,MATCH((【入力】吸収量・排出量算定シート!$H182+(【入力】吸収量・排出量算定シート!CV$17-【入力】吸収量・排出量算定シート!$CF$17)),幹材積成長量!$O$7:$O$148,0),MATCH(【入力】吸収量・排出量算定シート!$G182,幹材積成長量!$O$7:$Q$7,0)),INDEX(幹材積成長量!$L$7:$N$148,MATCH((【入力】吸収量・排出量算定シート!$H182+(【入力】吸収量・排出量算定シート!CV$17-【入力】吸収量・排出量算定シート!$CF$17)),幹材積成長量!$L$7:$L$148,0),MATCH(【入力】吸収量・排出量算定シート!$G182,幹材積成長量!$L$7:$N$7,0)))),0)</f>
        <v>0</v>
      </c>
      <c r="CW182" s="2">
        <f t="shared" si="352"/>
        <v>0</v>
      </c>
      <c r="CX182" s="2">
        <f t="shared" si="353"/>
        <v>0</v>
      </c>
      <c r="CY182" s="2">
        <f t="shared" si="354"/>
        <v>0</v>
      </c>
      <c r="CZ182" s="2">
        <f t="shared" si="355"/>
        <v>0</v>
      </c>
      <c r="DA182" s="2">
        <f t="shared" si="356"/>
        <v>0</v>
      </c>
      <c r="DB182" s="2">
        <f t="shared" si="357"/>
        <v>0</v>
      </c>
      <c r="DC182" s="2">
        <f t="shared" si="358"/>
        <v>0</v>
      </c>
      <c r="DD182" s="2">
        <f t="shared" si="359"/>
        <v>0</v>
      </c>
      <c r="DE182" s="2">
        <f t="shared" si="360"/>
        <v>0</v>
      </c>
      <c r="DF182" s="2">
        <f t="shared" si="361"/>
        <v>0</v>
      </c>
      <c r="DG182" s="2">
        <f t="shared" si="362"/>
        <v>0</v>
      </c>
      <c r="DH182" s="2">
        <f t="shared" si="363"/>
        <v>0</v>
      </c>
      <c r="DI182" s="2">
        <f t="shared" si="364"/>
        <v>0</v>
      </c>
      <c r="DJ182" s="2">
        <f t="shared" si="365"/>
        <v>0</v>
      </c>
      <c r="DK182" s="2">
        <f t="shared" si="366"/>
        <v>0</v>
      </c>
      <c r="DL182" s="2">
        <f t="shared" si="367"/>
        <v>0</v>
      </c>
      <c r="DM182" s="2">
        <f t="shared" si="368"/>
        <v>0</v>
      </c>
      <c r="DN182" s="187">
        <f>IFERROR(IF($F182="地位Ⅰ",INDEX(幹材積成長量!$AE$7:$AG$14,8,MATCH(【入力】吸収量・排出量算定シート!$G182,幹材積成長量!$AE$7:$AG$7,0)),IF($F182="地位Ⅲ",INDEX(幹材積成長量!$AK$7:$AM$14,8,MATCH(【入力】吸収量・排出量算定シート!$G182,幹材積成長量!$AK$7:$AM$7,0)),INDEX(幹材積成長量!$AH$7:$AJ$14,8,MATCH(【入力】吸収量・排出量算定シート!$G182,幹材積成長量!$AH$7:$AJ$7,0)))),0)</f>
        <v>0</v>
      </c>
      <c r="DO182" s="187">
        <f>IFERROR(IF($F182="地位Ⅰ",INDEX(幹材積成長量!$AE$7:$AG$14,8,MATCH(【入力】吸収量・排出量算定シート!$G182,幹材積成長量!$AE$7:$AG$7,0)),IF($F182="地位Ⅲ",INDEX(幹材積成長量!$AK$7:$AM$14,8,MATCH(【入力】吸収量・排出量算定シート!$G182,幹材積成長量!$AK$7:$AM$7,0)),INDEX(幹材積成長量!$AH$7:$AJ$14,8,MATCH(【入力】吸収量・排出量算定シート!$G182,幹材積成長量!$AH$7:$AJ$7,0)))),0)</f>
        <v>0</v>
      </c>
      <c r="DP182" s="187">
        <f>IFERROR(IF($F182="地位Ⅰ",INDEX(幹材積成長量!$AE$7:$AG$14,8,MATCH(【入力】吸収量・排出量算定シート!$G182,幹材積成長量!$AE$7:$AG$7,0)),IF($F182="地位Ⅲ",INDEX(幹材積成長量!$AK$7:$AM$14,8,MATCH(【入力】吸収量・排出量算定シート!$G182,幹材積成長量!$AK$7:$AM$7,0)),INDEX(幹材積成長量!$AH$7:$AJ$14,8,MATCH(【入力】吸収量・排出量算定シート!$G182,幹材積成長量!$AH$7:$AJ$7,0)))),0)</f>
        <v>0</v>
      </c>
      <c r="DQ182" s="187">
        <f>IFERROR(IF($F182="地位Ⅰ",INDEX(幹材積成長量!$AE$7:$AG$14,8,MATCH(【入力】吸収量・排出量算定シート!$G182,幹材積成長量!$AE$7:$AG$7,0)),IF($F182="地位Ⅲ",INDEX(幹材積成長量!$AK$7:$AM$14,8,MATCH(【入力】吸収量・排出量算定シート!$G182,幹材積成長量!$AK$7:$AM$7,0)),INDEX(幹材積成長量!$AH$7:$AJ$14,8,MATCH(【入力】吸収量・排出量算定シート!$G182,幹材積成長量!$AH$7:$AJ$7,0)))),0)</f>
        <v>0</v>
      </c>
      <c r="DR182" s="187">
        <f>IFERROR(IF($F182="地位Ⅰ",INDEX(幹材積成長量!$AE$7:$AG$14,8,MATCH(【入力】吸収量・排出量算定シート!$G182,幹材積成長量!$AE$7:$AG$7,0)),IF($F182="地位Ⅲ",INDEX(幹材積成長量!$AK$7:$AM$14,8,MATCH(【入力】吸収量・排出量算定シート!$G182,幹材積成長量!$AK$7:$AM$7,0)),INDEX(幹材積成長量!$AH$7:$AJ$14,8,MATCH(【入力】吸収量・排出量算定シート!$G182,幹材積成長量!$AH$7:$AJ$7,0)))),0)</f>
        <v>0</v>
      </c>
      <c r="DS182" s="187">
        <f>IFERROR(IF($F182="地位Ⅰ",INDEX(幹材積成長量!$AE$7:$AG$14,8,MATCH(【入力】吸収量・排出量算定シート!$G182,幹材積成長量!$AE$7:$AG$7,0)),IF($F182="地位Ⅲ",INDEX(幹材積成長量!$AK$7:$AM$14,8,MATCH(【入力】吸収量・排出量算定シート!$G182,幹材積成長量!$AK$7:$AM$7,0)),INDEX(幹材積成長量!$AH$7:$AJ$14,8,MATCH(【入力】吸収量・排出量算定シート!$G182,幹材積成長量!$AH$7:$AJ$7,0)))),0)</f>
        <v>0</v>
      </c>
      <c r="DT182" s="187">
        <f>IFERROR(IF($F182="地位Ⅰ",INDEX(幹材積成長量!$AE$7:$AG$14,8,MATCH(【入力】吸収量・排出量算定シート!$G182,幹材積成長量!$AE$7:$AG$7,0)),IF($F182="地位Ⅲ",INDEX(幹材積成長量!$AK$7:$AM$14,8,MATCH(【入力】吸収量・排出量算定シート!$G182,幹材積成長量!$AK$7:$AM$7,0)),INDEX(幹材積成長量!$AH$7:$AJ$14,8,MATCH(【入力】吸収量・排出量算定シート!$G182,幹材積成長量!$AH$7:$AJ$7,0)))),0)</f>
        <v>0</v>
      </c>
      <c r="DU182" s="187">
        <f>IFERROR(IF($F182="地位Ⅰ",INDEX(幹材積成長量!$AE$7:$AG$14,8,MATCH(【入力】吸収量・排出量算定シート!$G182,幹材積成長量!$AE$7:$AG$7,0)),IF($F182="地位Ⅲ",INDEX(幹材積成長量!$AK$7:$AM$14,8,MATCH(【入力】吸収量・排出量算定シート!$G182,幹材積成長量!$AK$7:$AM$7,0)),INDEX(幹材積成長量!$AH$7:$AJ$14,8,MATCH(【入力】吸収量・排出量算定シート!$G182,幹材積成長量!$AH$7:$AJ$7,0)))),0)</f>
        <v>0</v>
      </c>
      <c r="DV182" s="187">
        <f>IFERROR(IF($F182="地位Ⅰ",INDEX(幹材積成長量!$AE$7:$AG$14,8,MATCH(【入力】吸収量・排出量算定シート!$G182,幹材積成長量!$AE$7:$AG$7,0)),IF($F182="地位Ⅲ",INDEX(幹材積成長量!$AK$7:$AM$14,8,MATCH(【入力】吸収量・排出量算定シート!$G182,幹材積成長量!$AK$7:$AM$7,0)),INDEX(幹材積成長量!$AH$7:$AJ$14,8,MATCH(【入力】吸収量・排出量算定シート!$G182,幹材積成長量!$AH$7:$AJ$7,0)))),0)</f>
        <v>0</v>
      </c>
      <c r="DW182" s="187">
        <f>IFERROR(IF($F182="地位Ⅰ",INDEX(幹材積成長量!$AE$7:$AG$14,8,MATCH(【入力】吸収量・排出量算定シート!$G182,幹材積成長量!$AE$7:$AG$7,0)),IF($F182="地位Ⅲ",INDEX(幹材積成長量!$AK$7:$AM$14,8,MATCH(【入力】吸収量・排出量算定シート!$G182,幹材積成長量!$AK$7:$AM$7,0)),INDEX(幹材積成長量!$AH$7:$AJ$14,8,MATCH(【入力】吸収量・排出量算定シート!$G182,幹材積成長量!$AH$7:$AJ$7,0)))),0)</f>
        <v>0</v>
      </c>
      <c r="DX182" s="187">
        <f>IFERROR(IF($F182="地位Ⅰ",INDEX(幹材積成長量!$AE$7:$AG$14,8,MATCH(【入力】吸収量・排出量算定シート!$G182,幹材積成長量!$AE$7:$AG$7,0)),IF($F182="地位Ⅲ",INDEX(幹材積成長量!$AK$7:$AM$14,8,MATCH(【入力】吸収量・排出量算定シート!$G182,幹材積成長量!$AK$7:$AM$7,0)),INDEX(幹材積成長量!$AH$7:$AJ$14,8,MATCH(【入力】吸収量・排出量算定シート!$G182,幹材積成長量!$AH$7:$AJ$7,0)))),0)</f>
        <v>0</v>
      </c>
      <c r="DY182" s="187">
        <f>IFERROR(IF($F182="地位Ⅰ",INDEX(幹材積成長量!$AE$7:$AG$14,8,MATCH(【入力】吸収量・排出量算定シート!$G182,幹材積成長量!$AE$7:$AG$7,0)),IF($F182="地位Ⅲ",INDEX(幹材積成長量!$AK$7:$AM$14,8,MATCH(【入力】吸収量・排出量算定シート!$G182,幹材積成長量!$AK$7:$AM$7,0)),INDEX(幹材積成長量!$AH$7:$AJ$14,8,MATCH(【入力】吸収量・排出量算定シート!$G182,幹材積成長量!$AH$7:$AJ$7,0)))),0)</f>
        <v>0</v>
      </c>
      <c r="DZ182" s="187">
        <f>IFERROR(IF($F182="地位Ⅰ",INDEX(幹材積成長量!$AE$7:$AG$14,8,MATCH(【入力】吸収量・排出量算定シート!$G182,幹材積成長量!$AE$7:$AG$7,0)),IF($F182="地位Ⅲ",INDEX(幹材積成長量!$AK$7:$AM$14,8,MATCH(【入力】吸収量・排出量算定シート!$G182,幹材積成長量!$AK$7:$AM$7,0)),INDEX(幹材積成長量!$AH$7:$AJ$14,8,MATCH(【入力】吸収量・排出量算定シート!$G182,幹材積成長量!$AH$7:$AJ$7,0)))),0)</f>
        <v>0</v>
      </c>
      <c r="EA182" s="187">
        <f>IFERROR(IF($F182="地位Ⅰ",INDEX(幹材積成長量!$AE$7:$AG$14,8,MATCH(【入力】吸収量・排出量算定シート!$G182,幹材積成長量!$AE$7:$AG$7,0)),IF($F182="地位Ⅲ",INDEX(幹材積成長量!$AK$7:$AM$14,8,MATCH(【入力】吸収量・排出量算定シート!$G182,幹材積成長量!$AK$7:$AM$7,0)),INDEX(幹材積成長量!$AH$7:$AJ$14,8,MATCH(【入力】吸収量・排出量算定シート!$G182,幹材積成長量!$AH$7:$AJ$7,0)))),0)</f>
        <v>0</v>
      </c>
      <c r="EB182" s="187">
        <f>IFERROR(IF($F182="地位Ⅰ",INDEX(幹材積成長量!$AE$7:$AG$14,8,MATCH(【入力】吸収量・排出量算定シート!$G182,幹材積成長量!$AE$7:$AG$7,0)),IF($F182="地位Ⅲ",INDEX(幹材積成長量!$AK$7:$AM$14,8,MATCH(【入力】吸収量・排出量算定シート!$G182,幹材積成長量!$AK$7:$AM$7,0)),INDEX(幹材積成長量!$AH$7:$AJ$14,8,MATCH(【入力】吸収量・排出量算定シート!$G182,幹材積成長量!$AH$7:$AJ$7,0)))),0)</f>
        <v>0</v>
      </c>
      <c r="EC182" s="187">
        <f>IFERROR(IF($F182="地位Ⅰ",INDEX(幹材積成長量!$AE$7:$AG$14,8,MATCH(【入力】吸収量・排出量算定シート!$G182,幹材積成長量!$AE$7:$AG$7,0)),IF($F182="地位Ⅲ",INDEX(幹材積成長量!$AK$7:$AM$14,8,MATCH(【入力】吸収量・排出量算定シート!$G182,幹材積成長量!$AK$7:$AM$7,0)),INDEX(幹材積成長量!$AH$7:$AJ$14,8,MATCH(【入力】吸収量・排出量算定シート!$G182,幹材積成長量!$AH$7:$AJ$7,0)))),0)</f>
        <v>0</v>
      </c>
      <c r="ED182" s="186">
        <f t="shared" si="369"/>
        <v>0</v>
      </c>
      <c r="EE182" s="186">
        <f t="shared" si="370"/>
        <v>0</v>
      </c>
      <c r="EF182" s="186">
        <f t="shared" si="371"/>
        <v>0</v>
      </c>
      <c r="EG182" s="186">
        <f t="shared" si="372"/>
        <v>0</v>
      </c>
      <c r="EH182" s="186">
        <f t="shared" si="373"/>
        <v>0</v>
      </c>
      <c r="EI182" s="186">
        <f t="shared" si="374"/>
        <v>0</v>
      </c>
      <c r="EJ182" s="186">
        <f t="shared" si="375"/>
        <v>0</v>
      </c>
      <c r="EK182" s="186">
        <f t="shared" si="376"/>
        <v>0</v>
      </c>
      <c r="EL182" s="186">
        <f t="shared" si="377"/>
        <v>0</v>
      </c>
      <c r="EM182" s="186">
        <f t="shared" si="378"/>
        <v>0</v>
      </c>
      <c r="EN182" s="186">
        <f t="shared" si="379"/>
        <v>0</v>
      </c>
      <c r="EO182" s="186">
        <f t="shared" si="380"/>
        <v>0</v>
      </c>
      <c r="EP182" s="186">
        <f t="shared" si="381"/>
        <v>0</v>
      </c>
      <c r="EQ182" s="186">
        <f t="shared" si="382"/>
        <v>0</v>
      </c>
      <c r="ER182" s="186">
        <f t="shared" si="383"/>
        <v>0</v>
      </c>
      <c r="ES182" s="186">
        <f t="shared" si="384"/>
        <v>0</v>
      </c>
      <c r="ET182" s="186">
        <f t="shared" si="385"/>
        <v>0</v>
      </c>
    </row>
    <row r="183" spans="2:150" x14ac:dyDescent="0.3">
      <c r="B183" s="3"/>
      <c r="C183" s="3"/>
      <c r="D183" s="3"/>
      <c r="E183" s="3"/>
      <c r="G183" s="217"/>
      <c r="J183" s="3"/>
      <c r="M183" s="187">
        <f>IFERROR(IF($F183="地位Ⅰ",INDEX(幹材積成長量!$S$7:$U$148,MATCH(【入力】吸収量・排出量算定シート!$H183+(M$17-$M$17),幹材積成長量!$S$7:$S$148,0),MATCH($G183,幹材積成長量!$S$7:$U$7,0)),IF($F183="地位Ⅲ",INDEX(幹材積成長量!$Y$7:$AA$148,MATCH(【入力】吸収量・排出量算定シート!$H183+(M$17-$M$17),幹材積成長量!$Y$7:$Y$148,0),MATCH($G183,幹材積成長量!$Y$7:$AA$7,0)),INDEX(幹材積成長量!$V$7:$X$148,MATCH(【入力】吸収量・排出量算定シート!$H183+(M$17-$M$17),幹材積成長量!$V$7:$V$148,0),MATCH($G183,幹材積成長量!$V$7:$X$7,0)))),0)</f>
        <v>0</v>
      </c>
      <c r="N183" s="187">
        <f>IFERROR(IF($F183="地位Ⅰ",INDEX(幹材積成長量!$S$7:$U$148,MATCH(【入力】吸収量・排出量算定シート!$H183+(N$17-$M$17),幹材積成長量!$S$7:$S$148,0),MATCH($G183,幹材積成長量!$S$7:$U$7,0)),IF($F183="地位Ⅲ",INDEX(幹材積成長量!$Y$7:$AA$148,MATCH(【入力】吸収量・排出量算定シート!$H183+(N$17-$M$17),幹材積成長量!$Y$7:$Y$148,0),MATCH($G183,幹材積成長量!$Y$7:$AA$7,0)),INDEX(幹材積成長量!$V$7:$X$148,MATCH(【入力】吸収量・排出量算定シート!$H183+(N$17-$M$17),幹材積成長量!$V$7:$V$148,0),MATCH($G183,幹材積成長量!$V$7:$X$7,0)))),0)</f>
        <v>0</v>
      </c>
      <c r="O183" s="187">
        <f>IFERROR(IF($F183="地位Ⅰ",INDEX(幹材積成長量!$S$7:$U$148,MATCH(【入力】吸収量・排出量算定シート!$H183+(O$17-$M$17),幹材積成長量!$S$7:$S$148,0),MATCH($G183,幹材積成長量!$S$7:$U$7,0)),IF($F183="地位Ⅲ",INDEX(幹材積成長量!$Y$7:$AA$148,MATCH(【入力】吸収量・排出量算定シート!$H183+(O$17-$M$17),幹材積成長量!$Y$7:$Y$148,0),MATCH($G183,幹材積成長量!$Y$7:$AA$7,0)),INDEX(幹材積成長量!$V$7:$X$148,MATCH(【入力】吸収量・排出量算定シート!$H183+(O$17-$M$17),幹材積成長量!$V$7:$V$148,0),MATCH($G183,幹材積成長量!$V$7:$X$7,0)))),0)</f>
        <v>0</v>
      </c>
      <c r="P183" s="187">
        <f>IFERROR(IF($F183="地位Ⅰ",INDEX(幹材積成長量!$S$7:$U$148,MATCH(【入力】吸収量・排出量算定シート!$H183+(P$17-$M$17),幹材積成長量!$S$7:$S$148,0),MATCH($G183,幹材積成長量!$S$7:$U$7,0)),IF($F183="地位Ⅲ",INDEX(幹材積成長量!$Y$7:$AA$148,MATCH(【入力】吸収量・排出量算定シート!$H183+(P$17-$M$17),幹材積成長量!$Y$7:$Y$148,0),MATCH($G183,幹材積成長量!$Y$7:$AA$7,0)),INDEX(幹材積成長量!$V$7:$X$148,MATCH(【入力】吸収量・排出量算定シート!$H183+(P$17-$M$17),幹材積成長量!$V$7:$V$148,0),MATCH($G183,幹材積成長量!$V$7:$X$7,0)))),0)</f>
        <v>0</v>
      </c>
      <c r="Q183" s="187">
        <f>IFERROR(IF($F183="地位Ⅰ",INDEX(幹材積成長量!$S$7:$U$148,MATCH(【入力】吸収量・排出量算定シート!$H183+(Q$17-$M$17),幹材積成長量!$S$7:$S$148,0),MATCH($G183,幹材積成長量!$S$7:$U$7,0)),IF($F183="地位Ⅲ",INDEX(幹材積成長量!$Y$7:$AA$148,MATCH(【入力】吸収量・排出量算定シート!$H183+(Q$17-$M$17),幹材積成長量!$Y$7:$Y$148,0),MATCH($G183,幹材積成長量!$Y$7:$AA$7,0)),INDEX(幹材積成長量!$V$7:$X$148,MATCH(【入力】吸収量・排出量算定シート!$H183+(Q$17-$M$17),幹材積成長量!$V$7:$V$148,0),MATCH($G183,幹材積成長量!$V$7:$X$7,0)))),0)</f>
        <v>0</v>
      </c>
      <c r="R183" s="187">
        <f>IFERROR(IF($F183="地位Ⅰ",INDEX(幹材積成長量!$S$7:$U$148,MATCH(【入力】吸収量・排出量算定シート!$H183+(R$17-$M$17),幹材積成長量!$S$7:$S$148,0),MATCH($G183,幹材積成長量!$S$7:$U$7,0)),IF($F183="地位Ⅲ",INDEX(幹材積成長量!$Y$7:$AA$148,MATCH(【入力】吸収量・排出量算定シート!$H183+(R$17-$M$17),幹材積成長量!$Y$7:$Y$148,0),MATCH($G183,幹材積成長量!$Y$7:$AA$7,0)),INDEX(幹材積成長量!$V$7:$X$148,MATCH(【入力】吸収量・排出量算定シート!$H183+(R$17-$M$17),幹材積成長量!$V$7:$V$148,0),MATCH($G183,幹材積成長量!$V$7:$X$7,0)))),0)</f>
        <v>0</v>
      </c>
      <c r="S183" s="187">
        <f>IFERROR(IF($F183="地位Ⅰ",INDEX(幹材積成長量!$S$7:$U$148,MATCH(【入力】吸収量・排出量算定シート!$H183+(S$17-$M$17),幹材積成長量!$S$7:$S$148,0),MATCH($G183,幹材積成長量!$S$7:$U$7,0)),IF($F183="地位Ⅲ",INDEX(幹材積成長量!$Y$7:$AA$148,MATCH(【入力】吸収量・排出量算定シート!$H183+(S$17-$M$17),幹材積成長量!$Y$7:$Y$148,0),MATCH($G183,幹材積成長量!$Y$7:$AA$7,0)),INDEX(幹材積成長量!$V$7:$X$148,MATCH(【入力】吸収量・排出量算定シート!$H183+(S$17-$M$17),幹材積成長量!$V$7:$V$148,0),MATCH($G183,幹材積成長量!$V$7:$X$7,0)))),0)</f>
        <v>0</v>
      </c>
      <c r="T183" s="187">
        <f>IFERROR(IF($F183="地位Ⅰ",INDEX(幹材積成長量!$S$7:$U$148,MATCH(【入力】吸収量・排出量算定シート!$H183+(T$17-$M$17),幹材積成長量!$S$7:$S$148,0),MATCH($G183,幹材積成長量!$S$7:$U$7,0)),IF($F183="地位Ⅲ",INDEX(幹材積成長量!$Y$7:$AA$148,MATCH(【入力】吸収量・排出量算定シート!$H183+(T$17-$M$17),幹材積成長量!$Y$7:$Y$148,0),MATCH($G183,幹材積成長量!$Y$7:$AA$7,0)),INDEX(幹材積成長量!$V$7:$X$148,MATCH(【入力】吸収量・排出量算定シート!$H183+(T$17-$M$17),幹材積成長量!$V$7:$V$148,0),MATCH($G183,幹材積成長量!$V$7:$X$7,0)))),0)</f>
        <v>0</v>
      </c>
      <c r="U183" s="187">
        <f>IFERROR(IF($F183="地位Ⅰ",INDEX(幹材積成長量!$S$7:$U$148,MATCH(【入力】吸収量・排出量算定シート!$H183+(U$17-$M$17),幹材積成長量!$S$7:$S$148,0),MATCH($G183,幹材積成長量!$S$7:$U$7,0)),IF($F183="地位Ⅲ",INDEX(幹材積成長量!$Y$7:$AA$148,MATCH(【入力】吸収量・排出量算定シート!$H183+(U$17-$M$17),幹材積成長量!$Y$7:$Y$148,0),MATCH($G183,幹材積成長量!$Y$7:$AA$7,0)),INDEX(幹材積成長量!$V$7:$X$148,MATCH(【入力】吸収量・排出量算定シート!$H183+(U$17-$M$17),幹材積成長量!$V$7:$V$148,0),MATCH($G183,幹材積成長量!$V$7:$X$7,0)))),0)</f>
        <v>0</v>
      </c>
      <c r="V183" s="187">
        <f>IFERROR(IF($F183="地位Ⅰ",INDEX(幹材積成長量!$S$7:$U$148,MATCH(【入力】吸収量・排出量算定シート!$H183+(V$17-$M$17),幹材積成長量!$S$7:$S$148,0),MATCH($G183,幹材積成長量!$S$7:$U$7,0)),IF($F183="地位Ⅲ",INDEX(幹材積成長量!$Y$7:$AA$148,MATCH(【入力】吸収量・排出量算定シート!$H183+(V$17-$M$17),幹材積成長量!$Y$7:$Y$148,0),MATCH($G183,幹材積成長量!$Y$7:$AA$7,0)),INDEX(幹材積成長量!$V$7:$X$148,MATCH(【入力】吸収量・排出量算定シート!$H183+(V$17-$M$17),幹材積成長量!$V$7:$V$148,0),MATCH($G183,幹材積成長量!$V$7:$X$7,0)))),0)</f>
        <v>0</v>
      </c>
      <c r="W183" s="187">
        <f>IFERROR(IF($F183="地位Ⅰ",INDEX(幹材積成長量!$S$7:$U$148,MATCH(【入力】吸収量・排出量算定シート!$H183+(W$17-$M$17),幹材積成長量!$S$7:$S$148,0),MATCH($G183,幹材積成長量!$S$7:$U$7,0)),IF($F183="地位Ⅲ",INDEX(幹材積成長量!$Y$7:$AA$148,MATCH(【入力】吸収量・排出量算定シート!$H183+(W$17-$M$17),幹材積成長量!$Y$7:$Y$148,0),MATCH($G183,幹材積成長量!$Y$7:$AA$7,0)),INDEX(幹材積成長量!$V$7:$X$148,MATCH(【入力】吸収量・排出量算定シート!$H183+(W$17-$M$17),幹材積成長量!$V$7:$V$148,0),MATCH($G183,幹材積成長量!$V$7:$X$7,0)))),0)</f>
        <v>0</v>
      </c>
      <c r="X183" s="187">
        <f>IFERROR(IF($F183="地位Ⅰ",INDEX(幹材積成長量!$S$7:$U$148,MATCH(【入力】吸収量・排出量算定シート!$H183+(X$17-$M$17),幹材積成長量!$S$7:$S$148,0),MATCH($G183,幹材積成長量!$S$7:$U$7,0)),IF($F183="地位Ⅲ",INDEX(幹材積成長量!$Y$7:$AA$148,MATCH(【入力】吸収量・排出量算定シート!$H183+(X$17-$M$17),幹材積成長量!$Y$7:$Y$148,0),MATCH($G183,幹材積成長量!$Y$7:$AA$7,0)),INDEX(幹材積成長量!$V$7:$X$148,MATCH(【入力】吸収量・排出量算定シート!$H183+(X$17-$M$17),幹材積成長量!$V$7:$V$148,0),MATCH($G183,幹材積成長量!$V$7:$X$7,0)))),0)</f>
        <v>0</v>
      </c>
      <c r="Y183" s="187">
        <f>IFERROR(IF($F183="地位Ⅰ",INDEX(幹材積成長量!$S$7:$U$148,MATCH(【入力】吸収量・排出量算定シート!$H183+(Y$17-$M$17),幹材積成長量!$S$7:$S$148,0),MATCH($G183,幹材積成長量!$S$7:$U$7,0)),IF($F183="地位Ⅲ",INDEX(幹材積成長量!$Y$7:$AA$148,MATCH(【入力】吸収量・排出量算定シート!$H183+(Y$17-$M$17),幹材積成長量!$Y$7:$Y$148,0),MATCH($G183,幹材積成長量!$Y$7:$AA$7,0)),INDEX(幹材積成長量!$V$7:$X$148,MATCH(【入力】吸収量・排出量算定シート!$H183+(Y$17-$M$17),幹材積成長量!$V$7:$V$148,0),MATCH($G183,幹材積成長量!$V$7:$X$7,0)))),0)</f>
        <v>0</v>
      </c>
      <c r="Z183" s="187">
        <f>IFERROR(IF($F183="地位Ⅰ",INDEX(幹材積成長量!$S$7:$U$148,MATCH(【入力】吸収量・排出量算定シート!$H183+(Z$17-$M$17),幹材積成長量!$S$7:$S$148,0),MATCH($G183,幹材積成長量!$S$7:$U$7,0)),IF($F183="地位Ⅲ",INDEX(幹材積成長量!$Y$7:$AA$148,MATCH(【入力】吸収量・排出量算定シート!$H183+(Z$17-$M$17),幹材積成長量!$Y$7:$Y$148,0),MATCH($G183,幹材積成長量!$Y$7:$AA$7,0)),INDEX(幹材積成長量!$V$7:$X$148,MATCH(【入力】吸収量・排出量算定シート!$H183+(Z$17-$M$17),幹材積成長量!$V$7:$V$148,0),MATCH($G183,幹材積成長量!$V$7:$X$7,0)))),0)</f>
        <v>0</v>
      </c>
      <c r="AA183" s="187">
        <f>IFERROR(IF($F183="地位Ⅰ",INDEX(幹材積成長量!$S$7:$U$148,MATCH(【入力】吸収量・排出量算定シート!$H183+(AA$17-$M$17),幹材積成長量!$S$7:$S$148,0),MATCH($G183,幹材積成長量!$S$7:$U$7,0)),IF($F183="地位Ⅲ",INDEX(幹材積成長量!$Y$7:$AA$148,MATCH(【入力】吸収量・排出量算定シート!$H183+(AA$17-$M$17),幹材積成長量!$Y$7:$Y$148,0),MATCH($G183,幹材積成長量!$Y$7:$AA$7,0)),INDEX(幹材積成長量!$V$7:$X$148,MATCH(【入力】吸収量・排出量算定シート!$H183+(AA$17-$M$17),幹材積成長量!$V$7:$V$148,0),MATCH($G183,幹材積成長量!$V$7:$X$7,0)))),0)</f>
        <v>0</v>
      </c>
      <c r="AB183" s="187">
        <f>IFERROR(IF($F183="地位Ⅰ",INDEX(幹材積成長量!$S$7:$U$148,MATCH(【入力】吸収量・排出量算定シート!$H183+(AB$17-$M$17),幹材積成長量!$S$7:$S$148,0),MATCH($G183,幹材積成長量!$S$7:$U$7,0)),IF($F183="地位Ⅲ",INDEX(幹材積成長量!$Y$7:$AA$148,MATCH(【入力】吸収量・排出量算定シート!$H183+(AB$17-$M$17),幹材積成長量!$Y$7:$Y$148,0),MATCH($G183,幹材積成長量!$Y$7:$AA$7,0)),INDEX(幹材積成長量!$V$7:$X$148,MATCH(【入力】吸収量・排出量算定シート!$H183+(AB$17-$M$17),幹材積成長量!$V$7:$V$148,0),MATCH($G183,幹材積成長量!$V$7:$X$7,0)))),0)</f>
        <v>0</v>
      </c>
      <c r="AC183" s="187">
        <f>IFERROR(IF($F183="地位Ⅰ",INDEX(幹材積成長量!$S$7:$U$148,MATCH(【入力】吸収量・排出量算定シート!$H183+(AC$17-$M$17),幹材積成長量!$S$7:$S$148,0),MATCH($G183,幹材積成長量!$S$7:$U$7,0)),IF($F183="地位Ⅲ",INDEX(幹材積成長量!$Y$7:$AA$148,MATCH(【入力】吸収量・排出量算定シート!$H183+(AC$17-$M$17),幹材積成長量!$Y$7:$Y$148,0),MATCH($G183,幹材積成長量!$Y$7:$AA$7,0)),INDEX(幹材積成長量!$V$7:$X$148,MATCH(【入力】吸収量・排出量算定シート!$H183+(AC$17-$M$17),幹材積成長量!$V$7:$V$148,0),MATCH($G183,幹材積成長量!$V$7:$X$7,0)))),0)</f>
        <v>0</v>
      </c>
      <c r="AD183" s="2">
        <f>IFERROR(INDEX('BEF（拡大係数）'!$A$4:$AO$154,MATCH(【入力】吸収量・排出量算定シート!$H183,'BEF（拡大係数）'!$A$4:$A$154,0),MATCH($G183,'BEF（拡大係数）'!$A$4:$AO$4,0)),0)</f>
        <v>0</v>
      </c>
      <c r="AE183" s="2">
        <f>IFERROR(INDEX('BEF（拡大係数）'!$A$4:$AO$154,MATCH(【入力】吸収量・排出量算定シート!$H183,'BEF（拡大係数）'!$A$4:$A$154,0),MATCH($G183,'BEF（拡大係数）'!$A$4:$AO$4,0)),0)</f>
        <v>0</v>
      </c>
      <c r="AF183" s="2">
        <f>IFERROR(INDEX('BEF（拡大係数）'!$A$4:$AO$154,MATCH(【入力】吸収量・排出量算定シート!$H183,'BEF（拡大係数）'!$A$4:$A$154,0),MATCH($G183,'BEF（拡大係数）'!$A$4:$AO$4,0)),0)</f>
        <v>0</v>
      </c>
      <c r="AG183" s="2">
        <f>IFERROR(INDEX('BEF（拡大係数）'!$A$4:$AO$154,MATCH(【入力】吸収量・排出量算定シート!$H183,'BEF（拡大係数）'!$A$4:$A$154,0),MATCH($G183,'BEF（拡大係数）'!$A$4:$AO$4,0)),0)</f>
        <v>0</v>
      </c>
      <c r="AH183" s="2">
        <f>IFERROR(INDEX('BEF（拡大係数）'!$A$4:$AO$154,MATCH(【入力】吸収量・排出量算定シート!$H183,'BEF（拡大係数）'!$A$4:$A$154,0),MATCH($G183,'BEF（拡大係数）'!$A$4:$AO$4,0)),0)</f>
        <v>0</v>
      </c>
      <c r="AI183" s="2">
        <f>IFERROR(INDEX('BEF（拡大係数）'!$A$4:$AO$154,MATCH(【入力】吸収量・排出量算定シート!$H183,'BEF（拡大係数）'!$A$4:$A$154,0),MATCH($G183,'BEF（拡大係数）'!$A$4:$AO$4,0)),0)</f>
        <v>0</v>
      </c>
      <c r="AJ183" s="2">
        <f>IFERROR(INDEX('BEF（拡大係数）'!$A$4:$AO$154,MATCH(【入力】吸収量・排出量算定シート!$H183,'BEF（拡大係数）'!$A$4:$A$154,0),MATCH($G183,'BEF（拡大係数）'!$A$4:$AO$4,0)),0)</f>
        <v>0</v>
      </c>
      <c r="AK183" s="2">
        <f>IFERROR(INDEX('BEF（拡大係数）'!$A$4:$AO$154,MATCH(【入力】吸収量・排出量算定シート!$H183,'BEF（拡大係数）'!$A$4:$A$154,0),MATCH($G183,'BEF（拡大係数）'!$A$4:$AO$4,0)),0)</f>
        <v>0</v>
      </c>
      <c r="AL183" s="2">
        <f>IFERROR(INDEX('BEF（拡大係数）'!$A$4:$AO$154,MATCH(【入力】吸収量・排出量算定シート!$H183,'BEF（拡大係数）'!$A$4:$A$154,0),MATCH($G183,'BEF（拡大係数）'!$A$4:$AO$4,0)),0)</f>
        <v>0</v>
      </c>
      <c r="AM183" s="2">
        <f>IFERROR(INDEX('BEF（拡大係数）'!$A$4:$AO$154,MATCH(【入力】吸収量・排出量算定シート!$H183,'BEF（拡大係数）'!$A$4:$A$154,0),MATCH($G183,'BEF（拡大係数）'!$A$4:$AO$4,0)),0)</f>
        <v>0</v>
      </c>
      <c r="AN183" s="2">
        <f>IFERROR(INDEX('BEF（拡大係数）'!$A$4:$AO$154,MATCH(【入力】吸収量・排出量算定シート!$H183,'BEF（拡大係数）'!$A$4:$A$154,0),MATCH($G183,'BEF（拡大係数）'!$A$4:$AO$4,0)),0)</f>
        <v>0</v>
      </c>
      <c r="AO183" s="2">
        <f>IFERROR(INDEX('BEF（拡大係数）'!$A$4:$AO$154,MATCH(【入力】吸収量・排出量算定シート!$H183,'BEF（拡大係数）'!$A$4:$A$154,0),MATCH($G183,'BEF（拡大係数）'!$A$4:$AO$4,0)),0)</f>
        <v>0</v>
      </c>
      <c r="AP183" s="2">
        <f>IFERROR(INDEX('BEF（拡大係数）'!$A$4:$AO$154,MATCH(【入力】吸収量・排出量算定シート!$H183,'BEF（拡大係数）'!$A$4:$A$154,0),MATCH($G183,'BEF（拡大係数）'!$A$4:$AO$4,0)),0)</f>
        <v>0</v>
      </c>
      <c r="AQ183" s="2">
        <f>IFERROR(INDEX('BEF（拡大係数）'!$A$4:$AO$154,MATCH(【入力】吸収量・排出量算定シート!$H183,'BEF（拡大係数）'!$A$4:$A$154,0),MATCH($G183,'BEF（拡大係数）'!$A$4:$AO$4,0)),0)</f>
        <v>0</v>
      </c>
      <c r="AR183" s="2">
        <f>IFERROR(INDEX('BEF（拡大係数）'!$A$4:$AO$154,MATCH(【入力】吸収量・排出量算定シート!$H183,'BEF（拡大係数）'!$A$4:$A$154,0),MATCH($G183,'BEF（拡大係数）'!$A$4:$AO$4,0)),0)</f>
        <v>0</v>
      </c>
      <c r="AS183" s="2">
        <f>IFERROR(INDEX('BEF（拡大係数）'!$A$4:$AO$154,MATCH(【入力】吸収量・排出量算定シート!$H183,'BEF（拡大係数）'!$A$4:$A$154,0),MATCH($G183,'BEF（拡大係数）'!$A$4:$AO$4,0)),0)</f>
        <v>0</v>
      </c>
      <c r="AT183" s="2">
        <f>IFERROR(INDEX('BEF（拡大係数）'!$A$4:$AO$154,MATCH(【入力】吸収量・排出量算定シート!$H183,'BEF（拡大係数）'!$A$4:$A$154,0),MATCH($G183,'BEF（拡大係数）'!$A$4:$AO$4,0)),0)</f>
        <v>0</v>
      </c>
      <c r="AU183" s="2">
        <f>IFERROR(VLOOKUP($G183,パラメータ_オリジナル!$B$6:$G$45,4,FALSE),0)</f>
        <v>0</v>
      </c>
      <c r="AV183" s="2">
        <f>IFERROR(VLOOKUP($G183,パラメータ_オリジナル!$B$6:$G$45,5,FALSE),0)</f>
        <v>0</v>
      </c>
      <c r="AW183" s="2">
        <f>IFERROR(VLOOKUP($G183,パラメータ_オリジナル!$B$6:$G$45,6,FALSE),0)</f>
        <v>0</v>
      </c>
      <c r="AX183" s="125">
        <f t="shared" si="318"/>
        <v>0</v>
      </c>
      <c r="AY183" s="125">
        <f t="shared" si="319"/>
        <v>0</v>
      </c>
      <c r="AZ183" s="125">
        <f t="shared" si="320"/>
        <v>0</v>
      </c>
      <c r="BA183" s="125">
        <f t="shared" si="321"/>
        <v>0</v>
      </c>
      <c r="BB183" s="125">
        <f t="shared" si="322"/>
        <v>0</v>
      </c>
      <c r="BC183" s="125">
        <f t="shared" si="323"/>
        <v>0</v>
      </c>
      <c r="BD183" s="125">
        <f t="shared" si="324"/>
        <v>0</v>
      </c>
      <c r="BE183" s="125">
        <f t="shared" si="325"/>
        <v>0</v>
      </c>
      <c r="BF183" s="125">
        <f t="shared" si="326"/>
        <v>0</v>
      </c>
      <c r="BG183" s="125">
        <f t="shared" si="327"/>
        <v>0</v>
      </c>
      <c r="BH183" s="125">
        <f t="shared" si="328"/>
        <v>0</v>
      </c>
      <c r="BI183" s="125">
        <f t="shared" si="329"/>
        <v>0</v>
      </c>
      <c r="BJ183" s="125">
        <f t="shared" si="330"/>
        <v>0</v>
      </c>
      <c r="BK183" s="125">
        <f t="shared" si="331"/>
        <v>0</v>
      </c>
      <c r="BL183" s="125">
        <f t="shared" si="332"/>
        <v>0</v>
      </c>
      <c r="BM183" s="125">
        <f t="shared" si="333"/>
        <v>0</v>
      </c>
      <c r="BN183" s="125">
        <f t="shared" si="334"/>
        <v>0</v>
      </c>
      <c r="BO183" s="125">
        <f t="shared" si="335"/>
        <v>0</v>
      </c>
      <c r="BP183" s="125">
        <f t="shared" si="336"/>
        <v>0</v>
      </c>
      <c r="BQ183" s="125">
        <f t="shared" si="337"/>
        <v>0</v>
      </c>
      <c r="BR183" s="125">
        <f t="shared" si="338"/>
        <v>0</v>
      </c>
      <c r="BS183" s="125">
        <f t="shared" si="339"/>
        <v>0</v>
      </c>
      <c r="BT183" s="125">
        <f t="shared" si="340"/>
        <v>0</v>
      </c>
      <c r="BU183" s="125">
        <f t="shared" si="341"/>
        <v>0</v>
      </c>
      <c r="BV183" s="125">
        <f t="shared" si="342"/>
        <v>0</v>
      </c>
      <c r="BW183" s="125">
        <f t="shared" si="343"/>
        <v>0</v>
      </c>
      <c r="BX183" s="125">
        <f t="shared" si="344"/>
        <v>0</v>
      </c>
      <c r="BY183" s="125">
        <f t="shared" si="345"/>
        <v>0</v>
      </c>
      <c r="BZ183" s="125">
        <f t="shared" si="346"/>
        <v>0</v>
      </c>
      <c r="CA183" s="125">
        <f t="shared" si="347"/>
        <v>0</v>
      </c>
      <c r="CB183" s="125">
        <f t="shared" si="348"/>
        <v>0</v>
      </c>
      <c r="CC183" s="125">
        <f t="shared" si="349"/>
        <v>0</v>
      </c>
      <c r="CD183" s="125">
        <f t="shared" si="350"/>
        <v>0</v>
      </c>
      <c r="CE183" s="125">
        <f t="shared" si="351"/>
        <v>0</v>
      </c>
      <c r="CF183" s="2">
        <f>IFERROR(IF($F183="地位Ⅰ",INDEX(幹材積成長量!$I$7:$K$148,MATCH((【入力】吸収量・排出量算定シート!$H183+(【入力】吸収量・排出量算定シート!CF$17-【入力】吸収量・排出量算定シート!$CF$17)),幹材積成長量!$I$7:$I$148,0),MATCH(【入力】吸収量・排出量算定シート!$G183,幹材積成長量!$I$7:$K$7,0)),IF($F183="地位Ⅲ",INDEX(幹材積成長量!$O$7:$Q$148,MATCH((【入力】吸収量・排出量算定シート!$H183+(【入力】吸収量・排出量算定シート!CF$17-【入力】吸収量・排出量算定シート!$CF$17)),幹材積成長量!$O$7:$O$148,0),MATCH(【入力】吸収量・排出量算定シート!$G183,幹材積成長量!$O$7:$Q$7,0)),INDEX(幹材積成長量!$L$7:$N$148,MATCH((【入力】吸収量・排出量算定シート!$H183+(【入力】吸収量・排出量算定シート!CF$17-【入力】吸収量・排出量算定シート!$CF$17)),幹材積成長量!$L$7:$L$148,0),MATCH(【入力】吸収量・排出量算定シート!$G183,幹材積成長量!$L$7:$N$7,0)))),0)</f>
        <v>0</v>
      </c>
      <c r="CG183" s="2">
        <f>IFERROR(IF($F183="地位Ⅰ",INDEX(幹材積成長量!$I$7:$K$148,MATCH((【入力】吸収量・排出量算定シート!$H183+(【入力】吸収量・排出量算定シート!CG$17-【入力】吸収量・排出量算定シート!$CF$17)),幹材積成長量!$I$7:$I$148,0),MATCH(【入力】吸収量・排出量算定シート!$G183,幹材積成長量!$I$7:$K$7,0)),IF($F183="地位Ⅲ",INDEX(幹材積成長量!$O$7:$Q$148,MATCH((【入力】吸収量・排出量算定シート!$H183+(【入力】吸収量・排出量算定シート!CG$17-【入力】吸収量・排出量算定シート!$CF$17)),幹材積成長量!$O$7:$O$148,0),MATCH(【入力】吸収量・排出量算定シート!$G183,幹材積成長量!$O$7:$Q$7,0)),INDEX(幹材積成長量!$L$7:$N$148,MATCH((【入力】吸収量・排出量算定シート!$H183+(【入力】吸収量・排出量算定シート!CG$17-【入力】吸収量・排出量算定シート!$CF$17)),幹材積成長量!$L$7:$L$148,0),MATCH(【入力】吸収量・排出量算定シート!$G183,幹材積成長量!$L$7:$N$7,0)))),0)</f>
        <v>0</v>
      </c>
      <c r="CH183" s="2">
        <f>IFERROR(IF($F183="地位Ⅰ",INDEX(幹材積成長量!$I$7:$K$148,MATCH((【入力】吸収量・排出量算定シート!$H183+(【入力】吸収量・排出量算定シート!CH$17-【入力】吸収量・排出量算定シート!$CF$17)),幹材積成長量!$I$7:$I$148,0),MATCH(【入力】吸収量・排出量算定シート!$G183,幹材積成長量!$I$7:$K$7,0)),IF($F183="地位Ⅲ",INDEX(幹材積成長量!$O$7:$Q$148,MATCH((【入力】吸収量・排出量算定シート!$H183+(【入力】吸収量・排出量算定シート!CH$17-【入力】吸収量・排出量算定シート!$CF$17)),幹材積成長量!$O$7:$O$148,0),MATCH(【入力】吸収量・排出量算定シート!$G183,幹材積成長量!$O$7:$Q$7,0)),INDEX(幹材積成長量!$L$7:$N$148,MATCH((【入力】吸収量・排出量算定シート!$H183+(【入力】吸収量・排出量算定シート!CH$17-【入力】吸収量・排出量算定シート!$CF$17)),幹材積成長量!$L$7:$L$148,0),MATCH(【入力】吸収量・排出量算定シート!$G183,幹材積成長量!$L$7:$N$7,0)))),0)</f>
        <v>0</v>
      </c>
      <c r="CI183" s="2">
        <f>IFERROR(IF($F183="地位Ⅰ",INDEX(幹材積成長量!$I$7:$K$148,MATCH((【入力】吸収量・排出量算定シート!$H183+(【入力】吸収量・排出量算定シート!CI$17-【入力】吸収量・排出量算定シート!$CF$17)),幹材積成長量!$I$7:$I$148,0),MATCH(【入力】吸収量・排出量算定シート!$G183,幹材積成長量!$I$7:$K$7,0)),IF($F183="地位Ⅲ",INDEX(幹材積成長量!$O$7:$Q$148,MATCH((【入力】吸収量・排出量算定シート!$H183+(【入力】吸収量・排出量算定シート!CI$17-【入力】吸収量・排出量算定シート!$CF$17)),幹材積成長量!$O$7:$O$148,0),MATCH(【入力】吸収量・排出量算定シート!$G183,幹材積成長量!$O$7:$Q$7,0)),INDEX(幹材積成長量!$L$7:$N$148,MATCH((【入力】吸収量・排出量算定シート!$H183+(【入力】吸収量・排出量算定シート!CI$17-【入力】吸収量・排出量算定シート!$CF$17)),幹材積成長量!$L$7:$L$148,0),MATCH(【入力】吸収量・排出量算定シート!$G183,幹材積成長量!$L$7:$N$7,0)))),0)</f>
        <v>0</v>
      </c>
      <c r="CJ183" s="2">
        <f>IFERROR(IF($F183="地位Ⅰ",INDEX(幹材積成長量!$I$7:$K$148,MATCH((【入力】吸収量・排出量算定シート!$H183+(【入力】吸収量・排出量算定シート!CJ$17-【入力】吸収量・排出量算定シート!$CF$17)),幹材積成長量!$I$7:$I$148,0),MATCH(【入力】吸収量・排出量算定シート!$G183,幹材積成長量!$I$7:$K$7,0)),IF($F183="地位Ⅲ",INDEX(幹材積成長量!$O$7:$Q$148,MATCH((【入力】吸収量・排出量算定シート!$H183+(【入力】吸収量・排出量算定シート!CJ$17-【入力】吸収量・排出量算定シート!$CF$17)),幹材積成長量!$O$7:$O$148,0),MATCH(【入力】吸収量・排出量算定シート!$G183,幹材積成長量!$O$7:$Q$7,0)),INDEX(幹材積成長量!$L$7:$N$148,MATCH((【入力】吸収量・排出量算定シート!$H183+(【入力】吸収量・排出量算定シート!CJ$17-【入力】吸収量・排出量算定シート!$CF$17)),幹材積成長量!$L$7:$L$148,0),MATCH(【入力】吸収量・排出量算定シート!$G183,幹材積成長量!$L$7:$N$7,0)))),0)</f>
        <v>0</v>
      </c>
      <c r="CK183" s="2">
        <f>IFERROR(IF($F183="地位Ⅰ",INDEX(幹材積成長量!$I$7:$K$148,MATCH((【入力】吸収量・排出量算定シート!$H183+(【入力】吸収量・排出量算定シート!CK$17-【入力】吸収量・排出量算定シート!$CF$17)),幹材積成長量!$I$7:$I$148,0),MATCH(【入力】吸収量・排出量算定シート!$G183,幹材積成長量!$I$7:$K$7,0)),IF($F183="地位Ⅲ",INDEX(幹材積成長量!$O$7:$Q$148,MATCH((【入力】吸収量・排出量算定シート!$H183+(【入力】吸収量・排出量算定シート!CK$17-【入力】吸収量・排出量算定シート!$CF$17)),幹材積成長量!$O$7:$O$148,0),MATCH(【入力】吸収量・排出量算定シート!$G183,幹材積成長量!$O$7:$Q$7,0)),INDEX(幹材積成長量!$L$7:$N$148,MATCH((【入力】吸収量・排出量算定シート!$H183+(【入力】吸収量・排出量算定シート!CK$17-【入力】吸収量・排出量算定シート!$CF$17)),幹材積成長量!$L$7:$L$148,0),MATCH(【入力】吸収量・排出量算定シート!$G183,幹材積成長量!$L$7:$N$7,0)))),0)</f>
        <v>0</v>
      </c>
      <c r="CL183" s="2">
        <f>IFERROR(IF($F183="地位Ⅰ",INDEX(幹材積成長量!$I$7:$K$148,MATCH((【入力】吸収量・排出量算定シート!$H183+(【入力】吸収量・排出量算定シート!CL$17-【入力】吸収量・排出量算定シート!$CF$17)),幹材積成長量!$I$7:$I$148,0),MATCH(【入力】吸収量・排出量算定シート!$G183,幹材積成長量!$I$7:$K$7,0)),IF($F183="地位Ⅲ",INDEX(幹材積成長量!$O$7:$Q$148,MATCH((【入力】吸収量・排出量算定シート!$H183+(【入力】吸収量・排出量算定シート!CL$17-【入力】吸収量・排出量算定シート!$CF$17)),幹材積成長量!$O$7:$O$148,0),MATCH(【入力】吸収量・排出量算定シート!$G183,幹材積成長量!$O$7:$Q$7,0)),INDEX(幹材積成長量!$L$7:$N$148,MATCH((【入力】吸収量・排出量算定シート!$H183+(【入力】吸収量・排出量算定シート!CL$17-【入力】吸収量・排出量算定シート!$CF$17)),幹材積成長量!$L$7:$L$148,0),MATCH(【入力】吸収量・排出量算定シート!$G183,幹材積成長量!$L$7:$N$7,0)))),0)</f>
        <v>0</v>
      </c>
      <c r="CM183" s="2">
        <f>IFERROR(IF($F183="地位Ⅰ",INDEX(幹材積成長量!$I$7:$K$148,MATCH((【入力】吸収量・排出量算定シート!$H183+(【入力】吸収量・排出量算定シート!CM$17-【入力】吸収量・排出量算定シート!$CF$17)),幹材積成長量!$I$7:$I$148,0),MATCH(【入力】吸収量・排出量算定シート!$G183,幹材積成長量!$I$7:$K$7,0)),IF($F183="地位Ⅲ",INDEX(幹材積成長量!$O$7:$Q$148,MATCH((【入力】吸収量・排出量算定シート!$H183+(【入力】吸収量・排出量算定シート!CM$17-【入力】吸収量・排出量算定シート!$CF$17)),幹材積成長量!$O$7:$O$148,0),MATCH(【入力】吸収量・排出量算定シート!$G183,幹材積成長量!$O$7:$Q$7,0)),INDEX(幹材積成長量!$L$7:$N$148,MATCH((【入力】吸収量・排出量算定シート!$H183+(【入力】吸収量・排出量算定シート!CM$17-【入力】吸収量・排出量算定シート!$CF$17)),幹材積成長量!$L$7:$L$148,0),MATCH(【入力】吸収量・排出量算定シート!$G183,幹材積成長量!$L$7:$N$7,0)))),0)</f>
        <v>0</v>
      </c>
      <c r="CN183" s="2">
        <f>IFERROR(IF($F183="地位Ⅰ",INDEX(幹材積成長量!$I$7:$K$148,MATCH((【入力】吸収量・排出量算定シート!$H183+(【入力】吸収量・排出量算定シート!CN$17-【入力】吸収量・排出量算定シート!$CF$17)),幹材積成長量!$I$7:$I$148,0),MATCH(【入力】吸収量・排出量算定シート!$G183,幹材積成長量!$I$7:$K$7,0)),IF($F183="地位Ⅲ",INDEX(幹材積成長量!$O$7:$Q$148,MATCH((【入力】吸収量・排出量算定シート!$H183+(【入力】吸収量・排出量算定シート!CN$17-【入力】吸収量・排出量算定シート!$CF$17)),幹材積成長量!$O$7:$O$148,0),MATCH(【入力】吸収量・排出量算定シート!$G183,幹材積成長量!$O$7:$Q$7,0)),INDEX(幹材積成長量!$L$7:$N$148,MATCH((【入力】吸収量・排出量算定シート!$H183+(【入力】吸収量・排出量算定シート!CN$17-【入力】吸収量・排出量算定シート!$CF$17)),幹材積成長量!$L$7:$L$148,0),MATCH(【入力】吸収量・排出量算定シート!$G183,幹材積成長量!$L$7:$N$7,0)))),0)</f>
        <v>0</v>
      </c>
      <c r="CO183" s="2">
        <f>IFERROR(IF($F183="地位Ⅰ",INDEX(幹材積成長量!$I$7:$K$148,MATCH((【入力】吸収量・排出量算定シート!$H183+(【入力】吸収量・排出量算定シート!CO$17-【入力】吸収量・排出量算定シート!$CF$17)),幹材積成長量!$I$7:$I$148,0),MATCH(【入力】吸収量・排出量算定シート!$G183,幹材積成長量!$I$7:$K$7,0)),IF($F183="地位Ⅲ",INDEX(幹材積成長量!$O$7:$Q$148,MATCH((【入力】吸収量・排出量算定シート!$H183+(【入力】吸収量・排出量算定シート!CO$17-【入力】吸収量・排出量算定シート!$CF$17)),幹材積成長量!$O$7:$O$148,0),MATCH(【入力】吸収量・排出量算定シート!$G183,幹材積成長量!$O$7:$Q$7,0)),INDEX(幹材積成長量!$L$7:$N$148,MATCH((【入力】吸収量・排出量算定シート!$H183+(【入力】吸収量・排出量算定シート!CO$17-【入力】吸収量・排出量算定シート!$CF$17)),幹材積成長量!$L$7:$L$148,0),MATCH(【入力】吸収量・排出量算定シート!$G183,幹材積成長量!$L$7:$N$7,0)))),0)</f>
        <v>0</v>
      </c>
      <c r="CP183" s="2">
        <f>IFERROR(IF($F183="地位Ⅰ",INDEX(幹材積成長量!$I$7:$K$148,MATCH((【入力】吸収量・排出量算定シート!$H183+(【入力】吸収量・排出量算定シート!CP$17-【入力】吸収量・排出量算定シート!$CF$17)),幹材積成長量!$I$7:$I$148,0),MATCH(【入力】吸収量・排出量算定シート!$G183,幹材積成長量!$I$7:$K$7,0)),IF($F183="地位Ⅲ",INDEX(幹材積成長量!$O$7:$Q$148,MATCH((【入力】吸収量・排出量算定シート!$H183+(【入力】吸収量・排出量算定シート!CP$17-【入力】吸収量・排出量算定シート!$CF$17)),幹材積成長量!$O$7:$O$148,0),MATCH(【入力】吸収量・排出量算定シート!$G183,幹材積成長量!$O$7:$Q$7,0)),INDEX(幹材積成長量!$L$7:$N$148,MATCH((【入力】吸収量・排出量算定シート!$H183+(【入力】吸収量・排出量算定シート!CP$17-【入力】吸収量・排出量算定シート!$CF$17)),幹材積成長量!$L$7:$L$148,0),MATCH(【入力】吸収量・排出量算定シート!$G183,幹材積成長量!$L$7:$N$7,0)))),0)</f>
        <v>0</v>
      </c>
      <c r="CQ183" s="2">
        <f>IFERROR(IF($F183="地位Ⅰ",INDEX(幹材積成長量!$I$7:$K$148,MATCH((【入力】吸収量・排出量算定シート!$H183+(【入力】吸収量・排出量算定シート!CQ$17-【入力】吸収量・排出量算定シート!$CF$17)),幹材積成長量!$I$7:$I$148,0),MATCH(【入力】吸収量・排出量算定シート!$G183,幹材積成長量!$I$7:$K$7,0)),IF($F183="地位Ⅲ",INDEX(幹材積成長量!$O$7:$Q$148,MATCH((【入力】吸収量・排出量算定シート!$H183+(【入力】吸収量・排出量算定シート!CQ$17-【入力】吸収量・排出量算定シート!$CF$17)),幹材積成長量!$O$7:$O$148,0),MATCH(【入力】吸収量・排出量算定シート!$G183,幹材積成長量!$O$7:$Q$7,0)),INDEX(幹材積成長量!$L$7:$N$148,MATCH((【入力】吸収量・排出量算定シート!$H183+(【入力】吸収量・排出量算定シート!CQ$17-【入力】吸収量・排出量算定シート!$CF$17)),幹材積成長量!$L$7:$L$148,0),MATCH(【入力】吸収量・排出量算定シート!$G183,幹材積成長量!$L$7:$N$7,0)))),0)</f>
        <v>0</v>
      </c>
      <c r="CR183" s="2">
        <f>IFERROR(IF($F183="地位Ⅰ",INDEX(幹材積成長量!$I$7:$K$148,MATCH((【入力】吸収量・排出量算定シート!$H183+(【入力】吸収量・排出量算定シート!CR$17-【入力】吸収量・排出量算定シート!$CF$17)),幹材積成長量!$I$7:$I$148,0),MATCH(【入力】吸収量・排出量算定シート!$G183,幹材積成長量!$I$7:$K$7,0)),IF($F183="地位Ⅲ",INDEX(幹材積成長量!$O$7:$Q$148,MATCH((【入力】吸収量・排出量算定シート!$H183+(【入力】吸収量・排出量算定シート!CR$17-【入力】吸収量・排出量算定シート!$CF$17)),幹材積成長量!$O$7:$O$148,0),MATCH(【入力】吸収量・排出量算定シート!$G183,幹材積成長量!$O$7:$Q$7,0)),INDEX(幹材積成長量!$L$7:$N$148,MATCH((【入力】吸収量・排出量算定シート!$H183+(【入力】吸収量・排出量算定シート!CR$17-【入力】吸収量・排出量算定シート!$CF$17)),幹材積成長量!$L$7:$L$148,0),MATCH(【入力】吸収量・排出量算定シート!$G183,幹材積成長量!$L$7:$N$7,0)))),0)</f>
        <v>0</v>
      </c>
      <c r="CS183" s="2">
        <f>IFERROR(IF($F183="地位Ⅰ",INDEX(幹材積成長量!$I$7:$K$148,MATCH((【入力】吸収量・排出量算定シート!$H183+(【入力】吸収量・排出量算定シート!CS$17-【入力】吸収量・排出量算定シート!$CF$17)),幹材積成長量!$I$7:$I$148,0),MATCH(【入力】吸収量・排出量算定シート!$G183,幹材積成長量!$I$7:$K$7,0)),IF($F183="地位Ⅲ",INDEX(幹材積成長量!$O$7:$Q$148,MATCH((【入力】吸収量・排出量算定シート!$H183+(【入力】吸収量・排出量算定シート!CS$17-【入力】吸収量・排出量算定シート!$CF$17)),幹材積成長量!$O$7:$O$148,0),MATCH(【入力】吸収量・排出量算定シート!$G183,幹材積成長量!$O$7:$Q$7,0)),INDEX(幹材積成長量!$L$7:$N$148,MATCH((【入力】吸収量・排出量算定シート!$H183+(【入力】吸収量・排出量算定シート!CS$17-【入力】吸収量・排出量算定シート!$CF$17)),幹材積成長量!$L$7:$L$148,0),MATCH(【入力】吸収量・排出量算定シート!$G183,幹材積成長量!$L$7:$N$7,0)))),0)</f>
        <v>0</v>
      </c>
      <c r="CT183" s="2">
        <f>IFERROR(IF($F183="地位Ⅰ",INDEX(幹材積成長量!$I$7:$K$148,MATCH((【入力】吸収量・排出量算定シート!$H183+(【入力】吸収量・排出量算定シート!CT$17-【入力】吸収量・排出量算定シート!$CF$17)),幹材積成長量!$I$7:$I$148,0),MATCH(【入力】吸収量・排出量算定シート!$G183,幹材積成長量!$I$7:$K$7,0)),IF($F183="地位Ⅲ",INDEX(幹材積成長量!$O$7:$Q$148,MATCH((【入力】吸収量・排出量算定シート!$H183+(【入力】吸収量・排出量算定シート!CT$17-【入力】吸収量・排出量算定シート!$CF$17)),幹材積成長量!$O$7:$O$148,0),MATCH(【入力】吸収量・排出量算定シート!$G183,幹材積成長量!$O$7:$Q$7,0)),INDEX(幹材積成長量!$L$7:$N$148,MATCH((【入力】吸収量・排出量算定シート!$H183+(【入力】吸収量・排出量算定シート!CT$17-【入力】吸収量・排出量算定シート!$CF$17)),幹材積成長量!$L$7:$L$148,0),MATCH(【入力】吸収量・排出量算定シート!$G183,幹材積成長量!$L$7:$N$7,0)))),0)</f>
        <v>0</v>
      </c>
      <c r="CU183" s="2">
        <f>IFERROR(IF($F183="地位Ⅰ",INDEX(幹材積成長量!$I$7:$K$148,MATCH((【入力】吸収量・排出量算定シート!$H183+(【入力】吸収量・排出量算定シート!CU$17-【入力】吸収量・排出量算定シート!$CF$17)),幹材積成長量!$I$7:$I$148,0),MATCH(【入力】吸収量・排出量算定シート!$G183,幹材積成長量!$I$7:$K$7,0)),IF($F183="地位Ⅲ",INDEX(幹材積成長量!$O$7:$Q$148,MATCH((【入力】吸収量・排出量算定シート!$H183+(【入力】吸収量・排出量算定シート!CU$17-【入力】吸収量・排出量算定シート!$CF$17)),幹材積成長量!$O$7:$O$148,0),MATCH(【入力】吸収量・排出量算定シート!$G183,幹材積成長量!$O$7:$Q$7,0)),INDEX(幹材積成長量!$L$7:$N$148,MATCH((【入力】吸収量・排出量算定シート!$H183+(【入力】吸収量・排出量算定シート!CU$17-【入力】吸収量・排出量算定シート!$CF$17)),幹材積成長量!$L$7:$L$148,0),MATCH(【入力】吸収量・排出量算定シート!$G183,幹材積成長量!$L$7:$N$7,0)))),0)</f>
        <v>0</v>
      </c>
      <c r="CV183" s="2">
        <f>IFERROR(IF($F183="地位Ⅰ",INDEX(幹材積成長量!$I$7:$K$148,MATCH((【入力】吸収量・排出量算定シート!$H183+(【入力】吸収量・排出量算定シート!CV$17-【入力】吸収量・排出量算定シート!$CF$17)),幹材積成長量!$I$7:$I$148,0),MATCH(【入力】吸収量・排出量算定シート!$G183,幹材積成長量!$I$7:$K$7,0)),IF($F183="地位Ⅲ",INDEX(幹材積成長量!$O$7:$Q$148,MATCH((【入力】吸収量・排出量算定シート!$H183+(【入力】吸収量・排出量算定シート!CV$17-【入力】吸収量・排出量算定シート!$CF$17)),幹材積成長量!$O$7:$O$148,0),MATCH(【入力】吸収量・排出量算定シート!$G183,幹材積成長量!$O$7:$Q$7,0)),INDEX(幹材積成長量!$L$7:$N$148,MATCH((【入力】吸収量・排出量算定シート!$H183+(【入力】吸収量・排出量算定シート!CV$17-【入力】吸収量・排出量算定シート!$CF$17)),幹材積成長量!$L$7:$L$148,0),MATCH(【入力】吸収量・排出量算定シート!$G183,幹材積成長量!$L$7:$N$7,0)))),0)</f>
        <v>0</v>
      </c>
      <c r="CW183" s="2">
        <f t="shared" si="352"/>
        <v>0</v>
      </c>
      <c r="CX183" s="2">
        <f t="shared" si="353"/>
        <v>0</v>
      </c>
      <c r="CY183" s="2">
        <f t="shared" si="354"/>
        <v>0</v>
      </c>
      <c r="CZ183" s="2">
        <f t="shared" si="355"/>
        <v>0</v>
      </c>
      <c r="DA183" s="2">
        <f t="shared" si="356"/>
        <v>0</v>
      </c>
      <c r="DB183" s="2">
        <f t="shared" si="357"/>
        <v>0</v>
      </c>
      <c r="DC183" s="2">
        <f t="shared" si="358"/>
        <v>0</v>
      </c>
      <c r="DD183" s="2">
        <f t="shared" si="359"/>
        <v>0</v>
      </c>
      <c r="DE183" s="2">
        <f t="shared" si="360"/>
        <v>0</v>
      </c>
      <c r="DF183" s="2">
        <f t="shared" si="361"/>
        <v>0</v>
      </c>
      <c r="DG183" s="2">
        <f t="shared" si="362"/>
        <v>0</v>
      </c>
      <c r="DH183" s="2">
        <f t="shared" si="363"/>
        <v>0</v>
      </c>
      <c r="DI183" s="2">
        <f t="shared" si="364"/>
        <v>0</v>
      </c>
      <c r="DJ183" s="2">
        <f t="shared" si="365"/>
        <v>0</v>
      </c>
      <c r="DK183" s="2">
        <f t="shared" si="366"/>
        <v>0</v>
      </c>
      <c r="DL183" s="2">
        <f t="shared" si="367"/>
        <v>0</v>
      </c>
      <c r="DM183" s="2">
        <f t="shared" si="368"/>
        <v>0</v>
      </c>
      <c r="DN183" s="187">
        <f>IFERROR(IF($F183="地位Ⅰ",INDEX(幹材積成長量!$AE$7:$AG$14,8,MATCH(【入力】吸収量・排出量算定シート!$G183,幹材積成長量!$AE$7:$AG$7,0)),IF($F183="地位Ⅲ",INDEX(幹材積成長量!$AK$7:$AM$14,8,MATCH(【入力】吸収量・排出量算定シート!$G183,幹材積成長量!$AK$7:$AM$7,0)),INDEX(幹材積成長量!$AH$7:$AJ$14,8,MATCH(【入力】吸収量・排出量算定シート!$G183,幹材積成長量!$AH$7:$AJ$7,0)))),0)</f>
        <v>0</v>
      </c>
      <c r="DO183" s="187">
        <f>IFERROR(IF($F183="地位Ⅰ",INDEX(幹材積成長量!$AE$7:$AG$14,8,MATCH(【入力】吸収量・排出量算定シート!$G183,幹材積成長量!$AE$7:$AG$7,0)),IF($F183="地位Ⅲ",INDEX(幹材積成長量!$AK$7:$AM$14,8,MATCH(【入力】吸収量・排出量算定シート!$G183,幹材積成長量!$AK$7:$AM$7,0)),INDEX(幹材積成長量!$AH$7:$AJ$14,8,MATCH(【入力】吸収量・排出量算定シート!$G183,幹材積成長量!$AH$7:$AJ$7,0)))),0)</f>
        <v>0</v>
      </c>
      <c r="DP183" s="187">
        <f>IFERROR(IF($F183="地位Ⅰ",INDEX(幹材積成長量!$AE$7:$AG$14,8,MATCH(【入力】吸収量・排出量算定シート!$G183,幹材積成長量!$AE$7:$AG$7,0)),IF($F183="地位Ⅲ",INDEX(幹材積成長量!$AK$7:$AM$14,8,MATCH(【入力】吸収量・排出量算定シート!$G183,幹材積成長量!$AK$7:$AM$7,0)),INDEX(幹材積成長量!$AH$7:$AJ$14,8,MATCH(【入力】吸収量・排出量算定シート!$G183,幹材積成長量!$AH$7:$AJ$7,0)))),0)</f>
        <v>0</v>
      </c>
      <c r="DQ183" s="187">
        <f>IFERROR(IF($F183="地位Ⅰ",INDEX(幹材積成長量!$AE$7:$AG$14,8,MATCH(【入力】吸収量・排出量算定シート!$G183,幹材積成長量!$AE$7:$AG$7,0)),IF($F183="地位Ⅲ",INDEX(幹材積成長量!$AK$7:$AM$14,8,MATCH(【入力】吸収量・排出量算定シート!$G183,幹材積成長量!$AK$7:$AM$7,0)),INDEX(幹材積成長量!$AH$7:$AJ$14,8,MATCH(【入力】吸収量・排出量算定シート!$G183,幹材積成長量!$AH$7:$AJ$7,0)))),0)</f>
        <v>0</v>
      </c>
      <c r="DR183" s="187">
        <f>IFERROR(IF($F183="地位Ⅰ",INDEX(幹材積成長量!$AE$7:$AG$14,8,MATCH(【入力】吸収量・排出量算定シート!$G183,幹材積成長量!$AE$7:$AG$7,0)),IF($F183="地位Ⅲ",INDEX(幹材積成長量!$AK$7:$AM$14,8,MATCH(【入力】吸収量・排出量算定シート!$G183,幹材積成長量!$AK$7:$AM$7,0)),INDEX(幹材積成長量!$AH$7:$AJ$14,8,MATCH(【入力】吸収量・排出量算定シート!$G183,幹材積成長量!$AH$7:$AJ$7,0)))),0)</f>
        <v>0</v>
      </c>
      <c r="DS183" s="187">
        <f>IFERROR(IF($F183="地位Ⅰ",INDEX(幹材積成長量!$AE$7:$AG$14,8,MATCH(【入力】吸収量・排出量算定シート!$G183,幹材積成長量!$AE$7:$AG$7,0)),IF($F183="地位Ⅲ",INDEX(幹材積成長量!$AK$7:$AM$14,8,MATCH(【入力】吸収量・排出量算定シート!$G183,幹材積成長量!$AK$7:$AM$7,0)),INDEX(幹材積成長量!$AH$7:$AJ$14,8,MATCH(【入力】吸収量・排出量算定シート!$G183,幹材積成長量!$AH$7:$AJ$7,0)))),0)</f>
        <v>0</v>
      </c>
      <c r="DT183" s="187">
        <f>IFERROR(IF($F183="地位Ⅰ",INDEX(幹材積成長量!$AE$7:$AG$14,8,MATCH(【入力】吸収量・排出量算定シート!$G183,幹材積成長量!$AE$7:$AG$7,0)),IF($F183="地位Ⅲ",INDEX(幹材積成長量!$AK$7:$AM$14,8,MATCH(【入力】吸収量・排出量算定シート!$G183,幹材積成長量!$AK$7:$AM$7,0)),INDEX(幹材積成長量!$AH$7:$AJ$14,8,MATCH(【入力】吸収量・排出量算定シート!$G183,幹材積成長量!$AH$7:$AJ$7,0)))),0)</f>
        <v>0</v>
      </c>
      <c r="DU183" s="187">
        <f>IFERROR(IF($F183="地位Ⅰ",INDEX(幹材積成長量!$AE$7:$AG$14,8,MATCH(【入力】吸収量・排出量算定シート!$G183,幹材積成長量!$AE$7:$AG$7,0)),IF($F183="地位Ⅲ",INDEX(幹材積成長量!$AK$7:$AM$14,8,MATCH(【入力】吸収量・排出量算定シート!$G183,幹材積成長量!$AK$7:$AM$7,0)),INDEX(幹材積成長量!$AH$7:$AJ$14,8,MATCH(【入力】吸収量・排出量算定シート!$G183,幹材積成長量!$AH$7:$AJ$7,0)))),0)</f>
        <v>0</v>
      </c>
      <c r="DV183" s="187">
        <f>IFERROR(IF($F183="地位Ⅰ",INDEX(幹材積成長量!$AE$7:$AG$14,8,MATCH(【入力】吸収量・排出量算定シート!$G183,幹材積成長量!$AE$7:$AG$7,0)),IF($F183="地位Ⅲ",INDEX(幹材積成長量!$AK$7:$AM$14,8,MATCH(【入力】吸収量・排出量算定シート!$G183,幹材積成長量!$AK$7:$AM$7,0)),INDEX(幹材積成長量!$AH$7:$AJ$14,8,MATCH(【入力】吸収量・排出量算定シート!$G183,幹材積成長量!$AH$7:$AJ$7,0)))),0)</f>
        <v>0</v>
      </c>
      <c r="DW183" s="187">
        <f>IFERROR(IF($F183="地位Ⅰ",INDEX(幹材積成長量!$AE$7:$AG$14,8,MATCH(【入力】吸収量・排出量算定シート!$G183,幹材積成長量!$AE$7:$AG$7,0)),IF($F183="地位Ⅲ",INDEX(幹材積成長量!$AK$7:$AM$14,8,MATCH(【入力】吸収量・排出量算定シート!$G183,幹材積成長量!$AK$7:$AM$7,0)),INDEX(幹材積成長量!$AH$7:$AJ$14,8,MATCH(【入力】吸収量・排出量算定シート!$G183,幹材積成長量!$AH$7:$AJ$7,0)))),0)</f>
        <v>0</v>
      </c>
      <c r="DX183" s="187">
        <f>IFERROR(IF($F183="地位Ⅰ",INDEX(幹材積成長量!$AE$7:$AG$14,8,MATCH(【入力】吸収量・排出量算定シート!$G183,幹材積成長量!$AE$7:$AG$7,0)),IF($F183="地位Ⅲ",INDEX(幹材積成長量!$AK$7:$AM$14,8,MATCH(【入力】吸収量・排出量算定シート!$G183,幹材積成長量!$AK$7:$AM$7,0)),INDEX(幹材積成長量!$AH$7:$AJ$14,8,MATCH(【入力】吸収量・排出量算定シート!$G183,幹材積成長量!$AH$7:$AJ$7,0)))),0)</f>
        <v>0</v>
      </c>
      <c r="DY183" s="187">
        <f>IFERROR(IF($F183="地位Ⅰ",INDEX(幹材積成長量!$AE$7:$AG$14,8,MATCH(【入力】吸収量・排出量算定シート!$G183,幹材積成長量!$AE$7:$AG$7,0)),IF($F183="地位Ⅲ",INDEX(幹材積成長量!$AK$7:$AM$14,8,MATCH(【入力】吸収量・排出量算定シート!$G183,幹材積成長量!$AK$7:$AM$7,0)),INDEX(幹材積成長量!$AH$7:$AJ$14,8,MATCH(【入力】吸収量・排出量算定シート!$G183,幹材積成長量!$AH$7:$AJ$7,0)))),0)</f>
        <v>0</v>
      </c>
      <c r="DZ183" s="187">
        <f>IFERROR(IF($F183="地位Ⅰ",INDEX(幹材積成長量!$AE$7:$AG$14,8,MATCH(【入力】吸収量・排出量算定シート!$G183,幹材積成長量!$AE$7:$AG$7,0)),IF($F183="地位Ⅲ",INDEX(幹材積成長量!$AK$7:$AM$14,8,MATCH(【入力】吸収量・排出量算定シート!$G183,幹材積成長量!$AK$7:$AM$7,0)),INDEX(幹材積成長量!$AH$7:$AJ$14,8,MATCH(【入力】吸収量・排出量算定シート!$G183,幹材積成長量!$AH$7:$AJ$7,0)))),0)</f>
        <v>0</v>
      </c>
      <c r="EA183" s="187">
        <f>IFERROR(IF($F183="地位Ⅰ",INDEX(幹材積成長量!$AE$7:$AG$14,8,MATCH(【入力】吸収量・排出量算定シート!$G183,幹材積成長量!$AE$7:$AG$7,0)),IF($F183="地位Ⅲ",INDEX(幹材積成長量!$AK$7:$AM$14,8,MATCH(【入力】吸収量・排出量算定シート!$G183,幹材積成長量!$AK$7:$AM$7,0)),INDEX(幹材積成長量!$AH$7:$AJ$14,8,MATCH(【入力】吸収量・排出量算定シート!$G183,幹材積成長量!$AH$7:$AJ$7,0)))),0)</f>
        <v>0</v>
      </c>
      <c r="EB183" s="187">
        <f>IFERROR(IF($F183="地位Ⅰ",INDEX(幹材積成長量!$AE$7:$AG$14,8,MATCH(【入力】吸収量・排出量算定シート!$G183,幹材積成長量!$AE$7:$AG$7,0)),IF($F183="地位Ⅲ",INDEX(幹材積成長量!$AK$7:$AM$14,8,MATCH(【入力】吸収量・排出量算定シート!$G183,幹材積成長量!$AK$7:$AM$7,0)),INDEX(幹材積成長量!$AH$7:$AJ$14,8,MATCH(【入力】吸収量・排出量算定シート!$G183,幹材積成長量!$AH$7:$AJ$7,0)))),0)</f>
        <v>0</v>
      </c>
      <c r="EC183" s="187">
        <f>IFERROR(IF($F183="地位Ⅰ",INDEX(幹材積成長量!$AE$7:$AG$14,8,MATCH(【入力】吸収量・排出量算定シート!$G183,幹材積成長量!$AE$7:$AG$7,0)),IF($F183="地位Ⅲ",INDEX(幹材積成長量!$AK$7:$AM$14,8,MATCH(【入力】吸収量・排出量算定シート!$G183,幹材積成長量!$AK$7:$AM$7,0)),INDEX(幹材積成長量!$AH$7:$AJ$14,8,MATCH(【入力】吸収量・排出量算定シート!$G183,幹材積成長量!$AH$7:$AJ$7,0)))),0)</f>
        <v>0</v>
      </c>
      <c r="ED183" s="186">
        <f t="shared" si="369"/>
        <v>0</v>
      </c>
      <c r="EE183" s="186">
        <f t="shared" si="370"/>
        <v>0</v>
      </c>
      <c r="EF183" s="186">
        <f t="shared" si="371"/>
        <v>0</v>
      </c>
      <c r="EG183" s="186">
        <f t="shared" si="372"/>
        <v>0</v>
      </c>
      <c r="EH183" s="186">
        <f t="shared" si="373"/>
        <v>0</v>
      </c>
      <c r="EI183" s="186">
        <f t="shared" si="374"/>
        <v>0</v>
      </c>
      <c r="EJ183" s="186">
        <f t="shared" si="375"/>
        <v>0</v>
      </c>
      <c r="EK183" s="186">
        <f t="shared" si="376"/>
        <v>0</v>
      </c>
      <c r="EL183" s="186">
        <f t="shared" si="377"/>
        <v>0</v>
      </c>
      <c r="EM183" s="186">
        <f t="shared" si="378"/>
        <v>0</v>
      </c>
      <c r="EN183" s="186">
        <f t="shared" si="379"/>
        <v>0</v>
      </c>
      <c r="EO183" s="186">
        <f t="shared" si="380"/>
        <v>0</v>
      </c>
      <c r="EP183" s="186">
        <f t="shared" si="381"/>
        <v>0</v>
      </c>
      <c r="EQ183" s="186">
        <f t="shared" si="382"/>
        <v>0</v>
      </c>
      <c r="ER183" s="186">
        <f t="shared" si="383"/>
        <v>0</v>
      </c>
      <c r="ES183" s="186">
        <f t="shared" si="384"/>
        <v>0</v>
      </c>
      <c r="ET183" s="186">
        <f t="shared" si="385"/>
        <v>0</v>
      </c>
    </row>
    <row r="184" spans="2:150" x14ac:dyDescent="0.3">
      <c r="B184" s="3"/>
      <c r="C184" s="3"/>
      <c r="D184" s="3"/>
      <c r="E184" s="3"/>
      <c r="G184" s="217"/>
      <c r="J184" s="3"/>
      <c r="M184" s="187">
        <f>IFERROR(IF($F184="地位Ⅰ",INDEX(幹材積成長量!$S$7:$U$148,MATCH(【入力】吸収量・排出量算定シート!$H184+(M$17-$M$17),幹材積成長量!$S$7:$S$148,0),MATCH($G184,幹材積成長量!$S$7:$U$7,0)),IF($F184="地位Ⅲ",INDEX(幹材積成長量!$Y$7:$AA$148,MATCH(【入力】吸収量・排出量算定シート!$H184+(M$17-$M$17),幹材積成長量!$Y$7:$Y$148,0),MATCH($G184,幹材積成長量!$Y$7:$AA$7,0)),INDEX(幹材積成長量!$V$7:$X$148,MATCH(【入力】吸収量・排出量算定シート!$H184+(M$17-$M$17),幹材積成長量!$V$7:$V$148,0),MATCH($G184,幹材積成長量!$V$7:$X$7,0)))),0)</f>
        <v>0</v>
      </c>
      <c r="N184" s="187">
        <f>IFERROR(IF($F184="地位Ⅰ",INDEX(幹材積成長量!$S$7:$U$148,MATCH(【入力】吸収量・排出量算定シート!$H184+(N$17-$M$17),幹材積成長量!$S$7:$S$148,0),MATCH($G184,幹材積成長量!$S$7:$U$7,0)),IF($F184="地位Ⅲ",INDEX(幹材積成長量!$Y$7:$AA$148,MATCH(【入力】吸収量・排出量算定シート!$H184+(N$17-$M$17),幹材積成長量!$Y$7:$Y$148,0),MATCH($G184,幹材積成長量!$Y$7:$AA$7,0)),INDEX(幹材積成長量!$V$7:$X$148,MATCH(【入力】吸収量・排出量算定シート!$H184+(N$17-$M$17),幹材積成長量!$V$7:$V$148,0),MATCH($G184,幹材積成長量!$V$7:$X$7,0)))),0)</f>
        <v>0</v>
      </c>
      <c r="O184" s="187">
        <f>IFERROR(IF($F184="地位Ⅰ",INDEX(幹材積成長量!$S$7:$U$148,MATCH(【入力】吸収量・排出量算定シート!$H184+(O$17-$M$17),幹材積成長量!$S$7:$S$148,0),MATCH($G184,幹材積成長量!$S$7:$U$7,0)),IF($F184="地位Ⅲ",INDEX(幹材積成長量!$Y$7:$AA$148,MATCH(【入力】吸収量・排出量算定シート!$H184+(O$17-$M$17),幹材積成長量!$Y$7:$Y$148,0),MATCH($G184,幹材積成長量!$Y$7:$AA$7,0)),INDEX(幹材積成長量!$V$7:$X$148,MATCH(【入力】吸収量・排出量算定シート!$H184+(O$17-$M$17),幹材積成長量!$V$7:$V$148,0),MATCH($G184,幹材積成長量!$V$7:$X$7,0)))),0)</f>
        <v>0</v>
      </c>
      <c r="P184" s="187">
        <f>IFERROR(IF($F184="地位Ⅰ",INDEX(幹材積成長量!$S$7:$U$148,MATCH(【入力】吸収量・排出量算定シート!$H184+(P$17-$M$17),幹材積成長量!$S$7:$S$148,0),MATCH($G184,幹材積成長量!$S$7:$U$7,0)),IF($F184="地位Ⅲ",INDEX(幹材積成長量!$Y$7:$AA$148,MATCH(【入力】吸収量・排出量算定シート!$H184+(P$17-$M$17),幹材積成長量!$Y$7:$Y$148,0),MATCH($G184,幹材積成長量!$Y$7:$AA$7,0)),INDEX(幹材積成長量!$V$7:$X$148,MATCH(【入力】吸収量・排出量算定シート!$H184+(P$17-$M$17),幹材積成長量!$V$7:$V$148,0),MATCH($G184,幹材積成長量!$V$7:$X$7,0)))),0)</f>
        <v>0</v>
      </c>
      <c r="Q184" s="187">
        <f>IFERROR(IF($F184="地位Ⅰ",INDEX(幹材積成長量!$S$7:$U$148,MATCH(【入力】吸収量・排出量算定シート!$H184+(Q$17-$M$17),幹材積成長量!$S$7:$S$148,0),MATCH($G184,幹材積成長量!$S$7:$U$7,0)),IF($F184="地位Ⅲ",INDEX(幹材積成長量!$Y$7:$AA$148,MATCH(【入力】吸収量・排出量算定シート!$H184+(Q$17-$M$17),幹材積成長量!$Y$7:$Y$148,0),MATCH($G184,幹材積成長量!$Y$7:$AA$7,0)),INDEX(幹材積成長量!$V$7:$X$148,MATCH(【入力】吸収量・排出量算定シート!$H184+(Q$17-$M$17),幹材積成長量!$V$7:$V$148,0),MATCH($G184,幹材積成長量!$V$7:$X$7,0)))),0)</f>
        <v>0</v>
      </c>
      <c r="R184" s="187">
        <f>IFERROR(IF($F184="地位Ⅰ",INDEX(幹材積成長量!$S$7:$U$148,MATCH(【入力】吸収量・排出量算定シート!$H184+(R$17-$M$17),幹材積成長量!$S$7:$S$148,0),MATCH($G184,幹材積成長量!$S$7:$U$7,0)),IF($F184="地位Ⅲ",INDEX(幹材積成長量!$Y$7:$AA$148,MATCH(【入力】吸収量・排出量算定シート!$H184+(R$17-$M$17),幹材積成長量!$Y$7:$Y$148,0),MATCH($G184,幹材積成長量!$Y$7:$AA$7,0)),INDEX(幹材積成長量!$V$7:$X$148,MATCH(【入力】吸収量・排出量算定シート!$H184+(R$17-$M$17),幹材積成長量!$V$7:$V$148,0),MATCH($G184,幹材積成長量!$V$7:$X$7,0)))),0)</f>
        <v>0</v>
      </c>
      <c r="S184" s="187">
        <f>IFERROR(IF($F184="地位Ⅰ",INDEX(幹材積成長量!$S$7:$U$148,MATCH(【入力】吸収量・排出量算定シート!$H184+(S$17-$M$17),幹材積成長量!$S$7:$S$148,0),MATCH($G184,幹材積成長量!$S$7:$U$7,0)),IF($F184="地位Ⅲ",INDEX(幹材積成長量!$Y$7:$AA$148,MATCH(【入力】吸収量・排出量算定シート!$H184+(S$17-$M$17),幹材積成長量!$Y$7:$Y$148,0),MATCH($G184,幹材積成長量!$Y$7:$AA$7,0)),INDEX(幹材積成長量!$V$7:$X$148,MATCH(【入力】吸収量・排出量算定シート!$H184+(S$17-$M$17),幹材積成長量!$V$7:$V$148,0),MATCH($G184,幹材積成長量!$V$7:$X$7,0)))),0)</f>
        <v>0</v>
      </c>
      <c r="T184" s="187">
        <f>IFERROR(IF($F184="地位Ⅰ",INDEX(幹材積成長量!$S$7:$U$148,MATCH(【入力】吸収量・排出量算定シート!$H184+(T$17-$M$17),幹材積成長量!$S$7:$S$148,0),MATCH($G184,幹材積成長量!$S$7:$U$7,0)),IF($F184="地位Ⅲ",INDEX(幹材積成長量!$Y$7:$AA$148,MATCH(【入力】吸収量・排出量算定シート!$H184+(T$17-$M$17),幹材積成長量!$Y$7:$Y$148,0),MATCH($G184,幹材積成長量!$Y$7:$AA$7,0)),INDEX(幹材積成長量!$V$7:$X$148,MATCH(【入力】吸収量・排出量算定シート!$H184+(T$17-$M$17),幹材積成長量!$V$7:$V$148,0),MATCH($G184,幹材積成長量!$V$7:$X$7,0)))),0)</f>
        <v>0</v>
      </c>
      <c r="U184" s="187">
        <f>IFERROR(IF($F184="地位Ⅰ",INDEX(幹材積成長量!$S$7:$U$148,MATCH(【入力】吸収量・排出量算定シート!$H184+(U$17-$M$17),幹材積成長量!$S$7:$S$148,0),MATCH($G184,幹材積成長量!$S$7:$U$7,0)),IF($F184="地位Ⅲ",INDEX(幹材積成長量!$Y$7:$AA$148,MATCH(【入力】吸収量・排出量算定シート!$H184+(U$17-$M$17),幹材積成長量!$Y$7:$Y$148,0),MATCH($G184,幹材積成長量!$Y$7:$AA$7,0)),INDEX(幹材積成長量!$V$7:$X$148,MATCH(【入力】吸収量・排出量算定シート!$H184+(U$17-$M$17),幹材積成長量!$V$7:$V$148,0),MATCH($G184,幹材積成長量!$V$7:$X$7,0)))),0)</f>
        <v>0</v>
      </c>
      <c r="V184" s="187">
        <f>IFERROR(IF($F184="地位Ⅰ",INDEX(幹材積成長量!$S$7:$U$148,MATCH(【入力】吸収量・排出量算定シート!$H184+(V$17-$M$17),幹材積成長量!$S$7:$S$148,0),MATCH($G184,幹材積成長量!$S$7:$U$7,0)),IF($F184="地位Ⅲ",INDEX(幹材積成長量!$Y$7:$AA$148,MATCH(【入力】吸収量・排出量算定シート!$H184+(V$17-$M$17),幹材積成長量!$Y$7:$Y$148,0),MATCH($G184,幹材積成長量!$Y$7:$AA$7,0)),INDEX(幹材積成長量!$V$7:$X$148,MATCH(【入力】吸収量・排出量算定シート!$H184+(V$17-$M$17),幹材積成長量!$V$7:$V$148,0),MATCH($G184,幹材積成長量!$V$7:$X$7,0)))),0)</f>
        <v>0</v>
      </c>
      <c r="W184" s="187">
        <f>IFERROR(IF($F184="地位Ⅰ",INDEX(幹材積成長量!$S$7:$U$148,MATCH(【入力】吸収量・排出量算定シート!$H184+(W$17-$M$17),幹材積成長量!$S$7:$S$148,0),MATCH($G184,幹材積成長量!$S$7:$U$7,0)),IF($F184="地位Ⅲ",INDEX(幹材積成長量!$Y$7:$AA$148,MATCH(【入力】吸収量・排出量算定シート!$H184+(W$17-$M$17),幹材積成長量!$Y$7:$Y$148,0),MATCH($G184,幹材積成長量!$Y$7:$AA$7,0)),INDEX(幹材積成長量!$V$7:$X$148,MATCH(【入力】吸収量・排出量算定シート!$H184+(W$17-$M$17),幹材積成長量!$V$7:$V$148,0),MATCH($G184,幹材積成長量!$V$7:$X$7,0)))),0)</f>
        <v>0</v>
      </c>
      <c r="X184" s="187">
        <f>IFERROR(IF($F184="地位Ⅰ",INDEX(幹材積成長量!$S$7:$U$148,MATCH(【入力】吸収量・排出量算定シート!$H184+(X$17-$M$17),幹材積成長量!$S$7:$S$148,0),MATCH($G184,幹材積成長量!$S$7:$U$7,0)),IF($F184="地位Ⅲ",INDEX(幹材積成長量!$Y$7:$AA$148,MATCH(【入力】吸収量・排出量算定シート!$H184+(X$17-$M$17),幹材積成長量!$Y$7:$Y$148,0),MATCH($G184,幹材積成長量!$Y$7:$AA$7,0)),INDEX(幹材積成長量!$V$7:$X$148,MATCH(【入力】吸収量・排出量算定シート!$H184+(X$17-$M$17),幹材積成長量!$V$7:$V$148,0),MATCH($G184,幹材積成長量!$V$7:$X$7,0)))),0)</f>
        <v>0</v>
      </c>
      <c r="Y184" s="187">
        <f>IFERROR(IF($F184="地位Ⅰ",INDEX(幹材積成長量!$S$7:$U$148,MATCH(【入力】吸収量・排出量算定シート!$H184+(Y$17-$M$17),幹材積成長量!$S$7:$S$148,0),MATCH($G184,幹材積成長量!$S$7:$U$7,0)),IF($F184="地位Ⅲ",INDEX(幹材積成長量!$Y$7:$AA$148,MATCH(【入力】吸収量・排出量算定シート!$H184+(Y$17-$M$17),幹材積成長量!$Y$7:$Y$148,0),MATCH($G184,幹材積成長量!$Y$7:$AA$7,0)),INDEX(幹材積成長量!$V$7:$X$148,MATCH(【入力】吸収量・排出量算定シート!$H184+(Y$17-$M$17),幹材積成長量!$V$7:$V$148,0),MATCH($G184,幹材積成長量!$V$7:$X$7,0)))),0)</f>
        <v>0</v>
      </c>
      <c r="Z184" s="187">
        <f>IFERROR(IF($F184="地位Ⅰ",INDEX(幹材積成長量!$S$7:$U$148,MATCH(【入力】吸収量・排出量算定シート!$H184+(Z$17-$M$17),幹材積成長量!$S$7:$S$148,0),MATCH($G184,幹材積成長量!$S$7:$U$7,0)),IF($F184="地位Ⅲ",INDEX(幹材積成長量!$Y$7:$AA$148,MATCH(【入力】吸収量・排出量算定シート!$H184+(Z$17-$M$17),幹材積成長量!$Y$7:$Y$148,0),MATCH($G184,幹材積成長量!$Y$7:$AA$7,0)),INDEX(幹材積成長量!$V$7:$X$148,MATCH(【入力】吸収量・排出量算定シート!$H184+(Z$17-$M$17),幹材積成長量!$V$7:$V$148,0),MATCH($G184,幹材積成長量!$V$7:$X$7,0)))),0)</f>
        <v>0</v>
      </c>
      <c r="AA184" s="187">
        <f>IFERROR(IF($F184="地位Ⅰ",INDEX(幹材積成長量!$S$7:$U$148,MATCH(【入力】吸収量・排出量算定シート!$H184+(AA$17-$M$17),幹材積成長量!$S$7:$S$148,0),MATCH($G184,幹材積成長量!$S$7:$U$7,0)),IF($F184="地位Ⅲ",INDEX(幹材積成長量!$Y$7:$AA$148,MATCH(【入力】吸収量・排出量算定シート!$H184+(AA$17-$M$17),幹材積成長量!$Y$7:$Y$148,0),MATCH($G184,幹材積成長量!$Y$7:$AA$7,0)),INDEX(幹材積成長量!$V$7:$X$148,MATCH(【入力】吸収量・排出量算定シート!$H184+(AA$17-$M$17),幹材積成長量!$V$7:$V$148,0),MATCH($G184,幹材積成長量!$V$7:$X$7,0)))),0)</f>
        <v>0</v>
      </c>
      <c r="AB184" s="187">
        <f>IFERROR(IF($F184="地位Ⅰ",INDEX(幹材積成長量!$S$7:$U$148,MATCH(【入力】吸収量・排出量算定シート!$H184+(AB$17-$M$17),幹材積成長量!$S$7:$S$148,0),MATCH($G184,幹材積成長量!$S$7:$U$7,0)),IF($F184="地位Ⅲ",INDEX(幹材積成長量!$Y$7:$AA$148,MATCH(【入力】吸収量・排出量算定シート!$H184+(AB$17-$M$17),幹材積成長量!$Y$7:$Y$148,0),MATCH($G184,幹材積成長量!$Y$7:$AA$7,0)),INDEX(幹材積成長量!$V$7:$X$148,MATCH(【入力】吸収量・排出量算定シート!$H184+(AB$17-$M$17),幹材積成長量!$V$7:$V$148,0),MATCH($G184,幹材積成長量!$V$7:$X$7,0)))),0)</f>
        <v>0</v>
      </c>
      <c r="AC184" s="187">
        <f>IFERROR(IF($F184="地位Ⅰ",INDEX(幹材積成長量!$S$7:$U$148,MATCH(【入力】吸収量・排出量算定シート!$H184+(AC$17-$M$17),幹材積成長量!$S$7:$S$148,0),MATCH($G184,幹材積成長量!$S$7:$U$7,0)),IF($F184="地位Ⅲ",INDEX(幹材積成長量!$Y$7:$AA$148,MATCH(【入力】吸収量・排出量算定シート!$H184+(AC$17-$M$17),幹材積成長量!$Y$7:$Y$148,0),MATCH($G184,幹材積成長量!$Y$7:$AA$7,0)),INDEX(幹材積成長量!$V$7:$X$148,MATCH(【入力】吸収量・排出量算定シート!$H184+(AC$17-$M$17),幹材積成長量!$V$7:$V$148,0),MATCH($G184,幹材積成長量!$V$7:$X$7,0)))),0)</f>
        <v>0</v>
      </c>
      <c r="AD184" s="2">
        <f>IFERROR(INDEX('BEF（拡大係数）'!$A$4:$AO$154,MATCH(【入力】吸収量・排出量算定シート!$H184,'BEF（拡大係数）'!$A$4:$A$154,0),MATCH($G184,'BEF（拡大係数）'!$A$4:$AO$4,0)),0)</f>
        <v>0</v>
      </c>
      <c r="AE184" s="2">
        <f>IFERROR(INDEX('BEF（拡大係数）'!$A$4:$AO$154,MATCH(【入力】吸収量・排出量算定シート!$H184,'BEF（拡大係数）'!$A$4:$A$154,0),MATCH($G184,'BEF（拡大係数）'!$A$4:$AO$4,0)),0)</f>
        <v>0</v>
      </c>
      <c r="AF184" s="2">
        <f>IFERROR(INDEX('BEF（拡大係数）'!$A$4:$AO$154,MATCH(【入力】吸収量・排出量算定シート!$H184,'BEF（拡大係数）'!$A$4:$A$154,0),MATCH($G184,'BEF（拡大係数）'!$A$4:$AO$4,0)),0)</f>
        <v>0</v>
      </c>
      <c r="AG184" s="2">
        <f>IFERROR(INDEX('BEF（拡大係数）'!$A$4:$AO$154,MATCH(【入力】吸収量・排出量算定シート!$H184,'BEF（拡大係数）'!$A$4:$A$154,0),MATCH($G184,'BEF（拡大係数）'!$A$4:$AO$4,0)),0)</f>
        <v>0</v>
      </c>
      <c r="AH184" s="2">
        <f>IFERROR(INDEX('BEF（拡大係数）'!$A$4:$AO$154,MATCH(【入力】吸収量・排出量算定シート!$H184,'BEF（拡大係数）'!$A$4:$A$154,0),MATCH($G184,'BEF（拡大係数）'!$A$4:$AO$4,0)),0)</f>
        <v>0</v>
      </c>
      <c r="AI184" s="2">
        <f>IFERROR(INDEX('BEF（拡大係数）'!$A$4:$AO$154,MATCH(【入力】吸収量・排出量算定シート!$H184,'BEF（拡大係数）'!$A$4:$A$154,0),MATCH($G184,'BEF（拡大係数）'!$A$4:$AO$4,0)),0)</f>
        <v>0</v>
      </c>
      <c r="AJ184" s="2">
        <f>IFERROR(INDEX('BEF（拡大係数）'!$A$4:$AO$154,MATCH(【入力】吸収量・排出量算定シート!$H184,'BEF（拡大係数）'!$A$4:$A$154,0),MATCH($G184,'BEF（拡大係数）'!$A$4:$AO$4,0)),0)</f>
        <v>0</v>
      </c>
      <c r="AK184" s="2">
        <f>IFERROR(INDEX('BEF（拡大係数）'!$A$4:$AO$154,MATCH(【入力】吸収量・排出量算定シート!$H184,'BEF（拡大係数）'!$A$4:$A$154,0),MATCH($G184,'BEF（拡大係数）'!$A$4:$AO$4,0)),0)</f>
        <v>0</v>
      </c>
      <c r="AL184" s="2">
        <f>IFERROR(INDEX('BEF（拡大係数）'!$A$4:$AO$154,MATCH(【入力】吸収量・排出量算定シート!$H184,'BEF（拡大係数）'!$A$4:$A$154,0),MATCH($G184,'BEF（拡大係数）'!$A$4:$AO$4,0)),0)</f>
        <v>0</v>
      </c>
      <c r="AM184" s="2">
        <f>IFERROR(INDEX('BEF（拡大係数）'!$A$4:$AO$154,MATCH(【入力】吸収量・排出量算定シート!$H184,'BEF（拡大係数）'!$A$4:$A$154,0),MATCH($G184,'BEF（拡大係数）'!$A$4:$AO$4,0)),0)</f>
        <v>0</v>
      </c>
      <c r="AN184" s="2">
        <f>IFERROR(INDEX('BEF（拡大係数）'!$A$4:$AO$154,MATCH(【入力】吸収量・排出量算定シート!$H184,'BEF（拡大係数）'!$A$4:$A$154,0),MATCH($G184,'BEF（拡大係数）'!$A$4:$AO$4,0)),0)</f>
        <v>0</v>
      </c>
      <c r="AO184" s="2">
        <f>IFERROR(INDEX('BEF（拡大係数）'!$A$4:$AO$154,MATCH(【入力】吸収量・排出量算定シート!$H184,'BEF（拡大係数）'!$A$4:$A$154,0),MATCH($G184,'BEF（拡大係数）'!$A$4:$AO$4,0)),0)</f>
        <v>0</v>
      </c>
      <c r="AP184" s="2">
        <f>IFERROR(INDEX('BEF（拡大係数）'!$A$4:$AO$154,MATCH(【入力】吸収量・排出量算定シート!$H184,'BEF（拡大係数）'!$A$4:$A$154,0),MATCH($G184,'BEF（拡大係数）'!$A$4:$AO$4,0)),0)</f>
        <v>0</v>
      </c>
      <c r="AQ184" s="2">
        <f>IFERROR(INDEX('BEF（拡大係数）'!$A$4:$AO$154,MATCH(【入力】吸収量・排出量算定シート!$H184,'BEF（拡大係数）'!$A$4:$A$154,0),MATCH($G184,'BEF（拡大係数）'!$A$4:$AO$4,0)),0)</f>
        <v>0</v>
      </c>
      <c r="AR184" s="2">
        <f>IFERROR(INDEX('BEF（拡大係数）'!$A$4:$AO$154,MATCH(【入力】吸収量・排出量算定シート!$H184,'BEF（拡大係数）'!$A$4:$A$154,0),MATCH($G184,'BEF（拡大係数）'!$A$4:$AO$4,0)),0)</f>
        <v>0</v>
      </c>
      <c r="AS184" s="2">
        <f>IFERROR(INDEX('BEF（拡大係数）'!$A$4:$AO$154,MATCH(【入力】吸収量・排出量算定シート!$H184,'BEF（拡大係数）'!$A$4:$A$154,0),MATCH($G184,'BEF（拡大係数）'!$A$4:$AO$4,0)),0)</f>
        <v>0</v>
      </c>
      <c r="AT184" s="2">
        <f>IFERROR(INDEX('BEF（拡大係数）'!$A$4:$AO$154,MATCH(【入力】吸収量・排出量算定シート!$H184,'BEF（拡大係数）'!$A$4:$A$154,0),MATCH($G184,'BEF（拡大係数）'!$A$4:$AO$4,0)),0)</f>
        <v>0</v>
      </c>
      <c r="AU184" s="2">
        <f>IFERROR(VLOOKUP($G184,パラメータ_オリジナル!$B$6:$G$45,4,FALSE),0)</f>
        <v>0</v>
      </c>
      <c r="AV184" s="2">
        <f>IFERROR(VLOOKUP($G184,パラメータ_オリジナル!$B$6:$G$45,5,FALSE),0)</f>
        <v>0</v>
      </c>
      <c r="AW184" s="2">
        <f>IFERROR(VLOOKUP($G184,パラメータ_オリジナル!$B$6:$G$45,6,FALSE),0)</f>
        <v>0</v>
      </c>
      <c r="AX184" s="125">
        <f t="shared" si="318"/>
        <v>0</v>
      </c>
      <c r="AY184" s="125">
        <f t="shared" si="319"/>
        <v>0</v>
      </c>
      <c r="AZ184" s="125">
        <f t="shared" si="320"/>
        <v>0</v>
      </c>
      <c r="BA184" s="125">
        <f t="shared" si="321"/>
        <v>0</v>
      </c>
      <c r="BB184" s="125">
        <f t="shared" si="322"/>
        <v>0</v>
      </c>
      <c r="BC184" s="125">
        <f t="shared" si="323"/>
        <v>0</v>
      </c>
      <c r="BD184" s="125">
        <f t="shared" si="324"/>
        <v>0</v>
      </c>
      <c r="BE184" s="125">
        <f t="shared" si="325"/>
        <v>0</v>
      </c>
      <c r="BF184" s="125">
        <f t="shared" si="326"/>
        <v>0</v>
      </c>
      <c r="BG184" s="125">
        <f t="shared" si="327"/>
        <v>0</v>
      </c>
      <c r="BH184" s="125">
        <f t="shared" si="328"/>
        <v>0</v>
      </c>
      <c r="BI184" s="125">
        <f t="shared" si="329"/>
        <v>0</v>
      </c>
      <c r="BJ184" s="125">
        <f t="shared" si="330"/>
        <v>0</v>
      </c>
      <c r="BK184" s="125">
        <f t="shared" si="331"/>
        <v>0</v>
      </c>
      <c r="BL184" s="125">
        <f t="shared" si="332"/>
        <v>0</v>
      </c>
      <c r="BM184" s="125">
        <f t="shared" si="333"/>
        <v>0</v>
      </c>
      <c r="BN184" s="125">
        <f t="shared" si="334"/>
        <v>0</v>
      </c>
      <c r="BO184" s="125">
        <f t="shared" si="335"/>
        <v>0</v>
      </c>
      <c r="BP184" s="125">
        <f t="shared" si="336"/>
        <v>0</v>
      </c>
      <c r="BQ184" s="125">
        <f t="shared" si="337"/>
        <v>0</v>
      </c>
      <c r="BR184" s="125">
        <f t="shared" si="338"/>
        <v>0</v>
      </c>
      <c r="BS184" s="125">
        <f t="shared" si="339"/>
        <v>0</v>
      </c>
      <c r="BT184" s="125">
        <f t="shared" si="340"/>
        <v>0</v>
      </c>
      <c r="BU184" s="125">
        <f t="shared" si="341"/>
        <v>0</v>
      </c>
      <c r="BV184" s="125">
        <f t="shared" si="342"/>
        <v>0</v>
      </c>
      <c r="BW184" s="125">
        <f t="shared" si="343"/>
        <v>0</v>
      </c>
      <c r="BX184" s="125">
        <f t="shared" si="344"/>
        <v>0</v>
      </c>
      <c r="BY184" s="125">
        <f t="shared" si="345"/>
        <v>0</v>
      </c>
      <c r="BZ184" s="125">
        <f t="shared" si="346"/>
        <v>0</v>
      </c>
      <c r="CA184" s="125">
        <f t="shared" si="347"/>
        <v>0</v>
      </c>
      <c r="CB184" s="125">
        <f t="shared" si="348"/>
        <v>0</v>
      </c>
      <c r="CC184" s="125">
        <f t="shared" si="349"/>
        <v>0</v>
      </c>
      <c r="CD184" s="125">
        <f t="shared" si="350"/>
        <v>0</v>
      </c>
      <c r="CE184" s="125">
        <f t="shared" si="351"/>
        <v>0</v>
      </c>
      <c r="CF184" s="2">
        <f>IFERROR(IF($F184="地位Ⅰ",INDEX(幹材積成長量!$I$7:$K$148,MATCH((【入力】吸収量・排出量算定シート!$H184+(【入力】吸収量・排出量算定シート!CF$17-【入力】吸収量・排出量算定シート!$CF$17)),幹材積成長量!$I$7:$I$148,0),MATCH(【入力】吸収量・排出量算定シート!$G184,幹材積成長量!$I$7:$K$7,0)),IF($F184="地位Ⅲ",INDEX(幹材積成長量!$O$7:$Q$148,MATCH((【入力】吸収量・排出量算定シート!$H184+(【入力】吸収量・排出量算定シート!CF$17-【入力】吸収量・排出量算定シート!$CF$17)),幹材積成長量!$O$7:$O$148,0),MATCH(【入力】吸収量・排出量算定シート!$G184,幹材積成長量!$O$7:$Q$7,0)),INDEX(幹材積成長量!$L$7:$N$148,MATCH((【入力】吸収量・排出量算定シート!$H184+(【入力】吸収量・排出量算定シート!CF$17-【入力】吸収量・排出量算定シート!$CF$17)),幹材積成長量!$L$7:$L$148,0),MATCH(【入力】吸収量・排出量算定シート!$G184,幹材積成長量!$L$7:$N$7,0)))),0)</f>
        <v>0</v>
      </c>
      <c r="CG184" s="2">
        <f>IFERROR(IF($F184="地位Ⅰ",INDEX(幹材積成長量!$I$7:$K$148,MATCH((【入力】吸収量・排出量算定シート!$H184+(【入力】吸収量・排出量算定シート!CG$17-【入力】吸収量・排出量算定シート!$CF$17)),幹材積成長量!$I$7:$I$148,0),MATCH(【入力】吸収量・排出量算定シート!$G184,幹材積成長量!$I$7:$K$7,0)),IF($F184="地位Ⅲ",INDEX(幹材積成長量!$O$7:$Q$148,MATCH((【入力】吸収量・排出量算定シート!$H184+(【入力】吸収量・排出量算定シート!CG$17-【入力】吸収量・排出量算定シート!$CF$17)),幹材積成長量!$O$7:$O$148,0),MATCH(【入力】吸収量・排出量算定シート!$G184,幹材積成長量!$O$7:$Q$7,0)),INDEX(幹材積成長量!$L$7:$N$148,MATCH((【入力】吸収量・排出量算定シート!$H184+(【入力】吸収量・排出量算定シート!CG$17-【入力】吸収量・排出量算定シート!$CF$17)),幹材積成長量!$L$7:$L$148,0),MATCH(【入力】吸収量・排出量算定シート!$G184,幹材積成長量!$L$7:$N$7,0)))),0)</f>
        <v>0</v>
      </c>
      <c r="CH184" s="2">
        <f>IFERROR(IF($F184="地位Ⅰ",INDEX(幹材積成長量!$I$7:$K$148,MATCH((【入力】吸収量・排出量算定シート!$H184+(【入力】吸収量・排出量算定シート!CH$17-【入力】吸収量・排出量算定シート!$CF$17)),幹材積成長量!$I$7:$I$148,0),MATCH(【入力】吸収量・排出量算定シート!$G184,幹材積成長量!$I$7:$K$7,0)),IF($F184="地位Ⅲ",INDEX(幹材積成長量!$O$7:$Q$148,MATCH((【入力】吸収量・排出量算定シート!$H184+(【入力】吸収量・排出量算定シート!CH$17-【入力】吸収量・排出量算定シート!$CF$17)),幹材積成長量!$O$7:$O$148,0),MATCH(【入力】吸収量・排出量算定シート!$G184,幹材積成長量!$O$7:$Q$7,0)),INDEX(幹材積成長量!$L$7:$N$148,MATCH((【入力】吸収量・排出量算定シート!$H184+(【入力】吸収量・排出量算定シート!CH$17-【入力】吸収量・排出量算定シート!$CF$17)),幹材積成長量!$L$7:$L$148,0),MATCH(【入力】吸収量・排出量算定シート!$G184,幹材積成長量!$L$7:$N$7,0)))),0)</f>
        <v>0</v>
      </c>
      <c r="CI184" s="2">
        <f>IFERROR(IF($F184="地位Ⅰ",INDEX(幹材積成長量!$I$7:$K$148,MATCH((【入力】吸収量・排出量算定シート!$H184+(【入力】吸収量・排出量算定シート!CI$17-【入力】吸収量・排出量算定シート!$CF$17)),幹材積成長量!$I$7:$I$148,0),MATCH(【入力】吸収量・排出量算定シート!$G184,幹材積成長量!$I$7:$K$7,0)),IF($F184="地位Ⅲ",INDEX(幹材積成長量!$O$7:$Q$148,MATCH((【入力】吸収量・排出量算定シート!$H184+(【入力】吸収量・排出量算定シート!CI$17-【入力】吸収量・排出量算定シート!$CF$17)),幹材積成長量!$O$7:$O$148,0),MATCH(【入力】吸収量・排出量算定シート!$G184,幹材積成長量!$O$7:$Q$7,0)),INDEX(幹材積成長量!$L$7:$N$148,MATCH((【入力】吸収量・排出量算定シート!$H184+(【入力】吸収量・排出量算定シート!CI$17-【入力】吸収量・排出量算定シート!$CF$17)),幹材積成長量!$L$7:$L$148,0),MATCH(【入力】吸収量・排出量算定シート!$G184,幹材積成長量!$L$7:$N$7,0)))),0)</f>
        <v>0</v>
      </c>
      <c r="CJ184" s="2">
        <f>IFERROR(IF($F184="地位Ⅰ",INDEX(幹材積成長量!$I$7:$K$148,MATCH((【入力】吸収量・排出量算定シート!$H184+(【入力】吸収量・排出量算定シート!CJ$17-【入力】吸収量・排出量算定シート!$CF$17)),幹材積成長量!$I$7:$I$148,0),MATCH(【入力】吸収量・排出量算定シート!$G184,幹材積成長量!$I$7:$K$7,0)),IF($F184="地位Ⅲ",INDEX(幹材積成長量!$O$7:$Q$148,MATCH((【入力】吸収量・排出量算定シート!$H184+(【入力】吸収量・排出量算定シート!CJ$17-【入力】吸収量・排出量算定シート!$CF$17)),幹材積成長量!$O$7:$O$148,0),MATCH(【入力】吸収量・排出量算定シート!$G184,幹材積成長量!$O$7:$Q$7,0)),INDEX(幹材積成長量!$L$7:$N$148,MATCH((【入力】吸収量・排出量算定シート!$H184+(【入力】吸収量・排出量算定シート!CJ$17-【入力】吸収量・排出量算定シート!$CF$17)),幹材積成長量!$L$7:$L$148,0),MATCH(【入力】吸収量・排出量算定シート!$G184,幹材積成長量!$L$7:$N$7,0)))),0)</f>
        <v>0</v>
      </c>
      <c r="CK184" s="2">
        <f>IFERROR(IF($F184="地位Ⅰ",INDEX(幹材積成長量!$I$7:$K$148,MATCH((【入力】吸収量・排出量算定シート!$H184+(【入力】吸収量・排出量算定シート!CK$17-【入力】吸収量・排出量算定シート!$CF$17)),幹材積成長量!$I$7:$I$148,0),MATCH(【入力】吸収量・排出量算定シート!$G184,幹材積成長量!$I$7:$K$7,0)),IF($F184="地位Ⅲ",INDEX(幹材積成長量!$O$7:$Q$148,MATCH((【入力】吸収量・排出量算定シート!$H184+(【入力】吸収量・排出量算定シート!CK$17-【入力】吸収量・排出量算定シート!$CF$17)),幹材積成長量!$O$7:$O$148,0),MATCH(【入力】吸収量・排出量算定シート!$G184,幹材積成長量!$O$7:$Q$7,0)),INDEX(幹材積成長量!$L$7:$N$148,MATCH((【入力】吸収量・排出量算定シート!$H184+(【入力】吸収量・排出量算定シート!CK$17-【入力】吸収量・排出量算定シート!$CF$17)),幹材積成長量!$L$7:$L$148,0),MATCH(【入力】吸収量・排出量算定シート!$G184,幹材積成長量!$L$7:$N$7,0)))),0)</f>
        <v>0</v>
      </c>
      <c r="CL184" s="2">
        <f>IFERROR(IF($F184="地位Ⅰ",INDEX(幹材積成長量!$I$7:$K$148,MATCH((【入力】吸収量・排出量算定シート!$H184+(【入力】吸収量・排出量算定シート!CL$17-【入力】吸収量・排出量算定シート!$CF$17)),幹材積成長量!$I$7:$I$148,0),MATCH(【入力】吸収量・排出量算定シート!$G184,幹材積成長量!$I$7:$K$7,0)),IF($F184="地位Ⅲ",INDEX(幹材積成長量!$O$7:$Q$148,MATCH((【入力】吸収量・排出量算定シート!$H184+(【入力】吸収量・排出量算定シート!CL$17-【入力】吸収量・排出量算定シート!$CF$17)),幹材積成長量!$O$7:$O$148,0),MATCH(【入力】吸収量・排出量算定シート!$G184,幹材積成長量!$O$7:$Q$7,0)),INDEX(幹材積成長量!$L$7:$N$148,MATCH((【入力】吸収量・排出量算定シート!$H184+(【入力】吸収量・排出量算定シート!CL$17-【入力】吸収量・排出量算定シート!$CF$17)),幹材積成長量!$L$7:$L$148,0),MATCH(【入力】吸収量・排出量算定シート!$G184,幹材積成長量!$L$7:$N$7,0)))),0)</f>
        <v>0</v>
      </c>
      <c r="CM184" s="2">
        <f>IFERROR(IF($F184="地位Ⅰ",INDEX(幹材積成長量!$I$7:$K$148,MATCH((【入力】吸収量・排出量算定シート!$H184+(【入力】吸収量・排出量算定シート!CM$17-【入力】吸収量・排出量算定シート!$CF$17)),幹材積成長量!$I$7:$I$148,0),MATCH(【入力】吸収量・排出量算定シート!$G184,幹材積成長量!$I$7:$K$7,0)),IF($F184="地位Ⅲ",INDEX(幹材積成長量!$O$7:$Q$148,MATCH((【入力】吸収量・排出量算定シート!$H184+(【入力】吸収量・排出量算定シート!CM$17-【入力】吸収量・排出量算定シート!$CF$17)),幹材積成長量!$O$7:$O$148,0),MATCH(【入力】吸収量・排出量算定シート!$G184,幹材積成長量!$O$7:$Q$7,0)),INDEX(幹材積成長量!$L$7:$N$148,MATCH((【入力】吸収量・排出量算定シート!$H184+(【入力】吸収量・排出量算定シート!CM$17-【入力】吸収量・排出量算定シート!$CF$17)),幹材積成長量!$L$7:$L$148,0),MATCH(【入力】吸収量・排出量算定シート!$G184,幹材積成長量!$L$7:$N$7,0)))),0)</f>
        <v>0</v>
      </c>
      <c r="CN184" s="2">
        <f>IFERROR(IF($F184="地位Ⅰ",INDEX(幹材積成長量!$I$7:$K$148,MATCH((【入力】吸収量・排出量算定シート!$H184+(【入力】吸収量・排出量算定シート!CN$17-【入力】吸収量・排出量算定シート!$CF$17)),幹材積成長量!$I$7:$I$148,0),MATCH(【入力】吸収量・排出量算定シート!$G184,幹材積成長量!$I$7:$K$7,0)),IF($F184="地位Ⅲ",INDEX(幹材積成長量!$O$7:$Q$148,MATCH((【入力】吸収量・排出量算定シート!$H184+(【入力】吸収量・排出量算定シート!CN$17-【入力】吸収量・排出量算定シート!$CF$17)),幹材積成長量!$O$7:$O$148,0),MATCH(【入力】吸収量・排出量算定シート!$G184,幹材積成長量!$O$7:$Q$7,0)),INDEX(幹材積成長量!$L$7:$N$148,MATCH((【入力】吸収量・排出量算定シート!$H184+(【入力】吸収量・排出量算定シート!CN$17-【入力】吸収量・排出量算定シート!$CF$17)),幹材積成長量!$L$7:$L$148,0),MATCH(【入力】吸収量・排出量算定シート!$G184,幹材積成長量!$L$7:$N$7,0)))),0)</f>
        <v>0</v>
      </c>
      <c r="CO184" s="2">
        <f>IFERROR(IF($F184="地位Ⅰ",INDEX(幹材積成長量!$I$7:$K$148,MATCH((【入力】吸収量・排出量算定シート!$H184+(【入力】吸収量・排出量算定シート!CO$17-【入力】吸収量・排出量算定シート!$CF$17)),幹材積成長量!$I$7:$I$148,0),MATCH(【入力】吸収量・排出量算定シート!$G184,幹材積成長量!$I$7:$K$7,0)),IF($F184="地位Ⅲ",INDEX(幹材積成長量!$O$7:$Q$148,MATCH((【入力】吸収量・排出量算定シート!$H184+(【入力】吸収量・排出量算定シート!CO$17-【入力】吸収量・排出量算定シート!$CF$17)),幹材積成長量!$O$7:$O$148,0),MATCH(【入力】吸収量・排出量算定シート!$G184,幹材積成長量!$O$7:$Q$7,0)),INDEX(幹材積成長量!$L$7:$N$148,MATCH((【入力】吸収量・排出量算定シート!$H184+(【入力】吸収量・排出量算定シート!CO$17-【入力】吸収量・排出量算定シート!$CF$17)),幹材積成長量!$L$7:$L$148,0),MATCH(【入力】吸収量・排出量算定シート!$G184,幹材積成長量!$L$7:$N$7,0)))),0)</f>
        <v>0</v>
      </c>
      <c r="CP184" s="2">
        <f>IFERROR(IF($F184="地位Ⅰ",INDEX(幹材積成長量!$I$7:$K$148,MATCH((【入力】吸収量・排出量算定シート!$H184+(【入力】吸収量・排出量算定シート!CP$17-【入力】吸収量・排出量算定シート!$CF$17)),幹材積成長量!$I$7:$I$148,0),MATCH(【入力】吸収量・排出量算定シート!$G184,幹材積成長量!$I$7:$K$7,0)),IF($F184="地位Ⅲ",INDEX(幹材積成長量!$O$7:$Q$148,MATCH((【入力】吸収量・排出量算定シート!$H184+(【入力】吸収量・排出量算定シート!CP$17-【入力】吸収量・排出量算定シート!$CF$17)),幹材積成長量!$O$7:$O$148,0),MATCH(【入力】吸収量・排出量算定シート!$G184,幹材積成長量!$O$7:$Q$7,0)),INDEX(幹材積成長量!$L$7:$N$148,MATCH((【入力】吸収量・排出量算定シート!$H184+(【入力】吸収量・排出量算定シート!CP$17-【入力】吸収量・排出量算定シート!$CF$17)),幹材積成長量!$L$7:$L$148,0),MATCH(【入力】吸収量・排出量算定シート!$G184,幹材積成長量!$L$7:$N$7,0)))),0)</f>
        <v>0</v>
      </c>
      <c r="CQ184" s="2">
        <f>IFERROR(IF($F184="地位Ⅰ",INDEX(幹材積成長量!$I$7:$K$148,MATCH((【入力】吸収量・排出量算定シート!$H184+(【入力】吸収量・排出量算定シート!CQ$17-【入力】吸収量・排出量算定シート!$CF$17)),幹材積成長量!$I$7:$I$148,0),MATCH(【入力】吸収量・排出量算定シート!$G184,幹材積成長量!$I$7:$K$7,0)),IF($F184="地位Ⅲ",INDEX(幹材積成長量!$O$7:$Q$148,MATCH((【入力】吸収量・排出量算定シート!$H184+(【入力】吸収量・排出量算定シート!CQ$17-【入力】吸収量・排出量算定シート!$CF$17)),幹材積成長量!$O$7:$O$148,0),MATCH(【入力】吸収量・排出量算定シート!$G184,幹材積成長量!$O$7:$Q$7,0)),INDEX(幹材積成長量!$L$7:$N$148,MATCH((【入力】吸収量・排出量算定シート!$H184+(【入力】吸収量・排出量算定シート!CQ$17-【入力】吸収量・排出量算定シート!$CF$17)),幹材積成長量!$L$7:$L$148,0),MATCH(【入力】吸収量・排出量算定シート!$G184,幹材積成長量!$L$7:$N$7,0)))),0)</f>
        <v>0</v>
      </c>
      <c r="CR184" s="2">
        <f>IFERROR(IF($F184="地位Ⅰ",INDEX(幹材積成長量!$I$7:$K$148,MATCH((【入力】吸収量・排出量算定シート!$H184+(【入力】吸収量・排出量算定シート!CR$17-【入力】吸収量・排出量算定シート!$CF$17)),幹材積成長量!$I$7:$I$148,0),MATCH(【入力】吸収量・排出量算定シート!$G184,幹材積成長量!$I$7:$K$7,0)),IF($F184="地位Ⅲ",INDEX(幹材積成長量!$O$7:$Q$148,MATCH((【入力】吸収量・排出量算定シート!$H184+(【入力】吸収量・排出量算定シート!CR$17-【入力】吸収量・排出量算定シート!$CF$17)),幹材積成長量!$O$7:$O$148,0),MATCH(【入力】吸収量・排出量算定シート!$G184,幹材積成長量!$O$7:$Q$7,0)),INDEX(幹材積成長量!$L$7:$N$148,MATCH((【入力】吸収量・排出量算定シート!$H184+(【入力】吸収量・排出量算定シート!CR$17-【入力】吸収量・排出量算定シート!$CF$17)),幹材積成長量!$L$7:$L$148,0),MATCH(【入力】吸収量・排出量算定シート!$G184,幹材積成長量!$L$7:$N$7,0)))),0)</f>
        <v>0</v>
      </c>
      <c r="CS184" s="2">
        <f>IFERROR(IF($F184="地位Ⅰ",INDEX(幹材積成長量!$I$7:$K$148,MATCH((【入力】吸収量・排出量算定シート!$H184+(【入力】吸収量・排出量算定シート!CS$17-【入力】吸収量・排出量算定シート!$CF$17)),幹材積成長量!$I$7:$I$148,0),MATCH(【入力】吸収量・排出量算定シート!$G184,幹材積成長量!$I$7:$K$7,0)),IF($F184="地位Ⅲ",INDEX(幹材積成長量!$O$7:$Q$148,MATCH((【入力】吸収量・排出量算定シート!$H184+(【入力】吸収量・排出量算定シート!CS$17-【入力】吸収量・排出量算定シート!$CF$17)),幹材積成長量!$O$7:$O$148,0),MATCH(【入力】吸収量・排出量算定シート!$G184,幹材積成長量!$O$7:$Q$7,0)),INDEX(幹材積成長量!$L$7:$N$148,MATCH((【入力】吸収量・排出量算定シート!$H184+(【入力】吸収量・排出量算定シート!CS$17-【入力】吸収量・排出量算定シート!$CF$17)),幹材積成長量!$L$7:$L$148,0),MATCH(【入力】吸収量・排出量算定シート!$G184,幹材積成長量!$L$7:$N$7,0)))),0)</f>
        <v>0</v>
      </c>
      <c r="CT184" s="2">
        <f>IFERROR(IF($F184="地位Ⅰ",INDEX(幹材積成長量!$I$7:$K$148,MATCH((【入力】吸収量・排出量算定シート!$H184+(【入力】吸収量・排出量算定シート!CT$17-【入力】吸収量・排出量算定シート!$CF$17)),幹材積成長量!$I$7:$I$148,0),MATCH(【入力】吸収量・排出量算定シート!$G184,幹材積成長量!$I$7:$K$7,0)),IF($F184="地位Ⅲ",INDEX(幹材積成長量!$O$7:$Q$148,MATCH((【入力】吸収量・排出量算定シート!$H184+(【入力】吸収量・排出量算定シート!CT$17-【入力】吸収量・排出量算定シート!$CF$17)),幹材積成長量!$O$7:$O$148,0),MATCH(【入力】吸収量・排出量算定シート!$G184,幹材積成長量!$O$7:$Q$7,0)),INDEX(幹材積成長量!$L$7:$N$148,MATCH((【入力】吸収量・排出量算定シート!$H184+(【入力】吸収量・排出量算定シート!CT$17-【入力】吸収量・排出量算定シート!$CF$17)),幹材積成長量!$L$7:$L$148,0),MATCH(【入力】吸収量・排出量算定シート!$G184,幹材積成長量!$L$7:$N$7,0)))),0)</f>
        <v>0</v>
      </c>
      <c r="CU184" s="2">
        <f>IFERROR(IF($F184="地位Ⅰ",INDEX(幹材積成長量!$I$7:$K$148,MATCH((【入力】吸収量・排出量算定シート!$H184+(【入力】吸収量・排出量算定シート!CU$17-【入力】吸収量・排出量算定シート!$CF$17)),幹材積成長量!$I$7:$I$148,0),MATCH(【入力】吸収量・排出量算定シート!$G184,幹材積成長量!$I$7:$K$7,0)),IF($F184="地位Ⅲ",INDEX(幹材積成長量!$O$7:$Q$148,MATCH((【入力】吸収量・排出量算定シート!$H184+(【入力】吸収量・排出量算定シート!CU$17-【入力】吸収量・排出量算定シート!$CF$17)),幹材積成長量!$O$7:$O$148,0),MATCH(【入力】吸収量・排出量算定シート!$G184,幹材積成長量!$O$7:$Q$7,0)),INDEX(幹材積成長量!$L$7:$N$148,MATCH((【入力】吸収量・排出量算定シート!$H184+(【入力】吸収量・排出量算定シート!CU$17-【入力】吸収量・排出量算定シート!$CF$17)),幹材積成長量!$L$7:$L$148,0),MATCH(【入力】吸収量・排出量算定シート!$G184,幹材積成長量!$L$7:$N$7,0)))),0)</f>
        <v>0</v>
      </c>
      <c r="CV184" s="2">
        <f>IFERROR(IF($F184="地位Ⅰ",INDEX(幹材積成長量!$I$7:$K$148,MATCH((【入力】吸収量・排出量算定シート!$H184+(【入力】吸収量・排出量算定シート!CV$17-【入力】吸収量・排出量算定シート!$CF$17)),幹材積成長量!$I$7:$I$148,0),MATCH(【入力】吸収量・排出量算定シート!$G184,幹材積成長量!$I$7:$K$7,0)),IF($F184="地位Ⅲ",INDEX(幹材積成長量!$O$7:$Q$148,MATCH((【入力】吸収量・排出量算定シート!$H184+(【入力】吸収量・排出量算定シート!CV$17-【入力】吸収量・排出量算定シート!$CF$17)),幹材積成長量!$O$7:$O$148,0),MATCH(【入力】吸収量・排出量算定シート!$G184,幹材積成長量!$O$7:$Q$7,0)),INDEX(幹材積成長量!$L$7:$N$148,MATCH((【入力】吸収量・排出量算定シート!$H184+(【入力】吸収量・排出量算定シート!CV$17-【入力】吸収量・排出量算定シート!$CF$17)),幹材積成長量!$L$7:$L$148,0),MATCH(【入力】吸収量・排出量算定シート!$G184,幹材積成長量!$L$7:$N$7,0)))),0)</f>
        <v>0</v>
      </c>
      <c r="CW184" s="2">
        <f t="shared" si="352"/>
        <v>0</v>
      </c>
      <c r="CX184" s="2">
        <f t="shared" si="353"/>
        <v>0</v>
      </c>
      <c r="CY184" s="2">
        <f t="shared" si="354"/>
        <v>0</v>
      </c>
      <c r="CZ184" s="2">
        <f t="shared" si="355"/>
        <v>0</v>
      </c>
      <c r="DA184" s="2">
        <f t="shared" si="356"/>
        <v>0</v>
      </c>
      <c r="DB184" s="2">
        <f t="shared" si="357"/>
        <v>0</v>
      </c>
      <c r="DC184" s="2">
        <f t="shared" si="358"/>
        <v>0</v>
      </c>
      <c r="DD184" s="2">
        <f t="shared" si="359"/>
        <v>0</v>
      </c>
      <c r="DE184" s="2">
        <f t="shared" si="360"/>
        <v>0</v>
      </c>
      <c r="DF184" s="2">
        <f t="shared" si="361"/>
        <v>0</v>
      </c>
      <c r="DG184" s="2">
        <f t="shared" si="362"/>
        <v>0</v>
      </c>
      <c r="DH184" s="2">
        <f t="shared" si="363"/>
        <v>0</v>
      </c>
      <c r="DI184" s="2">
        <f t="shared" si="364"/>
        <v>0</v>
      </c>
      <c r="DJ184" s="2">
        <f t="shared" si="365"/>
        <v>0</v>
      </c>
      <c r="DK184" s="2">
        <f t="shared" si="366"/>
        <v>0</v>
      </c>
      <c r="DL184" s="2">
        <f t="shared" si="367"/>
        <v>0</v>
      </c>
      <c r="DM184" s="2">
        <f t="shared" si="368"/>
        <v>0</v>
      </c>
      <c r="DN184" s="187">
        <f>IFERROR(IF($F184="地位Ⅰ",INDEX(幹材積成長量!$AE$7:$AG$14,8,MATCH(【入力】吸収量・排出量算定シート!$G184,幹材積成長量!$AE$7:$AG$7,0)),IF($F184="地位Ⅲ",INDEX(幹材積成長量!$AK$7:$AM$14,8,MATCH(【入力】吸収量・排出量算定シート!$G184,幹材積成長量!$AK$7:$AM$7,0)),INDEX(幹材積成長量!$AH$7:$AJ$14,8,MATCH(【入力】吸収量・排出量算定シート!$G184,幹材積成長量!$AH$7:$AJ$7,0)))),0)</f>
        <v>0</v>
      </c>
      <c r="DO184" s="187">
        <f>IFERROR(IF($F184="地位Ⅰ",INDEX(幹材積成長量!$AE$7:$AG$14,8,MATCH(【入力】吸収量・排出量算定シート!$G184,幹材積成長量!$AE$7:$AG$7,0)),IF($F184="地位Ⅲ",INDEX(幹材積成長量!$AK$7:$AM$14,8,MATCH(【入力】吸収量・排出量算定シート!$G184,幹材積成長量!$AK$7:$AM$7,0)),INDEX(幹材積成長量!$AH$7:$AJ$14,8,MATCH(【入力】吸収量・排出量算定シート!$G184,幹材積成長量!$AH$7:$AJ$7,0)))),0)</f>
        <v>0</v>
      </c>
      <c r="DP184" s="187">
        <f>IFERROR(IF($F184="地位Ⅰ",INDEX(幹材積成長量!$AE$7:$AG$14,8,MATCH(【入力】吸収量・排出量算定シート!$G184,幹材積成長量!$AE$7:$AG$7,0)),IF($F184="地位Ⅲ",INDEX(幹材積成長量!$AK$7:$AM$14,8,MATCH(【入力】吸収量・排出量算定シート!$G184,幹材積成長量!$AK$7:$AM$7,0)),INDEX(幹材積成長量!$AH$7:$AJ$14,8,MATCH(【入力】吸収量・排出量算定シート!$G184,幹材積成長量!$AH$7:$AJ$7,0)))),0)</f>
        <v>0</v>
      </c>
      <c r="DQ184" s="187">
        <f>IFERROR(IF($F184="地位Ⅰ",INDEX(幹材積成長量!$AE$7:$AG$14,8,MATCH(【入力】吸収量・排出量算定シート!$G184,幹材積成長量!$AE$7:$AG$7,0)),IF($F184="地位Ⅲ",INDEX(幹材積成長量!$AK$7:$AM$14,8,MATCH(【入力】吸収量・排出量算定シート!$G184,幹材積成長量!$AK$7:$AM$7,0)),INDEX(幹材積成長量!$AH$7:$AJ$14,8,MATCH(【入力】吸収量・排出量算定シート!$G184,幹材積成長量!$AH$7:$AJ$7,0)))),0)</f>
        <v>0</v>
      </c>
      <c r="DR184" s="187">
        <f>IFERROR(IF($F184="地位Ⅰ",INDEX(幹材積成長量!$AE$7:$AG$14,8,MATCH(【入力】吸収量・排出量算定シート!$G184,幹材積成長量!$AE$7:$AG$7,0)),IF($F184="地位Ⅲ",INDEX(幹材積成長量!$AK$7:$AM$14,8,MATCH(【入力】吸収量・排出量算定シート!$G184,幹材積成長量!$AK$7:$AM$7,0)),INDEX(幹材積成長量!$AH$7:$AJ$14,8,MATCH(【入力】吸収量・排出量算定シート!$G184,幹材積成長量!$AH$7:$AJ$7,0)))),0)</f>
        <v>0</v>
      </c>
      <c r="DS184" s="187">
        <f>IFERROR(IF($F184="地位Ⅰ",INDEX(幹材積成長量!$AE$7:$AG$14,8,MATCH(【入力】吸収量・排出量算定シート!$G184,幹材積成長量!$AE$7:$AG$7,0)),IF($F184="地位Ⅲ",INDEX(幹材積成長量!$AK$7:$AM$14,8,MATCH(【入力】吸収量・排出量算定シート!$G184,幹材積成長量!$AK$7:$AM$7,0)),INDEX(幹材積成長量!$AH$7:$AJ$14,8,MATCH(【入力】吸収量・排出量算定シート!$G184,幹材積成長量!$AH$7:$AJ$7,0)))),0)</f>
        <v>0</v>
      </c>
      <c r="DT184" s="187">
        <f>IFERROR(IF($F184="地位Ⅰ",INDEX(幹材積成長量!$AE$7:$AG$14,8,MATCH(【入力】吸収量・排出量算定シート!$G184,幹材積成長量!$AE$7:$AG$7,0)),IF($F184="地位Ⅲ",INDEX(幹材積成長量!$AK$7:$AM$14,8,MATCH(【入力】吸収量・排出量算定シート!$G184,幹材積成長量!$AK$7:$AM$7,0)),INDEX(幹材積成長量!$AH$7:$AJ$14,8,MATCH(【入力】吸収量・排出量算定シート!$G184,幹材積成長量!$AH$7:$AJ$7,0)))),0)</f>
        <v>0</v>
      </c>
      <c r="DU184" s="187">
        <f>IFERROR(IF($F184="地位Ⅰ",INDEX(幹材積成長量!$AE$7:$AG$14,8,MATCH(【入力】吸収量・排出量算定シート!$G184,幹材積成長量!$AE$7:$AG$7,0)),IF($F184="地位Ⅲ",INDEX(幹材積成長量!$AK$7:$AM$14,8,MATCH(【入力】吸収量・排出量算定シート!$G184,幹材積成長量!$AK$7:$AM$7,0)),INDEX(幹材積成長量!$AH$7:$AJ$14,8,MATCH(【入力】吸収量・排出量算定シート!$G184,幹材積成長量!$AH$7:$AJ$7,0)))),0)</f>
        <v>0</v>
      </c>
      <c r="DV184" s="187">
        <f>IFERROR(IF($F184="地位Ⅰ",INDEX(幹材積成長量!$AE$7:$AG$14,8,MATCH(【入力】吸収量・排出量算定シート!$G184,幹材積成長量!$AE$7:$AG$7,0)),IF($F184="地位Ⅲ",INDEX(幹材積成長量!$AK$7:$AM$14,8,MATCH(【入力】吸収量・排出量算定シート!$G184,幹材積成長量!$AK$7:$AM$7,0)),INDEX(幹材積成長量!$AH$7:$AJ$14,8,MATCH(【入力】吸収量・排出量算定シート!$G184,幹材積成長量!$AH$7:$AJ$7,0)))),0)</f>
        <v>0</v>
      </c>
      <c r="DW184" s="187">
        <f>IFERROR(IF($F184="地位Ⅰ",INDEX(幹材積成長量!$AE$7:$AG$14,8,MATCH(【入力】吸収量・排出量算定シート!$G184,幹材積成長量!$AE$7:$AG$7,0)),IF($F184="地位Ⅲ",INDEX(幹材積成長量!$AK$7:$AM$14,8,MATCH(【入力】吸収量・排出量算定シート!$G184,幹材積成長量!$AK$7:$AM$7,0)),INDEX(幹材積成長量!$AH$7:$AJ$14,8,MATCH(【入力】吸収量・排出量算定シート!$G184,幹材積成長量!$AH$7:$AJ$7,0)))),0)</f>
        <v>0</v>
      </c>
      <c r="DX184" s="187">
        <f>IFERROR(IF($F184="地位Ⅰ",INDEX(幹材積成長量!$AE$7:$AG$14,8,MATCH(【入力】吸収量・排出量算定シート!$G184,幹材積成長量!$AE$7:$AG$7,0)),IF($F184="地位Ⅲ",INDEX(幹材積成長量!$AK$7:$AM$14,8,MATCH(【入力】吸収量・排出量算定シート!$G184,幹材積成長量!$AK$7:$AM$7,0)),INDEX(幹材積成長量!$AH$7:$AJ$14,8,MATCH(【入力】吸収量・排出量算定シート!$G184,幹材積成長量!$AH$7:$AJ$7,0)))),0)</f>
        <v>0</v>
      </c>
      <c r="DY184" s="187">
        <f>IFERROR(IF($F184="地位Ⅰ",INDEX(幹材積成長量!$AE$7:$AG$14,8,MATCH(【入力】吸収量・排出量算定シート!$G184,幹材積成長量!$AE$7:$AG$7,0)),IF($F184="地位Ⅲ",INDEX(幹材積成長量!$AK$7:$AM$14,8,MATCH(【入力】吸収量・排出量算定シート!$G184,幹材積成長量!$AK$7:$AM$7,0)),INDEX(幹材積成長量!$AH$7:$AJ$14,8,MATCH(【入力】吸収量・排出量算定シート!$G184,幹材積成長量!$AH$7:$AJ$7,0)))),0)</f>
        <v>0</v>
      </c>
      <c r="DZ184" s="187">
        <f>IFERROR(IF($F184="地位Ⅰ",INDEX(幹材積成長量!$AE$7:$AG$14,8,MATCH(【入力】吸収量・排出量算定シート!$G184,幹材積成長量!$AE$7:$AG$7,0)),IF($F184="地位Ⅲ",INDEX(幹材積成長量!$AK$7:$AM$14,8,MATCH(【入力】吸収量・排出量算定シート!$G184,幹材積成長量!$AK$7:$AM$7,0)),INDEX(幹材積成長量!$AH$7:$AJ$14,8,MATCH(【入力】吸収量・排出量算定シート!$G184,幹材積成長量!$AH$7:$AJ$7,0)))),0)</f>
        <v>0</v>
      </c>
      <c r="EA184" s="187">
        <f>IFERROR(IF($F184="地位Ⅰ",INDEX(幹材積成長量!$AE$7:$AG$14,8,MATCH(【入力】吸収量・排出量算定シート!$G184,幹材積成長量!$AE$7:$AG$7,0)),IF($F184="地位Ⅲ",INDEX(幹材積成長量!$AK$7:$AM$14,8,MATCH(【入力】吸収量・排出量算定シート!$G184,幹材積成長量!$AK$7:$AM$7,0)),INDEX(幹材積成長量!$AH$7:$AJ$14,8,MATCH(【入力】吸収量・排出量算定シート!$G184,幹材積成長量!$AH$7:$AJ$7,0)))),0)</f>
        <v>0</v>
      </c>
      <c r="EB184" s="187">
        <f>IFERROR(IF($F184="地位Ⅰ",INDEX(幹材積成長量!$AE$7:$AG$14,8,MATCH(【入力】吸収量・排出量算定シート!$G184,幹材積成長量!$AE$7:$AG$7,0)),IF($F184="地位Ⅲ",INDEX(幹材積成長量!$AK$7:$AM$14,8,MATCH(【入力】吸収量・排出量算定シート!$G184,幹材積成長量!$AK$7:$AM$7,0)),INDEX(幹材積成長量!$AH$7:$AJ$14,8,MATCH(【入力】吸収量・排出量算定シート!$G184,幹材積成長量!$AH$7:$AJ$7,0)))),0)</f>
        <v>0</v>
      </c>
      <c r="EC184" s="187">
        <f>IFERROR(IF($F184="地位Ⅰ",INDEX(幹材積成長量!$AE$7:$AG$14,8,MATCH(【入力】吸収量・排出量算定シート!$G184,幹材積成長量!$AE$7:$AG$7,0)),IF($F184="地位Ⅲ",INDEX(幹材積成長量!$AK$7:$AM$14,8,MATCH(【入力】吸収量・排出量算定シート!$G184,幹材積成長量!$AK$7:$AM$7,0)),INDEX(幹材積成長量!$AH$7:$AJ$14,8,MATCH(【入力】吸収量・排出量算定シート!$G184,幹材積成長量!$AH$7:$AJ$7,0)))),0)</f>
        <v>0</v>
      </c>
      <c r="ED184" s="186">
        <f t="shared" si="369"/>
        <v>0</v>
      </c>
      <c r="EE184" s="186">
        <f t="shared" si="370"/>
        <v>0</v>
      </c>
      <c r="EF184" s="186">
        <f t="shared" si="371"/>
        <v>0</v>
      </c>
      <c r="EG184" s="186">
        <f t="shared" si="372"/>
        <v>0</v>
      </c>
      <c r="EH184" s="186">
        <f t="shared" si="373"/>
        <v>0</v>
      </c>
      <c r="EI184" s="186">
        <f t="shared" si="374"/>
        <v>0</v>
      </c>
      <c r="EJ184" s="186">
        <f t="shared" si="375"/>
        <v>0</v>
      </c>
      <c r="EK184" s="186">
        <f t="shared" si="376"/>
        <v>0</v>
      </c>
      <c r="EL184" s="186">
        <f t="shared" si="377"/>
        <v>0</v>
      </c>
      <c r="EM184" s="186">
        <f t="shared" si="378"/>
        <v>0</v>
      </c>
      <c r="EN184" s="186">
        <f t="shared" si="379"/>
        <v>0</v>
      </c>
      <c r="EO184" s="186">
        <f t="shared" si="380"/>
        <v>0</v>
      </c>
      <c r="EP184" s="186">
        <f t="shared" si="381"/>
        <v>0</v>
      </c>
      <c r="EQ184" s="186">
        <f t="shared" si="382"/>
        <v>0</v>
      </c>
      <c r="ER184" s="186">
        <f t="shared" si="383"/>
        <v>0</v>
      </c>
      <c r="ES184" s="186">
        <f t="shared" si="384"/>
        <v>0</v>
      </c>
      <c r="ET184" s="186">
        <f t="shared" si="385"/>
        <v>0</v>
      </c>
    </row>
    <row r="185" spans="2:150" x14ac:dyDescent="0.3">
      <c r="B185" s="3"/>
      <c r="C185" s="3"/>
      <c r="D185" s="3"/>
      <c r="E185" s="3"/>
      <c r="G185" s="217"/>
      <c r="J185" s="3"/>
      <c r="M185" s="187">
        <f>IFERROR(IF($F185="地位Ⅰ",INDEX(幹材積成長量!$S$7:$U$148,MATCH(【入力】吸収量・排出量算定シート!$H185+(M$17-$M$17),幹材積成長量!$S$7:$S$148,0),MATCH($G185,幹材積成長量!$S$7:$U$7,0)),IF($F185="地位Ⅲ",INDEX(幹材積成長量!$Y$7:$AA$148,MATCH(【入力】吸収量・排出量算定シート!$H185+(M$17-$M$17),幹材積成長量!$Y$7:$Y$148,0),MATCH($G185,幹材積成長量!$Y$7:$AA$7,0)),INDEX(幹材積成長量!$V$7:$X$148,MATCH(【入力】吸収量・排出量算定シート!$H185+(M$17-$M$17),幹材積成長量!$V$7:$V$148,0),MATCH($G185,幹材積成長量!$V$7:$X$7,0)))),0)</f>
        <v>0</v>
      </c>
      <c r="N185" s="187">
        <f>IFERROR(IF($F185="地位Ⅰ",INDEX(幹材積成長量!$S$7:$U$148,MATCH(【入力】吸収量・排出量算定シート!$H185+(N$17-$M$17),幹材積成長量!$S$7:$S$148,0),MATCH($G185,幹材積成長量!$S$7:$U$7,0)),IF($F185="地位Ⅲ",INDEX(幹材積成長量!$Y$7:$AA$148,MATCH(【入力】吸収量・排出量算定シート!$H185+(N$17-$M$17),幹材積成長量!$Y$7:$Y$148,0),MATCH($G185,幹材積成長量!$Y$7:$AA$7,0)),INDEX(幹材積成長量!$V$7:$X$148,MATCH(【入力】吸収量・排出量算定シート!$H185+(N$17-$M$17),幹材積成長量!$V$7:$V$148,0),MATCH($G185,幹材積成長量!$V$7:$X$7,0)))),0)</f>
        <v>0</v>
      </c>
      <c r="O185" s="187">
        <f>IFERROR(IF($F185="地位Ⅰ",INDEX(幹材積成長量!$S$7:$U$148,MATCH(【入力】吸収量・排出量算定シート!$H185+(O$17-$M$17),幹材積成長量!$S$7:$S$148,0),MATCH($G185,幹材積成長量!$S$7:$U$7,0)),IF($F185="地位Ⅲ",INDEX(幹材積成長量!$Y$7:$AA$148,MATCH(【入力】吸収量・排出量算定シート!$H185+(O$17-$M$17),幹材積成長量!$Y$7:$Y$148,0),MATCH($G185,幹材積成長量!$Y$7:$AA$7,0)),INDEX(幹材積成長量!$V$7:$X$148,MATCH(【入力】吸収量・排出量算定シート!$H185+(O$17-$M$17),幹材積成長量!$V$7:$V$148,0),MATCH($G185,幹材積成長量!$V$7:$X$7,0)))),0)</f>
        <v>0</v>
      </c>
      <c r="P185" s="187">
        <f>IFERROR(IF($F185="地位Ⅰ",INDEX(幹材積成長量!$S$7:$U$148,MATCH(【入力】吸収量・排出量算定シート!$H185+(P$17-$M$17),幹材積成長量!$S$7:$S$148,0),MATCH($G185,幹材積成長量!$S$7:$U$7,0)),IF($F185="地位Ⅲ",INDEX(幹材積成長量!$Y$7:$AA$148,MATCH(【入力】吸収量・排出量算定シート!$H185+(P$17-$M$17),幹材積成長量!$Y$7:$Y$148,0),MATCH($G185,幹材積成長量!$Y$7:$AA$7,0)),INDEX(幹材積成長量!$V$7:$X$148,MATCH(【入力】吸収量・排出量算定シート!$H185+(P$17-$M$17),幹材積成長量!$V$7:$V$148,0),MATCH($G185,幹材積成長量!$V$7:$X$7,0)))),0)</f>
        <v>0</v>
      </c>
      <c r="Q185" s="187">
        <f>IFERROR(IF($F185="地位Ⅰ",INDEX(幹材積成長量!$S$7:$U$148,MATCH(【入力】吸収量・排出量算定シート!$H185+(Q$17-$M$17),幹材積成長量!$S$7:$S$148,0),MATCH($G185,幹材積成長量!$S$7:$U$7,0)),IF($F185="地位Ⅲ",INDEX(幹材積成長量!$Y$7:$AA$148,MATCH(【入力】吸収量・排出量算定シート!$H185+(Q$17-$M$17),幹材積成長量!$Y$7:$Y$148,0),MATCH($G185,幹材積成長量!$Y$7:$AA$7,0)),INDEX(幹材積成長量!$V$7:$X$148,MATCH(【入力】吸収量・排出量算定シート!$H185+(Q$17-$M$17),幹材積成長量!$V$7:$V$148,0),MATCH($G185,幹材積成長量!$V$7:$X$7,0)))),0)</f>
        <v>0</v>
      </c>
      <c r="R185" s="187">
        <f>IFERROR(IF($F185="地位Ⅰ",INDEX(幹材積成長量!$S$7:$U$148,MATCH(【入力】吸収量・排出量算定シート!$H185+(R$17-$M$17),幹材積成長量!$S$7:$S$148,0),MATCH($G185,幹材積成長量!$S$7:$U$7,0)),IF($F185="地位Ⅲ",INDEX(幹材積成長量!$Y$7:$AA$148,MATCH(【入力】吸収量・排出量算定シート!$H185+(R$17-$M$17),幹材積成長量!$Y$7:$Y$148,0),MATCH($G185,幹材積成長量!$Y$7:$AA$7,0)),INDEX(幹材積成長量!$V$7:$X$148,MATCH(【入力】吸収量・排出量算定シート!$H185+(R$17-$M$17),幹材積成長量!$V$7:$V$148,0),MATCH($G185,幹材積成長量!$V$7:$X$7,0)))),0)</f>
        <v>0</v>
      </c>
      <c r="S185" s="187">
        <f>IFERROR(IF($F185="地位Ⅰ",INDEX(幹材積成長量!$S$7:$U$148,MATCH(【入力】吸収量・排出量算定シート!$H185+(S$17-$M$17),幹材積成長量!$S$7:$S$148,0),MATCH($G185,幹材積成長量!$S$7:$U$7,0)),IF($F185="地位Ⅲ",INDEX(幹材積成長量!$Y$7:$AA$148,MATCH(【入力】吸収量・排出量算定シート!$H185+(S$17-$M$17),幹材積成長量!$Y$7:$Y$148,0),MATCH($G185,幹材積成長量!$Y$7:$AA$7,0)),INDEX(幹材積成長量!$V$7:$X$148,MATCH(【入力】吸収量・排出量算定シート!$H185+(S$17-$M$17),幹材積成長量!$V$7:$V$148,0),MATCH($G185,幹材積成長量!$V$7:$X$7,0)))),0)</f>
        <v>0</v>
      </c>
      <c r="T185" s="187">
        <f>IFERROR(IF($F185="地位Ⅰ",INDEX(幹材積成長量!$S$7:$U$148,MATCH(【入力】吸収量・排出量算定シート!$H185+(T$17-$M$17),幹材積成長量!$S$7:$S$148,0),MATCH($G185,幹材積成長量!$S$7:$U$7,0)),IF($F185="地位Ⅲ",INDEX(幹材積成長量!$Y$7:$AA$148,MATCH(【入力】吸収量・排出量算定シート!$H185+(T$17-$M$17),幹材積成長量!$Y$7:$Y$148,0),MATCH($G185,幹材積成長量!$Y$7:$AA$7,0)),INDEX(幹材積成長量!$V$7:$X$148,MATCH(【入力】吸収量・排出量算定シート!$H185+(T$17-$M$17),幹材積成長量!$V$7:$V$148,0),MATCH($G185,幹材積成長量!$V$7:$X$7,0)))),0)</f>
        <v>0</v>
      </c>
      <c r="U185" s="187">
        <f>IFERROR(IF($F185="地位Ⅰ",INDEX(幹材積成長量!$S$7:$U$148,MATCH(【入力】吸収量・排出量算定シート!$H185+(U$17-$M$17),幹材積成長量!$S$7:$S$148,0),MATCH($G185,幹材積成長量!$S$7:$U$7,0)),IF($F185="地位Ⅲ",INDEX(幹材積成長量!$Y$7:$AA$148,MATCH(【入力】吸収量・排出量算定シート!$H185+(U$17-$M$17),幹材積成長量!$Y$7:$Y$148,0),MATCH($G185,幹材積成長量!$Y$7:$AA$7,0)),INDEX(幹材積成長量!$V$7:$X$148,MATCH(【入力】吸収量・排出量算定シート!$H185+(U$17-$M$17),幹材積成長量!$V$7:$V$148,0),MATCH($G185,幹材積成長量!$V$7:$X$7,0)))),0)</f>
        <v>0</v>
      </c>
      <c r="V185" s="187">
        <f>IFERROR(IF($F185="地位Ⅰ",INDEX(幹材積成長量!$S$7:$U$148,MATCH(【入力】吸収量・排出量算定シート!$H185+(V$17-$M$17),幹材積成長量!$S$7:$S$148,0),MATCH($G185,幹材積成長量!$S$7:$U$7,0)),IF($F185="地位Ⅲ",INDEX(幹材積成長量!$Y$7:$AA$148,MATCH(【入力】吸収量・排出量算定シート!$H185+(V$17-$M$17),幹材積成長量!$Y$7:$Y$148,0),MATCH($G185,幹材積成長量!$Y$7:$AA$7,0)),INDEX(幹材積成長量!$V$7:$X$148,MATCH(【入力】吸収量・排出量算定シート!$H185+(V$17-$M$17),幹材積成長量!$V$7:$V$148,0),MATCH($G185,幹材積成長量!$V$7:$X$7,0)))),0)</f>
        <v>0</v>
      </c>
      <c r="W185" s="187">
        <f>IFERROR(IF($F185="地位Ⅰ",INDEX(幹材積成長量!$S$7:$U$148,MATCH(【入力】吸収量・排出量算定シート!$H185+(W$17-$M$17),幹材積成長量!$S$7:$S$148,0),MATCH($G185,幹材積成長量!$S$7:$U$7,0)),IF($F185="地位Ⅲ",INDEX(幹材積成長量!$Y$7:$AA$148,MATCH(【入力】吸収量・排出量算定シート!$H185+(W$17-$M$17),幹材積成長量!$Y$7:$Y$148,0),MATCH($G185,幹材積成長量!$Y$7:$AA$7,0)),INDEX(幹材積成長量!$V$7:$X$148,MATCH(【入力】吸収量・排出量算定シート!$H185+(W$17-$M$17),幹材積成長量!$V$7:$V$148,0),MATCH($G185,幹材積成長量!$V$7:$X$7,0)))),0)</f>
        <v>0</v>
      </c>
      <c r="X185" s="187">
        <f>IFERROR(IF($F185="地位Ⅰ",INDEX(幹材積成長量!$S$7:$U$148,MATCH(【入力】吸収量・排出量算定シート!$H185+(X$17-$M$17),幹材積成長量!$S$7:$S$148,0),MATCH($G185,幹材積成長量!$S$7:$U$7,0)),IF($F185="地位Ⅲ",INDEX(幹材積成長量!$Y$7:$AA$148,MATCH(【入力】吸収量・排出量算定シート!$H185+(X$17-$M$17),幹材積成長量!$Y$7:$Y$148,0),MATCH($G185,幹材積成長量!$Y$7:$AA$7,0)),INDEX(幹材積成長量!$V$7:$X$148,MATCH(【入力】吸収量・排出量算定シート!$H185+(X$17-$M$17),幹材積成長量!$V$7:$V$148,0),MATCH($G185,幹材積成長量!$V$7:$X$7,0)))),0)</f>
        <v>0</v>
      </c>
      <c r="Y185" s="187">
        <f>IFERROR(IF($F185="地位Ⅰ",INDEX(幹材積成長量!$S$7:$U$148,MATCH(【入力】吸収量・排出量算定シート!$H185+(Y$17-$M$17),幹材積成長量!$S$7:$S$148,0),MATCH($G185,幹材積成長量!$S$7:$U$7,0)),IF($F185="地位Ⅲ",INDEX(幹材積成長量!$Y$7:$AA$148,MATCH(【入力】吸収量・排出量算定シート!$H185+(Y$17-$M$17),幹材積成長量!$Y$7:$Y$148,0),MATCH($G185,幹材積成長量!$Y$7:$AA$7,0)),INDEX(幹材積成長量!$V$7:$X$148,MATCH(【入力】吸収量・排出量算定シート!$H185+(Y$17-$M$17),幹材積成長量!$V$7:$V$148,0),MATCH($G185,幹材積成長量!$V$7:$X$7,0)))),0)</f>
        <v>0</v>
      </c>
      <c r="Z185" s="187">
        <f>IFERROR(IF($F185="地位Ⅰ",INDEX(幹材積成長量!$S$7:$U$148,MATCH(【入力】吸収量・排出量算定シート!$H185+(Z$17-$M$17),幹材積成長量!$S$7:$S$148,0),MATCH($G185,幹材積成長量!$S$7:$U$7,0)),IF($F185="地位Ⅲ",INDEX(幹材積成長量!$Y$7:$AA$148,MATCH(【入力】吸収量・排出量算定シート!$H185+(Z$17-$M$17),幹材積成長量!$Y$7:$Y$148,0),MATCH($G185,幹材積成長量!$Y$7:$AA$7,0)),INDEX(幹材積成長量!$V$7:$X$148,MATCH(【入力】吸収量・排出量算定シート!$H185+(Z$17-$M$17),幹材積成長量!$V$7:$V$148,0),MATCH($G185,幹材積成長量!$V$7:$X$7,0)))),0)</f>
        <v>0</v>
      </c>
      <c r="AA185" s="187">
        <f>IFERROR(IF($F185="地位Ⅰ",INDEX(幹材積成長量!$S$7:$U$148,MATCH(【入力】吸収量・排出量算定シート!$H185+(AA$17-$M$17),幹材積成長量!$S$7:$S$148,0),MATCH($G185,幹材積成長量!$S$7:$U$7,0)),IF($F185="地位Ⅲ",INDEX(幹材積成長量!$Y$7:$AA$148,MATCH(【入力】吸収量・排出量算定シート!$H185+(AA$17-$M$17),幹材積成長量!$Y$7:$Y$148,0),MATCH($G185,幹材積成長量!$Y$7:$AA$7,0)),INDEX(幹材積成長量!$V$7:$X$148,MATCH(【入力】吸収量・排出量算定シート!$H185+(AA$17-$M$17),幹材積成長量!$V$7:$V$148,0),MATCH($G185,幹材積成長量!$V$7:$X$7,0)))),0)</f>
        <v>0</v>
      </c>
      <c r="AB185" s="187">
        <f>IFERROR(IF($F185="地位Ⅰ",INDEX(幹材積成長量!$S$7:$U$148,MATCH(【入力】吸収量・排出量算定シート!$H185+(AB$17-$M$17),幹材積成長量!$S$7:$S$148,0),MATCH($G185,幹材積成長量!$S$7:$U$7,0)),IF($F185="地位Ⅲ",INDEX(幹材積成長量!$Y$7:$AA$148,MATCH(【入力】吸収量・排出量算定シート!$H185+(AB$17-$M$17),幹材積成長量!$Y$7:$Y$148,0),MATCH($G185,幹材積成長量!$Y$7:$AA$7,0)),INDEX(幹材積成長量!$V$7:$X$148,MATCH(【入力】吸収量・排出量算定シート!$H185+(AB$17-$M$17),幹材積成長量!$V$7:$V$148,0),MATCH($G185,幹材積成長量!$V$7:$X$7,0)))),0)</f>
        <v>0</v>
      </c>
      <c r="AC185" s="187">
        <f>IFERROR(IF($F185="地位Ⅰ",INDEX(幹材積成長量!$S$7:$U$148,MATCH(【入力】吸収量・排出量算定シート!$H185+(AC$17-$M$17),幹材積成長量!$S$7:$S$148,0),MATCH($G185,幹材積成長量!$S$7:$U$7,0)),IF($F185="地位Ⅲ",INDEX(幹材積成長量!$Y$7:$AA$148,MATCH(【入力】吸収量・排出量算定シート!$H185+(AC$17-$M$17),幹材積成長量!$Y$7:$Y$148,0),MATCH($G185,幹材積成長量!$Y$7:$AA$7,0)),INDEX(幹材積成長量!$V$7:$X$148,MATCH(【入力】吸収量・排出量算定シート!$H185+(AC$17-$M$17),幹材積成長量!$V$7:$V$148,0),MATCH($G185,幹材積成長量!$V$7:$X$7,0)))),0)</f>
        <v>0</v>
      </c>
      <c r="AD185" s="2">
        <f>IFERROR(INDEX('BEF（拡大係数）'!$A$4:$AO$154,MATCH(【入力】吸収量・排出量算定シート!$H185,'BEF（拡大係数）'!$A$4:$A$154,0),MATCH($G185,'BEF（拡大係数）'!$A$4:$AO$4,0)),0)</f>
        <v>0</v>
      </c>
      <c r="AE185" s="2">
        <f>IFERROR(INDEX('BEF（拡大係数）'!$A$4:$AO$154,MATCH(【入力】吸収量・排出量算定シート!$H185,'BEF（拡大係数）'!$A$4:$A$154,0),MATCH($G185,'BEF（拡大係数）'!$A$4:$AO$4,0)),0)</f>
        <v>0</v>
      </c>
      <c r="AF185" s="2">
        <f>IFERROR(INDEX('BEF（拡大係数）'!$A$4:$AO$154,MATCH(【入力】吸収量・排出量算定シート!$H185,'BEF（拡大係数）'!$A$4:$A$154,0),MATCH($G185,'BEF（拡大係数）'!$A$4:$AO$4,0)),0)</f>
        <v>0</v>
      </c>
      <c r="AG185" s="2">
        <f>IFERROR(INDEX('BEF（拡大係数）'!$A$4:$AO$154,MATCH(【入力】吸収量・排出量算定シート!$H185,'BEF（拡大係数）'!$A$4:$A$154,0),MATCH($G185,'BEF（拡大係数）'!$A$4:$AO$4,0)),0)</f>
        <v>0</v>
      </c>
      <c r="AH185" s="2">
        <f>IFERROR(INDEX('BEF（拡大係数）'!$A$4:$AO$154,MATCH(【入力】吸収量・排出量算定シート!$H185,'BEF（拡大係数）'!$A$4:$A$154,0),MATCH($G185,'BEF（拡大係数）'!$A$4:$AO$4,0)),0)</f>
        <v>0</v>
      </c>
      <c r="AI185" s="2">
        <f>IFERROR(INDEX('BEF（拡大係数）'!$A$4:$AO$154,MATCH(【入力】吸収量・排出量算定シート!$H185,'BEF（拡大係数）'!$A$4:$A$154,0),MATCH($G185,'BEF（拡大係数）'!$A$4:$AO$4,0)),0)</f>
        <v>0</v>
      </c>
      <c r="AJ185" s="2">
        <f>IFERROR(INDEX('BEF（拡大係数）'!$A$4:$AO$154,MATCH(【入力】吸収量・排出量算定シート!$H185,'BEF（拡大係数）'!$A$4:$A$154,0),MATCH($G185,'BEF（拡大係数）'!$A$4:$AO$4,0)),0)</f>
        <v>0</v>
      </c>
      <c r="AK185" s="2">
        <f>IFERROR(INDEX('BEF（拡大係数）'!$A$4:$AO$154,MATCH(【入力】吸収量・排出量算定シート!$H185,'BEF（拡大係数）'!$A$4:$A$154,0),MATCH($G185,'BEF（拡大係数）'!$A$4:$AO$4,0)),0)</f>
        <v>0</v>
      </c>
      <c r="AL185" s="2">
        <f>IFERROR(INDEX('BEF（拡大係数）'!$A$4:$AO$154,MATCH(【入力】吸収量・排出量算定シート!$H185,'BEF（拡大係数）'!$A$4:$A$154,0),MATCH($G185,'BEF（拡大係数）'!$A$4:$AO$4,0)),0)</f>
        <v>0</v>
      </c>
      <c r="AM185" s="2">
        <f>IFERROR(INDEX('BEF（拡大係数）'!$A$4:$AO$154,MATCH(【入力】吸収量・排出量算定シート!$H185,'BEF（拡大係数）'!$A$4:$A$154,0),MATCH($G185,'BEF（拡大係数）'!$A$4:$AO$4,0)),0)</f>
        <v>0</v>
      </c>
      <c r="AN185" s="2">
        <f>IFERROR(INDEX('BEF（拡大係数）'!$A$4:$AO$154,MATCH(【入力】吸収量・排出量算定シート!$H185,'BEF（拡大係数）'!$A$4:$A$154,0),MATCH($G185,'BEF（拡大係数）'!$A$4:$AO$4,0)),0)</f>
        <v>0</v>
      </c>
      <c r="AO185" s="2">
        <f>IFERROR(INDEX('BEF（拡大係数）'!$A$4:$AO$154,MATCH(【入力】吸収量・排出量算定シート!$H185,'BEF（拡大係数）'!$A$4:$A$154,0),MATCH($G185,'BEF（拡大係数）'!$A$4:$AO$4,0)),0)</f>
        <v>0</v>
      </c>
      <c r="AP185" s="2">
        <f>IFERROR(INDEX('BEF（拡大係数）'!$A$4:$AO$154,MATCH(【入力】吸収量・排出量算定シート!$H185,'BEF（拡大係数）'!$A$4:$A$154,0),MATCH($G185,'BEF（拡大係数）'!$A$4:$AO$4,0)),0)</f>
        <v>0</v>
      </c>
      <c r="AQ185" s="2">
        <f>IFERROR(INDEX('BEF（拡大係数）'!$A$4:$AO$154,MATCH(【入力】吸収量・排出量算定シート!$H185,'BEF（拡大係数）'!$A$4:$A$154,0),MATCH($G185,'BEF（拡大係数）'!$A$4:$AO$4,0)),0)</f>
        <v>0</v>
      </c>
      <c r="AR185" s="2">
        <f>IFERROR(INDEX('BEF（拡大係数）'!$A$4:$AO$154,MATCH(【入力】吸収量・排出量算定シート!$H185,'BEF（拡大係数）'!$A$4:$A$154,0),MATCH($G185,'BEF（拡大係数）'!$A$4:$AO$4,0)),0)</f>
        <v>0</v>
      </c>
      <c r="AS185" s="2">
        <f>IFERROR(INDEX('BEF（拡大係数）'!$A$4:$AO$154,MATCH(【入力】吸収量・排出量算定シート!$H185,'BEF（拡大係数）'!$A$4:$A$154,0),MATCH($G185,'BEF（拡大係数）'!$A$4:$AO$4,0)),0)</f>
        <v>0</v>
      </c>
      <c r="AT185" s="2">
        <f>IFERROR(INDEX('BEF（拡大係数）'!$A$4:$AO$154,MATCH(【入力】吸収量・排出量算定シート!$H185,'BEF（拡大係数）'!$A$4:$A$154,0),MATCH($G185,'BEF（拡大係数）'!$A$4:$AO$4,0)),0)</f>
        <v>0</v>
      </c>
      <c r="AU185" s="2">
        <f>IFERROR(VLOOKUP($G185,パラメータ_オリジナル!$B$6:$G$45,4,FALSE),0)</f>
        <v>0</v>
      </c>
      <c r="AV185" s="2">
        <f>IFERROR(VLOOKUP($G185,パラメータ_オリジナル!$B$6:$G$45,5,FALSE),0)</f>
        <v>0</v>
      </c>
      <c r="AW185" s="2">
        <f>IFERROR(VLOOKUP($G185,パラメータ_オリジナル!$B$6:$G$45,6,FALSE),0)</f>
        <v>0</v>
      </c>
      <c r="AX185" s="125">
        <f t="shared" si="318"/>
        <v>0</v>
      </c>
      <c r="AY185" s="125">
        <f t="shared" si="319"/>
        <v>0</v>
      </c>
      <c r="AZ185" s="125">
        <f t="shared" si="320"/>
        <v>0</v>
      </c>
      <c r="BA185" s="125">
        <f t="shared" si="321"/>
        <v>0</v>
      </c>
      <c r="BB185" s="125">
        <f t="shared" si="322"/>
        <v>0</v>
      </c>
      <c r="BC185" s="125">
        <f t="shared" si="323"/>
        <v>0</v>
      </c>
      <c r="BD185" s="125">
        <f t="shared" si="324"/>
        <v>0</v>
      </c>
      <c r="BE185" s="125">
        <f t="shared" si="325"/>
        <v>0</v>
      </c>
      <c r="BF185" s="125">
        <f t="shared" si="326"/>
        <v>0</v>
      </c>
      <c r="BG185" s="125">
        <f t="shared" si="327"/>
        <v>0</v>
      </c>
      <c r="BH185" s="125">
        <f t="shared" si="328"/>
        <v>0</v>
      </c>
      <c r="BI185" s="125">
        <f t="shared" si="329"/>
        <v>0</v>
      </c>
      <c r="BJ185" s="125">
        <f t="shared" si="330"/>
        <v>0</v>
      </c>
      <c r="BK185" s="125">
        <f t="shared" si="331"/>
        <v>0</v>
      </c>
      <c r="BL185" s="125">
        <f t="shared" si="332"/>
        <v>0</v>
      </c>
      <c r="BM185" s="125">
        <f t="shared" si="333"/>
        <v>0</v>
      </c>
      <c r="BN185" s="125">
        <f t="shared" si="334"/>
        <v>0</v>
      </c>
      <c r="BO185" s="125">
        <f t="shared" si="335"/>
        <v>0</v>
      </c>
      <c r="BP185" s="125">
        <f t="shared" si="336"/>
        <v>0</v>
      </c>
      <c r="BQ185" s="125">
        <f t="shared" si="337"/>
        <v>0</v>
      </c>
      <c r="BR185" s="125">
        <f t="shared" si="338"/>
        <v>0</v>
      </c>
      <c r="BS185" s="125">
        <f t="shared" si="339"/>
        <v>0</v>
      </c>
      <c r="BT185" s="125">
        <f t="shared" si="340"/>
        <v>0</v>
      </c>
      <c r="BU185" s="125">
        <f t="shared" si="341"/>
        <v>0</v>
      </c>
      <c r="BV185" s="125">
        <f t="shared" si="342"/>
        <v>0</v>
      </c>
      <c r="BW185" s="125">
        <f t="shared" si="343"/>
        <v>0</v>
      </c>
      <c r="BX185" s="125">
        <f t="shared" si="344"/>
        <v>0</v>
      </c>
      <c r="BY185" s="125">
        <f t="shared" si="345"/>
        <v>0</v>
      </c>
      <c r="BZ185" s="125">
        <f t="shared" si="346"/>
        <v>0</v>
      </c>
      <c r="CA185" s="125">
        <f t="shared" si="347"/>
        <v>0</v>
      </c>
      <c r="CB185" s="125">
        <f t="shared" si="348"/>
        <v>0</v>
      </c>
      <c r="CC185" s="125">
        <f t="shared" si="349"/>
        <v>0</v>
      </c>
      <c r="CD185" s="125">
        <f t="shared" si="350"/>
        <v>0</v>
      </c>
      <c r="CE185" s="125">
        <f t="shared" si="351"/>
        <v>0</v>
      </c>
      <c r="CF185" s="2">
        <f>IFERROR(IF($F185="地位Ⅰ",INDEX(幹材積成長量!$I$7:$K$148,MATCH((【入力】吸収量・排出量算定シート!$H185+(【入力】吸収量・排出量算定シート!CF$17-【入力】吸収量・排出量算定シート!$CF$17)),幹材積成長量!$I$7:$I$148,0),MATCH(【入力】吸収量・排出量算定シート!$G185,幹材積成長量!$I$7:$K$7,0)),IF($F185="地位Ⅲ",INDEX(幹材積成長量!$O$7:$Q$148,MATCH((【入力】吸収量・排出量算定シート!$H185+(【入力】吸収量・排出量算定シート!CF$17-【入力】吸収量・排出量算定シート!$CF$17)),幹材積成長量!$O$7:$O$148,0),MATCH(【入力】吸収量・排出量算定シート!$G185,幹材積成長量!$O$7:$Q$7,0)),INDEX(幹材積成長量!$L$7:$N$148,MATCH((【入力】吸収量・排出量算定シート!$H185+(【入力】吸収量・排出量算定シート!CF$17-【入力】吸収量・排出量算定シート!$CF$17)),幹材積成長量!$L$7:$L$148,0),MATCH(【入力】吸収量・排出量算定シート!$G185,幹材積成長量!$L$7:$N$7,0)))),0)</f>
        <v>0</v>
      </c>
      <c r="CG185" s="2">
        <f>IFERROR(IF($F185="地位Ⅰ",INDEX(幹材積成長量!$I$7:$K$148,MATCH((【入力】吸収量・排出量算定シート!$H185+(【入力】吸収量・排出量算定シート!CG$17-【入力】吸収量・排出量算定シート!$CF$17)),幹材積成長量!$I$7:$I$148,0),MATCH(【入力】吸収量・排出量算定シート!$G185,幹材積成長量!$I$7:$K$7,0)),IF($F185="地位Ⅲ",INDEX(幹材積成長量!$O$7:$Q$148,MATCH((【入力】吸収量・排出量算定シート!$H185+(【入力】吸収量・排出量算定シート!CG$17-【入力】吸収量・排出量算定シート!$CF$17)),幹材積成長量!$O$7:$O$148,0),MATCH(【入力】吸収量・排出量算定シート!$G185,幹材積成長量!$O$7:$Q$7,0)),INDEX(幹材積成長量!$L$7:$N$148,MATCH((【入力】吸収量・排出量算定シート!$H185+(【入力】吸収量・排出量算定シート!CG$17-【入力】吸収量・排出量算定シート!$CF$17)),幹材積成長量!$L$7:$L$148,0),MATCH(【入力】吸収量・排出量算定シート!$G185,幹材積成長量!$L$7:$N$7,0)))),0)</f>
        <v>0</v>
      </c>
      <c r="CH185" s="2">
        <f>IFERROR(IF($F185="地位Ⅰ",INDEX(幹材積成長量!$I$7:$K$148,MATCH((【入力】吸収量・排出量算定シート!$H185+(【入力】吸収量・排出量算定シート!CH$17-【入力】吸収量・排出量算定シート!$CF$17)),幹材積成長量!$I$7:$I$148,0),MATCH(【入力】吸収量・排出量算定シート!$G185,幹材積成長量!$I$7:$K$7,0)),IF($F185="地位Ⅲ",INDEX(幹材積成長量!$O$7:$Q$148,MATCH((【入力】吸収量・排出量算定シート!$H185+(【入力】吸収量・排出量算定シート!CH$17-【入力】吸収量・排出量算定シート!$CF$17)),幹材積成長量!$O$7:$O$148,0),MATCH(【入力】吸収量・排出量算定シート!$G185,幹材積成長量!$O$7:$Q$7,0)),INDEX(幹材積成長量!$L$7:$N$148,MATCH((【入力】吸収量・排出量算定シート!$H185+(【入力】吸収量・排出量算定シート!CH$17-【入力】吸収量・排出量算定シート!$CF$17)),幹材積成長量!$L$7:$L$148,0),MATCH(【入力】吸収量・排出量算定シート!$G185,幹材積成長量!$L$7:$N$7,0)))),0)</f>
        <v>0</v>
      </c>
      <c r="CI185" s="2">
        <f>IFERROR(IF($F185="地位Ⅰ",INDEX(幹材積成長量!$I$7:$K$148,MATCH((【入力】吸収量・排出量算定シート!$H185+(【入力】吸収量・排出量算定シート!CI$17-【入力】吸収量・排出量算定シート!$CF$17)),幹材積成長量!$I$7:$I$148,0),MATCH(【入力】吸収量・排出量算定シート!$G185,幹材積成長量!$I$7:$K$7,0)),IF($F185="地位Ⅲ",INDEX(幹材積成長量!$O$7:$Q$148,MATCH((【入力】吸収量・排出量算定シート!$H185+(【入力】吸収量・排出量算定シート!CI$17-【入力】吸収量・排出量算定シート!$CF$17)),幹材積成長量!$O$7:$O$148,0),MATCH(【入力】吸収量・排出量算定シート!$G185,幹材積成長量!$O$7:$Q$7,0)),INDEX(幹材積成長量!$L$7:$N$148,MATCH((【入力】吸収量・排出量算定シート!$H185+(【入力】吸収量・排出量算定シート!CI$17-【入力】吸収量・排出量算定シート!$CF$17)),幹材積成長量!$L$7:$L$148,0),MATCH(【入力】吸収量・排出量算定シート!$G185,幹材積成長量!$L$7:$N$7,0)))),0)</f>
        <v>0</v>
      </c>
      <c r="CJ185" s="2">
        <f>IFERROR(IF($F185="地位Ⅰ",INDEX(幹材積成長量!$I$7:$K$148,MATCH((【入力】吸収量・排出量算定シート!$H185+(【入力】吸収量・排出量算定シート!CJ$17-【入力】吸収量・排出量算定シート!$CF$17)),幹材積成長量!$I$7:$I$148,0),MATCH(【入力】吸収量・排出量算定シート!$G185,幹材積成長量!$I$7:$K$7,0)),IF($F185="地位Ⅲ",INDEX(幹材積成長量!$O$7:$Q$148,MATCH((【入力】吸収量・排出量算定シート!$H185+(【入力】吸収量・排出量算定シート!CJ$17-【入力】吸収量・排出量算定シート!$CF$17)),幹材積成長量!$O$7:$O$148,0),MATCH(【入力】吸収量・排出量算定シート!$G185,幹材積成長量!$O$7:$Q$7,0)),INDEX(幹材積成長量!$L$7:$N$148,MATCH((【入力】吸収量・排出量算定シート!$H185+(【入力】吸収量・排出量算定シート!CJ$17-【入力】吸収量・排出量算定シート!$CF$17)),幹材積成長量!$L$7:$L$148,0),MATCH(【入力】吸収量・排出量算定シート!$G185,幹材積成長量!$L$7:$N$7,0)))),0)</f>
        <v>0</v>
      </c>
      <c r="CK185" s="2">
        <f>IFERROR(IF($F185="地位Ⅰ",INDEX(幹材積成長量!$I$7:$K$148,MATCH((【入力】吸収量・排出量算定シート!$H185+(【入力】吸収量・排出量算定シート!CK$17-【入力】吸収量・排出量算定シート!$CF$17)),幹材積成長量!$I$7:$I$148,0),MATCH(【入力】吸収量・排出量算定シート!$G185,幹材積成長量!$I$7:$K$7,0)),IF($F185="地位Ⅲ",INDEX(幹材積成長量!$O$7:$Q$148,MATCH((【入力】吸収量・排出量算定シート!$H185+(【入力】吸収量・排出量算定シート!CK$17-【入力】吸収量・排出量算定シート!$CF$17)),幹材積成長量!$O$7:$O$148,0),MATCH(【入力】吸収量・排出量算定シート!$G185,幹材積成長量!$O$7:$Q$7,0)),INDEX(幹材積成長量!$L$7:$N$148,MATCH((【入力】吸収量・排出量算定シート!$H185+(【入力】吸収量・排出量算定シート!CK$17-【入力】吸収量・排出量算定シート!$CF$17)),幹材積成長量!$L$7:$L$148,0),MATCH(【入力】吸収量・排出量算定シート!$G185,幹材積成長量!$L$7:$N$7,0)))),0)</f>
        <v>0</v>
      </c>
      <c r="CL185" s="2">
        <f>IFERROR(IF($F185="地位Ⅰ",INDEX(幹材積成長量!$I$7:$K$148,MATCH((【入力】吸収量・排出量算定シート!$H185+(【入力】吸収量・排出量算定シート!CL$17-【入力】吸収量・排出量算定シート!$CF$17)),幹材積成長量!$I$7:$I$148,0),MATCH(【入力】吸収量・排出量算定シート!$G185,幹材積成長量!$I$7:$K$7,0)),IF($F185="地位Ⅲ",INDEX(幹材積成長量!$O$7:$Q$148,MATCH((【入力】吸収量・排出量算定シート!$H185+(【入力】吸収量・排出量算定シート!CL$17-【入力】吸収量・排出量算定シート!$CF$17)),幹材積成長量!$O$7:$O$148,0),MATCH(【入力】吸収量・排出量算定シート!$G185,幹材積成長量!$O$7:$Q$7,0)),INDEX(幹材積成長量!$L$7:$N$148,MATCH((【入力】吸収量・排出量算定シート!$H185+(【入力】吸収量・排出量算定シート!CL$17-【入力】吸収量・排出量算定シート!$CF$17)),幹材積成長量!$L$7:$L$148,0),MATCH(【入力】吸収量・排出量算定シート!$G185,幹材積成長量!$L$7:$N$7,0)))),0)</f>
        <v>0</v>
      </c>
      <c r="CM185" s="2">
        <f>IFERROR(IF($F185="地位Ⅰ",INDEX(幹材積成長量!$I$7:$K$148,MATCH((【入力】吸収量・排出量算定シート!$H185+(【入力】吸収量・排出量算定シート!CM$17-【入力】吸収量・排出量算定シート!$CF$17)),幹材積成長量!$I$7:$I$148,0),MATCH(【入力】吸収量・排出量算定シート!$G185,幹材積成長量!$I$7:$K$7,0)),IF($F185="地位Ⅲ",INDEX(幹材積成長量!$O$7:$Q$148,MATCH((【入力】吸収量・排出量算定シート!$H185+(【入力】吸収量・排出量算定シート!CM$17-【入力】吸収量・排出量算定シート!$CF$17)),幹材積成長量!$O$7:$O$148,0),MATCH(【入力】吸収量・排出量算定シート!$G185,幹材積成長量!$O$7:$Q$7,0)),INDEX(幹材積成長量!$L$7:$N$148,MATCH((【入力】吸収量・排出量算定シート!$H185+(【入力】吸収量・排出量算定シート!CM$17-【入力】吸収量・排出量算定シート!$CF$17)),幹材積成長量!$L$7:$L$148,0),MATCH(【入力】吸収量・排出量算定シート!$G185,幹材積成長量!$L$7:$N$7,0)))),0)</f>
        <v>0</v>
      </c>
      <c r="CN185" s="2">
        <f>IFERROR(IF($F185="地位Ⅰ",INDEX(幹材積成長量!$I$7:$K$148,MATCH((【入力】吸収量・排出量算定シート!$H185+(【入力】吸収量・排出量算定シート!CN$17-【入力】吸収量・排出量算定シート!$CF$17)),幹材積成長量!$I$7:$I$148,0),MATCH(【入力】吸収量・排出量算定シート!$G185,幹材積成長量!$I$7:$K$7,0)),IF($F185="地位Ⅲ",INDEX(幹材積成長量!$O$7:$Q$148,MATCH((【入力】吸収量・排出量算定シート!$H185+(【入力】吸収量・排出量算定シート!CN$17-【入力】吸収量・排出量算定シート!$CF$17)),幹材積成長量!$O$7:$O$148,0),MATCH(【入力】吸収量・排出量算定シート!$G185,幹材積成長量!$O$7:$Q$7,0)),INDEX(幹材積成長量!$L$7:$N$148,MATCH((【入力】吸収量・排出量算定シート!$H185+(【入力】吸収量・排出量算定シート!CN$17-【入力】吸収量・排出量算定シート!$CF$17)),幹材積成長量!$L$7:$L$148,0),MATCH(【入力】吸収量・排出量算定シート!$G185,幹材積成長量!$L$7:$N$7,0)))),0)</f>
        <v>0</v>
      </c>
      <c r="CO185" s="2">
        <f>IFERROR(IF($F185="地位Ⅰ",INDEX(幹材積成長量!$I$7:$K$148,MATCH((【入力】吸収量・排出量算定シート!$H185+(【入力】吸収量・排出量算定シート!CO$17-【入力】吸収量・排出量算定シート!$CF$17)),幹材積成長量!$I$7:$I$148,0),MATCH(【入力】吸収量・排出量算定シート!$G185,幹材積成長量!$I$7:$K$7,0)),IF($F185="地位Ⅲ",INDEX(幹材積成長量!$O$7:$Q$148,MATCH((【入力】吸収量・排出量算定シート!$H185+(【入力】吸収量・排出量算定シート!CO$17-【入力】吸収量・排出量算定シート!$CF$17)),幹材積成長量!$O$7:$O$148,0),MATCH(【入力】吸収量・排出量算定シート!$G185,幹材積成長量!$O$7:$Q$7,0)),INDEX(幹材積成長量!$L$7:$N$148,MATCH((【入力】吸収量・排出量算定シート!$H185+(【入力】吸収量・排出量算定シート!CO$17-【入力】吸収量・排出量算定シート!$CF$17)),幹材積成長量!$L$7:$L$148,0),MATCH(【入力】吸収量・排出量算定シート!$G185,幹材積成長量!$L$7:$N$7,0)))),0)</f>
        <v>0</v>
      </c>
      <c r="CP185" s="2">
        <f>IFERROR(IF($F185="地位Ⅰ",INDEX(幹材積成長量!$I$7:$K$148,MATCH((【入力】吸収量・排出量算定シート!$H185+(【入力】吸収量・排出量算定シート!CP$17-【入力】吸収量・排出量算定シート!$CF$17)),幹材積成長量!$I$7:$I$148,0),MATCH(【入力】吸収量・排出量算定シート!$G185,幹材積成長量!$I$7:$K$7,0)),IF($F185="地位Ⅲ",INDEX(幹材積成長量!$O$7:$Q$148,MATCH((【入力】吸収量・排出量算定シート!$H185+(【入力】吸収量・排出量算定シート!CP$17-【入力】吸収量・排出量算定シート!$CF$17)),幹材積成長量!$O$7:$O$148,0),MATCH(【入力】吸収量・排出量算定シート!$G185,幹材積成長量!$O$7:$Q$7,0)),INDEX(幹材積成長量!$L$7:$N$148,MATCH((【入力】吸収量・排出量算定シート!$H185+(【入力】吸収量・排出量算定シート!CP$17-【入力】吸収量・排出量算定シート!$CF$17)),幹材積成長量!$L$7:$L$148,0),MATCH(【入力】吸収量・排出量算定シート!$G185,幹材積成長量!$L$7:$N$7,0)))),0)</f>
        <v>0</v>
      </c>
      <c r="CQ185" s="2">
        <f>IFERROR(IF($F185="地位Ⅰ",INDEX(幹材積成長量!$I$7:$K$148,MATCH((【入力】吸収量・排出量算定シート!$H185+(【入力】吸収量・排出量算定シート!CQ$17-【入力】吸収量・排出量算定シート!$CF$17)),幹材積成長量!$I$7:$I$148,0),MATCH(【入力】吸収量・排出量算定シート!$G185,幹材積成長量!$I$7:$K$7,0)),IF($F185="地位Ⅲ",INDEX(幹材積成長量!$O$7:$Q$148,MATCH((【入力】吸収量・排出量算定シート!$H185+(【入力】吸収量・排出量算定シート!CQ$17-【入力】吸収量・排出量算定シート!$CF$17)),幹材積成長量!$O$7:$O$148,0),MATCH(【入力】吸収量・排出量算定シート!$G185,幹材積成長量!$O$7:$Q$7,0)),INDEX(幹材積成長量!$L$7:$N$148,MATCH((【入力】吸収量・排出量算定シート!$H185+(【入力】吸収量・排出量算定シート!CQ$17-【入力】吸収量・排出量算定シート!$CF$17)),幹材積成長量!$L$7:$L$148,0),MATCH(【入力】吸収量・排出量算定シート!$G185,幹材積成長量!$L$7:$N$7,0)))),0)</f>
        <v>0</v>
      </c>
      <c r="CR185" s="2">
        <f>IFERROR(IF($F185="地位Ⅰ",INDEX(幹材積成長量!$I$7:$K$148,MATCH((【入力】吸収量・排出量算定シート!$H185+(【入力】吸収量・排出量算定シート!CR$17-【入力】吸収量・排出量算定シート!$CF$17)),幹材積成長量!$I$7:$I$148,0),MATCH(【入力】吸収量・排出量算定シート!$G185,幹材積成長量!$I$7:$K$7,0)),IF($F185="地位Ⅲ",INDEX(幹材積成長量!$O$7:$Q$148,MATCH((【入力】吸収量・排出量算定シート!$H185+(【入力】吸収量・排出量算定シート!CR$17-【入力】吸収量・排出量算定シート!$CF$17)),幹材積成長量!$O$7:$O$148,0),MATCH(【入力】吸収量・排出量算定シート!$G185,幹材積成長量!$O$7:$Q$7,0)),INDEX(幹材積成長量!$L$7:$N$148,MATCH((【入力】吸収量・排出量算定シート!$H185+(【入力】吸収量・排出量算定シート!CR$17-【入力】吸収量・排出量算定シート!$CF$17)),幹材積成長量!$L$7:$L$148,0),MATCH(【入力】吸収量・排出量算定シート!$G185,幹材積成長量!$L$7:$N$7,0)))),0)</f>
        <v>0</v>
      </c>
      <c r="CS185" s="2">
        <f>IFERROR(IF($F185="地位Ⅰ",INDEX(幹材積成長量!$I$7:$K$148,MATCH((【入力】吸収量・排出量算定シート!$H185+(【入力】吸収量・排出量算定シート!CS$17-【入力】吸収量・排出量算定シート!$CF$17)),幹材積成長量!$I$7:$I$148,0),MATCH(【入力】吸収量・排出量算定シート!$G185,幹材積成長量!$I$7:$K$7,0)),IF($F185="地位Ⅲ",INDEX(幹材積成長量!$O$7:$Q$148,MATCH((【入力】吸収量・排出量算定シート!$H185+(【入力】吸収量・排出量算定シート!CS$17-【入力】吸収量・排出量算定シート!$CF$17)),幹材積成長量!$O$7:$O$148,0),MATCH(【入力】吸収量・排出量算定シート!$G185,幹材積成長量!$O$7:$Q$7,0)),INDEX(幹材積成長量!$L$7:$N$148,MATCH((【入力】吸収量・排出量算定シート!$H185+(【入力】吸収量・排出量算定シート!CS$17-【入力】吸収量・排出量算定シート!$CF$17)),幹材積成長量!$L$7:$L$148,0),MATCH(【入力】吸収量・排出量算定シート!$G185,幹材積成長量!$L$7:$N$7,0)))),0)</f>
        <v>0</v>
      </c>
      <c r="CT185" s="2">
        <f>IFERROR(IF($F185="地位Ⅰ",INDEX(幹材積成長量!$I$7:$K$148,MATCH((【入力】吸収量・排出量算定シート!$H185+(【入力】吸収量・排出量算定シート!CT$17-【入力】吸収量・排出量算定シート!$CF$17)),幹材積成長量!$I$7:$I$148,0),MATCH(【入力】吸収量・排出量算定シート!$G185,幹材積成長量!$I$7:$K$7,0)),IF($F185="地位Ⅲ",INDEX(幹材積成長量!$O$7:$Q$148,MATCH((【入力】吸収量・排出量算定シート!$H185+(【入力】吸収量・排出量算定シート!CT$17-【入力】吸収量・排出量算定シート!$CF$17)),幹材積成長量!$O$7:$O$148,0),MATCH(【入力】吸収量・排出量算定シート!$G185,幹材積成長量!$O$7:$Q$7,0)),INDEX(幹材積成長量!$L$7:$N$148,MATCH((【入力】吸収量・排出量算定シート!$H185+(【入力】吸収量・排出量算定シート!CT$17-【入力】吸収量・排出量算定シート!$CF$17)),幹材積成長量!$L$7:$L$148,0),MATCH(【入力】吸収量・排出量算定シート!$G185,幹材積成長量!$L$7:$N$7,0)))),0)</f>
        <v>0</v>
      </c>
      <c r="CU185" s="2">
        <f>IFERROR(IF($F185="地位Ⅰ",INDEX(幹材積成長量!$I$7:$K$148,MATCH((【入力】吸収量・排出量算定シート!$H185+(【入力】吸収量・排出量算定シート!CU$17-【入力】吸収量・排出量算定シート!$CF$17)),幹材積成長量!$I$7:$I$148,0),MATCH(【入力】吸収量・排出量算定シート!$G185,幹材積成長量!$I$7:$K$7,0)),IF($F185="地位Ⅲ",INDEX(幹材積成長量!$O$7:$Q$148,MATCH((【入力】吸収量・排出量算定シート!$H185+(【入力】吸収量・排出量算定シート!CU$17-【入力】吸収量・排出量算定シート!$CF$17)),幹材積成長量!$O$7:$O$148,0),MATCH(【入力】吸収量・排出量算定シート!$G185,幹材積成長量!$O$7:$Q$7,0)),INDEX(幹材積成長量!$L$7:$N$148,MATCH((【入力】吸収量・排出量算定シート!$H185+(【入力】吸収量・排出量算定シート!CU$17-【入力】吸収量・排出量算定シート!$CF$17)),幹材積成長量!$L$7:$L$148,0),MATCH(【入力】吸収量・排出量算定シート!$G185,幹材積成長量!$L$7:$N$7,0)))),0)</f>
        <v>0</v>
      </c>
      <c r="CV185" s="2">
        <f>IFERROR(IF($F185="地位Ⅰ",INDEX(幹材積成長量!$I$7:$K$148,MATCH((【入力】吸収量・排出量算定シート!$H185+(【入力】吸収量・排出量算定シート!CV$17-【入力】吸収量・排出量算定シート!$CF$17)),幹材積成長量!$I$7:$I$148,0),MATCH(【入力】吸収量・排出量算定シート!$G185,幹材積成長量!$I$7:$K$7,0)),IF($F185="地位Ⅲ",INDEX(幹材積成長量!$O$7:$Q$148,MATCH((【入力】吸収量・排出量算定シート!$H185+(【入力】吸収量・排出量算定シート!CV$17-【入力】吸収量・排出量算定シート!$CF$17)),幹材積成長量!$O$7:$O$148,0),MATCH(【入力】吸収量・排出量算定シート!$G185,幹材積成長量!$O$7:$Q$7,0)),INDEX(幹材積成長量!$L$7:$N$148,MATCH((【入力】吸収量・排出量算定シート!$H185+(【入力】吸収量・排出量算定シート!CV$17-【入力】吸収量・排出量算定シート!$CF$17)),幹材積成長量!$L$7:$L$148,0),MATCH(【入力】吸収量・排出量算定シート!$G185,幹材積成長量!$L$7:$N$7,0)))),0)</f>
        <v>0</v>
      </c>
      <c r="CW185" s="2">
        <f t="shared" si="352"/>
        <v>0</v>
      </c>
      <c r="CX185" s="2">
        <f t="shared" si="353"/>
        <v>0</v>
      </c>
      <c r="CY185" s="2">
        <f t="shared" si="354"/>
        <v>0</v>
      </c>
      <c r="CZ185" s="2">
        <f t="shared" si="355"/>
        <v>0</v>
      </c>
      <c r="DA185" s="2">
        <f t="shared" si="356"/>
        <v>0</v>
      </c>
      <c r="DB185" s="2">
        <f t="shared" si="357"/>
        <v>0</v>
      </c>
      <c r="DC185" s="2">
        <f t="shared" si="358"/>
        <v>0</v>
      </c>
      <c r="DD185" s="2">
        <f t="shared" si="359"/>
        <v>0</v>
      </c>
      <c r="DE185" s="2">
        <f t="shared" si="360"/>
        <v>0</v>
      </c>
      <c r="DF185" s="2">
        <f t="shared" si="361"/>
        <v>0</v>
      </c>
      <c r="DG185" s="2">
        <f t="shared" si="362"/>
        <v>0</v>
      </c>
      <c r="DH185" s="2">
        <f t="shared" si="363"/>
        <v>0</v>
      </c>
      <c r="DI185" s="2">
        <f t="shared" si="364"/>
        <v>0</v>
      </c>
      <c r="DJ185" s="2">
        <f t="shared" si="365"/>
        <v>0</v>
      </c>
      <c r="DK185" s="2">
        <f t="shared" si="366"/>
        <v>0</v>
      </c>
      <c r="DL185" s="2">
        <f t="shared" si="367"/>
        <v>0</v>
      </c>
      <c r="DM185" s="2">
        <f t="shared" si="368"/>
        <v>0</v>
      </c>
      <c r="DN185" s="187">
        <f>IFERROR(IF($F185="地位Ⅰ",INDEX(幹材積成長量!$AE$7:$AG$14,8,MATCH(【入力】吸収量・排出量算定シート!$G185,幹材積成長量!$AE$7:$AG$7,0)),IF($F185="地位Ⅲ",INDEX(幹材積成長量!$AK$7:$AM$14,8,MATCH(【入力】吸収量・排出量算定シート!$G185,幹材積成長量!$AK$7:$AM$7,0)),INDEX(幹材積成長量!$AH$7:$AJ$14,8,MATCH(【入力】吸収量・排出量算定シート!$G185,幹材積成長量!$AH$7:$AJ$7,0)))),0)</f>
        <v>0</v>
      </c>
      <c r="DO185" s="187">
        <f>IFERROR(IF($F185="地位Ⅰ",INDEX(幹材積成長量!$AE$7:$AG$14,8,MATCH(【入力】吸収量・排出量算定シート!$G185,幹材積成長量!$AE$7:$AG$7,0)),IF($F185="地位Ⅲ",INDEX(幹材積成長量!$AK$7:$AM$14,8,MATCH(【入力】吸収量・排出量算定シート!$G185,幹材積成長量!$AK$7:$AM$7,0)),INDEX(幹材積成長量!$AH$7:$AJ$14,8,MATCH(【入力】吸収量・排出量算定シート!$G185,幹材積成長量!$AH$7:$AJ$7,0)))),0)</f>
        <v>0</v>
      </c>
      <c r="DP185" s="187">
        <f>IFERROR(IF($F185="地位Ⅰ",INDEX(幹材積成長量!$AE$7:$AG$14,8,MATCH(【入力】吸収量・排出量算定シート!$G185,幹材積成長量!$AE$7:$AG$7,0)),IF($F185="地位Ⅲ",INDEX(幹材積成長量!$AK$7:$AM$14,8,MATCH(【入力】吸収量・排出量算定シート!$G185,幹材積成長量!$AK$7:$AM$7,0)),INDEX(幹材積成長量!$AH$7:$AJ$14,8,MATCH(【入力】吸収量・排出量算定シート!$G185,幹材積成長量!$AH$7:$AJ$7,0)))),0)</f>
        <v>0</v>
      </c>
      <c r="DQ185" s="187">
        <f>IFERROR(IF($F185="地位Ⅰ",INDEX(幹材積成長量!$AE$7:$AG$14,8,MATCH(【入力】吸収量・排出量算定シート!$G185,幹材積成長量!$AE$7:$AG$7,0)),IF($F185="地位Ⅲ",INDEX(幹材積成長量!$AK$7:$AM$14,8,MATCH(【入力】吸収量・排出量算定シート!$G185,幹材積成長量!$AK$7:$AM$7,0)),INDEX(幹材積成長量!$AH$7:$AJ$14,8,MATCH(【入力】吸収量・排出量算定シート!$G185,幹材積成長量!$AH$7:$AJ$7,0)))),0)</f>
        <v>0</v>
      </c>
      <c r="DR185" s="187">
        <f>IFERROR(IF($F185="地位Ⅰ",INDEX(幹材積成長量!$AE$7:$AG$14,8,MATCH(【入力】吸収量・排出量算定シート!$G185,幹材積成長量!$AE$7:$AG$7,0)),IF($F185="地位Ⅲ",INDEX(幹材積成長量!$AK$7:$AM$14,8,MATCH(【入力】吸収量・排出量算定シート!$G185,幹材積成長量!$AK$7:$AM$7,0)),INDEX(幹材積成長量!$AH$7:$AJ$14,8,MATCH(【入力】吸収量・排出量算定シート!$G185,幹材積成長量!$AH$7:$AJ$7,0)))),0)</f>
        <v>0</v>
      </c>
      <c r="DS185" s="187">
        <f>IFERROR(IF($F185="地位Ⅰ",INDEX(幹材積成長量!$AE$7:$AG$14,8,MATCH(【入力】吸収量・排出量算定シート!$G185,幹材積成長量!$AE$7:$AG$7,0)),IF($F185="地位Ⅲ",INDEX(幹材積成長量!$AK$7:$AM$14,8,MATCH(【入力】吸収量・排出量算定シート!$G185,幹材積成長量!$AK$7:$AM$7,0)),INDEX(幹材積成長量!$AH$7:$AJ$14,8,MATCH(【入力】吸収量・排出量算定シート!$G185,幹材積成長量!$AH$7:$AJ$7,0)))),0)</f>
        <v>0</v>
      </c>
      <c r="DT185" s="187">
        <f>IFERROR(IF($F185="地位Ⅰ",INDEX(幹材積成長量!$AE$7:$AG$14,8,MATCH(【入力】吸収量・排出量算定シート!$G185,幹材積成長量!$AE$7:$AG$7,0)),IF($F185="地位Ⅲ",INDEX(幹材積成長量!$AK$7:$AM$14,8,MATCH(【入力】吸収量・排出量算定シート!$G185,幹材積成長量!$AK$7:$AM$7,0)),INDEX(幹材積成長量!$AH$7:$AJ$14,8,MATCH(【入力】吸収量・排出量算定シート!$G185,幹材積成長量!$AH$7:$AJ$7,0)))),0)</f>
        <v>0</v>
      </c>
      <c r="DU185" s="187">
        <f>IFERROR(IF($F185="地位Ⅰ",INDEX(幹材積成長量!$AE$7:$AG$14,8,MATCH(【入力】吸収量・排出量算定シート!$G185,幹材積成長量!$AE$7:$AG$7,0)),IF($F185="地位Ⅲ",INDEX(幹材積成長量!$AK$7:$AM$14,8,MATCH(【入力】吸収量・排出量算定シート!$G185,幹材積成長量!$AK$7:$AM$7,0)),INDEX(幹材積成長量!$AH$7:$AJ$14,8,MATCH(【入力】吸収量・排出量算定シート!$G185,幹材積成長量!$AH$7:$AJ$7,0)))),0)</f>
        <v>0</v>
      </c>
      <c r="DV185" s="187">
        <f>IFERROR(IF($F185="地位Ⅰ",INDEX(幹材積成長量!$AE$7:$AG$14,8,MATCH(【入力】吸収量・排出量算定シート!$G185,幹材積成長量!$AE$7:$AG$7,0)),IF($F185="地位Ⅲ",INDEX(幹材積成長量!$AK$7:$AM$14,8,MATCH(【入力】吸収量・排出量算定シート!$G185,幹材積成長量!$AK$7:$AM$7,0)),INDEX(幹材積成長量!$AH$7:$AJ$14,8,MATCH(【入力】吸収量・排出量算定シート!$G185,幹材積成長量!$AH$7:$AJ$7,0)))),0)</f>
        <v>0</v>
      </c>
      <c r="DW185" s="187">
        <f>IFERROR(IF($F185="地位Ⅰ",INDEX(幹材積成長量!$AE$7:$AG$14,8,MATCH(【入力】吸収量・排出量算定シート!$G185,幹材積成長量!$AE$7:$AG$7,0)),IF($F185="地位Ⅲ",INDEX(幹材積成長量!$AK$7:$AM$14,8,MATCH(【入力】吸収量・排出量算定シート!$G185,幹材積成長量!$AK$7:$AM$7,0)),INDEX(幹材積成長量!$AH$7:$AJ$14,8,MATCH(【入力】吸収量・排出量算定シート!$G185,幹材積成長量!$AH$7:$AJ$7,0)))),0)</f>
        <v>0</v>
      </c>
      <c r="DX185" s="187">
        <f>IFERROR(IF($F185="地位Ⅰ",INDEX(幹材積成長量!$AE$7:$AG$14,8,MATCH(【入力】吸収量・排出量算定シート!$G185,幹材積成長量!$AE$7:$AG$7,0)),IF($F185="地位Ⅲ",INDEX(幹材積成長量!$AK$7:$AM$14,8,MATCH(【入力】吸収量・排出量算定シート!$G185,幹材積成長量!$AK$7:$AM$7,0)),INDEX(幹材積成長量!$AH$7:$AJ$14,8,MATCH(【入力】吸収量・排出量算定シート!$G185,幹材積成長量!$AH$7:$AJ$7,0)))),0)</f>
        <v>0</v>
      </c>
      <c r="DY185" s="187">
        <f>IFERROR(IF($F185="地位Ⅰ",INDEX(幹材積成長量!$AE$7:$AG$14,8,MATCH(【入力】吸収量・排出量算定シート!$G185,幹材積成長量!$AE$7:$AG$7,0)),IF($F185="地位Ⅲ",INDEX(幹材積成長量!$AK$7:$AM$14,8,MATCH(【入力】吸収量・排出量算定シート!$G185,幹材積成長量!$AK$7:$AM$7,0)),INDEX(幹材積成長量!$AH$7:$AJ$14,8,MATCH(【入力】吸収量・排出量算定シート!$G185,幹材積成長量!$AH$7:$AJ$7,0)))),0)</f>
        <v>0</v>
      </c>
      <c r="DZ185" s="187">
        <f>IFERROR(IF($F185="地位Ⅰ",INDEX(幹材積成長量!$AE$7:$AG$14,8,MATCH(【入力】吸収量・排出量算定シート!$G185,幹材積成長量!$AE$7:$AG$7,0)),IF($F185="地位Ⅲ",INDEX(幹材積成長量!$AK$7:$AM$14,8,MATCH(【入力】吸収量・排出量算定シート!$G185,幹材積成長量!$AK$7:$AM$7,0)),INDEX(幹材積成長量!$AH$7:$AJ$14,8,MATCH(【入力】吸収量・排出量算定シート!$G185,幹材積成長量!$AH$7:$AJ$7,0)))),0)</f>
        <v>0</v>
      </c>
      <c r="EA185" s="187">
        <f>IFERROR(IF($F185="地位Ⅰ",INDEX(幹材積成長量!$AE$7:$AG$14,8,MATCH(【入力】吸収量・排出量算定シート!$G185,幹材積成長量!$AE$7:$AG$7,0)),IF($F185="地位Ⅲ",INDEX(幹材積成長量!$AK$7:$AM$14,8,MATCH(【入力】吸収量・排出量算定シート!$G185,幹材積成長量!$AK$7:$AM$7,0)),INDEX(幹材積成長量!$AH$7:$AJ$14,8,MATCH(【入力】吸収量・排出量算定シート!$G185,幹材積成長量!$AH$7:$AJ$7,0)))),0)</f>
        <v>0</v>
      </c>
      <c r="EB185" s="187">
        <f>IFERROR(IF($F185="地位Ⅰ",INDEX(幹材積成長量!$AE$7:$AG$14,8,MATCH(【入力】吸収量・排出量算定シート!$G185,幹材積成長量!$AE$7:$AG$7,0)),IF($F185="地位Ⅲ",INDEX(幹材積成長量!$AK$7:$AM$14,8,MATCH(【入力】吸収量・排出量算定シート!$G185,幹材積成長量!$AK$7:$AM$7,0)),INDEX(幹材積成長量!$AH$7:$AJ$14,8,MATCH(【入力】吸収量・排出量算定シート!$G185,幹材積成長量!$AH$7:$AJ$7,0)))),0)</f>
        <v>0</v>
      </c>
      <c r="EC185" s="187">
        <f>IFERROR(IF($F185="地位Ⅰ",INDEX(幹材積成長量!$AE$7:$AG$14,8,MATCH(【入力】吸収量・排出量算定シート!$G185,幹材積成長量!$AE$7:$AG$7,0)),IF($F185="地位Ⅲ",INDEX(幹材積成長量!$AK$7:$AM$14,8,MATCH(【入力】吸収量・排出量算定シート!$G185,幹材積成長量!$AK$7:$AM$7,0)),INDEX(幹材積成長量!$AH$7:$AJ$14,8,MATCH(【入力】吸収量・排出量算定シート!$G185,幹材積成長量!$AH$7:$AJ$7,0)))),0)</f>
        <v>0</v>
      </c>
      <c r="ED185" s="186">
        <f t="shared" si="369"/>
        <v>0</v>
      </c>
      <c r="EE185" s="186">
        <f t="shared" si="370"/>
        <v>0</v>
      </c>
      <c r="EF185" s="186">
        <f t="shared" si="371"/>
        <v>0</v>
      </c>
      <c r="EG185" s="186">
        <f t="shared" si="372"/>
        <v>0</v>
      </c>
      <c r="EH185" s="186">
        <f t="shared" si="373"/>
        <v>0</v>
      </c>
      <c r="EI185" s="186">
        <f t="shared" si="374"/>
        <v>0</v>
      </c>
      <c r="EJ185" s="186">
        <f t="shared" si="375"/>
        <v>0</v>
      </c>
      <c r="EK185" s="186">
        <f t="shared" si="376"/>
        <v>0</v>
      </c>
      <c r="EL185" s="186">
        <f t="shared" si="377"/>
        <v>0</v>
      </c>
      <c r="EM185" s="186">
        <f t="shared" si="378"/>
        <v>0</v>
      </c>
      <c r="EN185" s="186">
        <f t="shared" si="379"/>
        <v>0</v>
      </c>
      <c r="EO185" s="186">
        <f t="shared" si="380"/>
        <v>0</v>
      </c>
      <c r="EP185" s="186">
        <f t="shared" si="381"/>
        <v>0</v>
      </c>
      <c r="EQ185" s="186">
        <f t="shared" si="382"/>
        <v>0</v>
      </c>
      <c r="ER185" s="186">
        <f t="shared" si="383"/>
        <v>0</v>
      </c>
      <c r="ES185" s="186">
        <f t="shared" si="384"/>
        <v>0</v>
      </c>
      <c r="ET185" s="186">
        <f t="shared" si="385"/>
        <v>0</v>
      </c>
    </row>
    <row r="186" spans="2:150" x14ac:dyDescent="0.3">
      <c r="B186" s="3"/>
      <c r="C186" s="3"/>
      <c r="D186" s="3"/>
      <c r="E186" s="3"/>
      <c r="G186" s="217"/>
      <c r="J186" s="3"/>
      <c r="M186" s="187">
        <f>IFERROR(IF($F186="地位Ⅰ",INDEX(幹材積成長量!$S$7:$U$148,MATCH(【入力】吸収量・排出量算定シート!$H186+(M$17-$M$17),幹材積成長量!$S$7:$S$148,0),MATCH($G186,幹材積成長量!$S$7:$U$7,0)),IF($F186="地位Ⅲ",INDEX(幹材積成長量!$Y$7:$AA$148,MATCH(【入力】吸収量・排出量算定シート!$H186+(M$17-$M$17),幹材積成長量!$Y$7:$Y$148,0),MATCH($G186,幹材積成長量!$Y$7:$AA$7,0)),INDEX(幹材積成長量!$V$7:$X$148,MATCH(【入力】吸収量・排出量算定シート!$H186+(M$17-$M$17),幹材積成長量!$V$7:$V$148,0),MATCH($G186,幹材積成長量!$V$7:$X$7,0)))),0)</f>
        <v>0</v>
      </c>
      <c r="N186" s="187">
        <f>IFERROR(IF($F186="地位Ⅰ",INDEX(幹材積成長量!$S$7:$U$148,MATCH(【入力】吸収量・排出量算定シート!$H186+(N$17-$M$17),幹材積成長量!$S$7:$S$148,0),MATCH($G186,幹材積成長量!$S$7:$U$7,0)),IF($F186="地位Ⅲ",INDEX(幹材積成長量!$Y$7:$AA$148,MATCH(【入力】吸収量・排出量算定シート!$H186+(N$17-$M$17),幹材積成長量!$Y$7:$Y$148,0),MATCH($G186,幹材積成長量!$Y$7:$AA$7,0)),INDEX(幹材積成長量!$V$7:$X$148,MATCH(【入力】吸収量・排出量算定シート!$H186+(N$17-$M$17),幹材積成長量!$V$7:$V$148,0),MATCH($G186,幹材積成長量!$V$7:$X$7,0)))),0)</f>
        <v>0</v>
      </c>
      <c r="O186" s="187">
        <f>IFERROR(IF($F186="地位Ⅰ",INDEX(幹材積成長量!$S$7:$U$148,MATCH(【入力】吸収量・排出量算定シート!$H186+(O$17-$M$17),幹材積成長量!$S$7:$S$148,0),MATCH($G186,幹材積成長量!$S$7:$U$7,0)),IF($F186="地位Ⅲ",INDEX(幹材積成長量!$Y$7:$AA$148,MATCH(【入力】吸収量・排出量算定シート!$H186+(O$17-$M$17),幹材積成長量!$Y$7:$Y$148,0),MATCH($G186,幹材積成長量!$Y$7:$AA$7,0)),INDEX(幹材積成長量!$V$7:$X$148,MATCH(【入力】吸収量・排出量算定シート!$H186+(O$17-$M$17),幹材積成長量!$V$7:$V$148,0),MATCH($G186,幹材積成長量!$V$7:$X$7,0)))),0)</f>
        <v>0</v>
      </c>
      <c r="P186" s="187">
        <f>IFERROR(IF($F186="地位Ⅰ",INDEX(幹材積成長量!$S$7:$U$148,MATCH(【入力】吸収量・排出量算定シート!$H186+(P$17-$M$17),幹材積成長量!$S$7:$S$148,0),MATCH($G186,幹材積成長量!$S$7:$U$7,0)),IF($F186="地位Ⅲ",INDEX(幹材積成長量!$Y$7:$AA$148,MATCH(【入力】吸収量・排出量算定シート!$H186+(P$17-$M$17),幹材積成長量!$Y$7:$Y$148,0),MATCH($G186,幹材積成長量!$Y$7:$AA$7,0)),INDEX(幹材積成長量!$V$7:$X$148,MATCH(【入力】吸収量・排出量算定シート!$H186+(P$17-$M$17),幹材積成長量!$V$7:$V$148,0),MATCH($G186,幹材積成長量!$V$7:$X$7,0)))),0)</f>
        <v>0</v>
      </c>
      <c r="Q186" s="187">
        <f>IFERROR(IF($F186="地位Ⅰ",INDEX(幹材積成長量!$S$7:$U$148,MATCH(【入力】吸収量・排出量算定シート!$H186+(Q$17-$M$17),幹材積成長量!$S$7:$S$148,0),MATCH($G186,幹材積成長量!$S$7:$U$7,0)),IF($F186="地位Ⅲ",INDEX(幹材積成長量!$Y$7:$AA$148,MATCH(【入力】吸収量・排出量算定シート!$H186+(Q$17-$M$17),幹材積成長量!$Y$7:$Y$148,0),MATCH($G186,幹材積成長量!$Y$7:$AA$7,0)),INDEX(幹材積成長量!$V$7:$X$148,MATCH(【入力】吸収量・排出量算定シート!$H186+(Q$17-$M$17),幹材積成長量!$V$7:$V$148,0),MATCH($G186,幹材積成長量!$V$7:$X$7,0)))),0)</f>
        <v>0</v>
      </c>
      <c r="R186" s="187">
        <f>IFERROR(IF($F186="地位Ⅰ",INDEX(幹材積成長量!$S$7:$U$148,MATCH(【入力】吸収量・排出量算定シート!$H186+(R$17-$M$17),幹材積成長量!$S$7:$S$148,0),MATCH($G186,幹材積成長量!$S$7:$U$7,0)),IF($F186="地位Ⅲ",INDEX(幹材積成長量!$Y$7:$AA$148,MATCH(【入力】吸収量・排出量算定シート!$H186+(R$17-$M$17),幹材積成長量!$Y$7:$Y$148,0),MATCH($G186,幹材積成長量!$Y$7:$AA$7,0)),INDEX(幹材積成長量!$V$7:$X$148,MATCH(【入力】吸収量・排出量算定シート!$H186+(R$17-$M$17),幹材積成長量!$V$7:$V$148,0),MATCH($G186,幹材積成長量!$V$7:$X$7,0)))),0)</f>
        <v>0</v>
      </c>
      <c r="S186" s="187">
        <f>IFERROR(IF($F186="地位Ⅰ",INDEX(幹材積成長量!$S$7:$U$148,MATCH(【入力】吸収量・排出量算定シート!$H186+(S$17-$M$17),幹材積成長量!$S$7:$S$148,0),MATCH($G186,幹材積成長量!$S$7:$U$7,0)),IF($F186="地位Ⅲ",INDEX(幹材積成長量!$Y$7:$AA$148,MATCH(【入力】吸収量・排出量算定シート!$H186+(S$17-$M$17),幹材積成長量!$Y$7:$Y$148,0),MATCH($G186,幹材積成長量!$Y$7:$AA$7,0)),INDEX(幹材積成長量!$V$7:$X$148,MATCH(【入力】吸収量・排出量算定シート!$H186+(S$17-$M$17),幹材積成長量!$V$7:$V$148,0),MATCH($G186,幹材積成長量!$V$7:$X$7,0)))),0)</f>
        <v>0</v>
      </c>
      <c r="T186" s="187">
        <f>IFERROR(IF($F186="地位Ⅰ",INDEX(幹材積成長量!$S$7:$U$148,MATCH(【入力】吸収量・排出量算定シート!$H186+(T$17-$M$17),幹材積成長量!$S$7:$S$148,0),MATCH($G186,幹材積成長量!$S$7:$U$7,0)),IF($F186="地位Ⅲ",INDEX(幹材積成長量!$Y$7:$AA$148,MATCH(【入力】吸収量・排出量算定シート!$H186+(T$17-$M$17),幹材積成長量!$Y$7:$Y$148,0),MATCH($G186,幹材積成長量!$Y$7:$AA$7,0)),INDEX(幹材積成長量!$V$7:$X$148,MATCH(【入力】吸収量・排出量算定シート!$H186+(T$17-$M$17),幹材積成長量!$V$7:$V$148,0),MATCH($G186,幹材積成長量!$V$7:$X$7,0)))),0)</f>
        <v>0</v>
      </c>
      <c r="U186" s="187">
        <f>IFERROR(IF($F186="地位Ⅰ",INDEX(幹材積成長量!$S$7:$U$148,MATCH(【入力】吸収量・排出量算定シート!$H186+(U$17-$M$17),幹材積成長量!$S$7:$S$148,0),MATCH($G186,幹材積成長量!$S$7:$U$7,0)),IF($F186="地位Ⅲ",INDEX(幹材積成長量!$Y$7:$AA$148,MATCH(【入力】吸収量・排出量算定シート!$H186+(U$17-$M$17),幹材積成長量!$Y$7:$Y$148,0),MATCH($G186,幹材積成長量!$Y$7:$AA$7,0)),INDEX(幹材積成長量!$V$7:$X$148,MATCH(【入力】吸収量・排出量算定シート!$H186+(U$17-$M$17),幹材積成長量!$V$7:$V$148,0),MATCH($G186,幹材積成長量!$V$7:$X$7,0)))),0)</f>
        <v>0</v>
      </c>
      <c r="V186" s="187">
        <f>IFERROR(IF($F186="地位Ⅰ",INDEX(幹材積成長量!$S$7:$U$148,MATCH(【入力】吸収量・排出量算定シート!$H186+(V$17-$M$17),幹材積成長量!$S$7:$S$148,0),MATCH($G186,幹材積成長量!$S$7:$U$7,0)),IF($F186="地位Ⅲ",INDEX(幹材積成長量!$Y$7:$AA$148,MATCH(【入力】吸収量・排出量算定シート!$H186+(V$17-$M$17),幹材積成長量!$Y$7:$Y$148,0),MATCH($G186,幹材積成長量!$Y$7:$AA$7,0)),INDEX(幹材積成長量!$V$7:$X$148,MATCH(【入力】吸収量・排出量算定シート!$H186+(V$17-$M$17),幹材積成長量!$V$7:$V$148,0),MATCH($G186,幹材積成長量!$V$7:$X$7,0)))),0)</f>
        <v>0</v>
      </c>
      <c r="W186" s="187">
        <f>IFERROR(IF($F186="地位Ⅰ",INDEX(幹材積成長量!$S$7:$U$148,MATCH(【入力】吸収量・排出量算定シート!$H186+(W$17-$M$17),幹材積成長量!$S$7:$S$148,0),MATCH($G186,幹材積成長量!$S$7:$U$7,0)),IF($F186="地位Ⅲ",INDEX(幹材積成長量!$Y$7:$AA$148,MATCH(【入力】吸収量・排出量算定シート!$H186+(W$17-$M$17),幹材積成長量!$Y$7:$Y$148,0),MATCH($G186,幹材積成長量!$Y$7:$AA$7,0)),INDEX(幹材積成長量!$V$7:$X$148,MATCH(【入力】吸収量・排出量算定シート!$H186+(W$17-$M$17),幹材積成長量!$V$7:$V$148,0),MATCH($G186,幹材積成長量!$V$7:$X$7,0)))),0)</f>
        <v>0</v>
      </c>
      <c r="X186" s="187">
        <f>IFERROR(IF($F186="地位Ⅰ",INDEX(幹材積成長量!$S$7:$U$148,MATCH(【入力】吸収量・排出量算定シート!$H186+(X$17-$M$17),幹材積成長量!$S$7:$S$148,0),MATCH($G186,幹材積成長量!$S$7:$U$7,0)),IF($F186="地位Ⅲ",INDEX(幹材積成長量!$Y$7:$AA$148,MATCH(【入力】吸収量・排出量算定シート!$H186+(X$17-$M$17),幹材積成長量!$Y$7:$Y$148,0),MATCH($G186,幹材積成長量!$Y$7:$AA$7,0)),INDEX(幹材積成長量!$V$7:$X$148,MATCH(【入力】吸収量・排出量算定シート!$H186+(X$17-$M$17),幹材積成長量!$V$7:$V$148,0),MATCH($G186,幹材積成長量!$V$7:$X$7,0)))),0)</f>
        <v>0</v>
      </c>
      <c r="Y186" s="187">
        <f>IFERROR(IF($F186="地位Ⅰ",INDEX(幹材積成長量!$S$7:$U$148,MATCH(【入力】吸収量・排出量算定シート!$H186+(Y$17-$M$17),幹材積成長量!$S$7:$S$148,0),MATCH($G186,幹材積成長量!$S$7:$U$7,0)),IF($F186="地位Ⅲ",INDEX(幹材積成長量!$Y$7:$AA$148,MATCH(【入力】吸収量・排出量算定シート!$H186+(Y$17-$M$17),幹材積成長量!$Y$7:$Y$148,0),MATCH($G186,幹材積成長量!$Y$7:$AA$7,0)),INDEX(幹材積成長量!$V$7:$X$148,MATCH(【入力】吸収量・排出量算定シート!$H186+(Y$17-$M$17),幹材積成長量!$V$7:$V$148,0),MATCH($G186,幹材積成長量!$V$7:$X$7,0)))),0)</f>
        <v>0</v>
      </c>
      <c r="Z186" s="187">
        <f>IFERROR(IF($F186="地位Ⅰ",INDEX(幹材積成長量!$S$7:$U$148,MATCH(【入力】吸収量・排出量算定シート!$H186+(Z$17-$M$17),幹材積成長量!$S$7:$S$148,0),MATCH($G186,幹材積成長量!$S$7:$U$7,0)),IF($F186="地位Ⅲ",INDEX(幹材積成長量!$Y$7:$AA$148,MATCH(【入力】吸収量・排出量算定シート!$H186+(Z$17-$M$17),幹材積成長量!$Y$7:$Y$148,0),MATCH($G186,幹材積成長量!$Y$7:$AA$7,0)),INDEX(幹材積成長量!$V$7:$X$148,MATCH(【入力】吸収量・排出量算定シート!$H186+(Z$17-$M$17),幹材積成長量!$V$7:$V$148,0),MATCH($G186,幹材積成長量!$V$7:$X$7,0)))),0)</f>
        <v>0</v>
      </c>
      <c r="AA186" s="187">
        <f>IFERROR(IF($F186="地位Ⅰ",INDEX(幹材積成長量!$S$7:$U$148,MATCH(【入力】吸収量・排出量算定シート!$H186+(AA$17-$M$17),幹材積成長量!$S$7:$S$148,0),MATCH($G186,幹材積成長量!$S$7:$U$7,0)),IF($F186="地位Ⅲ",INDEX(幹材積成長量!$Y$7:$AA$148,MATCH(【入力】吸収量・排出量算定シート!$H186+(AA$17-$M$17),幹材積成長量!$Y$7:$Y$148,0),MATCH($G186,幹材積成長量!$Y$7:$AA$7,0)),INDEX(幹材積成長量!$V$7:$X$148,MATCH(【入力】吸収量・排出量算定シート!$H186+(AA$17-$M$17),幹材積成長量!$V$7:$V$148,0),MATCH($G186,幹材積成長量!$V$7:$X$7,0)))),0)</f>
        <v>0</v>
      </c>
      <c r="AB186" s="187">
        <f>IFERROR(IF($F186="地位Ⅰ",INDEX(幹材積成長量!$S$7:$U$148,MATCH(【入力】吸収量・排出量算定シート!$H186+(AB$17-$M$17),幹材積成長量!$S$7:$S$148,0),MATCH($G186,幹材積成長量!$S$7:$U$7,0)),IF($F186="地位Ⅲ",INDEX(幹材積成長量!$Y$7:$AA$148,MATCH(【入力】吸収量・排出量算定シート!$H186+(AB$17-$M$17),幹材積成長量!$Y$7:$Y$148,0),MATCH($G186,幹材積成長量!$Y$7:$AA$7,0)),INDEX(幹材積成長量!$V$7:$X$148,MATCH(【入力】吸収量・排出量算定シート!$H186+(AB$17-$M$17),幹材積成長量!$V$7:$V$148,0),MATCH($G186,幹材積成長量!$V$7:$X$7,0)))),0)</f>
        <v>0</v>
      </c>
      <c r="AC186" s="187">
        <f>IFERROR(IF($F186="地位Ⅰ",INDEX(幹材積成長量!$S$7:$U$148,MATCH(【入力】吸収量・排出量算定シート!$H186+(AC$17-$M$17),幹材積成長量!$S$7:$S$148,0),MATCH($G186,幹材積成長量!$S$7:$U$7,0)),IF($F186="地位Ⅲ",INDEX(幹材積成長量!$Y$7:$AA$148,MATCH(【入力】吸収量・排出量算定シート!$H186+(AC$17-$M$17),幹材積成長量!$Y$7:$Y$148,0),MATCH($G186,幹材積成長量!$Y$7:$AA$7,0)),INDEX(幹材積成長量!$V$7:$X$148,MATCH(【入力】吸収量・排出量算定シート!$H186+(AC$17-$M$17),幹材積成長量!$V$7:$V$148,0),MATCH($G186,幹材積成長量!$V$7:$X$7,0)))),0)</f>
        <v>0</v>
      </c>
      <c r="AD186" s="2">
        <f>IFERROR(INDEX('BEF（拡大係数）'!$A$4:$AO$154,MATCH(【入力】吸収量・排出量算定シート!$H186,'BEF（拡大係数）'!$A$4:$A$154,0),MATCH($G186,'BEF（拡大係数）'!$A$4:$AO$4,0)),0)</f>
        <v>0</v>
      </c>
      <c r="AE186" s="2">
        <f>IFERROR(INDEX('BEF（拡大係数）'!$A$4:$AO$154,MATCH(【入力】吸収量・排出量算定シート!$H186,'BEF（拡大係数）'!$A$4:$A$154,0),MATCH($G186,'BEF（拡大係数）'!$A$4:$AO$4,0)),0)</f>
        <v>0</v>
      </c>
      <c r="AF186" s="2">
        <f>IFERROR(INDEX('BEF（拡大係数）'!$A$4:$AO$154,MATCH(【入力】吸収量・排出量算定シート!$H186,'BEF（拡大係数）'!$A$4:$A$154,0),MATCH($G186,'BEF（拡大係数）'!$A$4:$AO$4,0)),0)</f>
        <v>0</v>
      </c>
      <c r="AG186" s="2">
        <f>IFERROR(INDEX('BEF（拡大係数）'!$A$4:$AO$154,MATCH(【入力】吸収量・排出量算定シート!$H186,'BEF（拡大係数）'!$A$4:$A$154,0),MATCH($G186,'BEF（拡大係数）'!$A$4:$AO$4,0)),0)</f>
        <v>0</v>
      </c>
      <c r="AH186" s="2">
        <f>IFERROR(INDEX('BEF（拡大係数）'!$A$4:$AO$154,MATCH(【入力】吸収量・排出量算定シート!$H186,'BEF（拡大係数）'!$A$4:$A$154,0),MATCH($G186,'BEF（拡大係数）'!$A$4:$AO$4,0)),0)</f>
        <v>0</v>
      </c>
      <c r="AI186" s="2">
        <f>IFERROR(INDEX('BEF（拡大係数）'!$A$4:$AO$154,MATCH(【入力】吸収量・排出量算定シート!$H186,'BEF（拡大係数）'!$A$4:$A$154,0),MATCH($G186,'BEF（拡大係数）'!$A$4:$AO$4,0)),0)</f>
        <v>0</v>
      </c>
      <c r="AJ186" s="2">
        <f>IFERROR(INDEX('BEF（拡大係数）'!$A$4:$AO$154,MATCH(【入力】吸収量・排出量算定シート!$H186,'BEF（拡大係数）'!$A$4:$A$154,0),MATCH($G186,'BEF（拡大係数）'!$A$4:$AO$4,0)),0)</f>
        <v>0</v>
      </c>
      <c r="AK186" s="2">
        <f>IFERROR(INDEX('BEF（拡大係数）'!$A$4:$AO$154,MATCH(【入力】吸収量・排出量算定シート!$H186,'BEF（拡大係数）'!$A$4:$A$154,0),MATCH($G186,'BEF（拡大係数）'!$A$4:$AO$4,0)),0)</f>
        <v>0</v>
      </c>
      <c r="AL186" s="2">
        <f>IFERROR(INDEX('BEF（拡大係数）'!$A$4:$AO$154,MATCH(【入力】吸収量・排出量算定シート!$H186,'BEF（拡大係数）'!$A$4:$A$154,0),MATCH($G186,'BEF（拡大係数）'!$A$4:$AO$4,0)),0)</f>
        <v>0</v>
      </c>
      <c r="AM186" s="2">
        <f>IFERROR(INDEX('BEF（拡大係数）'!$A$4:$AO$154,MATCH(【入力】吸収量・排出量算定シート!$H186,'BEF（拡大係数）'!$A$4:$A$154,0),MATCH($G186,'BEF（拡大係数）'!$A$4:$AO$4,0)),0)</f>
        <v>0</v>
      </c>
      <c r="AN186" s="2">
        <f>IFERROR(INDEX('BEF（拡大係数）'!$A$4:$AO$154,MATCH(【入力】吸収量・排出量算定シート!$H186,'BEF（拡大係数）'!$A$4:$A$154,0),MATCH($G186,'BEF（拡大係数）'!$A$4:$AO$4,0)),0)</f>
        <v>0</v>
      </c>
      <c r="AO186" s="2">
        <f>IFERROR(INDEX('BEF（拡大係数）'!$A$4:$AO$154,MATCH(【入力】吸収量・排出量算定シート!$H186,'BEF（拡大係数）'!$A$4:$A$154,0),MATCH($G186,'BEF（拡大係数）'!$A$4:$AO$4,0)),0)</f>
        <v>0</v>
      </c>
      <c r="AP186" s="2">
        <f>IFERROR(INDEX('BEF（拡大係数）'!$A$4:$AO$154,MATCH(【入力】吸収量・排出量算定シート!$H186,'BEF（拡大係数）'!$A$4:$A$154,0),MATCH($G186,'BEF（拡大係数）'!$A$4:$AO$4,0)),0)</f>
        <v>0</v>
      </c>
      <c r="AQ186" s="2">
        <f>IFERROR(INDEX('BEF（拡大係数）'!$A$4:$AO$154,MATCH(【入力】吸収量・排出量算定シート!$H186,'BEF（拡大係数）'!$A$4:$A$154,0),MATCH($G186,'BEF（拡大係数）'!$A$4:$AO$4,0)),0)</f>
        <v>0</v>
      </c>
      <c r="AR186" s="2">
        <f>IFERROR(INDEX('BEF（拡大係数）'!$A$4:$AO$154,MATCH(【入力】吸収量・排出量算定シート!$H186,'BEF（拡大係数）'!$A$4:$A$154,0),MATCH($G186,'BEF（拡大係数）'!$A$4:$AO$4,0)),0)</f>
        <v>0</v>
      </c>
      <c r="AS186" s="2">
        <f>IFERROR(INDEX('BEF（拡大係数）'!$A$4:$AO$154,MATCH(【入力】吸収量・排出量算定シート!$H186,'BEF（拡大係数）'!$A$4:$A$154,0),MATCH($G186,'BEF（拡大係数）'!$A$4:$AO$4,0)),0)</f>
        <v>0</v>
      </c>
      <c r="AT186" s="2">
        <f>IFERROR(INDEX('BEF（拡大係数）'!$A$4:$AO$154,MATCH(【入力】吸収量・排出量算定シート!$H186,'BEF（拡大係数）'!$A$4:$A$154,0),MATCH($G186,'BEF（拡大係数）'!$A$4:$AO$4,0)),0)</f>
        <v>0</v>
      </c>
      <c r="AU186" s="2">
        <f>IFERROR(VLOOKUP($G186,パラメータ_オリジナル!$B$6:$G$45,4,FALSE),0)</f>
        <v>0</v>
      </c>
      <c r="AV186" s="2">
        <f>IFERROR(VLOOKUP($G186,パラメータ_オリジナル!$B$6:$G$45,5,FALSE),0)</f>
        <v>0</v>
      </c>
      <c r="AW186" s="2">
        <f>IFERROR(VLOOKUP($G186,パラメータ_オリジナル!$B$6:$G$45,6,FALSE),0)</f>
        <v>0</v>
      </c>
      <c r="AX186" s="125">
        <f t="shared" si="318"/>
        <v>0</v>
      </c>
      <c r="AY186" s="125">
        <f t="shared" si="319"/>
        <v>0</v>
      </c>
      <c r="AZ186" s="125">
        <f t="shared" si="320"/>
        <v>0</v>
      </c>
      <c r="BA186" s="125">
        <f t="shared" si="321"/>
        <v>0</v>
      </c>
      <c r="BB186" s="125">
        <f t="shared" si="322"/>
        <v>0</v>
      </c>
      <c r="BC186" s="125">
        <f t="shared" si="323"/>
        <v>0</v>
      </c>
      <c r="BD186" s="125">
        <f t="shared" si="324"/>
        <v>0</v>
      </c>
      <c r="BE186" s="125">
        <f t="shared" si="325"/>
        <v>0</v>
      </c>
      <c r="BF186" s="125">
        <f t="shared" si="326"/>
        <v>0</v>
      </c>
      <c r="BG186" s="125">
        <f t="shared" si="327"/>
        <v>0</v>
      </c>
      <c r="BH186" s="125">
        <f t="shared" si="328"/>
        <v>0</v>
      </c>
      <c r="BI186" s="125">
        <f t="shared" si="329"/>
        <v>0</v>
      </c>
      <c r="BJ186" s="125">
        <f t="shared" si="330"/>
        <v>0</v>
      </c>
      <c r="BK186" s="125">
        <f t="shared" si="331"/>
        <v>0</v>
      </c>
      <c r="BL186" s="125">
        <f t="shared" si="332"/>
        <v>0</v>
      </c>
      <c r="BM186" s="125">
        <f t="shared" si="333"/>
        <v>0</v>
      </c>
      <c r="BN186" s="125">
        <f t="shared" si="334"/>
        <v>0</v>
      </c>
      <c r="BO186" s="125">
        <f t="shared" si="335"/>
        <v>0</v>
      </c>
      <c r="BP186" s="125">
        <f t="shared" si="336"/>
        <v>0</v>
      </c>
      <c r="BQ186" s="125">
        <f t="shared" si="337"/>
        <v>0</v>
      </c>
      <c r="BR186" s="125">
        <f t="shared" si="338"/>
        <v>0</v>
      </c>
      <c r="BS186" s="125">
        <f t="shared" si="339"/>
        <v>0</v>
      </c>
      <c r="BT186" s="125">
        <f t="shared" si="340"/>
        <v>0</v>
      </c>
      <c r="BU186" s="125">
        <f t="shared" si="341"/>
        <v>0</v>
      </c>
      <c r="BV186" s="125">
        <f t="shared" si="342"/>
        <v>0</v>
      </c>
      <c r="BW186" s="125">
        <f t="shared" si="343"/>
        <v>0</v>
      </c>
      <c r="BX186" s="125">
        <f t="shared" si="344"/>
        <v>0</v>
      </c>
      <c r="BY186" s="125">
        <f t="shared" si="345"/>
        <v>0</v>
      </c>
      <c r="BZ186" s="125">
        <f t="shared" si="346"/>
        <v>0</v>
      </c>
      <c r="CA186" s="125">
        <f t="shared" si="347"/>
        <v>0</v>
      </c>
      <c r="CB186" s="125">
        <f t="shared" si="348"/>
        <v>0</v>
      </c>
      <c r="CC186" s="125">
        <f t="shared" si="349"/>
        <v>0</v>
      </c>
      <c r="CD186" s="125">
        <f t="shared" si="350"/>
        <v>0</v>
      </c>
      <c r="CE186" s="125">
        <f t="shared" si="351"/>
        <v>0</v>
      </c>
      <c r="CF186" s="2">
        <f>IFERROR(IF($F186="地位Ⅰ",INDEX(幹材積成長量!$I$7:$K$148,MATCH((【入力】吸収量・排出量算定シート!$H186+(【入力】吸収量・排出量算定シート!CF$17-【入力】吸収量・排出量算定シート!$CF$17)),幹材積成長量!$I$7:$I$148,0),MATCH(【入力】吸収量・排出量算定シート!$G186,幹材積成長量!$I$7:$K$7,0)),IF($F186="地位Ⅲ",INDEX(幹材積成長量!$O$7:$Q$148,MATCH((【入力】吸収量・排出量算定シート!$H186+(【入力】吸収量・排出量算定シート!CF$17-【入力】吸収量・排出量算定シート!$CF$17)),幹材積成長量!$O$7:$O$148,0),MATCH(【入力】吸収量・排出量算定シート!$G186,幹材積成長量!$O$7:$Q$7,0)),INDEX(幹材積成長量!$L$7:$N$148,MATCH((【入力】吸収量・排出量算定シート!$H186+(【入力】吸収量・排出量算定シート!CF$17-【入力】吸収量・排出量算定シート!$CF$17)),幹材積成長量!$L$7:$L$148,0),MATCH(【入力】吸収量・排出量算定シート!$G186,幹材積成長量!$L$7:$N$7,0)))),0)</f>
        <v>0</v>
      </c>
      <c r="CG186" s="2">
        <f>IFERROR(IF($F186="地位Ⅰ",INDEX(幹材積成長量!$I$7:$K$148,MATCH((【入力】吸収量・排出量算定シート!$H186+(【入力】吸収量・排出量算定シート!CG$17-【入力】吸収量・排出量算定シート!$CF$17)),幹材積成長量!$I$7:$I$148,0),MATCH(【入力】吸収量・排出量算定シート!$G186,幹材積成長量!$I$7:$K$7,0)),IF($F186="地位Ⅲ",INDEX(幹材積成長量!$O$7:$Q$148,MATCH((【入力】吸収量・排出量算定シート!$H186+(【入力】吸収量・排出量算定シート!CG$17-【入力】吸収量・排出量算定シート!$CF$17)),幹材積成長量!$O$7:$O$148,0),MATCH(【入力】吸収量・排出量算定シート!$G186,幹材積成長量!$O$7:$Q$7,0)),INDEX(幹材積成長量!$L$7:$N$148,MATCH((【入力】吸収量・排出量算定シート!$H186+(【入力】吸収量・排出量算定シート!CG$17-【入力】吸収量・排出量算定シート!$CF$17)),幹材積成長量!$L$7:$L$148,0),MATCH(【入力】吸収量・排出量算定シート!$G186,幹材積成長量!$L$7:$N$7,0)))),0)</f>
        <v>0</v>
      </c>
      <c r="CH186" s="2">
        <f>IFERROR(IF($F186="地位Ⅰ",INDEX(幹材積成長量!$I$7:$K$148,MATCH((【入力】吸収量・排出量算定シート!$H186+(【入力】吸収量・排出量算定シート!CH$17-【入力】吸収量・排出量算定シート!$CF$17)),幹材積成長量!$I$7:$I$148,0),MATCH(【入力】吸収量・排出量算定シート!$G186,幹材積成長量!$I$7:$K$7,0)),IF($F186="地位Ⅲ",INDEX(幹材積成長量!$O$7:$Q$148,MATCH((【入力】吸収量・排出量算定シート!$H186+(【入力】吸収量・排出量算定シート!CH$17-【入力】吸収量・排出量算定シート!$CF$17)),幹材積成長量!$O$7:$O$148,0),MATCH(【入力】吸収量・排出量算定シート!$G186,幹材積成長量!$O$7:$Q$7,0)),INDEX(幹材積成長量!$L$7:$N$148,MATCH((【入力】吸収量・排出量算定シート!$H186+(【入力】吸収量・排出量算定シート!CH$17-【入力】吸収量・排出量算定シート!$CF$17)),幹材積成長量!$L$7:$L$148,0),MATCH(【入力】吸収量・排出量算定シート!$G186,幹材積成長量!$L$7:$N$7,0)))),0)</f>
        <v>0</v>
      </c>
      <c r="CI186" s="2">
        <f>IFERROR(IF($F186="地位Ⅰ",INDEX(幹材積成長量!$I$7:$K$148,MATCH((【入力】吸収量・排出量算定シート!$H186+(【入力】吸収量・排出量算定シート!CI$17-【入力】吸収量・排出量算定シート!$CF$17)),幹材積成長量!$I$7:$I$148,0),MATCH(【入力】吸収量・排出量算定シート!$G186,幹材積成長量!$I$7:$K$7,0)),IF($F186="地位Ⅲ",INDEX(幹材積成長量!$O$7:$Q$148,MATCH((【入力】吸収量・排出量算定シート!$H186+(【入力】吸収量・排出量算定シート!CI$17-【入力】吸収量・排出量算定シート!$CF$17)),幹材積成長量!$O$7:$O$148,0),MATCH(【入力】吸収量・排出量算定シート!$G186,幹材積成長量!$O$7:$Q$7,0)),INDEX(幹材積成長量!$L$7:$N$148,MATCH((【入力】吸収量・排出量算定シート!$H186+(【入力】吸収量・排出量算定シート!CI$17-【入力】吸収量・排出量算定シート!$CF$17)),幹材積成長量!$L$7:$L$148,0),MATCH(【入力】吸収量・排出量算定シート!$G186,幹材積成長量!$L$7:$N$7,0)))),0)</f>
        <v>0</v>
      </c>
      <c r="CJ186" s="2">
        <f>IFERROR(IF($F186="地位Ⅰ",INDEX(幹材積成長量!$I$7:$K$148,MATCH((【入力】吸収量・排出量算定シート!$H186+(【入力】吸収量・排出量算定シート!CJ$17-【入力】吸収量・排出量算定シート!$CF$17)),幹材積成長量!$I$7:$I$148,0),MATCH(【入力】吸収量・排出量算定シート!$G186,幹材積成長量!$I$7:$K$7,0)),IF($F186="地位Ⅲ",INDEX(幹材積成長量!$O$7:$Q$148,MATCH((【入力】吸収量・排出量算定シート!$H186+(【入力】吸収量・排出量算定シート!CJ$17-【入力】吸収量・排出量算定シート!$CF$17)),幹材積成長量!$O$7:$O$148,0),MATCH(【入力】吸収量・排出量算定シート!$G186,幹材積成長量!$O$7:$Q$7,0)),INDEX(幹材積成長量!$L$7:$N$148,MATCH((【入力】吸収量・排出量算定シート!$H186+(【入力】吸収量・排出量算定シート!CJ$17-【入力】吸収量・排出量算定シート!$CF$17)),幹材積成長量!$L$7:$L$148,0),MATCH(【入力】吸収量・排出量算定シート!$G186,幹材積成長量!$L$7:$N$7,0)))),0)</f>
        <v>0</v>
      </c>
      <c r="CK186" s="2">
        <f>IFERROR(IF($F186="地位Ⅰ",INDEX(幹材積成長量!$I$7:$K$148,MATCH((【入力】吸収量・排出量算定シート!$H186+(【入力】吸収量・排出量算定シート!CK$17-【入力】吸収量・排出量算定シート!$CF$17)),幹材積成長量!$I$7:$I$148,0),MATCH(【入力】吸収量・排出量算定シート!$G186,幹材積成長量!$I$7:$K$7,0)),IF($F186="地位Ⅲ",INDEX(幹材積成長量!$O$7:$Q$148,MATCH((【入力】吸収量・排出量算定シート!$H186+(【入力】吸収量・排出量算定シート!CK$17-【入力】吸収量・排出量算定シート!$CF$17)),幹材積成長量!$O$7:$O$148,0),MATCH(【入力】吸収量・排出量算定シート!$G186,幹材積成長量!$O$7:$Q$7,0)),INDEX(幹材積成長量!$L$7:$N$148,MATCH((【入力】吸収量・排出量算定シート!$H186+(【入力】吸収量・排出量算定シート!CK$17-【入力】吸収量・排出量算定シート!$CF$17)),幹材積成長量!$L$7:$L$148,0),MATCH(【入力】吸収量・排出量算定シート!$G186,幹材積成長量!$L$7:$N$7,0)))),0)</f>
        <v>0</v>
      </c>
      <c r="CL186" s="2">
        <f>IFERROR(IF($F186="地位Ⅰ",INDEX(幹材積成長量!$I$7:$K$148,MATCH((【入力】吸収量・排出量算定シート!$H186+(【入力】吸収量・排出量算定シート!CL$17-【入力】吸収量・排出量算定シート!$CF$17)),幹材積成長量!$I$7:$I$148,0),MATCH(【入力】吸収量・排出量算定シート!$G186,幹材積成長量!$I$7:$K$7,0)),IF($F186="地位Ⅲ",INDEX(幹材積成長量!$O$7:$Q$148,MATCH((【入力】吸収量・排出量算定シート!$H186+(【入力】吸収量・排出量算定シート!CL$17-【入力】吸収量・排出量算定シート!$CF$17)),幹材積成長量!$O$7:$O$148,0),MATCH(【入力】吸収量・排出量算定シート!$G186,幹材積成長量!$O$7:$Q$7,0)),INDEX(幹材積成長量!$L$7:$N$148,MATCH((【入力】吸収量・排出量算定シート!$H186+(【入力】吸収量・排出量算定シート!CL$17-【入力】吸収量・排出量算定シート!$CF$17)),幹材積成長量!$L$7:$L$148,0),MATCH(【入力】吸収量・排出量算定シート!$G186,幹材積成長量!$L$7:$N$7,0)))),0)</f>
        <v>0</v>
      </c>
      <c r="CM186" s="2">
        <f>IFERROR(IF($F186="地位Ⅰ",INDEX(幹材積成長量!$I$7:$K$148,MATCH((【入力】吸収量・排出量算定シート!$H186+(【入力】吸収量・排出量算定シート!CM$17-【入力】吸収量・排出量算定シート!$CF$17)),幹材積成長量!$I$7:$I$148,0),MATCH(【入力】吸収量・排出量算定シート!$G186,幹材積成長量!$I$7:$K$7,0)),IF($F186="地位Ⅲ",INDEX(幹材積成長量!$O$7:$Q$148,MATCH((【入力】吸収量・排出量算定シート!$H186+(【入力】吸収量・排出量算定シート!CM$17-【入力】吸収量・排出量算定シート!$CF$17)),幹材積成長量!$O$7:$O$148,0),MATCH(【入力】吸収量・排出量算定シート!$G186,幹材積成長量!$O$7:$Q$7,0)),INDEX(幹材積成長量!$L$7:$N$148,MATCH((【入力】吸収量・排出量算定シート!$H186+(【入力】吸収量・排出量算定シート!CM$17-【入力】吸収量・排出量算定シート!$CF$17)),幹材積成長量!$L$7:$L$148,0),MATCH(【入力】吸収量・排出量算定シート!$G186,幹材積成長量!$L$7:$N$7,0)))),0)</f>
        <v>0</v>
      </c>
      <c r="CN186" s="2">
        <f>IFERROR(IF($F186="地位Ⅰ",INDEX(幹材積成長量!$I$7:$K$148,MATCH((【入力】吸収量・排出量算定シート!$H186+(【入力】吸収量・排出量算定シート!CN$17-【入力】吸収量・排出量算定シート!$CF$17)),幹材積成長量!$I$7:$I$148,0),MATCH(【入力】吸収量・排出量算定シート!$G186,幹材積成長量!$I$7:$K$7,0)),IF($F186="地位Ⅲ",INDEX(幹材積成長量!$O$7:$Q$148,MATCH((【入力】吸収量・排出量算定シート!$H186+(【入力】吸収量・排出量算定シート!CN$17-【入力】吸収量・排出量算定シート!$CF$17)),幹材積成長量!$O$7:$O$148,0),MATCH(【入力】吸収量・排出量算定シート!$G186,幹材積成長量!$O$7:$Q$7,0)),INDEX(幹材積成長量!$L$7:$N$148,MATCH((【入力】吸収量・排出量算定シート!$H186+(【入力】吸収量・排出量算定シート!CN$17-【入力】吸収量・排出量算定シート!$CF$17)),幹材積成長量!$L$7:$L$148,0),MATCH(【入力】吸収量・排出量算定シート!$G186,幹材積成長量!$L$7:$N$7,0)))),0)</f>
        <v>0</v>
      </c>
      <c r="CO186" s="2">
        <f>IFERROR(IF($F186="地位Ⅰ",INDEX(幹材積成長量!$I$7:$K$148,MATCH((【入力】吸収量・排出量算定シート!$H186+(【入力】吸収量・排出量算定シート!CO$17-【入力】吸収量・排出量算定シート!$CF$17)),幹材積成長量!$I$7:$I$148,0),MATCH(【入力】吸収量・排出量算定シート!$G186,幹材積成長量!$I$7:$K$7,0)),IF($F186="地位Ⅲ",INDEX(幹材積成長量!$O$7:$Q$148,MATCH((【入力】吸収量・排出量算定シート!$H186+(【入力】吸収量・排出量算定シート!CO$17-【入力】吸収量・排出量算定シート!$CF$17)),幹材積成長量!$O$7:$O$148,0),MATCH(【入力】吸収量・排出量算定シート!$G186,幹材積成長量!$O$7:$Q$7,0)),INDEX(幹材積成長量!$L$7:$N$148,MATCH((【入力】吸収量・排出量算定シート!$H186+(【入力】吸収量・排出量算定シート!CO$17-【入力】吸収量・排出量算定シート!$CF$17)),幹材積成長量!$L$7:$L$148,0),MATCH(【入力】吸収量・排出量算定シート!$G186,幹材積成長量!$L$7:$N$7,0)))),0)</f>
        <v>0</v>
      </c>
      <c r="CP186" s="2">
        <f>IFERROR(IF($F186="地位Ⅰ",INDEX(幹材積成長量!$I$7:$K$148,MATCH((【入力】吸収量・排出量算定シート!$H186+(【入力】吸収量・排出量算定シート!CP$17-【入力】吸収量・排出量算定シート!$CF$17)),幹材積成長量!$I$7:$I$148,0),MATCH(【入力】吸収量・排出量算定シート!$G186,幹材積成長量!$I$7:$K$7,0)),IF($F186="地位Ⅲ",INDEX(幹材積成長量!$O$7:$Q$148,MATCH((【入力】吸収量・排出量算定シート!$H186+(【入力】吸収量・排出量算定シート!CP$17-【入力】吸収量・排出量算定シート!$CF$17)),幹材積成長量!$O$7:$O$148,0),MATCH(【入力】吸収量・排出量算定シート!$G186,幹材積成長量!$O$7:$Q$7,0)),INDEX(幹材積成長量!$L$7:$N$148,MATCH((【入力】吸収量・排出量算定シート!$H186+(【入力】吸収量・排出量算定シート!CP$17-【入力】吸収量・排出量算定シート!$CF$17)),幹材積成長量!$L$7:$L$148,0),MATCH(【入力】吸収量・排出量算定シート!$G186,幹材積成長量!$L$7:$N$7,0)))),0)</f>
        <v>0</v>
      </c>
      <c r="CQ186" s="2">
        <f>IFERROR(IF($F186="地位Ⅰ",INDEX(幹材積成長量!$I$7:$K$148,MATCH((【入力】吸収量・排出量算定シート!$H186+(【入力】吸収量・排出量算定シート!CQ$17-【入力】吸収量・排出量算定シート!$CF$17)),幹材積成長量!$I$7:$I$148,0),MATCH(【入力】吸収量・排出量算定シート!$G186,幹材積成長量!$I$7:$K$7,0)),IF($F186="地位Ⅲ",INDEX(幹材積成長量!$O$7:$Q$148,MATCH((【入力】吸収量・排出量算定シート!$H186+(【入力】吸収量・排出量算定シート!CQ$17-【入力】吸収量・排出量算定シート!$CF$17)),幹材積成長量!$O$7:$O$148,0),MATCH(【入力】吸収量・排出量算定シート!$G186,幹材積成長量!$O$7:$Q$7,0)),INDEX(幹材積成長量!$L$7:$N$148,MATCH((【入力】吸収量・排出量算定シート!$H186+(【入力】吸収量・排出量算定シート!CQ$17-【入力】吸収量・排出量算定シート!$CF$17)),幹材積成長量!$L$7:$L$148,0),MATCH(【入力】吸収量・排出量算定シート!$G186,幹材積成長量!$L$7:$N$7,0)))),0)</f>
        <v>0</v>
      </c>
      <c r="CR186" s="2">
        <f>IFERROR(IF($F186="地位Ⅰ",INDEX(幹材積成長量!$I$7:$K$148,MATCH((【入力】吸収量・排出量算定シート!$H186+(【入力】吸収量・排出量算定シート!CR$17-【入力】吸収量・排出量算定シート!$CF$17)),幹材積成長量!$I$7:$I$148,0),MATCH(【入力】吸収量・排出量算定シート!$G186,幹材積成長量!$I$7:$K$7,0)),IF($F186="地位Ⅲ",INDEX(幹材積成長量!$O$7:$Q$148,MATCH((【入力】吸収量・排出量算定シート!$H186+(【入力】吸収量・排出量算定シート!CR$17-【入力】吸収量・排出量算定シート!$CF$17)),幹材積成長量!$O$7:$O$148,0),MATCH(【入力】吸収量・排出量算定シート!$G186,幹材積成長量!$O$7:$Q$7,0)),INDEX(幹材積成長量!$L$7:$N$148,MATCH((【入力】吸収量・排出量算定シート!$H186+(【入力】吸収量・排出量算定シート!CR$17-【入力】吸収量・排出量算定シート!$CF$17)),幹材積成長量!$L$7:$L$148,0),MATCH(【入力】吸収量・排出量算定シート!$G186,幹材積成長量!$L$7:$N$7,0)))),0)</f>
        <v>0</v>
      </c>
      <c r="CS186" s="2">
        <f>IFERROR(IF($F186="地位Ⅰ",INDEX(幹材積成長量!$I$7:$K$148,MATCH((【入力】吸収量・排出量算定シート!$H186+(【入力】吸収量・排出量算定シート!CS$17-【入力】吸収量・排出量算定シート!$CF$17)),幹材積成長量!$I$7:$I$148,0),MATCH(【入力】吸収量・排出量算定シート!$G186,幹材積成長量!$I$7:$K$7,0)),IF($F186="地位Ⅲ",INDEX(幹材積成長量!$O$7:$Q$148,MATCH((【入力】吸収量・排出量算定シート!$H186+(【入力】吸収量・排出量算定シート!CS$17-【入力】吸収量・排出量算定シート!$CF$17)),幹材積成長量!$O$7:$O$148,0),MATCH(【入力】吸収量・排出量算定シート!$G186,幹材積成長量!$O$7:$Q$7,0)),INDEX(幹材積成長量!$L$7:$N$148,MATCH((【入力】吸収量・排出量算定シート!$H186+(【入力】吸収量・排出量算定シート!CS$17-【入力】吸収量・排出量算定シート!$CF$17)),幹材積成長量!$L$7:$L$148,0),MATCH(【入力】吸収量・排出量算定シート!$G186,幹材積成長量!$L$7:$N$7,0)))),0)</f>
        <v>0</v>
      </c>
      <c r="CT186" s="2">
        <f>IFERROR(IF($F186="地位Ⅰ",INDEX(幹材積成長量!$I$7:$K$148,MATCH((【入力】吸収量・排出量算定シート!$H186+(【入力】吸収量・排出量算定シート!CT$17-【入力】吸収量・排出量算定シート!$CF$17)),幹材積成長量!$I$7:$I$148,0),MATCH(【入力】吸収量・排出量算定シート!$G186,幹材積成長量!$I$7:$K$7,0)),IF($F186="地位Ⅲ",INDEX(幹材積成長量!$O$7:$Q$148,MATCH((【入力】吸収量・排出量算定シート!$H186+(【入力】吸収量・排出量算定シート!CT$17-【入力】吸収量・排出量算定シート!$CF$17)),幹材積成長量!$O$7:$O$148,0),MATCH(【入力】吸収量・排出量算定シート!$G186,幹材積成長量!$O$7:$Q$7,0)),INDEX(幹材積成長量!$L$7:$N$148,MATCH((【入力】吸収量・排出量算定シート!$H186+(【入力】吸収量・排出量算定シート!CT$17-【入力】吸収量・排出量算定シート!$CF$17)),幹材積成長量!$L$7:$L$148,0),MATCH(【入力】吸収量・排出量算定シート!$G186,幹材積成長量!$L$7:$N$7,0)))),0)</f>
        <v>0</v>
      </c>
      <c r="CU186" s="2">
        <f>IFERROR(IF($F186="地位Ⅰ",INDEX(幹材積成長量!$I$7:$K$148,MATCH((【入力】吸収量・排出量算定シート!$H186+(【入力】吸収量・排出量算定シート!CU$17-【入力】吸収量・排出量算定シート!$CF$17)),幹材積成長量!$I$7:$I$148,0),MATCH(【入力】吸収量・排出量算定シート!$G186,幹材積成長量!$I$7:$K$7,0)),IF($F186="地位Ⅲ",INDEX(幹材積成長量!$O$7:$Q$148,MATCH((【入力】吸収量・排出量算定シート!$H186+(【入力】吸収量・排出量算定シート!CU$17-【入力】吸収量・排出量算定シート!$CF$17)),幹材積成長量!$O$7:$O$148,0),MATCH(【入力】吸収量・排出量算定シート!$G186,幹材積成長量!$O$7:$Q$7,0)),INDEX(幹材積成長量!$L$7:$N$148,MATCH((【入力】吸収量・排出量算定シート!$H186+(【入力】吸収量・排出量算定シート!CU$17-【入力】吸収量・排出量算定シート!$CF$17)),幹材積成長量!$L$7:$L$148,0),MATCH(【入力】吸収量・排出量算定シート!$G186,幹材積成長量!$L$7:$N$7,0)))),0)</f>
        <v>0</v>
      </c>
      <c r="CV186" s="2">
        <f>IFERROR(IF($F186="地位Ⅰ",INDEX(幹材積成長量!$I$7:$K$148,MATCH((【入力】吸収量・排出量算定シート!$H186+(【入力】吸収量・排出量算定シート!CV$17-【入力】吸収量・排出量算定シート!$CF$17)),幹材積成長量!$I$7:$I$148,0),MATCH(【入力】吸収量・排出量算定シート!$G186,幹材積成長量!$I$7:$K$7,0)),IF($F186="地位Ⅲ",INDEX(幹材積成長量!$O$7:$Q$148,MATCH((【入力】吸収量・排出量算定シート!$H186+(【入力】吸収量・排出量算定シート!CV$17-【入力】吸収量・排出量算定シート!$CF$17)),幹材積成長量!$O$7:$O$148,0),MATCH(【入力】吸収量・排出量算定シート!$G186,幹材積成長量!$O$7:$Q$7,0)),INDEX(幹材積成長量!$L$7:$N$148,MATCH((【入力】吸収量・排出量算定シート!$H186+(【入力】吸収量・排出量算定シート!CV$17-【入力】吸収量・排出量算定シート!$CF$17)),幹材積成長量!$L$7:$L$148,0),MATCH(【入力】吸収量・排出量算定シート!$G186,幹材積成長量!$L$7:$N$7,0)))),0)</f>
        <v>0</v>
      </c>
      <c r="CW186" s="2">
        <f t="shared" si="352"/>
        <v>0</v>
      </c>
      <c r="CX186" s="2">
        <f t="shared" si="353"/>
        <v>0</v>
      </c>
      <c r="CY186" s="2">
        <f t="shared" si="354"/>
        <v>0</v>
      </c>
      <c r="CZ186" s="2">
        <f t="shared" si="355"/>
        <v>0</v>
      </c>
      <c r="DA186" s="2">
        <f t="shared" si="356"/>
        <v>0</v>
      </c>
      <c r="DB186" s="2">
        <f t="shared" si="357"/>
        <v>0</v>
      </c>
      <c r="DC186" s="2">
        <f t="shared" si="358"/>
        <v>0</v>
      </c>
      <c r="DD186" s="2">
        <f t="shared" si="359"/>
        <v>0</v>
      </c>
      <c r="DE186" s="2">
        <f t="shared" si="360"/>
        <v>0</v>
      </c>
      <c r="DF186" s="2">
        <f t="shared" si="361"/>
        <v>0</v>
      </c>
      <c r="DG186" s="2">
        <f t="shared" si="362"/>
        <v>0</v>
      </c>
      <c r="DH186" s="2">
        <f t="shared" si="363"/>
        <v>0</v>
      </c>
      <c r="DI186" s="2">
        <f t="shared" si="364"/>
        <v>0</v>
      </c>
      <c r="DJ186" s="2">
        <f t="shared" si="365"/>
        <v>0</v>
      </c>
      <c r="DK186" s="2">
        <f t="shared" si="366"/>
        <v>0</v>
      </c>
      <c r="DL186" s="2">
        <f t="shared" si="367"/>
        <v>0</v>
      </c>
      <c r="DM186" s="2">
        <f t="shared" si="368"/>
        <v>0</v>
      </c>
      <c r="DN186" s="187">
        <f>IFERROR(IF($F186="地位Ⅰ",INDEX(幹材積成長量!$AE$7:$AG$14,8,MATCH(【入力】吸収量・排出量算定シート!$G186,幹材積成長量!$AE$7:$AG$7,0)),IF($F186="地位Ⅲ",INDEX(幹材積成長量!$AK$7:$AM$14,8,MATCH(【入力】吸収量・排出量算定シート!$G186,幹材積成長量!$AK$7:$AM$7,0)),INDEX(幹材積成長量!$AH$7:$AJ$14,8,MATCH(【入力】吸収量・排出量算定シート!$G186,幹材積成長量!$AH$7:$AJ$7,0)))),0)</f>
        <v>0</v>
      </c>
      <c r="DO186" s="187">
        <f>IFERROR(IF($F186="地位Ⅰ",INDEX(幹材積成長量!$AE$7:$AG$14,8,MATCH(【入力】吸収量・排出量算定シート!$G186,幹材積成長量!$AE$7:$AG$7,0)),IF($F186="地位Ⅲ",INDEX(幹材積成長量!$AK$7:$AM$14,8,MATCH(【入力】吸収量・排出量算定シート!$G186,幹材積成長量!$AK$7:$AM$7,0)),INDEX(幹材積成長量!$AH$7:$AJ$14,8,MATCH(【入力】吸収量・排出量算定シート!$G186,幹材積成長量!$AH$7:$AJ$7,0)))),0)</f>
        <v>0</v>
      </c>
      <c r="DP186" s="187">
        <f>IFERROR(IF($F186="地位Ⅰ",INDEX(幹材積成長量!$AE$7:$AG$14,8,MATCH(【入力】吸収量・排出量算定シート!$G186,幹材積成長量!$AE$7:$AG$7,0)),IF($F186="地位Ⅲ",INDEX(幹材積成長量!$AK$7:$AM$14,8,MATCH(【入力】吸収量・排出量算定シート!$G186,幹材積成長量!$AK$7:$AM$7,0)),INDEX(幹材積成長量!$AH$7:$AJ$14,8,MATCH(【入力】吸収量・排出量算定シート!$G186,幹材積成長量!$AH$7:$AJ$7,0)))),0)</f>
        <v>0</v>
      </c>
      <c r="DQ186" s="187">
        <f>IFERROR(IF($F186="地位Ⅰ",INDEX(幹材積成長量!$AE$7:$AG$14,8,MATCH(【入力】吸収量・排出量算定シート!$G186,幹材積成長量!$AE$7:$AG$7,0)),IF($F186="地位Ⅲ",INDEX(幹材積成長量!$AK$7:$AM$14,8,MATCH(【入力】吸収量・排出量算定シート!$G186,幹材積成長量!$AK$7:$AM$7,0)),INDEX(幹材積成長量!$AH$7:$AJ$14,8,MATCH(【入力】吸収量・排出量算定シート!$G186,幹材積成長量!$AH$7:$AJ$7,0)))),0)</f>
        <v>0</v>
      </c>
      <c r="DR186" s="187">
        <f>IFERROR(IF($F186="地位Ⅰ",INDEX(幹材積成長量!$AE$7:$AG$14,8,MATCH(【入力】吸収量・排出量算定シート!$G186,幹材積成長量!$AE$7:$AG$7,0)),IF($F186="地位Ⅲ",INDEX(幹材積成長量!$AK$7:$AM$14,8,MATCH(【入力】吸収量・排出量算定シート!$G186,幹材積成長量!$AK$7:$AM$7,0)),INDEX(幹材積成長量!$AH$7:$AJ$14,8,MATCH(【入力】吸収量・排出量算定シート!$G186,幹材積成長量!$AH$7:$AJ$7,0)))),0)</f>
        <v>0</v>
      </c>
      <c r="DS186" s="187">
        <f>IFERROR(IF($F186="地位Ⅰ",INDEX(幹材積成長量!$AE$7:$AG$14,8,MATCH(【入力】吸収量・排出量算定シート!$G186,幹材積成長量!$AE$7:$AG$7,0)),IF($F186="地位Ⅲ",INDEX(幹材積成長量!$AK$7:$AM$14,8,MATCH(【入力】吸収量・排出量算定シート!$G186,幹材積成長量!$AK$7:$AM$7,0)),INDEX(幹材積成長量!$AH$7:$AJ$14,8,MATCH(【入力】吸収量・排出量算定シート!$G186,幹材積成長量!$AH$7:$AJ$7,0)))),0)</f>
        <v>0</v>
      </c>
      <c r="DT186" s="187">
        <f>IFERROR(IF($F186="地位Ⅰ",INDEX(幹材積成長量!$AE$7:$AG$14,8,MATCH(【入力】吸収量・排出量算定シート!$G186,幹材積成長量!$AE$7:$AG$7,0)),IF($F186="地位Ⅲ",INDEX(幹材積成長量!$AK$7:$AM$14,8,MATCH(【入力】吸収量・排出量算定シート!$G186,幹材積成長量!$AK$7:$AM$7,0)),INDEX(幹材積成長量!$AH$7:$AJ$14,8,MATCH(【入力】吸収量・排出量算定シート!$G186,幹材積成長量!$AH$7:$AJ$7,0)))),0)</f>
        <v>0</v>
      </c>
      <c r="DU186" s="187">
        <f>IFERROR(IF($F186="地位Ⅰ",INDEX(幹材積成長量!$AE$7:$AG$14,8,MATCH(【入力】吸収量・排出量算定シート!$G186,幹材積成長量!$AE$7:$AG$7,0)),IF($F186="地位Ⅲ",INDEX(幹材積成長量!$AK$7:$AM$14,8,MATCH(【入力】吸収量・排出量算定シート!$G186,幹材積成長量!$AK$7:$AM$7,0)),INDEX(幹材積成長量!$AH$7:$AJ$14,8,MATCH(【入力】吸収量・排出量算定シート!$G186,幹材積成長量!$AH$7:$AJ$7,0)))),0)</f>
        <v>0</v>
      </c>
      <c r="DV186" s="187">
        <f>IFERROR(IF($F186="地位Ⅰ",INDEX(幹材積成長量!$AE$7:$AG$14,8,MATCH(【入力】吸収量・排出量算定シート!$G186,幹材積成長量!$AE$7:$AG$7,0)),IF($F186="地位Ⅲ",INDEX(幹材積成長量!$AK$7:$AM$14,8,MATCH(【入力】吸収量・排出量算定シート!$G186,幹材積成長量!$AK$7:$AM$7,0)),INDEX(幹材積成長量!$AH$7:$AJ$14,8,MATCH(【入力】吸収量・排出量算定シート!$G186,幹材積成長量!$AH$7:$AJ$7,0)))),0)</f>
        <v>0</v>
      </c>
      <c r="DW186" s="187">
        <f>IFERROR(IF($F186="地位Ⅰ",INDEX(幹材積成長量!$AE$7:$AG$14,8,MATCH(【入力】吸収量・排出量算定シート!$G186,幹材積成長量!$AE$7:$AG$7,0)),IF($F186="地位Ⅲ",INDEX(幹材積成長量!$AK$7:$AM$14,8,MATCH(【入力】吸収量・排出量算定シート!$G186,幹材積成長量!$AK$7:$AM$7,0)),INDEX(幹材積成長量!$AH$7:$AJ$14,8,MATCH(【入力】吸収量・排出量算定シート!$G186,幹材積成長量!$AH$7:$AJ$7,0)))),0)</f>
        <v>0</v>
      </c>
      <c r="DX186" s="187">
        <f>IFERROR(IF($F186="地位Ⅰ",INDEX(幹材積成長量!$AE$7:$AG$14,8,MATCH(【入力】吸収量・排出量算定シート!$G186,幹材積成長量!$AE$7:$AG$7,0)),IF($F186="地位Ⅲ",INDEX(幹材積成長量!$AK$7:$AM$14,8,MATCH(【入力】吸収量・排出量算定シート!$G186,幹材積成長量!$AK$7:$AM$7,0)),INDEX(幹材積成長量!$AH$7:$AJ$14,8,MATCH(【入力】吸収量・排出量算定シート!$G186,幹材積成長量!$AH$7:$AJ$7,0)))),0)</f>
        <v>0</v>
      </c>
      <c r="DY186" s="187">
        <f>IFERROR(IF($F186="地位Ⅰ",INDEX(幹材積成長量!$AE$7:$AG$14,8,MATCH(【入力】吸収量・排出量算定シート!$G186,幹材積成長量!$AE$7:$AG$7,0)),IF($F186="地位Ⅲ",INDEX(幹材積成長量!$AK$7:$AM$14,8,MATCH(【入力】吸収量・排出量算定シート!$G186,幹材積成長量!$AK$7:$AM$7,0)),INDEX(幹材積成長量!$AH$7:$AJ$14,8,MATCH(【入力】吸収量・排出量算定シート!$G186,幹材積成長量!$AH$7:$AJ$7,0)))),0)</f>
        <v>0</v>
      </c>
      <c r="DZ186" s="187">
        <f>IFERROR(IF($F186="地位Ⅰ",INDEX(幹材積成長量!$AE$7:$AG$14,8,MATCH(【入力】吸収量・排出量算定シート!$G186,幹材積成長量!$AE$7:$AG$7,0)),IF($F186="地位Ⅲ",INDEX(幹材積成長量!$AK$7:$AM$14,8,MATCH(【入力】吸収量・排出量算定シート!$G186,幹材積成長量!$AK$7:$AM$7,0)),INDEX(幹材積成長量!$AH$7:$AJ$14,8,MATCH(【入力】吸収量・排出量算定シート!$G186,幹材積成長量!$AH$7:$AJ$7,0)))),0)</f>
        <v>0</v>
      </c>
      <c r="EA186" s="187">
        <f>IFERROR(IF($F186="地位Ⅰ",INDEX(幹材積成長量!$AE$7:$AG$14,8,MATCH(【入力】吸収量・排出量算定シート!$G186,幹材積成長量!$AE$7:$AG$7,0)),IF($F186="地位Ⅲ",INDEX(幹材積成長量!$AK$7:$AM$14,8,MATCH(【入力】吸収量・排出量算定シート!$G186,幹材積成長量!$AK$7:$AM$7,0)),INDEX(幹材積成長量!$AH$7:$AJ$14,8,MATCH(【入力】吸収量・排出量算定シート!$G186,幹材積成長量!$AH$7:$AJ$7,0)))),0)</f>
        <v>0</v>
      </c>
      <c r="EB186" s="187">
        <f>IFERROR(IF($F186="地位Ⅰ",INDEX(幹材積成長量!$AE$7:$AG$14,8,MATCH(【入力】吸収量・排出量算定シート!$G186,幹材積成長量!$AE$7:$AG$7,0)),IF($F186="地位Ⅲ",INDEX(幹材積成長量!$AK$7:$AM$14,8,MATCH(【入力】吸収量・排出量算定シート!$G186,幹材積成長量!$AK$7:$AM$7,0)),INDEX(幹材積成長量!$AH$7:$AJ$14,8,MATCH(【入力】吸収量・排出量算定シート!$G186,幹材積成長量!$AH$7:$AJ$7,0)))),0)</f>
        <v>0</v>
      </c>
      <c r="EC186" s="187">
        <f>IFERROR(IF($F186="地位Ⅰ",INDEX(幹材積成長量!$AE$7:$AG$14,8,MATCH(【入力】吸収量・排出量算定シート!$G186,幹材積成長量!$AE$7:$AG$7,0)),IF($F186="地位Ⅲ",INDEX(幹材積成長量!$AK$7:$AM$14,8,MATCH(【入力】吸収量・排出量算定シート!$G186,幹材積成長量!$AK$7:$AM$7,0)),INDEX(幹材積成長量!$AH$7:$AJ$14,8,MATCH(【入力】吸収量・排出量算定シート!$G186,幹材積成長量!$AH$7:$AJ$7,0)))),0)</f>
        <v>0</v>
      </c>
      <c r="ED186" s="186">
        <f t="shared" si="369"/>
        <v>0</v>
      </c>
      <c r="EE186" s="186">
        <f t="shared" si="370"/>
        <v>0</v>
      </c>
      <c r="EF186" s="186">
        <f t="shared" si="371"/>
        <v>0</v>
      </c>
      <c r="EG186" s="186">
        <f t="shared" si="372"/>
        <v>0</v>
      </c>
      <c r="EH186" s="186">
        <f t="shared" si="373"/>
        <v>0</v>
      </c>
      <c r="EI186" s="186">
        <f t="shared" si="374"/>
        <v>0</v>
      </c>
      <c r="EJ186" s="186">
        <f t="shared" si="375"/>
        <v>0</v>
      </c>
      <c r="EK186" s="186">
        <f t="shared" si="376"/>
        <v>0</v>
      </c>
      <c r="EL186" s="186">
        <f t="shared" si="377"/>
        <v>0</v>
      </c>
      <c r="EM186" s="186">
        <f t="shared" si="378"/>
        <v>0</v>
      </c>
      <c r="EN186" s="186">
        <f t="shared" si="379"/>
        <v>0</v>
      </c>
      <c r="EO186" s="186">
        <f t="shared" si="380"/>
        <v>0</v>
      </c>
      <c r="EP186" s="186">
        <f t="shared" si="381"/>
        <v>0</v>
      </c>
      <c r="EQ186" s="186">
        <f t="shared" si="382"/>
        <v>0</v>
      </c>
      <c r="ER186" s="186">
        <f t="shared" si="383"/>
        <v>0</v>
      </c>
      <c r="ES186" s="186">
        <f t="shared" si="384"/>
        <v>0</v>
      </c>
      <c r="ET186" s="186">
        <f t="shared" si="385"/>
        <v>0</v>
      </c>
    </row>
    <row r="187" spans="2:150" x14ac:dyDescent="0.3">
      <c r="B187" s="3"/>
      <c r="C187" s="3"/>
      <c r="D187" s="3"/>
      <c r="E187" s="3"/>
      <c r="G187" s="217"/>
      <c r="J187" s="3"/>
      <c r="M187" s="187">
        <f>IFERROR(IF($F187="地位Ⅰ",INDEX(幹材積成長量!$S$7:$U$148,MATCH(【入力】吸収量・排出量算定シート!$H187+(M$17-$M$17),幹材積成長量!$S$7:$S$148,0),MATCH($G187,幹材積成長量!$S$7:$U$7,0)),IF($F187="地位Ⅲ",INDEX(幹材積成長量!$Y$7:$AA$148,MATCH(【入力】吸収量・排出量算定シート!$H187+(M$17-$M$17),幹材積成長量!$Y$7:$Y$148,0),MATCH($G187,幹材積成長量!$Y$7:$AA$7,0)),INDEX(幹材積成長量!$V$7:$X$148,MATCH(【入力】吸収量・排出量算定シート!$H187+(M$17-$M$17),幹材積成長量!$V$7:$V$148,0),MATCH($G187,幹材積成長量!$V$7:$X$7,0)))),0)</f>
        <v>0</v>
      </c>
      <c r="N187" s="187">
        <f>IFERROR(IF($F187="地位Ⅰ",INDEX(幹材積成長量!$S$7:$U$148,MATCH(【入力】吸収量・排出量算定シート!$H187+(N$17-$M$17),幹材積成長量!$S$7:$S$148,0),MATCH($G187,幹材積成長量!$S$7:$U$7,0)),IF($F187="地位Ⅲ",INDEX(幹材積成長量!$Y$7:$AA$148,MATCH(【入力】吸収量・排出量算定シート!$H187+(N$17-$M$17),幹材積成長量!$Y$7:$Y$148,0),MATCH($G187,幹材積成長量!$Y$7:$AA$7,0)),INDEX(幹材積成長量!$V$7:$X$148,MATCH(【入力】吸収量・排出量算定シート!$H187+(N$17-$M$17),幹材積成長量!$V$7:$V$148,0),MATCH($G187,幹材積成長量!$V$7:$X$7,0)))),0)</f>
        <v>0</v>
      </c>
      <c r="O187" s="187">
        <f>IFERROR(IF($F187="地位Ⅰ",INDEX(幹材積成長量!$S$7:$U$148,MATCH(【入力】吸収量・排出量算定シート!$H187+(O$17-$M$17),幹材積成長量!$S$7:$S$148,0),MATCH($G187,幹材積成長量!$S$7:$U$7,0)),IF($F187="地位Ⅲ",INDEX(幹材積成長量!$Y$7:$AA$148,MATCH(【入力】吸収量・排出量算定シート!$H187+(O$17-$M$17),幹材積成長量!$Y$7:$Y$148,0),MATCH($G187,幹材積成長量!$Y$7:$AA$7,0)),INDEX(幹材積成長量!$V$7:$X$148,MATCH(【入力】吸収量・排出量算定シート!$H187+(O$17-$M$17),幹材積成長量!$V$7:$V$148,0),MATCH($G187,幹材積成長量!$V$7:$X$7,0)))),0)</f>
        <v>0</v>
      </c>
      <c r="P187" s="187">
        <f>IFERROR(IF($F187="地位Ⅰ",INDEX(幹材積成長量!$S$7:$U$148,MATCH(【入力】吸収量・排出量算定シート!$H187+(P$17-$M$17),幹材積成長量!$S$7:$S$148,0),MATCH($G187,幹材積成長量!$S$7:$U$7,0)),IF($F187="地位Ⅲ",INDEX(幹材積成長量!$Y$7:$AA$148,MATCH(【入力】吸収量・排出量算定シート!$H187+(P$17-$M$17),幹材積成長量!$Y$7:$Y$148,0),MATCH($G187,幹材積成長量!$Y$7:$AA$7,0)),INDEX(幹材積成長量!$V$7:$X$148,MATCH(【入力】吸収量・排出量算定シート!$H187+(P$17-$M$17),幹材積成長量!$V$7:$V$148,0),MATCH($G187,幹材積成長量!$V$7:$X$7,0)))),0)</f>
        <v>0</v>
      </c>
      <c r="Q187" s="187">
        <f>IFERROR(IF($F187="地位Ⅰ",INDEX(幹材積成長量!$S$7:$U$148,MATCH(【入力】吸収量・排出量算定シート!$H187+(Q$17-$M$17),幹材積成長量!$S$7:$S$148,0),MATCH($G187,幹材積成長量!$S$7:$U$7,0)),IF($F187="地位Ⅲ",INDEX(幹材積成長量!$Y$7:$AA$148,MATCH(【入力】吸収量・排出量算定シート!$H187+(Q$17-$M$17),幹材積成長量!$Y$7:$Y$148,0),MATCH($G187,幹材積成長量!$Y$7:$AA$7,0)),INDEX(幹材積成長量!$V$7:$X$148,MATCH(【入力】吸収量・排出量算定シート!$H187+(Q$17-$M$17),幹材積成長量!$V$7:$V$148,0),MATCH($G187,幹材積成長量!$V$7:$X$7,0)))),0)</f>
        <v>0</v>
      </c>
      <c r="R187" s="187">
        <f>IFERROR(IF($F187="地位Ⅰ",INDEX(幹材積成長量!$S$7:$U$148,MATCH(【入力】吸収量・排出量算定シート!$H187+(R$17-$M$17),幹材積成長量!$S$7:$S$148,0),MATCH($G187,幹材積成長量!$S$7:$U$7,0)),IF($F187="地位Ⅲ",INDEX(幹材積成長量!$Y$7:$AA$148,MATCH(【入力】吸収量・排出量算定シート!$H187+(R$17-$M$17),幹材積成長量!$Y$7:$Y$148,0),MATCH($G187,幹材積成長量!$Y$7:$AA$7,0)),INDEX(幹材積成長量!$V$7:$X$148,MATCH(【入力】吸収量・排出量算定シート!$H187+(R$17-$M$17),幹材積成長量!$V$7:$V$148,0),MATCH($G187,幹材積成長量!$V$7:$X$7,0)))),0)</f>
        <v>0</v>
      </c>
      <c r="S187" s="187">
        <f>IFERROR(IF($F187="地位Ⅰ",INDEX(幹材積成長量!$S$7:$U$148,MATCH(【入力】吸収量・排出量算定シート!$H187+(S$17-$M$17),幹材積成長量!$S$7:$S$148,0),MATCH($G187,幹材積成長量!$S$7:$U$7,0)),IF($F187="地位Ⅲ",INDEX(幹材積成長量!$Y$7:$AA$148,MATCH(【入力】吸収量・排出量算定シート!$H187+(S$17-$M$17),幹材積成長量!$Y$7:$Y$148,0),MATCH($G187,幹材積成長量!$Y$7:$AA$7,0)),INDEX(幹材積成長量!$V$7:$X$148,MATCH(【入力】吸収量・排出量算定シート!$H187+(S$17-$M$17),幹材積成長量!$V$7:$V$148,0),MATCH($G187,幹材積成長量!$V$7:$X$7,0)))),0)</f>
        <v>0</v>
      </c>
      <c r="T187" s="187">
        <f>IFERROR(IF($F187="地位Ⅰ",INDEX(幹材積成長量!$S$7:$U$148,MATCH(【入力】吸収量・排出量算定シート!$H187+(T$17-$M$17),幹材積成長量!$S$7:$S$148,0),MATCH($G187,幹材積成長量!$S$7:$U$7,0)),IF($F187="地位Ⅲ",INDEX(幹材積成長量!$Y$7:$AA$148,MATCH(【入力】吸収量・排出量算定シート!$H187+(T$17-$M$17),幹材積成長量!$Y$7:$Y$148,0),MATCH($G187,幹材積成長量!$Y$7:$AA$7,0)),INDEX(幹材積成長量!$V$7:$X$148,MATCH(【入力】吸収量・排出量算定シート!$H187+(T$17-$M$17),幹材積成長量!$V$7:$V$148,0),MATCH($G187,幹材積成長量!$V$7:$X$7,0)))),0)</f>
        <v>0</v>
      </c>
      <c r="U187" s="187">
        <f>IFERROR(IF($F187="地位Ⅰ",INDEX(幹材積成長量!$S$7:$U$148,MATCH(【入力】吸収量・排出量算定シート!$H187+(U$17-$M$17),幹材積成長量!$S$7:$S$148,0),MATCH($G187,幹材積成長量!$S$7:$U$7,0)),IF($F187="地位Ⅲ",INDEX(幹材積成長量!$Y$7:$AA$148,MATCH(【入力】吸収量・排出量算定シート!$H187+(U$17-$M$17),幹材積成長量!$Y$7:$Y$148,0),MATCH($G187,幹材積成長量!$Y$7:$AA$7,0)),INDEX(幹材積成長量!$V$7:$X$148,MATCH(【入力】吸収量・排出量算定シート!$H187+(U$17-$M$17),幹材積成長量!$V$7:$V$148,0),MATCH($G187,幹材積成長量!$V$7:$X$7,0)))),0)</f>
        <v>0</v>
      </c>
      <c r="V187" s="187">
        <f>IFERROR(IF($F187="地位Ⅰ",INDEX(幹材積成長量!$S$7:$U$148,MATCH(【入力】吸収量・排出量算定シート!$H187+(V$17-$M$17),幹材積成長量!$S$7:$S$148,0),MATCH($G187,幹材積成長量!$S$7:$U$7,0)),IF($F187="地位Ⅲ",INDEX(幹材積成長量!$Y$7:$AA$148,MATCH(【入力】吸収量・排出量算定シート!$H187+(V$17-$M$17),幹材積成長量!$Y$7:$Y$148,0),MATCH($G187,幹材積成長量!$Y$7:$AA$7,0)),INDEX(幹材積成長量!$V$7:$X$148,MATCH(【入力】吸収量・排出量算定シート!$H187+(V$17-$M$17),幹材積成長量!$V$7:$V$148,0),MATCH($G187,幹材積成長量!$V$7:$X$7,0)))),0)</f>
        <v>0</v>
      </c>
      <c r="W187" s="187">
        <f>IFERROR(IF($F187="地位Ⅰ",INDEX(幹材積成長量!$S$7:$U$148,MATCH(【入力】吸収量・排出量算定シート!$H187+(W$17-$M$17),幹材積成長量!$S$7:$S$148,0),MATCH($G187,幹材積成長量!$S$7:$U$7,0)),IF($F187="地位Ⅲ",INDEX(幹材積成長量!$Y$7:$AA$148,MATCH(【入力】吸収量・排出量算定シート!$H187+(W$17-$M$17),幹材積成長量!$Y$7:$Y$148,0),MATCH($G187,幹材積成長量!$Y$7:$AA$7,0)),INDEX(幹材積成長量!$V$7:$X$148,MATCH(【入力】吸収量・排出量算定シート!$H187+(W$17-$M$17),幹材積成長量!$V$7:$V$148,0),MATCH($G187,幹材積成長量!$V$7:$X$7,0)))),0)</f>
        <v>0</v>
      </c>
      <c r="X187" s="187">
        <f>IFERROR(IF($F187="地位Ⅰ",INDEX(幹材積成長量!$S$7:$U$148,MATCH(【入力】吸収量・排出量算定シート!$H187+(X$17-$M$17),幹材積成長量!$S$7:$S$148,0),MATCH($G187,幹材積成長量!$S$7:$U$7,0)),IF($F187="地位Ⅲ",INDEX(幹材積成長量!$Y$7:$AA$148,MATCH(【入力】吸収量・排出量算定シート!$H187+(X$17-$M$17),幹材積成長量!$Y$7:$Y$148,0),MATCH($G187,幹材積成長量!$Y$7:$AA$7,0)),INDEX(幹材積成長量!$V$7:$X$148,MATCH(【入力】吸収量・排出量算定シート!$H187+(X$17-$M$17),幹材積成長量!$V$7:$V$148,0),MATCH($G187,幹材積成長量!$V$7:$X$7,0)))),0)</f>
        <v>0</v>
      </c>
      <c r="Y187" s="187">
        <f>IFERROR(IF($F187="地位Ⅰ",INDEX(幹材積成長量!$S$7:$U$148,MATCH(【入力】吸収量・排出量算定シート!$H187+(Y$17-$M$17),幹材積成長量!$S$7:$S$148,0),MATCH($G187,幹材積成長量!$S$7:$U$7,0)),IF($F187="地位Ⅲ",INDEX(幹材積成長量!$Y$7:$AA$148,MATCH(【入力】吸収量・排出量算定シート!$H187+(Y$17-$M$17),幹材積成長量!$Y$7:$Y$148,0),MATCH($G187,幹材積成長量!$Y$7:$AA$7,0)),INDEX(幹材積成長量!$V$7:$X$148,MATCH(【入力】吸収量・排出量算定シート!$H187+(Y$17-$M$17),幹材積成長量!$V$7:$V$148,0),MATCH($G187,幹材積成長量!$V$7:$X$7,0)))),0)</f>
        <v>0</v>
      </c>
      <c r="Z187" s="187">
        <f>IFERROR(IF($F187="地位Ⅰ",INDEX(幹材積成長量!$S$7:$U$148,MATCH(【入力】吸収量・排出量算定シート!$H187+(Z$17-$M$17),幹材積成長量!$S$7:$S$148,0),MATCH($G187,幹材積成長量!$S$7:$U$7,0)),IF($F187="地位Ⅲ",INDEX(幹材積成長量!$Y$7:$AA$148,MATCH(【入力】吸収量・排出量算定シート!$H187+(Z$17-$M$17),幹材積成長量!$Y$7:$Y$148,0),MATCH($G187,幹材積成長量!$Y$7:$AA$7,0)),INDEX(幹材積成長量!$V$7:$X$148,MATCH(【入力】吸収量・排出量算定シート!$H187+(Z$17-$M$17),幹材積成長量!$V$7:$V$148,0),MATCH($G187,幹材積成長量!$V$7:$X$7,0)))),0)</f>
        <v>0</v>
      </c>
      <c r="AA187" s="187">
        <f>IFERROR(IF($F187="地位Ⅰ",INDEX(幹材積成長量!$S$7:$U$148,MATCH(【入力】吸収量・排出量算定シート!$H187+(AA$17-$M$17),幹材積成長量!$S$7:$S$148,0),MATCH($G187,幹材積成長量!$S$7:$U$7,0)),IF($F187="地位Ⅲ",INDEX(幹材積成長量!$Y$7:$AA$148,MATCH(【入力】吸収量・排出量算定シート!$H187+(AA$17-$M$17),幹材積成長量!$Y$7:$Y$148,0),MATCH($G187,幹材積成長量!$Y$7:$AA$7,0)),INDEX(幹材積成長量!$V$7:$X$148,MATCH(【入力】吸収量・排出量算定シート!$H187+(AA$17-$M$17),幹材積成長量!$V$7:$V$148,0),MATCH($G187,幹材積成長量!$V$7:$X$7,0)))),0)</f>
        <v>0</v>
      </c>
      <c r="AB187" s="187">
        <f>IFERROR(IF($F187="地位Ⅰ",INDEX(幹材積成長量!$S$7:$U$148,MATCH(【入力】吸収量・排出量算定シート!$H187+(AB$17-$M$17),幹材積成長量!$S$7:$S$148,0),MATCH($G187,幹材積成長量!$S$7:$U$7,0)),IF($F187="地位Ⅲ",INDEX(幹材積成長量!$Y$7:$AA$148,MATCH(【入力】吸収量・排出量算定シート!$H187+(AB$17-$M$17),幹材積成長量!$Y$7:$Y$148,0),MATCH($G187,幹材積成長量!$Y$7:$AA$7,0)),INDEX(幹材積成長量!$V$7:$X$148,MATCH(【入力】吸収量・排出量算定シート!$H187+(AB$17-$M$17),幹材積成長量!$V$7:$V$148,0),MATCH($G187,幹材積成長量!$V$7:$X$7,0)))),0)</f>
        <v>0</v>
      </c>
      <c r="AC187" s="187">
        <f>IFERROR(IF($F187="地位Ⅰ",INDEX(幹材積成長量!$S$7:$U$148,MATCH(【入力】吸収量・排出量算定シート!$H187+(AC$17-$M$17),幹材積成長量!$S$7:$S$148,0),MATCH($G187,幹材積成長量!$S$7:$U$7,0)),IF($F187="地位Ⅲ",INDEX(幹材積成長量!$Y$7:$AA$148,MATCH(【入力】吸収量・排出量算定シート!$H187+(AC$17-$M$17),幹材積成長量!$Y$7:$Y$148,0),MATCH($G187,幹材積成長量!$Y$7:$AA$7,0)),INDEX(幹材積成長量!$V$7:$X$148,MATCH(【入力】吸収量・排出量算定シート!$H187+(AC$17-$M$17),幹材積成長量!$V$7:$V$148,0),MATCH($G187,幹材積成長量!$V$7:$X$7,0)))),0)</f>
        <v>0</v>
      </c>
      <c r="AD187" s="2">
        <f>IFERROR(INDEX('BEF（拡大係数）'!$A$4:$AO$154,MATCH(【入力】吸収量・排出量算定シート!$H187,'BEF（拡大係数）'!$A$4:$A$154,0),MATCH($G187,'BEF（拡大係数）'!$A$4:$AO$4,0)),0)</f>
        <v>0</v>
      </c>
      <c r="AE187" s="2">
        <f>IFERROR(INDEX('BEF（拡大係数）'!$A$4:$AO$154,MATCH(【入力】吸収量・排出量算定シート!$H187,'BEF（拡大係数）'!$A$4:$A$154,0),MATCH($G187,'BEF（拡大係数）'!$A$4:$AO$4,0)),0)</f>
        <v>0</v>
      </c>
      <c r="AF187" s="2">
        <f>IFERROR(INDEX('BEF（拡大係数）'!$A$4:$AO$154,MATCH(【入力】吸収量・排出量算定シート!$H187,'BEF（拡大係数）'!$A$4:$A$154,0),MATCH($G187,'BEF（拡大係数）'!$A$4:$AO$4,0)),0)</f>
        <v>0</v>
      </c>
      <c r="AG187" s="2">
        <f>IFERROR(INDEX('BEF（拡大係数）'!$A$4:$AO$154,MATCH(【入力】吸収量・排出量算定シート!$H187,'BEF（拡大係数）'!$A$4:$A$154,0),MATCH($G187,'BEF（拡大係数）'!$A$4:$AO$4,0)),0)</f>
        <v>0</v>
      </c>
      <c r="AH187" s="2">
        <f>IFERROR(INDEX('BEF（拡大係数）'!$A$4:$AO$154,MATCH(【入力】吸収量・排出量算定シート!$H187,'BEF（拡大係数）'!$A$4:$A$154,0),MATCH($G187,'BEF（拡大係数）'!$A$4:$AO$4,0)),0)</f>
        <v>0</v>
      </c>
      <c r="AI187" s="2">
        <f>IFERROR(INDEX('BEF（拡大係数）'!$A$4:$AO$154,MATCH(【入力】吸収量・排出量算定シート!$H187,'BEF（拡大係数）'!$A$4:$A$154,0),MATCH($G187,'BEF（拡大係数）'!$A$4:$AO$4,0)),0)</f>
        <v>0</v>
      </c>
      <c r="AJ187" s="2">
        <f>IFERROR(INDEX('BEF（拡大係数）'!$A$4:$AO$154,MATCH(【入力】吸収量・排出量算定シート!$H187,'BEF（拡大係数）'!$A$4:$A$154,0),MATCH($G187,'BEF（拡大係数）'!$A$4:$AO$4,0)),0)</f>
        <v>0</v>
      </c>
      <c r="AK187" s="2">
        <f>IFERROR(INDEX('BEF（拡大係数）'!$A$4:$AO$154,MATCH(【入力】吸収量・排出量算定シート!$H187,'BEF（拡大係数）'!$A$4:$A$154,0),MATCH($G187,'BEF（拡大係数）'!$A$4:$AO$4,0)),0)</f>
        <v>0</v>
      </c>
      <c r="AL187" s="2">
        <f>IFERROR(INDEX('BEF（拡大係数）'!$A$4:$AO$154,MATCH(【入力】吸収量・排出量算定シート!$H187,'BEF（拡大係数）'!$A$4:$A$154,0),MATCH($G187,'BEF（拡大係数）'!$A$4:$AO$4,0)),0)</f>
        <v>0</v>
      </c>
      <c r="AM187" s="2">
        <f>IFERROR(INDEX('BEF（拡大係数）'!$A$4:$AO$154,MATCH(【入力】吸収量・排出量算定シート!$H187,'BEF（拡大係数）'!$A$4:$A$154,0),MATCH($G187,'BEF（拡大係数）'!$A$4:$AO$4,0)),0)</f>
        <v>0</v>
      </c>
      <c r="AN187" s="2">
        <f>IFERROR(INDEX('BEF（拡大係数）'!$A$4:$AO$154,MATCH(【入力】吸収量・排出量算定シート!$H187,'BEF（拡大係数）'!$A$4:$A$154,0),MATCH($G187,'BEF（拡大係数）'!$A$4:$AO$4,0)),0)</f>
        <v>0</v>
      </c>
      <c r="AO187" s="2">
        <f>IFERROR(INDEX('BEF（拡大係数）'!$A$4:$AO$154,MATCH(【入力】吸収量・排出量算定シート!$H187,'BEF（拡大係数）'!$A$4:$A$154,0),MATCH($G187,'BEF（拡大係数）'!$A$4:$AO$4,0)),0)</f>
        <v>0</v>
      </c>
      <c r="AP187" s="2">
        <f>IFERROR(INDEX('BEF（拡大係数）'!$A$4:$AO$154,MATCH(【入力】吸収量・排出量算定シート!$H187,'BEF（拡大係数）'!$A$4:$A$154,0),MATCH($G187,'BEF（拡大係数）'!$A$4:$AO$4,0)),0)</f>
        <v>0</v>
      </c>
      <c r="AQ187" s="2">
        <f>IFERROR(INDEX('BEF（拡大係数）'!$A$4:$AO$154,MATCH(【入力】吸収量・排出量算定シート!$H187,'BEF（拡大係数）'!$A$4:$A$154,0),MATCH($G187,'BEF（拡大係数）'!$A$4:$AO$4,0)),0)</f>
        <v>0</v>
      </c>
      <c r="AR187" s="2">
        <f>IFERROR(INDEX('BEF（拡大係数）'!$A$4:$AO$154,MATCH(【入力】吸収量・排出量算定シート!$H187,'BEF（拡大係数）'!$A$4:$A$154,0),MATCH($G187,'BEF（拡大係数）'!$A$4:$AO$4,0)),0)</f>
        <v>0</v>
      </c>
      <c r="AS187" s="2">
        <f>IFERROR(INDEX('BEF（拡大係数）'!$A$4:$AO$154,MATCH(【入力】吸収量・排出量算定シート!$H187,'BEF（拡大係数）'!$A$4:$A$154,0),MATCH($G187,'BEF（拡大係数）'!$A$4:$AO$4,0)),0)</f>
        <v>0</v>
      </c>
      <c r="AT187" s="2">
        <f>IFERROR(INDEX('BEF（拡大係数）'!$A$4:$AO$154,MATCH(【入力】吸収量・排出量算定シート!$H187,'BEF（拡大係数）'!$A$4:$A$154,0),MATCH($G187,'BEF（拡大係数）'!$A$4:$AO$4,0)),0)</f>
        <v>0</v>
      </c>
      <c r="AU187" s="2">
        <f>IFERROR(VLOOKUP($G187,パラメータ_オリジナル!$B$6:$G$45,4,FALSE),0)</f>
        <v>0</v>
      </c>
      <c r="AV187" s="2">
        <f>IFERROR(VLOOKUP($G187,パラメータ_オリジナル!$B$6:$G$45,5,FALSE),0)</f>
        <v>0</v>
      </c>
      <c r="AW187" s="2">
        <f>IFERROR(VLOOKUP($G187,パラメータ_オリジナル!$B$6:$G$45,6,FALSE),0)</f>
        <v>0</v>
      </c>
      <c r="AX187" s="125">
        <f t="shared" si="318"/>
        <v>0</v>
      </c>
      <c r="AY187" s="125">
        <f t="shared" si="319"/>
        <v>0</v>
      </c>
      <c r="AZ187" s="125">
        <f t="shared" si="320"/>
        <v>0</v>
      </c>
      <c r="BA187" s="125">
        <f t="shared" si="321"/>
        <v>0</v>
      </c>
      <c r="BB187" s="125">
        <f t="shared" si="322"/>
        <v>0</v>
      </c>
      <c r="BC187" s="125">
        <f t="shared" si="323"/>
        <v>0</v>
      </c>
      <c r="BD187" s="125">
        <f t="shared" si="324"/>
        <v>0</v>
      </c>
      <c r="BE187" s="125">
        <f t="shared" si="325"/>
        <v>0</v>
      </c>
      <c r="BF187" s="125">
        <f t="shared" si="326"/>
        <v>0</v>
      </c>
      <c r="BG187" s="125">
        <f t="shared" si="327"/>
        <v>0</v>
      </c>
      <c r="BH187" s="125">
        <f t="shared" si="328"/>
        <v>0</v>
      </c>
      <c r="BI187" s="125">
        <f t="shared" si="329"/>
        <v>0</v>
      </c>
      <c r="BJ187" s="125">
        <f t="shared" si="330"/>
        <v>0</v>
      </c>
      <c r="BK187" s="125">
        <f t="shared" si="331"/>
        <v>0</v>
      </c>
      <c r="BL187" s="125">
        <f t="shared" si="332"/>
        <v>0</v>
      </c>
      <c r="BM187" s="125">
        <f t="shared" si="333"/>
        <v>0</v>
      </c>
      <c r="BN187" s="125">
        <f t="shared" si="334"/>
        <v>0</v>
      </c>
      <c r="BO187" s="125">
        <f t="shared" si="335"/>
        <v>0</v>
      </c>
      <c r="BP187" s="125">
        <f t="shared" si="336"/>
        <v>0</v>
      </c>
      <c r="BQ187" s="125">
        <f t="shared" si="337"/>
        <v>0</v>
      </c>
      <c r="BR187" s="125">
        <f t="shared" si="338"/>
        <v>0</v>
      </c>
      <c r="BS187" s="125">
        <f t="shared" si="339"/>
        <v>0</v>
      </c>
      <c r="BT187" s="125">
        <f t="shared" si="340"/>
        <v>0</v>
      </c>
      <c r="BU187" s="125">
        <f t="shared" si="341"/>
        <v>0</v>
      </c>
      <c r="BV187" s="125">
        <f t="shared" si="342"/>
        <v>0</v>
      </c>
      <c r="BW187" s="125">
        <f t="shared" si="343"/>
        <v>0</v>
      </c>
      <c r="BX187" s="125">
        <f t="shared" si="344"/>
        <v>0</v>
      </c>
      <c r="BY187" s="125">
        <f t="shared" si="345"/>
        <v>0</v>
      </c>
      <c r="BZ187" s="125">
        <f t="shared" si="346"/>
        <v>0</v>
      </c>
      <c r="CA187" s="125">
        <f t="shared" si="347"/>
        <v>0</v>
      </c>
      <c r="CB187" s="125">
        <f t="shared" si="348"/>
        <v>0</v>
      </c>
      <c r="CC187" s="125">
        <f t="shared" si="349"/>
        <v>0</v>
      </c>
      <c r="CD187" s="125">
        <f t="shared" si="350"/>
        <v>0</v>
      </c>
      <c r="CE187" s="125">
        <f t="shared" si="351"/>
        <v>0</v>
      </c>
      <c r="CF187" s="2">
        <f>IFERROR(IF($F187="地位Ⅰ",INDEX(幹材積成長量!$I$7:$K$148,MATCH((【入力】吸収量・排出量算定シート!$H187+(【入力】吸収量・排出量算定シート!CF$17-【入力】吸収量・排出量算定シート!$CF$17)),幹材積成長量!$I$7:$I$148,0),MATCH(【入力】吸収量・排出量算定シート!$G187,幹材積成長量!$I$7:$K$7,0)),IF($F187="地位Ⅲ",INDEX(幹材積成長量!$O$7:$Q$148,MATCH((【入力】吸収量・排出量算定シート!$H187+(【入力】吸収量・排出量算定シート!CF$17-【入力】吸収量・排出量算定シート!$CF$17)),幹材積成長量!$O$7:$O$148,0),MATCH(【入力】吸収量・排出量算定シート!$G187,幹材積成長量!$O$7:$Q$7,0)),INDEX(幹材積成長量!$L$7:$N$148,MATCH((【入力】吸収量・排出量算定シート!$H187+(【入力】吸収量・排出量算定シート!CF$17-【入力】吸収量・排出量算定シート!$CF$17)),幹材積成長量!$L$7:$L$148,0),MATCH(【入力】吸収量・排出量算定シート!$G187,幹材積成長量!$L$7:$N$7,0)))),0)</f>
        <v>0</v>
      </c>
      <c r="CG187" s="2">
        <f>IFERROR(IF($F187="地位Ⅰ",INDEX(幹材積成長量!$I$7:$K$148,MATCH((【入力】吸収量・排出量算定シート!$H187+(【入力】吸収量・排出量算定シート!CG$17-【入力】吸収量・排出量算定シート!$CF$17)),幹材積成長量!$I$7:$I$148,0),MATCH(【入力】吸収量・排出量算定シート!$G187,幹材積成長量!$I$7:$K$7,0)),IF($F187="地位Ⅲ",INDEX(幹材積成長量!$O$7:$Q$148,MATCH((【入力】吸収量・排出量算定シート!$H187+(【入力】吸収量・排出量算定シート!CG$17-【入力】吸収量・排出量算定シート!$CF$17)),幹材積成長量!$O$7:$O$148,0),MATCH(【入力】吸収量・排出量算定シート!$G187,幹材積成長量!$O$7:$Q$7,0)),INDEX(幹材積成長量!$L$7:$N$148,MATCH((【入力】吸収量・排出量算定シート!$H187+(【入力】吸収量・排出量算定シート!CG$17-【入力】吸収量・排出量算定シート!$CF$17)),幹材積成長量!$L$7:$L$148,0),MATCH(【入力】吸収量・排出量算定シート!$G187,幹材積成長量!$L$7:$N$7,0)))),0)</f>
        <v>0</v>
      </c>
      <c r="CH187" s="2">
        <f>IFERROR(IF($F187="地位Ⅰ",INDEX(幹材積成長量!$I$7:$K$148,MATCH((【入力】吸収量・排出量算定シート!$H187+(【入力】吸収量・排出量算定シート!CH$17-【入力】吸収量・排出量算定シート!$CF$17)),幹材積成長量!$I$7:$I$148,0),MATCH(【入力】吸収量・排出量算定シート!$G187,幹材積成長量!$I$7:$K$7,0)),IF($F187="地位Ⅲ",INDEX(幹材積成長量!$O$7:$Q$148,MATCH((【入力】吸収量・排出量算定シート!$H187+(【入力】吸収量・排出量算定シート!CH$17-【入力】吸収量・排出量算定シート!$CF$17)),幹材積成長量!$O$7:$O$148,0),MATCH(【入力】吸収量・排出量算定シート!$G187,幹材積成長量!$O$7:$Q$7,0)),INDEX(幹材積成長量!$L$7:$N$148,MATCH((【入力】吸収量・排出量算定シート!$H187+(【入力】吸収量・排出量算定シート!CH$17-【入力】吸収量・排出量算定シート!$CF$17)),幹材積成長量!$L$7:$L$148,0),MATCH(【入力】吸収量・排出量算定シート!$G187,幹材積成長量!$L$7:$N$7,0)))),0)</f>
        <v>0</v>
      </c>
      <c r="CI187" s="2">
        <f>IFERROR(IF($F187="地位Ⅰ",INDEX(幹材積成長量!$I$7:$K$148,MATCH((【入力】吸収量・排出量算定シート!$H187+(【入力】吸収量・排出量算定シート!CI$17-【入力】吸収量・排出量算定シート!$CF$17)),幹材積成長量!$I$7:$I$148,0),MATCH(【入力】吸収量・排出量算定シート!$G187,幹材積成長量!$I$7:$K$7,0)),IF($F187="地位Ⅲ",INDEX(幹材積成長量!$O$7:$Q$148,MATCH((【入力】吸収量・排出量算定シート!$H187+(【入力】吸収量・排出量算定シート!CI$17-【入力】吸収量・排出量算定シート!$CF$17)),幹材積成長量!$O$7:$O$148,0),MATCH(【入力】吸収量・排出量算定シート!$G187,幹材積成長量!$O$7:$Q$7,0)),INDEX(幹材積成長量!$L$7:$N$148,MATCH((【入力】吸収量・排出量算定シート!$H187+(【入力】吸収量・排出量算定シート!CI$17-【入力】吸収量・排出量算定シート!$CF$17)),幹材積成長量!$L$7:$L$148,0),MATCH(【入力】吸収量・排出量算定シート!$G187,幹材積成長量!$L$7:$N$7,0)))),0)</f>
        <v>0</v>
      </c>
      <c r="CJ187" s="2">
        <f>IFERROR(IF($F187="地位Ⅰ",INDEX(幹材積成長量!$I$7:$K$148,MATCH((【入力】吸収量・排出量算定シート!$H187+(【入力】吸収量・排出量算定シート!CJ$17-【入力】吸収量・排出量算定シート!$CF$17)),幹材積成長量!$I$7:$I$148,0),MATCH(【入力】吸収量・排出量算定シート!$G187,幹材積成長量!$I$7:$K$7,0)),IF($F187="地位Ⅲ",INDEX(幹材積成長量!$O$7:$Q$148,MATCH((【入力】吸収量・排出量算定シート!$H187+(【入力】吸収量・排出量算定シート!CJ$17-【入力】吸収量・排出量算定シート!$CF$17)),幹材積成長量!$O$7:$O$148,0),MATCH(【入力】吸収量・排出量算定シート!$G187,幹材積成長量!$O$7:$Q$7,0)),INDEX(幹材積成長量!$L$7:$N$148,MATCH((【入力】吸収量・排出量算定シート!$H187+(【入力】吸収量・排出量算定シート!CJ$17-【入力】吸収量・排出量算定シート!$CF$17)),幹材積成長量!$L$7:$L$148,0),MATCH(【入力】吸収量・排出量算定シート!$G187,幹材積成長量!$L$7:$N$7,0)))),0)</f>
        <v>0</v>
      </c>
      <c r="CK187" s="2">
        <f>IFERROR(IF($F187="地位Ⅰ",INDEX(幹材積成長量!$I$7:$K$148,MATCH((【入力】吸収量・排出量算定シート!$H187+(【入力】吸収量・排出量算定シート!CK$17-【入力】吸収量・排出量算定シート!$CF$17)),幹材積成長量!$I$7:$I$148,0),MATCH(【入力】吸収量・排出量算定シート!$G187,幹材積成長量!$I$7:$K$7,0)),IF($F187="地位Ⅲ",INDEX(幹材積成長量!$O$7:$Q$148,MATCH((【入力】吸収量・排出量算定シート!$H187+(【入力】吸収量・排出量算定シート!CK$17-【入力】吸収量・排出量算定シート!$CF$17)),幹材積成長量!$O$7:$O$148,0),MATCH(【入力】吸収量・排出量算定シート!$G187,幹材積成長量!$O$7:$Q$7,0)),INDEX(幹材積成長量!$L$7:$N$148,MATCH((【入力】吸収量・排出量算定シート!$H187+(【入力】吸収量・排出量算定シート!CK$17-【入力】吸収量・排出量算定シート!$CF$17)),幹材積成長量!$L$7:$L$148,0),MATCH(【入力】吸収量・排出量算定シート!$G187,幹材積成長量!$L$7:$N$7,0)))),0)</f>
        <v>0</v>
      </c>
      <c r="CL187" s="2">
        <f>IFERROR(IF($F187="地位Ⅰ",INDEX(幹材積成長量!$I$7:$K$148,MATCH((【入力】吸収量・排出量算定シート!$H187+(【入力】吸収量・排出量算定シート!CL$17-【入力】吸収量・排出量算定シート!$CF$17)),幹材積成長量!$I$7:$I$148,0),MATCH(【入力】吸収量・排出量算定シート!$G187,幹材積成長量!$I$7:$K$7,0)),IF($F187="地位Ⅲ",INDEX(幹材積成長量!$O$7:$Q$148,MATCH((【入力】吸収量・排出量算定シート!$H187+(【入力】吸収量・排出量算定シート!CL$17-【入力】吸収量・排出量算定シート!$CF$17)),幹材積成長量!$O$7:$O$148,0),MATCH(【入力】吸収量・排出量算定シート!$G187,幹材積成長量!$O$7:$Q$7,0)),INDEX(幹材積成長量!$L$7:$N$148,MATCH((【入力】吸収量・排出量算定シート!$H187+(【入力】吸収量・排出量算定シート!CL$17-【入力】吸収量・排出量算定シート!$CF$17)),幹材積成長量!$L$7:$L$148,0),MATCH(【入力】吸収量・排出量算定シート!$G187,幹材積成長量!$L$7:$N$7,0)))),0)</f>
        <v>0</v>
      </c>
      <c r="CM187" s="2">
        <f>IFERROR(IF($F187="地位Ⅰ",INDEX(幹材積成長量!$I$7:$K$148,MATCH((【入力】吸収量・排出量算定シート!$H187+(【入力】吸収量・排出量算定シート!CM$17-【入力】吸収量・排出量算定シート!$CF$17)),幹材積成長量!$I$7:$I$148,0),MATCH(【入力】吸収量・排出量算定シート!$G187,幹材積成長量!$I$7:$K$7,0)),IF($F187="地位Ⅲ",INDEX(幹材積成長量!$O$7:$Q$148,MATCH((【入力】吸収量・排出量算定シート!$H187+(【入力】吸収量・排出量算定シート!CM$17-【入力】吸収量・排出量算定シート!$CF$17)),幹材積成長量!$O$7:$O$148,0),MATCH(【入力】吸収量・排出量算定シート!$G187,幹材積成長量!$O$7:$Q$7,0)),INDEX(幹材積成長量!$L$7:$N$148,MATCH((【入力】吸収量・排出量算定シート!$H187+(【入力】吸収量・排出量算定シート!CM$17-【入力】吸収量・排出量算定シート!$CF$17)),幹材積成長量!$L$7:$L$148,0),MATCH(【入力】吸収量・排出量算定シート!$G187,幹材積成長量!$L$7:$N$7,0)))),0)</f>
        <v>0</v>
      </c>
      <c r="CN187" s="2">
        <f>IFERROR(IF($F187="地位Ⅰ",INDEX(幹材積成長量!$I$7:$K$148,MATCH((【入力】吸収量・排出量算定シート!$H187+(【入力】吸収量・排出量算定シート!CN$17-【入力】吸収量・排出量算定シート!$CF$17)),幹材積成長量!$I$7:$I$148,0),MATCH(【入力】吸収量・排出量算定シート!$G187,幹材積成長量!$I$7:$K$7,0)),IF($F187="地位Ⅲ",INDEX(幹材積成長量!$O$7:$Q$148,MATCH((【入力】吸収量・排出量算定シート!$H187+(【入力】吸収量・排出量算定シート!CN$17-【入力】吸収量・排出量算定シート!$CF$17)),幹材積成長量!$O$7:$O$148,0),MATCH(【入力】吸収量・排出量算定シート!$G187,幹材積成長量!$O$7:$Q$7,0)),INDEX(幹材積成長量!$L$7:$N$148,MATCH((【入力】吸収量・排出量算定シート!$H187+(【入力】吸収量・排出量算定シート!CN$17-【入力】吸収量・排出量算定シート!$CF$17)),幹材積成長量!$L$7:$L$148,0),MATCH(【入力】吸収量・排出量算定シート!$G187,幹材積成長量!$L$7:$N$7,0)))),0)</f>
        <v>0</v>
      </c>
      <c r="CO187" s="2">
        <f>IFERROR(IF($F187="地位Ⅰ",INDEX(幹材積成長量!$I$7:$K$148,MATCH((【入力】吸収量・排出量算定シート!$H187+(【入力】吸収量・排出量算定シート!CO$17-【入力】吸収量・排出量算定シート!$CF$17)),幹材積成長量!$I$7:$I$148,0),MATCH(【入力】吸収量・排出量算定シート!$G187,幹材積成長量!$I$7:$K$7,0)),IF($F187="地位Ⅲ",INDEX(幹材積成長量!$O$7:$Q$148,MATCH((【入力】吸収量・排出量算定シート!$H187+(【入力】吸収量・排出量算定シート!CO$17-【入力】吸収量・排出量算定シート!$CF$17)),幹材積成長量!$O$7:$O$148,0),MATCH(【入力】吸収量・排出量算定シート!$G187,幹材積成長量!$O$7:$Q$7,0)),INDEX(幹材積成長量!$L$7:$N$148,MATCH((【入力】吸収量・排出量算定シート!$H187+(【入力】吸収量・排出量算定シート!CO$17-【入力】吸収量・排出量算定シート!$CF$17)),幹材積成長量!$L$7:$L$148,0),MATCH(【入力】吸収量・排出量算定シート!$G187,幹材積成長量!$L$7:$N$7,0)))),0)</f>
        <v>0</v>
      </c>
      <c r="CP187" s="2">
        <f>IFERROR(IF($F187="地位Ⅰ",INDEX(幹材積成長量!$I$7:$K$148,MATCH((【入力】吸収量・排出量算定シート!$H187+(【入力】吸収量・排出量算定シート!CP$17-【入力】吸収量・排出量算定シート!$CF$17)),幹材積成長量!$I$7:$I$148,0),MATCH(【入力】吸収量・排出量算定シート!$G187,幹材積成長量!$I$7:$K$7,0)),IF($F187="地位Ⅲ",INDEX(幹材積成長量!$O$7:$Q$148,MATCH((【入力】吸収量・排出量算定シート!$H187+(【入力】吸収量・排出量算定シート!CP$17-【入力】吸収量・排出量算定シート!$CF$17)),幹材積成長量!$O$7:$O$148,0),MATCH(【入力】吸収量・排出量算定シート!$G187,幹材積成長量!$O$7:$Q$7,0)),INDEX(幹材積成長量!$L$7:$N$148,MATCH((【入力】吸収量・排出量算定シート!$H187+(【入力】吸収量・排出量算定シート!CP$17-【入力】吸収量・排出量算定シート!$CF$17)),幹材積成長量!$L$7:$L$148,0),MATCH(【入力】吸収量・排出量算定シート!$G187,幹材積成長量!$L$7:$N$7,0)))),0)</f>
        <v>0</v>
      </c>
      <c r="CQ187" s="2">
        <f>IFERROR(IF($F187="地位Ⅰ",INDEX(幹材積成長量!$I$7:$K$148,MATCH((【入力】吸収量・排出量算定シート!$H187+(【入力】吸収量・排出量算定シート!CQ$17-【入力】吸収量・排出量算定シート!$CF$17)),幹材積成長量!$I$7:$I$148,0),MATCH(【入力】吸収量・排出量算定シート!$G187,幹材積成長量!$I$7:$K$7,0)),IF($F187="地位Ⅲ",INDEX(幹材積成長量!$O$7:$Q$148,MATCH((【入力】吸収量・排出量算定シート!$H187+(【入力】吸収量・排出量算定シート!CQ$17-【入力】吸収量・排出量算定シート!$CF$17)),幹材積成長量!$O$7:$O$148,0),MATCH(【入力】吸収量・排出量算定シート!$G187,幹材積成長量!$O$7:$Q$7,0)),INDEX(幹材積成長量!$L$7:$N$148,MATCH((【入力】吸収量・排出量算定シート!$H187+(【入力】吸収量・排出量算定シート!CQ$17-【入力】吸収量・排出量算定シート!$CF$17)),幹材積成長量!$L$7:$L$148,0),MATCH(【入力】吸収量・排出量算定シート!$G187,幹材積成長量!$L$7:$N$7,0)))),0)</f>
        <v>0</v>
      </c>
      <c r="CR187" s="2">
        <f>IFERROR(IF($F187="地位Ⅰ",INDEX(幹材積成長量!$I$7:$K$148,MATCH((【入力】吸収量・排出量算定シート!$H187+(【入力】吸収量・排出量算定シート!CR$17-【入力】吸収量・排出量算定シート!$CF$17)),幹材積成長量!$I$7:$I$148,0),MATCH(【入力】吸収量・排出量算定シート!$G187,幹材積成長量!$I$7:$K$7,0)),IF($F187="地位Ⅲ",INDEX(幹材積成長量!$O$7:$Q$148,MATCH((【入力】吸収量・排出量算定シート!$H187+(【入力】吸収量・排出量算定シート!CR$17-【入力】吸収量・排出量算定シート!$CF$17)),幹材積成長量!$O$7:$O$148,0),MATCH(【入力】吸収量・排出量算定シート!$G187,幹材積成長量!$O$7:$Q$7,0)),INDEX(幹材積成長量!$L$7:$N$148,MATCH((【入力】吸収量・排出量算定シート!$H187+(【入力】吸収量・排出量算定シート!CR$17-【入力】吸収量・排出量算定シート!$CF$17)),幹材積成長量!$L$7:$L$148,0),MATCH(【入力】吸収量・排出量算定シート!$G187,幹材積成長量!$L$7:$N$7,0)))),0)</f>
        <v>0</v>
      </c>
      <c r="CS187" s="2">
        <f>IFERROR(IF($F187="地位Ⅰ",INDEX(幹材積成長量!$I$7:$K$148,MATCH((【入力】吸収量・排出量算定シート!$H187+(【入力】吸収量・排出量算定シート!CS$17-【入力】吸収量・排出量算定シート!$CF$17)),幹材積成長量!$I$7:$I$148,0),MATCH(【入力】吸収量・排出量算定シート!$G187,幹材積成長量!$I$7:$K$7,0)),IF($F187="地位Ⅲ",INDEX(幹材積成長量!$O$7:$Q$148,MATCH((【入力】吸収量・排出量算定シート!$H187+(【入力】吸収量・排出量算定シート!CS$17-【入力】吸収量・排出量算定シート!$CF$17)),幹材積成長量!$O$7:$O$148,0),MATCH(【入力】吸収量・排出量算定シート!$G187,幹材積成長量!$O$7:$Q$7,0)),INDEX(幹材積成長量!$L$7:$N$148,MATCH((【入力】吸収量・排出量算定シート!$H187+(【入力】吸収量・排出量算定シート!CS$17-【入力】吸収量・排出量算定シート!$CF$17)),幹材積成長量!$L$7:$L$148,0),MATCH(【入力】吸収量・排出量算定シート!$G187,幹材積成長量!$L$7:$N$7,0)))),0)</f>
        <v>0</v>
      </c>
      <c r="CT187" s="2">
        <f>IFERROR(IF($F187="地位Ⅰ",INDEX(幹材積成長量!$I$7:$K$148,MATCH((【入力】吸収量・排出量算定シート!$H187+(【入力】吸収量・排出量算定シート!CT$17-【入力】吸収量・排出量算定シート!$CF$17)),幹材積成長量!$I$7:$I$148,0),MATCH(【入力】吸収量・排出量算定シート!$G187,幹材積成長量!$I$7:$K$7,0)),IF($F187="地位Ⅲ",INDEX(幹材積成長量!$O$7:$Q$148,MATCH((【入力】吸収量・排出量算定シート!$H187+(【入力】吸収量・排出量算定シート!CT$17-【入力】吸収量・排出量算定シート!$CF$17)),幹材積成長量!$O$7:$O$148,0),MATCH(【入力】吸収量・排出量算定シート!$G187,幹材積成長量!$O$7:$Q$7,0)),INDEX(幹材積成長量!$L$7:$N$148,MATCH((【入力】吸収量・排出量算定シート!$H187+(【入力】吸収量・排出量算定シート!CT$17-【入力】吸収量・排出量算定シート!$CF$17)),幹材積成長量!$L$7:$L$148,0),MATCH(【入力】吸収量・排出量算定シート!$G187,幹材積成長量!$L$7:$N$7,0)))),0)</f>
        <v>0</v>
      </c>
      <c r="CU187" s="2">
        <f>IFERROR(IF($F187="地位Ⅰ",INDEX(幹材積成長量!$I$7:$K$148,MATCH((【入力】吸収量・排出量算定シート!$H187+(【入力】吸収量・排出量算定シート!CU$17-【入力】吸収量・排出量算定シート!$CF$17)),幹材積成長量!$I$7:$I$148,0),MATCH(【入力】吸収量・排出量算定シート!$G187,幹材積成長量!$I$7:$K$7,0)),IF($F187="地位Ⅲ",INDEX(幹材積成長量!$O$7:$Q$148,MATCH((【入力】吸収量・排出量算定シート!$H187+(【入力】吸収量・排出量算定シート!CU$17-【入力】吸収量・排出量算定シート!$CF$17)),幹材積成長量!$O$7:$O$148,0),MATCH(【入力】吸収量・排出量算定シート!$G187,幹材積成長量!$O$7:$Q$7,0)),INDEX(幹材積成長量!$L$7:$N$148,MATCH((【入力】吸収量・排出量算定シート!$H187+(【入力】吸収量・排出量算定シート!CU$17-【入力】吸収量・排出量算定シート!$CF$17)),幹材積成長量!$L$7:$L$148,0),MATCH(【入力】吸収量・排出量算定シート!$G187,幹材積成長量!$L$7:$N$7,0)))),0)</f>
        <v>0</v>
      </c>
      <c r="CV187" s="2">
        <f>IFERROR(IF($F187="地位Ⅰ",INDEX(幹材積成長量!$I$7:$K$148,MATCH((【入力】吸収量・排出量算定シート!$H187+(【入力】吸収量・排出量算定シート!CV$17-【入力】吸収量・排出量算定シート!$CF$17)),幹材積成長量!$I$7:$I$148,0),MATCH(【入力】吸収量・排出量算定シート!$G187,幹材積成長量!$I$7:$K$7,0)),IF($F187="地位Ⅲ",INDEX(幹材積成長量!$O$7:$Q$148,MATCH((【入力】吸収量・排出量算定シート!$H187+(【入力】吸収量・排出量算定シート!CV$17-【入力】吸収量・排出量算定シート!$CF$17)),幹材積成長量!$O$7:$O$148,0),MATCH(【入力】吸収量・排出量算定シート!$G187,幹材積成長量!$O$7:$Q$7,0)),INDEX(幹材積成長量!$L$7:$N$148,MATCH((【入力】吸収量・排出量算定シート!$H187+(【入力】吸収量・排出量算定シート!CV$17-【入力】吸収量・排出量算定シート!$CF$17)),幹材積成長量!$L$7:$L$148,0),MATCH(【入力】吸収量・排出量算定シート!$G187,幹材積成長量!$L$7:$N$7,0)))),0)</f>
        <v>0</v>
      </c>
      <c r="CW187" s="2">
        <f t="shared" si="352"/>
        <v>0</v>
      </c>
      <c r="CX187" s="2">
        <f t="shared" si="353"/>
        <v>0</v>
      </c>
      <c r="CY187" s="2">
        <f t="shared" si="354"/>
        <v>0</v>
      </c>
      <c r="CZ187" s="2">
        <f t="shared" si="355"/>
        <v>0</v>
      </c>
      <c r="DA187" s="2">
        <f t="shared" si="356"/>
        <v>0</v>
      </c>
      <c r="DB187" s="2">
        <f t="shared" si="357"/>
        <v>0</v>
      </c>
      <c r="DC187" s="2">
        <f t="shared" si="358"/>
        <v>0</v>
      </c>
      <c r="DD187" s="2">
        <f t="shared" si="359"/>
        <v>0</v>
      </c>
      <c r="DE187" s="2">
        <f t="shared" si="360"/>
        <v>0</v>
      </c>
      <c r="DF187" s="2">
        <f t="shared" si="361"/>
        <v>0</v>
      </c>
      <c r="DG187" s="2">
        <f t="shared" si="362"/>
        <v>0</v>
      </c>
      <c r="DH187" s="2">
        <f t="shared" si="363"/>
        <v>0</v>
      </c>
      <c r="DI187" s="2">
        <f t="shared" si="364"/>
        <v>0</v>
      </c>
      <c r="DJ187" s="2">
        <f t="shared" si="365"/>
        <v>0</v>
      </c>
      <c r="DK187" s="2">
        <f t="shared" si="366"/>
        <v>0</v>
      </c>
      <c r="DL187" s="2">
        <f t="shared" si="367"/>
        <v>0</v>
      </c>
      <c r="DM187" s="2">
        <f t="shared" si="368"/>
        <v>0</v>
      </c>
      <c r="DN187" s="187">
        <f>IFERROR(IF($F187="地位Ⅰ",INDEX(幹材積成長量!$AE$7:$AG$14,8,MATCH(【入力】吸収量・排出量算定シート!$G187,幹材積成長量!$AE$7:$AG$7,0)),IF($F187="地位Ⅲ",INDEX(幹材積成長量!$AK$7:$AM$14,8,MATCH(【入力】吸収量・排出量算定シート!$G187,幹材積成長量!$AK$7:$AM$7,0)),INDEX(幹材積成長量!$AH$7:$AJ$14,8,MATCH(【入力】吸収量・排出量算定シート!$G187,幹材積成長量!$AH$7:$AJ$7,0)))),0)</f>
        <v>0</v>
      </c>
      <c r="DO187" s="187">
        <f>IFERROR(IF($F187="地位Ⅰ",INDEX(幹材積成長量!$AE$7:$AG$14,8,MATCH(【入力】吸収量・排出量算定シート!$G187,幹材積成長量!$AE$7:$AG$7,0)),IF($F187="地位Ⅲ",INDEX(幹材積成長量!$AK$7:$AM$14,8,MATCH(【入力】吸収量・排出量算定シート!$G187,幹材積成長量!$AK$7:$AM$7,0)),INDEX(幹材積成長量!$AH$7:$AJ$14,8,MATCH(【入力】吸収量・排出量算定シート!$G187,幹材積成長量!$AH$7:$AJ$7,0)))),0)</f>
        <v>0</v>
      </c>
      <c r="DP187" s="187">
        <f>IFERROR(IF($F187="地位Ⅰ",INDEX(幹材積成長量!$AE$7:$AG$14,8,MATCH(【入力】吸収量・排出量算定シート!$G187,幹材積成長量!$AE$7:$AG$7,0)),IF($F187="地位Ⅲ",INDEX(幹材積成長量!$AK$7:$AM$14,8,MATCH(【入力】吸収量・排出量算定シート!$G187,幹材積成長量!$AK$7:$AM$7,0)),INDEX(幹材積成長量!$AH$7:$AJ$14,8,MATCH(【入力】吸収量・排出量算定シート!$G187,幹材積成長量!$AH$7:$AJ$7,0)))),0)</f>
        <v>0</v>
      </c>
      <c r="DQ187" s="187">
        <f>IFERROR(IF($F187="地位Ⅰ",INDEX(幹材積成長量!$AE$7:$AG$14,8,MATCH(【入力】吸収量・排出量算定シート!$G187,幹材積成長量!$AE$7:$AG$7,0)),IF($F187="地位Ⅲ",INDEX(幹材積成長量!$AK$7:$AM$14,8,MATCH(【入力】吸収量・排出量算定シート!$G187,幹材積成長量!$AK$7:$AM$7,0)),INDEX(幹材積成長量!$AH$7:$AJ$14,8,MATCH(【入力】吸収量・排出量算定シート!$G187,幹材積成長量!$AH$7:$AJ$7,0)))),0)</f>
        <v>0</v>
      </c>
      <c r="DR187" s="187">
        <f>IFERROR(IF($F187="地位Ⅰ",INDEX(幹材積成長量!$AE$7:$AG$14,8,MATCH(【入力】吸収量・排出量算定シート!$G187,幹材積成長量!$AE$7:$AG$7,0)),IF($F187="地位Ⅲ",INDEX(幹材積成長量!$AK$7:$AM$14,8,MATCH(【入力】吸収量・排出量算定シート!$G187,幹材積成長量!$AK$7:$AM$7,0)),INDEX(幹材積成長量!$AH$7:$AJ$14,8,MATCH(【入力】吸収量・排出量算定シート!$G187,幹材積成長量!$AH$7:$AJ$7,0)))),0)</f>
        <v>0</v>
      </c>
      <c r="DS187" s="187">
        <f>IFERROR(IF($F187="地位Ⅰ",INDEX(幹材積成長量!$AE$7:$AG$14,8,MATCH(【入力】吸収量・排出量算定シート!$G187,幹材積成長量!$AE$7:$AG$7,0)),IF($F187="地位Ⅲ",INDEX(幹材積成長量!$AK$7:$AM$14,8,MATCH(【入力】吸収量・排出量算定シート!$G187,幹材積成長量!$AK$7:$AM$7,0)),INDEX(幹材積成長量!$AH$7:$AJ$14,8,MATCH(【入力】吸収量・排出量算定シート!$G187,幹材積成長量!$AH$7:$AJ$7,0)))),0)</f>
        <v>0</v>
      </c>
      <c r="DT187" s="187">
        <f>IFERROR(IF($F187="地位Ⅰ",INDEX(幹材積成長量!$AE$7:$AG$14,8,MATCH(【入力】吸収量・排出量算定シート!$G187,幹材積成長量!$AE$7:$AG$7,0)),IF($F187="地位Ⅲ",INDEX(幹材積成長量!$AK$7:$AM$14,8,MATCH(【入力】吸収量・排出量算定シート!$G187,幹材積成長量!$AK$7:$AM$7,0)),INDEX(幹材積成長量!$AH$7:$AJ$14,8,MATCH(【入力】吸収量・排出量算定シート!$G187,幹材積成長量!$AH$7:$AJ$7,0)))),0)</f>
        <v>0</v>
      </c>
      <c r="DU187" s="187">
        <f>IFERROR(IF($F187="地位Ⅰ",INDEX(幹材積成長量!$AE$7:$AG$14,8,MATCH(【入力】吸収量・排出量算定シート!$G187,幹材積成長量!$AE$7:$AG$7,0)),IF($F187="地位Ⅲ",INDEX(幹材積成長量!$AK$7:$AM$14,8,MATCH(【入力】吸収量・排出量算定シート!$G187,幹材積成長量!$AK$7:$AM$7,0)),INDEX(幹材積成長量!$AH$7:$AJ$14,8,MATCH(【入力】吸収量・排出量算定シート!$G187,幹材積成長量!$AH$7:$AJ$7,0)))),0)</f>
        <v>0</v>
      </c>
      <c r="DV187" s="187">
        <f>IFERROR(IF($F187="地位Ⅰ",INDEX(幹材積成長量!$AE$7:$AG$14,8,MATCH(【入力】吸収量・排出量算定シート!$G187,幹材積成長量!$AE$7:$AG$7,0)),IF($F187="地位Ⅲ",INDEX(幹材積成長量!$AK$7:$AM$14,8,MATCH(【入力】吸収量・排出量算定シート!$G187,幹材積成長量!$AK$7:$AM$7,0)),INDEX(幹材積成長量!$AH$7:$AJ$14,8,MATCH(【入力】吸収量・排出量算定シート!$G187,幹材積成長量!$AH$7:$AJ$7,0)))),0)</f>
        <v>0</v>
      </c>
      <c r="DW187" s="187">
        <f>IFERROR(IF($F187="地位Ⅰ",INDEX(幹材積成長量!$AE$7:$AG$14,8,MATCH(【入力】吸収量・排出量算定シート!$G187,幹材積成長量!$AE$7:$AG$7,0)),IF($F187="地位Ⅲ",INDEX(幹材積成長量!$AK$7:$AM$14,8,MATCH(【入力】吸収量・排出量算定シート!$G187,幹材積成長量!$AK$7:$AM$7,0)),INDEX(幹材積成長量!$AH$7:$AJ$14,8,MATCH(【入力】吸収量・排出量算定シート!$G187,幹材積成長量!$AH$7:$AJ$7,0)))),0)</f>
        <v>0</v>
      </c>
      <c r="DX187" s="187">
        <f>IFERROR(IF($F187="地位Ⅰ",INDEX(幹材積成長量!$AE$7:$AG$14,8,MATCH(【入力】吸収量・排出量算定シート!$G187,幹材積成長量!$AE$7:$AG$7,0)),IF($F187="地位Ⅲ",INDEX(幹材積成長量!$AK$7:$AM$14,8,MATCH(【入力】吸収量・排出量算定シート!$G187,幹材積成長量!$AK$7:$AM$7,0)),INDEX(幹材積成長量!$AH$7:$AJ$14,8,MATCH(【入力】吸収量・排出量算定シート!$G187,幹材積成長量!$AH$7:$AJ$7,0)))),0)</f>
        <v>0</v>
      </c>
      <c r="DY187" s="187">
        <f>IFERROR(IF($F187="地位Ⅰ",INDEX(幹材積成長量!$AE$7:$AG$14,8,MATCH(【入力】吸収量・排出量算定シート!$G187,幹材積成長量!$AE$7:$AG$7,0)),IF($F187="地位Ⅲ",INDEX(幹材積成長量!$AK$7:$AM$14,8,MATCH(【入力】吸収量・排出量算定シート!$G187,幹材積成長量!$AK$7:$AM$7,0)),INDEX(幹材積成長量!$AH$7:$AJ$14,8,MATCH(【入力】吸収量・排出量算定シート!$G187,幹材積成長量!$AH$7:$AJ$7,0)))),0)</f>
        <v>0</v>
      </c>
      <c r="DZ187" s="187">
        <f>IFERROR(IF($F187="地位Ⅰ",INDEX(幹材積成長量!$AE$7:$AG$14,8,MATCH(【入力】吸収量・排出量算定シート!$G187,幹材積成長量!$AE$7:$AG$7,0)),IF($F187="地位Ⅲ",INDEX(幹材積成長量!$AK$7:$AM$14,8,MATCH(【入力】吸収量・排出量算定シート!$G187,幹材積成長量!$AK$7:$AM$7,0)),INDEX(幹材積成長量!$AH$7:$AJ$14,8,MATCH(【入力】吸収量・排出量算定シート!$G187,幹材積成長量!$AH$7:$AJ$7,0)))),0)</f>
        <v>0</v>
      </c>
      <c r="EA187" s="187">
        <f>IFERROR(IF($F187="地位Ⅰ",INDEX(幹材積成長量!$AE$7:$AG$14,8,MATCH(【入力】吸収量・排出量算定シート!$G187,幹材積成長量!$AE$7:$AG$7,0)),IF($F187="地位Ⅲ",INDEX(幹材積成長量!$AK$7:$AM$14,8,MATCH(【入力】吸収量・排出量算定シート!$G187,幹材積成長量!$AK$7:$AM$7,0)),INDEX(幹材積成長量!$AH$7:$AJ$14,8,MATCH(【入力】吸収量・排出量算定シート!$G187,幹材積成長量!$AH$7:$AJ$7,0)))),0)</f>
        <v>0</v>
      </c>
      <c r="EB187" s="187">
        <f>IFERROR(IF($F187="地位Ⅰ",INDEX(幹材積成長量!$AE$7:$AG$14,8,MATCH(【入力】吸収量・排出量算定シート!$G187,幹材積成長量!$AE$7:$AG$7,0)),IF($F187="地位Ⅲ",INDEX(幹材積成長量!$AK$7:$AM$14,8,MATCH(【入力】吸収量・排出量算定シート!$G187,幹材積成長量!$AK$7:$AM$7,0)),INDEX(幹材積成長量!$AH$7:$AJ$14,8,MATCH(【入力】吸収量・排出量算定シート!$G187,幹材積成長量!$AH$7:$AJ$7,0)))),0)</f>
        <v>0</v>
      </c>
      <c r="EC187" s="187">
        <f>IFERROR(IF($F187="地位Ⅰ",INDEX(幹材積成長量!$AE$7:$AG$14,8,MATCH(【入力】吸収量・排出量算定シート!$G187,幹材積成長量!$AE$7:$AG$7,0)),IF($F187="地位Ⅲ",INDEX(幹材積成長量!$AK$7:$AM$14,8,MATCH(【入力】吸収量・排出量算定シート!$G187,幹材積成長量!$AK$7:$AM$7,0)),INDEX(幹材積成長量!$AH$7:$AJ$14,8,MATCH(【入力】吸収量・排出量算定シート!$G187,幹材積成長量!$AH$7:$AJ$7,0)))),0)</f>
        <v>0</v>
      </c>
      <c r="ED187" s="186">
        <f t="shared" si="369"/>
        <v>0</v>
      </c>
      <c r="EE187" s="186">
        <f t="shared" si="370"/>
        <v>0</v>
      </c>
      <c r="EF187" s="186">
        <f t="shared" si="371"/>
        <v>0</v>
      </c>
      <c r="EG187" s="186">
        <f t="shared" si="372"/>
        <v>0</v>
      </c>
      <c r="EH187" s="186">
        <f t="shared" si="373"/>
        <v>0</v>
      </c>
      <c r="EI187" s="186">
        <f t="shared" si="374"/>
        <v>0</v>
      </c>
      <c r="EJ187" s="186">
        <f t="shared" si="375"/>
        <v>0</v>
      </c>
      <c r="EK187" s="186">
        <f t="shared" si="376"/>
        <v>0</v>
      </c>
      <c r="EL187" s="186">
        <f t="shared" si="377"/>
        <v>0</v>
      </c>
      <c r="EM187" s="186">
        <f t="shared" si="378"/>
        <v>0</v>
      </c>
      <c r="EN187" s="186">
        <f t="shared" si="379"/>
        <v>0</v>
      </c>
      <c r="EO187" s="186">
        <f t="shared" si="380"/>
        <v>0</v>
      </c>
      <c r="EP187" s="186">
        <f t="shared" si="381"/>
        <v>0</v>
      </c>
      <c r="EQ187" s="186">
        <f t="shared" si="382"/>
        <v>0</v>
      </c>
      <c r="ER187" s="186">
        <f t="shared" si="383"/>
        <v>0</v>
      </c>
      <c r="ES187" s="186">
        <f t="shared" si="384"/>
        <v>0</v>
      </c>
      <c r="ET187" s="186">
        <f t="shared" si="385"/>
        <v>0</v>
      </c>
    </row>
    <row r="188" spans="2:150" x14ac:dyDescent="0.3">
      <c r="B188" s="3"/>
      <c r="C188" s="3"/>
      <c r="D188" s="3"/>
      <c r="E188" s="3"/>
      <c r="G188" s="217"/>
      <c r="J188" s="3"/>
      <c r="M188" s="187">
        <f>IFERROR(IF($F188="地位Ⅰ",INDEX(幹材積成長量!$S$7:$U$148,MATCH(【入力】吸収量・排出量算定シート!$H188+(M$17-$M$17),幹材積成長量!$S$7:$S$148,0),MATCH($G188,幹材積成長量!$S$7:$U$7,0)),IF($F188="地位Ⅲ",INDEX(幹材積成長量!$Y$7:$AA$148,MATCH(【入力】吸収量・排出量算定シート!$H188+(M$17-$M$17),幹材積成長量!$Y$7:$Y$148,0),MATCH($G188,幹材積成長量!$Y$7:$AA$7,0)),INDEX(幹材積成長量!$V$7:$X$148,MATCH(【入力】吸収量・排出量算定シート!$H188+(M$17-$M$17),幹材積成長量!$V$7:$V$148,0),MATCH($G188,幹材積成長量!$V$7:$X$7,0)))),0)</f>
        <v>0</v>
      </c>
      <c r="N188" s="187">
        <f>IFERROR(IF($F188="地位Ⅰ",INDEX(幹材積成長量!$S$7:$U$148,MATCH(【入力】吸収量・排出量算定シート!$H188+(N$17-$M$17),幹材積成長量!$S$7:$S$148,0),MATCH($G188,幹材積成長量!$S$7:$U$7,0)),IF($F188="地位Ⅲ",INDEX(幹材積成長量!$Y$7:$AA$148,MATCH(【入力】吸収量・排出量算定シート!$H188+(N$17-$M$17),幹材積成長量!$Y$7:$Y$148,0),MATCH($G188,幹材積成長量!$Y$7:$AA$7,0)),INDEX(幹材積成長量!$V$7:$X$148,MATCH(【入力】吸収量・排出量算定シート!$H188+(N$17-$M$17),幹材積成長量!$V$7:$V$148,0),MATCH($G188,幹材積成長量!$V$7:$X$7,0)))),0)</f>
        <v>0</v>
      </c>
      <c r="O188" s="187">
        <f>IFERROR(IF($F188="地位Ⅰ",INDEX(幹材積成長量!$S$7:$U$148,MATCH(【入力】吸収量・排出量算定シート!$H188+(O$17-$M$17),幹材積成長量!$S$7:$S$148,0),MATCH($G188,幹材積成長量!$S$7:$U$7,0)),IF($F188="地位Ⅲ",INDEX(幹材積成長量!$Y$7:$AA$148,MATCH(【入力】吸収量・排出量算定シート!$H188+(O$17-$M$17),幹材積成長量!$Y$7:$Y$148,0),MATCH($G188,幹材積成長量!$Y$7:$AA$7,0)),INDEX(幹材積成長量!$V$7:$X$148,MATCH(【入力】吸収量・排出量算定シート!$H188+(O$17-$M$17),幹材積成長量!$V$7:$V$148,0),MATCH($G188,幹材積成長量!$V$7:$X$7,0)))),0)</f>
        <v>0</v>
      </c>
      <c r="P188" s="187">
        <f>IFERROR(IF($F188="地位Ⅰ",INDEX(幹材積成長量!$S$7:$U$148,MATCH(【入力】吸収量・排出量算定シート!$H188+(P$17-$M$17),幹材積成長量!$S$7:$S$148,0),MATCH($G188,幹材積成長量!$S$7:$U$7,0)),IF($F188="地位Ⅲ",INDEX(幹材積成長量!$Y$7:$AA$148,MATCH(【入力】吸収量・排出量算定シート!$H188+(P$17-$M$17),幹材積成長量!$Y$7:$Y$148,0),MATCH($G188,幹材積成長量!$Y$7:$AA$7,0)),INDEX(幹材積成長量!$V$7:$X$148,MATCH(【入力】吸収量・排出量算定シート!$H188+(P$17-$M$17),幹材積成長量!$V$7:$V$148,0),MATCH($G188,幹材積成長量!$V$7:$X$7,0)))),0)</f>
        <v>0</v>
      </c>
      <c r="Q188" s="187">
        <f>IFERROR(IF($F188="地位Ⅰ",INDEX(幹材積成長量!$S$7:$U$148,MATCH(【入力】吸収量・排出量算定シート!$H188+(Q$17-$M$17),幹材積成長量!$S$7:$S$148,0),MATCH($G188,幹材積成長量!$S$7:$U$7,0)),IF($F188="地位Ⅲ",INDEX(幹材積成長量!$Y$7:$AA$148,MATCH(【入力】吸収量・排出量算定シート!$H188+(Q$17-$M$17),幹材積成長量!$Y$7:$Y$148,0),MATCH($G188,幹材積成長量!$Y$7:$AA$7,0)),INDEX(幹材積成長量!$V$7:$X$148,MATCH(【入力】吸収量・排出量算定シート!$H188+(Q$17-$M$17),幹材積成長量!$V$7:$V$148,0),MATCH($G188,幹材積成長量!$V$7:$X$7,0)))),0)</f>
        <v>0</v>
      </c>
      <c r="R188" s="187">
        <f>IFERROR(IF($F188="地位Ⅰ",INDEX(幹材積成長量!$S$7:$U$148,MATCH(【入力】吸収量・排出量算定シート!$H188+(R$17-$M$17),幹材積成長量!$S$7:$S$148,0),MATCH($G188,幹材積成長量!$S$7:$U$7,0)),IF($F188="地位Ⅲ",INDEX(幹材積成長量!$Y$7:$AA$148,MATCH(【入力】吸収量・排出量算定シート!$H188+(R$17-$M$17),幹材積成長量!$Y$7:$Y$148,0),MATCH($G188,幹材積成長量!$Y$7:$AA$7,0)),INDEX(幹材積成長量!$V$7:$X$148,MATCH(【入力】吸収量・排出量算定シート!$H188+(R$17-$M$17),幹材積成長量!$V$7:$V$148,0),MATCH($G188,幹材積成長量!$V$7:$X$7,0)))),0)</f>
        <v>0</v>
      </c>
      <c r="S188" s="187">
        <f>IFERROR(IF($F188="地位Ⅰ",INDEX(幹材積成長量!$S$7:$U$148,MATCH(【入力】吸収量・排出量算定シート!$H188+(S$17-$M$17),幹材積成長量!$S$7:$S$148,0),MATCH($G188,幹材積成長量!$S$7:$U$7,0)),IF($F188="地位Ⅲ",INDEX(幹材積成長量!$Y$7:$AA$148,MATCH(【入力】吸収量・排出量算定シート!$H188+(S$17-$M$17),幹材積成長量!$Y$7:$Y$148,0),MATCH($G188,幹材積成長量!$Y$7:$AA$7,0)),INDEX(幹材積成長量!$V$7:$X$148,MATCH(【入力】吸収量・排出量算定シート!$H188+(S$17-$M$17),幹材積成長量!$V$7:$V$148,0),MATCH($G188,幹材積成長量!$V$7:$X$7,0)))),0)</f>
        <v>0</v>
      </c>
      <c r="T188" s="187">
        <f>IFERROR(IF($F188="地位Ⅰ",INDEX(幹材積成長量!$S$7:$U$148,MATCH(【入力】吸収量・排出量算定シート!$H188+(T$17-$M$17),幹材積成長量!$S$7:$S$148,0),MATCH($G188,幹材積成長量!$S$7:$U$7,0)),IF($F188="地位Ⅲ",INDEX(幹材積成長量!$Y$7:$AA$148,MATCH(【入力】吸収量・排出量算定シート!$H188+(T$17-$M$17),幹材積成長量!$Y$7:$Y$148,0),MATCH($G188,幹材積成長量!$Y$7:$AA$7,0)),INDEX(幹材積成長量!$V$7:$X$148,MATCH(【入力】吸収量・排出量算定シート!$H188+(T$17-$M$17),幹材積成長量!$V$7:$V$148,0),MATCH($G188,幹材積成長量!$V$7:$X$7,0)))),0)</f>
        <v>0</v>
      </c>
      <c r="U188" s="187">
        <f>IFERROR(IF($F188="地位Ⅰ",INDEX(幹材積成長量!$S$7:$U$148,MATCH(【入力】吸収量・排出量算定シート!$H188+(U$17-$M$17),幹材積成長量!$S$7:$S$148,0),MATCH($G188,幹材積成長量!$S$7:$U$7,0)),IF($F188="地位Ⅲ",INDEX(幹材積成長量!$Y$7:$AA$148,MATCH(【入力】吸収量・排出量算定シート!$H188+(U$17-$M$17),幹材積成長量!$Y$7:$Y$148,0),MATCH($G188,幹材積成長量!$Y$7:$AA$7,0)),INDEX(幹材積成長量!$V$7:$X$148,MATCH(【入力】吸収量・排出量算定シート!$H188+(U$17-$M$17),幹材積成長量!$V$7:$V$148,0),MATCH($G188,幹材積成長量!$V$7:$X$7,0)))),0)</f>
        <v>0</v>
      </c>
      <c r="V188" s="187">
        <f>IFERROR(IF($F188="地位Ⅰ",INDEX(幹材積成長量!$S$7:$U$148,MATCH(【入力】吸収量・排出量算定シート!$H188+(V$17-$M$17),幹材積成長量!$S$7:$S$148,0),MATCH($G188,幹材積成長量!$S$7:$U$7,0)),IF($F188="地位Ⅲ",INDEX(幹材積成長量!$Y$7:$AA$148,MATCH(【入力】吸収量・排出量算定シート!$H188+(V$17-$M$17),幹材積成長量!$Y$7:$Y$148,0),MATCH($G188,幹材積成長量!$Y$7:$AA$7,0)),INDEX(幹材積成長量!$V$7:$X$148,MATCH(【入力】吸収量・排出量算定シート!$H188+(V$17-$M$17),幹材積成長量!$V$7:$V$148,0),MATCH($G188,幹材積成長量!$V$7:$X$7,0)))),0)</f>
        <v>0</v>
      </c>
      <c r="W188" s="187">
        <f>IFERROR(IF($F188="地位Ⅰ",INDEX(幹材積成長量!$S$7:$U$148,MATCH(【入力】吸収量・排出量算定シート!$H188+(W$17-$M$17),幹材積成長量!$S$7:$S$148,0),MATCH($G188,幹材積成長量!$S$7:$U$7,0)),IF($F188="地位Ⅲ",INDEX(幹材積成長量!$Y$7:$AA$148,MATCH(【入力】吸収量・排出量算定シート!$H188+(W$17-$M$17),幹材積成長量!$Y$7:$Y$148,0),MATCH($G188,幹材積成長量!$Y$7:$AA$7,0)),INDEX(幹材積成長量!$V$7:$X$148,MATCH(【入力】吸収量・排出量算定シート!$H188+(W$17-$M$17),幹材積成長量!$V$7:$V$148,0),MATCH($G188,幹材積成長量!$V$7:$X$7,0)))),0)</f>
        <v>0</v>
      </c>
      <c r="X188" s="187">
        <f>IFERROR(IF($F188="地位Ⅰ",INDEX(幹材積成長量!$S$7:$U$148,MATCH(【入力】吸収量・排出量算定シート!$H188+(X$17-$M$17),幹材積成長量!$S$7:$S$148,0),MATCH($G188,幹材積成長量!$S$7:$U$7,0)),IF($F188="地位Ⅲ",INDEX(幹材積成長量!$Y$7:$AA$148,MATCH(【入力】吸収量・排出量算定シート!$H188+(X$17-$M$17),幹材積成長量!$Y$7:$Y$148,0),MATCH($G188,幹材積成長量!$Y$7:$AA$7,0)),INDEX(幹材積成長量!$V$7:$X$148,MATCH(【入力】吸収量・排出量算定シート!$H188+(X$17-$M$17),幹材積成長量!$V$7:$V$148,0),MATCH($G188,幹材積成長量!$V$7:$X$7,0)))),0)</f>
        <v>0</v>
      </c>
      <c r="Y188" s="187">
        <f>IFERROR(IF($F188="地位Ⅰ",INDEX(幹材積成長量!$S$7:$U$148,MATCH(【入力】吸収量・排出量算定シート!$H188+(Y$17-$M$17),幹材積成長量!$S$7:$S$148,0),MATCH($G188,幹材積成長量!$S$7:$U$7,0)),IF($F188="地位Ⅲ",INDEX(幹材積成長量!$Y$7:$AA$148,MATCH(【入力】吸収量・排出量算定シート!$H188+(Y$17-$M$17),幹材積成長量!$Y$7:$Y$148,0),MATCH($G188,幹材積成長量!$Y$7:$AA$7,0)),INDEX(幹材積成長量!$V$7:$X$148,MATCH(【入力】吸収量・排出量算定シート!$H188+(Y$17-$M$17),幹材積成長量!$V$7:$V$148,0),MATCH($G188,幹材積成長量!$V$7:$X$7,0)))),0)</f>
        <v>0</v>
      </c>
      <c r="Z188" s="187">
        <f>IFERROR(IF($F188="地位Ⅰ",INDEX(幹材積成長量!$S$7:$U$148,MATCH(【入力】吸収量・排出量算定シート!$H188+(Z$17-$M$17),幹材積成長量!$S$7:$S$148,0),MATCH($G188,幹材積成長量!$S$7:$U$7,0)),IF($F188="地位Ⅲ",INDEX(幹材積成長量!$Y$7:$AA$148,MATCH(【入力】吸収量・排出量算定シート!$H188+(Z$17-$M$17),幹材積成長量!$Y$7:$Y$148,0),MATCH($G188,幹材積成長量!$Y$7:$AA$7,0)),INDEX(幹材積成長量!$V$7:$X$148,MATCH(【入力】吸収量・排出量算定シート!$H188+(Z$17-$M$17),幹材積成長量!$V$7:$V$148,0),MATCH($G188,幹材積成長量!$V$7:$X$7,0)))),0)</f>
        <v>0</v>
      </c>
      <c r="AA188" s="187">
        <f>IFERROR(IF($F188="地位Ⅰ",INDEX(幹材積成長量!$S$7:$U$148,MATCH(【入力】吸収量・排出量算定シート!$H188+(AA$17-$M$17),幹材積成長量!$S$7:$S$148,0),MATCH($G188,幹材積成長量!$S$7:$U$7,0)),IF($F188="地位Ⅲ",INDEX(幹材積成長量!$Y$7:$AA$148,MATCH(【入力】吸収量・排出量算定シート!$H188+(AA$17-$M$17),幹材積成長量!$Y$7:$Y$148,0),MATCH($G188,幹材積成長量!$Y$7:$AA$7,0)),INDEX(幹材積成長量!$V$7:$X$148,MATCH(【入力】吸収量・排出量算定シート!$H188+(AA$17-$M$17),幹材積成長量!$V$7:$V$148,0),MATCH($G188,幹材積成長量!$V$7:$X$7,0)))),0)</f>
        <v>0</v>
      </c>
      <c r="AB188" s="187">
        <f>IFERROR(IF($F188="地位Ⅰ",INDEX(幹材積成長量!$S$7:$U$148,MATCH(【入力】吸収量・排出量算定シート!$H188+(AB$17-$M$17),幹材積成長量!$S$7:$S$148,0),MATCH($G188,幹材積成長量!$S$7:$U$7,0)),IF($F188="地位Ⅲ",INDEX(幹材積成長量!$Y$7:$AA$148,MATCH(【入力】吸収量・排出量算定シート!$H188+(AB$17-$M$17),幹材積成長量!$Y$7:$Y$148,0),MATCH($G188,幹材積成長量!$Y$7:$AA$7,0)),INDEX(幹材積成長量!$V$7:$X$148,MATCH(【入力】吸収量・排出量算定シート!$H188+(AB$17-$M$17),幹材積成長量!$V$7:$V$148,0),MATCH($G188,幹材積成長量!$V$7:$X$7,0)))),0)</f>
        <v>0</v>
      </c>
      <c r="AC188" s="187">
        <f>IFERROR(IF($F188="地位Ⅰ",INDEX(幹材積成長量!$S$7:$U$148,MATCH(【入力】吸収量・排出量算定シート!$H188+(AC$17-$M$17),幹材積成長量!$S$7:$S$148,0),MATCH($G188,幹材積成長量!$S$7:$U$7,0)),IF($F188="地位Ⅲ",INDEX(幹材積成長量!$Y$7:$AA$148,MATCH(【入力】吸収量・排出量算定シート!$H188+(AC$17-$M$17),幹材積成長量!$Y$7:$Y$148,0),MATCH($G188,幹材積成長量!$Y$7:$AA$7,0)),INDEX(幹材積成長量!$V$7:$X$148,MATCH(【入力】吸収量・排出量算定シート!$H188+(AC$17-$M$17),幹材積成長量!$V$7:$V$148,0),MATCH($G188,幹材積成長量!$V$7:$X$7,0)))),0)</f>
        <v>0</v>
      </c>
      <c r="AD188" s="2">
        <f>IFERROR(INDEX('BEF（拡大係数）'!$A$4:$AO$154,MATCH(【入力】吸収量・排出量算定シート!$H188,'BEF（拡大係数）'!$A$4:$A$154,0),MATCH($G188,'BEF（拡大係数）'!$A$4:$AO$4,0)),0)</f>
        <v>0</v>
      </c>
      <c r="AE188" s="2">
        <f>IFERROR(INDEX('BEF（拡大係数）'!$A$4:$AO$154,MATCH(【入力】吸収量・排出量算定シート!$H188,'BEF（拡大係数）'!$A$4:$A$154,0),MATCH($G188,'BEF（拡大係数）'!$A$4:$AO$4,0)),0)</f>
        <v>0</v>
      </c>
      <c r="AF188" s="2">
        <f>IFERROR(INDEX('BEF（拡大係数）'!$A$4:$AO$154,MATCH(【入力】吸収量・排出量算定シート!$H188,'BEF（拡大係数）'!$A$4:$A$154,0),MATCH($G188,'BEF（拡大係数）'!$A$4:$AO$4,0)),0)</f>
        <v>0</v>
      </c>
      <c r="AG188" s="2">
        <f>IFERROR(INDEX('BEF（拡大係数）'!$A$4:$AO$154,MATCH(【入力】吸収量・排出量算定シート!$H188,'BEF（拡大係数）'!$A$4:$A$154,0),MATCH($G188,'BEF（拡大係数）'!$A$4:$AO$4,0)),0)</f>
        <v>0</v>
      </c>
      <c r="AH188" s="2">
        <f>IFERROR(INDEX('BEF（拡大係数）'!$A$4:$AO$154,MATCH(【入力】吸収量・排出量算定シート!$H188,'BEF（拡大係数）'!$A$4:$A$154,0),MATCH($G188,'BEF（拡大係数）'!$A$4:$AO$4,0)),0)</f>
        <v>0</v>
      </c>
      <c r="AI188" s="2">
        <f>IFERROR(INDEX('BEF（拡大係数）'!$A$4:$AO$154,MATCH(【入力】吸収量・排出量算定シート!$H188,'BEF（拡大係数）'!$A$4:$A$154,0),MATCH($G188,'BEF（拡大係数）'!$A$4:$AO$4,0)),0)</f>
        <v>0</v>
      </c>
      <c r="AJ188" s="2">
        <f>IFERROR(INDEX('BEF（拡大係数）'!$A$4:$AO$154,MATCH(【入力】吸収量・排出量算定シート!$H188,'BEF（拡大係数）'!$A$4:$A$154,0),MATCH($G188,'BEF（拡大係数）'!$A$4:$AO$4,0)),0)</f>
        <v>0</v>
      </c>
      <c r="AK188" s="2">
        <f>IFERROR(INDEX('BEF（拡大係数）'!$A$4:$AO$154,MATCH(【入力】吸収量・排出量算定シート!$H188,'BEF（拡大係数）'!$A$4:$A$154,0),MATCH($G188,'BEF（拡大係数）'!$A$4:$AO$4,0)),0)</f>
        <v>0</v>
      </c>
      <c r="AL188" s="2">
        <f>IFERROR(INDEX('BEF（拡大係数）'!$A$4:$AO$154,MATCH(【入力】吸収量・排出量算定シート!$H188,'BEF（拡大係数）'!$A$4:$A$154,0),MATCH($G188,'BEF（拡大係数）'!$A$4:$AO$4,0)),0)</f>
        <v>0</v>
      </c>
      <c r="AM188" s="2">
        <f>IFERROR(INDEX('BEF（拡大係数）'!$A$4:$AO$154,MATCH(【入力】吸収量・排出量算定シート!$H188,'BEF（拡大係数）'!$A$4:$A$154,0),MATCH($G188,'BEF（拡大係数）'!$A$4:$AO$4,0)),0)</f>
        <v>0</v>
      </c>
      <c r="AN188" s="2">
        <f>IFERROR(INDEX('BEF（拡大係数）'!$A$4:$AO$154,MATCH(【入力】吸収量・排出量算定シート!$H188,'BEF（拡大係数）'!$A$4:$A$154,0),MATCH($G188,'BEF（拡大係数）'!$A$4:$AO$4,0)),0)</f>
        <v>0</v>
      </c>
      <c r="AO188" s="2">
        <f>IFERROR(INDEX('BEF（拡大係数）'!$A$4:$AO$154,MATCH(【入力】吸収量・排出量算定シート!$H188,'BEF（拡大係数）'!$A$4:$A$154,0),MATCH($G188,'BEF（拡大係数）'!$A$4:$AO$4,0)),0)</f>
        <v>0</v>
      </c>
      <c r="AP188" s="2">
        <f>IFERROR(INDEX('BEF（拡大係数）'!$A$4:$AO$154,MATCH(【入力】吸収量・排出量算定シート!$H188,'BEF（拡大係数）'!$A$4:$A$154,0),MATCH($G188,'BEF（拡大係数）'!$A$4:$AO$4,0)),0)</f>
        <v>0</v>
      </c>
      <c r="AQ188" s="2">
        <f>IFERROR(INDEX('BEF（拡大係数）'!$A$4:$AO$154,MATCH(【入力】吸収量・排出量算定シート!$H188,'BEF（拡大係数）'!$A$4:$A$154,0),MATCH($G188,'BEF（拡大係数）'!$A$4:$AO$4,0)),0)</f>
        <v>0</v>
      </c>
      <c r="AR188" s="2">
        <f>IFERROR(INDEX('BEF（拡大係数）'!$A$4:$AO$154,MATCH(【入力】吸収量・排出量算定シート!$H188,'BEF（拡大係数）'!$A$4:$A$154,0),MATCH($G188,'BEF（拡大係数）'!$A$4:$AO$4,0)),0)</f>
        <v>0</v>
      </c>
      <c r="AS188" s="2">
        <f>IFERROR(INDEX('BEF（拡大係数）'!$A$4:$AO$154,MATCH(【入力】吸収量・排出量算定シート!$H188,'BEF（拡大係数）'!$A$4:$A$154,0),MATCH($G188,'BEF（拡大係数）'!$A$4:$AO$4,0)),0)</f>
        <v>0</v>
      </c>
      <c r="AT188" s="2">
        <f>IFERROR(INDEX('BEF（拡大係数）'!$A$4:$AO$154,MATCH(【入力】吸収量・排出量算定シート!$H188,'BEF（拡大係数）'!$A$4:$A$154,0),MATCH($G188,'BEF（拡大係数）'!$A$4:$AO$4,0)),0)</f>
        <v>0</v>
      </c>
      <c r="AU188" s="2">
        <f>IFERROR(VLOOKUP($G188,パラメータ_オリジナル!$B$6:$G$45,4,FALSE),0)</f>
        <v>0</v>
      </c>
      <c r="AV188" s="2">
        <f>IFERROR(VLOOKUP($G188,パラメータ_オリジナル!$B$6:$G$45,5,FALSE),0)</f>
        <v>0</v>
      </c>
      <c r="AW188" s="2">
        <f>IFERROR(VLOOKUP($G188,パラメータ_オリジナル!$B$6:$G$45,6,FALSE),0)</f>
        <v>0</v>
      </c>
      <c r="AX188" s="125">
        <f t="shared" si="318"/>
        <v>0</v>
      </c>
      <c r="AY188" s="125">
        <f t="shared" si="319"/>
        <v>0</v>
      </c>
      <c r="AZ188" s="125">
        <f t="shared" si="320"/>
        <v>0</v>
      </c>
      <c r="BA188" s="125">
        <f t="shared" si="321"/>
        <v>0</v>
      </c>
      <c r="BB188" s="125">
        <f t="shared" si="322"/>
        <v>0</v>
      </c>
      <c r="BC188" s="125">
        <f t="shared" si="323"/>
        <v>0</v>
      </c>
      <c r="BD188" s="125">
        <f t="shared" si="324"/>
        <v>0</v>
      </c>
      <c r="BE188" s="125">
        <f t="shared" si="325"/>
        <v>0</v>
      </c>
      <c r="BF188" s="125">
        <f t="shared" si="326"/>
        <v>0</v>
      </c>
      <c r="BG188" s="125">
        <f t="shared" si="327"/>
        <v>0</v>
      </c>
      <c r="BH188" s="125">
        <f t="shared" si="328"/>
        <v>0</v>
      </c>
      <c r="BI188" s="125">
        <f t="shared" si="329"/>
        <v>0</v>
      </c>
      <c r="BJ188" s="125">
        <f t="shared" si="330"/>
        <v>0</v>
      </c>
      <c r="BK188" s="125">
        <f t="shared" si="331"/>
        <v>0</v>
      </c>
      <c r="BL188" s="125">
        <f t="shared" si="332"/>
        <v>0</v>
      </c>
      <c r="BM188" s="125">
        <f t="shared" si="333"/>
        <v>0</v>
      </c>
      <c r="BN188" s="125">
        <f t="shared" si="334"/>
        <v>0</v>
      </c>
      <c r="BO188" s="125">
        <f t="shared" si="335"/>
        <v>0</v>
      </c>
      <c r="BP188" s="125">
        <f t="shared" si="336"/>
        <v>0</v>
      </c>
      <c r="BQ188" s="125">
        <f t="shared" si="337"/>
        <v>0</v>
      </c>
      <c r="BR188" s="125">
        <f t="shared" si="338"/>
        <v>0</v>
      </c>
      <c r="BS188" s="125">
        <f t="shared" si="339"/>
        <v>0</v>
      </c>
      <c r="BT188" s="125">
        <f t="shared" si="340"/>
        <v>0</v>
      </c>
      <c r="BU188" s="125">
        <f t="shared" si="341"/>
        <v>0</v>
      </c>
      <c r="BV188" s="125">
        <f t="shared" si="342"/>
        <v>0</v>
      </c>
      <c r="BW188" s="125">
        <f t="shared" si="343"/>
        <v>0</v>
      </c>
      <c r="BX188" s="125">
        <f t="shared" si="344"/>
        <v>0</v>
      </c>
      <c r="BY188" s="125">
        <f t="shared" si="345"/>
        <v>0</v>
      </c>
      <c r="BZ188" s="125">
        <f t="shared" si="346"/>
        <v>0</v>
      </c>
      <c r="CA188" s="125">
        <f t="shared" si="347"/>
        <v>0</v>
      </c>
      <c r="CB188" s="125">
        <f t="shared" si="348"/>
        <v>0</v>
      </c>
      <c r="CC188" s="125">
        <f t="shared" si="349"/>
        <v>0</v>
      </c>
      <c r="CD188" s="125">
        <f t="shared" si="350"/>
        <v>0</v>
      </c>
      <c r="CE188" s="125">
        <f t="shared" si="351"/>
        <v>0</v>
      </c>
      <c r="CF188" s="2">
        <f>IFERROR(IF($F188="地位Ⅰ",INDEX(幹材積成長量!$I$7:$K$148,MATCH((【入力】吸収量・排出量算定シート!$H188+(【入力】吸収量・排出量算定シート!CF$17-【入力】吸収量・排出量算定シート!$CF$17)),幹材積成長量!$I$7:$I$148,0),MATCH(【入力】吸収量・排出量算定シート!$G188,幹材積成長量!$I$7:$K$7,0)),IF($F188="地位Ⅲ",INDEX(幹材積成長量!$O$7:$Q$148,MATCH((【入力】吸収量・排出量算定シート!$H188+(【入力】吸収量・排出量算定シート!CF$17-【入力】吸収量・排出量算定シート!$CF$17)),幹材積成長量!$O$7:$O$148,0),MATCH(【入力】吸収量・排出量算定シート!$G188,幹材積成長量!$O$7:$Q$7,0)),INDEX(幹材積成長量!$L$7:$N$148,MATCH((【入力】吸収量・排出量算定シート!$H188+(【入力】吸収量・排出量算定シート!CF$17-【入力】吸収量・排出量算定シート!$CF$17)),幹材積成長量!$L$7:$L$148,0),MATCH(【入力】吸収量・排出量算定シート!$G188,幹材積成長量!$L$7:$N$7,0)))),0)</f>
        <v>0</v>
      </c>
      <c r="CG188" s="2">
        <f>IFERROR(IF($F188="地位Ⅰ",INDEX(幹材積成長量!$I$7:$K$148,MATCH((【入力】吸収量・排出量算定シート!$H188+(【入力】吸収量・排出量算定シート!CG$17-【入力】吸収量・排出量算定シート!$CF$17)),幹材積成長量!$I$7:$I$148,0),MATCH(【入力】吸収量・排出量算定シート!$G188,幹材積成長量!$I$7:$K$7,0)),IF($F188="地位Ⅲ",INDEX(幹材積成長量!$O$7:$Q$148,MATCH((【入力】吸収量・排出量算定シート!$H188+(【入力】吸収量・排出量算定シート!CG$17-【入力】吸収量・排出量算定シート!$CF$17)),幹材積成長量!$O$7:$O$148,0),MATCH(【入力】吸収量・排出量算定シート!$G188,幹材積成長量!$O$7:$Q$7,0)),INDEX(幹材積成長量!$L$7:$N$148,MATCH((【入力】吸収量・排出量算定シート!$H188+(【入力】吸収量・排出量算定シート!CG$17-【入力】吸収量・排出量算定シート!$CF$17)),幹材積成長量!$L$7:$L$148,0),MATCH(【入力】吸収量・排出量算定シート!$G188,幹材積成長量!$L$7:$N$7,0)))),0)</f>
        <v>0</v>
      </c>
      <c r="CH188" s="2">
        <f>IFERROR(IF($F188="地位Ⅰ",INDEX(幹材積成長量!$I$7:$K$148,MATCH((【入力】吸収量・排出量算定シート!$H188+(【入力】吸収量・排出量算定シート!CH$17-【入力】吸収量・排出量算定シート!$CF$17)),幹材積成長量!$I$7:$I$148,0),MATCH(【入力】吸収量・排出量算定シート!$G188,幹材積成長量!$I$7:$K$7,0)),IF($F188="地位Ⅲ",INDEX(幹材積成長量!$O$7:$Q$148,MATCH((【入力】吸収量・排出量算定シート!$H188+(【入力】吸収量・排出量算定シート!CH$17-【入力】吸収量・排出量算定シート!$CF$17)),幹材積成長量!$O$7:$O$148,0),MATCH(【入力】吸収量・排出量算定シート!$G188,幹材積成長量!$O$7:$Q$7,0)),INDEX(幹材積成長量!$L$7:$N$148,MATCH((【入力】吸収量・排出量算定シート!$H188+(【入力】吸収量・排出量算定シート!CH$17-【入力】吸収量・排出量算定シート!$CF$17)),幹材積成長量!$L$7:$L$148,0),MATCH(【入力】吸収量・排出量算定シート!$G188,幹材積成長量!$L$7:$N$7,0)))),0)</f>
        <v>0</v>
      </c>
      <c r="CI188" s="2">
        <f>IFERROR(IF($F188="地位Ⅰ",INDEX(幹材積成長量!$I$7:$K$148,MATCH((【入力】吸収量・排出量算定シート!$H188+(【入力】吸収量・排出量算定シート!CI$17-【入力】吸収量・排出量算定シート!$CF$17)),幹材積成長量!$I$7:$I$148,0),MATCH(【入力】吸収量・排出量算定シート!$G188,幹材積成長量!$I$7:$K$7,0)),IF($F188="地位Ⅲ",INDEX(幹材積成長量!$O$7:$Q$148,MATCH((【入力】吸収量・排出量算定シート!$H188+(【入力】吸収量・排出量算定シート!CI$17-【入力】吸収量・排出量算定シート!$CF$17)),幹材積成長量!$O$7:$O$148,0),MATCH(【入力】吸収量・排出量算定シート!$G188,幹材積成長量!$O$7:$Q$7,0)),INDEX(幹材積成長量!$L$7:$N$148,MATCH((【入力】吸収量・排出量算定シート!$H188+(【入力】吸収量・排出量算定シート!CI$17-【入力】吸収量・排出量算定シート!$CF$17)),幹材積成長量!$L$7:$L$148,0),MATCH(【入力】吸収量・排出量算定シート!$G188,幹材積成長量!$L$7:$N$7,0)))),0)</f>
        <v>0</v>
      </c>
      <c r="CJ188" s="2">
        <f>IFERROR(IF($F188="地位Ⅰ",INDEX(幹材積成長量!$I$7:$K$148,MATCH((【入力】吸収量・排出量算定シート!$H188+(【入力】吸収量・排出量算定シート!CJ$17-【入力】吸収量・排出量算定シート!$CF$17)),幹材積成長量!$I$7:$I$148,0),MATCH(【入力】吸収量・排出量算定シート!$G188,幹材積成長量!$I$7:$K$7,0)),IF($F188="地位Ⅲ",INDEX(幹材積成長量!$O$7:$Q$148,MATCH((【入力】吸収量・排出量算定シート!$H188+(【入力】吸収量・排出量算定シート!CJ$17-【入力】吸収量・排出量算定シート!$CF$17)),幹材積成長量!$O$7:$O$148,0),MATCH(【入力】吸収量・排出量算定シート!$G188,幹材積成長量!$O$7:$Q$7,0)),INDEX(幹材積成長量!$L$7:$N$148,MATCH((【入力】吸収量・排出量算定シート!$H188+(【入力】吸収量・排出量算定シート!CJ$17-【入力】吸収量・排出量算定シート!$CF$17)),幹材積成長量!$L$7:$L$148,0),MATCH(【入力】吸収量・排出量算定シート!$G188,幹材積成長量!$L$7:$N$7,0)))),0)</f>
        <v>0</v>
      </c>
      <c r="CK188" s="2">
        <f>IFERROR(IF($F188="地位Ⅰ",INDEX(幹材積成長量!$I$7:$K$148,MATCH((【入力】吸収量・排出量算定シート!$H188+(【入力】吸収量・排出量算定シート!CK$17-【入力】吸収量・排出量算定シート!$CF$17)),幹材積成長量!$I$7:$I$148,0),MATCH(【入力】吸収量・排出量算定シート!$G188,幹材積成長量!$I$7:$K$7,0)),IF($F188="地位Ⅲ",INDEX(幹材積成長量!$O$7:$Q$148,MATCH((【入力】吸収量・排出量算定シート!$H188+(【入力】吸収量・排出量算定シート!CK$17-【入力】吸収量・排出量算定シート!$CF$17)),幹材積成長量!$O$7:$O$148,0),MATCH(【入力】吸収量・排出量算定シート!$G188,幹材積成長量!$O$7:$Q$7,0)),INDEX(幹材積成長量!$L$7:$N$148,MATCH((【入力】吸収量・排出量算定シート!$H188+(【入力】吸収量・排出量算定シート!CK$17-【入力】吸収量・排出量算定シート!$CF$17)),幹材積成長量!$L$7:$L$148,0),MATCH(【入力】吸収量・排出量算定シート!$G188,幹材積成長量!$L$7:$N$7,0)))),0)</f>
        <v>0</v>
      </c>
      <c r="CL188" s="2">
        <f>IFERROR(IF($F188="地位Ⅰ",INDEX(幹材積成長量!$I$7:$K$148,MATCH((【入力】吸収量・排出量算定シート!$H188+(【入力】吸収量・排出量算定シート!CL$17-【入力】吸収量・排出量算定シート!$CF$17)),幹材積成長量!$I$7:$I$148,0),MATCH(【入力】吸収量・排出量算定シート!$G188,幹材積成長量!$I$7:$K$7,0)),IF($F188="地位Ⅲ",INDEX(幹材積成長量!$O$7:$Q$148,MATCH((【入力】吸収量・排出量算定シート!$H188+(【入力】吸収量・排出量算定シート!CL$17-【入力】吸収量・排出量算定シート!$CF$17)),幹材積成長量!$O$7:$O$148,0),MATCH(【入力】吸収量・排出量算定シート!$G188,幹材積成長量!$O$7:$Q$7,0)),INDEX(幹材積成長量!$L$7:$N$148,MATCH((【入力】吸収量・排出量算定シート!$H188+(【入力】吸収量・排出量算定シート!CL$17-【入力】吸収量・排出量算定シート!$CF$17)),幹材積成長量!$L$7:$L$148,0),MATCH(【入力】吸収量・排出量算定シート!$G188,幹材積成長量!$L$7:$N$7,0)))),0)</f>
        <v>0</v>
      </c>
      <c r="CM188" s="2">
        <f>IFERROR(IF($F188="地位Ⅰ",INDEX(幹材積成長量!$I$7:$K$148,MATCH((【入力】吸収量・排出量算定シート!$H188+(【入力】吸収量・排出量算定シート!CM$17-【入力】吸収量・排出量算定シート!$CF$17)),幹材積成長量!$I$7:$I$148,0),MATCH(【入力】吸収量・排出量算定シート!$G188,幹材積成長量!$I$7:$K$7,0)),IF($F188="地位Ⅲ",INDEX(幹材積成長量!$O$7:$Q$148,MATCH((【入力】吸収量・排出量算定シート!$H188+(【入力】吸収量・排出量算定シート!CM$17-【入力】吸収量・排出量算定シート!$CF$17)),幹材積成長量!$O$7:$O$148,0),MATCH(【入力】吸収量・排出量算定シート!$G188,幹材積成長量!$O$7:$Q$7,0)),INDEX(幹材積成長量!$L$7:$N$148,MATCH((【入力】吸収量・排出量算定シート!$H188+(【入力】吸収量・排出量算定シート!CM$17-【入力】吸収量・排出量算定シート!$CF$17)),幹材積成長量!$L$7:$L$148,0),MATCH(【入力】吸収量・排出量算定シート!$G188,幹材積成長量!$L$7:$N$7,0)))),0)</f>
        <v>0</v>
      </c>
      <c r="CN188" s="2">
        <f>IFERROR(IF($F188="地位Ⅰ",INDEX(幹材積成長量!$I$7:$K$148,MATCH((【入力】吸収量・排出量算定シート!$H188+(【入力】吸収量・排出量算定シート!CN$17-【入力】吸収量・排出量算定シート!$CF$17)),幹材積成長量!$I$7:$I$148,0),MATCH(【入力】吸収量・排出量算定シート!$G188,幹材積成長量!$I$7:$K$7,0)),IF($F188="地位Ⅲ",INDEX(幹材積成長量!$O$7:$Q$148,MATCH((【入力】吸収量・排出量算定シート!$H188+(【入力】吸収量・排出量算定シート!CN$17-【入力】吸収量・排出量算定シート!$CF$17)),幹材積成長量!$O$7:$O$148,0),MATCH(【入力】吸収量・排出量算定シート!$G188,幹材積成長量!$O$7:$Q$7,0)),INDEX(幹材積成長量!$L$7:$N$148,MATCH((【入力】吸収量・排出量算定シート!$H188+(【入力】吸収量・排出量算定シート!CN$17-【入力】吸収量・排出量算定シート!$CF$17)),幹材積成長量!$L$7:$L$148,0),MATCH(【入力】吸収量・排出量算定シート!$G188,幹材積成長量!$L$7:$N$7,0)))),0)</f>
        <v>0</v>
      </c>
      <c r="CO188" s="2">
        <f>IFERROR(IF($F188="地位Ⅰ",INDEX(幹材積成長量!$I$7:$K$148,MATCH((【入力】吸収量・排出量算定シート!$H188+(【入力】吸収量・排出量算定シート!CO$17-【入力】吸収量・排出量算定シート!$CF$17)),幹材積成長量!$I$7:$I$148,0),MATCH(【入力】吸収量・排出量算定シート!$G188,幹材積成長量!$I$7:$K$7,0)),IF($F188="地位Ⅲ",INDEX(幹材積成長量!$O$7:$Q$148,MATCH((【入力】吸収量・排出量算定シート!$H188+(【入力】吸収量・排出量算定シート!CO$17-【入力】吸収量・排出量算定シート!$CF$17)),幹材積成長量!$O$7:$O$148,0),MATCH(【入力】吸収量・排出量算定シート!$G188,幹材積成長量!$O$7:$Q$7,0)),INDEX(幹材積成長量!$L$7:$N$148,MATCH((【入力】吸収量・排出量算定シート!$H188+(【入力】吸収量・排出量算定シート!CO$17-【入力】吸収量・排出量算定シート!$CF$17)),幹材積成長量!$L$7:$L$148,0),MATCH(【入力】吸収量・排出量算定シート!$G188,幹材積成長量!$L$7:$N$7,0)))),0)</f>
        <v>0</v>
      </c>
      <c r="CP188" s="2">
        <f>IFERROR(IF($F188="地位Ⅰ",INDEX(幹材積成長量!$I$7:$K$148,MATCH((【入力】吸収量・排出量算定シート!$H188+(【入力】吸収量・排出量算定シート!CP$17-【入力】吸収量・排出量算定シート!$CF$17)),幹材積成長量!$I$7:$I$148,0),MATCH(【入力】吸収量・排出量算定シート!$G188,幹材積成長量!$I$7:$K$7,0)),IF($F188="地位Ⅲ",INDEX(幹材積成長量!$O$7:$Q$148,MATCH((【入力】吸収量・排出量算定シート!$H188+(【入力】吸収量・排出量算定シート!CP$17-【入力】吸収量・排出量算定シート!$CF$17)),幹材積成長量!$O$7:$O$148,0),MATCH(【入力】吸収量・排出量算定シート!$G188,幹材積成長量!$O$7:$Q$7,0)),INDEX(幹材積成長量!$L$7:$N$148,MATCH((【入力】吸収量・排出量算定シート!$H188+(【入力】吸収量・排出量算定シート!CP$17-【入力】吸収量・排出量算定シート!$CF$17)),幹材積成長量!$L$7:$L$148,0),MATCH(【入力】吸収量・排出量算定シート!$G188,幹材積成長量!$L$7:$N$7,0)))),0)</f>
        <v>0</v>
      </c>
      <c r="CQ188" s="2">
        <f>IFERROR(IF($F188="地位Ⅰ",INDEX(幹材積成長量!$I$7:$K$148,MATCH((【入力】吸収量・排出量算定シート!$H188+(【入力】吸収量・排出量算定シート!CQ$17-【入力】吸収量・排出量算定シート!$CF$17)),幹材積成長量!$I$7:$I$148,0),MATCH(【入力】吸収量・排出量算定シート!$G188,幹材積成長量!$I$7:$K$7,0)),IF($F188="地位Ⅲ",INDEX(幹材積成長量!$O$7:$Q$148,MATCH((【入力】吸収量・排出量算定シート!$H188+(【入力】吸収量・排出量算定シート!CQ$17-【入力】吸収量・排出量算定シート!$CF$17)),幹材積成長量!$O$7:$O$148,0),MATCH(【入力】吸収量・排出量算定シート!$G188,幹材積成長量!$O$7:$Q$7,0)),INDEX(幹材積成長量!$L$7:$N$148,MATCH((【入力】吸収量・排出量算定シート!$H188+(【入力】吸収量・排出量算定シート!CQ$17-【入力】吸収量・排出量算定シート!$CF$17)),幹材積成長量!$L$7:$L$148,0),MATCH(【入力】吸収量・排出量算定シート!$G188,幹材積成長量!$L$7:$N$7,0)))),0)</f>
        <v>0</v>
      </c>
      <c r="CR188" s="2">
        <f>IFERROR(IF($F188="地位Ⅰ",INDEX(幹材積成長量!$I$7:$K$148,MATCH((【入力】吸収量・排出量算定シート!$H188+(【入力】吸収量・排出量算定シート!CR$17-【入力】吸収量・排出量算定シート!$CF$17)),幹材積成長量!$I$7:$I$148,0),MATCH(【入力】吸収量・排出量算定シート!$G188,幹材積成長量!$I$7:$K$7,0)),IF($F188="地位Ⅲ",INDEX(幹材積成長量!$O$7:$Q$148,MATCH((【入力】吸収量・排出量算定シート!$H188+(【入力】吸収量・排出量算定シート!CR$17-【入力】吸収量・排出量算定シート!$CF$17)),幹材積成長量!$O$7:$O$148,0),MATCH(【入力】吸収量・排出量算定シート!$G188,幹材積成長量!$O$7:$Q$7,0)),INDEX(幹材積成長量!$L$7:$N$148,MATCH((【入力】吸収量・排出量算定シート!$H188+(【入力】吸収量・排出量算定シート!CR$17-【入力】吸収量・排出量算定シート!$CF$17)),幹材積成長量!$L$7:$L$148,0),MATCH(【入力】吸収量・排出量算定シート!$G188,幹材積成長量!$L$7:$N$7,0)))),0)</f>
        <v>0</v>
      </c>
      <c r="CS188" s="2">
        <f>IFERROR(IF($F188="地位Ⅰ",INDEX(幹材積成長量!$I$7:$K$148,MATCH((【入力】吸収量・排出量算定シート!$H188+(【入力】吸収量・排出量算定シート!CS$17-【入力】吸収量・排出量算定シート!$CF$17)),幹材積成長量!$I$7:$I$148,0),MATCH(【入力】吸収量・排出量算定シート!$G188,幹材積成長量!$I$7:$K$7,0)),IF($F188="地位Ⅲ",INDEX(幹材積成長量!$O$7:$Q$148,MATCH((【入力】吸収量・排出量算定シート!$H188+(【入力】吸収量・排出量算定シート!CS$17-【入力】吸収量・排出量算定シート!$CF$17)),幹材積成長量!$O$7:$O$148,0),MATCH(【入力】吸収量・排出量算定シート!$G188,幹材積成長量!$O$7:$Q$7,0)),INDEX(幹材積成長量!$L$7:$N$148,MATCH((【入力】吸収量・排出量算定シート!$H188+(【入力】吸収量・排出量算定シート!CS$17-【入力】吸収量・排出量算定シート!$CF$17)),幹材積成長量!$L$7:$L$148,0),MATCH(【入力】吸収量・排出量算定シート!$G188,幹材積成長量!$L$7:$N$7,0)))),0)</f>
        <v>0</v>
      </c>
      <c r="CT188" s="2">
        <f>IFERROR(IF($F188="地位Ⅰ",INDEX(幹材積成長量!$I$7:$K$148,MATCH((【入力】吸収量・排出量算定シート!$H188+(【入力】吸収量・排出量算定シート!CT$17-【入力】吸収量・排出量算定シート!$CF$17)),幹材積成長量!$I$7:$I$148,0),MATCH(【入力】吸収量・排出量算定シート!$G188,幹材積成長量!$I$7:$K$7,0)),IF($F188="地位Ⅲ",INDEX(幹材積成長量!$O$7:$Q$148,MATCH((【入力】吸収量・排出量算定シート!$H188+(【入力】吸収量・排出量算定シート!CT$17-【入力】吸収量・排出量算定シート!$CF$17)),幹材積成長量!$O$7:$O$148,0),MATCH(【入力】吸収量・排出量算定シート!$G188,幹材積成長量!$O$7:$Q$7,0)),INDEX(幹材積成長量!$L$7:$N$148,MATCH((【入力】吸収量・排出量算定シート!$H188+(【入力】吸収量・排出量算定シート!CT$17-【入力】吸収量・排出量算定シート!$CF$17)),幹材積成長量!$L$7:$L$148,0),MATCH(【入力】吸収量・排出量算定シート!$G188,幹材積成長量!$L$7:$N$7,0)))),0)</f>
        <v>0</v>
      </c>
      <c r="CU188" s="2">
        <f>IFERROR(IF($F188="地位Ⅰ",INDEX(幹材積成長量!$I$7:$K$148,MATCH((【入力】吸収量・排出量算定シート!$H188+(【入力】吸収量・排出量算定シート!CU$17-【入力】吸収量・排出量算定シート!$CF$17)),幹材積成長量!$I$7:$I$148,0),MATCH(【入力】吸収量・排出量算定シート!$G188,幹材積成長量!$I$7:$K$7,0)),IF($F188="地位Ⅲ",INDEX(幹材積成長量!$O$7:$Q$148,MATCH((【入力】吸収量・排出量算定シート!$H188+(【入力】吸収量・排出量算定シート!CU$17-【入力】吸収量・排出量算定シート!$CF$17)),幹材積成長量!$O$7:$O$148,0),MATCH(【入力】吸収量・排出量算定シート!$G188,幹材積成長量!$O$7:$Q$7,0)),INDEX(幹材積成長量!$L$7:$N$148,MATCH((【入力】吸収量・排出量算定シート!$H188+(【入力】吸収量・排出量算定シート!CU$17-【入力】吸収量・排出量算定シート!$CF$17)),幹材積成長量!$L$7:$L$148,0),MATCH(【入力】吸収量・排出量算定シート!$G188,幹材積成長量!$L$7:$N$7,0)))),0)</f>
        <v>0</v>
      </c>
      <c r="CV188" s="2">
        <f>IFERROR(IF($F188="地位Ⅰ",INDEX(幹材積成長量!$I$7:$K$148,MATCH((【入力】吸収量・排出量算定シート!$H188+(【入力】吸収量・排出量算定シート!CV$17-【入力】吸収量・排出量算定シート!$CF$17)),幹材積成長量!$I$7:$I$148,0),MATCH(【入力】吸収量・排出量算定シート!$G188,幹材積成長量!$I$7:$K$7,0)),IF($F188="地位Ⅲ",INDEX(幹材積成長量!$O$7:$Q$148,MATCH((【入力】吸収量・排出量算定シート!$H188+(【入力】吸収量・排出量算定シート!CV$17-【入力】吸収量・排出量算定シート!$CF$17)),幹材積成長量!$O$7:$O$148,0),MATCH(【入力】吸収量・排出量算定シート!$G188,幹材積成長量!$O$7:$Q$7,0)),INDEX(幹材積成長量!$L$7:$N$148,MATCH((【入力】吸収量・排出量算定シート!$H188+(【入力】吸収量・排出量算定シート!CV$17-【入力】吸収量・排出量算定シート!$CF$17)),幹材積成長量!$L$7:$L$148,0),MATCH(【入力】吸収量・排出量算定シート!$G188,幹材積成長量!$L$7:$N$7,0)))),0)</f>
        <v>0</v>
      </c>
      <c r="CW188" s="2">
        <f t="shared" si="352"/>
        <v>0</v>
      </c>
      <c r="CX188" s="2">
        <f t="shared" si="353"/>
        <v>0</v>
      </c>
      <c r="CY188" s="2">
        <f t="shared" si="354"/>
        <v>0</v>
      </c>
      <c r="CZ188" s="2">
        <f t="shared" si="355"/>
        <v>0</v>
      </c>
      <c r="DA188" s="2">
        <f t="shared" si="356"/>
        <v>0</v>
      </c>
      <c r="DB188" s="2">
        <f t="shared" si="357"/>
        <v>0</v>
      </c>
      <c r="DC188" s="2">
        <f t="shared" si="358"/>
        <v>0</v>
      </c>
      <c r="DD188" s="2">
        <f t="shared" si="359"/>
        <v>0</v>
      </c>
      <c r="DE188" s="2">
        <f t="shared" si="360"/>
        <v>0</v>
      </c>
      <c r="DF188" s="2">
        <f t="shared" si="361"/>
        <v>0</v>
      </c>
      <c r="DG188" s="2">
        <f t="shared" si="362"/>
        <v>0</v>
      </c>
      <c r="DH188" s="2">
        <f t="shared" si="363"/>
        <v>0</v>
      </c>
      <c r="DI188" s="2">
        <f t="shared" si="364"/>
        <v>0</v>
      </c>
      <c r="DJ188" s="2">
        <f t="shared" si="365"/>
        <v>0</v>
      </c>
      <c r="DK188" s="2">
        <f t="shared" si="366"/>
        <v>0</v>
      </c>
      <c r="DL188" s="2">
        <f t="shared" si="367"/>
        <v>0</v>
      </c>
      <c r="DM188" s="2">
        <f t="shared" si="368"/>
        <v>0</v>
      </c>
      <c r="DN188" s="187">
        <f>IFERROR(IF($F188="地位Ⅰ",INDEX(幹材積成長量!$AE$7:$AG$14,8,MATCH(【入力】吸収量・排出量算定シート!$G188,幹材積成長量!$AE$7:$AG$7,0)),IF($F188="地位Ⅲ",INDEX(幹材積成長量!$AK$7:$AM$14,8,MATCH(【入力】吸収量・排出量算定シート!$G188,幹材積成長量!$AK$7:$AM$7,0)),INDEX(幹材積成長量!$AH$7:$AJ$14,8,MATCH(【入力】吸収量・排出量算定シート!$G188,幹材積成長量!$AH$7:$AJ$7,0)))),0)</f>
        <v>0</v>
      </c>
      <c r="DO188" s="187">
        <f>IFERROR(IF($F188="地位Ⅰ",INDEX(幹材積成長量!$AE$7:$AG$14,8,MATCH(【入力】吸収量・排出量算定シート!$G188,幹材積成長量!$AE$7:$AG$7,0)),IF($F188="地位Ⅲ",INDEX(幹材積成長量!$AK$7:$AM$14,8,MATCH(【入力】吸収量・排出量算定シート!$G188,幹材積成長量!$AK$7:$AM$7,0)),INDEX(幹材積成長量!$AH$7:$AJ$14,8,MATCH(【入力】吸収量・排出量算定シート!$G188,幹材積成長量!$AH$7:$AJ$7,0)))),0)</f>
        <v>0</v>
      </c>
      <c r="DP188" s="187">
        <f>IFERROR(IF($F188="地位Ⅰ",INDEX(幹材積成長量!$AE$7:$AG$14,8,MATCH(【入力】吸収量・排出量算定シート!$G188,幹材積成長量!$AE$7:$AG$7,0)),IF($F188="地位Ⅲ",INDEX(幹材積成長量!$AK$7:$AM$14,8,MATCH(【入力】吸収量・排出量算定シート!$G188,幹材積成長量!$AK$7:$AM$7,0)),INDEX(幹材積成長量!$AH$7:$AJ$14,8,MATCH(【入力】吸収量・排出量算定シート!$G188,幹材積成長量!$AH$7:$AJ$7,0)))),0)</f>
        <v>0</v>
      </c>
      <c r="DQ188" s="187">
        <f>IFERROR(IF($F188="地位Ⅰ",INDEX(幹材積成長量!$AE$7:$AG$14,8,MATCH(【入力】吸収量・排出量算定シート!$G188,幹材積成長量!$AE$7:$AG$7,0)),IF($F188="地位Ⅲ",INDEX(幹材積成長量!$AK$7:$AM$14,8,MATCH(【入力】吸収量・排出量算定シート!$G188,幹材積成長量!$AK$7:$AM$7,0)),INDEX(幹材積成長量!$AH$7:$AJ$14,8,MATCH(【入力】吸収量・排出量算定シート!$G188,幹材積成長量!$AH$7:$AJ$7,0)))),0)</f>
        <v>0</v>
      </c>
      <c r="DR188" s="187">
        <f>IFERROR(IF($F188="地位Ⅰ",INDEX(幹材積成長量!$AE$7:$AG$14,8,MATCH(【入力】吸収量・排出量算定シート!$G188,幹材積成長量!$AE$7:$AG$7,0)),IF($F188="地位Ⅲ",INDEX(幹材積成長量!$AK$7:$AM$14,8,MATCH(【入力】吸収量・排出量算定シート!$G188,幹材積成長量!$AK$7:$AM$7,0)),INDEX(幹材積成長量!$AH$7:$AJ$14,8,MATCH(【入力】吸収量・排出量算定シート!$G188,幹材積成長量!$AH$7:$AJ$7,0)))),0)</f>
        <v>0</v>
      </c>
      <c r="DS188" s="187">
        <f>IFERROR(IF($F188="地位Ⅰ",INDEX(幹材積成長量!$AE$7:$AG$14,8,MATCH(【入力】吸収量・排出量算定シート!$G188,幹材積成長量!$AE$7:$AG$7,0)),IF($F188="地位Ⅲ",INDEX(幹材積成長量!$AK$7:$AM$14,8,MATCH(【入力】吸収量・排出量算定シート!$G188,幹材積成長量!$AK$7:$AM$7,0)),INDEX(幹材積成長量!$AH$7:$AJ$14,8,MATCH(【入力】吸収量・排出量算定シート!$G188,幹材積成長量!$AH$7:$AJ$7,0)))),0)</f>
        <v>0</v>
      </c>
      <c r="DT188" s="187">
        <f>IFERROR(IF($F188="地位Ⅰ",INDEX(幹材積成長量!$AE$7:$AG$14,8,MATCH(【入力】吸収量・排出量算定シート!$G188,幹材積成長量!$AE$7:$AG$7,0)),IF($F188="地位Ⅲ",INDEX(幹材積成長量!$AK$7:$AM$14,8,MATCH(【入力】吸収量・排出量算定シート!$G188,幹材積成長量!$AK$7:$AM$7,0)),INDEX(幹材積成長量!$AH$7:$AJ$14,8,MATCH(【入力】吸収量・排出量算定シート!$G188,幹材積成長量!$AH$7:$AJ$7,0)))),0)</f>
        <v>0</v>
      </c>
      <c r="DU188" s="187">
        <f>IFERROR(IF($F188="地位Ⅰ",INDEX(幹材積成長量!$AE$7:$AG$14,8,MATCH(【入力】吸収量・排出量算定シート!$G188,幹材積成長量!$AE$7:$AG$7,0)),IF($F188="地位Ⅲ",INDEX(幹材積成長量!$AK$7:$AM$14,8,MATCH(【入力】吸収量・排出量算定シート!$G188,幹材積成長量!$AK$7:$AM$7,0)),INDEX(幹材積成長量!$AH$7:$AJ$14,8,MATCH(【入力】吸収量・排出量算定シート!$G188,幹材積成長量!$AH$7:$AJ$7,0)))),0)</f>
        <v>0</v>
      </c>
      <c r="DV188" s="187">
        <f>IFERROR(IF($F188="地位Ⅰ",INDEX(幹材積成長量!$AE$7:$AG$14,8,MATCH(【入力】吸収量・排出量算定シート!$G188,幹材積成長量!$AE$7:$AG$7,0)),IF($F188="地位Ⅲ",INDEX(幹材積成長量!$AK$7:$AM$14,8,MATCH(【入力】吸収量・排出量算定シート!$G188,幹材積成長量!$AK$7:$AM$7,0)),INDEX(幹材積成長量!$AH$7:$AJ$14,8,MATCH(【入力】吸収量・排出量算定シート!$G188,幹材積成長量!$AH$7:$AJ$7,0)))),0)</f>
        <v>0</v>
      </c>
      <c r="DW188" s="187">
        <f>IFERROR(IF($F188="地位Ⅰ",INDEX(幹材積成長量!$AE$7:$AG$14,8,MATCH(【入力】吸収量・排出量算定シート!$G188,幹材積成長量!$AE$7:$AG$7,0)),IF($F188="地位Ⅲ",INDEX(幹材積成長量!$AK$7:$AM$14,8,MATCH(【入力】吸収量・排出量算定シート!$G188,幹材積成長量!$AK$7:$AM$7,0)),INDEX(幹材積成長量!$AH$7:$AJ$14,8,MATCH(【入力】吸収量・排出量算定シート!$G188,幹材積成長量!$AH$7:$AJ$7,0)))),0)</f>
        <v>0</v>
      </c>
      <c r="DX188" s="187">
        <f>IFERROR(IF($F188="地位Ⅰ",INDEX(幹材積成長量!$AE$7:$AG$14,8,MATCH(【入力】吸収量・排出量算定シート!$G188,幹材積成長量!$AE$7:$AG$7,0)),IF($F188="地位Ⅲ",INDEX(幹材積成長量!$AK$7:$AM$14,8,MATCH(【入力】吸収量・排出量算定シート!$G188,幹材積成長量!$AK$7:$AM$7,0)),INDEX(幹材積成長量!$AH$7:$AJ$14,8,MATCH(【入力】吸収量・排出量算定シート!$G188,幹材積成長量!$AH$7:$AJ$7,0)))),0)</f>
        <v>0</v>
      </c>
      <c r="DY188" s="187">
        <f>IFERROR(IF($F188="地位Ⅰ",INDEX(幹材積成長量!$AE$7:$AG$14,8,MATCH(【入力】吸収量・排出量算定シート!$G188,幹材積成長量!$AE$7:$AG$7,0)),IF($F188="地位Ⅲ",INDEX(幹材積成長量!$AK$7:$AM$14,8,MATCH(【入力】吸収量・排出量算定シート!$G188,幹材積成長量!$AK$7:$AM$7,0)),INDEX(幹材積成長量!$AH$7:$AJ$14,8,MATCH(【入力】吸収量・排出量算定シート!$G188,幹材積成長量!$AH$7:$AJ$7,0)))),0)</f>
        <v>0</v>
      </c>
      <c r="DZ188" s="187">
        <f>IFERROR(IF($F188="地位Ⅰ",INDEX(幹材積成長量!$AE$7:$AG$14,8,MATCH(【入力】吸収量・排出量算定シート!$G188,幹材積成長量!$AE$7:$AG$7,0)),IF($F188="地位Ⅲ",INDEX(幹材積成長量!$AK$7:$AM$14,8,MATCH(【入力】吸収量・排出量算定シート!$G188,幹材積成長量!$AK$7:$AM$7,0)),INDEX(幹材積成長量!$AH$7:$AJ$14,8,MATCH(【入力】吸収量・排出量算定シート!$G188,幹材積成長量!$AH$7:$AJ$7,0)))),0)</f>
        <v>0</v>
      </c>
      <c r="EA188" s="187">
        <f>IFERROR(IF($F188="地位Ⅰ",INDEX(幹材積成長量!$AE$7:$AG$14,8,MATCH(【入力】吸収量・排出量算定シート!$G188,幹材積成長量!$AE$7:$AG$7,0)),IF($F188="地位Ⅲ",INDEX(幹材積成長量!$AK$7:$AM$14,8,MATCH(【入力】吸収量・排出量算定シート!$G188,幹材積成長量!$AK$7:$AM$7,0)),INDEX(幹材積成長量!$AH$7:$AJ$14,8,MATCH(【入力】吸収量・排出量算定シート!$G188,幹材積成長量!$AH$7:$AJ$7,0)))),0)</f>
        <v>0</v>
      </c>
      <c r="EB188" s="187">
        <f>IFERROR(IF($F188="地位Ⅰ",INDEX(幹材積成長量!$AE$7:$AG$14,8,MATCH(【入力】吸収量・排出量算定シート!$G188,幹材積成長量!$AE$7:$AG$7,0)),IF($F188="地位Ⅲ",INDEX(幹材積成長量!$AK$7:$AM$14,8,MATCH(【入力】吸収量・排出量算定シート!$G188,幹材積成長量!$AK$7:$AM$7,0)),INDEX(幹材積成長量!$AH$7:$AJ$14,8,MATCH(【入力】吸収量・排出量算定シート!$G188,幹材積成長量!$AH$7:$AJ$7,0)))),0)</f>
        <v>0</v>
      </c>
      <c r="EC188" s="187">
        <f>IFERROR(IF($F188="地位Ⅰ",INDEX(幹材積成長量!$AE$7:$AG$14,8,MATCH(【入力】吸収量・排出量算定シート!$G188,幹材積成長量!$AE$7:$AG$7,0)),IF($F188="地位Ⅲ",INDEX(幹材積成長量!$AK$7:$AM$14,8,MATCH(【入力】吸収量・排出量算定シート!$G188,幹材積成長量!$AK$7:$AM$7,0)),INDEX(幹材積成長量!$AH$7:$AJ$14,8,MATCH(【入力】吸収量・排出量算定シート!$G188,幹材積成長量!$AH$7:$AJ$7,0)))),0)</f>
        <v>0</v>
      </c>
      <c r="ED188" s="186">
        <f t="shared" si="369"/>
        <v>0</v>
      </c>
      <c r="EE188" s="186">
        <f t="shared" si="370"/>
        <v>0</v>
      </c>
      <c r="EF188" s="186">
        <f t="shared" si="371"/>
        <v>0</v>
      </c>
      <c r="EG188" s="186">
        <f t="shared" si="372"/>
        <v>0</v>
      </c>
      <c r="EH188" s="186">
        <f t="shared" si="373"/>
        <v>0</v>
      </c>
      <c r="EI188" s="186">
        <f t="shared" si="374"/>
        <v>0</v>
      </c>
      <c r="EJ188" s="186">
        <f t="shared" si="375"/>
        <v>0</v>
      </c>
      <c r="EK188" s="186">
        <f t="shared" si="376"/>
        <v>0</v>
      </c>
      <c r="EL188" s="186">
        <f t="shared" si="377"/>
        <v>0</v>
      </c>
      <c r="EM188" s="186">
        <f t="shared" si="378"/>
        <v>0</v>
      </c>
      <c r="EN188" s="186">
        <f t="shared" si="379"/>
        <v>0</v>
      </c>
      <c r="EO188" s="186">
        <f t="shared" si="380"/>
        <v>0</v>
      </c>
      <c r="EP188" s="186">
        <f t="shared" si="381"/>
        <v>0</v>
      </c>
      <c r="EQ188" s="186">
        <f t="shared" si="382"/>
        <v>0</v>
      </c>
      <c r="ER188" s="186">
        <f t="shared" si="383"/>
        <v>0</v>
      </c>
      <c r="ES188" s="186">
        <f t="shared" si="384"/>
        <v>0</v>
      </c>
      <c r="ET188" s="186">
        <f t="shared" si="385"/>
        <v>0</v>
      </c>
    </row>
    <row r="189" spans="2:150" x14ac:dyDescent="0.3">
      <c r="B189" s="3"/>
      <c r="C189" s="3"/>
      <c r="D189" s="3"/>
      <c r="E189" s="3"/>
      <c r="G189" s="217"/>
      <c r="J189" s="3"/>
      <c r="M189" s="187">
        <f>IFERROR(IF($F189="地位Ⅰ",INDEX(幹材積成長量!$S$7:$U$148,MATCH(【入力】吸収量・排出量算定シート!$H189+(M$17-$M$17),幹材積成長量!$S$7:$S$148,0),MATCH($G189,幹材積成長量!$S$7:$U$7,0)),IF($F189="地位Ⅲ",INDEX(幹材積成長量!$Y$7:$AA$148,MATCH(【入力】吸収量・排出量算定シート!$H189+(M$17-$M$17),幹材積成長量!$Y$7:$Y$148,0),MATCH($G189,幹材積成長量!$Y$7:$AA$7,0)),INDEX(幹材積成長量!$V$7:$X$148,MATCH(【入力】吸収量・排出量算定シート!$H189+(M$17-$M$17),幹材積成長量!$V$7:$V$148,0),MATCH($G189,幹材積成長量!$V$7:$X$7,0)))),0)</f>
        <v>0</v>
      </c>
      <c r="N189" s="187">
        <f>IFERROR(IF($F189="地位Ⅰ",INDEX(幹材積成長量!$S$7:$U$148,MATCH(【入力】吸収量・排出量算定シート!$H189+(N$17-$M$17),幹材積成長量!$S$7:$S$148,0),MATCH($G189,幹材積成長量!$S$7:$U$7,0)),IF($F189="地位Ⅲ",INDEX(幹材積成長量!$Y$7:$AA$148,MATCH(【入力】吸収量・排出量算定シート!$H189+(N$17-$M$17),幹材積成長量!$Y$7:$Y$148,0),MATCH($G189,幹材積成長量!$Y$7:$AA$7,0)),INDEX(幹材積成長量!$V$7:$X$148,MATCH(【入力】吸収量・排出量算定シート!$H189+(N$17-$M$17),幹材積成長量!$V$7:$V$148,0),MATCH($G189,幹材積成長量!$V$7:$X$7,0)))),0)</f>
        <v>0</v>
      </c>
      <c r="O189" s="187">
        <f>IFERROR(IF($F189="地位Ⅰ",INDEX(幹材積成長量!$S$7:$U$148,MATCH(【入力】吸収量・排出量算定シート!$H189+(O$17-$M$17),幹材積成長量!$S$7:$S$148,0),MATCH($G189,幹材積成長量!$S$7:$U$7,0)),IF($F189="地位Ⅲ",INDEX(幹材積成長量!$Y$7:$AA$148,MATCH(【入力】吸収量・排出量算定シート!$H189+(O$17-$M$17),幹材積成長量!$Y$7:$Y$148,0),MATCH($G189,幹材積成長量!$Y$7:$AA$7,0)),INDEX(幹材積成長量!$V$7:$X$148,MATCH(【入力】吸収量・排出量算定シート!$H189+(O$17-$M$17),幹材積成長量!$V$7:$V$148,0),MATCH($G189,幹材積成長量!$V$7:$X$7,0)))),0)</f>
        <v>0</v>
      </c>
      <c r="P189" s="187">
        <f>IFERROR(IF($F189="地位Ⅰ",INDEX(幹材積成長量!$S$7:$U$148,MATCH(【入力】吸収量・排出量算定シート!$H189+(P$17-$M$17),幹材積成長量!$S$7:$S$148,0),MATCH($G189,幹材積成長量!$S$7:$U$7,0)),IF($F189="地位Ⅲ",INDEX(幹材積成長量!$Y$7:$AA$148,MATCH(【入力】吸収量・排出量算定シート!$H189+(P$17-$M$17),幹材積成長量!$Y$7:$Y$148,0),MATCH($G189,幹材積成長量!$Y$7:$AA$7,0)),INDEX(幹材積成長量!$V$7:$X$148,MATCH(【入力】吸収量・排出量算定シート!$H189+(P$17-$M$17),幹材積成長量!$V$7:$V$148,0),MATCH($G189,幹材積成長量!$V$7:$X$7,0)))),0)</f>
        <v>0</v>
      </c>
      <c r="Q189" s="187">
        <f>IFERROR(IF($F189="地位Ⅰ",INDEX(幹材積成長量!$S$7:$U$148,MATCH(【入力】吸収量・排出量算定シート!$H189+(Q$17-$M$17),幹材積成長量!$S$7:$S$148,0),MATCH($G189,幹材積成長量!$S$7:$U$7,0)),IF($F189="地位Ⅲ",INDEX(幹材積成長量!$Y$7:$AA$148,MATCH(【入力】吸収量・排出量算定シート!$H189+(Q$17-$M$17),幹材積成長量!$Y$7:$Y$148,0),MATCH($G189,幹材積成長量!$Y$7:$AA$7,0)),INDEX(幹材積成長量!$V$7:$X$148,MATCH(【入力】吸収量・排出量算定シート!$H189+(Q$17-$M$17),幹材積成長量!$V$7:$V$148,0),MATCH($G189,幹材積成長量!$V$7:$X$7,0)))),0)</f>
        <v>0</v>
      </c>
      <c r="R189" s="187">
        <f>IFERROR(IF($F189="地位Ⅰ",INDEX(幹材積成長量!$S$7:$U$148,MATCH(【入力】吸収量・排出量算定シート!$H189+(R$17-$M$17),幹材積成長量!$S$7:$S$148,0),MATCH($G189,幹材積成長量!$S$7:$U$7,0)),IF($F189="地位Ⅲ",INDEX(幹材積成長量!$Y$7:$AA$148,MATCH(【入力】吸収量・排出量算定シート!$H189+(R$17-$M$17),幹材積成長量!$Y$7:$Y$148,0),MATCH($G189,幹材積成長量!$Y$7:$AA$7,0)),INDEX(幹材積成長量!$V$7:$X$148,MATCH(【入力】吸収量・排出量算定シート!$H189+(R$17-$M$17),幹材積成長量!$V$7:$V$148,0),MATCH($G189,幹材積成長量!$V$7:$X$7,0)))),0)</f>
        <v>0</v>
      </c>
      <c r="S189" s="187">
        <f>IFERROR(IF($F189="地位Ⅰ",INDEX(幹材積成長量!$S$7:$U$148,MATCH(【入力】吸収量・排出量算定シート!$H189+(S$17-$M$17),幹材積成長量!$S$7:$S$148,0),MATCH($G189,幹材積成長量!$S$7:$U$7,0)),IF($F189="地位Ⅲ",INDEX(幹材積成長量!$Y$7:$AA$148,MATCH(【入力】吸収量・排出量算定シート!$H189+(S$17-$M$17),幹材積成長量!$Y$7:$Y$148,0),MATCH($G189,幹材積成長量!$Y$7:$AA$7,0)),INDEX(幹材積成長量!$V$7:$X$148,MATCH(【入力】吸収量・排出量算定シート!$H189+(S$17-$M$17),幹材積成長量!$V$7:$V$148,0),MATCH($G189,幹材積成長量!$V$7:$X$7,0)))),0)</f>
        <v>0</v>
      </c>
      <c r="T189" s="187">
        <f>IFERROR(IF($F189="地位Ⅰ",INDEX(幹材積成長量!$S$7:$U$148,MATCH(【入力】吸収量・排出量算定シート!$H189+(T$17-$M$17),幹材積成長量!$S$7:$S$148,0),MATCH($G189,幹材積成長量!$S$7:$U$7,0)),IF($F189="地位Ⅲ",INDEX(幹材積成長量!$Y$7:$AA$148,MATCH(【入力】吸収量・排出量算定シート!$H189+(T$17-$M$17),幹材積成長量!$Y$7:$Y$148,0),MATCH($G189,幹材積成長量!$Y$7:$AA$7,0)),INDEX(幹材積成長量!$V$7:$X$148,MATCH(【入力】吸収量・排出量算定シート!$H189+(T$17-$M$17),幹材積成長量!$V$7:$V$148,0),MATCH($G189,幹材積成長量!$V$7:$X$7,0)))),0)</f>
        <v>0</v>
      </c>
      <c r="U189" s="187">
        <f>IFERROR(IF($F189="地位Ⅰ",INDEX(幹材積成長量!$S$7:$U$148,MATCH(【入力】吸収量・排出量算定シート!$H189+(U$17-$M$17),幹材積成長量!$S$7:$S$148,0),MATCH($G189,幹材積成長量!$S$7:$U$7,0)),IF($F189="地位Ⅲ",INDEX(幹材積成長量!$Y$7:$AA$148,MATCH(【入力】吸収量・排出量算定シート!$H189+(U$17-$M$17),幹材積成長量!$Y$7:$Y$148,0),MATCH($G189,幹材積成長量!$Y$7:$AA$7,0)),INDEX(幹材積成長量!$V$7:$X$148,MATCH(【入力】吸収量・排出量算定シート!$H189+(U$17-$M$17),幹材積成長量!$V$7:$V$148,0),MATCH($G189,幹材積成長量!$V$7:$X$7,0)))),0)</f>
        <v>0</v>
      </c>
      <c r="V189" s="187">
        <f>IFERROR(IF($F189="地位Ⅰ",INDEX(幹材積成長量!$S$7:$U$148,MATCH(【入力】吸収量・排出量算定シート!$H189+(V$17-$M$17),幹材積成長量!$S$7:$S$148,0),MATCH($G189,幹材積成長量!$S$7:$U$7,0)),IF($F189="地位Ⅲ",INDEX(幹材積成長量!$Y$7:$AA$148,MATCH(【入力】吸収量・排出量算定シート!$H189+(V$17-$M$17),幹材積成長量!$Y$7:$Y$148,0),MATCH($G189,幹材積成長量!$Y$7:$AA$7,0)),INDEX(幹材積成長量!$V$7:$X$148,MATCH(【入力】吸収量・排出量算定シート!$H189+(V$17-$M$17),幹材積成長量!$V$7:$V$148,0),MATCH($G189,幹材積成長量!$V$7:$X$7,0)))),0)</f>
        <v>0</v>
      </c>
      <c r="W189" s="187">
        <f>IFERROR(IF($F189="地位Ⅰ",INDEX(幹材積成長量!$S$7:$U$148,MATCH(【入力】吸収量・排出量算定シート!$H189+(W$17-$M$17),幹材積成長量!$S$7:$S$148,0),MATCH($G189,幹材積成長量!$S$7:$U$7,0)),IF($F189="地位Ⅲ",INDEX(幹材積成長量!$Y$7:$AA$148,MATCH(【入力】吸収量・排出量算定シート!$H189+(W$17-$M$17),幹材積成長量!$Y$7:$Y$148,0),MATCH($G189,幹材積成長量!$Y$7:$AA$7,0)),INDEX(幹材積成長量!$V$7:$X$148,MATCH(【入力】吸収量・排出量算定シート!$H189+(W$17-$M$17),幹材積成長量!$V$7:$V$148,0),MATCH($G189,幹材積成長量!$V$7:$X$7,0)))),0)</f>
        <v>0</v>
      </c>
      <c r="X189" s="187">
        <f>IFERROR(IF($F189="地位Ⅰ",INDEX(幹材積成長量!$S$7:$U$148,MATCH(【入力】吸収量・排出量算定シート!$H189+(X$17-$M$17),幹材積成長量!$S$7:$S$148,0),MATCH($G189,幹材積成長量!$S$7:$U$7,0)),IF($F189="地位Ⅲ",INDEX(幹材積成長量!$Y$7:$AA$148,MATCH(【入力】吸収量・排出量算定シート!$H189+(X$17-$M$17),幹材積成長量!$Y$7:$Y$148,0),MATCH($G189,幹材積成長量!$Y$7:$AA$7,0)),INDEX(幹材積成長量!$V$7:$X$148,MATCH(【入力】吸収量・排出量算定シート!$H189+(X$17-$M$17),幹材積成長量!$V$7:$V$148,0),MATCH($G189,幹材積成長量!$V$7:$X$7,0)))),0)</f>
        <v>0</v>
      </c>
      <c r="Y189" s="187">
        <f>IFERROR(IF($F189="地位Ⅰ",INDEX(幹材積成長量!$S$7:$U$148,MATCH(【入力】吸収量・排出量算定シート!$H189+(Y$17-$M$17),幹材積成長量!$S$7:$S$148,0),MATCH($G189,幹材積成長量!$S$7:$U$7,0)),IF($F189="地位Ⅲ",INDEX(幹材積成長量!$Y$7:$AA$148,MATCH(【入力】吸収量・排出量算定シート!$H189+(Y$17-$M$17),幹材積成長量!$Y$7:$Y$148,0),MATCH($G189,幹材積成長量!$Y$7:$AA$7,0)),INDEX(幹材積成長量!$V$7:$X$148,MATCH(【入力】吸収量・排出量算定シート!$H189+(Y$17-$M$17),幹材積成長量!$V$7:$V$148,0),MATCH($G189,幹材積成長量!$V$7:$X$7,0)))),0)</f>
        <v>0</v>
      </c>
      <c r="Z189" s="187">
        <f>IFERROR(IF($F189="地位Ⅰ",INDEX(幹材積成長量!$S$7:$U$148,MATCH(【入力】吸収量・排出量算定シート!$H189+(Z$17-$M$17),幹材積成長量!$S$7:$S$148,0),MATCH($G189,幹材積成長量!$S$7:$U$7,0)),IF($F189="地位Ⅲ",INDEX(幹材積成長量!$Y$7:$AA$148,MATCH(【入力】吸収量・排出量算定シート!$H189+(Z$17-$M$17),幹材積成長量!$Y$7:$Y$148,0),MATCH($G189,幹材積成長量!$Y$7:$AA$7,0)),INDEX(幹材積成長量!$V$7:$X$148,MATCH(【入力】吸収量・排出量算定シート!$H189+(Z$17-$M$17),幹材積成長量!$V$7:$V$148,0),MATCH($G189,幹材積成長量!$V$7:$X$7,0)))),0)</f>
        <v>0</v>
      </c>
      <c r="AA189" s="187">
        <f>IFERROR(IF($F189="地位Ⅰ",INDEX(幹材積成長量!$S$7:$U$148,MATCH(【入力】吸収量・排出量算定シート!$H189+(AA$17-$M$17),幹材積成長量!$S$7:$S$148,0),MATCH($G189,幹材積成長量!$S$7:$U$7,0)),IF($F189="地位Ⅲ",INDEX(幹材積成長量!$Y$7:$AA$148,MATCH(【入力】吸収量・排出量算定シート!$H189+(AA$17-$M$17),幹材積成長量!$Y$7:$Y$148,0),MATCH($G189,幹材積成長量!$Y$7:$AA$7,0)),INDEX(幹材積成長量!$V$7:$X$148,MATCH(【入力】吸収量・排出量算定シート!$H189+(AA$17-$M$17),幹材積成長量!$V$7:$V$148,0),MATCH($G189,幹材積成長量!$V$7:$X$7,0)))),0)</f>
        <v>0</v>
      </c>
      <c r="AB189" s="187">
        <f>IFERROR(IF($F189="地位Ⅰ",INDEX(幹材積成長量!$S$7:$U$148,MATCH(【入力】吸収量・排出量算定シート!$H189+(AB$17-$M$17),幹材積成長量!$S$7:$S$148,0),MATCH($G189,幹材積成長量!$S$7:$U$7,0)),IF($F189="地位Ⅲ",INDEX(幹材積成長量!$Y$7:$AA$148,MATCH(【入力】吸収量・排出量算定シート!$H189+(AB$17-$M$17),幹材積成長量!$Y$7:$Y$148,0),MATCH($G189,幹材積成長量!$Y$7:$AA$7,0)),INDEX(幹材積成長量!$V$7:$X$148,MATCH(【入力】吸収量・排出量算定シート!$H189+(AB$17-$M$17),幹材積成長量!$V$7:$V$148,0),MATCH($G189,幹材積成長量!$V$7:$X$7,0)))),0)</f>
        <v>0</v>
      </c>
      <c r="AC189" s="187">
        <f>IFERROR(IF($F189="地位Ⅰ",INDEX(幹材積成長量!$S$7:$U$148,MATCH(【入力】吸収量・排出量算定シート!$H189+(AC$17-$M$17),幹材積成長量!$S$7:$S$148,0),MATCH($G189,幹材積成長量!$S$7:$U$7,0)),IF($F189="地位Ⅲ",INDEX(幹材積成長量!$Y$7:$AA$148,MATCH(【入力】吸収量・排出量算定シート!$H189+(AC$17-$M$17),幹材積成長量!$Y$7:$Y$148,0),MATCH($G189,幹材積成長量!$Y$7:$AA$7,0)),INDEX(幹材積成長量!$V$7:$X$148,MATCH(【入力】吸収量・排出量算定シート!$H189+(AC$17-$M$17),幹材積成長量!$V$7:$V$148,0),MATCH($G189,幹材積成長量!$V$7:$X$7,0)))),0)</f>
        <v>0</v>
      </c>
      <c r="AD189" s="2">
        <f>IFERROR(INDEX('BEF（拡大係数）'!$A$4:$AO$154,MATCH(【入力】吸収量・排出量算定シート!$H189,'BEF（拡大係数）'!$A$4:$A$154,0),MATCH($G189,'BEF（拡大係数）'!$A$4:$AO$4,0)),0)</f>
        <v>0</v>
      </c>
      <c r="AE189" s="2">
        <f>IFERROR(INDEX('BEF（拡大係数）'!$A$4:$AO$154,MATCH(【入力】吸収量・排出量算定シート!$H189,'BEF（拡大係数）'!$A$4:$A$154,0),MATCH($G189,'BEF（拡大係数）'!$A$4:$AO$4,0)),0)</f>
        <v>0</v>
      </c>
      <c r="AF189" s="2">
        <f>IFERROR(INDEX('BEF（拡大係数）'!$A$4:$AO$154,MATCH(【入力】吸収量・排出量算定シート!$H189,'BEF（拡大係数）'!$A$4:$A$154,0),MATCH($G189,'BEF（拡大係数）'!$A$4:$AO$4,0)),0)</f>
        <v>0</v>
      </c>
      <c r="AG189" s="2">
        <f>IFERROR(INDEX('BEF（拡大係数）'!$A$4:$AO$154,MATCH(【入力】吸収量・排出量算定シート!$H189,'BEF（拡大係数）'!$A$4:$A$154,0),MATCH($G189,'BEF（拡大係数）'!$A$4:$AO$4,0)),0)</f>
        <v>0</v>
      </c>
      <c r="AH189" s="2">
        <f>IFERROR(INDEX('BEF（拡大係数）'!$A$4:$AO$154,MATCH(【入力】吸収量・排出量算定シート!$H189,'BEF（拡大係数）'!$A$4:$A$154,0),MATCH($G189,'BEF（拡大係数）'!$A$4:$AO$4,0)),0)</f>
        <v>0</v>
      </c>
      <c r="AI189" s="2">
        <f>IFERROR(INDEX('BEF（拡大係数）'!$A$4:$AO$154,MATCH(【入力】吸収量・排出量算定シート!$H189,'BEF（拡大係数）'!$A$4:$A$154,0),MATCH($G189,'BEF（拡大係数）'!$A$4:$AO$4,0)),0)</f>
        <v>0</v>
      </c>
      <c r="AJ189" s="2">
        <f>IFERROR(INDEX('BEF（拡大係数）'!$A$4:$AO$154,MATCH(【入力】吸収量・排出量算定シート!$H189,'BEF（拡大係数）'!$A$4:$A$154,0),MATCH($G189,'BEF（拡大係数）'!$A$4:$AO$4,0)),0)</f>
        <v>0</v>
      </c>
      <c r="AK189" s="2">
        <f>IFERROR(INDEX('BEF（拡大係数）'!$A$4:$AO$154,MATCH(【入力】吸収量・排出量算定シート!$H189,'BEF（拡大係数）'!$A$4:$A$154,0),MATCH($G189,'BEF（拡大係数）'!$A$4:$AO$4,0)),0)</f>
        <v>0</v>
      </c>
      <c r="AL189" s="2">
        <f>IFERROR(INDEX('BEF（拡大係数）'!$A$4:$AO$154,MATCH(【入力】吸収量・排出量算定シート!$H189,'BEF（拡大係数）'!$A$4:$A$154,0),MATCH($G189,'BEF（拡大係数）'!$A$4:$AO$4,0)),0)</f>
        <v>0</v>
      </c>
      <c r="AM189" s="2">
        <f>IFERROR(INDEX('BEF（拡大係数）'!$A$4:$AO$154,MATCH(【入力】吸収量・排出量算定シート!$H189,'BEF（拡大係数）'!$A$4:$A$154,0),MATCH($G189,'BEF（拡大係数）'!$A$4:$AO$4,0)),0)</f>
        <v>0</v>
      </c>
      <c r="AN189" s="2">
        <f>IFERROR(INDEX('BEF（拡大係数）'!$A$4:$AO$154,MATCH(【入力】吸収量・排出量算定シート!$H189,'BEF（拡大係数）'!$A$4:$A$154,0),MATCH($G189,'BEF（拡大係数）'!$A$4:$AO$4,0)),0)</f>
        <v>0</v>
      </c>
      <c r="AO189" s="2">
        <f>IFERROR(INDEX('BEF（拡大係数）'!$A$4:$AO$154,MATCH(【入力】吸収量・排出量算定シート!$H189,'BEF（拡大係数）'!$A$4:$A$154,0),MATCH($G189,'BEF（拡大係数）'!$A$4:$AO$4,0)),0)</f>
        <v>0</v>
      </c>
      <c r="AP189" s="2">
        <f>IFERROR(INDEX('BEF（拡大係数）'!$A$4:$AO$154,MATCH(【入力】吸収量・排出量算定シート!$H189,'BEF（拡大係数）'!$A$4:$A$154,0),MATCH($G189,'BEF（拡大係数）'!$A$4:$AO$4,0)),0)</f>
        <v>0</v>
      </c>
      <c r="AQ189" s="2">
        <f>IFERROR(INDEX('BEF（拡大係数）'!$A$4:$AO$154,MATCH(【入力】吸収量・排出量算定シート!$H189,'BEF（拡大係数）'!$A$4:$A$154,0),MATCH($G189,'BEF（拡大係数）'!$A$4:$AO$4,0)),0)</f>
        <v>0</v>
      </c>
      <c r="AR189" s="2">
        <f>IFERROR(INDEX('BEF（拡大係数）'!$A$4:$AO$154,MATCH(【入力】吸収量・排出量算定シート!$H189,'BEF（拡大係数）'!$A$4:$A$154,0),MATCH($G189,'BEF（拡大係数）'!$A$4:$AO$4,0)),0)</f>
        <v>0</v>
      </c>
      <c r="AS189" s="2">
        <f>IFERROR(INDEX('BEF（拡大係数）'!$A$4:$AO$154,MATCH(【入力】吸収量・排出量算定シート!$H189,'BEF（拡大係数）'!$A$4:$A$154,0),MATCH($G189,'BEF（拡大係数）'!$A$4:$AO$4,0)),0)</f>
        <v>0</v>
      </c>
      <c r="AT189" s="2">
        <f>IFERROR(INDEX('BEF（拡大係数）'!$A$4:$AO$154,MATCH(【入力】吸収量・排出量算定シート!$H189,'BEF（拡大係数）'!$A$4:$A$154,0),MATCH($G189,'BEF（拡大係数）'!$A$4:$AO$4,0)),0)</f>
        <v>0</v>
      </c>
      <c r="AU189" s="2">
        <f>IFERROR(VLOOKUP($G189,パラメータ_オリジナル!$B$6:$G$45,4,FALSE),0)</f>
        <v>0</v>
      </c>
      <c r="AV189" s="2">
        <f>IFERROR(VLOOKUP($G189,パラメータ_オリジナル!$B$6:$G$45,5,FALSE),0)</f>
        <v>0</v>
      </c>
      <c r="AW189" s="2">
        <f>IFERROR(VLOOKUP($G189,パラメータ_オリジナル!$B$6:$G$45,6,FALSE),0)</f>
        <v>0</v>
      </c>
      <c r="AX189" s="125">
        <f t="shared" si="318"/>
        <v>0</v>
      </c>
      <c r="AY189" s="125">
        <f t="shared" si="319"/>
        <v>0</v>
      </c>
      <c r="AZ189" s="125">
        <f t="shared" si="320"/>
        <v>0</v>
      </c>
      <c r="BA189" s="125">
        <f t="shared" si="321"/>
        <v>0</v>
      </c>
      <c r="BB189" s="125">
        <f t="shared" si="322"/>
        <v>0</v>
      </c>
      <c r="BC189" s="125">
        <f t="shared" si="323"/>
        <v>0</v>
      </c>
      <c r="BD189" s="125">
        <f t="shared" si="324"/>
        <v>0</v>
      </c>
      <c r="BE189" s="125">
        <f t="shared" si="325"/>
        <v>0</v>
      </c>
      <c r="BF189" s="125">
        <f t="shared" si="326"/>
        <v>0</v>
      </c>
      <c r="BG189" s="125">
        <f t="shared" si="327"/>
        <v>0</v>
      </c>
      <c r="BH189" s="125">
        <f t="shared" si="328"/>
        <v>0</v>
      </c>
      <c r="BI189" s="125">
        <f t="shared" si="329"/>
        <v>0</v>
      </c>
      <c r="BJ189" s="125">
        <f t="shared" si="330"/>
        <v>0</v>
      </c>
      <c r="BK189" s="125">
        <f t="shared" si="331"/>
        <v>0</v>
      </c>
      <c r="BL189" s="125">
        <f t="shared" si="332"/>
        <v>0</v>
      </c>
      <c r="BM189" s="125">
        <f t="shared" si="333"/>
        <v>0</v>
      </c>
      <c r="BN189" s="125">
        <f t="shared" si="334"/>
        <v>0</v>
      </c>
      <c r="BO189" s="125">
        <f t="shared" si="335"/>
        <v>0</v>
      </c>
      <c r="BP189" s="125">
        <f t="shared" si="336"/>
        <v>0</v>
      </c>
      <c r="BQ189" s="125">
        <f t="shared" si="337"/>
        <v>0</v>
      </c>
      <c r="BR189" s="125">
        <f t="shared" si="338"/>
        <v>0</v>
      </c>
      <c r="BS189" s="125">
        <f t="shared" si="339"/>
        <v>0</v>
      </c>
      <c r="BT189" s="125">
        <f t="shared" si="340"/>
        <v>0</v>
      </c>
      <c r="BU189" s="125">
        <f t="shared" si="341"/>
        <v>0</v>
      </c>
      <c r="BV189" s="125">
        <f t="shared" si="342"/>
        <v>0</v>
      </c>
      <c r="BW189" s="125">
        <f t="shared" si="343"/>
        <v>0</v>
      </c>
      <c r="BX189" s="125">
        <f t="shared" si="344"/>
        <v>0</v>
      </c>
      <c r="BY189" s="125">
        <f t="shared" si="345"/>
        <v>0</v>
      </c>
      <c r="BZ189" s="125">
        <f t="shared" si="346"/>
        <v>0</v>
      </c>
      <c r="CA189" s="125">
        <f t="shared" si="347"/>
        <v>0</v>
      </c>
      <c r="CB189" s="125">
        <f t="shared" si="348"/>
        <v>0</v>
      </c>
      <c r="CC189" s="125">
        <f t="shared" si="349"/>
        <v>0</v>
      </c>
      <c r="CD189" s="125">
        <f t="shared" si="350"/>
        <v>0</v>
      </c>
      <c r="CE189" s="125">
        <f t="shared" si="351"/>
        <v>0</v>
      </c>
      <c r="CF189" s="2">
        <f>IFERROR(IF($F189="地位Ⅰ",INDEX(幹材積成長量!$I$7:$K$148,MATCH((【入力】吸収量・排出量算定シート!$H189+(【入力】吸収量・排出量算定シート!CF$17-【入力】吸収量・排出量算定シート!$CF$17)),幹材積成長量!$I$7:$I$148,0),MATCH(【入力】吸収量・排出量算定シート!$G189,幹材積成長量!$I$7:$K$7,0)),IF($F189="地位Ⅲ",INDEX(幹材積成長量!$O$7:$Q$148,MATCH((【入力】吸収量・排出量算定シート!$H189+(【入力】吸収量・排出量算定シート!CF$17-【入力】吸収量・排出量算定シート!$CF$17)),幹材積成長量!$O$7:$O$148,0),MATCH(【入力】吸収量・排出量算定シート!$G189,幹材積成長量!$O$7:$Q$7,0)),INDEX(幹材積成長量!$L$7:$N$148,MATCH((【入力】吸収量・排出量算定シート!$H189+(【入力】吸収量・排出量算定シート!CF$17-【入力】吸収量・排出量算定シート!$CF$17)),幹材積成長量!$L$7:$L$148,0),MATCH(【入力】吸収量・排出量算定シート!$G189,幹材積成長量!$L$7:$N$7,0)))),0)</f>
        <v>0</v>
      </c>
      <c r="CG189" s="2">
        <f>IFERROR(IF($F189="地位Ⅰ",INDEX(幹材積成長量!$I$7:$K$148,MATCH((【入力】吸収量・排出量算定シート!$H189+(【入力】吸収量・排出量算定シート!CG$17-【入力】吸収量・排出量算定シート!$CF$17)),幹材積成長量!$I$7:$I$148,0),MATCH(【入力】吸収量・排出量算定シート!$G189,幹材積成長量!$I$7:$K$7,0)),IF($F189="地位Ⅲ",INDEX(幹材積成長量!$O$7:$Q$148,MATCH((【入力】吸収量・排出量算定シート!$H189+(【入力】吸収量・排出量算定シート!CG$17-【入力】吸収量・排出量算定シート!$CF$17)),幹材積成長量!$O$7:$O$148,0),MATCH(【入力】吸収量・排出量算定シート!$G189,幹材積成長量!$O$7:$Q$7,0)),INDEX(幹材積成長量!$L$7:$N$148,MATCH((【入力】吸収量・排出量算定シート!$H189+(【入力】吸収量・排出量算定シート!CG$17-【入力】吸収量・排出量算定シート!$CF$17)),幹材積成長量!$L$7:$L$148,0),MATCH(【入力】吸収量・排出量算定シート!$G189,幹材積成長量!$L$7:$N$7,0)))),0)</f>
        <v>0</v>
      </c>
      <c r="CH189" s="2">
        <f>IFERROR(IF($F189="地位Ⅰ",INDEX(幹材積成長量!$I$7:$K$148,MATCH((【入力】吸収量・排出量算定シート!$H189+(【入力】吸収量・排出量算定シート!CH$17-【入力】吸収量・排出量算定シート!$CF$17)),幹材積成長量!$I$7:$I$148,0),MATCH(【入力】吸収量・排出量算定シート!$G189,幹材積成長量!$I$7:$K$7,0)),IF($F189="地位Ⅲ",INDEX(幹材積成長量!$O$7:$Q$148,MATCH((【入力】吸収量・排出量算定シート!$H189+(【入力】吸収量・排出量算定シート!CH$17-【入力】吸収量・排出量算定シート!$CF$17)),幹材積成長量!$O$7:$O$148,0),MATCH(【入力】吸収量・排出量算定シート!$G189,幹材積成長量!$O$7:$Q$7,0)),INDEX(幹材積成長量!$L$7:$N$148,MATCH((【入力】吸収量・排出量算定シート!$H189+(【入力】吸収量・排出量算定シート!CH$17-【入力】吸収量・排出量算定シート!$CF$17)),幹材積成長量!$L$7:$L$148,0),MATCH(【入力】吸収量・排出量算定シート!$G189,幹材積成長量!$L$7:$N$7,0)))),0)</f>
        <v>0</v>
      </c>
      <c r="CI189" s="2">
        <f>IFERROR(IF($F189="地位Ⅰ",INDEX(幹材積成長量!$I$7:$K$148,MATCH((【入力】吸収量・排出量算定シート!$H189+(【入力】吸収量・排出量算定シート!CI$17-【入力】吸収量・排出量算定シート!$CF$17)),幹材積成長量!$I$7:$I$148,0),MATCH(【入力】吸収量・排出量算定シート!$G189,幹材積成長量!$I$7:$K$7,0)),IF($F189="地位Ⅲ",INDEX(幹材積成長量!$O$7:$Q$148,MATCH((【入力】吸収量・排出量算定シート!$H189+(【入力】吸収量・排出量算定シート!CI$17-【入力】吸収量・排出量算定シート!$CF$17)),幹材積成長量!$O$7:$O$148,0),MATCH(【入力】吸収量・排出量算定シート!$G189,幹材積成長量!$O$7:$Q$7,0)),INDEX(幹材積成長量!$L$7:$N$148,MATCH((【入力】吸収量・排出量算定シート!$H189+(【入力】吸収量・排出量算定シート!CI$17-【入力】吸収量・排出量算定シート!$CF$17)),幹材積成長量!$L$7:$L$148,0),MATCH(【入力】吸収量・排出量算定シート!$G189,幹材積成長量!$L$7:$N$7,0)))),0)</f>
        <v>0</v>
      </c>
      <c r="CJ189" s="2">
        <f>IFERROR(IF($F189="地位Ⅰ",INDEX(幹材積成長量!$I$7:$K$148,MATCH((【入力】吸収量・排出量算定シート!$H189+(【入力】吸収量・排出量算定シート!CJ$17-【入力】吸収量・排出量算定シート!$CF$17)),幹材積成長量!$I$7:$I$148,0),MATCH(【入力】吸収量・排出量算定シート!$G189,幹材積成長量!$I$7:$K$7,0)),IF($F189="地位Ⅲ",INDEX(幹材積成長量!$O$7:$Q$148,MATCH((【入力】吸収量・排出量算定シート!$H189+(【入力】吸収量・排出量算定シート!CJ$17-【入力】吸収量・排出量算定シート!$CF$17)),幹材積成長量!$O$7:$O$148,0),MATCH(【入力】吸収量・排出量算定シート!$G189,幹材積成長量!$O$7:$Q$7,0)),INDEX(幹材積成長量!$L$7:$N$148,MATCH((【入力】吸収量・排出量算定シート!$H189+(【入力】吸収量・排出量算定シート!CJ$17-【入力】吸収量・排出量算定シート!$CF$17)),幹材積成長量!$L$7:$L$148,0),MATCH(【入力】吸収量・排出量算定シート!$G189,幹材積成長量!$L$7:$N$7,0)))),0)</f>
        <v>0</v>
      </c>
      <c r="CK189" s="2">
        <f>IFERROR(IF($F189="地位Ⅰ",INDEX(幹材積成長量!$I$7:$K$148,MATCH((【入力】吸収量・排出量算定シート!$H189+(【入力】吸収量・排出量算定シート!CK$17-【入力】吸収量・排出量算定シート!$CF$17)),幹材積成長量!$I$7:$I$148,0),MATCH(【入力】吸収量・排出量算定シート!$G189,幹材積成長量!$I$7:$K$7,0)),IF($F189="地位Ⅲ",INDEX(幹材積成長量!$O$7:$Q$148,MATCH((【入力】吸収量・排出量算定シート!$H189+(【入力】吸収量・排出量算定シート!CK$17-【入力】吸収量・排出量算定シート!$CF$17)),幹材積成長量!$O$7:$O$148,0),MATCH(【入力】吸収量・排出量算定シート!$G189,幹材積成長量!$O$7:$Q$7,0)),INDEX(幹材積成長量!$L$7:$N$148,MATCH((【入力】吸収量・排出量算定シート!$H189+(【入力】吸収量・排出量算定シート!CK$17-【入力】吸収量・排出量算定シート!$CF$17)),幹材積成長量!$L$7:$L$148,0),MATCH(【入力】吸収量・排出量算定シート!$G189,幹材積成長量!$L$7:$N$7,0)))),0)</f>
        <v>0</v>
      </c>
      <c r="CL189" s="2">
        <f>IFERROR(IF($F189="地位Ⅰ",INDEX(幹材積成長量!$I$7:$K$148,MATCH((【入力】吸収量・排出量算定シート!$H189+(【入力】吸収量・排出量算定シート!CL$17-【入力】吸収量・排出量算定シート!$CF$17)),幹材積成長量!$I$7:$I$148,0),MATCH(【入力】吸収量・排出量算定シート!$G189,幹材積成長量!$I$7:$K$7,0)),IF($F189="地位Ⅲ",INDEX(幹材積成長量!$O$7:$Q$148,MATCH((【入力】吸収量・排出量算定シート!$H189+(【入力】吸収量・排出量算定シート!CL$17-【入力】吸収量・排出量算定シート!$CF$17)),幹材積成長量!$O$7:$O$148,0),MATCH(【入力】吸収量・排出量算定シート!$G189,幹材積成長量!$O$7:$Q$7,0)),INDEX(幹材積成長量!$L$7:$N$148,MATCH((【入力】吸収量・排出量算定シート!$H189+(【入力】吸収量・排出量算定シート!CL$17-【入力】吸収量・排出量算定シート!$CF$17)),幹材積成長量!$L$7:$L$148,0),MATCH(【入力】吸収量・排出量算定シート!$G189,幹材積成長量!$L$7:$N$7,0)))),0)</f>
        <v>0</v>
      </c>
      <c r="CM189" s="2">
        <f>IFERROR(IF($F189="地位Ⅰ",INDEX(幹材積成長量!$I$7:$K$148,MATCH((【入力】吸収量・排出量算定シート!$H189+(【入力】吸収量・排出量算定シート!CM$17-【入力】吸収量・排出量算定シート!$CF$17)),幹材積成長量!$I$7:$I$148,0),MATCH(【入力】吸収量・排出量算定シート!$G189,幹材積成長量!$I$7:$K$7,0)),IF($F189="地位Ⅲ",INDEX(幹材積成長量!$O$7:$Q$148,MATCH((【入力】吸収量・排出量算定シート!$H189+(【入力】吸収量・排出量算定シート!CM$17-【入力】吸収量・排出量算定シート!$CF$17)),幹材積成長量!$O$7:$O$148,0),MATCH(【入力】吸収量・排出量算定シート!$G189,幹材積成長量!$O$7:$Q$7,0)),INDEX(幹材積成長量!$L$7:$N$148,MATCH((【入力】吸収量・排出量算定シート!$H189+(【入力】吸収量・排出量算定シート!CM$17-【入力】吸収量・排出量算定シート!$CF$17)),幹材積成長量!$L$7:$L$148,0),MATCH(【入力】吸収量・排出量算定シート!$G189,幹材積成長量!$L$7:$N$7,0)))),0)</f>
        <v>0</v>
      </c>
      <c r="CN189" s="2">
        <f>IFERROR(IF($F189="地位Ⅰ",INDEX(幹材積成長量!$I$7:$K$148,MATCH((【入力】吸収量・排出量算定シート!$H189+(【入力】吸収量・排出量算定シート!CN$17-【入力】吸収量・排出量算定シート!$CF$17)),幹材積成長量!$I$7:$I$148,0),MATCH(【入力】吸収量・排出量算定シート!$G189,幹材積成長量!$I$7:$K$7,0)),IF($F189="地位Ⅲ",INDEX(幹材積成長量!$O$7:$Q$148,MATCH((【入力】吸収量・排出量算定シート!$H189+(【入力】吸収量・排出量算定シート!CN$17-【入力】吸収量・排出量算定シート!$CF$17)),幹材積成長量!$O$7:$O$148,0),MATCH(【入力】吸収量・排出量算定シート!$G189,幹材積成長量!$O$7:$Q$7,0)),INDEX(幹材積成長量!$L$7:$N$148,MATCH((【入力】吸収量・排出量算定シート!$H189+(【入力】吸収量・排出量算定シート!CN$17-【入力】吸収量・排出量算定シート!$CF$17)),幹材積成長量!$L$7:$L$148,0),MATCH(【入力】吸収量・排出量算定シート!$G189,幹材積成長量!$L$7:$N$7,0)))),0)</f>
        <v>0</v>
      </c>
      <c r="CO189" s="2">
        <f>IFERROR(IF($F189="地位Ⅰ",INDEX(幹材積成長量!$I$7:$K$148,MATCH((【入力】吸収量・排出量算定シート!$H189+(【入力】吸収量・排出量算定シート!CO$17-【入力】吸収量・排出量算定シート!$CF$17)),幹材積成長量!$I$7:$I$148,0),MATCH(【入力】吸収量・排出量算定シート!$G189,幹材積成長量!$I$7:$K$7,0)),IF($F189="地位Ⅲ",INDEX(幹材積成長量!$O$7:$Q$148,MATCH((【入力】吸収量・排出量算定シート!$H189+(【入力】吸収量・排出量算定シート!CO$17-【入力】吸収量・排出量算定シート!$CF$17)),幹材積成長量!$O$7:$O$148,0),MATCH(【入力】吸収量・排出量算定シート!$G189,幹材積成長量!$O$7:$Q$7,0)),INDEX(幹材積成長量!$L$7:$N$148,MATCH((【入力】吸収量・排出量算定シート!$H189+(【入力】吸収量・排出量算定シート!CO$17-【入力】吸収量・排出量算定シート!$CF$17)),幹材積成長量!$L$7:$L$148,0),MATCH(【入力】吸収量・排出量算定シート!$G189,幹材積成長量!$L$7:$N$7,0)))),0)</f>
        <v>0</v>
      </c>
      <c r="CP189" s="2">
        <f>IFERROR(IF($F189="地位Ⅰ",INDEX(幹材積成長量!$I$7:$K$148,MATCH((【入力】吸収量・排出量算定シート!$H189+(【入力】吸収量・排出量算定シート!CP$17-【入力】吸収量・排出量算定シート!$CF$17)),幹材積成長量!$I$7:$I$148,0),MATCH(【入力】吸収量・排出量算定シート!$G189,幹材積成長量!$I$7:$K$7,0)),IF($F189="地位Ⅲ",INDEX(幹材積成長量!$O$7:$Q$148,MATCH((【入力】吸収量・排出量算定シート!$H189+(【入力】吸収量・排出量算定シート!CP$17-【入力】吸収量・排出量算定シート!$CF$17)),幹材積成長量!$O$7:$O$148,0),MATCH(【入力】吸収量・排出量算定シート!$G189,幹材積成長量!$O$7:$Q$7,0)),INDEX(幹材積成長量!$L$7:$N$148,MATCH((【入力】吸収量・排出量算定シート!$H189+(【入力】吸収量・排出量算定シート!CP$17-【入力】吸収量・排出量算定シート!$CF$17)),幹材積成長量!$L$7:$L$148,0),MATCH(【入力】吸収量・排出量算定シート!$G189,幹材積成長量!$L$7:$N$7,0)))),0)</f>
        <v>0</v>
      </c>
      <c r="CQ189" s="2">
        <f>IFERROR(IF($F189="地位Ⅰ",INDEX(幹材積成長量!$I$7:$K$148,MATCH((【入力】吸収量・排出量算定シート!$H189+(【入力】吸収量・排出量算定シート!CQ$17-【入力】吸収量・排出量算定シート!$CF$17)),幹材積成長量!$I$7:$I$148,0),MATCH(【入力】吸収量・排出量算定シート!$G189,幹材積成長量!$I$7:$K$7,0)),IF($F189="地位Ⅲ",INDEX(幹材積成長量!$O$7:$Q$148,MATCH((【入力】吸収量・排出量算定シート!$H189+(【入力】吸収量・排出量算定シート!CQ$17-【入力】吸収量・排出量算定シート!$CF$17)),幹材積成長量!$O$7:$O$148,0),MATCH(【入力】吸収量・排出量算定シート!$G189,幹材積成長量!$O$7:$Q$7,0)),INDEX(幹材積成長量!$L$7:$N$148,MATCH((【入力】吸収量・排出量算定シート!$H189+(【入力】吸収量・排出量算定シート!CQ$17-【入力】吸収量・排出量算定シート!$CF$17)),幹材積成長量!$L$7:$L$148,0),MATCH(【入力】吸収量・排出量算定シート!$G189,幹材積成長量!$L$7:$N$7,0)))),0)</f>
        <v>0</v>
      </c>
      <c r="CR189" s="2">
        <f>IFERROR(IF($F189="地位Ⅰ",INDEX(幹材積成長量!$I$7:$K$148,MATCH((【入力】吸収量・排出量算定シート!$H189+(【入力】吸収量・排出量算定シート!CR$17-【入力】吸収量・排出量算定シート!$CF$17)),幹材積成長量!$I$7:$I$148,0),MATCH(【入力】吸収量・排出量算定シート!$G189,幹材積成長量!$I$7:$K$7,0)),IF($F189="地位Ⅲ",INDEX(幹材積成長量!$O$7:$Q$148,MATCH((【入力】吸収量・排出量算定シート!$H189+(【入力】吸収量・排出量算定シート!CR$17-【入力】吸収量・排出量算定シート!$CF$17)),幹材積成長量!$O$7:$O$148,0),MATCH(【入力】吸収量・排出量算定シート!$G189,幹材積成長量!$O$7:$Q$7,0)),INDEX(幹材積成長量!$L$7:$N$148,MATCH((【入力】吸収量・排出量算定シート!$H189+(【入力】吸収量・排出量算定シート!CR$17-【入力】吸収量・排出量算定シート!$CF$17)),幹材積成長量!$L$7:$L$148,0),MATCH(【入力】吸収量・排出量算定シート!$G189,幹材積成長量!$L$7:$N$7,0)))),0)</f>
        <v>0</v>
      </c>
      <c r="CS189" s="2">
        <f>IFERROR(IF($F189="地位Ⅰ",INDEX(幹材積成長量!$I$7:$K$148,MATCH((【入力】吸収量・排出量算定シート!$H189+(【入力】吸収量・排出量算定シート!CS$17-【入力】吸収量・排出量算定シート!$CF$17)),幹材積成長量!$I$7:$I$148,0),MATCH(【入力】吸収量・排出量算定シート!$G189,幹材積成長量!$I$7:$K$7,0)),IF($F189="地位Ⅲ",INDEX(幹材積成長量!$O$7:$Q$148,MATCH((【入力】吸収量・排出量算定シート!$H189+(【入力】吸収量・排出量算定シート!CS$17-【入力】吸収量・排出量算定シート!$CF$17)),幹材積成長量!$O$7:$O$148,0),MATCH(【入力】吸収量・排出量算定シート!$G189,幹材積成長量!$O$7:$Q$7,0)),INDEX(幹材積成長量!$L$7:$N$148,MATCH((【入力】吸収量・排出量算定シート!$H189+(【入力】吸収量・排出量算定シート!CS$17-【入力】吸収量・排出量算定シート!$CF$17)),幹材積成長量!$L$7:$L$148,0),MATCH(【入力】吸収量・排出量算定シート!$G189,幹材積成長量!$L$7:$N$7,0)))),0)</f>
        <v>0</v>
      </c>
      <c r="CT189" s="2">
        <f>IFERROR(IF($F189="地位Ⅰ",INDEX(幹材積成長量!$I$7:$K$148,MATCH((【入力】吸収量・排出量算定シート!$H189+(【入力】吸収量・排出量算定シート!CT$17-【入力】吸収量・排出量算定シート!$CF$17)),幹材積成長量!$I$7:$I$148,0),MATCH(【入力】吸収量・排出量算定シート!$G189,幹材積成長量!$I$7:$K$7,0)),IF($F189="地位Ⅲ",INDEX(幹材積成長量!$O$7:$Q$148,MATCH((【入力】吸収量・排出量算定シート!$H189+(【入力】吸収量・排出量算定シート!CT$17-【入力】吸収量・排出量算定シート!$CF$17)),幹材積成長量!$O$7:$O$148,0),MATCH(【入力】吸収量・排出量算定シート!$G189,幹材積成長量!$O$7:$Q$7,0)),INDEX(幹材積成長量!$L$7:$N$148,MATCH((【入力】吸収量・排出量算定シート!$H189+(【入力】吸収量・排出量算定シート!CT$17-【入力】吸収量・排出量算定シート!$CF$17)),幹材積成長量!$L$7:$L$148,0),MATCH(【入力】吸収量・排出量算定シート!$G189,幹材積成長量!$L$7:$N$7,0)))),0)</f>
        <v>0</v>
      </c>
      <c r="CU189" s="2">
        <f>IFERROR(IF($F189="地位Ⅰ",INDEX(幹材積成長量!$I$7:$K$148,MATCH((【入力】吸収量・排出量算定シート!$H189+(【入力】吸収量・排出量算定シート!CU$17-【入力】吸収量・排出量算定シート!$CF$17)),幹材積成長量!$I$7:$I$148,0),MATCH(【入力】吸収量・排出量算定シート!$G189,幹材積成長量!$I$7:$K$7,0)),IF($F189="地位Ⅲ",INDEX(幹材積成長量!$O$7:$Q$148,MATCH((【入力】吸収量・排出量算定シート!$H189+(【入力】吸収量・排出量算定シート!CU$17-【入力】吸収量・排出量算定シート!$CF$17)),幹材積成長量!$O$7:$O$148,0),MATCH(【入力】吸収量・排出量算定シート!$G189,幹材積成長量!$O$7:$Q$7,0)),INDEX(幹材積成長量!$L$7:$N$148,MATCH((【入力】吸収量・排出量算定シート!$H189+(【入力】吸収量・排出量算定シート!CU$17-【入力】吸収量・排出量算定シート!$CF$17)),幹材積成長量!$L$7:$L$148,0),MATCH(【入力】吸収量・排出量算定シート!$G189,幹材積成長量!$L$7:$N$7,0)))),0)</f>
        <v>0</v>
      </c>
      <c r="CV189" s="2">
        <f>IFERROR(IF($F189="地位Ⅰ",INDEX(幹材積成長量!$I$7:$K$148,MATCH((【入力】吸収量・排出量算定シート!$H189+(【入力】吸収量・排出量算定シート!CV$17-【入力】吸収量・排出量算定シート!$CF$17)),幹材積成長量!$I$7:$I$148,0),MATCH(【入力】吸収量・排出量算定シート!$G189,幹材積成長量!$I$7:$K$7,0)),IF($F189="地位Ⅲ",INDEX(幹材積成長量!$O$7:$Q$148,MATCH((【入力】吸収量・排出量算定シート!$H189+(【入力】吸収量・排出量算定シート!CV$17-【入力】吸収量・排出量算定シート!$CF$17)),幹材積成長量!$O$7:$O$148,0),MATCH(【入力】吸収量・排出量算定シート!$G189,幹材積成長量!$O$7:$Q$7,0)),INDEX(幹材積成長量!$L$7:$N$148,MATCH((【入力】吸収量・排出量算定シート!$H189+(【入力】吸収量・排出量算定シート!CV$17-【入力】吸収量・排出量算定シート!$CF$17)),幹材積成長量!$L$7:$L$148,0),MATCH(【入力】吸収量・排出量算定シート!$G189,幹材積成長量!$L$7:$N$7,0)))),0)</f>
        <v>0</v>
      </c>
      <c r="CW189" s="2">
        <f t="shared" si="352"/>
        <v>0</v>
      </c>
      <c r="CX189" s="2">
        <f t="shared" si="353"/>
        <v>0</v>
      </c>
      <c r="CY189" s="2">
        <f t="shared" si="354"/>
        <v>0</v>
      </c>
      <c r="CZ189" s="2">
        <f t="shared" si="355"/>
        <v>0</v>
      </c>
      <c r="DA189" s="2">
        <f t="shared" si="356"/>
        <v>0</v>
      </c>
      <c r="DB189" s="2">
        <f t="shared" si="357"/>
        <v>0</v>
      </c>
      <c r="DC189" s="2">
        <f t="shared" si="358"/>
        <v>0</v>
      </c>
      <c r="DD189" s="2">
        <f t="shared" si="359"/>
        <v>0</v>
      </c>
      <c r="DE189" s="2">
        <f t="shared" si="360"/>
        <v>0</v>
      </c>
      <c r="DF189" s="2">
        <f t="shared" si="361"/>
        <v>0</v>
      </c>
      <c r="DG189" s="2">
        <f t="shared" si="362"/>
        <v>0</v>
      </c>
      <c r="DH189" s="2">
        <f t="shared" si="363"/>
        <v>0</v>
      </c>
      <c r="DI189" s="2">
        <f t="shared" si="364"/>
        <v>0</v>
      </c>
      <c r="DJ189" s="2">
        <f t="shared" si="365"/>
        <v>0</v>
      </c>
      <c r="DK189" s="2">
        <f t="shared" si="366"/>
        <v>0</v>
      </c>
      <c r="DL189" s="2">
        <f t="shared" si="367"/>
        <v>0</v>
      </c>
      <c r="DM189" s="2">
        <f t="shared" si="368"/>
        <v>0</v>
      </c>
      <c r="DN189" s="187">
        <f>IFERROR(IF($F189="地位Ⅰ",INDEX(幹材積成長量!$AE$7:$AG$14,8,MATCH(【入力】吸収量・排出量算定シート!$G189,幹材積成長量!$AE$7:$AG$7,0)),IF($F189="地位Ⅲ",INDEX(幹材積成長量!$AK$7:$AM$14,8,MATCH(【入力】吸収量・排出量算定シート!$G189,幹材積成長量!$AK$7:$AM$7,0)),INDEX(幹材積成長量!$AH$7:$AJ$14,8,MATCH(【入力】吸収量・排出量算定シート!$G189,幹材積成長量!$AH$7:$AJ$7,0)))),0)</f>
        <v>0</v>
      </c>
      <c r="DO189" s="187">
        <f>IFERROR(IF($F189="地位Ⅰ",INDEX(幹材積成長量!$AE$7:$AG$14,8,MATCH(【入力】吸収量・排出量算定シート!$G189,幹材積成長量!$AE$7:$AG$7,0)),IF($F189="地位Ⅲ",INDEX(幹材積成長量!$AK$7:$AM$14,8,MATCH(【入力】吸収量・排出量算定シート!$G189,幹材積成長量!$AK$7:$AM$7,0)),INDEX(幹材積成長量!$AH$7:$AJ$14,8,MATCH(【入力】吸収量・排出量算定シート!$G189,幹材積成長量!$AH$7:$AJ$7,0)))),0)</f>
        <v>0</v>
      </c>
      <c r="DP189" s="187">
        <f>IFERROR(IF($F189="地位Ⅰ",INDEX(幹材積成長量!$AE$7:$AG$14,8,MATCH(【入力】吸収量・排出量算定シート!$G189,幹材積成長量!$AE$7:$AG$7,0)),IF($F189="地位Ⅲ",INDEX(幹材積成長量!$AK$7:$AM$14,8,MATCH(【入力】吸収量・排出量算定シート!$G189,幹材積成長量!$AK$7:$AM$7,0)),INDEX(幹材積成長量!$AH$7:$AJ$14,8,MATCH(【入力】吸収量・排出量算定シート!$G189,幹材積成長量!$AH$7:$AJ$7,0)))),0)</f>
        <v>0</v>
      </c>
      <c r="DQ189" s="187">
        <f>IFERROR(IF($F189="地位Ⅰ",INDEX(幹材積成長量!$AE$7:$AG$14,8,MATCH(【入力】吸収量・排出量算定シート!$G189,幹材積成長量!$AE$7:$AG$7,0)),IF($F189="地位Ⅲ",INDEX(幹材積成長量!$AK$7:$AM$14,8,MATCH(【入力】吸収量・排出量算定シート!$G189,幹材積成長量!$AK$7:$AM$7,0)),INDEX(幹材積成長量!$AH$7:$AJ$14,8,MATCH(【入力】吸収量・排出量算定シート!$G189,幹材積成長量!$AH$7:$AJ$7,0)))),0)</f>
        <v>0</v>
      </c>
      <c r="DR189" s="187">
        <f>IFERROR(IF($F189="地位Ⅰ",INDEX(幹材積成長量!$AE$7:$AG$14,8,MATCH(【入力】吸収量・排出量算定シート!$G189,幹材積成長量!$AE$7:$AG$7,0)),IF($F189="地位Ⅲ",INDEX(幹材積成長量!$AK$7:$AM$14,8,MATCH(【入力】吸収量・排出量算定シート!$G189,幹材積成長量!$AK$7:$AM$7,0)),INDEX(幹材積成長量!$AH$7:$AJ$14,8,MATCH(【入力】吸収量・排出量算定シート!$G189,幹材積成長量!$AH$7:$AJ$7,0)))),0)</f>
        <v>0</v>
      </c>
      <c r="DS189" s="187">
        <f>IFERROR(IF($F189="地位Ⅰ",INDEX(幹材積成長量!$AE$7:$AG$14,8,MATCH(【入力】吸収量・排出量算定シート!$G189,幹材積成長量!$AE$7:$AG$7,0)),IF($F189="地位Ⅲ",INDEX(幹材積成長量!$AK$7:$AM$14,8,MATCH(【入力】吸収量・排出量算定シート!$G189,幹材積成長量!$AK$7:$AM$7,0)),INDEX(幹材積成長量!$AH$7:$AJ$14,8,MATCH(【入力】吸収量・排出量算定シート!$G189,幹材積成長量!$AH$7:$AJ$7,0)))),0)</f>
        <v>0</v>
      </c>
      <c r="DT189" s="187">
        <f>IFERROR(IF($F189="地位Ⅰ",INDEX(幹材積成長量!$AE$7:$AG$14,8,MATCH(【入力】吸収量・排出量算定シート!$G189,幹材積成長量!$AE$7:$AG$7,0)),IF($F189="地位Ⅲ",INDEX(幹材積成長量!$AK$7:$AM$14,8,MATCH(【入力】吸収量・排出量算定シート!$G189,幹材積成長量!$AK$7:$AM$7,0)),INDEX(幹材積成長量!$AH$7:$AJ$14,8,MATCH(【入力】吸収量・排出量算定シート!$G189,幹材積成長量!$AH$7:$AJ$7,0)))),0)</f>
        <v>0</v>
      </c>
      <c r="DU189" s="187">
        <f>IFERROR(IF($F189="地位Ⅰ",INDEX(幹材積成長量!$AE$7:$AG$14,8,MATCH(【入力】吸収量・排出量算定シート!$G189,幹材積成長量!$AE$7:$AG$7,0)),IF($F189="地位Ⅲ",INDEX(幹材積成長量!$AK$7:$AM$14,8,MATCH(【入力】吸収量・排出量算定シート!$G189,幹材積成長量!$AK$7:$AM$7,0)),INDEX(幹材積成長量!$AH$7:$AJ$14,8,MATCH(【入力】吸収量・排出量算定シート!$G189,幹材積成長量!$AH$7:$AJ$7,0)))),0)</f>
        <v>0</v>
      </c>
      <c r="DV189" s="187">
        <f>IFERROR(IF($F189="地位Ⅰ",INDEX(幹材積成長量!$AE$7:$AG$14,8,MATCH(【入力】吸収量・排出量算定シート!$G189,幹材積成長量!$AE$7:$AG$7,0)),IF($F189="地位Ⅲ",INDEX(幹材積成長量!$AK$7:$AM$14,8,MATCH(【入力】吸収量・排出量算定シート!$G189,幹材積成長量!$AK$7:$AM$7,0)),INDEX(幹材積成長量!$AH$7:$AJ$14,8,MATCH(【入力】吸収量・排出量算定シート!$G189,幹材積成長量!$AH$7:$AJ$7,0)))),0)</f>
        <v>0</v>
      </c>
      <c r="DW189" s="187">
        <f>IFERROR(IF($F189="地位Ⅰ",INDEX(幹材積成長量!$AE$7:$AG$14,8,MATCH(【入力】吸収量・排出量算定シート!$G189,幹材積成長量!$AE$7:$AG$7,0)),IF($F189="地位Ⅲ",INDEX(幹材積成長量!$AK$7:$AM$14,8,MATCH(【入力】吸収量・排出量算定シート!$G189,幹材積成長量!$AK$7:$AM$7,0)),INDEX(幹材積成長量!$AH$7:$AJ$14,8,MATCH(【入力】吸収量・排出量算定シート!$G189,幹材積成長量!$AH$7:$AJ$7,0)))),0)</f>
        <v>0</v>
      </c>
      <c r="DX189" s="187">
        <f>IFERROR(IF($F189="地位Ⅰ",INDEX(幹材積成長量!$AE$7:$AG$14,8,MATCH(【入力】吸収量・排出量算定シート!$G189,幹材積成長量!$AE$7:$AG$7,0)),IF($F189="地位Ⅲ",INDEX(幹材積成長量!$AK$7:$AM$14,8,MATCH(【入力】吸収量・排出量算定シート!$G189,幹材積成長量!$AK$7:$AM$7,0)),INDEX(幹材積成長量!$AH$7:$AJ$14,8,MATCH(【入力】吸収量・排出量算定シート!$G189,幹材積成長量!$AH$7:$AJ$7,0)))),0)</f>
        <v>0</v>
      </c>
      <c r="DY189" s="187">
        <f>IFERROR(IF($F189="地位Ⅰ",INDEX(幹材積成長量!$AE$7:$AG$14,8,MATCH(【入力】吸収量・排出量算定シート!$G189,幹材積成長量!$AE$7:$AG$7,0)),IF($F189="地位Ⅲ",INDEX(幹材積成長量!$AK$7:$AM$14,8,MATCH(【入力】吸収量・排出量算定シート!$G189,幹材積成長量!$AK$7:$AM$7,0)),INDEX(幹材積成長量!$AH$7:$AJ$14,8,MATCH(【入力】吸収量・排出量算定シート!$G189,幹材積成長量!$AH$7:$AJ$7,0)))),0)</f>
        <v>0</v>
      </c>
      <c r="DZ189" s="187">
        <f>IFERROR(IF($F189="地位Ⅰ",INDEX(幹材積成長量!$AE$7:$AG$14,8,MATCH(【入力】吸収量・排出量算定シート!$G189,幹材積成長量!$AE$7:$AG$7,0)),IF($F189="地位Ⅲ",INDEX(幹材積成長量!$AK$7:$AM$14,8,MATCH(【入力】吸収量・排出量算定シート!$G189,幹材積成長量!$AK$7:$AM$7,0)),INDEX(幹材積成長量!$AH$7:$AJ$14,8,MATCH(【入力】吸収量・排出量算定シート!$G189,幹材積成長量!$AH$7:$AJ$7,0)))),0)</f>
        <v>0</v>
      </c>
      <c r="EA189" s="187">
        <f>IFERROR(IF($F189="地位Ⅰ",INDEX(幹材積成長量!$AE$7:$AG$14,8,MATCH(【入力】吸収量・排出量算定シート!$G189,幹材積成長量!$AE$7:$AG$7,0)),IF($F189="地位Ⅲ",INDEX(幹材積成長量!$AK$7:$AM$14,8,MATCH(【入力】吸収量・排出量算定シート!$G189,幹材積成長量!$AK$7:$AM$7,0)),INDEX(幹材積成長量!$AH$7:$AJ$14,8,MATCH(【入力】吸収量・排出量算定シート!$G189,幹材積成長量!$AH$7:$AJ$7,0)))),0)</f>
        <v>0</v>
      </c>
      <c r="EB189" s="187">
        <f>IFERROR(IF($F189="地位Ⅰ",INDEX(幹材積成長量!$AE$7:$AG$14,8,MATCH(【入力】吸収量・排出量算定シート!$G189,幹材積成長量!$AE$7:$AG$7,0)),IF($F189="地位Ⅲ",INDEX(幹材積成長量!$AK$7:$AM$14,8,MATCH(【入力】吸収量・排出量算定シート!$G189,幹材積成長量!$AK$7:$AM$7,0)),INDEX(幹材積成長量!$AH$7:$AJ$14,8,MATCH(【入力】吸収量・排出量算定シート!$G189,幹材積成長量!$AH$7:$AJ$7,0)))),0)</f>
        <v>0</v>
      </c>
      <c r="EC189" s="187">
        <f>IFERROR(IF($F189="地位Ⅰ",INDEX(幹材積成長量!$AE$7:$AG$14,8,MATCH(【入力】吸収量・排出量算定シート!$G189,幹材積成長量!$AE$7:$AG$7,0)),IF($F189="地位Ⅲ",INDEX(幹材積成長量!$AK$7:$AM$14,8,MATCH(【入力】吸収量・排出量算定シート!$G189,幹材積成長量!$AK$7:$AM$7,0)),INDEX(幹材積成長量!$AH$7:$AJ$14,8,MATCH(【入力】吸収量・排出量算定シート!$G189,幹材積成長量!$AH$7:$AJ$7,0)))),0)</f>
        <v>0</v>
      </c>
      <c r="ED189" s="186">
        <f t="shared" si="369"/>
        <v>0</v>
      </c>
      <c r="EE189" s="186">
        <f t="shared" si="370"/>
        <v>0</v>
      </c>
      <c r="EF189" s="186">
        <f t="shared" si="371"/>
        <v>0</v>
      </c>
      <c r="EG189" s="186">
        <f t="shared" si="372"/>
        <v>0</v>
      </c>
      <c r="EH189" s="186">
        <f t="shared" si="373"/>
        <v>0</v>
      </c>
      <c r="EI189" s="186">
        <f t="shared" si="374"/>
        <v>0</v>
      </c>
      <c r="EJ189" s="186">
        <f t="shared" si="375"/>
        <v>0</v>
      </c>
      <c r="EK189" s="186">
        <f t="shared" si="376"/>
        <v>0</v>
      </c>
      <c r="EL189" s="186">
        <f t="shared" si="377"/>
        <v>0</v>
      </c>
      <c r="EM189" s="186">
        <f t="shared" si="378"/>
        <v>0</v>
      </c>
      <c r="EN189" s="186">
        <f t="shared" si="379"/>
        <v>0</v>
      </c>
      <c r="EO189" s="186">
        <f t="shared" si="380"/>
        <v>0</v>
      </c>
      <c r="EP189" s="186">
        <f t="shared" si="381"/>
        <v>0</v>
      </c>
      <c r="EQ189" s="186">
        <f t="shared" si="382"/>
        <v>0</v>
      </c>
      <c r="ER189" s="186">
        <f t="shared" si="383"/>
        <v>0</v>
      </c>
      <c r="ES189" s="186">
        <f t="shared" si="384"/>
        <v>0</v>
      </c>
      <c r="ET189" s="186">
        <f t="shared" si="385"/>
        <v>0</v>
      </c>
    </row>
    <row r="190" spans="2:150" x14ac:dyDescent="0.3">
      <c r="B190" s="3"/>
      <c r="C190" s="3"/>
      <c r="D190" s="3"/>
      <c r="E190" s="3"/>
      <c r="G190" s="217"/>
      <c r="J190" s="3"/>
      <c r="M190" s="187">
        <f>IFERROR(IF($F190="地位Ⅰ",INDEX(幹材積成長量!$S$7:$U$148,MATCH(【入力】吸収量・排出量算定シート!$H190+(M$17-$M$17),幹材積成長量!$S$7:$S$148,0),MATCH($G190,幹材積成長量!$S$7:$U$7,0)),IF($F190="地位Ⅲ",INDEX(幹材積成長量!$Y$7:$AA$148,MATCH(【入力】吸収量・排出量算定シート!$H190+(M$17-$M$17),幹材積成長量!$Y$7:$Y$148,0),MATCH($G190,幹材積成長量!$Y$7:$AA$7,0)),INDEX(幹材積成長量!$V$7:$X$148,MATCH(【入力】吸収量・排出量算定シート!$H190+(M$17-$M$17),幹材積成長量!$V$7:$V$148,0),MATCH($G190,幹材積成長量!$V$7:$X$7,0)))),0)</f>
        <v>0</v>
      </c>
      <c r="N190" s="187">
        <f>IFERROR(IF($F190="地位Ⅰ",INDEX(幹材積成長量!$S$7:$U$148,MATCH(【入力】吸収量・排出量算定シート!$H190+(N$17-$M$17),幹材積成長量!$S$7:$S$148,0),MATCH($G190,幹材積成長量!$S$7:$U$7,0)),IF($F190="地位Ⅲ",INDEX(幹材積成長量!$Y$7:$AA$148,MATCH(【入力】吸収量・排出量算定シート!$H190+(N$17-$M$17),幹材積成長量!$Y$7:$Y$148,0),MATCH($G190,幹材積成長量!$Y$7:$AA$7,0)),INDEX(幹材積成長量!$V$7:$X$148,MATCH(【入力】吸収量・排出量算定シート!$H190+(N$17-$M$17),幹材積成長量!$V$7:$V$148,0),MATCH($G190,幹材積成長量!$V$7:$X$7,0)))),0)</f>
        <v>0</v>
      </c>
      <c r="O190" s="187">
        <f>IFERROR(IF($F190="地位Ⅰ",INDEX(幹材積成長量!$S$7:$U$148,MATCH(【入力】吸収量・排出量算定シート!$H190+(O$17-$M$17),幹材積成長量!$S$7:$S$148,0),MATCH($G190,幹材積成長量!$S$7:$U$7,0)),IF($F190="地位Ⅲ",INDEX(幹材積成長量!$Y$7:$AA$148,MATCH(【入力】吸収量・排出量算定シート!$H190+(O$17-$M$17),幹材積成長量!$Y$7:$Y$148,0),MATCH($G190,幹材積成長量!$Y$7:$AA$7,0)),INDEX(幹材積成長量!$V$7:$X$148,MATCH(【入力】吸収量・排出量算定シート!$H190+(O$17-$M$17),幹材積成長量!$V$7:$V$148,0),MATCH($G190,幹材積成長量!$V$7:$X$7,0)))),0)</f>
        <v>0</v>
      </c>
      <c r="P190" s="187">
        <f>IFERROR(IF($F190="地位Ⅰ",INDEX(幹材積成長量!$S$7:$U$148,MATCH(【入力】吸収量・排出量算定シート!$H190+(P$17-$M$17),幹材積成長量!$S$7:$S$148,0),MATCH($G190,幹材積成長量!$S$7:$U$7,0)),IF($F190="地位Ⅲ",INDEX(幹材積成長量!$Y$7:$AA$148,MATCH(【入力】吸収量・排出量算定シート!$H190+(P$17-$M$17),幹材積成長量!$Y$7:$Y$148,0),MATCH($G190,幹材積成長量!$Y$7:$AA$7,0)),INDEX(幹材積成長量!$V$7:$X$148,MATCH(【入力】吸収量・排出量算定シート!$H190+(P$17-$M$17),幹材積成長量!$V$7:$V$148,0),MATCH($G190,幹材積成長量!$V$7:$X$7,0)))),0)</f>
        <v>0</v>
      </c>
      <c r="Q190" s="187">
        <f>IFERROR(IF($F190="地位Ⅰ",INDEX(幹材積成長量!$S$7:$U$148,MATCH(【入力】吸収量・排出量算定シート!$H190+(Q$17-$M$17),幹材積成長量!$S$7:$S$148,0),MATCH($G190,幹材積成長量!$S$7:$U$7,0)),IF($F190="地位Ⅲ",INDEX(幹材積成長量!$Y$7:$AA$148,MATCH(【入力】吸収量・排出量算定シート!$H190+(Q$17-$M$17),幹材積成長量!$Y$7:$Y$148,0),MATCH($G190,幹材積成長量!$Y$7:$AA$7,0)),INDEX(幹材積成長量!$V$7:$X$148,MATCH(【入力】吸収量・排出量算定シート!$H190+(Q$17-$M$17),幹材積成長量!$V$7:$V$148,0),MATCH($G190,幹材積成長量!$V$7:$X$7,0)))),0)</f>
        <v>0</v>
      </c>
      <c r="R190" s="187">
        <f>IFERROR(IF($F190="地位Ⅰ",INDEX(幹材積成長量!$S$7:$U$148,MATCH(【入力】吸収量・排出量算定シート!$H190+(R$17-$M$17),幹材積成長量!$S$7:$S$148,0),MATCH($G190,幹材積成長量!$S$7:$U$7,0)),IF($F190="地位Ⅲ",INDEX(幹材積成長量!$Y$7:$AA$148,MATCH(【入力】吸収量・排出量算定シート!$H190+(R$17-$M$17),幹材積成長量!$Y$7:$Y$148,0),MATCH($G190,幹材積成長量!$Y$7:$AA$7,0)),INDEX(幹材積成長量!$V$7:$X$148,MATCH(【入力】吸収量・排出量算定シート!$H190+(R$17-$M$17),幹材積成長量!$V$7:$V$148,0),MATCH($G190,幹材積成長量!$V$7:$X$7,0)))),0)</f>
        <v>0</v>
      </c>
      <c r="S190" s="187">
        <f>IFERROR(IF($F190="地位Ⅰ",INDEX(幹材積成長量!$S$7:$U$148,MATCH(【入力】吸収量・排出量算定シート!$H190+(S$17-$M$17),幹材積成長量!$S$7:$S$148,0),MATCH($G190,幹材積成長量!$S$7:$U$7,0)),IF($F190="地位Ⅲ",INDEX(幹材積成長量!$Y$7:$AA$148,MATCH(【入力】吸収量・排出量算定シート!$H190+(S$17-$M$17),幹材積成長量!$Y$7:$Y$148,0),MATCH($G190,幹材積成長量!$Y$7:$AA$7,0)),INDEX(幹材積成長量!$V$7:$X$148,MATCH(【入力】吸収量・排出量算定シート!$H190+(S$17-$M$17),幹材積成長量!$V$7:$V$148,0),MATCH($G190,幹材積成長量!$V$7:$X$7,0)))),0)</f>
        <v>0</v>
      </c>
      <c r="T190" s="187">
        <f>IFERROR(IF($F190="地位Ⅰ",INDEX(幹材積成長量!$S$7:$U$148,MATCH(【入力】吸収量・排出量算定シート!$H190+(T$17-$M$17),幹材積成長量!$S$7:$S$148,0),MATCH($G190,幹材積成長量!$S$7:$U$7,0)),IF($F190="地位Ⅲ",INDEX(幹材積成長量!$Y$7:$AA$148,MATCH(【入力】吸収量・排出量算定シート!$H190+(T$17-$M$17),幹材積成長量!$Y$7:$Y$148,0),MATCH($G190,幹材積成長量!$Y$7:$AA$7,0)),INDEX(幹材積成長量!$V$7:$X$148,MATCH(【入力】吸収量・排出量算定シート!$H190+(T$17-$M$17),幹材積成長量!$V$7:$V$148,0),MATCH($G190,幹材積成長量!$V$7:$X$7,0)))),0)</f>
        <v>0</v>
      </c>
      <c r="U190" s="187">
        <f>IFERROR(IF($F190="地位Ⅰ",INDEX(幹材積成長量!$S$7:$U$148,MATCH(【入力】吸収量・排出量算定シート!$H190+(U$17-$M$17),幹材積成長量!$S$7:$S$148,0),MATCH($G190,幹材積成長量!$S$7:$U$7,0)),IF($F190="地位Ⅲ",INDEX(幹材積成長量!$Y$7:$AA$148,MATCH(【入力】吸収量・排出量算定シート!$H190+(U$17-$M$17),幹材積成長量!$Y$7:$Y$148,0),MATCH($G190,幹材積成長量!$Y$7:$AA$7,0)),INDEX(幹材積成長量!$V$7:$X$148,MATCH(【入力】吸収量・排出量算定シート!$H190+(U$17-$M$17),幹材積成長量!$V$7:$V$148,0),MATCH($G190,幹材積成長量!$V$7:$X$7,0)))),0)</f>
        <v>0</v>
      </c>
      <c r="V190" s="187">
        <f>IFERROR(IF($F190="地位Ⅰ",INDEX(幹材積成長量!$S$7:$U$148,MATCH(【入力】吸収量・排出量算定シート!$H190+(V$17-$M$17),幹材積成長量!$S$7:$S$148,0),MATCH($G190,幹材積成長量!$S$7:$U$7,0)),IF($F190="地位Ⅲ",INDEX(幹材積成長量!$Y$7:$AA$148,MATCH(【入力】吸収量・排出量算定シート!$H190+(V$17-$M$17),幹材積成長量!$Y$7:$Y$148,0),MATCH($G190,幹材積成長量!$Y$7:$AA$7,0)),INDEX(幹材積成長量!$V$7:$X$148,MATCH(【入力】吸収量・排出量算定シート!$H190+(V$17-$M$17),幹材積成長量!$V$7:$V$148,0),MATCH($G190,幹材積成長量!$V$7:$X$7,0)))),0)</f>
        <v>0</v>
      </c>
      <c r="W190" s="187">
        <f>IFERROR(IF($F190="地位Ⅰ",INDEX(幹材積成長量!$S$7:$U$148,MATCH(【入力】吸収量・排出量算定シート!$H190+(W$17-$M$17),幹材積成長量!$S$7:$S$148,0),MATCH($G190,幹材積成長量!$S$7:$U$7,0)),IF($F190="地位Ⅲ",INDEX(幹材積成長量!$Y$7:$AA$148,MATCH(【入力】吸収量・排出量算定シート!$H190+(W$17-$M$17),幹材積成長量!$Y$7:$Y$148,0),MATCH($G190,幹材積成長量!$Y$7:$AA$7,0)),INDEX(幹材積成長量!$V$7:$X$148,MATCH(【入力】吸収量・排出量算定シート!$H190+(W$17-$M$17),幹材積成長量!$V$7:$V$148,0),MATCH($G190,幹材積成長量!$V$7:$X$7,0)))),0)</f>
        <v>0</v>
      </c>
      <c r="X190" s="187">
        <f>IFERROR(IF($F190="地位Ⅰ",INDEX(幹材積成長量!$S$7:$U$148,MATCH(【入力】吸収量・排出量算定シート!$H190+(X$17-$M$17),幹材積成長量!$S$7:$S$148,0),MATCH($G190,幹材積成長量!$S$7:$U$7,0)),IF($F190="地位Ⅲ",INDEX(幹材積成長量!$Y$7:$AA$148,MATCH(【入力】吸収量・排出量算定シート!$H190+(X$17-$M$17),幹材積成長量!$Y$7:$Y$148,0),MATCH($G190,幹材積成長量!$Y$7:$AA$7,0)),INDEX(幹材積成長量!$V$7:$X$148,MATCH(【入力】吸収量・排出量算定シート!$H190+(X$17-$M$17),幹材積成長量!$V$7:$V$148,0),MATCH($G190,幹材積成長量!$V$7:$X$7,0)))),0)</f>
        <v>0</v>
      </c>
      <c r="Y190" s="187">
        <f>IFERROR(IF($F190="地位Ⅰ",INDEX(幹材積成長量!$S$7:$U$148,MATCH(【入力】吸収量・排出量算定シート!$H190+(Y$17-$M$17),幹材積成長量!$S$7:$S$148,0),MATCH($G190,幹材積成長量!$S$7:$U$7,0)),IF($F190="地位Ⅲ",INDEX(幹材積成長量!$Y$7:$AA$148,MATCH(【入力】吸収量・排出量算定シート!$H190+(Y$17-$M$17),幹材積成長量!$Y$7:$Y$148,0),MATCH($G190,幹材積成長量!$Y$7:$AA$7,0)),INDEX(幹材積成長量!$V$7:$X$148,MATCH(【入力】吸収量・排出量算定シート!$H190+(Y$17-$M$17),幹材積成長量!$V$7:$V$148,0),MATCH($G190,幹材積成長量!$V$7:$X$7,0)))),0)</f>
        <v>0</v>
      </c>
      <c r="Z190" s="187">
        <f>IFERROR(IF($F190="地位Ⅰ",INDEX(幹材積成長量!$S$7:$U$148,MATCH(【入力】吸収量・排出量算定シート!$H190+(Z$17-$M$17),幹材積成長量!$S$7:$S$148,0),MATCH($G190,幹材積成長量!$S$7:$U$7,0)),IF($F190="地位Ⅲ",INDEX(幹材積成長量!$Y$7:$AA$148,MATCH(【入力】吸収量・排出量算定シート!$H190+(Z$17-$M$17),幹材積成長量!$Y$7:$Y$148,0),MATCH($G190,幹材積成長量!$Y$7:$AA$7,0)),INDEX(幹材積成長量!$V$7:$X$148,MATCH(【入力】吸収量・排出量算定シート!$H190+(Z$17-$M$17),幹材積成長量!$V$7:$V$148,0),MATCH($G190,幹材積成長量!$V$7:$X$7,0)))),0)</f>
        <v>0</v>
      </c>
      <c r="AA190" s="187">
        <f>IFERROR(IF($F190="地位Ⅰ",INDEX(幹材積成長量!$S$7:$U$148,MATCH(【入力】吸収量・排出量算定シート!$H190+(AA$17-$M$17),幹材積成長量!$S$7:$S$148,0),MATCH($G190,幹材積成長量!$S$7:$U$7,0)),IF($F190="地位Ⅲ",INDEX(幹材積成長量!$Y$7:$AA$148,MATCH(【入力】吸収量・排出量算定シート!$H190+(AA$17-$M$17),幹材積成長量!$Y$7:$Y$148,0),MATCH($G190,幹材積成長量!$Y$7:$AA$7,0)),INDEX(幹材積成長量!$V$7:$X$148,MATCH(【入力】吸収量・排出量算定シート!$H190+(AA$17-$M$17),幹材積成長量!$V$7:$V$148,0),MATCH($G190,幹材積成長量!$V$7:$X$7,0)))),0)</f>
        <v>0</v>
      </c>
      <c r="AB190" s="187">
        <f>IFERROR(IF($F190="地位Ⅰ",INDEX(幹材積成長量!$S$7:$U$148,MATCH(【入力】吸収量・排出量算定シート!$H190+(AB$17-$M$17),幹材積成長量!$S$7:$S$148,0),MATCH($G190,幹材積成長量!$S$7:$U$7,0)),IF($F190="地位Ⅲ",INDEX(幹材積成長量!$Y$7:$AA$148,MATCH(【入力】吸収量・排出量算定シート!$H190+(AB$17-$M$17),幹材積成長量!$Y$7:$Y$148,0),MATCH($G190,幹材積成長量!$Y$7:$AA$7,0)),INDEX(幹材積成長量!$V$7:$X$148,MATCH(【入力】吸収量・排出量算定シート!$H190+(AB$17-$M$17),幹材積成長量!$V$7:$V$148,0),MATCH($G190,幹材積成長量!$V$7:$X$7,0)))),0)</f>
        <v>0</v>
      </c>
      <c r="AC190" s="187">
        <f>IFERROR(IF($F190="地位Ⅰ",INDEX(幹材積成長量!$S$7:$U$148,MATCH(【入力】吸収量・排出量算定シート!$H190+(AC$17-$M$17),幹材積成長量!$S$7:$S$148,0),MATCH($G190,幹材積成長量!$S$7:$U$7,0)),IF($F190="地位Ⅲ",INDEX(幹材積成長量!$Y$7:$AA$148,MATCH(【入力】吸収量・排出量算定シート!$H190+(AC$17-$M$17),幹材積成長量!$Y$7:$Y$148,0),MATCH($G190,幹材積成長量!$Y$7:$AA$7,0)),INDEX(幹材積成長量!$V$7:$X$148,MATCH(【入力】吸収量・排出量算定シート!$H190+(AC$17-$M$17),幹材積成長量!$V$7:$V$148,0),MATCH($G190,幹材積成長量!$V$7:$X$7,0)))),0)</f>
        <v>0</v>
      </c>
      <c r="AD190" s="2">
        <f>IFERROR(INDEX('BEF（拡大係数）'!$A$4:$AO$154,MATCH(【入力】吸収量・排出量算定シート!$H190,'BEF（拡大係数）'!$A$4:$A$154,0),MATCH($G190,'BEF（拡大係数）'!$A$4:$AO$4,0)),0)</f>
        <v>0</v>
      </c>
      <c r="AE190" s="2">
        <f>IFERROR(INDEX('BEF（拡大係数）'!$A$4:$AO$154,MATCH(【入力】吸収量・排出量算定シート!$H190,'BEF（拡大係数）'!$A$4:$A$154,0),MATCH($G190,'BEF（拡大係数）'!$A$4:$AO$4,0)),0)</f>
        <v>0</v>
      </c>
      <c r="AF190" s="2">
        <f>IFERROR(INDEX('BEF（拡大係数）'!$A$4:$AO$154,MATCH(【入力】吸収量・排出量算定シート!$H190,'BEF（拡大係数）'!$A$4:$A$154,0),MATCH($G190,'BEF（拡大係数）'!$A$4:$AO$4,0)),0)</f>
        <v>0</v>
      </c>
      <c r="AG190" s="2">
        <f>IFERROR(INDEX('BEF（拡大係数）'!$A$4:$AO$154,MATCH(【入力】吸収量・排出量算定シート!$H190,'BEF（拡大係数）'!$A$4:$A$154,0),MATCH($G190,'BEF（拡大係数）'!$A$4:$AO$4,0)),0)</f>
        <v>0</v>
      </c>
      <c r="AH190" s="2">
        <f>IFERROR(INDEX('BEF（拡大係数）'!$A$4:$AO$154,MATCH(【入力】吸収量・排出量算定シート!$H190,'BEF（拡大係数）'!$A$4:$A$154,0),MATCH($G190,'BEF（拡大係数）'!$A$4:$AO$4,0)),0)</f>
        <v>0</v>
      </c>
      <c r="AI190" s="2">
        <f>IFERROR(INDEX('BEF（拡大係数）'!$A$4:$AO$154,MATCH(【入力】吸収量・排出量算定シート!$H190,'BEF（拡大係数）'!$A$4:$A$154,0),MATCH($G190,'BEF（拡大係数）'!$A$4:$AO$4,0)),0)</f>
        <v>0</v>
      </c>
      <c r="AJ190" s="2">
        <f>IFERROR(INDEX('BEF（拡大係数）'!$A$4:$AO$154,MATCH(【入力】吸収量・排出量算定シート!$H190,'BEF（拡大係数）'!$A$4:$A$154,0),MATCH($G190,'BEF（拡大係数）'!$A$4:$AO$4,0)),0)</f>
        <v>0</v>
      </c>
      <c r="AK190" s="2">
        <f>IFERROR(INDEX('BEF（拡大係数）'!$A$4:$AO$154,MATCH(【入力】吸収量・排出量算定シート!$H190,'BEF（拡大係数）'!$A$4:$A$154,0),MATCH($G190,'BEF（拡大係数）'!$A$4:$AO$4,0)),0)</f>
        <v>0</v>
      </c>
      <c r="AL190" s="2">
        <f>IFERROR(INDEX('BEF（拡大係数）'!$A$4:$AO$154,MATCH(【入力】吸収量・排出量算定シート!$H190,'BEF（拡大係数）'!$A$4:$A$154,0),MATCH($G190,'BEF（拡大係数）'!$A$4:$AO$4,0)),0)</f>
        <v>0</v>
      </c>
      <c r="AM190" s="2">
        <f>IFERROR(INDEX('BEF（拡大係数）'!$A$4:$AO$154,MATCH(【入力】吸収量・排出量算定シート!$H190,'BEF（拡大係数）'!$A$4:$A$154,0),MATCH($G190,'BEF（拡大係数）'!$A$4:$AO$4,0)),0)</f>
        <v>0</v>
      </c>
      <c r="AN190" s="2">
        <f>IFERROR(INDEX('BEF（拡大係数）'!$A$4:$AO$154,MATCH(【入力】吸収量・排出量算定シート!$H190,'BEF（拡大係数）'!$A$4:$A$154,0),MATCH($G190,'BEF（拡大係数）'!$A$4:$AO$4,0)),0)</f>
        <v>0</v>
      </c>
      <c r="AO190" s="2">
        <f>IFERROR(INDEX('BEF（拡大係数）'!$A$4:$AO$154,MATCH(【入力】吸収量・排出量算定シート!$H190,'BEF（拡大係数）'!$A$4:$A$154,0),MATCH($G190,'BEF（拡大係数）'!$A$4:$AO$4,0)),0)</f>
        <v>0</v>
      </c>
      <c r="AP190" s="2">
        <f>IFERROR(INDEX('BEF（拡大係数）'!$A$4:$AO$154,MATCH(【入力】吸収量・排出量算定シート!$H190,'BEF（拡大係数）'!$A$4:$A$154,0),MATCH($G190,'BEF（拡大係数）'!$A$4:$AO$4,0)),0)</f>
        <v>0</v>
      </c>
      <c r="AQ190" s="2">
        <f>IFERROR(INDEX('BEF（拡大係数）'!$A$4:$AO$154,MATCH(【入力】吸収量・排出量算定シート!$H190,'BEF（拡大係数）'!$A$4:$A$154,0),MATCH($G190,'BEF（拡大係数）'!$A$4:$AO$4,0)),0)</f>
        <v>0</v>
      </c>
      <c r="AR190" s="2">
        <f>IFERROR(INDEX('BEF（拡大係数）'!$A$4:$AO$154,MATCH(【入力】吸収量・排出量算定シート!$H190,'BEF（拡大係数）'!$A$4:$A$154,0),MATCH($G190,'BEF（拡大係数）'!$A$4:$AO$4,0)),0)</f>
        <v>0</v>
      </c>
      <c r="AS190" s="2">
        <f>IFERROR(INDEX('BEF（拡大係数）'!$A$4:$AO$154,MATCH(【入力】吸収量・排出量算定シート!$H190,'BEF（拡大係数）'!$A$4:$A$154,0),MATCH($G190,'BEF（拡大係数）'!$A$4:$AO$4,0)),0)</f>
        <v>0</v>
      </c>
      <c r="AT190" s="2">
        <f>IFERROR(INDEX('BEF（拡大係数）'!$A$4:$AO$154,MATCH(【入力】吸収量・排出量算定シート!$H190,'BEF（拡大係数）'!$A$4:$A$154,0),MATCH($G190,'BEF（拡大係数）'!$A$4:$AO$4,0)),0)</f>
        <v>0</v>
      </c>
      <c r="AU190" s="2">
        <f>IFERROR(VLOOKUP($G190,パラメータ_オリジナル!$B$6:$G$45,4,FALSE),0)</f>
        <v>0</v>
      </c>
      <c r="AV190" s="2">
        <f>IFERROR(VLOOKUP($G190,パラメータ_オリジナル!$B$6:$G$45,5,FALSE),0)</f>
        <v>0</v>
      </c>
      <c r="AW190" s="2">
        <f>IFERROR(VLOOKUP($G190,パラメータ_オリジナル!$B$6:$G$45,6,FALSE),0)</f>
        <v>0</v>
      </c>
      <c r="AX190" s="125">
        <f t="shared" si="318"/>
        <v>0</v>
      </c>
      <c r="AY190" s="125">
        <f t="shared" si="319"/>
        <v>0</v>
      </c>
      <c r="AZ190" s="125">
        <f t="shared" si="320"/>
        <v>0</v>
      </c>
      <c r="BA190" s="125">
        <f t="shared" si="321"/>
        <v>0</v>
      </c>
      <c r="BB190" s="125">
        <f t="shared" si="322"/>
        <v>0</v>
      </c>
      <c r="BC190" s="125">
        <f t="shared" si="323"/>
        <v>0</v>
      </c>
      <c r="BD190" s="125">
        <f t="shared" si="324"/>
        <v>0</v>
      </c>
      <c r="BE190" s="125">
        <f t="shared" si="325"/>
        <v>0</v>
      </c>
      <c r="BF190" s="125">
        <f t="shared" si="326"/>
        <v>0</v>
      </c>
      <c r="BG190" s="125">
        <f t="shared" si="327"/>
        <v>0</v>
      </c>
      <c r="BH190" s="125">
        <f t="shared" si="328"/>
        <v>0</v>
      </c>
      <c r="BI190" s="125">
        <f t="shared" si="329"/>
        <v>0</v>
      </c>
      <c r="BJ190" s="125">
        <f t="shared" si="330"/>
        <v>0</v>
      </c>
      <c r="BK190" s="125">
        <f t="shared" si="331"/>
        <v>0</v>
      </c>
      <c r="BL190" s="125">
        <f t="shared" si="332"/>
        <v>0</v>
      </c>
      <c r="BM190" s="125">
        <f t="shared" si="333"/>
        <v>0</v>
      </c>
      <c r="BN190" s="125">
        <f t="shared" si="334"/>
        <v>0</v>
      </c>
      <c r="BO190" s="125">
        <f t="shared" si="335"/>
        <v>0</v>
      </c>
      <c r="BP190" s="125">
        <f t="shared" si="336"/>
        <v>0</v>
      </c>
      <c r="BQ190" s="125">
        <f t="shared" si="337"/>
        <v>0</v>
      </c>
      <c r="BR190" s="125">
        <f t="shared" si="338"/>
        <v>0</v>
      </c>
      <c r="BS190" s="125">
        <f t="shared" si="339"/>
        <v>0</v>
      </c>
      <c r="BT190" s="125">
        <f t="shared" si="340"/>
        <v>0</v>
      </c>
      <c r="BU190" s="125">
        <f t="shared" si="341"/>
        <v>0</v>
      </c>
      <c r="BV190" s="125">
        <f t="shared" si="342"/>
        <v>0</v>
      </c>
      <c r="BW190" s="125">
        <f t="shared" si="343"/>
        <v>0</v>
      </c>
      <c r="BX190" s="125">
        <f t="shared" si="344"/>
        <v>0</v>
      </c>
      <c r="BY190" s="125">
        <f t="shared" si="345"/>
        <v>0</v>
      </c>
      <c r="BZ190" s="125">
        <f t="shared" si="346"/>
        <v>0</v>
      </c>
      <c r="CA190" s="125">
        <f t="shared" si="347"/>
        <v>0</v>
      </c>
      <c r="CB190" s="125">
        <f t="shared" si="348"/>
        <v>0</v>
      </c>
      <c r="CC190" s="125">
        <f t="shared" si="349"/>
        <v>0</v>
      </c>
      <c r="CD190" s="125">
        <f t="shared" si="350"/>
        <v>0</v>
      </c>
      <c r="CE190" s="125">
        <f t="shared" si="351"/>
        <v>0</v>
      </c>
      <c r="CF190" s="2">
        <f>IFERROR(IF($F190="地位Ⅰ",INDEX(幹材積成長量!$I$7:$K$148,MATCH((【入力】吸収量・排出量算定シート!$H190+(【入力】吸収量・排出量算定シート!CF$17-【入力】吸収量・排出量算定シート!$CF$17)),幹材積成長量!$I$7:$I$148,0),MATCH(【入力】吸収量・排出量算定シート!$G190,幹材積成長量!$I$7:$K$7,0)),IF($F190="地位Ⅲ",INDEX(幹材積成長量!$O$7:$Q$148,MATCH((【入力】吸収量・排出量算定シート!$H190+(【入力】吸収量・排出量算定シート!CF$17-【入力】吸収量・排出量算定シート!$CF$17)),幹材積成長量!$O$7:$O$148,0),MATCH(【入力】吸収量・排出量算定シート!$G190,幹材積成長量!$O$7:$Q$7,0)),INDEX(幹材積成長量!$L$7:$N$148,MATCH((【入力】吸収量・排出量算定シート!$H190+(【入力】吸収量・排出量算定シート!CF$17-【入力】吸収量・排出量算定シート!$CF$17)),幹材積成長量!$L$7:$L$148,0),MATCH(【入力】吸収量・排出量算定シート!$G190,幹材積成長量!$L$7:$N$7,0)))),0)</f>
        <v>0</v>
      </c>
      <c r="CG190" s="2">
        <f>IFERROR(IF($F190="地位Ⅰ",INDEX(幹材積成長量!$I$7:$K$148,MATCH((【入力】吸収量・排出量算定シート!$H190+(【入力】吸収量・排出量算定シート!CG$17-【入力】吸収量・排出量算定シート!$CF$17)),幹材積成長量!$I$7:$I$148,0),MATCH(【入力】吸収量・排出量算定シート!$G190,幹材積成長量!$I$7:$K$7,0)),IF($F190="地位Ⅲ",INDEX(幹材積成長量!$O$7:$Q$148,MATCH((【入力】吸収量・排出量算定シート!$H190+(【入力】吸収量・排出量算定シート!CG$17-【入力】吸収量・排出量算定シート!$CF$17)),幹材積成長量!$O$7:$O$148,0),MATCH(【入力】吸収量・排出量算定シート!$G190,幹材積成長量!$O$7:$Q$7,0)),INDEX(幹材積成長量!$L$7:$N$148,MATCH((【入力】吸収量・排出量算定シート!$H190+(【入力】吸収量・排出量算定シート!CG$17-【入力】吸収量・排出量算定シート!$CF$17)),幹材積成長量!$L$7:$L$148,0),MATCH(【入力】吸収量・排出量算定シート!$G190,幹材積成長量!$L$7:$N$7,0)))),0)</f>
        <v>0</v>
      </c>
      <c r="CH190" s="2">
        <f>IFERROR(IF($F190="地位Ⅰ",INDEX(幹材積成長量!$I$7:$K$148,MATCH((【入力】吸収量・排出量算定シート!$H190+(【入力】吸収量・排出量算定シート!CH$17-【入力】吸収量・排出量算定シート!$CF$17)),幹材積成長量!$I$7:$I$148,0),MATCH(【入力】吸収量・排出量算定シート!$G190,幹材積成長量!$I$7:$K$7,0)),IF($F190="地位Ⅲ",INDEX(幹材積成長量!$O$7:$Q$148,MATCH((【入力】吸収量・排出量算定シート!$H190+(【入力】吸収量・排出量算定シート!CH$17-【入力】吸収量・排出量算定シート!$CF$17)),幹材積成長量!$O$7:$O$148,0),MATCH(【入力】吸収量・排出量算定シート!$G190,幹材積成長量!$O$7:$Q$7,0)),INDEX(幹材積成長量!$L$7:$N$148,MATCH((【入力】吸収量・排出量算定シート!$H190+(【入力】吸収量・排出量算定シート!CH$17-【入力】吸収量・排出量算定シート!$CF$17)),幹材積成長量!$L$7:$L$148,0),MATCH(【入力】吸収量・排出量算定シート!$G190,幹材積成長量!$L$7:$N$7,0)))),0)</f>
        <v>0</v>
      </c>
      <c r="CI190" s="2">
        <f>IFERROR(IF($F190="地位Ⅰ",INDEX(幹材積成長量!$I$7:$K$148,MATCH((【入力】吸収量・排出量算定シート!$H190+(【入力】吸収量・排出量算定シート!CI$17-【入力】吸収量・排出量算定シート!$CF$17)),幹材積成長量!$I$7:$I$148,0),MATCH(【入力】吸収量・排出量算定シート!$G190,幹材積成長量!$I$7:$K$7,0)),IF($F190="地位Ⅲ",INDEX(幹材積成長量!$O$7:$Q$148,MATCH((【入力】吸収量・排出量算定シート!$H190+(【入力】吸収量・排出量算定シート!CI$17-【入力】吸収量・排出量算定シート!$CF$17)),幹材積成長量!$O$7:$O$148,0),MATCH(【入力】吸収量・排出量算定シート!$G190,幹材積成長量!$O$7:$Q$7,0)),INDEX(幹材積成長量!$L$7:$N$148,MATCH((【入力】吸収量・排出量算定シート!$H190+(【入力】吸収量・排出量算定シート!CI$17-【入力】吸収量・排出量算定シート!$CF$17)),幹材積成長量!$L$7:$L$148,0),MATCH(【入力】吸収量・排出量算定シート!$G190,幹材積成長量!$L$7:$N$7,0)))),0)</f>
        <v>0</v>
      </c>
      <c r="CJ190" s="2">
        <f>IFERROR(IF($F190="地位Ⅰ",INDEX(幹材積成長量!$I$7:$K$148,MATCH((【入力】吸収量・排出量算定シート!$H190+(【入力】吸収量・排出量算定シート!CJ$17-【入力】吸収量・排出量算定シート!$CF$17)),幹材積成長量!$I$7:$I$148,0),MATCH(【入力】吸収量・排出量算定シート!$G190,幹材積成長量!$I$7:$K$7,0)),IF($F190="地位Ⅲ",INDEX(幹材積成長量!$O$7:$Q$148,MATCH((【入力】吸収量・排出量算定シート!$H190+(【入力】吸収量・排出量算定シート!CJ$17-【入力】吸収量・排出量算定シート!$CF$17)),幹材積成長量!$O$7:$O$148,0),MATCH(【入力】吸収量・排出量算定シート!$G190,幹材積成長量!$O$7:$Q$7,0)),INDEX(幹材積成長量!$L$7:$N$148,MATCH((【入力】吸収量・排出量算定シート!$H190+(【入力】吸収量・排出量算定シート!CJ$17-【入力】吸収量・排出量算定シート!$CF$17)),幹材積成長量!$L$7:$L$148,0),MATCH(【入力】吸収量・排出量算定シート!$G190,幹材積成長量!$L$7:$N$7,0)))),0)</f>
        <v>0</v>
      </c>
      <c r="CK190" s="2">
        <f>IFERROR(IF($F190="地位Ⅰ",INDEX(幹材積成長量!$I$7:$K$148,MATCH((【入力】吸収量・排出量算定シート!$H190+(【入力】吸収量・排出量算定シート!CK$17-【入力】吸収量・排出量算定シート!$CF$17)),幹材積成長量!$I$7:$I$148,0),MATCH(【入力】吸収量・排出量算定シート!$G190,幹材積成長量!$I$7:$K$7,0)),IF($F190="地位Ⅲ",INDEX(幹材積成長量!$O$7:$Q$148,MATCH((【入力】吸収量・排出量算定シート!$H190+(【入力】吸収量・排出量算定シート!CK$17-【入力】吸収量・排出量算定シート!$CF$17)),幹材積成長量!$O$7:$O$148,0),MATCH(【入力】吸収量・排出量算定シート!$G190,幹材積成長量!$O$7:$Q$7,0)),INDEX(幹材積成長量!$L$7:$N$148,MATCH((【入力】吸収量・排出量算定シート!$H190+(【入力】吸収量・排出量算定シート!CK$17-【入力】吸収量・排出量算定シート!$CF$17)),幹材積成長量!$L$7:$L$148,0),MATCH(【入力】吸収量・排出量算定シート!$G190,幹材積成長量!$L$7:$N$7,0)))),0)</f>
        <v>0</v>
      </c>
      <c r="CL190" s="2">
        <f>IFERROR(IF($F190="地位Ⅰ",INDEX(幹材積成長量!$I$7:$K$148,MATCH((【入力】吸収量・排出量算定シート!$H190+(【入力】吸収量・排出量算定シート!CL$17-【入力】吸収量・排出量算定シート!$CF$17)),幹材積成長量!$I$7:$I$148,0),MATCH(【入力】吸収量・排出量算定シート!$G190,幹材積成長量!$I$7:$K$7,0)),IF($F190="地位Ⅲ",INDEX(幹材積成長量!$O$7:$Q$148,MATCH((【入力】吸収量・排出量算定シート!$H190+(【入力】吸収量・排出量算定シート!CL$17-【入力】吸収量・排出量算定シート!$CF$17)),幹材積成長量!$O$7:$O$148,0),MATCH(【入力】吸収量・排出量算定シート!$G190,幹材積成長量!$O$7:$Q$7,0)),INDEX(幹材積成長量!$L$7:$N$148,MATCH((【入力】吸収量・排出量算定シート!$H190+(【入力】吸収量・排出量算定シート!CL$17-【入力】吸収量・排出量算定シート!$CF$17)),幹材積成長量!$L$7:$L$148,0),MATCH(【入力】吸収量・排出量算定シート!$G190,幹材積成長量!$L$7:$N$7,0)))),0)</f>
        <v>0</v>
      </c>
      <c r="CM190" s="2">
        <f>IFERROR(IF($F190="地位Ⅰ",INDEX(幹材積成長量!$I$7:$K$148,MATCH((【入力】吸収量・排出量算定シート!$H190+(【入力】吸収量・排出量算定シート!CM$17-【入力】吸収量・排出量算定シート!$CF$17)),幹材積成長量!$I$7:$I$148,0),MATCH(【入力】吸収量・排出量算定シート!$G190,幹材積成長量!$I$7:$K$7,0)),IF($F190="地位Ⅲ",INDEX(幹材積成長量!$O$7:$Q$148,MATCH((【入力】吸収量・排出量算定シート!$H190+(【入力】吸収量・排出量算定シート!CM$17-【入力】吸収量・排出量算定シート!$CF$17)),幹材積成長量!$O$7:$O$148,0),MATCH(【入力】吸収量・排出量算定シート!$G190,幹材積成長量!$O$7:$Q$7,0)),INDEX(幹材積成長量!$L$7:$N$148,MATCH((【入力】吸収量・排出量算定シート!$H190+(【入力】吸収量・排出量算定シート!CM$17-【入力】吸収量・排出量算定シート!$CF$17)),幹材積成長量!$L$7:$L$148,0),MATCH(【入力】吸収量・排出量算定シート!$G190,幹材積成長量!$L$7:$N$7,0)))),0)</f>
        <v>0</v>
      </c>
      <c r="CN190" s="2">
        <f>IFERROR(IF($F190="地位Ⅰ",INDEX(幹材積成長量!$I$7:$K$148,MATCH((【入力】吸収量・排出量算定シート!$H190+(【入力】吸収量・排出量算定シート!CN$17-【入力】吸収量・排出量算定シート!$CF$17)),幹材積成長量!$I$7:$I$148,0),MATCH(【入力】吸収量・排出量算定シート!$G190,幹材積成長量!$I$7:$K$7,0)),IF($F190="地位Ⅲ",INDEX(幹材積成長量!$O$7:$Q$148,MATCH((【入力】吸収量・排出量算定シート!$H190+(【入力】吸収量・排出量算定シート!CN$17-【入力】吸収量・排出量算定シート!$CF$17)),幹材積成長量!$O$7:$O$148,0),MATCH(【入力】吸収量・排出量算定シート!$G190,幹材積成長量!$O$7:$Q$7,0)),INDEX(幹材積成長量!$L$7:$N$148,MATCH((【入力】吸収量・排出量算定シート!$H190+(【入力】吸収量・排出量算定シート!CN$17-【入力】吸収量・排出量算定シート!$CF$17)),幹材積成長量!$L$7:$L$148,0),MATCH(【入力】吸収量・排出量算定シート!$G190,幹材積成長量!$L$7:$N$7,0)))),0)</f>
        <v>0</v>
      </c>
      <c r="CO190" s="2">
        <f>IFERROR(IF($F190="地位Ⅰ",INDEX(幹材積成長量!$I$7:$K$148,MATCH((【入力】吸収量・排出量算定シート!$H190+(【入力】吸収量・排出量算定シート!CO$17-【入力】吸収量・排出量算定シート!$CF$17)),幹材積成長量!$I$7:$I$148,0),MATCH(【入力】吸収量・排出量算定シート!$G190,幹材積成長量!$I$7:$K$7,0)),IF($F190="地位Ⅲ",INDEX(幹材積成長量!$O$7:$Q$148,MATCH((【入力】吸収量・排出量算定シート!$H190+(【入力】吸収量・排出量算定シート!CO$17-【入力】吸収量・排出量算定シート!$CF$17)),幹材積成長量!$O$7:$O$148,0),MATCH(【入力】吸収量・排出量算定シート!$G190,幹材積成長量!$O$7:$Q$7,0)),INDEX(幹材積成長量!$L$7:$N$148,MATCH((【入力】吸収量・排出量算定シート!$H190+(【入力】吸収量・排出量算定シート!CO$17-【入力】吸収量・排出量算定シート!$CF$17)),幹材積成長量!$L$7:$L$148,0),MATCH(【入力】吸収量・排出量算定シート!$G190,幹材積成長量!$L$7:$N$7,0)))),0)</f>
        <v>0</v>
      </c>
      <c r="CP190" s="2">
        <f>IFERROR(IF($F190="地位Ⅰ",INDEX(幹材積成長量!$I$7:$K$148,MATCH((【入力】吸収量・排出量算定シート!$H190+(【入力】吸収量・排出量算定シート!CP$17-【入力】吸収量・排出量算定シート!$CF$17)),幹材積成長量!$I$7:$I$148,0),MATCH(【入力】吸収量・排出量算定シート!$G190,幹材積成長量!$I$7:$K$7,0)),IF($F190="地位Ⅲ",INDEX(幹材積成長量!$O$7:$Q$148,MATCH((【入力】吸収量・排出量算定シート!$H190+(【入力】吸収量・排出量算定シート!CP$17-【入力】吸収量・排出量算定シート!$CF$17)),幹材積成長量!$O$7:$O$148,0),MATCH(【入力】吸収量・排出量算定シート!$G190,幹材積成長量!$O$7:$Q$7,0)),INDEX(幹材積成長量!$L$7:$N$148,MATCH((【入力】吸収量・排出量算定シート!$H190+(【入力】吸収量・排出量算定シート!CP$17-【入力】吸収量・排出量算定シート!$CF$17)),幹材積成長量!$L$7:$L$148,0),MATCH(【入力】吸収量・排出量算定シート!$G190,幹材積成長量!$L$7:$N$7,0)))),0)</f>
        <v>0</v>
      </c>
      <c r="CQ190" s="2">
        <f>IFERROR(IF($F190="地位Ⅰ",INDEX(幹材積成長量!$I$7:$K$148,MATCH((【入力】吸収量・排出量算定シート!$H190+(【入力】吸収量・排出量算定シート!CQ$17-【入力】吸収量・排出量算定シート!$CF$17)),幹材積成長量!$I$7:$I$148,0),MATCH(【入力】吸収量・排出量算定シート!$G190,幹材積成長量!$I$7:$K$7,0)),IF($F190="地位Ⅲ",INDEX(幹材積成長量!$O$7:$Q$148,MATCH((【入力】吸収量・排出量算定シート!$H190+(【入力】吸収量・排出量算定シート!CQ$17-【入力】吸収量・排出量算定シート!$CF$17)),幹材積成長量!$O$7:$O$148,0),MATCH(【入力】吸収量・排出量算定シート!$G190,幹材積成長量!$O$7:$Q$7,0)),INDEX(幹材積成長量!$L$7:$N$148,MATCH((【入力】吸収量・排出量算定シート!$H190+(【入力】吸収量・排出量算定シート!CQ$17-【入力】吸収量・排出量算定シート!$CF$17)),幹材積成長量!$L$7:$L$148,0),MATCH(【入力】吸収量・排出量算定シート!$G190,幹材積成長量!$L$7:$N$7,0)))),0)</f>
        <v>0</v>
      </c>
      <c r="CR190" s="2">
        <f>IFERROR(IF($F190="地位Ⅰ",INDEX(幹材積成長量!$I$7:$K$148,MATCH((【入力】吸収量・排出量算定シート!$H190+(【入力】吸収量・排出量算定シート!CR$17-【入力】吸収量・排出量算定シート!$CF$17)),幹材積成長量!$I$7:$I$148,0),MATCH(【入力】吸収量・排出量算定シート!$G190,幹材積成長量!$I$7:$K$7,0)),IF($F190="地位Ⅲ",INDEX(幹材積成長量!$O$7:$Q$148,MATCH((【入力】吸収量・排出量算定シート!$H190+(【入力】吸収量・排出量算定シート!CR$17-【入力】吸収量・排出量算定シート!$CF$17)),幹材積成長量!$O$7:$O$148,0),MATCH(【入力】吸収量・排出量算定シート!$G190,幹材積成長量!$O$7:$Q$7,0)),INDEX(幹材積成長量!$L$7:$N$148,MATCH((【入力】吸収量・排出量算定シート!$H190+(【入力】吸収量・排出量算定シート!CR$17-【入力】吸収量・排出量算定シート!$CF$17)),幹材積成長量!$L$7:$L$148,0),MATCH(【入力】吸収量・排出量算定シート!$G190,幹材積成長量!$L$7:$N$7,0)))),0)</f>
        <v>0</v>
      </c>
      <c r="CS190" s="2">
        <f>IFERROR(IF($F190="地位Ⅰ",INDEX(幹材積成長量!$I$7:$K$148,MATCH((【入力】吸収量・排出量算定シート!$H190+(【入力】吸収量・排出量算定シート!CS$17-【入力】吸収量・排出量算定シート!$CF$17)),幹材積成長量!$I$7:$I$148,0),MATCH(【入力】吸収量・排出量算定シート!$G190,幹材積成長量!$I$7:$K$7,0)),IF($F190="地位Ⅲ",INDEX(幹材積成長量!$O$7:$Q$148,MATCH((【入力】吸収量・排出量算定シート!$H190+(【入力】吸収量・排出量算定シート!CS$17-【入力】吸収量・排出量算定シート!$CF$17)),幹材積成長量!$O$7:$O$148,0),MATCH(【入力】吸収量・排出量算定シート!$G190,幹材積成長量!$O$7:$Q$7,0)),INDEX(幹材積成長量!$L$7:$N$148,MATCH((【入力】吸収量・排出量算定シート!$H190+(【入力】吸収量・排出量算定シート!CS$17-【入力】吸収量・排出量算定シート!$CF$17)),幹材積成長量!$L$7:$L$148,0),MATCH(【入力】吸収量・排出量算定シート!$G190,幹材積成長量!$L$7:$N$7,0)))),0)</f>
        <v>0</v>
      </c>
      <c r="CT190" s="2">
        <f>IFERROR(IF($F190="地位Ⅰ",INDEX(幹材積成長量!$I$7:$K$148,MATCH((【入力】吸収量・排出量算定シート!$H190+(【入力】吸収量・排出量算定シート!CT$17-【入力】吸収量・排出量算定シート!$CF$17)),幹材積成長量!$I$7:$I$148,0),MATCH(【入力】吸収量・排出量算定シート!$G190,幹材積成長量!$I$7:$K$7,0)),IF($F190="地位Ⅲ",INDEX(幹材積成長量!$O$7:$Q$148,MATCH((【入力】吸収量・排出量算定シート!$H190+(【入力】吸収量・排出量算定シート!CT$17-【入力】吸収量・排出量算定シート!$CF$17)),幹材積成長量!$O$7:$O$148,0),MATCH(【入力】吸収量・排出量算定シート!$G190,幹材積成長量!$O$7:$Q$7,0)),INDEX(幹材積成長量!$L$7:$N$148,MATCH((【入力】吸収量・排出量算定シート!$H190+(【入力】吸収量・排出量算定シート!CT$17-【入力】吸収量・排出量算定シート!$CF$17)),幹材積成長量!$L$7:$L$148,0),MATCH(【入力】吸収量・排出量算定シート!$G190,幹材積成長量!$L$7:$N$7,0)))),0)</f>
        <v>0</v>
      </c>
      <c r="CU190" s="2">
        <f>IFERROR(IF($F190="地位Ⅰ",INDEX(幹材積成長量!$I$7:$K$148,MATCH((【入力】吸収量・排出量算定シート!$H190+(【入力】吸収量・排出量算定シート!CU$17-【入力】吸収量・排出量算定シート!$CF$17)),幹材積成長量!$I$7:$I$148,0),MATCH(【入力】吸収量・排出量算定シート!$G190,幹材積成長量!$I$7:$K$7,0)),IF($F190="地位Ⅲ",INDEX(幹材積成長量!$O$7:$Q$148,MATCH((【入力】吸収量・排出量算定シート!$H190+(【入力】吸収量・排出量算定シート!CU$17-【入力】吸収量・排出量算定シート!$CF$17)),幹材積成長量!$O$7:$O$148,0),MATCH(【入力】吸収量・排出量算定シート!$G190,幹材積成長量!$O$7:$Q$7,0)),INDEX(幹材積成長量!$L$7:$N$148,MATCH((【入力】吸収量・排出量算定シート!$H190+(【入力】吸収量・排出量算定シート!CU$17-【入力】吸収量・排出量算定シート!$CF$17)),幹材積成長量!$L$7:$L$148,0),MATCH(【入力】吸収量・排出量算定シート!$G190,幹材積成長量!$L$7:$N$7,0)))),0)</f>
        <v>0</v>
      </c>
      <c r="CV190" s="2">
        <f>IFERROR(IF($F190="地位Ⅰ",INDEX(幹材積成長量!$I$7:$K$148,MATCH((【入力】吸収量・排出量算定シート!$H190+(【入力】吸収量・排出量算定シート!CV$17-【入力】吸収量・排出量算定シート!$CF$17)),幹材積成長量!$I$7:$I$148,0),MATCH(【入力】吸収量・排出量算定シート!$G190,幹材積成長量!$I$7:$K$7,0)),IF($F190="地位Ⅲ",INDEX(幹材積成長量!$O$7:$Q$148,MATCH((【入力】吸収量・排出量算定シート!$H190+(【入力】吸収量・排出量算定シート!CV$17-【入力】吸収量・排出量算定シート!$CF$17)),幹材積成長量!$O$7:$O$148,0),MATCH(【入力】吸収量・排出量算定シート!$G190,幹材積成長量!$O$7:$Q$7,0)),INDEX(幹材積成長量!$L$7:$N$148,MATCH((【入力】吸収量・排出量算定シート!$H190+(【入力】吸収量・排出量算定シート!CV$17-【入力】吸収量・排出量算定シート!$CF$17)),幹材積成長量!$L$7:$L$148,0),MATCH(【入力】吸収量・排出量算定シート!$G190,幹材積成長量!$L$7:$N$7,0)))),0)</f>
        <v>0</v>
      </c>
      <c r="CW190" s="2">
        <f t="shared" si="352"/>
        <v>0</v>
      </c>
      <c r="CX190" s="2">
        <f t="shared" si="353"/>
        <v>0</v>
      </c>
      <c r="CY190" s="2">
        <f t="shared" si="354"/>
        <v>0</v>
      </c>
      <c r="CZ190" s="2">
        <f t="shared" si="355"/>
        <v>0</v>
      </c>
      <c r="DA190" s="2">
        <f t="shared" si="356"/>
        <v>0</v>
      </c>
      <c r="DB190" s="2">
        <f t="shared" si="357"/>
        <v>0</v>
      </c>
      <c r="DC190" s="2">
        <f t="shared" si="358"/>
        <v>0</v>
      </c>
      <c r="DD190" s="2">
        <f t="shared" si="359"/>
        <v>0</v>
      </c>
      <c r="DE190" s="2">
        <f t="shared" si="360"/>
        <v>0</v>
      </c>
      <c r="DF190" s="2">
        <f t="shared" si="361"/>
        <v>0</v>
      </c>
      <c r="DG190" s="2">
        <f t="shared" si="362"/>
        <v>0</v>
      </c>
      <c r="DH190" s="2">
        <f t="shared" si="363"/>
        <v>0</v>
      </c>
      <c r="DI190" s="2">
        <f t="shared" si="364"/>
        <v>0</v>
      </c>
      <c r="DJ190" s="2">
        <f t="shared" si="365"/>
        <v>0</v>
      </c>
      <c r="DK190" s="2">
        <f t="shared" si="366"/>
        <v>0</v>
      </c>
      <c r="DL190" s="2">
        <f t="shared" si="367"/>
        <v>0</v>
      </c>
      <c r="DM190" s="2">
        <f t="shared" si="368"/>
        <v>0</v>
      </c>
      <c r="DN190" s="187">
        <f>IFERROR(IF($F190="地位Ⅰ",INDEX(幹材積成長量!$AE$7:$AG$14,8,MATCH(【入力】吸収量・排出量算定シート!$G190,幹材積成長量!$AE$7:$AG$7,0)),IF($F190="地位Ⅲ",INDEX(幹材積成長量!$AK$7:$AM$14,8,MATCH(【入力】吸収量・排出量算定シート!$G190,幹材積成長量!$AK$7:$AM$7,0)),INDEX(幹材積成長量!$AH$7:$AJ$14,8,MATCH(【入力】吸収量・排出量算定シート!$G190,幹材積成長量!$AH$7:$AJ$7,0)))),0)</f>
        <v>0</v>
      </c>
      <c r="DO190" s="187">
        <f>IFERROR(IF($F190="地位Ⅰ",INDEX(幹材積成長量!$AE$7:$AG$14,8,MATCH(【入力】吸収量・排出量算定シート!$G190,幹材積成長量!$AE$7:$AG$7,0)),IF($F190="地位Ⅲ",INDEX(幹材積成長量!$AK$7:$AM$14,8,MATCH(【入力】吸収量・排出量算定シート!$G190,幹材積成長量!$AK$7:$AM$7,0)),INDEX(幹材積成長量!$AH$7:$AJ$14,8,MATCH(【入力】吸収量・排出量算定シート!$G190,幹材積成長量!$AH$7:$AJ$7,0)))),0)</f>
        <v>0</v>
      </c>
      <c r="DP190" s="187">
        <f>IFERROR(IF($F190="地位Ⅰ",INDEX(幹材積成長量!$AE$7:$AG$14,8,MATCH(【入力】吸収量・排出量算定シート!$G190,幹材積成長量!$AE$7:$AG$7,0)),IF($F190="地位Ⅲ",INDEX(幹材積成長量!$AK$7:$AM$14,8,MATCH(【入力】吸収量・排出量算定シート!$G190,幹材積成長量!$AK$7:$AM$7,0)),INDEX(幹材積成長量!$AH$7:$AJ$14,8,MATCH(【入力】吸収量・排出量算定シート!$G190,幹材積成長量!$AH$7:$AJ$7,0)))),0)</f>
        <v>0</v>
      </c>
      <c r="DQ190" s="187">
        <f>IFERROR(IF($F190="地位Ⅰ",INDEX(幹材積成長量!$AE$7:$AG$14,8,MATCH(【入力】吸収量・排出量算定シート!$G190,幹材積成長量!$AE$7:$AG$7,0)),IF($F190="地位Ⅲ",INDEX(幹材積成長量!$AK$7:$AM$14,8,MATCH(【入力】吸収量・排出量算定シート!$G190,幹材積成長量!$AK$7:$AM$7,0)),INDEX(幹材積成長量!$AH$7:$AJ$14,8,MATCH(【入力】吸収量・排出量算定シート!$G190,幹材積成長量!$AH$7:$AJ$7,0)))),0)</f>
        <v>0</v>
      </c>
      <c r="DR190" s="187">
        <f>IFERROR(IF($F190="地位Ⅰ",INDEX(幹材積成長量!$AE$7:$AG$14,8,MATCH(【入力】吸収量・排出量算定シート!$G190,幹材積成長量!$AE$7:$AG$7,0)),IF($F190="地位Ⅲ",INDEX(幹材積成長量!$AK$7:$AM$14,8,MATCH(【入力】吸収量・排出量算定シート!$G190,幹材積成長量!$AK$7:$AM$7,0)),INDEX(幹材積成長量!$AH$7:$AJ$14,8,MATCH(【入力】吸収量・排出量算定シート!$G190,幹材積成長量!$AH$7:$AJ$7,0)))),0)</f>
        <v>0</v>
      </c>
      <c r="DS190" s="187">
        <f>IFERROR(IF($F190="地位Ⅰ",INDEX(幹材積成長量!$AE$7:$AG$14,8,MATCH(【入力】吸収量・排出量算定シート!$G190,幹材積成長量!$AE$7:$AG$7,0)),IF($F190="地位Ⅲ",INDEX(幹材積成長量!$AK$7:$AM$14,8,MATCH(【入力】吸収量・排出量算定シート!$G190,幹材積成長量!$AK$7:$AM$7,0)),INDEX(幹材積成長量!$AH$7:$AJ$14,8,MATCH(【入力】吸収量・排出量算定シート!$G190,幹材積成長量!$AH$7:$AJ$7,0)))),0)</f>
        <v>0</v>
      </c>
      <c r="DT190" s="187">
        <f>IFERROR(IF($F190="地位Ⅰ",INDEX(幹材積成長量!$AE$7:$AG$14,8,MATCH(【入力】吸収量・排出量算定シート!$G190,幹材積成長量!$AE$7:$AG$7,0)),IF($F190="地位Ⅲ",INDEX(幹材積成長量!$AK$7:$AM$14,8,MATCH(【入力】吸収量・排出量算定シート!$G190,幹材積成長量!$AK$7:$AM$7,0)),INDEX(幹材積成長量!$AH$7:$AJ$14,8,MATCH(【入力】吸収量・排出量算定シート!$G190,幹材積成長量!$AH$7:$AJ$7,0)))),0)</f>
        <v>0</v>
      </c>
      <c r="DU190" s="187">
        <f>IFERROR(IF($F190="地位Ⅰ",INDEX(幹材積成長量!$AE$7:$AG$14,8,MATCH(【入力】吸収量・排出量算定シート!$G190,幹材積成長量!$AE$7:$AG$7,0)),IF($F190="地位Ⅲ",INDEX(幹材積成長量!$AK$7:$AM$14,8,MATCH(【入力】吸収量・排出量算定シート!$G190,幹材積成長量!$AK$7:$AM$7,0)),INDEX(幹材積成長量!$AH$7:$AJ$14,8,MATCH(【入力】吸収量・排出量算定シート!$G190,幹材積成長量!$AH$7:$AJ$7,0)))),0)</f>
        <v>0</v>
      </c>
      <c r="DV190" s="187">
        <f>IFERROR(IF($F190="地位Ⅰ",INDEX(幹材積成長量!$AE$7:$AG$14,8,MATCH(【入力】吸収量・排出量算定シート!$G190,幹材積成長量!$AE$7:$AG$7,0)),IF($F190="地位Ⅲ",INDEX(幹材積成長量!$AK$7:$AM$14,8,MATCH(【入力】吸収量・排出量算定シート!$G190,幹材積成長量!$AK$7:$AM$7,0)),INDEX(幹材積成長量!$AH$7:$AJ$14,8,MATCH(【入力】吸収量・排出量算定シート!$G190,幹材積成長量!$AH$7:$AJ$7,0)))),0)</f>
        <v>0</v>
      </c>
      <c r="DW190" s="187">
        <f>IFERROR(IF($F190="地位Ⅰ",INDEX(幹材積成長量!$AE$7:$AG$14,8,MATCH(【入力】吸収量・排出量算定シート!$G190,幹材積成長量!$AE$7:$AG$7,0)),IF($F190="地位Ⅲ",INDEX(幹材積成長量!$AK$7:$AM$14,8,MATCH(【入力】吸収量・排出量算定シート!$G190,幹材積成長量!$AK$7:$AM$7,0)),INDEX(幹材積成長量!$AH$7:$AJ$14,8,MATCH(【入力】吸収量・排出量算定シート!$G190,幹材積成長量!$AH$7:$AJ$7,0)))),0)</f>
        <v>0</v>
      </c>
      <c r="DX190" s="187">
        <f>IFERROR(IF($F190="地位Ⅰ",INDEX(幹材積成長量!$AE$7:$AG$14,8,MATCH(【入力】吸収量・排出量算定シート!$G190,幹材積成長量!$AE$7:$AG$7,0)),IF($F190="地位Ⅲ",INDEX(幹材積成長量!$AK$7:$AM$14,8,MATCH(【入力】吸収量・排出量算定シート!$G190,幹材積成長量!$AK$7:$AM$7,0)),INDEX(幹材積成長量!$AH$7:$AJ$14,8,MATCH(【入力】吸収量・排出量算定シート!$G190,幹材積成長量!$AH$7:$AJ$7,0)))),0)</f>
        <v>0</v>
      </c>
      <c r="DY190" s="187">
        <f>IFERROR(IF($F190="地位Ⅰ",INDEX(幹材積成長量!$AE$7:$AG$14,8,MATCH(【入力】吸収量・排出量算定シート!$G190,幹材積成長量!$AE$7:$AG$7,0)),IF($F190="地位Ⅲ",INDEX(幹材積成長量!$AK$7:$AM$14,8,MATCH(【入力】吸収量・排出量算定シート!$G190,幹材積成長量!$AK$7:$AM$7,0)),INDEX(幹材積成長量!$AH$7:$AJ$14,8,MATCH(【入力】吸収量・排出量算定シート!$G190,幹材積成長量!$AH$7:$AJ$7,0)))),0)</f>
        <v>0</v>
      </c>
      <c r="DZ190" s="187">
        <f>IFERROR(IF($F190="地位Ⅰ",INDEX(幹材積成長量!$AE$7:$AG$14,8,MATCH(【入力】吸収量・排出量算定シート!$G190,幹材積成長量!$AE$7:$AG$7,0)),IF($F190="地位Ⅲ",INDEX(幹材積成長量!$AK$7:$AM$14,8,MATCH(【入力】吸収量・排出量算定シート!$G190,幹材積成長量!$AK$7:$AM$7,0)),INDEX(幹材積成長量!$AH$7:$AJ$14,8,MATCH(【入力】吸収量・排出量算定シート!$G190,幹材積成長量!$AH$7:$AJ$7,0)))),0)</f>
        <v>0</v>
      </c>
      <c r="EA190" s="187">
        <f>IFERROR(IF($F190="地位Ⅰ",INDEX(幹材積成長量!$AE$7:$AG$14,8,MATCH(【入力】吸収量・排出量算定シート!$G190,幹材積成長量!$AE$7:$AG$7,0)),IF($F190="地位Ⅲ",INDEX(幹材積成長量!$AK$7:$AM$14,8,MATCH(【入力】吸収量・排出量算定シート!$G190,幹材積成長量!$AK$7:$AM$7,0)),INDEX(幹材積成長量!$AH$7:$AJ$14,8,MATCH(【入力】吸収量・排出量算定シート!$G190,幹材積成長量!$AH$7:$AJ$7,0)))),0)</f>
        <v>0</v>
      </c>
      <c r="EB190" s="187">
        <f>IFERROR(IF($F190="地位Ⅰ",INDEX(幹材積成長量!$AE$7:$AG$14,8,MATCH(【入力】吸収量・排出量算定シート!$G190,幹材積成長量!$AE$7:$AG$7,0)),IF($F190="地位Ⅲ",INDEX(幹材積成長量!$AK$7:$AM$14,8,MATCH(【入力】吸収量・排出量算定シート!$G190,幹材積成長量!$AK$7:$AM$7,0)),INDEX(幹材積成長量!$AH$7:$AJ$14,8,MATCH(【入力】吸収量・排出量算定シート!$G190,幹材積成長量!$AH$7:$AJ$7,0)))),0)</f>
        <v>0</v>
      </c>
      <c r="EC190" s="187">
        <f>IFERROR(IF($F190="地位Ⅰ",INDEX(幹材積成長量!$AE$7:$AG$14,8,MATCH(【入力】吸収量・排出量算定シート!$G190,幹材積成長量!$AE$7:$AG$7,0)),IF($F190="地位Ⅲ",INDEX(幹材積成長量!$AK$7:$AM$14,8,MATCH(【入力】吸収量・排出量算定シート!$G190,幹材積成長量!$AK$7:$AM$7,0)),INDEX(幹材積成長量!$AH$7:$AJ$14,8,MATCH(【入力】吸収量・排出量算定シート!$G190,幹材積成長量!$AH$7:$AJ$7,0)))),0)</f>
        <v>0</v>
      </c>
      <c r="ED190" s="186">
        <f t="shared" si="369"/>
        <v>0</v>
      </c>
      <c r="EE190" s="186">
        <f t="shared" si="370"/>
        <v>0</v>
      </c>
      <c r="EF190" s="186">
        <f t="shared" si="371"/>
        <v>0</v>
      </c>
      <c r="EG190" s="186">
        <f t="shared" si="372"/>
        <v>0</v>
      </c>
      <c r="EH190" s="186">
        <f t="shared" si="373"/>
        <v>0</v>
      </c>
      <c r="EI190" s="186">
        <f t="shared" si="374"/>
        <v>0</v>
      </c>
      <c r="EJ190" s="186">
        <f t="shared" si="375"/>
        <v>0</v>
      </c>
      <c r="EK190" s="186">
        <f t="shared" si="376"/>
        <v>0</v>
      </c>
      <c r="EL190" s="186">
        <f t="shared" si="377"/>
        <v>0</v>
      </c>
      <c r="EM190" s="186">
        <f t="shared" si="378"/>
        <v>0</v>
      </c>
      <c r="EN190" s="186">
        <f t="shared" si="379"/>
        <v>0</v>
      </c>
      <c r="EO190" s="186">
        <f t="shared" si="380"/>
        <v>0</v>
      </c>
      <c r="EP190" s="186">
        <f t="shared" si="381"/>
        <v>0</v>
      </c>
      <c r="EQ190" s="186">
        <f t="shared" si="382"/>
        <v>0</v>
      </c>
      <c r="ER190" s="186">
        <f t="shared" si="383"/>
        <v>0</v>
      </c>
      <c r="ES190" s="186">
        <f t="shared" si="384"/>
        <v>0</v>
      </c>
      <c r="ET190" s="186">
        <f t="shared" si="385"/>
        <v>0</v>
      </c>
    </row>
    <row r="191" spans="2:150" x14ac:dyDescent="0.3">
      <c r="B191" s="3"/>
      <c r="C191" s="3"/>
      <c r="D191" s="3"/>
      <c r="E191" s="3"/>
      <c r="G191" s="217"/>
      <c r="J191" s="3"/>
      <c r="M191" s="187">
        <f>IFERROR(IF($F191="地位Ⅰ",INDEX(幹材積成長量!$S$7:$U$148,MATCH(【入力】吸収量・排出量算定シート!$H191+(M$17-$M$17),幹材積成長量!$S$7:$S$148,0),MATCH($G191,幹材積成長量!$S$7:$U$7,0)),IF($F191="地位Ⅲ",INDEX(幹材積成長量!$Y$7:$AA$148,MATCH(【入力】吸収量・排出量算定シート!$H191+(M$17-$M$17),幹材積成長量!$Y$7:$Y$148,0),MATCH($G191,幹材積成長量!$Y$7:$AA$7,0)),INDEX(幹材積成長量!$V$7:$X$148,MATCH(【入力】吸収量・排出量算定シート!$H191+(M$17-$M$17),幹材積成長量!$V$7:$V$148,0),MATCH($G191,幹材積成長量!$V$7:$X$7,0)))),0)</f>
        <v>0</v>
      </c>
      <c r="N191" s="187">
        <f>IFERROR(IF($F191="地位Ⅰ",INDEX(幹材積成長量!$S$7:$U$148,MATCH(【入力】吸収量・排出量算定シート!$H191+(N$17-$M$17),幹材積成長量!$S$7:$S$148,0),MATCH($G191,幹材積成長量!$S$7:$U$7,0)),IF($F191="地位Ⅲ",INDEX(幹材積成長量!$Y$7:$AA$148,MATCH(【入力】吸収量・排出量算定シート!$H191+(N$17-$M$17),幹材積成長量!$Y$7:$Y$148,0),MATCH($G191,幹材積成長量!$Y$7:$AA$7,0)),INDEX(幹材積成長量!$V$7:$X$148,MATCH(【入力】吸収量・排出量算定シート!$H191+(N$17-$M$17),幹材積成長量!$V$7:$V$148,0),MATCH($G191,幹材積成長量!$V$7:$X$7,0)))),0)</f>
        <v>0</v>
      </c>
      <c r="O191" s="187">
        <f>IFERROR(IF($F191="地位Ⅰ",INDEX(幹材積成長量!$S$7:$U$148,MATCH(【入力】吸収量・排出量算定シート!$H191+(O$17-$M$17),幹材積成長量!$S$7:$S$148,0),MATCH($G191,幹材積成長量!$S$7:$U$7,0)),IF($F191="地位Ⅲ",INDEX(幹材積成長量!$Y$7:$AA$148,MATCH(【入力】吸収量・排出量算定シート!$H191+(O$17-$M$17),幹材積成長量!$Y$7:$Y$148,0),MATCH($G191,幹材積成長量!$Y$7:$AA$7,0)),INDEX(幹材積成長量!$V$7:$X$148,MATCH(【入力】吸収量・排出量算定シート!$H191+(O$17-$M$17),幹材積成長量!$V$7:$V$148,0),MATCH($G191,幹材積成長量!$V$7:$X$7,0)))),0)</f>
        <v>0</v>
      </c>
      <c r="P191" s="187">
        <f>IFERROR(IF($F191="地位Ⅰ",INDEX(幹材積成長量!$S$7:$U$148,MATCH(【入力】吸収量・排出量算定シート!$H191+(P$17-$M$17),幹材積成長量!$S$7:$S$148,0),MATCH($G191,幹材積成長量!$S$7:$U$7,0)),IF($F191="地位Ⅲ",INDEX(幹材積成長量!$Y$7:$AA$148,MATCH(【入力】吸収量・排出量算定シート!$H191+(P$17-$M$17),幹材積成長量!$Y$7:$Y$148,0),MATCH($G191,幹材積成長量!$Y$7:$AA$7,0)),INDEX(幹材積成長量!$V$7:$X$148,MATCH(【入力】吸収量・排出量算定シート!$H191+(P$17-$M$17),幹材積成長量!$V$7:$V$148,0),MATCH($G191,幹材積成長量!$V$7:$X$7,0)))),0)</f>
        <v>0</v>
      </c>
      <c r="Q191" s="187">
        <f>IFERROR(IF($F191="地位Ⅰ",INDEX(幹材積成長量!$S$7:$U$148,MATCH(【入力】吸収量・排出量算定シート!$H191+(Q$17-$M$17),幹材積成長量!$S$7:$S$148,0),MATCH($G191,幹材積成長量!$S$7:$U$7,0)),IF($F191="地位Ⅲ",INDEX(幹材積成長量!$Y$7:$AA$148,MATCH(【入力】吸収量・排出量算定シート!$H191+(Q$17-$M$17),幹材積成長量!$Y$7:$Y$148,0),MATCH($G191,幹材積成長量!$Y$7:$AA$7,0)),INDEX(幹材積成長量!$V$7:$X$148,MATCH(【入力】吸収量・排出量算定シート!$H191+(Q$17-$M$17),幹材積成長量!$V$7:$V$148,0),MATCH($G191,幹材積成長量!$V$7:$X$7,0)))),0)</f>
        <v>0</v>
      </c>
      <c r="R191" s="187">
        <f>IFERROR(IF($F191="地位Ⅰ",INDEX(幹材積成長量!$S$7:$U$148,MATCH(【入力】吸収量・排出量算定シート!$H191+(R$17-$M$17),幹材積成長量!$S$7:$S$148,0),MATCH($G191,幹材積成長量!$S$7:$U$7,0)),IF($F191="地位Ⅲ",INDEX(幹材積成長量!$Y$7:$AA$148,MATCH(【入力】吸収量・排出量算定シート!$H191+(R$17-$M$17),幹材積成長量!$Y$7:$Y$148,0),MATCH($G191,幹材積成長量!$Y$7:$AA$7,0)),INDEX(幹材積成長量!$V$7:$X$148,MATCH(【入力】吸収量・排出量算定シート!$H191+(R$17-$M$17),幹材積成長量!$V$7:$V$148,0),MATCH($G191,幹材積成長量!$V$7:$X$7,0)))),0)</f>
        <v>0</v>
      </c>
      <c r="S191" s="187">
        <f>IFERROR(IF($F191="地位Ⅰ",INDEX(幹材積成長量!$S$7:$U$148,MATCH(【入力】吸収量・排出量算定シート!$H191+(S$17-$M$17),幹材積成長量!$S$7:$S$148,0),MATCH($G191,幹材積成長量!$S$7:$U$7,0)),IF($F191="地位Ⅲ",INDEX(幹材積成長量!$Y$7:$AA$148,MATCH(【入力】吸収量・排出量算定シート!$H191+(S$17-$M$17),幹材積成長量!$Y$7:$Y$148,0),MATCH($G191,幹材積成長量!$Y$7:$AA$7,0)),INDEX(幹材積成長量!$V$7:$X$148,MATCH(【入力】吸収量・排出量算定シート!$H191+(S$17-$M$17),幹材積成長量!$V$7:$V$148,0),MATCH($G191,幹材積成長量!$V$7:$X$7,0)))),0)</f>
        <v>0</v>
      </c>
      <c r="T191" s="187">
        <f>IFERROR(IF($F191="地位Ⅰ",INDEX(幹材積成長量!$S$7:$U$148,MATCH(【入力】吸収量・排出量算定シート!$H191+(T$17-$M$17),幹材積成長量!$S$7:$S$148,0),MATCH($G191,幹材積成長量!$S$7:$U$7,0)),IF($F191="地位Ⅲ",INDEX(幹材積成長量!$Y$7:$AA$148,MATCH(【入力】吸収量・排出量算定シート!$H191+(T$17-$M$17),幹材積成長量!$Y$7:$Y$148,0),MATCH($G191,幹材積成長量!$Y$7:$AA$7,0)),INDEX(幹材積成長量!$V$7:$X$148,MATCH(【入力】吸収量・排出量算定シート!$H191+(T$17-$M$17),幹材積成長量!$V$7:$V$148,0),MATCH($G191,幹材積成長量!$V$7:$X$7,0)))),0)</f>
        <v>0</v>
      </c>
      <c r="U191" s="187">
        <f>IFERROR(IF($F191="地位Ⅰ",INDEX(幹材積成長量!$S$7:$U$148,MATCH(【入力】吸収量・排出量算定シート!$H191+(U$17-$M$17),幹材積成長量!$S$7:$S$148,0),MATCH($G191,幹材積成長量!$S$7:$U$7,0)),IF($F191="地位Ⅲ",INDEX(幹材積成長量!$Y$7:$AA$148,MATCH(【入力】吸収量・排出量算定シート!$H191+(U$17-$M$17),幹材積成長量!$Y$7:$Y$148,0),MATCH($G191,幹材積成長量!$Y$7:$AA$7,0)),INDEX(幹材積成長量!$V$7:$X$148,MATCH(【入力】吸収量・排出量算定シート!$H191+(U$17-$M$17),幹材積成長量!$V$7:$V$148,0),MATCH($G191,幹材積成長量!$V$7:$X$7,0)))),0)</f>
        <v>0</v>
      </c>
      <c r="V191" s="187">
        <f>IFERROR(IF($F191="地位Ⅰ",INDEX(幹材積成長量!$S$7:$U$148,MATCH(【入力】吸収量・排出量算定シート!$H191+(V$17-$M$17),幹材積成長量!$S$7:$S$148,0),MATCH($G191,幹材積成長量!$S$7:$U$7,0)),IF($F191="地位Ⅲ",INDEX(幹材積成長量!$Y$7:$AA$148,MATCH(【入力】吸収量・排出量算定シート!$H191+(V$17-$M$17),幹材積成長量!$Y$7:$Y$148,0),MATCH($G191,幹材積成長量!$Y$7:$AA$7,0)),INDEX(幹材積成長量!$V$7:$X$148,MATCH(【入力】吸収量・排出量算定シート!$H191+(V$17-$M$17),幹材積成長量!$V$7:$V$148,0),MATCH($G191,幹材積成長量!$V$7:$X$7,0)))),0)</f>
        <v>0</v>
      </c>
      <c r="W191" s="187">
        <f>IFERROR(IF($F191="地位Ⅰ",INDEX(幹材積成長量!$S$7:$U$148,MATCH(【入力】吸収量・排出量算定シート!$H191+(W$17-$M$17),幹材積成長量!$S$7:$S$148,0),MATCH($G191,幹材積成長量!$S$7:$U$7,0)),IF($F191="地位Ⅲ",INDEX(幹材積成長量!$Y$7:$AA$148,MATCH(【入力】吸収量・排出量算定シート!$H191+(W$17-$M$17),幹材積成長量!$Y$7:$Y$148,0),MATCH($G191,幹材積成長量!$Y$7:$AA$7,0)),INDEX(幹材積成長量!$V$7:$X$148,MATCH(【入力】吸収量・排出量算定シート!$H191+(W$17-$M$17),幹材積成長量!$V$7:$V$148,0),MATCH($G191,幹材積成長量!$V$7:$X$7,0)))),0)</f>
        <v>0</v>
      </c>
      <c r="X191" s="187">
        <f>IFERROR(IF($F191="地位Ⅰ",INDEX(幹材積成長量!$S$7:$U$148,MATCH(【入力】吸収量・排出量算定シート!$H191+(X$17-$M$17),幹材積成長量!$S$7:$S$148,0),MATCH($G191,幹材積成長量!$S$7:$U$7,0)),IF($F191="地位Ⅲ",INDEX(幹材積成長量!$Y$7:$AA$148,MATCH(【入力】吸収量・排出量算定シート!$H191+(X$17-$M$17),幹材積成長量!$Y$7:$Y$148,0),MATCH($G191,幹材積成長量!$Y$7:$AA$7,0)),INDEX(幹材積成長量!$V$7:$X$148,MATCH(【入力】吸収量・排出量算定シート!$H191+(X$17-$M$17),幹材積成長量!$V$7:$V$148,0),MATCH($G191,幹材積成長量!$V$7:$X$7,0)))),0)</f>
        <v>0</v>
      </c>
      <c r="Y191" s="187">
        <f>IFERROR(IF($F191="地位Ⅰ",INDEX(幹材積成長量!$S$7:$U$148,MATCH(【入力】吸収量・排出量算定シート!$H191+(Y$17-$M$17),幹材積成長量!$S$7:$S$148,0),MATCH($G191,幹材積成長量!$S$7:$U$7,0)),IF($F191="地位Ⅲ",INDEX(幹材積成長量!$Y$7:$AA$148,MATCH(【入力】吸収量・排出量算定シート!$H191+(Y$17-$M$17),幹材積成長量!$Y$7:$Y$148,0),MATCH($G191,幹材積成長量!$Y$7:$AA$7,0)),INDEX(幹材積成長量!$V$7:$X$148,MATCH(【入力】吸収量・排出量算定シート!$H191+(Y$17-$M$17),幹材積成長量!$V$7:$V$148,0),MATCH($G191,幹材積成長量!$V$7:$X$7,0)))),0)</f>
        <v>0</v>
      </c>
      <c r="Z191" s="187">
        <f>IFERROR(IF($F191="地位Ⅰ",INDEX(幹材積成長量!$S$7:$U$148,MATCH(【入力】吸収量・排出量算定シート!$H191+(Z$17-$M$17),幹材積成長量!$S$7:$S$148,0),MATCH($G191,幹材積成長量!$S$7:$U$7,0)),IF($F191="地位Ⅲ",INDEX(幹材積成長量!$Y$7:$AA$148,MATCH(【入力】吸収量・排出量算定シート!$H191+(Z$17-$M$17),幹材積成長量!$Y$7:$Y$148,0),MATCH($G191,幹材積成長量!$Y$7:$AA$7,0)),INDEX(幹材積成長量!$V$7:$X$148,MATCH(【入力】吸収量・排出量算定シート!$H191+(Z$17-$M$17),幹材積成長量!$V$7:$V$148,0),MATCH($G191,幹材積成長量!$V$7:$X$7,0)))),0)</f>
        <v>0</v>
      </c>
      <c r="AA191" s="187">
        <f>IFERROR(IF($F191="地位Ⅰ",INDEX(幹材積成長量!$S$7:$U$148,MATCH(【入力】吸収量・排出量算定シート!$H191+(AA$17-$M$17),幹材積成長量!$S$7:$S$148,0),MATCH($G191,幹材積成長量!$S$7:$U$7,0)),IF($F191="地位Ⅲ",INDEX(幹材積成長量!$Y$7:$AA$148,MATCH(【入力】吸収量・排出量算定シート!$H191+(AA$17-$M$17),幹材積成長量!$Y$7:$Y$148,0),MATCH($G191,幹材積成長量!$Y$7:$AA$7,0)),INDEX(幹材積成長量!$V$7:$X$148,MATCH(【入力】吸収量・排出量算定シート!$H191+(AA$17-$M$17),幹材積成長量!$V$7:$V$148,0),MATCH($G191,幹材積成長量!$V$7:$X$7,0)))),0)</f>
        <v>0</v>
      </c>
      <c r="AB191" s="187">
        <f>IFERROR(IF($F191="地位Ⅰ",INDEX(幹材積成長量!$S$7:$U$148,MATCH(【入力】吸収量・排出量算定シート!$H191+(AB$17-$M$17),幹材積成長量!$S$7:$S$148,0),MATCH($G191,幹材積成長量!$S$7:$U$7,0)),IF($F191="地位Ⅲ",INDEX(幹材積成長量!$Y$7:$AA$148,MATCH(【入力】吸収量・排出量算定シート!$H191+(AB$17-$M$17),幹材積成長量!$Y$7:$Y$148,0),MATCH($G191,幹材積成長量!$Y$7:$AA$7,0)),INDEX(幹材積成長量!$V$7:$X$148,MATCH(【入力】吸収量・排出量算定シート!$H191+(AB$17-$M$17),幹材積成長量!$V$7:$V$148,0),MATCH($G191,幹材積成長量!$V$7:$X$7,0)))),0)</f>
        <v>0</v>
      </c>
      <c r="AC191" s="187">
        <f>IFERROR(IF($F191="地位Ⅰ",INDEX(幹材積成長量!$S$7:$U$148,MATCH(【入力】吸収量・排出量算定シート!$H191+(AC$17-$M$17),幹材積成長量!$S$7:$S$148,0),MATCH($G191,幹材積成長量!$S$7:$U$7,0)),IF($F191="地位Ⅲ",INDEX(幹材積成長量!$Y$7:$AA$148,MATCH(【入力】吸収量・排出量算定シート!$H191+(AC$17-$M$17),幹材積成長量!$Y$7:$Y$148,0),MATCH($G191,幹材積成長量!$Y$7:$AA$7,0)),INDEX(幹材積成長量!$V$7:$X$148,MATCH(【入力】吸収量・排出量算定シート!$H191+(AC$17-$M$17),幹材積成長量!$V$7:$V$148,0),MATCH($G191,幹材積成長量!$V$7:$X$7,0)))),0)</f>
        <v>0</v>
      </c>
      <c r="AD191" s="2">
        <f>IFERROR(INDEX('BEF（拡大係数）'!$A$4:$AO$154,MATCH(【入力】吸収量・排出量算定シート!$H191,'BEF（拡大係数）'!$A$4:$A$154,0),MATCH($G191,'BEF（拡大係数）'!$A$4:$AO$4,0)),0)</f>
        <v>0</v>
      </c>
      <c r="AE191" s="2">
        <f>IFERROR(INDEX('BEF（拡大係数）'!$A$4:$AO$154,MATCH(【入力】吸収量・排出量算定シート!$H191,'BEF（拡大係数）'!$A$4:$A$154,0),MATCH($G191,'BEF（拡大係数）'!$A$4:$AO$4,0)),0)</f>
        <v>0</v>
      </c>
      <c r="AF191" s="2">
        <f>IFERROR(INDEX('BEF（拡大係数）'!$A$4:$AO$154,MATCH(【入力】吸収量・排出量算定シート!$H191,'BEF（拡大係数）'!$A$4:$A$154,0),MATCH($G191,'BEF（拡大係数）'!$A$4:$AO$4,0)),0)</f>
        <v>0</v>
      </c>
      <c r="AG191" s="2">
        <f>IFERROR(INDEX('BEF（拡大係数）'!$A$4:$AO$154,MATCH(【入力】吸収量・排出量算定シート!$H191,'BEF（拡大係数）'!$A$4:$A$154,0),MATCH($G191,'BEF（拡大係数）'!$A$4:$AO$4,0)),0)</f>
        <v>0</v>
      </c>
      <c r="AH191" s="2">
        <f>IFERROR(INDEX('BEF（拡大係数）'!$A$4:$AO$154,MATCH(【入力】吸収量・排出量算定シート!$H191,'BEF（拡大係数）'!$A$4:$A$154,0),MATCH($G191,'BEF（拡大係数）'!$A$4:$AO$4,0)),0)</f>
        <v>0</v>
      </c>
      <c r="AI191" s="2">
        <f>IFERROR(INDEX('BEF（拡大係数）'!$A$4:$AO$154,MATCH(【入力】吸収量・排出量算定シート!$H191,'BEF（拡大係数）'!$A$4:$A$154,0),MATCH($G191,'BEF（拡大係数）'!$A$4:$AO$4,0)),0)</f>
        <v>0</v>
      </c>
      <c r="AJ191" s="2">
        <f>IFERROR(INDEX('BEF（拡大係数）'!$A$4:$AO$154,MATCH(【入力】吸収量・排出量算定シート!$H191,'BEF（拡大係数）'!$A$4:$A$154,0),MATCH($G191,'BEF（拡大係数）'!$A$4:$AO$4,0)),0)</f>
        <v>0</v>
      </c>
      <c r="AK191" s="2">
        <f>IFERROR(INDEX('BEF（拡大係数）'!$A$4:$AO$154,MATCH(【入力】吸収量・排出量算定シート!$H191,'BEF（拡大係数）'!$A$4:$A$154,0),MATCH($G191,'BEF（拡大係数）'!$A$4:$AO$4,0)),0)</f>
        <v>0</v>
      </c>
      <c r="AL191" s="2">
        <f>IFERROR(INDEX('BEF（拡大係数）'!$A$4:$AO$154,MATCH(【入力】吸収量・排出量算定シート!$H191,'BEF（拡大係数）'!$A$4:$A$154,0),MATCH($G191,'BEF（拡大係数）'!$A$4:$AO$4,0)),0)</f>
        <v>0</v>
      </c>
      <c r="AM191" s="2">
        <f>IFERROR(INDEX('BEF（拡大係数）'!$A$4:$AO$154,MATCH(【入力】吸収量・排出量算定シート!$H191,'BEF（拡大係数）'!$A$4:$A$154,0),MATCH($G191,'BEF（拡大係数）'!$A$4:$AO$4,0)),0)</f>
        <v>0</v>
      </c>
      <c r="AN191" s="2">
        <f>IFERROR(INDEX('BEF（拡大係数）'!$A$4:$AO$154,MATCH(【入力】吸収量・排出量算定シート!$H191,'BEF（拡大係数）'!$A$4:$A$154,0),MATCH($G191,'BEF（拡大係数）'!$A$4:$AO$4,0)),0)</f>
        <v>0</v>
      </c>
      <c r="AO191" s="2">
        <f>IFERROR(INDEX('BEF（拡大係数）'!$A$4:$AO$154,MATCH(【入力】吸収量・排出量算定シート!$H191,'BEF（拡大係数）'!$A$4:$A$154,0),MATCH($G191,'BEF（拡大係数）'!$A$4:$AO$4,0)),0)</f>
        <v>0</v>
      </c>
      <c r="AP191" s="2">
        <f>IFERROR(INDEX('BEF（拡大係数）'!$A$4:$AO$154,MATCH(【入力】吸収量・排出量算定シート!$H191,'BEF（拡大係数）'!$A$4:$A$154,0),MATCH($G191,'BEF（拡大係数）'!$A$4:$AO$4,0)),0)</f>
        <v>0</v>
      </c>
      <c r="AQ191" s="2">
        <f>IFERROR(INDEX('BEF（拡大係数）'!$A$4:$AO$154,MATCH(【入力】吸収量・排出量算定シート!$H191,'BEF（拡大係数）'!$A$4:$A$154,0),MATCH($G191,'BEF（拡大係数）'!$A$4:$AO$4,0)),0)</f>
        <v>0</v>
      </c>
      <c r="AR191" s="2">
        <f>IFERROR(INDEX('BEF（拡大係数）'!$A$4:$AO$154,MATCH(【入力】吸収量・排出量算定シート!$H191,'BEF（拡大係数）'!$A$4:$A$154,0),MATCH($G191,'BEF（拡大係数）'!$A$4:$AO$4,0)),0)</f>
        <v>0</v>
      </c>
      <c r="AS191" s="2">
        <f>IFERROR(INDEX('BEF（拡大係数）'!$A$4:$AO$154,MATCH(【入力】吸収量・排出量算定シート!$H191,'BEF（拡大係数）'!$A$4:$A$154,0),MATCH($G191,'BEF（拡大係数）'!$A$4:$AO$4,0)),0)</f>
        <v>0</v>
      </c>
      <c r="AT191" s="2">
        <f>IFERROR(INDEX('BEF（拡大係数）'!$A$4:$AO$154,MATCH(【入力】吸収量・排出量算定シート!$H191,'BEF（拡大係数）'!$A$4:$A$154,0),MATCH($G191,'BEF（拡大係数）'!$A$4:$AO$4,0)),0)</f>
        <v>0</v>
      </c>
      <c r="AU191" s="2">
        <f>IFERROR(VLOOKUP($G191,パラメータ_オリジナル!$B$6:$G$45,4,FALSE),0)</f>
        <v>0</v>
      </c>
      <c r="AV191" s="2">
        <f>IFERROR(VLOOKUP($G191,パラメータ_オリジナル!$B$6:$G$45,5,FALSE),0)</f>
        <v>0</v>
      </c>
      <c r="AW191" s="2">
        <f>IFERROR(VLOOKUP($G191,パラメータ_オリジナル!$B$6:$G$45,6,FALSE),0)</f>
        <v>0</v>
      </c>
      <c r="AX191" s="125">
        <f t="shared" si="318"/>
        <v>0</v>
      </c>
      <c r="AY191" s="125">
        <f t="shared" si="319"/>
        <v>0</v>
      </c>
      <c r="AZ191" s="125">
        <f t="shared" si="320"/>
        <v>0</v>
      </c>
      <c r="BA191" s="125">
        <f t="shared" si="321"/>
        <v>0</v>
      </c>
      <c r="BB191" s="125">
        <f t="shared" si="322"/>
        <v>0</v>
      </c>
      <c r="BC191" s="125">
        <f t="shared" si="323"/>
        <v>0</v>
      </c>
      <c r="BD191" s="125">
        <f t="shared" si="324"/>
        <v>0</v>
      </c>
      <c r="BE191" s="125">
        <f t="shared" si="325"/>
        <v>0</v>
      </c>
      <c r="BF191" s="125">
        <f t="shared" si="326"/>
        <v>0</v>
      </c>
      <c r="BG191" s="125">
        <f t="shared" si="327"/>
        <v>0</v>
      </c>
      <c r="BH191" s="125">
        <f t="shared" si="328"/>
        <v>0</v>
      </c>
      <c r="BI191" s="125">
        <f t="shared" si="329"/>
        <v>0</v>
      </c>
      <c r="BJ191" s="125">
        <f t="shared" si="330"/>
        <v>0</v>
      </c>
      <c r="BK191" s="125">
        <f t="shared" si="331"/>
        <v>0</v>
      </c>
      <c r="BL191" s="125">
        <f t="shared" si="332"/>
        <v>0</v>
      </c>
      <c r="BM191" s="125">
        <f t="shared" si="333"/>
        <v>0</v>
      </c>
      <c r="BN191" s="125">
        <f t="shared" si="334"/>
        <v>0</v>
      </c>
      <c r="BO191" s="125">
        <f t="shared" si="335"/>
        <v>0</v>
      </c>
      <c r="BP191" s="125">
        <f t="shared" si="336"/>
        <v>0</v>
      </c>
      <c r="BQ191" s="125">
        <f t="shared" si="337"/>
        <v>0</v>
      </c>
      <c r="BR191" s="125">
        <f t="shared" si="338"/>
        <v>0</v>
      </c>
      <c r="BS191" s="125">
        <f t="shared" si="339"/>
        <v>0</v>
      </c>
      <c r="BT191" s="125">
        <f t="shared" si="340"/>
        <v>0</v>
      </c>
      <c r="BU191" s="125">
        <f t="shared" si="341"/>
        <v>0</v>
      </c>
      <c r="BV191" s="125">
        <f t="shared" si="342"/>
        <v>0</v>
      </c>
      <c r="BW191" s="125">
        <f t="shared" si="343"/>
        <v>0</v>
      </c>
      <c r="BX191" s="125">
        <f t="shared" si="344"/>
        <v>0</v>
      </c>
      <c r="BY191" s="125">
        <f t="shared" si="345"/>
        <v>0</v>
      </c>
      <c r="BZ191" s="125">
        <f t="shared" si="346"/>
        <v>0</v>
      </c>
      <c r="CA191" s="125">
        <f t="shared" si="347"/>
        <v>0</v>
      </c>
      <c r="CB191" s="125">
        <f t="shared" si="348"/>
        <v>0</v>
      </c>
      <c r="CC191" s="125">
        <f t="shared" si="349"/>
        <v>0</v>
      </c>
      <c r="CD191" s="125">
        <f t="shared" si="350"/>
        <v>0</v>
      </c>
      <c r="CE191" s="125">
        <f t="shared" si="351"/>
        <v>0</v>
      </c>
      <c r="CF191" s="2">
        <f>IFERROR(IF($F191="地位Ⅰ",INDEX(幹材積成長量!$I$7:$K$148,MATCH((【入力】吸収量・排出量算定シート!$H191+(【入力】吸収量・排出量算定シート!CF$17-【入力】吸収量・排出量算定シート!$CF$17)),幹材積成長量!$I$7:$I$148,0),MATCH(【入力】吸収量・排出量算定シート!$G191,幹材積成長量!$I$7:$K$7,0)),IF($F191="地位Ⅲ",INDEX(幹材積成長量!$O$7:$Q$148,MATCH((【入力】吸収量・排出量算定シート!$H191+(【入力】吸収量・排出量算定シート!CF$17-【入力】吸収量・排出量算定シート!$CF$17)),幹材積成長量!$O$7:$O$148,0),MATCH(【入力】吸収量・排出量算定シート!$G191,幹材積成長量!$O$7:$Q$7,0)),INDEX(幹材積成長量!$L$7:$N$148,MATCH((【入力】吸収量・排出量算定シート!$H191+(【入力】吸収量・排出量算定シート!CF$17-【入力】吸収量・排出量算定シート!$CF$17)),幹材積成長量!$L$7:$L$148,0),MATCH(【入力】吸収量・排出量算定シート!$G191,幹材積成長量!$L$7:$N$7,0)))),0)</f>
        <v>0</v>
      </c>
      <c r="CG191" s="2">
        <f>IFERROR(IF($F191="地位Ⅰ",INDEX(幹材積成長量!$I$7:$K$148,MATCH((【入力】吸収量・排出量算定シート!$H191+(【入力】吸収量・排出量算定シート!CG$17-【入力】吸収量・排出量算定シート!$CF$17)),幹材積成長量!$I$7:$I$148,0),MATCH(【入力】吸収量・排出量算定シート!$G191,幹材積成長量!$I$7:$K$7,0)),IF($F191="地位Ⅲ",INDEX(幹材積成長量!$O$7:$Q$148,MATCH((【入力】吸収量・排出量算定シート!$H191+(【入力】吸収量・排出量算定シート!CG$17-【入力】吸収量・排出量算定シート!$CF$17)),幹材積成長量!$O$7:$O$148,0),MATCH(【入力】吸収量・排出量算定シート!$G191,幹材積成長量!$O$7:$Q$7,0)),INDEX(幹材積成長量!$L$7:$N$148,MATCH((【入力】吸収量・排出量算定シート!$H191+(【入力】吸収量・排出量算定シート!CG$17-【入力】吸収量・排出量算定シート!$CF$17)),幹材積成長量!$L$7:$L$148,0),MATCH(【入力】吸収量・排出量算定シート!$G191,幹材積成長量!$L$7:$N$7,0)))),0)</f>
        <v>0</v>
      </c>
      <c r="CH191" s="2">
        <f>IFERROR(IF($F191="地位Ⅰ",INDEX(幹材積成長量!$I$7:$K$148,MATCH((【入力】吸収量・排出量算定シート!$H191+(【入力】吸収量・排出量算定シート!CH$17-【入力】吸収量・排出量算定シート!$CF$17)),幹材積成長量!$I$7:$I$148,0),MATCH(【入力】吸収量・排出量算定シート!$G191,幹材積成長量!$I$7:$K$7,0)),IF($F191="地位Ⅲ",INDEX(幹材積成長量!$O$7:$Q$148,MATCH((【入力】吸収量・排出量算定シート!$H191+(【入力】吸収量・排出量算定シート!CH$17-【入力】吸収量・排出量算定シート!$CF$17)),幹材積成長量!$O$7:$O$148,0),MATCH(【入力】吸収量・排出量算定シート!$G191,幹材積成長量!$O$7:$Q$7,0)),INDEX(幹材積成長量!$L$7:$N$148,MATCH((【入力】吸収量・排出量算定シート!$H191+(【入力】吸収量・排出量算定シート!CH$17-【入力】吸収量・排出量算定シート!$CF$17)),幹材積成長量!$L$7:$L$148,0),MATCH(【入力】吸収量・排出量算定シート!$G191,幹材積成長量!$L$7:$N$7,0)))),0)</f>
        <v>0</v>
      </c>
      <c r="CI191" s="2">
        <f>IFERROR(IF($F191="地位Ⅰ",INDEX(幹材積成長量!$I$7:$K$148,MATCH((【入力】吸収量・排出量算定シート!$H191+(【入力】吸収量・排出量算定シート!CI$17-【入力】吸収量・排出量算定シート!$CF$17)),幹材積成長量!$I$7:$I$148,0),MATCH(【入力】吸収量・排出量算定シート!$G191,幹材積成長量!$I$7:$K$7,0)),IF($F191="地位Ⅲ",INDEX(幹材積成長量!$O$7:$Q$148,MATCH((【入力】吸収量・排出量算定シート!$H191+(【入力】吸収量・排出量算定シート!CI$17-【入力】吸収量・排出量算定シート!$CF$17)),幹材積成長量!$O$7:$O$148,0),MATCH(【入力】吸収量・排出量算定シート!$G191,幹材積成長量!$O$7:$Q$7,0)),INDEX(幹材積成長量!$L$7:$N$148,MATCH((【入力】吸収量・排出量算定シート!$H191+(【入力】吸収量・排出量算定シート!CI$17-【入力】吸収量・排出量算定シート!$CF$17)),幹材積成長量!$L$7:$L$148,0),MATCH(【入力】吸収量・排出量算定シート!$G191,幹材積成長量!$L$7:$N$7,0)))),0)</f>
        <v>0</v>
      </c>
      <c r="CJ191" s="2">
        <f>IFERROR(IF($F191="地位Ⅰ",INDEX(幹材積成長量!$I$7:$K$148,MATCH((【入力】吸収量・排出量算定シート!$H191+(【入力】吸収量・排出量算定シート!CJ$17-【入力】吸収量・排出量算定シート!$CF$17)),幹材積成長量!$I$7:$I$148,0),MATCH(【入力】吸収量・排出量算定シート!$G191,幹材積成長量!$I$7:$K$7,0)),IF($F191="地位Ⅲ",INDEX(幹材積成長量!$O$7:$Q$148,MATCH((【入力】吸収量・排出量算定シート!$H191+(【入力】吸収量・排出量算定シート!CJ$17-【入力】吸収量・排出量算定シート!$CF$17)),幹材積成長量!$O$7:$O$148,0),MATCH(【入力】吸収量・排出量算定シート!$G191,幹材積成長量!$O$7:$Q$7,0)),INDEX(幹材積成長量!$L$7:$N$148,MATCH((【入力】吸収量・排出量算定シート!$H191+(【入力】吸収量・排出量算定シート!CJ$17-【入力】吸収量・排出量算定シート!$CF$17)),幹材積成長量!$L$7:$L$148,0),MATCH(【入力】吸収量・排出量算定シート!$G191,幹材積成長量!$L$7:$N$7,0)))),0)</f>
        <v>0</v>
      </c>
      <c r="CK191" s="2">
        <f>IFERROR(IF($F191="地位Ⅰ",INDEX(幹材積成長量!$I$7:$K$148,MATCH((【入力】吸収量・排出量算定シート!$H191+(【入力】吸収量・排出量算定シート!CK$17-【入力】吸収量・排出量算定シート!$CF$17)),幹材積成長量!$I$7:$I$148,0),MATCH(【入力】吸収量・排出量算定シート!$G191,幹材積成長量!$I$7:$K$7,0)),IF($F191="地位Ⅲ",INDEX(幹材積成長量!$O$7:$Q$148,MATCH((【入力】吸収量・排出量算定シート!$H191+(【入力】吸収量・排出量算定シート!CK$17-【入力】吸収量・排出量算定シート!$CF$17)),幹材積成長量!$O$7:$O$148,0),MATCH(【入力】吸収量・排出量算定シート!$G191,幹材積成長量!$O$7:$Q$7,0)),INDEX(幹材積成長量!$L$7:$N$148,MATCH((【入力】吸収量・排出量算定シート!$H191+(【入力】吸収量・排出量算定シート!CK$17-【入力】吸収量・排出量算定シート!$CF$17)),幹材積成長量!$L$7:$L$148,0),MATCH(【入力】吸収量・排出量算定シート!$G191,幹材積成長量!$L$7:$N$7,0)))),0)</f>
        <v>0</v>
      </c>
      <c r="CL191" s="2">
        <f>IFERROR(IF($F191="地位Ⅰ",INDEX(幹材積成長量!$I$7:$K$148,MATCH((【入力】吸収量・排出量算定シート!$H191+(【入力】吸収量・排出量算定シート!CL$17-【入力】吸収量・排出量算定シート!$CF$17)),幹材積成長量!$I$7:$I$148,0),MATCH(【入力】吸収量・排出量算定シート!$G191,幹材積成長量!$I$7:$K$7,0)),IF($F191="地位Ⅲ",INDEX(幹材積成長量!$O$7:$Q$148,MATCH((【入力】吸収量・排出量算定シート!$H191+(【入力】吸収量・排出量算定シート!CL$17-【入力】吸収量・排出量算定シート!$CF$17)),幹材積成長量!$O$7:$O$148,0),MATCH(【入力】吸収量・排出量算定シート!$G191,幹材積成長量!$O$7:$Q$7,0)),INDEX(幹材積成長量!$L$7:$N$148,MATCH((【入力】吸収量・排出量算定シート!$H191+(【入力】吸収量・排出量算定シート!CL$17-【入力】吸収量・排出量算定シート!$CF$17)),幹材積成長量!$L$7:$L$148,0),MATCH(【入力】吸収量・排出量算定シート!$G191,幹材積成長量!$L$7:$N$7,0)))),0)</f>
        <v>0</v>
      </c>
      <c r="CM191" s="2">
        <f>IFERROR(IF($F191="地位Ⅰ",INDEX(幹材積成長量!$I$7:$K$148,MATCH((【入力】吸収量・排出量算定シート!$H191+(【入力】吸収量・排出量算定シート!CM$17-【入力】吸収量・排出量算定シート!$CF$17)),幹材積成長量!$I$7:$I$148,0),MATCH(【入力】吸収量・排出量算定シート!$G191,幹材積成長量!$I$7:$K$7,0)),IF($F191="地位Ⅲ",INDEX(幹材積成長量!$O$7:$Q$148,MATCH((【入力】吸収量・排出量算定シート!$H191+(【入力】吸収量・排出量算定シート!CM$17-【入力】吸収量・排出量算定シート!$CF$17)),幹材積成長量!$O$7:$O$148,0),MATCH(【入力】吸収量・排出量算定シート!$G191,幹材積成長量!$O$7:$Q$7,0)),INDEX(幹材積成長量!$L$7:$N$148,MATCH((【入力】吸収量・排出量算定シート!$H191+(【入力】吸収量・排出量算定シート!CM$17-【入力】吸収量・排出量算定シート!$CF$17)),幹材積成長量!$L$7:$L$148,0),MATCH(【入力】吸収量・排出量算定シート!$G191,幹材積成長量!$L$7:$N$7,0)))),0)</f>
        <v>0</v>
      </c>
      <c r="CN191" s="2">
        <f>IFERROR(IF($F191="地位Ⅰ",INDEX(幹材積成長量!$I$7:$K$148,MATCH((【入力】吸収量・排出量算定シート!$H191+(【入力】吸収量・排出量算定シート!CN$17-【入力】吸収量・排出量算定シート!$CF$17)),幹材積成長量!$I$7:$I$148,0),MATCH(【入力】吸収量・排出量算定シート!$G191,幹材積成長量!$I$7:$K$7,0)),IF($F191="地位Ⅲ",INDEX(幹材積成長量!$O$7:$Q$148,MATCH((【入力】吸収量・排出量算定シート!$H191+(【入力】吸収量・排出量算定シート!CN$17-【入力】吸収量・排出量算定シート!$CF$17)),幹材積成長量!$O$7:$O$148,0),MATCH(【入力】吸収量・排出量算定シート!$G191,幹材積成長量!$O$7:$Q$7,0)),INDEX(幹材積成長量!$L$7:$N$148,MATCH((【入力】吸収量・排出量算定シート!$H191+(【入力】吸収量・排出量算定シート!CN$17-【入力】吸収量・排出量算定シート!$CF$17)),幹材積成長量!$L$7:$L$148,0),MATCH(【入力】吸収量・排出量算定シート!$G191,幹材積成長量!$L$7:$N$7,0)))),0)</f>
        <v>0</v>
      </c>
      <c r="CO191" s="2">
        <f>IFERROR(IF($F191="地位Ⅰ",INDEX(幹材積成長量!$I$7:$K$148,MATCH((【入力】吸収量・排出量算定シート!$H191+(【入力】吸収量・排出量算定シート!CO$17-【入力】吸収量・排出量算定シート!$CF$17)),幹材積成長量!$I$7:$I$148,0),MATCH(【入力】吸収量・排出量算定シート!$G191,幹材積成長量!$I$7:$K$7,0)),IF($F191="地位Ⅲ",INDEX(幹材積成長量!$O$7:$Q$148,MATCH((【入力】吸収量・排出量算定シート!$H191+(【入力】吸収量・排出量算定シート!CO$17-【入力】吸収量・排出量算定シート!$CF$17)),幹材積成長量!$O$7:$O$148,0),MATCH(【入力】吸収量・排出量算定シート!$G191,幹材積成長量!$O$7:$Q$7,0)),INDEX(幹材積成長量!$L$7:$N$148,MATCH((【入力】吸収量・排出量算定シート!$H191+(【入力】吸収量・排出量算定シート!CO$17-【入力】吸収量・排出量算定シート!$CF$17)),幹材積成長量!$L$7:$L$148,0),MATCH(【入力】吸収量・排出量算定シート!$G191,幹材積成長量!$L$7:$N$7,0)))),0)</f>
        <v>0</v>
      </c>
      <c r="CP191" s="2">
        <f>IFERROR(IF($F191="地位Ⅰ",INDEX(幹材積成長量!$I$7:$K$148,MATCH((【入力】吸収量・排出量算定シート!$H191+(【入力】吸収量・排出量算定シート!CP$17-【入力】吸収量・排出量算定シート!$CF$17)),幹材積成長量!$I$7:$I$148,0),MATCH(【入力】吸収量・排出量算定シート!$G191,幹材積成長量!$I$7:$K$7,0)),IF($F191="地位Ⅲ",INDEX(幹材積成長量!$O$7:$Q$148,MATCH((【入力】吸収量・排出量算定シート!$H191+(【入力】吸収量・排出量算定シート!CP$17-【入力】吸収量・排出量算定シート!$CF$17)),幹材積成長量!$O$7:$O$148,0),MATCH(【入力】吸収量・排出量算定シート!$G191,幹材積成長量!$O$7:$Q$7,0)),INDEX(幹材積成長量!$L$7:$N$148,MATCH((【入力】吸収量・排出量算定シート!$H191+(【入力】吸収量・排出量算定シート!CP$17-【入力】吸収量・排出量算定シート!$CF$17)),幹材積成長量!$L$7:$L$148,0),MATCH(【入力】吸収量・排出量算定シート!$G191,幹材積成長量!$L$7:$N$7,0)))),0)</f>
        <v>0</v>
      </c>
      <c r="CQ191" s="2">
        <f>IFERROR(IF($F191="地位Ⅰ",INDEX(幹材積成長量!$I$7:$K$148,MATCH((【入力】吸収量・排出量算定シート!$H191+(【入力】吸収量・排出量算定シート!CQ$17-【入力】吸収量・排出量算定シート!$CF$17)),幹材積成長量!$I$7:$I$148,0),MATCH(【入力】吸収量・排出量算定シート!$G191,幹材積成長量!$I$7:$K$7,0)),IF($F191="地位Ⅲ",INDEX(幹材積成長量!$O$7:$Q$148,MATCH((【入力】吸収量・排出量算定シート!$H191+(【入力】吸収量・排出量算定シート!CQ$17-【入力】吸収量・排出量算定シート!$CF$17)),幹材積成長量!$O$7:$O$148,0),MATCH(【入力】吸収量・排出量算定シート!$G191,幹材積成長量!$O$7:$Q$7,0)),INDEX(幹材積成長量!$L$7:$N$148,MATCH((【入力】吸収量・排出量算定シート!$H191+(【入力】吸収量・排出量算定シート!CQ$17-【入力】吸収量・排出量算定シート!$CF$17)),幹材積成長量!$L$7:$L$148,0),MATCH(【入力】吸収量・排出量算定シート!$G191,幹材積成長量!$L$7:$N$7,0)))),0)</f>
        <v>0</v>
      </c>
      <c r="CR191" s="2">
        <f>IFERROR(IF($F191="地位Ⅰ",INDEX(幹材積成長量!$I$7:$K$148,MATCH((【入力】吸収量・排出量算定シート!$H191+(【入力】吸収量・排出量算定シート!CR$17-【入力】吸収量・排出量算定シート!$CF$17)),幹材積成長量!$I$7:$I$148,0),MATCH(【入力】吸収量・排出量算定シート!$G191,幹材積成長量!$I$7:$K$7,0)),IF($F191="地位Ⅲ",INDEX(幹材積成長量!$O$7:$Q$148,MATCH((【入力】吸収量・排出量算定シート!$H191+(【入力】吸収量・排出量算定シート!CR$17-【入力】吸収量・排出量算定シート!$CF$17)),幹材積成長量!$O$7:$O$148,0),MATCH(【入力】吸収量・排出量算定シート!$G191,幹材積成長量!$O$7:$Q$7,0)),INDEX(幹材積成長量!$L$7:$N$148,MATCH((【入力】吸収量・排出量算定シート!$H191+(【入力】吸収量・排出量算定シート!CR$17-【入力】吸収量・排出量算定シート!$CF$17)),幹材積成長量!$L$7:$L$148,0),MATCH(【入力】吸収量・排出量算定シート!$G191,幹材積成長量!$L$7:$N$7,0)))),0)</f>
        <v>0</v>
      </c>
      <c r="CS191" s="2">
        <f>IFERROR(IF($F191="地位Ⅰ",INDEX(幹材積成長量!$I$7:$K$148,MATCH((【入力】吸収量・排出量算定シート!$H191+(【入力】吸収量・排出量算定シート!CS$17-【入力】吸収量・排出量算定シート!$CF$17)),幹材積成長量!$I$7:$I$148,0),MATCH(【入力】吸収量・排出量算定シート!$G191,幹材積成長量!$I$7:$K$7,0)),IF($F191="地位Ⅲ",INDEX(幹材積成長量!$O$7:$Q$148,MATCH((【入力】吸収量・排出量算定シート!$H191+(【入力】吸収量・排出量算定シート!CS$17-【入力】吸収量・排出量算定シート!$CF$17)),幹材積成長量!$O$7:$O$148,0),MATCH(【入力】吸収量・排出量算定シート!$G191,幹材積成長量!$O$7:$Q$7,0)),INDEX(幹材積成長量!$L$7:$N$148,MATCH((【入力】吸収量・排出量算定シート!$H191+(【入力】吸収量・排出量算定シート!CS$17-【入力】吸収量・排出量算定シート!$CF$17)),幹材積成長量!$L$7:$L$148,0),MATCH(【入力】吸収量・排出量算定シート!$G191,幹材積成長量!$L$7:$N$7,0)))),0)</f>
        <v>0</v>
      </c>
      <c r="CT191" s="2">
        <f>IFERROR(IF($F191="地位Ⅰ",INDEX(幹材積成長量!$I$7:$K$148,MATCH((【入力】吸収量・排出量算定シート!$H191+(【入力】吸収量・排出量算定シート!CT$17-【入力】吸収量・排出量算定シート!$CF$17)),幹材積成長量!$I$7:$I$148,0),MATCH(【入力】吸収量・排出量算定シート!$G191,幹材積成長量!$I$7:$K$7,0)),IF($F191="地位Ⅲ",INDEX(幹材積成長量!$O$7:$Q$148,MATCH((【入力】吸収量・排出量算定シート!$H191+(【入力】吸収量・排出量算定シート!CT$17-【入力】吸収量・排出量算定シート!$CF$17)),幹材積成長量!$O$7:$O$148,0),MATCH(【入力】吸収量・排出量算定シート!$G191,幹材積成長量!$O$7:$Q$7,0)),INDEX(幹材積成長量!$L$7:$N$148,MATCH((【入力】吸収量・排出量算定シート!$H191+(【入力】吸収量・排出量算定シート!CT$17-【入力】吸収量・排出量算定シート!$CF$17)),幹材積成長量!$L$7:$L$148,0),MATCH(【入力】吸収量・排出量算定シート!$G191,幹材積成長量!$L$7:$N$7,0)))),0)</f>
        <v>0</v>
      </c>
      <c r="CU191" s="2">
        <f>IFERROR(IF($F191="地位Ⅰ",INDEX(幹材積成長量!$I$7:$K$148,MATCH((【入力】吸収量・排出量算定シート!$H191+(【入力】吸収量・排出量算定シート!CU$17-【入力】吸収量・排出量算定シート!$CF$17)),幹材積成長量!$I$7:$I$148,0),MATCH(【入力】吸収量・排出量算定シート!$G191,幹材積成長量!$I$7:$K$7,0)),IF($F191="地位Ⅲ",INDEX(幹材積成長量!$O$7:$Q$148,MATCH((【入力】吸収量・排出量算定シート!$H191+(【入力】吸収量・排出量算定シート!CU$17-【入力】吸収量・排出量算定シート!$CF$17)),幹材積成長量!$O$7:$O$148,0),MATCH(【入力】吸収量・排出量算定シート!$G191,幹材積成長量!$O$7:$Q$7,0)),INDEX(幹材積成長量!$L$7:$N$148,MATCH((【入力】吸収量・排出量算定シート!$H191+(【入力】吸収量・排出量算定シート!CU$17-【入力】吸収量・排出量算定シート!$CF$17)),幹材積成長量!$L$7:$L$148,0),MATCH(【入力】吸収量・排出量算定シート!$G191,幹材積成長量!$L$7:$N$7,0)))),0)</f>
        <v>0</v>
      </c>
      <c r="CV191" s="2">
        <f>IFERROR(IF($F191="地位Ⅰ",INDEX(幹材積成長量!$I$7:$K$148,MATCH((【入力】吸収量・排出量算定シート!$H191+(【入力】吸収量・排出量算定シート!CV$17-【入力】吸収量・排出量算定シート!$CF$17)),幹材積成長量!$I$7:$I$148,0),MATCH(【入力】吸収量・排出量算定シート!$G191,幹材積成長量!$I$7:$K$7,0)),IF($F191="地位Ⅲ",INDEX(幹材積成長量!$O$7:$Q$148,MATCH((【入力】吸収量・排出量算定シート!$H191+(【入力】吸収量・排出量算定シート!CV$17-【入力】吸収量・排出量算定シート!$CF$17)),幹材積成長量!$O$7:$O$148,0),MATCH(【入力】吸収量・排出量算定シート!$G191,幹材積成長量!$O$7:$Q$7,0)),INDEX(幹材積成長量!$L$7:$N$148,MATCH((【入力】吸収量・排出量算定シート!$H191+(【入力】吸収量・排出量算定シート!CV$17-【入力】吸収量・排出量算定シート!$CF$17)),幹材積成長量!$L$7:$L$148,0),MATCH(【入力】吸収量・排出量算定シート!$G191,幹材積成長量!$L$7:$N$7,0)))),0)</f>
        <v>0</v>
      </c>
      <c r="CW191" s="2">
        <f t="shared" si="352"/>
        <v>0</v>
      </c>
      <c r="CX191" s="2">
        <f t="shared" si="353"/>
        <v>0</v>
      </c>
      <c r="CY191" s="2">
        <f t="shared" si="354"/>
        <v>0</v>
      </c>
      <c r="CZ191" s="2">
        <f t="shared" si="355"/>
        <v>0</v>
      </c>
      <c r="DA191" s="2">
        <f t="shared" si="356"/>
        <v>0</v>
      </c>
      <c r="DB191" s="2">
        <f t="shared" si="357"/>
        <v>0</v>
      </c>
      <c r="DC191" s="2">
        <f t="shared" si="358"/>
        <v>0</v>
      </c>
      <c r="DD191" s="2">
        <f t="shared" si="359"/>
        <v>0</v>
      </c>
      <c r="DE191" s="2">
        <f t="shared" si="360"/>
        <v>0</v>
      </c>
      <c r="DF191" s="2">
        <f t="shared" si="361"/>
        <v>0</v>
      </c>
      <c r="DG191" s="2">
        <f t="shared" si="362"/>
        <v>0</v>
      </c>
      <c r="DH191" s="2">
        <f t="shared" si="363"/>
        <v>0</v>
      </c>
      <c r="DI191" s="2">
        <f t="shared" si="364"/>
        <v>0</v>
      </c>
      <c r="DJ191" s="2">
        <f t="shared" si="365"/>
        <v>0</v>
      </c>
      <c r="DK191" s="2">
        <f t="shared" si="366"/>
        <v>0</v>
      </c>
      <c r="DL191" s="2">
        <f t="shared" si="367"/>
        <v>0</v>
      </c>
      <c r="DM191" s="2">
        <f t="shared" si="368"/>
        <v>0</v>
      </c>
      <c r="DN191" s="187">
        <f>IFERROR(IF($F191="地位Ⅰ",INDEX(幹材積成長量!$AE$7:$AG$14,8,MATCH(【入力】吸収量・排出量算定シート!$G191,幹材積成長量!$AE$7:$AG$7,0)),IF($F191="地位Ⅲ",INDEX(幹材積成長量!$AK$7:$AM$14,8,MATCH(【入力】吸収量・排出量算定シート!$G191,幹材積成長量!$AK$7:$AM$7,0)),INDEX(幹材積成長量!$AH$7:$AJ$14,8,MATCH(【入力】吸収量・排出量算定シート!$G191,幹材積成長量!$AH$7:$AJ$7,0)))),0)</f>
        <v>0</v>
      </c>
      <c r="DO191" s="187">
        <f>IFERROR(IF($F191="地位Ⅰ",INDEX(幹材積成長量!$AE$7:$AG$14,8,MATCH(【入力】吸収量・排出量算定シート!$G191,幹材積成長量!$AE$7:$AG$7,0)),IF($F191="地位Ⅲ",INDEX(幹材積成長量!$AK$7:$AM$14,8,MATCH(【入力】吸収量・排出量算定シート!$G191,幹材積成長量!$AK$7:$AM$7,0)),INDEX(幹材積成長量!$AH$7:$AJ$14,8,MATCH(【入力】吸収量・排出量算定シート!$G191,幹材積成長量!$AH$7:$AJ$7,0)))),0)</f>
        <v>0</v>
      </c>
      <c r="DP191" s="187">
        <f>IFERROR(IF($F191="地位Ⅰ",INDEX(幹材積成長量!$AE$7:$AG$14,8,MATCH(【入力】吸収量・排出量算定シート!$G191,幹材積成長量!$AE$7:$AG$7,0)),IF($F191="地位Ⅲ",INDEX(幹材積成長量!$AK$7:$AM$14,8,MATCH(【入力】吸収量・排出量算定シート!$G191,幹材積成長量!$AK$7:$AM$7,0)),INDEX(幹材積成長量!$AH$7:$AJ$14,8,MATCH(【入力】吸収量・排出量算定シート!$G191,幹材積成長量!$AH$7:$AJ$7,0)))),0)</f>
        <v>0</v>
      </c>
      <c r="DQ191" s="187">
        <f>IFERROR(IF($F191="地位Ⅰ",INDEX(幹材積成長量!$AE$7:$AG$14,8,MATCH(【入力】吸収量・排出量算定シート!$G191,幹材積成長量!$AE$7:$AG$7,0)),IF($F191="地位Ⅲ",INDEX(幹材積成長量!$AK$7:$AM$14,8,MATCH(【入力】吸収量・排出量算定シート!$G191,幹材積成長量!$AK$7:$AM$7,0)),INDEX(幹材積成長量!$AH$7:$AJ$14,8,MATCH(【入力】吸収量・排出量算定シート!$G191,幹材積成長量!$AH$7:$AJ$7,0)))),0)</f>
        <v>0</v>
      </c>
      <c r="DR191" s="187">
        <f>IFERROR(IF($F191="地位Ⅰ",INDEX(幹材積成長量!$AE$7:$AG$14,8,MATCH(【入力】吸収量・排出量算定シート!$G191,幹材積成長量!$AE$7:$AG$7,0)),IF($F191="地位Ⅲ",INDEX(幹材積成長量!$AK$7:$AM$14,8,MATCH(【入力】吸収量・排出量算定シート!$G191,幹材積成長量!$AK$7:$AM$7,0)),INDEX(幹材積成長量!$AH$7:$AJ$14,8,MATCH(【入力】吸収量・排出量算定シート!$G191,幹材積成長量!$AH$7:$AJ$7,0)))),0)</f>
        <v>0</v>
      </c>
      <c r="DS191" s="187">
        <f>IFERROR(IF($F191="地位Ⅰ",INDEX(幹材積成長量!$AE$7:$AG$14,8,MATCH(【入力】吸収量・排出量算定シート!$G191,幹材積成長量!$AE$7:$AG$7,0)),IF($F191="地位Ⅲ",INDEX(幹材積成長量!$AK$7:$AM$14,8,MATCH(【入力】吸収量・排出量算定シート!$G191,幹材積成長量!$AK$7:$AM$7,0)),INDEX(幹材積成長量!$AH$7:$AJ$14,8,MATCH(【入力】吸収量・排出量算定シート!$G191,幹材積成長量!$AH$7:$AJ$7,0)))),0)</f>
        <v>0</v>
      </c>
      <c r="DT191" s="187">
        <f>IFERROR(IF($F191="地位Ⅰ",INDEX(幹材積成長量!$AE$7:$AG$14,8,MATCH(【入力】吸収量・排出量算定シート!$G191,幹材積成長量!$AE$7:$AG$7,0)),IF($F191="地位Ⅲ",INDEX(幹材積成長量!$AK$7:$AM$14,8,MATCH(【入力】吸収量・排出量算定シート!$G191,幹材積成長量!$AK$7:$AM$7,0)),INDEX(幹材積成長量!$AH$7:$AJ$14,8,MATCH(【入力】吸収量・排出量算定シート!$G191,幹材積成長量!$AH$7:$AJ$7,0)))),0)</f>
        <v>0</v>
      </c>
      <c r="DU191" s="187">
        <f>IFERROR(IF($F191="地位Ⅰ",INDEX(幹材積成長量!$AE$7:$AG$14,8,MATCH(【入力】吸収量・排出量算定シート!$G191,幹材積成長量!$AE$7:$AG$7,0)),IF($F191="地位Ⅲ",INDEX(幹材積成長量!$AK$7:$AM$14,8,MATCH(【入力】吸収量・排出量算定シート!$G191,幹材積成長量!$AK$7:$AM$7,0)),INDEX(幹材積成長量!$AH$7:$AJ$14,8,MATCH(【入力】吸収量・排出量算定シート!$G191,幹材積成長量!$AH$7:$AJ$7,0)))),0)</f>
        <v>0</v>
      </c>
      <c r="DV191" s="187">
        <f>IFERROR(IF($F191="地位Ⅰ",INDEX(幹材積成長量!$AE$7:$AG$14,8,MATCH(【入力】吸収量・排出量算定シート!$G191,幹材積成長量!$AE$7:$AG$7,0)),IF($F191="地位Ⅲ",INDEX(幹材積成長量!$AK$7:$AM$14,8,MATCH(【入力】吸収量・排出量算定シート!$G191,幹材積成長量!$AK$7:$AM$7,0)),INDEX(幹材積成長量!$AH$7:$AJ$14,8,MATCH(【入力】吸収量・排出量算定シート!$G191,幹材積成長量!$AH$7:$AJ$7,0)))),0)</f>
        <v>0</v>
      </c>
      <c r="DW191" s="187">
        <f>IFERROR(IF($F191="地位Ⅰ",INDEX(幹材積成長量!$AE$7:$AG$14,8,MATCH(【入力】吸収量・排出量算定シート!$G191,幹材積成長量!$AE$7:$AG$7,0)),IF($F191="地位Ⅲ",INDEX(幹材積成長量!$AK$7:$AM$14,8,MATCH(【入力】吸収量・排出量算定シート!$G191,幹材積成長量!$AK$7:$AM$7,0)),INDEX(幹材積成長量!$AH$7:$AJ$14,8,MATCH(【入力】吸収量・排出量算定シート!$G191,幹材積成長量!$AH$7:$AJ$7,0)))),0)</f>
        <v>0</v>
      </c>
      <c r="DX191" s="187">
        <f>IFERROR(IF($F191="地位Ⅰ",INDEX(幹材積成長量!$AE$7:$AG$14,8,MATCH(【入力】吸収量・排出量算定シート!$G191,幹材積成長量!$AE$7:$AG$7,0)),IF($F191="地位Ⅲ",INDEX(幹材積成長量!$AK$7:$AM$14,8,MATCH(【入力】吸収量・排出量算定シート!$G191,幹材積成長量!$AK$7:$AM$7,0)),INDEX(幹材積成長量!$AH$7:$AJ$14,8,MATCH(【入力】吸収量・排出量算定シート!$G191,幹材積成長量!$AH$7:$AJ$7,0)))),0)</f>
        <v>0</v>
      </c>
      <c r="DY191" s="187">
        <f>IFERROR(IF($F191="地位Ⅰ",INDEX(幹材積成長量!$AE$7:$AG$14,8,MATCH(【入力】吸収量・排出量算定シート!$G191,幹材積成長量!$AE$7:$AG$7,0)),IF($F191="地位Ⅲ",INDEX(幹材積成長量!$AK$7:$AM$14,8,MATCH(【入力】吸収量・排出量算定シート!$G191,幹材積成長量!$AK$7:$AM$7,0)),INDEX(幹材積成長量!$AH$7:$AJ$14,8,MATCH(【入力】吸収量・排出量算定シート!$G191,幹材積成長量!$AH$7:$AJ$7,0)))),0)</f>
        <v>0</v>
      </c>
      <c r="DZ191" s="187">
        <f>IFERROR(IF($F191="地位Ⅰ",INDEX(幹材積成長量!$AE$7:$AG$14,8,MATCH(【入力】吸収量・排出量算定シート!$G191,幹材積成長量!$AE$7:$AG$7,0)),IF($F191="地位Ⅲ",INDEX(幹材積成長量!$AK$7:$AM$14,8,MATCH(【入力】吸収量・排出量算定シート!$G191,幹材積成長量!$AK$7:$AM$7,0)),INDEX(幹材積成長量!$AH$7:$AJ$14,8,MATCH(【入力】吸収量・排出量算定シート!$G191,幹材積成長量!$AH$7:$AJ$7,0)))),0)</f>
        <v>0</v>
      </c>
      <c r="EA191" s="187">
        <f>IFERROR(IF($F191="地位Ⅰ",INDEX(幹材積成長量!$AE$7:$AG$14,8,MATCH(【入力】吸収量・排出量算定シート!$G191,幹材積成長量!$AE$7:$AG$7,0)),IF($F191="地位Ⅲ",INDEX(幹材積成長量!$AK$7:$AM$14,8,MATCH(【入力】吸収量・排出量算定シート!$G191,幹材積成長量!$AK$7:$AM$7,0)),INDEX(幹材積成長量!$AH$7:$AJ$14,8,MATCH(【入力】吸収量・排出量算定シート!$G191,幹材積成長量!$AH$7:$AJ$7,0)))),0)</f>
        <v>0</v>
      </c>
      <c r="EB191" s="187">
        <f>IFERROR(IF($F191="地位Ⅰ",INDEX(幹材積成長量!$AE$7:$AG$14,8,MATCH(【入力】吸収量・排出量算定シート!$G191,幹材積成長量!$AE$7:$AG$7,0)),IF($F191="地位Ⅲ",INDEX(幹材積成長量!$AK$7:$AM$14,8,MATCH(【入力】吸収量・排出量算定シート!$G191,幹材積成長量!$AK$7:$AM$7,0)),INDEX(幹材積成長量!$AH$7:$AJ$14,8,MATCH(【入力】吸収量・排出量算定シート!$G191,幹材積成長量!$AH$7:$AJ$7,0)))),0)</f>
        <v>0</v>
      </c>
      <c r="EC191" s="187">
        <f>IFERROR(IF($F191="地位Ⅰ",INDEX(幹材積成長量!$AE$7:$AG$14,8,MATCH(【入力】吸収量・排出量算定シート!$G191,幹材積成長量!$AE$7:$AG$7,0)),IF($F191="地位Ⅲ",INDEX(幹材積成長量!$AK$7:$AM$14,8,MATCH(【入力】吸収量・排出量算定シート!$G191,幹材積成長量!$AK$7:$AM$7,0)),INDEX(幹材積成長量!$AH$7:$AJ$14,8,MATCH(【入力】吸収量・排出量算定シート!$G191,幹材積成長量!$AH$7:$AJ$7,0)))),0)</f>
        <v>0</v>
      </c>
      <c r="ED191" s="186">
        <f t="shared" si="369"/>
        <v>0</v>
      </c>
      <c r="EE191" s="186">
        <f t="shared" si="370"/>
        <v>0</v>
      </c>
      <c r="EF191" s="186">
        <f t="shared" si="371"/>
        <v>0</v>
      </c>
      <c r="EG191" s="186">
        <f t="shared" si="372"/>
        <v>0</v>
      </c>
      <c r="EH191" s="186">
        <f t="shared" si="373"/>
        <v>0</v>
      </c>
      <c r="EI191" s="186">
        <f t="shared" si="374"/>
        <v>0</v>
      </c>
      <c r="EJ191" s="186">
        <f t="shared" si="375"/>
        <v>0</v>
      </c>
      <c r="EK191" s="186">
        <f t="shared" si="376"/>
        <v>0</v>
      </c>
      <c r="EL191" s="186">
        <f t="shared" si="377"/>
        <v>0</v>
      </c>
      <c r="EM191" s="186">
        <f t="shared" si="378"/>
        <v>0</v>
      </c>
      <c r="EN191" s="186">
        <f t="shared" si="379"/>
        <v>0</v>
      </c>
      <c r="EO191" s="186">
        <f t="shared" si="380"/>
        <v>0</v>
      </c>
      <c r="EP191" s="186">
        <f t="shared" si="381"/>
        <v>0</v>
      </c>
      <c r="EQ191" s="186">
        <f t="shared" si="382"/>
        <v>0</v>
      </c>
      <c r="ER191" s="186">
        <f t="shared" si="383"/>
        <v>0</v>
      </c>
      <c r="ES191" s="186">
        <f t="shared" si="384"/>
        <v>0</v>
      </c>
      <c r="ET191" s="186">
        <f t="shared" si="385"/>
        <v>0</v>
      </c>
    </row>
    <row r="192" spans="2:150" x14ac:dyDescent="0.3">
      <c r="B192" s="3"/>
      <c r="C192" s="3"/>
      <c r="D192" s="3"/>
      <c r="E192" s="3"/>
      <c r="G192" s="217"/>
      <c r="J192" s="3"/>
      <c r="M192" s="187">
        <f>IFERROR(IF($F192="地位Ⅰ",INDEX(幹材積成長量!$S$7:$U$148,MATCH(【入力】吸収量・排出量算定シート!$H192+(M$17-$M$17),幹材積成長量!$S$7:$S$148,0),MATCH($G192,幹材積成長量!$S$7:$U$7,0)),IF($F192="地位Ⅲ",INDEX(幹材積成長量!$Y$7:$AA$148,MATCH(【入力】吸収量・排出量算定シート!$H192+(M$17-$M$17),幹材積成長量!$Y$7:$Y$148,0),MATCH($G192,幹材積成長量!$Y$7:$AA$7,0)),INDEX(幹材積成長量!$V$7:$X$148,MATCH(【入力】吸収量・排出量算定シート!$H192+(M$17-$M$17),幹材積成長量!$V$7:$V$148,0),MATCH($G192,幹材積成長量!$V$7:$X$7,0)))),0)</f>
        <v>0</v>
      </c>
      <c r="N192" s="187">
        <f>IFERROR(IF($F192="地位Ⅰ",INDEX(幹材積成長量!$S$7:$U$148,MATCH(【入力】吸収量・排出量算定シート!$H192+(N$17-$M$17),幹材積成長量!$S$7:$S$148,0),MATCH($G192,幹材積成長量!$S$7:$U$7,0)),IF($F192="地位Ⅲ",INDEX(幹材積成長量!$Y$7:$AA$148,MATCH(【入力】吸収量・排出量算定シート!$H192+(N$17-$M$17),幹材積成長量!$Y$7:$Y$148,0),MATCH($G192,幹材積成長量!$Y$7:$AA$7,0)),INDEX(幹材積成長量!$V$7:$X$148,MATCH(【入力】吸収量・排出量算定シート!$H192+(N$17-$M$17),幹材積成長量!$V$7:$V$148,0),MATCH($G192,幹材積成長量!$V$7:$X$7,0)))),0)</f>
        <v>0</v>
      </c>
      <c r="O192" s="187">
        <f>IFERROR(IF($F192="地位Ⅰ",INDEX(幹材積成長量!$S$7:$U$148,MATCH(【入力】吸収量・排出量算定シート!$H192+(O$17-$M$17),幹材積成長量!$S$7:$S$148,0),MATCH($G192,幹材積成長量!$S$7:$U$7,0)),IF($F192="地位Ⅲ",INDEX(幹材積成長量!$Y$7:$AA$148,MATCH(【入力】吸収量・排出量算定シート!$H192+(O$17-$M$17),幹材積成長量!$Y$7:$Y$148,0),MATCH($G192,幹材積成長量!$Y$7:$AA$7,0)),INDEX(幹材積成長量!$V$7:$X$148,MATCH(【入力】吸収量・排出量算定シート!$H192+(O$17-$M$17),幹材積成長量!$V$7:$V$148,0),MATCH($G192,幹材積成長量!$V$7:$X$7,0)))),0)</f>
        <v>0</v>
      </c>
      <c r="P192" s="187">
        <f>IFERROR(IF($F192="地位Ⅰ",INDEX(幹材積成長量!$S$7:$U$148,MATCH(【入力】吸収量・排出量算定シート!$H192+(P$17-$M$17),幹材積成長量!$S$7:$S$148,0),MATCH($G192,幹材積成長量!$S$7:$U$7,0)),IF($F192="地位Ⅲ",INDEX(幹材積成長量!$Y$7:$AA$148,MATCH(【入力】吸収量・排出量算定シート!$H192+(P$17-$M$17),幹材積成長量!$Y$7:$Y$148,0),MATCH($G192,幹材積成長量!$Y$7:$AA$7,0)),INDEX(幹材積成長量!$V$7:$X$148,MATCH(【入力】吸収量・排出量算定シート!$H192+(P$17-$M$17),幹材積成長量!$V$7:$V$148,0),MATCH($G192,幹材積成長量!$V$7:$X$7,0)))),0)</f>
        <v>0</v>
      </c>
      <c r="Q192" s="187">
        <f>IFERROR(IF($F192="地位Ⅰ",INDEX(幹材積成長量!$S$7:$U$148,MATCH(【入力】吸収量・排出量算定シート!$H192+(Q$17-$M$17),幹材積成長量!$S$7:$S$148,0),MATCH($G192,幹材積成長量!$S$7:$U$7,0)),IF($F192="地位Ⅲ",INDEX(幹材積成長量!$Y$7:$AA$148,MATCH(【入力】吸収量・排出量算定シート!$H192+(Q$17-$M$17),幹材積成長量!$Y$7:$Y$148,0),MATCH($G192,幹材積成長量!$Y$7:$AA$7,0)),INDEX(幹材積成長量!$V$7:$X$148,MATCH(【入力】吸収量・排出量算定シート!$H192+(Q$17-$M$17),幹材積成長量!$V$7:$V$148,0),MATCH($G192,幹材積成長量!$V$7:$X$7,0)))),0)</f>
        <v>0</v>
      </c>
      <c r="R192" s="187">
        <f>IFERROR(IF($F192="地位Ⅰ",INDEX(幹材積成長量!$S$7:$U$148,MATCH(【入力】吸収量・排出量算定シート!$H192+(R$17-$M$17),幹材積成長量!$S$7:$S$148,0),MATCH($G192,幹材積成長量!$S$7:$U$7,0)),IF($F192="地位Ⅲ",INDEX(幹材積成長量!$Y$7:$AA$148,MATCH(【入力】吸収量・排出量算定シート!$H192+(R$17-$M$17),幹材積成長量!$Y$7:$Y$148,0),MATCH($G192,幹材積成長量!$Y$7:$AA$7,0)),INDEX(幹材積成長量!$V$7:$X$148,MATCH(【入力】吸収量・排出量算定シート!$H192+(R$17-$M$17),幹材積成長量!$V$7:$V$148,0),MATCH($G192,幹材積成長量!$V$7:$X$7,0)))),0)</f>
        <v>0</v>
      </c>
      <c r="S192" s="187">
        <f>IFERROR(IF($F192="地位Ⅰ",INDEX(幹材積成長量!$S$7:$U$148,MATCH(【入力】吸収量・排出量算定シート!$H192+(S$17-$M$17),幹材積成長量!$S$7:$S$148,0),MATCH($G192,幹材積成長量!$S$7:$U$7,0)),IF($F192="地位Ⅲ",INDEX(幹材積成長量!$Y$7:$AA$148,MATCH(【入力】吸収量・排出量算定シート!$H192+(S$17-$M$17),幹材積成長量!$Y$7:$Y$148,0),MATCH($G192,幹材積成長量!$Y$7:$AA$7,0)),INDEX(幹材積成長量!$V$7:$X$148,MATCH(【入力】吸収量・排出量算定シート!$H192+(S$17-$M$17),幹材積成長量!$V$7:$V$148,0),MATCH($G192,幹材積成長量!$V$7:$X$7,0)))),0)</f>
        <v>0</v>
      </c>
      <c r="T192" s="187">
        <f>IFERROR(IF($F192="地位Ⅰ",INDEX(幹材積成長量!$S$7:$U$148,MATCH(【入力】吸収量・排出量算定シート!$H192+(T$17-$M$17),幹材積成長量!$S$7:$S$148,0),MATCH($G192,幹材積成長量!$S$7:$U$7,0)),IF($F192="地位Ⅲ",INDEX(幹材積成長量!$Y$7:$AA$148,MATCH(【入力】吸収量・排出量算定シート!$H192+(T$17-$M$17),幹材積成長量!$Y$7:$Y$148,0),MATCH($G192,幹材積成長量!$Y$7:$AA$7,0)),INDEX(幹材積成長量!$V$7:$X$148,MATCH(【入力】吸収量・排出量算定シート!$H192+(T$17-$M$17),幹材積成長量!$V$7:$V$148,0),MATCH($G192,幹材積成長量!$V$7:$X$7,0)))),0)</f>
        <v>0</v>
      </c>
      <c r="U192" s="187">
        <f>IFERROR(IF($F192="地位Ⅰ",INDEX(幹材積成長量!$S$7:$U$148,MATCH(【入力】吸収量・排出量算定シート!$H192+(U$17-$M$17),幹材積成長量!$S$7:$S$148,0),MATCH($G192,幹材積成長量!$S$7:$U$7,0)),IF($F192="地位Ⅲ",INDEX(幹材積成長量!$Y$7:$AA$148,MATCH(【入力】吸収量・排出量算定シート!$H192+(U$17-$M$17),幹材積成長量!$Y$7:$Y$148,0),MATCH($G192,幹材積成長量!$Y$7:$AA$7,0)),INDEX(幹材積成長量!$V$7:$X$148,MATCH(【入力】吸収量・排出量算定シート!$H192+(U$17-$M$17),幹材積成長量!$V$7:$V$148,0),MATCH($G192,幹材積成長量!$V$7:$X$7,0)))),0)</f>
        <v>0</v>
      </c>
      <c r="V192" s="187">
        <f>IFERROR(IF($F192="地位Ⅰ",INDEX(幹材積成長量!$S$7:$U$148,MATCH(【入力】吸収量・排出量算定シート!$H192+(V$17-$M$17),幹材積成長量!$S$7:$S$148,0),MATCH($G192,幹材積成長量!$S$7:$U$7,0)),IF($F192="地位Ⅲ",INDEX(幹材積成長量!$Y$7:$AA$148,MATCH(【入力】吸収量・排出量算定シート!$H192+(V$17-$M$17),幹材積成長量!$Y$7:$Y$148,0),MATCH($G192,幹材積成長量!$Y$7:$AA$7,0)),INDEX(幹材積成長量!$V$7:$X$148,MATCH(【入力】吸収量・排出量算定シート!$H192+(V$17-$M$17),幹材積成長量!$V$7:$V$148,0),MATCH($G192,幹材積成長量!$V$7:$X$7,0)))),0)</f>
        <v>0</v>
      </c>
      <c r="W192" s="187">
        <f>IFERROR(IF($F192="地位Ⅰ",INDEX(幹材積成長量!$S$7:$U$148,MATCH(【入力】吸収量・排出量算定シート!$H192+(W$17-$M$17),幹材積成長量!$S$7:$S$148,0),MATCH($G192,幹材積成長量!$S$7:$U$7,0)),IF($F192="地位Ⅲ",INDEX(幹材積成長量!$Y$7:$AA$148,MATCH(【入力】吸収量・排出量算定シート!$H192+(W$17-$M$17),幹材積成長量!$Y$7:$Y$148,0),MATCH($G192,幹材積成長量!$Y$7:$AA$7,0)),INDEX(幹材積成長量!$V$7:$X$148,MATCH(【入力】吸収量・排出量算定シート!$H192+(W$17-$M$17),幹材積成長量!$V$7:$V$148,0),MATCH($G192,幹材積成長量!$V$7:$X$7,0)))),0)</f>
        <v>0</v>
      </c>
      <c r="X192" s="187">
        <f>IFERROR(IF($F192="地位Ⅰ",INDEX(幹材積成長量!$S$7:$U$148,MATCH(【入力】吸収量・排出量算定シート!$H192+(X$17-$M$17),幹材積成長量!$S$7:$S$148,0),MATCH($G192,幹材積成長量!$S$7:$U$7,0)),IF($F192="地位Ⅲ",INDEX(幹材積成長量!$Y$7:$AA$148,MATCH(【入力】吸収量・排出量算定シート!$H192+(X$17-$M$17),幹材積成長量!$Y$7:$Y$148,0),MATCH($G192,幹材積成長量!$Y$7:$AA$7,0)),INDEX(幹材積成長量!$V$7:$X$148,MATCH(【入力】吸収量・排出量算定シート!$H192+(X$17-$M$17),幹材積成長量!$V$7:$V$148,0),MATCH($G192,幹材積成長量!$V$7:$X$7,0)))),0)</f>
        <v>0</v>
      </c>
      <c r="Y192" s="187">
        <f>IFERROR(IF($F192="地位Ⅰ",INDEX(幹材積成長量!$S$7:$U$148,MATCH(【入力】吸収量・排出量算定シート!$H192+(Y$17-$M$17),幹材積成長量!$S$7:$S$148,0),MATCH($G192,幹材積成長量!$S$7:$U$7,0)),IF($F192="地位Ⅲ",INDEX(幹材積成長量!$Y$7:$AA$148,MATCH(【入力】吸収量・排出量算定シート!$H192+(Y$17-$M$17),幹材積成長量!$Y$7:$Y$148,0),MATCH($G192,幹材積成長量!$Y$7:$AA$7,0)),INDEX(幹材積成長量!$V$7:$X$148,MATCH(【入力】吸収量・排出量算定シート!$H192+(Y$17-$M$17),幹材積成長量!$V$7:$V$148,0),MATCH($G192,幹材積成長量!$V$7:$X$7,0)))),0)</f>
        <v>0</v>
      </c>
      <c r="Z192" s="187">
        <f>IFERROR(IF($F192="地位Ⅰ",INDEX(幹材積成長量!$S$7:$U$148,MATCH(【入力】吸収量・排出量算定シート!$H192+(Z$17-$M$17),幹材積成長量!$S$7:$S$148,0),MATCH($G192,幹材積成長量!$S$7:$U$7,0)),IF($F192="地位Ⅲ",INDEX(幹材積成長量!$Y$7:$AA$148,MATCH(【入力】吸収量・排出量算定シート!$H192+(Z$17-$M$17),幹材積成長量!$Y$7:$Y$148,0),MATCH($G192,幹材積成長量!$Y$7:$AA$7,0)),INDEX(幹材積成長量!$V$7:$X$148,MATCH(【入力】吸収量・排出量算定シート!$H192+(Z$17-$M$17),幹材積成長量!$V$7:$V$148,0),MATCH($G192,幹材積成長量!$V$7:$X$7,0)))),0)</f>
        <v>0</v>
      </c>
      <c r="AA192" s="187">
        <f>IFERROR(IF($F192="地位Ⅰ",INDEX(幹材積成長量!$S$7:$U$148,MATCH(【入力】吸収量・排出量算定シート!$H192+(AA$17-$M$17),幹材積成長量!$S$7:$S$148,0),MATCH($G192,幹材積成長量!$S$7:$U$7,0)),IF($F192="地位Ⅲ",INDEX(幹材積成長量!$Y$7:$AA$148,MATCH(【入力】吸収量・排出量算定シート!$H192+(AA$17-$M$17),幹材積成長量!$Y$7:$Y$148,0),MATCH($G192,幹材積成長量!$Y$7:$AA$7,0)),INDEX(幹材積成長量!$V$7:$X$148,MATCH(【入力】吸収量・排出量算定シート!$H192+(AA$17-$M$17),幹材積成長量!$V$7:$V$148,0),MATCH($G192,幹材積成長量!$V$7:$X$7,0)))),0)</f>
        <v>0</v>
      </c>
      <c r="AB192" s="187">
        <f>IFERROR(IF($F192="地位Ⅰ",INDEX(幹材積成長量!$S$7:$U$148,MATCH(【入力】吸収量・排出量算定シート!$H192+(AB$17-$M$17),幹材積成長量!$S$7:$S$148,0),MATCH($G192,幹材積成長量!$S$7:$U$7,0)),IF($F192="地位Ⅲ",INDEX(幹材積成長量!$Y$7:$AA$148,MATCH(【入力】吸収量・排出量算定シート!$H192+(AB$17-$M$17),幹材積成長量!$Y$7:$Y$148,0),MATCH($G192,幹材積成長量!$Y$7:$AA$7,0)),INDEX(幹材積成長量!$V$7:$X$148,MATCH(【入力】吸収量・排出量算定シート!$H192+(AB$17-$M$17),幹材積成長量!$V$7:$V$148,0),MATCH($G192,幹材積成長量!$V$7:$X$7,0)))),0)</f>
        <v>0</v>
      </c>
      <c r="AC192" s="187">
        <f>IFERROR(IF($F192="地位Ⅰ",INDEX(幹材積成長量!$S$7:$U$148,MATCH(【入力】吸収量・排出量算定シート!$H192+(AC$17-$M$17),幹材積成長量!$S$7:$S$148,0),MATCH($G192,幹材積成長量!$S$7:$U$7,0)),IF($F192="地位Ⅲ",INDEX(幹材積成長量!$Y$7:$AA$148,MATCH(【入力】吸収量・排出量算定シート!$H192+(AC$17-$M$17),幹材積成長量!$Y$7:$Y$148,0),MATCH($G192,幹材積成長量!$Y$7:$AA$7,0)),INDEX(幹材積成長量!$V$7:$X$148,MATCH(【入力】吸収量・排出量算定シート!$H192+(AC$17-$M$17),幹材積成長量!$V$7:$V$148,0),MATCH($G192,幹材積成長量!$V$7:$X$7,0)))),0)</f>
        <v>0</v>
      </c>
      <c r="AD192" s="2">
        <f>IFERROR(INDEX('BEF（拡大係数）'!$A$4:$AO$154,MATCH(【入力】吸収量・排出量算定シート!$H192,'BEF（拡大係数）'!$A$4:$A$154,0),MATCH($G192,'BEF（拡大係数）'!$A$4:$AO$4,0)),0)</f>
        <v>0</v>
      </c>
      <c r="AE192" s="2">
        <f>IFERROR(INDEX('BEF（拡大係数）'!$A$4:$AO$154,MATCH(【入力】吸収量・排出量算定シート!$H192,'BEF（拡大係数）'!$A$4:$A$154,0),MATCH($G192,'BEF（拡大係数）'!$A$4:$AO$4,0)),0)</f>
        <v>0</v>
      </c>
      <c r="AF192" s="2">
        <f>IFERROR(INDEX('BEF（拡大係数）'!$A$4:$AO$154,MATCH(【入力】吸収量・排出量算定シート!$H192,'BEF（拡大係数）'!$A$4:$A$154,0),MATCH($G192,'BEF（拡大係数）'!$A$4:$AO$4,0)),0)</f>
        <v>0</v>
      </c>
      <c r="AG192" s="2">
        <f>IFERROR(INDEX('BEF（拡大係数）'!$A$4:$AO$154,MATCH(【入力】吸収量・排出量算定シート!$H192,'BEF（拡大係数）'!$A$4:$A$154,0),MATCH($G192,'BEF（拡大係数）'!$A$4:$AO$4,0)),0)</f>
        <v>0</v>
      </c>
      <c r="AH192" s="2">
        <f>IFERROR(INDEX('BEF（拡大係数）'!$A$4:$AO$154,MATCH(【入力】吸収量・排出量算定シート!$H192,'BEF（拡大係数）'!$A$4:$A$154,0),MATCH($G192,'BEF（拡大係数）'!$A$4:$AO$4,0)),0)</f>
        <v>0</v>
      </c>
      <c r="AI192" s="2">
        <f>IFERROR(INDEX('BEF（拡大係数）'!$A$4:$AO$154,MATCH(【入力】吸収量・排出量算定シート!$H192,'BEF（拡大係数）'!$A$4:$A$154,0),MATCH($G192,'BEF（拡大係数）'!$A$4:$AO$4,0)),0)</f>
        <v>0</v>
      </c>
      <c r="AJ192" s="2">
        <f>IFERROR(INDEX('BEF（拡大係数）'!$A$4:$AO$154,MATCH(【入力】吸収量・排出量算定シート!$H192,'BEF（拡大係数）'!$A$4:$A$154,0),MATCH($G192,'BEF（拡大係数）'!$A$4:$AO$4,0)),0)</f>
        <v>0</v>
      </c>
      <c r="AK192" s="2">
        <f>IFERROR(INDEX('BEF（拡大係数）'!$A$4:$AO$154,MATCH(【入力】吸収量・排出量算定シート!$H192,'BEF（拡大係数）'!$A$4:$A$154,0),MATCH($G192,'BEF（拡大係数）'!$A$4:$AO$4,0)),0)</f>
        <v>0</v>
      </c>
      <c r="AL192" s="2">
        <f>IFERROR(INDEX('BEF（拡大係数）'!$A$4:$AO$154,MATCH(【入力】吸収量・排出量算定シート!$H192,'BEF（拡大係数）'!$A$4:$A$154,0),MATCH($G192,'BEF（拡大係数）'!$A$4:$AO$4,0)),0)</f>
        <v>0</v>
      </c>
      <c r="AM192" s="2">
        <f>IFERROR(INDEX('BEF（拡大係数）'!$A$4:$AO$154,MATCH(【入力】吸収量・排出量算定シート!$H192,'BEF（拡大係数）'!$A$4:$A$154,0),MATCH($G192,'BEF（拡大係数）'!$A$4:$AO$4,0)),0)</f>
        <v>0</v>
      </c>
      <c r="AN192" s="2">
        <f>IFERROR(INDEX('BEF（拡大係数）'!$A$4:$AO$154,MATCH(【入力】吸収量・排出量算定シート!$H192,'BEF（拡大係数）'!$A$4:$A$154,0),MATCH($G192,'BEF（拡大係数）'!$A$4:$AO$4,0)),0)</f>
        <v>0</v>
      </c>
      <c r="AO192" s="2">
        <f>IFERROR(INDEX('BEF（拡大係数）'!$A$4:$AO$154,MATCH(【入力】吸収量・排出量算定シート!$H192,'BEF（拡大係数）'!$A$4:$A$154,0),MATCH($G192,'BEF（拡大係数）'!$A$4:$AO$4,0)),0)</f>
        <v>0</v>
      </c>
      <c r="AP192" s="2">
        <f>IFERROR(INDEX('BEF（拡大係数）'!$A$4:$AO$154,MATCH(【入力】吸収量・排出量算定シート!$H192,'BEF（拡大係数）'!$A$4:$A$154,0),MATCH($G192,'BEF（拡大係数）'!$A$4:$AO$4,0)),0)</f>
        <v>0</v>
      </c>
      <c r="AQ192" s="2">
        <f>IFERROR(INDEX('BEF（拡大係数）'!$A$4:$AO$154,MATCH(【入力】吸収量・排出量算定シート!$H192,'BEF（拡大係数）'!$A$4:$A$154,0),MATCH($G192,'BEF（拡大係数）'!$A$4:$AO$4,0)),0)</f>
        <v>0</v>
      </c>
      <c r="AR192" s="2">
        <f>IFERROR(INDEX('BEF（拡大係数）'!$A$4:$AO$154,MATCH(【入力】吸収量・排出量算定シート!$H192,'BEF（拡大係数）'!$A$4:$A$154,0),MATCH($G192,'BEF（拡大係数）'!$A$4:$AO$4,0)),0)</f>
        <v>0</v>
      </c>
      <c r="AS192" s="2">
        <f>IFERROR(INDEX('BEF（拡大係数）'!$A$4:$AO$154,MATCH(【入力】吸収量・排出量算定シート!$H192,'BEF（拡大係数）'!$A$4:$A$154,0),MATCH($G192,'BEF（拡大係数）'!$A$4:$AO$4,0)),0)</f>
        <v>0</v>
      </c>
      <c r="AT192" s="2">
        <f>IFERROR(INDEX('BEF（拡大係数）'!$A$4:$AO$154,MATCH(【入力】吸収量・排出量算定シート!$H192,'BEF（拡大係数）'!$A$4:$A$154,0),MATCH($G192,'BEF（拡大係数）'!$A$4:$AO$4,0)),0)</f>
        <v>0</v>
      </c>
      <c r="AU192" s="2">
        <f>IFERROR(VLOOKUP($G192,パラメータ_オリジナル!$B$6:$G$45,4,FALSE),0)</f>
        <v>0</v>
      </c>
      <c r="AV192" s="2">
        <f>IFERROR(VLOOKUP($G192,パラメータ_オリジナル!$B$6:$G$45,5,FALSE),0)</f>
        <v>0</v>
      </c>
      <c r="AW192" s="2">
        <f>IFERROR(VLOOKUP($G192,パラメータ_オリジナル!$B$6:$G$45,6,FALSE),0)</f>
        <v>0</v>
      </c>
      <c r="AX192" s="125">
        <f t="shared" si="318"/>
        <v>0</v>
      </c>
      <c r="AY192" s="125">
        <f t="shared" si="319"/>
        <v>0</v>
      </c>
      <c r="AZ192" s="125">
        <f t="shared" si="320"/>
        <v>0</v>
      </c>
      <c r="BA192" s="125">
        <f t="shared" si="321"/>
        <v>0</v>
      </c>
      <c r="BB192" s="125">
        <f t="shared" si="322"/>
        <v>0</v>
      </c>
      <c r="BC192" s="125">
        <f t="shared" si="323"/>
        <v>0</v>
      </c>
      <c r="BD192" s="125">
        <f t="shared" si="324"/>
        <v>0</v>
      </c>
      <c r="BE192" s="125">
        <f t="shared" si="325"/>
        <v>0</v>
      </c>
      <c r="BF192" s="125">
        <f t="shared" si="326"/>
        <v>0</v>
      </c>
      <c r="BG192" s="125">
        <f t="shared" si="327"/>
        <v>0</v>
      </c>
      <c r="BH192" s="125">
        <f t="shared" si="328"/>
        <v>0</v>
      </c>
      <c r="BI192" s="125">
        <f t="shared" si="329"/>
        <v>0</v>
      </c>
      <c r="BJ192" s="125">
        <f t="shared" si="330"/>
        <v>0</v>
      </c>
      <c r="BK192" s="125">
        <f t="shared" si="331"/>
        <v>0</v>
      </c>
      <c r="BL192" s="125">
        <f t="shared" si="332"/>
        <v>0</v>
      </c>
      <c r="BM192" s="125">
        <f t="shared" si="333"/>
        <v>0</v>
      </c>
      <c r="BN192" s="125">
        <f t="shared" si="334"/>
        <v>0</v>
      </c>
      <c r="BO192" s="125">
        <f t="shared" si="335"/>
        <v>0</v>
      </c>
      <c r="BP192" s="125">
        <f t="shared" si="336"/>
        <v>0</v>
      </c>
      <c r="BQ192" s="125">
        <f t="shared" si="337"/>
        <v>0</v>
      </c>
      <c r="BR192" s="125">
        <f t="shared" si="338"/>
        <v>0</v>
      </c>
      <c r="BS192" s="125">
        <f t="shared" si="339"/>
        <v>0</v>
      </c>
      <c r="BT192" s="125">
        <f t="shared" si="340"/>
        <v>0</v>
      </c>
      <c r="BU192" s="125">
        <f t="shared" si="341"/>
        <v>0</v>
      </c>
      <c r="BV192" s="125">
        <f t="shared" si="342"/>
        <v>0</v>
      </c>
      <c r="BW192" s="125">
        <f t="shared" si="343"/>
        <v>0</v>
      </c>
      <c r="BX192" s="125">
        <f t="shared" si="344"/>
        <v>0</v>
      </c>
      <c r="BY192" s="125">
        <f t="shared" si="345"/>
        <v>0</v>
      </c>
      <c r="BZ192" s="125">
        <f t="shared" si="346"/>
        <v>0</v>
      </c>
      <c r="CA192" s="125">
        <f t="shared" si="347"/>
        <v>0</v>
      </c>
      <c r="CB192" s="125">
        <f t="shared" si="348"/>
        <v>0</v>
      </c>
      <c r="CC192" s="125">
        <f t="shared" si="349"/>
        <v>0</v>
      </c>
      <c r="CD192" s="125">
        <f t="shared" si="350"/>
        <v>0</v>
      </c>
      <c r="CE192" s="125">
        <f t="shared" si="351"/>
        <v>0</v>
      </c>
      <c r="CF192" s="2">
        <f>IFERROR(IF($F192="地位Ⅰ",INDEX(幹材積成長量!$I$7:$K$148,MATCH((【入力】吸収量・排出量算定シート!$H192+(【入力】吸収量・排出量算定シート!CF$17-【入力】吸収量・排出量算定シート!$CF$17)),幹材積成長量!$I$7:$I$148,0),MATCH(【入力】吸収量・排出量算定シート!$G192,幹材積成長量!$I$7:$K$7,0)),IF($F192="地位Ⅲ",INDEX(幹材積成長量!$O$7:$Q$148,MATCH((【入力】吸収量・排出量算定シート!$H192+(【入力】吸収量・排出量算定シート!CF$17-【入力】吸収量・排出量算定シート!$CF$17)),幹材積成長量!$O$7:$O$148,0),MATCH(【入力】吸収量・排出量算定シート!$G192,幹材積成長量!$O$7:$Q$7,0)),INDEX(幹材積成長量!$L$7:$N$148,MATCH((【入力】吸収量・排出量算定シート!$H192+(【入力】吸収量・排出量算定シート!CF$17-【入力】吸収量・排出量算定シート!$CF$17)),幹材積成長量!$L$7:$L$148,0),MATCH(【入力】吸収量・排出量算定シート!$G192,幹材積成長量!$L$7:$N$7,0)))),0)</f>
        <v>0</v>
      </c>
      <c r="CG192" s="2">
        <f>IFERROR(IF($F192="地位Ⅰ",INDEX(幹材積成長量!$I$7:$K$148,MATCH((【入力】吸収量・排出量算定シート!$H192+(【入力】吸収量・排出量算定シート!CG$17-【入力】吸収量・排出量算定シート!$CF$17)),幹材積成長量!$I$7:$I$148,0),MATCH(【入力】吸収量・排出量算定シート!$G192,幹材積成長量!$I$7:$K$7,0)),IF($F192="地位Ⅲ",INDEX(幹材積成長量!$O$7:$Q$148,MATCH((【入力】吸収量・排出量算定シート!$H192+(【入力】吸収量・排出量算定シート!CG$17-【入力】吸収量・排出量算定シート!$CF$17)),幹材積成長量!$O$7:$O$148,0),MATCH(【入力】吸収量・排出量算定シート!$G192,幹材積成長量!$O$7:$Q$7,0)),INDEX(幹材積成長量!$L$7:$N$148,MATCH((【入力】吸収量・排出量算定シート!$H192+(【入力】吸収量・排出量算定シート!CG$17-【入力】吸収量・排出量算定シート!$CF$17)),幹材積成長量!$L$7:$L$148,0),MATCH(【入力】吸収量・排出量算定シート!$G192,幹材積成長量!$L$7:$N$7,0)))),0)</f>
        <v>0</v>
      </c>
      <c r="CH192" s="2">
        <f>IFERROR(IF($F192="地位Ⅰ",INDEX(幹材積成長量!$I$7:$K$148,MATCH((【入力】吸収量・排出量算定シート!$H192+(【入力】吸収量・排出量算定シート!CH$17-【入力】吸収量・排出量算定シート!$CF$17)),幹材積成長量!$I$7:$I$148,0),MATCH(【入力】吸収量・排出量算定シート!$G192,幹材積成長量!$I$7:$K$7,0)),IF($F192="地位Ⅲ",INDEX(幹材積成長量!$O$7:$Q$148,MATCH((【入力】吸収量・排出量算定シート!$H192+(【入力】吸収量・排出量算定シート!CH$17-【入力】吸収量・排出量算定シート!$CF$17)),幹材積成長量!$O$7:$O$148,0),MATCH(【入力】吸収量・排出量算定シート!$G192,幹材積成長量!$O$7:$Q$7,0)),INDEX(幹材積成長量!$L$7:$N$148,MATCH((【入力】吸収量・排出量算定シート!$H192+(【入力】吸収量・排出量算定シート!CH$17-【入力】吸収量・排出量算定シート!$CF$17)),幹材積成長量!$L$7:$L$148,0),MATCH(【入力】吸収量・排出量算定シート!$G192,幹材積成長量!$L$7:$N$7,0)))),0)</f>
        <v>0</v>
      </c>
      <c r="CI192" s="2">
        <f>IFERROR(IF($F192="地位Ⅰ",INDEX(幹材積成長量!$I$7:$K$148,MATCH((【入力】吸収量・排出量算定シート!$H192+(【入力】吸収量・排出量算定シート!CI$17-【入力】吸収量・排出量算定シート!$CF$17)),幹材積成長量!$I$7:$I$148,0),MATCH(【入力】吸収量・排出量算定シート!$G192,幹材積成長量!$I$7:$K$7,0)),IF($F192="地位Ⅲ",INDEX(幹材積成長量!$O$7:$Q$148,MATCH((【入力】吸収量・排出量算定シート!$H192+(【入力】吸収量・排出量算定シート!CI$17-【入力】吸収量・排出量算定シート!$CF$17)),幹材積成長量!$O$7:$O$148,0),MATCH(【入力】吸収量・排出量算定シート!$G192,幹材積成長量!$O$7:$Q$7,0)),INDEX(幹材積成長量!$L$7:$N$148,MATCH((【入力】吸収量・排出量算定シート!$H192+(【入力】吸収量・排出量算定シート!CI$17-【入力】吸収量・排出量算定シート!$CF$17)),幹材積成長量!$L$7:$L$148,0),MATCH(【入力】吸収量・排出量算定シート!$G192,幹材積成長量!$L$7:$N$7,0)))),0)</f>
        <v>0</v>
      </c>
      <c r="CJ192" s="2">
        <f>IFERROR(IF($F192="地位Ⅰ",INDEX(幹材積成長量!$I$7:$K$148,MATCH((【入力】吸収量・排出量算定シート!$H192+(【入力】吸収量・排出量算定シート!CJ$17-【入力】吸収量・排出量算定シート!$CF$17)),幹材積成長量!$I$7:$I$148,0),MATCH(【入力】吸収量・排出量算定シート!$G192,幹材積成長量!$I$7:$K$7,0)),IF($F192="地位Ⅲ",INDEX(幹材積成長量!$O$7:$Q$148,MATCH((【入力】吸収量・排出量算定シート!$H192+(【入力】吸収量・排出量算定シート!CJ$17-【入力】吸収量・排出量算定シート!$CF$17)),幹材積成長量!$O$7:$O$148,0),MATCH(【入力】吸収量・排出量算定シート!$G192,幹材積成長量!$O$7:$Q$7,0)),INDEX(幹材積成長量!$L$7:$N$148,MATCH((【入力】吸収量・排出量算定シート!$H192+(【入力】吸収量・排出量算定シート!CJ$17-【入力】吸収量・排出量算定シート!$CF$17)),幹材積成長量!$L$7:$L$148,0),MATCH(【入力】吸収量・排出量算定シート!$G192,幹材積成長量!$L$7:$N$7,0)))),0)</f>
        <v>0</v>
      </c>
      <c r="CK192" s="2">
        <f>IFERROR(IF($F192="地位Ⅰ",INDEX(幹材積成長量!$I$7:$K$148,MATCH((【入力】吸収量・排出量算定シート!$H192+(【入力】吸収量・排出量算定シート!CK$17-【入力】吸収量・排出量算定シート!$CF$17)),幹材積成長量!$I$7:$I$148,0),MATCH(【入力】吸収量・排出量算定シート!$G192,幹材積成長量!$I$7:$K$7,0)),IF($F192="地位Ⅲ",INDEX(幹材積成長量!$O$7:$Q$148,MATCH((【入力】吸収量・排出量算定シート!$H192+(【入力】吸収量・排出量算定シート!CK$17-【入力】吸収量・排出量算定シート!$CF$17)),幹材積成長量!$O$7:$O$148,0),MATCH(【入力】吸収量・排出量算定シート!$G192,幹材積成長量!$O$7:$Q$7,0)),INDEX(幹材積成長量!$L$7:$N$148,MATCH((【入力】吸収量・排出量算定シート!$H192+(【入力】吸収量・排出量算定シート!CK$17-【入力】吸収量・排出量算定シート!$CF$17)),幹材積成長量!$L$7:$L$148,0),MATCH(【入力】吸収量・排出量算定シート!$G192,幹材積成長量!$L$7:$N$7,0)))),0)</f>
        <v>0</v>
      </c>
      <c r="CL192" s="2">
        <f>IFERROR(IF($F192="地位Ⅰ",INDEX(幹材積成長量!$I$7:$K$148,MATCH((【入力】吸収量・排出量算定シート!$H192+(【入力】吸収量・排出量算定シート!CL$17-【入力】吸収量・排出量算定シート!$CF$17)),幹材積成長量!$I$7:$I$148,0),MATCH(【入力】吸収量・排出量算定シート!$G192,幹材積成長量!$I$7:$K$7,0)),IF($F192="地位Ⅲ",INDEX(幹材積成長量!$O$7:$Q$148,MATCH((【入力】吸収量・排出量算定シート!$H192+(【入力】吸収量・排出量算定シート!CL$17-【入力】吸収量・排出量算定シート!$CF$17)),幹材積成長量!$O$7:$O$148,0),MATCH(【入力】吸収量・排出量算定シート!$G192,幹材積成長量!$O$7:$Q$7,0)),INDEX(幹材積成長量!$L$7:$N$148,MATCH((【入力】吸収量・排出量算定シート!$H192+(【入力】吸収量・排出量算定シート!CL$17-【入力】吸収量・排出量算定シート!$CF$17)),幹材積成長量!$L$7:$L$148,0),MATCH(【入力】吸収量・排出量算定シート!$G192,幹材積成長量!$L$7:$N$7,0)))),0)</f>
        <v>0</v>
      </c>
      <c r="CM192" s="2">
        <f>IFERROR(IF($F192="地位Ⅰ",INDEX(幹材積成長量!$I$7:$K$148,MATCH((【入力】吸収量・排出量算定シート!$H192+(【入力】吸収量・排出量算定シート!CM$17-【入力】吸収量・排出量算定シート!$CF$17)),幹材積成長量!$I$7:$I$148,0),MATCH(【入力】吸収量・排出量算定シート!$G192,幹材積成長量!$I$7:$K$7,0)),IF($F192="地位Ⅲ",INDEX(幹材積成長量!$O$7:$Q$148,MATCH((【入力】吸収量・排出量算定シート!$H192+(【入力】吸収量・排出量算定シート!CM$17-【入力】吸収量・排出量算定シート!$CF$17)),幹材積成長量!$O$7:$O$148,0),MATCH(【入力】吸収量・排出量算定シート!$G192,幹材積成長量!$O$7:$Q$7,0)),INDEX(幹材積成長量!$L$7:$N$148,MATCH((【入力】吸収量・排出量算定シート!$H192+(【入力】吸収量・排出量算定シート!CM$17-【入力】吸収量・排出量算定シート!$CF$17)),幹材積成長量!$L$7:$L$148,0),MATCH(【入力】吸収量・排出量算定シート!$G192,幹材積成長量!$L$7:$N$7,0)))),0)</f>
        <v>0</v>
      </c>
      <c r="CN192" s="2">
        <f>IFERROR(IF($F192="地位Ⅰ",INDEX(幹材積成長量!$I$7:$K$148,MATCH((【入力】吸収量・排出量算定シート!$H192+(【入力】吸収量・排出量算定シート!CN$17-【入力】吸収量・排出量算定シート!$CF$17)),幹材積成長量!$I$7:$I$148,0),MATCH(【入力】吸収量・排出量算定シート!$G192,幹材積成長量!$I$7:$K$7,0)),IF($F192="地位Ⅲ",INDEX(幹材積成長量!$O$7:$Q$148,MATCH((【入力】吸収量・排出量算定シート!$H192+(【入力】吸収量・排出量算定シート!CN$17-【入力】吸収量・排出量算定シート!$CF$17)),幹材積成長量!$O$7:$O$148,0),MATCH(【入力】吸収量・排出量算定シート!$G192,幹材積成長量!$O$7:$Q$7,0)),INDEX(幹材積成長量!$L$7:$N$148,MATCH((【入力】吸収量・排出量算定シート!$H192+(【入力】吸収量・排出量算定シート!CN$17-【入力】吸収量・排出量算定シート!$CF$17)),幹材積成長量!$L$7:$L$148,0),MATCH(【入力】吸収量・排出量算定シート!$G192,幹材積成長量!$L$7:$N$7,0)))),0)</f>
        <v>0</v>
      </c>
      <c r="CO192" s="2">
        <f>IFERROR(IF($F192="地位Ⅰ",INDEX(幹材積成長量!$I$7:$K$148,MATCH((【入力】吸収量・排出量算定シート!$H192+(【入力】吸収量・排出量算定シート!CO$17-【入力】吸収量・排出量算定シート!$CF$17)),幹材積成長量!$I$7:$I$148,0),MATCH(【入力】吸収量・排出量算定シート!$G192,幹材積成長量!$I$7:$K$7,0)),IF($F192="地位Ⅲ",INDEX(幹材積成長量!$O$7:$Q$148,MATCH((【入力】吸収量・排出量算定シート!$H192+(【入力】吸収量・排出量算定シート!CO$17-【入力】吸収量・排出量算定シート!$CF$17)),幹材積成長量!$O$7:$O$148,0),MATCH(【入力】吸収量・排出量算定シート!$G192,幹材積成長量!$O$7:$Q$7,0)),INDEX(幹材積成長量!$L$7:$N$148,MATCH((【入力】吸収量・排出量算定シート!$H192+(【入力】吸収量・排出量算定シート!CO$17-【入力】吸収量・排出量算定シート!$CF$17)),幹材積成長量!$L$7:$L$148,0),MATCH(【入力】吸収量・排出量算定シート!$G192,幹材積成長量!$L$7:$N$7,0)))),0)</f>
        <v>0</v>
      </c>
      <c r="CP192" s="2">
        <f>IFERROR(IF($F192="地位Ⅰ",INDEX(幹材積成長量!$I$7:$K$148,MATCH((【入力】吸収量・排出量算定シート!$H192+(【入力】吸収量・排出量算定シート!CP$17-【入力】吸収量・排出量算定シート!$CF$17)),幹材積成長量!$I$7:$I$148,0),MATCH(【入力】吸収量・排出量算定シート!$G192,幹材積成長量!$I$7:$K$7,0)),IF($F192="地位Ⅲ",INDEX(幹材積成長量!$O$7:$Q$148,MATCH((【入力】吸収量・排出量算定シート!$H192+(【入力】吸収量・排出量算定シート!CP$17-【入力】吸収量・排出量算定シート!$CF$17)),幹材積成長量!$O$7:$O$148,0),MATCH(【入力】吸収量・排出量算定シート!$G192,幹材積成長量!$O$7:$Q$7,0)),INDEX(幹材積成長量!$L$7:$N$148,MATCH((【入力】吸収量・排出量算定シート!$H192+(【入力】吸収量・排出量算定シート!CP$17-【入力】吸収量・排出量算定シート!$CF$17)),幹材積成長量!$L$7:$L$148,0),MATCH(【入力】吸収量・排出量算定シート!$G192,幹材積成長量!$L$7:$N$7,0)))),0)</f>
        <v>0</v>
      </c>
      <c r="CQ192" s="2">
        <f>IFERROR(IF($F192="地位Ⅰ",INDEX(幹材積成長量!$I$7:$K$148,MATCH((【入力】吸収量・排出量算定シート!$H192+(【入力】吸収量・排出量算定シート!CQ$17-【入力】吸収量・排出量算定シート!$CF$17)),幹材積成長量!$I$7:$I$148,0),MATCH(【入力】吸収量・排出量算定シート!$G192,幹材積成長量!$I$7:$K$7,0)),IF($F192="地位Ⅲ",INDEX(幹材積成長量!$O$7:$Q$148,MATCH((【入力】吸収量・排出量算定シート!$H192+(【入力】吸収量・排出量算定シート!CQ$17-【入力】吸収量・排出量算定シート!$CF$17)),幹材積成長量!$O$7:$O$148,0),MATCH(【入力】吸収量・排出量算定シート!$G192,幹材積成長量!$O$7:$Q$7,0)),INDEX(幹材積成長量!$L$7:$N$148,MATCH((【入力】吸収量・排出量算定シート!$H192+(【入力】吸収量・排出量算定シート!CQ$17-【入力】吸収量・排出量算定シート!$CF$17)),幹材積成長量!$L$7:$L$148,0),MATCH(【入力】吸収量・排出量算定シート!$G192,幹材積成長量!$L$7:$N$7,0)))),0)</f>
        <v>0</v>
      </c>
      <c r="CR192" s="2">
        <f>IFERROR(IF($F192="地位Ⅰ",INDEX(幹材積成長量!$I$7:$K$148,MATCH((【入力】吸収量・排出量算定シート!$H192+(【入力】吸収量・排出量算定シート!CR$17-【入力】吸収量・排出量算定シート!$CF$17)),幹材積成長量!$I$7:$I$148,0),MATCH(【入力】吸収量・排出量算定シート!$G192,幹材積成長量!$I$7:$K$7,0)),IF($F192="地位Ⅲ",INDEX(幹材積成長量!$O$7:$Q$148,MATCH((【入力】吸収量・排出量算定シート!$H192+(【入力】吸収量・排出量算定シート!CR$17-【入力】吸収量・排出量算定シート!$CF$17)),幹材積成長量!$O$7:$O$148,0),MATCH(【入力】吸収量・排出量算定シート!$G192,幹材積成長量!$O$7:$Q$7,0)),INDEX(幹材積成長量!$L$7:$N$148,MATCH((【入力】吸収量・排出量算定シート!$H192+(【入力】吸収量・排出量算定シート!CR$17-【入力】吸収量・排出量算定シート!$CF$17)),幹材積成長量!$L$7:$L$148,0),MATCH(【入力】吸収量・排出量算定シート!$G192,幹材積成長量!$L$7:$N$7,0)))),0)</f>
        <v>0</v>
      </c>
      <c r="CS192" s="2">
        <f>IFERROR(IF($F192="地位Ⅰ",INDEX(幹材積成長量!$I$7:$K$148,MATCH((【入力】吸収量・排出量算定シート!$H192+(【入力】吸収量・排出量算定シート!CS$17-【入力】吸収量・排出量算定シート!$CF$17)),幹材積成長量!$I$7:$I$148,0),MATCH(【入力】吸収量・排出量算定シート!$G192,幹材積成長量!$I$7:$K$7,0)),IF($F192="地位Ⅲ",INDEX(幹材積成長量!$O$7:$Q$148,MATCH((【入力】吸収量・排出量算定シート!$H192+(【入力】吸収量・排出量算定シート!CS$17-【入力】吸収量・排出量算定シート!$CF$17)),幹材積成長量!$O$7:$O$148,0),MATCH(【入力】吸収量・排出量算定シート!$G192,幹材積成長量!$O$7:$Q$7,0)),INDEX(幹材積成長量!$L$7:$N$148,MATCH((【入力】吸収量・排出量算定シート!$H192+(【入力】吸収量・排出量算定シート!CS$17-【入力】吸収量・排出量算定シート!$CF$17)),幹材積成長量!$L$7:$L$148,0),MATCH(【入力】吸収量・排出量算定シート!$G192,幹材積成長量!$L$7:$N$7,0)))),0)</f>
        <v>0</v>
      </c>
      <c r="CT192" s="2">
        <f>IFERROR(IF($F192="地位Ⅰ",INDEX(幹材積成長量!$I$7:$K$148,MATCH((【入力】吸収量・排出量算定シート!$H192+(【入力】吸収量・排出量算定シート!CT$17-【入力】吸収量・排出量算定シート!$CF$17)),幹材積成長量!$I$7:$I$148,0),MATCH(【入力】吸収量・排出量算定シート!$G192,幹材積成長量!$I$7:$K$7,0)),IF($F192="地位Ⅲ",INDEX(幹材積成長量!$O$7:$Q$148,MATCH((【入力】吸収量・排出量算定シート!$H192+(【入力】吸収量・排出量算定シート!CT$17-【入力】吸収量・排出量算定シート!$CF$17)),幹材積成長量!$O$7:$O$148,0),MATCH(【入力】吸収量・排出量算定シート!$G192,幹材積成長量!$O$7:$Q$7,0)),INDEX(幹材積成長量!$L$7:$N$148,MATCH((【入力】吸収量・排出量算定シート!$H192+(【入力】吸収量・排出量算定シート!CT$17-【入力】吸収量・排出量算定シート!$CF$17)),幹材積成長量!$L$7:$L$148,0),MATCH(【入力】吸収量・排出量算定シート!$G192,幹材積成長量!$L$7:$N$7,0)))),0)</f>
        <v>0</v>
      </c>
      <c r="CU192" s="2">
        <f>IFERROR(IF($F192="地位Ⅰ",INDEX(幹材積成長量!$I$7:$K$148,MATCH((【入力】吸収量・排出量算定シート!$H192+(【入力】吸収量・排出量算定シート!CU$17-【入力】吸収量・排出量算定シート!$CF$17)),幹材積成長量!$I$7:$I$148,0),MATCH(【入力】吸収量・排出量算定シート!$G192,幹材積成長量!$I$7:$K$7,0)),IF($F192="地位Ⅲ",INDEX(幹材積成長量!$O$7:$Q$148,MATCH((【入力】吸収量・排出量算定シート!$H192+(【入力】吸収量・排出量算定シート!CU$17-【入力】吸収量・排出量算定シート!$CF$17)),幹材積成長量!$O$7:$O$148,0),MATCH(【入力】吸収量・排出量算定シート!$G192,幹材積成長量!$O$7:$Q$7,0)),INDEX(幹材積成長量!$L$7:$N$148,MATCH((【入力】吸収量・排出量算定シート!$H192+(【入力】吸収量・排出量算定シート!CU$17-【入力】吸収量・排出量算定シート!$CF$17)),幹材積成長量!$L$7:$L$148,0),MATCH(【入力】吸収量・排出量算定シート!$G192,幹材積成長量!$L$7:$N$7,0)))),0)</f>
        <v>0</v>
      </c>
      <c r="CV192" s="2">
        <f>IFERROR(IF($F192="地位Ⅰ",INDEX(幹材積成長量!$I$7:$K$148,MATCH((【入力】吸収量・排出量算定シート!$H192+(【入力】吸収量・排出量算定シート!CV$17-【入力】吸収量・排出量算定シート!$CF$17)),幹材積成長量!$I$7:$I$148,0),MATCH(【入力】吸収量・排出量算定シート!$G192,幹材積成長量!$I$7:$K$7,0)),IF($F192="地位Ⅲ",INDEX(幹材積成長量!$O$7:$Q$148,MATCH((【入力】吸収量・排出量算定シート!$H192+(【入力】吸収量・排出量算定シート!CV$17-【入力】吸収量・排出量算定シート!$CF$17)),幹材積成長量!$O$7:$O$148,0),MATCH(【入力】吸収量・排出量算定シート!$G192,幹材積成長量!$O$7:$Q$7,0)),INDEX(幹材積成長量!$L$7:$N$148,MATCH((【入力】吸収量・排出量算定シート!$H192+(【入力】吸収量・排出量算定シート!CV$17-【入力】吸収量・排出量算定シート!$CF$17)),幹材積成長量!$L$7:$L$148,0),MATCH(【入力】吸収量・排出量算定シート!$G192,幹材積成長量!$L$7:$N$7,0)))),0)</f>
        <v>0</v>
      </c>
      <c r="CW192" s="2">
        <f t="shared" si="352"/>
        <v>0</v>
      </c>
      <c r="CX192" s="2">
        <f t="shared" si="353"/>
        <v>0</v>
      </c>
      <c r="CY192" s="2">
        <f t="shared" si="354"/>
        <v>0</v>
      </c>
      <c r="CZ192" s="2">
        <f t="shared" si="355"/>
        <v>0</v>
      </c>
      <c r="DA192" s="2">
        <f t="shared" si="356"/>
        <v>0</v>
      </c>
      <c r="DB192" s="2">
        <f t="shared" si="357"/>
        <v>0</v>
      </c>
      <c r="DC192" s="2">
        <f t="shared" si="358"/>
        <v>0</v>
      </c>
      <c r="DD192" s="2">
        <f t="shared" si="359"/>
        <v>0</v>
      </c>
      <c r="DE192" s="2">
        <f t="shared" si="360"/>
        <v>0</v>
      </c>
      <c r="DF192" s="2">
        <f t="shared" si="361"/>
        <v>0</v>
      </c>
      <c r="DG192" s="2">
        <f t="shared" si="362"/>
        <v>0</v>
      </c>
      <c r="DH192" s="2">
        <f t="shared" si="363"/>
        <v>0</v>
      </c>
      <c r="DI192" s="2">
        <f t="shared" si="364"/>
        <v>0</v>
      </c>
      <c r="DJ192" s="2">
        <f t="shared" si="365"/>
        <v>0</v>
      </c>
      <c r="DK192" s="2">
        <f t="shared" si="366"/>
        <v>0</v>
      </c>
      <c r="DL192" s="2">
        <f t="shared" si="367"/>
        <v>0</v>
      </c>
      <c r="DM192" s="2">
        <f t="shared" si="368"/>
        <v>0</v>
      </c>
      <c r="DN192" s="187">
        <f>IFERROR(IF($F192="地位Ⅰ",INDEX(幹材積成長量!$AE$7:$AG$14,8,MATCH(【入力】吸収量・排出量算定シート!$G192,幹材積成長量!$AE$7:$AG$7,0)),IF($F192="地位Ⅲ",INDEX(幹材積成長量!$AK$7:$AM$14,8,MATCH(【入力】吸収量・排出量算定シート!$G192,幹材積成長量!$AK$7:$AM$7,0)),INDEX(幹材積成長量!$AH$7:$AJ$14,8,MATCH(【入力】吸収量・排出量算定シート!$G192,幹材積成長量!$AH$7:$AJ$7,0)))),0)</f>
        <v>0</v>
      </c>
      <c r="DO192" s="187">
        <f>IFERROR(IF($F192="地位Ⅰ",INDEX(幹材積成長量!$AE$7:$AG$14,8,MATCH(【入力】吸収量・排出量算定シート!$G192,幹材積成長量!$AE$7:$AG$7,0)),IF($F192="地位Ⅲ",INDEX(幹材積成長量!$AK$7:$AM$14,8,MATCH(【入力】吸収量・排出量算定シート!$G192,幹材積成長量!$AK$7:$AM$7,0)),INDEX(幹材積成長量!$AH$7:$AJ$14,8,MATCH(【入力】吸収量・排出量算定シート!$G192,幹材積成長量!$AH$7:$AJ$7,0)))),0)</f>
        <v>0</v>
      </c>
      <c r="DP192" s="187">
        <f>IFERROR(IF($F192="地位Ⅰ",INDEX(幹材積成長量!$AE$7:$AG$14,8,MATCH(【入力】吸収量・排出量算定シート!$G192,幹材積成長量!$AE$7:$AG$7,0)),IF($F192="地位Ⅲ",INDEX(幹材積成長量!$AK$7:$AM$14,8,MATCH(【入力】吸収量・排出量算定シート!$G192,幹材積成長量!$AK$7:$AM$7,0)),INDEX(幹材積成長量!$AH$7:$AJ$14,8,MATCH(【入力】吸収量・排出量算定シート!$G192,幹材積成長量!$AH$7:$AJ$7,0)))),0)</f>
        <v>0</v>
      </c>
      <c r="DQ192" s="187">
        <f>IFERROR(IF($F192="地位Ⅰ",INDEX(幹材積成長量!$AE$7:$AG$14,8,MATCH(【入力】吸収量・排出量算定シート!$G192,幹材積成長量!$AE$7:$AG$7,0)),IF($F192="地位Ⅲ",INDEX(幹材積成長量!$AK$7:$AM$14,8,MATCH(【入力】吸収量・排出量算定シート!$G192,幹材積成長量!$AK$7:$AM$7,0)),INDEX(幹材積成長量!$AH$7:$AJ$14,8,MATCH(【入力】吸収量・排出量算定シート!$G192,幹材積成長量!$AH$7:$AJ$7,0)))),0)</f>
        <v>0</v>
      </c>
      <c r="DR192" s="187">
        <f>IFERROR(IF($F192="地位Ⅰ",INDEX(幹材積成長量!$AE$7:$AG$14,8,MATCH(【入力】吸収量・排出量算定シート!$G192,幹材積成長量!$AE$7:$AG$7,0)),IF($F192="地位Ⅲ",INDEX(幹材積成長量!$AK$7:$AM$14,8,MATCH(【入力】吸収量・排出量算定シート!$G192,幹材積成長量!$AK$7:$AM$7,0)),INDEX(幹材積成長量!$AH$7:$AJ$14,8,MATCH(【入力】吸収量・排出量算定シート!$G192,幹材積成長量!$AH$7:$AJ$7,0)))),0)</f>
        <v>0</v>
      </c>
      <c r="DS192" s="187">
        <f>IFERROR(IF($F192="地位Ⅰ",INDEX(幹材積成長量!$AE$7:$AG$14,8,MATCH(【入力】吸収量・排出量算定シート!$G192,幹材積成長量!$AE$7:$AG$7,0)),IF($F192="地位Ⅲ",INDEX(幹材積成長量!$AK$7:$AM$14,8,MATCH(【入力】吸収量・排出量算定シート!$G192,幹材積成長量!$AK$7:$AM$7,0)),INDEX(幹材積成長量!$AH$7:$AJ$14,8,MATCH(【入力】吸収量・排出量算定シート!$G192,幹材積成長量!$AH$7:$AJ$7,0)))),0)</f>
        <v>0</v>
      </c>
      <c r="DT192" s="187">
        <f>IFERROR(IF($F192="地位Ⅰ",INDEX(幹材積成長量!$AE$7:$AG$14,8,MATCH(【入力】吸収量・排出量算定シート!$G192,幹材積成長量!$AE$7:$AG$7,0)),IF($F192="地位Ⅲ",INDEX(幹材積成長量!$AK$7:$AM$14,8,MATCH(【入力】吸収量・排出量算定シート!$G192,幹材積成長量!$AK$7:$AM$7,0)),INDEX(幹材積成長量!$AH$7:$AJ$14,8,MATCH(【入力】吸収量・排出量算定シート!$G192,幹材積成長量!$AH$7:$AJ$7,0)))),0)</f>
        <v>0</v>
      </c>
      <c r="DU192" s="187">
        <f>IFERROR(IF($F192="地位Ⅰ",INDEX(幹材積成長量!$AE$7:$AG$14,8,MATCH(【入力】吸収量・排出量算定シート!$G192,幹材積成長量!$AE$7:$AG$7,0)),IF($F192="地位Ⅲ",INDEX(幹材積成長量!$AK$7:$AM$14,8,MATCH(【入力】吸収量・排出量算定シート!$G192,幹材積成長量!$AK$7:$AM$7,0)),INDEX(幹材積成長量!$AH$7:$AJ$14,8,MATCH(【入力】吸収量・排出量算定シート!$G192,幹材積成長量!$AH$7:$AJ$7,0)))),0)</f>
        <v>0</v>
      </c>
      <c r="DV192" s="187">
        <f>IFERROR(IF($F192="地位Ⅰ",INDEX(幹材積成長量!$AE$7:$AG$14,8,MATCH(【入力】吸収量・排出量算定シート!$G192,幹材積成長量!$AE$7:$AG$7,0)),IF($F192="地位Ⅲ",INDEX(幹材積成長量!$AK$7:$AM$14,8,MATCH(【入力】吸収量・排出量算定シート!$G192,幹材積成長量!$AK$7:$AM$7,0)),INDEX(幹材積成長量!$AH$7:$AJ$14,8,MATCH(【入力】吸収量・排出量算定シート!$G192,幹材積成長量!$AH$7:$AJ$7,0)))),0)</f>
        <v>0</v>
      </c>
      <c r="DW192" s="187">
        <f>IFERROR(IF($F192="地位Ⅰ",INDEX(幹材積成長量!$AE$7:$AG$14,8,MATCH(【入力】吸収量・排出量算定シート!$G192,幹材積成長量!$AE$7:$AG$7,0)),IF($F192="地位Ⅲ",INDEX(幹材積成長量!$AK$7:$AM$14,8,MATCH(【入力】吸収量・排出量算定シート!$G192,幹材積成長量!$AK$7:$AM$7,0)),INDEX(幹材積成長量!$AH$7:$AJ$14,8,MATCH(【入力】吸収量・排出量算定シート!$G192,幹材積成長量!$AH$7:$AJ$7,0)))),0)</f>
        <v>0</v>
      </c>
      <c r="DX192" s="187">
        <f>IFERROR(IF($F192="地位Ⅰ",INDEX(幹材積成長量!$AE$7:$AG$14,8,MATCH(【入力】吸収量・排出量算定シート!$G192,幹材積成長量!$AE$7:$AG$7,0)),IF($F192="地位Ⅲ",INDEX(幹材積成長量!$AK$7:$AM$14,8,MATCH(【入力】吸収量・排出量算定シート!$G192,幹材積成長量!$AK$7:$AM$7,0)),INDEX(幹材積成長量!$AH$7:$AJ$14,8,MATCH(【入力】吸収量・排出量算定シート!$G192,幹材積成長量!$AH$7:$AJ$7,0)))),0)</f>
        <v>0</v>
      </c>
      <c r="DY192" s="187">
        <f>IFERROR(IF($F192="地位Ⅰ",INDEX(幹材積成長量!$AE$7:$AG$14,8,MATCH(【入力】吸収量・排出量算定シート!$G192,幹材積成長量!$AE$7:$AG$7,0)),IF($F192="地位Ⅲ",INDEX(幹材積成長量!$AK$7:$AM$14,8,MATCH(【入力】吸収量・排出量算定シート!$G192,幹材積成長量!$AK$7:$AM$7,0)),INDEX(幹材積成長量!$AH$7:$AJ$14,8,MATCH(【入力】吸収量・排出量算定シート!$G192,幹材積成長量!$AH$7:$AJ$7,0)))),0)</f>
        <v>0</v>
      </c>
      <c r="DZ192" s="187">
        <f>IFERROR(IF($F192="地位Ⅰ",INDEX(幹材積成長量!$AE$7:$AG$14,8,MATCH(【入力】吸収量・排出量算定シート!$G192,幹材積成長量!$AE$7:$AG$7,0)),IF($F192="地位Ⅲ",INDEX(幹材積成長量!$AK$7:$AM$14,8,MATCH(【入力】吸収量・排出量算定シート!$G192,幹材積成長量!$AK$7:$AM$7,0)),INDEX(幹材積成長量!$AH$7:$AJ$14,8,MATCH(【入力】吸収量・排出量算定シート!$G192,幹材積成長量!$AH$7:$AJ$7,0)))),0)</f>
        <v>0</v>
      </c>
      <c r="EA192" s="187">
        <f>IFERROR(IF($F192="地位Ⅰ",INDEX(幹材積成長量!$AE$7:$AG$14,8,MATCH(【入力】吸収量・排出量算定シート!$G192,幹材積成長量!$AE$7:$AG$7,0)),IF($F192="地位Ⅲ",INDEX(幹材積成長量!$AK$7:$AM$14,8,MATCH(【入力】吸収量・排出量算定シート!$G192,幹材積成長量!$AK$7:$AM$7,0)),INDEX(幹材積成長量!$AH$7:$AJ$14,8,MATCH(【入力】吸収量・排出量算定シート!$G192,幹材積成長量!$AH$7:$AJ$7,0)))),0)</f>
        <v>0</v>
      </c>
      <c r="EB192" s="187">
        <f>IFERROR(IF($F192="地位Ⅰ",INDEX(幹材積成長量!$AE$7:$AG$14,8,MATCH(【入力】吸収量・排出量算定シート!$G192,幹材積成長量!$AE$7:$AG$7,0)),IF($F192="地位Ⅲ",INDEX(幹材積成長量!$AK$7:$AM$14,8,MATCH(【入力】吸収量・排出量算定シート!$G192,幹材積成長量!$AK$7:$AM$7,0)),INDEX(幹材積成長量!$AH$7:$AJ$14,8,MATCH(【入力】吸収量・排出量算定シート!$G192,幹材積成長量!$AH$7:$AJ$7,0)))),0)</f>
        <v>0</v>
      </c>
      <c r="EC192" s="187">
        <f>IFERROR(IF($F192="地位Ⅰ",INDEX(幹材積成長量!$AE$7:$AG$14,8,MATCH(【入力】吸収量・排出量算定シート!$G192,幹材積成長量!$AE$7:$AG$7,0)),IF($F192="地位Ⅲ",INDEX(幹材積成長量!$AK$7:$AM$14,8,MATCH(【入力】吸収量・排出量算定シート!$G192,幹材積成長量!$AK$7:$AM$7,0)),INDEX(幹材積成長量!$AH$7:$AJ$14,8,MATCH(【入力】吸収量・排出量算定シート!$G192,幹材積成長量!$AH$7:$AJ$7,0)))),0)</f>
        <v>0</v>
      </c>
      <c r="ED192" s="186">
        <f t="shared" si="369"/>
        <v>0</v>
      </c>
      <c r="EE192" s="186">
        <f t="shared" si="370"/>
        <v>0</v>
      </c>
      <c r="EF192" s="186">
        <f t="shared" si="371"/>
        <v>0</v>
      </c>
      <c r="EG192" s="186">
        <f t="shared" si="372"/>
        <v>0</v>
      </c>
      <c r="EH192" s="186">
        <f t="shared" si="373"/>
        <v>0</v>
      </c>
      <c r="EI192" s="186">
        <f t="shared" si="374"/>
        <v>0</v>
      </c>
      <c r="EJ192" s="186">
        <f t="shared" si="375"/>
        <v>0</v>
      </c>
      <c r="EK192" s="186">
        <f t="shared" si="376"/>
        <v>0</v>
      </c>
      <c r="EL192" s="186">
        <f t="shared" si="377"/>
        <v>0</v>
      </c>
      <c r="EM192" s="186">
        <f t="shared" si="378"/>
        <v>0</v>
      </c>
      <c r="EN192" s="186">
        <f t="shared" si="379"/>
        <v>0</v>
      </c>
      <c r="EO192" s="186">
        <f t="shared" si="380"/>
        <v>0</v>
      </c>
      <c r="EP192" s="186">
        <f t="shared" si="381"/>
        <v>0</v>
      </c>
      <c r="EQ192" s="186">
        <f t="shared" si="382"/>
        <v>0</v>
      </c>
      <c r="ER192" s="186">
        <f t="shared" si="383"/>
        <v>0</v>
      </c>
      <c r="ES192" s="186">
        <f t="shared" si="384"/>
        <v>0</v>
      </c>
      <c r="ET192" s="186">
        <f t="shared" si="385"/>
        <v>0</v>
      </c>
    </row>
    <row r="193" spans="2:150" x14ac:dyDescent="0.3">
      <c r="B193" s="3"/>
      <c r="C193" s="3"/>
      <c r="D193" s="3"/>
      <c r="E193" s="3"/>
      <c r="G193" s="217"/>
      <c r="J193" s="3"/>
      <c r="M193" s="187">
        <f>IFERROR(IF($F193="地位Ⅰ",INDEX(幹材積成長量!$S$7:$U$148,MATCH(【入力】吸収量・排出量算定シート!$H193+(M$17-$M$17),幹材積成長量!$S$7:$S$148,0),MATCH($G193,幹材積成長量!$S$7:$U$7,0)),IF($F193="地位Ⅲ",INDEX(幹材積成長量!$Y$7:$AA$148,MATCH(【入力】吸収量・排出量算定シート!$H193+(M$17-$M$17),幹材積成長量!$Y$7:$Y$148,0),MATCH($G193,幹材積成長量!$Y$7:$AA$7,0)),INDEX(幹材積成長量!$V$7:$X$148,MATCH(【入力】吸収量・排出量算定シート!$H193+(M$17-$M$17),幹材積成長量!$V$7:$V$148,0),MATCH($G193,幹材積成長量!$V$7:$X$7,0)))),0)</f>
        <v>0</v>
      </c>
      <c r="N193" s="187">
        <f>IFERROR(IF($F193="地位Ⅰ",INDEX(幹材積成長量!$S$7:$U$148,MATCH(【入力】吸収量・排出量算定シート!$H193+(N$17-$M$17),幹材積成長量!$S$7:$S$148,0),MATCH($G193,幹材積成長量!$S$7:$U$7,0)),IF($F193="地位Ⅲ",INDEX(幹材積成長量!$Y$7:$AA$148,MATCH(【入力】吸収量・排出量算定シート!$H193+(N$17-$M$17),幹材積成長量!$Y$7:$Y$148,0),MATCH($G193,幹材積成長量!$Y$7:$AA$7,0)),INDEX(幹材積成長量!$V$7:$X$148,MATCH(【入力】吸収量・排出量算定シート!$H193+(N$17-$M$17),幹材積成長量!$V$7:$V$148,0),MATCH($G193,幹材積成長量!$V$7:$X$7,0)))),0)</f>
        <v>0</v>
      </c>
      <c r="O193" s="187">
        <f>IFERROR(IF($F193="地位Ⅰ",INDEX(幹材積成長量!$S$7:$U$148,MATCH(【入力】吸収量・排出量算定シート!$H193+(O$17-$M$17),幹材積成長量!$S$7:$S$148,0),MATCH($G193,幹材積成長量!$S$7:$U$7,0)),IF($F193="地位Ⅲ",INDEX(幹材積成長量!$Y$7:$AA$148,MATCH(【入力】吸収量・排出量算定シート!$H193+(O$17-$M$17),幹材積成長量!$Y$7:$Y$148,0),MATCH($G193,幹材積成長量!$Y$7:$AA$7,0)),INDEX(幹材積成長量!$V$7:$X$148,MATCH(【入力】吸収量・排出量算定シート!$H193+(O$17-$M$17),幹材積成長量!$V$7:$V$148,0),MATCH($G193,幹材積成長量!$V$7:$X$7,0)))),0)</f>
        <v>0</v>
      </c>
      <c r="P193" s="187">
        <f>IFERROR(IF($F193="地位Ⅰ",INDEX(幹材積成長量!$S$7:$U$148,MATCH(【入力】吸収量・排出量算定シート!$H193+(P$17-$M$17),幹材積成長量!$S$7:$S$148,0),MATCH($G193,幹材積成長量!$S$7:$U$7,0)),IF($F193="地位Ⅲ",INDEX(幹材積成長量!$Y$7:$AA$148,MATCH(【入力】吸収量・排出量算定シート!$H193+(P$17-$M$17),幹材積成長量!$Y$7:$Y$148,0),MATCH($G193,幹材積成長量!$Y$7:$AA$7,0)),INDEX(幹材積成長量!$V$7:$X$148,MATCH(【入力】吸収量・排出量算定シート!$H193+(P$17-$M$17),幹材積成長量!$V$7:$V$148,0),MATCH($G193,幹材積成長量!$V$7:$X$7,0)))),0)</f>
        <v>0</v>
      </c>
      <c r="Q193" s="187">
        <f>IFERROR(IF($F193="地位Ⅰ",INDEX(幹材積成長量!$S$7:$U$148,MATCH(【入力】吸収量・排出量算定シート!$H193+(Q$17-$M$17),幹材積成長量!$S$7:$S$148,0),MATCH($G193,幹材積成長量!$S$7:$U$7,0)),IF($F193="地位Ⅲ",INDEX(幹材積成長量!$Y$7:$AA$148,MATCH(【入力】吸収量・排出量算定シート!$H193+(Q$17-$M$17),幹材積成長量!$Y$7:$Y$148,0),MATCH($G193,幹材積成長量!$Y$7:$AA$7,0)),INDEX(幹材積成長量!$V$7:$X$148,MATCH(【入力】吸収量・排出量算定シート!$H193+(Q$17-$M$17),幹材積成長量!$V$7:$V$148,0),MATCH($G193,幹材積成長量!$V$7:$X$7,0)))),0)</f>
        <v>0</v>
      </c>
      <c r="R193" s="187">
        <f>IFERROR(IF($F193="地位Ⅰ",INDEX(幹材積成長量!$S$7:$U$148,MATCH(【入力】吸収量・排出量算定シート!$H193+(R$17-$M$17),幹材積成長量!$S$7:$S$148,0),MATCH($G193,幹材積成長量!$S$7:$U$7,0)),IF($F193="地位Ⅲ",INDEX(幹材積成長量!$Y$7:$AA$148,MATCH(【入力】吸収量・排出量算定シート!$H193+(R$17-$M$17),幹材積成長量!$Y$7:$Y$148,0),MATCH($G193,幹材積成長量!$Y$7:$AA$7,0)),INDEX(幹材積成長量!$V$7:$X$148,MATCH(【入力】吸収量・排出量算定シート!$H193+(R$17-$M$17),幹材積成長量!$V$7:$V$148,0),MATCH($G193,幹材積成長量!$V$7:$X$7,0)))),0)</f>
        <v>0</v>
      </c>
      <c r="S193" s="187">
        <f>IFERROR(IF($F193="地位Ⅰ",INDEX(幹材積成長量!$S$7:$U$148,MATCH(【入力】吸収量・排出量算定シート!$H193+(S$17-$M$17),幹材積成長量!$S$7:$S$148,0),MATCH($G193,幹材積成長量!$S$7:$U$7,0)),IF($F193="地位Ⅲ",INDEX(幹材積成長量!$Y$7:$AA$148,MATCH(【入力】吸収量・排出量算定シート!$H193+(S$17-$M$17),幹材積成長量!$Y$7:$Y$148,0),MATCH($G193,幹材積成長量!$Y$7:$AA$7,0)),INDEX(幹材積成長量!$V$7:$X$148,MATCH(【入力】吸収量・排出量算定シート!$H193+(S$17-$M$17),幹材積成長量!$V$7:$V$148,0),MATCH($G193,幹材積成長量!$V$7:$X$7,0)))),0)</f>
        <v>0</v>
      </c>
      <c r="T193" s="187">
        <f>IFERROR(IF($F193="地位Ⅰ",INDEX(幹材積成長量!$S$7:$U$148,MATCH(【入力】吸収量・排出量算定シート!$H193+(T$17-$M$17),幹材積成長量!$S$7:$S$148,0),MATCH($G193,幹材積成長量!$S$7:$U$7,0)),IF($F193="地位Ⅲ",INDEX(幹材積成長量!$Y$7:$AA$148,MATCH(【入力】吸収量・排出量算定シート!$H193+(T$17-$M$17),幹材積成長量!$Y$7:$Y$148,0),MATCH($G193,幹材積成長量!$Y$7:$AA$7,0)),INDEX(幹材積成長量!$V$7:$X$148,MATCH(【入力】吸収量・排出量算定シート!$H193+(T$17-$M$17),幹材積成長量!$V$7:$V$148,0),MATCH($G193,幹材積成長量!$V$7:$X$7,0)))),0)</f>
        <v>0</v>
      </c>
      <c r="U193" s="187">
        <f>IFERROR(IF($F193="地位Ⅰ",INDEX(幹材積成長量!$S$7:$U$148,MATCH(【入力】吸収量・排出量算定シート!$H193+(U$17-$M$17),幹材積成長量!$S$7:$S$148,0),MATCH($G193,幹材積成長量!$S$7:$U$7,0)),IF($F193="地位Ⅲ",INDEX(幹材積成長量!$Y$7:$AA$148,MATCH(【入力】吸収量・排出量算定シート!$H193+(U$17-$M$17),幹材積成長量!$Y$7:$Y$148,0),MATCH($G193,幹材積成長量!$Y$7:$AA$7,0)),INDEX(幹材積成長量!$V$7:$X$148,MATCH(【入力】吸収量・排出量算定シート!$H193+(U$17-$M$17),幹材積成長量!$V$7:$V$148,0),MATCH($G193,幹材積成長量!$V$7:$X$7,0)))),0)</f>
        <v>0</v>
      </c>
      <c r="V193" s="187">
        <f>IFERROR(IF($F193="地位Ⅰ",INDEX(幹材積成長量!$S$7:$U$148,MATCH(【入力】吸収量・排出量算定シート!$H193+(V$17-$M$17),幹材積成長量!$S$7:$S$148,0),MATCH($G193,幹材積成長量!$S$7:$U$7,0)),IF($F193="地位Ⅲ",INDEX(幹材積成長量!$Y$7:$AA$148,MATCH(【入力】吸収量・排出量算定シート!$H193+(V$17-$M$17),幹材積成長量!$Y$7:$Y$148,0),MATCH($G193,幹材積成長量!$Y$7:$AA$7,0)),INDEX(幹材積成長量!$V$7:$X$148,MATCH(【入力】吸収量・排出量算定シート!$H193+(V$17-$M$17),幹材積成長量!$V$7:$V$148,0),MATCH($G193,幹材積成長量!$V$7:$X$7,0)))),0)</f>
        <v>0</v>
      </c>
      <c r="W193" s="187">
        <f>IFERROR(IF($F193="地位Ⅰ",INDEX(幹材積成長量!$S$7:$U$148,MATCH(【入力】吸収量・排出量算定シート!$H193+(W$17-$M$17),幹材積成長量!$S$7:$S$148,0),MATCH($G193,幹材積成長量!$S$7:$U$7,0)),IF($F193="地位Ⅲ",INDEX(幹材積成長量!$Y$7:$AA$148,MATCH(【入力】吸収量・排出量算定シート!$H193+(W$17-$M$17),幹材積成長量!$Y$7:$Y$148,0),MATCH($G193,幹材積成長量!$Y$7:$AA$7,0)),INDEX(幹材積成長量!$V$7:$X$148,MATCH(【入力】吸収量・排出量算定シート!$H193+(W$17-$M$17),幹材積成長量!$V$7:$V$148,0),MATCH($G193,幹材積成長量!$V$7:$X$7,0)))),0)</f>
        <v>0</v>
      </c>
      <c r="X193" s="187">
        <f>IFERROR(IF($F193="地位Ⅰ",INDEX(幹材積成長量!$S$7:$U$148,MATCH(【入力】吸収量・排出量算定シート!$H193+(X$17-$M$17),幹材積成長量!$S$7:$S$148,0),MATCH($G193,幹材積成長量!$S$7:$U$7,0)),IF($F193="地位Ⅲ",INDEX(幹材積成長量!$Y$7:$AA$148,MATCH(【入力】吸収量・排出量算定シート!$H193+(X$17-$M$17),幹材積成長量!$Y$7:$Y$148,0),MATCH($G193,幹材積成長量!$Y$7:$AA$7,0)),INDEX(幹材積成長量!$V$7:$X$148,MATCH(【入力】吸収量・排出量算定シート!$H193+(X$17-$M$17),幹材積成長量!$V$7:$V$148,0),MATCH($G193,幹材積成長量!$V$7:$X$7,0)))),0)</f>
        <v>0</v>
      </c>
      <c r="Y193" s="187">
        <f>IFERROR(IF($F193="地位Ⅰ",INDEX(幹材積成長量!$S$7:$U$148,MATCH(【入力】吸収量・排出量算定シート!$H193+(Y$17-$M$17),幹材積成長量!$S$7:$S$148,0),MATCH($G193,幹材積成長量!$S$7:$U$7,0)),IF($F193="地位Ⅲ",INDEX(幹材積成長量!$Y$7:$AA$148,MATCH(【入力】吸収量・排出量算定シート!$H193+(Y$17-$M$17),幹材積成長量!$Y$7:$Y$148,0),MATCH($G193,幹材積成長量!$Y$7:$AA$7,0)),INDEX(幹材積成長量!$V$7:$X$148,MATCH(【入力】吸収量・排出量算定シート!$H193+(Y$17-$M$17),幹材積成長量!$V$7:$V$148,0),MATCH($G193,幹材積成長量!$V$7:$X$7,0)))),0)</f>
        <v>0</v>
      </c>
      <c r="Z193" s="187">
        <f>IFERROR(IF($F193="地位Ⅰ",INDEX(幹材積成長量!$S$7:$U$148,MATCH(【入力】吸収量・排出量算定シート!$H193+(Z$17-$M$17),幹材積成長量!$S$7:$S$148,0),MATCH($G193,幹材積成長量!$S$7:$U$7,0)),IF($F193="地位Ⅲ",INDEX(幹材積成長量!$Y$7:$AA$148,MATCH(【入力】吸収量・排出量算定シート!$H193+(Z$17-$M$17),幹材積成長量!$Y$7:$Y$148,0),MATCH($G193,幹材積成長量!$Y$7:$AA$7,0)),INDEX(幹材積成長量!$V$7:$X$148,MATCH(【入力】吸収量・排出量算定シート!$H193+(Z$17-$M$17),幹材積成長量!$V$7:$V$148,0),MATCH($G193,幹材積成長量!$V$7:$X$7,0)))),0)</f>
        <v>0</v>
      </c>
      <c r="AA193" s="187">
        <f>IFERROR(IF($F193="地位Ⅰ",INDEX(幹材積成長量!$S$7:$U$148,MATCH(【入力】吸収量・排出量算定シート!$H193+(AA$17-$M$17),幹材積成長量!$S$7:$S$148,0),MATCH($G193,幹材積成長量!$S$7:$U$7,0)),IF($F193="地位Ⅲ",INDEX(幹材積成長量!$Y$7:$AA$148,MATCH(【入力】吸収量・排出量算定シート!$H193+(AA$17-$M$17),幹材積成長量!$Y$7:$Y$148,0),MATCH($G193,幹材積成長量!$Y$7:$AA$7,0)),INDEX(幹材積成長量!$V$7:$X$148,MATCH(【入力】吸収量・排出量算定シート!$H193+(AA$17-$M$17),幹材積成長量!$V$7:$V$148,0),MATCH($G193,幹材積成長量!$V$7:$X$7,0)))),0)</f>
        <v>0</v>
      </c>
      <c r="AB193" s="187">
        <f>IFERROR(IF($F193="地位Ⅰ",INDEX(幹材積成長量!$S$7:$U$148,MATCH(【入力】吸収量・排出量算定シート!$H193+(AB$17-$M$17),幹材積成長量!$S$7:$S$148,0),MATCH($G193,幹材積成長量!$S$7:$U$7,0)),IF($F193="地位Ⅲ",INDEX(幹材積成長量!$Y$7:$AA$148,MATCH(【入力】吸収量・排出量算定シート!$H193+(AB$17-$M$17),幹材積成長量!$Y$7:$Y$148,0),MATCH($G193,幹材積成長量!$Y$7:$AA$7,0)),INDEX(幹材積成長量!$V$7:$X$148,MATCH(【入力】吸収量・排出量算定シート!$H193+(AB$17-$M$17),幹材積成長量!$V$7:$V$148,0),MATCH($G193,幹材積成長量!$V$7:$X$7,0)))),0)</f>
        <v>0</v>
      </c>
      <c r="AC193" s="187">
        <f>IFERROR(IF($F193="地位Ⅰ",INDEX(幹材積成長量!$S$7:$U$148,MATCH(【入力】吸収量・排出量算定シート!$H193+(AC$17-$M$17),幹材積成長量!$S$7:$S$148,0),MATCH($G193,幹材積成長量!$S$7:$U$7,0)),IF($F193="地位Ⅲ",INDEX(幹材積成長量!$Y$7:$AA$148,MATCH(【入力】吸収量・排出量算定シート!$H193+(AC$17-$M$17),幹材積成長量!$Y$7:$Y$148,0),MATCH($G193,幹材積成長量!$Y$7:$AA$7,0)),INDEX(幹材積成長量!$V$7:$X$148,MATCH(【入力】吸収量・排出量算定シート!$H193+(AC$17-$M$17),幹材積成長量!$V$7:$V$148,0),MATCH($G193,幹材積成長量!$V$7:$X$7,0)))),0)</f>
        <v>0</v>
      </c>
      <c r="AD193" s="2">
        <f>IFERROR(INDEX('BEF（拡大係数）'!$A$4:$AO$154,MATCH(【入力】吸収量・排出量算定シート!$H193,'BEF（拡大係数）'!$A$4:$A$154,0),MATCH($G193,'BEF（拡大係数）'!$A$4:$AO$4,0)),0)</f>
        <v>0</v>
      </c>
      <c r="AE193" s="2">
        <f>IFERROR(INDEX('BEF（拡大係数）'!$A$4:$AO$154,MATCH(【入力】吸収量・排出量算定シート!$H193,'BEF（拡大係数）'!$A$4:$A$154,0),MATCH($G193,'BEF（拡大係数）'!$A$4:$AO$4,0)),0)</f>
        <v>0</v>
      </c>
      <c r="AF193" s="2">
        <f>IFERROR(INDEX('BEF（拡大係数）'!$A$4:$AO$154,MATCH(【入力】吸収量・排出量算定シート!$H193,'BEF（拡大係数）'!$A$4:$A$154,0),MATCH($G193,'BEF（拡大係数）'!$A$4:$AO$4,0)),0)</f>
        <v>0</v>
      </c>
      <c r="AG193" s="2">
        <f>IFERROR(INDEX('BEF（拡大係数）'!$A$4:$AO$154,MATCH(【入力】吸収量・排出量算定シート!$H193,'BEF（拡大係数）'!$A$4:$A$154,0),MATCH($G193,'BEF（拡大係数）'!$A$4:$AO$4,0)),0)</f>
        <v>0</v>
      </c>
      <c r="AH193" s="2">
        <f>IFERROR(INDEX('BEF（拡大係数）'!$A$4:$AO$154,MATCH(【入力】吸収量・排出量算定シート!$H193,'BEF（拡大係数）'!$A$4:$A$154,0),MATCH($G193,'BEF（拡大係数）'!$A$4:$AO$4,0)),0)</f>
        <v>0</v>
      </c>
      <c r="AI193" s="2">
        <f>IFERROR(INDEX('BEF（拡大係数）'!$A$4:$AO$154,MATCH(【入力】吸収量・排出量算定シート!$H193,'BEF（拡大係数）'!$A$4:$A$154,0),MATCH($G193,'BEF（拡大係数）'!$A$4:$AO$4,0)),0)</f>
        <v>0</v>
      </c>
      <c r="AJ193" s="2">
        <f>IFERROR(INDEX('BEF（拡大係数）'!$A$4:$AO$154,MATCH(【入力】吸収量・排出量算定シート!$H193,'BEF（拡大係数）'!$A$4:$A$154,0),MATCH($G193,'BEF（拡大係数）'!$A$4:$AO$4,0)),0)</f>
        <v>0</v>
      </c>
      <c r="AK193" s="2">
        <f>IFERROR(INDEX('BEF（拡大係数）'!$A$4:$AO$154,MATCH(【入力】吸収量・排出量算定シート!$H193,'BEF（拡大係数）'!$A$4:$A$154,0),MATCH($G193,'BEF（拡大係数）'!$A$4:$AO$4,0)),0)</f>
        <v>0</v>
      </c>
      <c r="AL193" s="2">
        <f>IFERROR(INDEX('BEF（拡大係数）'!$A$4:$AO$154,MATCH(【入力】吸収量・排出量算定シート!$H193,'BEF（拡大係数）'!$A$4:$A$154,0),MATCH($G193,'BEF（拡大係数）'!$A$4:$AO$4,0)),0)</f>
        <v>0</v>
      </c>
      <c r="AM193" s="2">
        <f>IFERROR(INDEX('BEF（拡大係数）'!$A$4:$AO$154,MATCH(【入力】吸収量・排出量算定シート!$H193,'BEF（拡大係数）'!$A$4:$A$154,0),MATCH($G193,'BEF（拡大係数）'!$A$4:$AO$4,0)),0)</f>
        <v>0</v>
      </c>
      <c r="AN193" s="2">
        <f>IFERROR(INDEX('BEF（拡大係数）'!$A$4:$AO$154,MATCH(【入力】吸収量・排出量算定シート!$H193,'BEF（拡大係数）'!$A$4:$A$154,0),MATCH($G193,'BEF（拡大係数）'!$A$4:$AO$4,0)),0)</f>
        <v>0</v>
      </c>
      <c r="AO193" s="2">
        <f>IFERROR(INDEX('BEF（拡大係数）'!$A$4:$AO$154,MATCH(【入力】吸収量・排出量算定シート!$H193,'BEF（拡大係数）'!$A$4:$A$154,0),MATCH($G193,'BEF（拡大係数）'!$A$4:$AO$4,0)),0)</f>
        <v>0</v>
      </c>
      <c r="AP193" s="2">
        <f>IFERROR(INDEX('BEF（拡大係数）'!$A$4:$AO$154,MATCH(【入力】吸収量・排出量算定シート!$H193,'BEF（拡大係数）'!$A$4:$A$154,0),MATCH($G193,'BEF（拡大係数）'!$A$4:$AO$4,0)),0)</f>
        <v>0</v>
      </c>
      <c r="AQ193" s="2">
        <f>IFERROR(INDEX('BEF（拡大係数）'!$A$4:$AO$154,MATCH(【入力】吸収量・排出量算定シート!$H193,'BEF（拡大係数）'!$A$4:$A$154,0),MATCH($G193,'BEF（拡大係数）'!$A$4:$AO$4,0)),0)</f>
        <v>0</v>
      </c>
      <c r="AR193" s="2">
        <f>IFERROR(INDEX('BEF（拡大係数）'!$A$4:$AO$154,MATCH(【入力】吸収量・排出量算定シート!$H193,'BEF（拡大係数）'!$A$4:$A$154,0),MATCH($G193,'BEF（拡大係数）'!$A$4:$AO$4,0)),0)</f>
        <v>0</v>
      </c>
      <c r="AS193" s="2">
        <f>IFERROR(INDEX('BEF（拡大係数）'!$A$4:$AO$154,MATCH(【入力】吸収量・排出量算定シート!$H193,'BEF（拡大係数）'!$A$4:$A$154,0),MATCH($G193,'BEF（拡大係数）'!$A$4:$AO$4,0)),0)</f>
        <v>0</v>
      </c>
      <c r="AT193" s="2">
        <f>IFERROR(INDEX('BEF（拡大係数）'!$A$4:$AO$154,MATCH(【入力】吸収量・排出量算定シート!$H193,'BEF（拡大係数）'!$A$4:$A$154,0),MATCH($G193,'BEF（拡大係数）'!$A$4:$AO$4,0)),0)</f>
        <v>0</v>
      </c>
      <c r="AU193" s="2">
        <f>IFERROR(VLOOKUP($G193,パラメータ_オリジナル!$B$6:$G$45,4,FALSE),0)</f>
        <v>0</v>
      </c>
      <c r="AV193" s="2">
        <f>IFERROR(VLOOKUP($G193,パラメータ_オリジナル!$B$6:$G$45,5,FALSE),0)</f>
        <v>0</v>
      </c>
      <c r="AW193" s="2">
        <f>IFERROR(VLOOKUP($G193,パラメータ_オリジナル!$B$6:$G$45,6,FALSE),0)</f>
        <v>0</v>
      </c>
      <c r="AX193" s="125">
        <f t="shared" si="318"/>
        <v>0</v>
      </c>
      <c r="AY193" s="125">
        <f t="shared" si="319"/>
        <v>0</v>
      </c>
      <c r="AZ193" s="125">
        <f t="shared" si="320"/>
        <v>0</v>
      </c>
      <c r="BA193" s="125">
        <f t="shared" si="321"/>
        <v>0</v>
      </c>
      <c r="BB193" s="125">
        <f t="shared" si="322"/>
        <v>0</v>
      </c>
      <c r="BC193" s="125">
        <f t="shared" si="323"/>
        <v>0</v>
      </c>
      <c r="BD193" s="125">
        <f t="shared" si="324"/>
        <v>0</v>
      </c>
      <c r="BE193" s="125">
        <f t="shared" si="325"/>
        <v>0</v>
      </c>
      <c r="BF193" s="125">
        <f t="shared" si="326"/>
        <v>0</v>
      </c>
      <c r="BG193" s="125">
        <f t="shared" si="327"/>
        <v>0</v>
      </c>
      <c r="BH193" s="125">
        <f t="shared" si="328"/>
        <v>0</v>
      </c>
      <c r="BI193" s="125">
        <f t="shared" si="329"/>
        <v>0</v>
      </c>
      <c r="BJ193" s="125">
        <f t="shared" si="330"/>
        <v>0</v>
      </c>
      <c r="BK193" s="125">
        <f t="shared" si="331"/>
        <v>0</v>
      </c>
      <c r="BL193" s="125">
        <f t="shared" si="332"/>
        <v>0</v>
      </c>
      <c r="BM193" s="125">
        <f t="shared" si="333"/>
        <v>0</v>
      </c>
      <c r="BN193" s="125">
        <f t="shared" si="334"/>
        <v>0</v>
      </c>
      <c r="BO193" s="125">
        <f t="shared" si="335"/>
        <v>0</v>
      </c>
      <c r="BP193" s="125">
        <f t="shared" si="336"/>
        <v>0</v>
      </c>
      <c r="BQ193" s="125">
        <f t="shared" si="337"/>
        <v>0</v>
      </c>
      <c r="BR193" s="125">
        <f t="shared" si="338"/>
        <v>0</v>
      </c>
      <c r="BS193" s="125">
        <f t="shared" si="339"/>
        <v>0</v>
      </c>
      <c r="BT193" s="125">
        <f t="shared" si="340"/>
        <v>0</v>
      </c>
      <c r="BU193" s="125">
        <f t="shared" si="341"/>
        <v>0</v>
      </c>
      <c r="BV193" s="125">
        <f t="shared" si="342"/>
        <v>0</v>
      </c>
      <c r="BW193" s="125">
        <f t="shared" si="343"/>
        <v>0</v>
      </c>
      <c r="BX193" s="125">
        <f t="shared" si="344"/>
        <v>0</v>
      </c>
      <c r="BY193" s="125">
        <f t="shared" si="345"/>
        <v>0</v>
      </c>
      <c r="BZ193" s="125">
        <f t="shared" si="346"/>
        <v>0</v>
      </c>
      <c r="CA193" s="125">
        <f t="shared" si="347"/>
        <v>0</v>
      </c>
      <c r="CB193" s="125">
        <f t="shared" si="348"/>
        <v>0</v>
      </c>
      <c r="CC193" s="125">
        <f t="shared" si="349"/>
        <v>0</v>
      </c>
      <c r="CD193" s="125">
        <f t="shared" si="350"/>
        <v>0</v>
      </c>
      <c r="CE193" s="125">
        <f t="shared" si="351"/>
        <v>0</v>
      </c>
      <c r="CF193" s="2">
        <f>IFERROR(IF($F193="地位Ⅰ",INDEX(幹材積成長量!$I$7:$K$148,MATCH((【入力】吸収量・排出量算定シート!$H193+(【入力】吸収量・排出量算定シート!CF$17-【入力】吸収量・排出量算定シート!$CF$17)),幹材積成長量!$I$7:$I$148,0),MATCH(【入力】吸収量・排出量算定シート!$G193,幹材積成長量!$I$7:$K$7,0)),IF($F193="地位Ⅲ",INDEX(幹材積成長量!$O$7:$Q$148,MATCH((【入力】吸収量・排出量算定シート!$H193+(【入力】吸収量・排出量算定シート!CF$17-【入力】吸収量・排出量算定シート!$CF$17)),幹材積成長量!$O$7:$O$148,0),MATCH(【入力】吸収量・排出量算定シート!$G193,幹材積成長量!$O$7:$Q$7,0)),INDEX(幹材積成長量!$L$7:$N$148,MATCH((【入力】吸収量・排出量算定シート!$H193+(【入力】吸収量・排出量算定シート!CF$17-【入力】吸収量・排出量算定シート!$CF$17)),幹材積成長量!$L$7:$L$148,0),MATCH(【入力】吸収量・排出量算定シート!$G193,幹材積成長量!$L$7:$N$7,0)))),0)</f>
        <v>0</v>
      </c>
      <c r="CG193" s="2">
        <f>IFERROR(IF($F193="地位Ⅰ",INDEX(幹材積成長量!$I$7:$K$148,MATCH((【入力】吸収量・排出量算定シート!$H193+(【入力】吸収量・排出量算定シート!CG$17-【入力】吸収量・排出量算定シート!$CF$17)),幹材積成長量!$I$7:$I$148,0),MATCH(【入力】吸収量・排出量算定シート!$G193,幹材積成長量!$I$7:$K$7,0)),IF($F193="地位Ⅲ",INDEX(幹材積成長量!$O$7:$Q$148,MATCH((【入力】吸収量・排出量算定シート!$H193+(【入力】吸収量・排出量算定シート!CG$17-【入力】吸収量・排出量算定シート!$CF$17)),幹材積成長量!$O$7:$O$148,0),MATCH(【入力】吸収量・排出量算定シート!$G193,幹材積成長量!$O$7:$Q$7,0)),INDEX(幹材積成長量!$L$7:$N$148,MATCH((【入力】吸収量・排出量算定シート!$H193+(【入力】吸収量・排出量算定シート!CG$17-【入力】吸収量・排出量算定シート!$CF$17)),幹材積成長量!$L$7:$L$148,0),MATCH(【入力】吸収量・排出量算定シート!$G193,幹材積成長量!$L$7:$N$7,0)))),0)</f>
        <v>0</v>
      </c>
      <c r="CH193" s="2">
        <f>IFERROR(IF($F193="地位Ⅰ",INDEX(幹材積成長量!$I$7:$K$148,MATCH((【入力】吸収量・排出量算定シート!$H193+(【入力】吸収量・排出量算定シート!CH$17-【入力】吸収量・排出量算定シート!$CF$17)),幹材積成長量!$I$7:$I$148,0),MATCH(【入力】吸収量・排出量算定シート!$G193,幹材積成長量!$I$7:$K$7,0)),IF($F193="地位Ⅲ",INDEX(幹材積成長量!$O$7:$Q$148,MATCH((【入力】吸収量・排出量算定シート!$H193+(【入力】吸収量・排出量算定シート!CH$17-【入力】吸収量・排出量算定シート!$CF$17)),幹材積成長量!$O$7:$O$148,0),MATCH(【入力】吸収量・排出量算定シート!$G193,幹材積成長量!$O$7:$Q$7,0)),INDEX(幹材積成長量!$L$7:$N$148,MATCH((【入力】吸収量・排出量算定シート!$H193+(【入力】吸収量・排出量算定シート!CH$17-【入力】吸収量・排出量算定シート!$CF$17)),幹材積成長量!$L$7:$L$148,0),MATCH(【入力】吸収量・排出量算定シート!$G193,幹材積成長量!$L$7:$N$7,0)))),0)</f>
        <v>0</v>
      </c>
      <c r="CI193" s="2">
        <f>IFERROR(IF($F193="地位Ⅰ",INDEX(幹材積成長量!$I$7:$K$148,MATCH((【入力】吸収量・排出量算定シート!$H193+(【入力】吸収量・排出量算定シート!CI$17-【入力】吸収量・排出量算定シート!$CF$17)),幹材積成長量!$I$7:$I$148,0),MATCH(【入力】吸収量・排出量算定シート!$G193,幹材積成長量!$I$7:$K$7,0)),IF($F193="地位Ⅲ",INDEX(幹材積成長量!$O$7:$Q$148,MATCH((【入力】吸収量・排出量算定シート!$H193+(【入力】吸収量・排出量算定シート!CI$17-【入力】吸収量・排出量算定シート!$CF$17)),幹材積成長量!$O$7:$O$148,0),MATCH(【入力】吸収量・排出量算定シート!$G193,幹材積成長量!$O$7:$Q$7,0)),INDEX(幹材積成長量!$L$7:$N$148,MATCH((【入力】吸収量・排出量算定シート!$H193+(【入力】吸収量・排出量算定シート!CI$17-【入力】吸収量・排出量算定シート!$CF$17)),幹材積成長量!$L$7:$L$148,0),MATCH(【入力】吸収量・排出量算定シート!$G193,幹材積成長量!$L$7:$N$7,0)))),0)</f>
        <v>0</v>
      </c>
      <c r="CJ193" s="2">
        <f>IFERROR(IF($F193="地位Ⅰ",INDEX(幹材積成長量!$I$7:$K$148,MATCH((【入力】吸収量・排出量算定シート!$H193+(【入力】吸収量・排出量算定シート!CJ$17-【入力】吸収量・排出量算定シート!$CF$17)),幹材積成長量!$I$7:$I$148,0),MATCH(【入力】吸収量・排出量算定シート!$G193,幹材積成長量!$I$7:$K$7,0)),IF($F193="地位Ⅲ",INDEX(幹材積成長量!$O$7:$Q$148,MATCH((【入力】吸収量・排出量算定シート!$H193+(【入力】吸収量・排出量算定シート!CJ$17-【入力】吸収量・排出量算定シート!$CF$17)),幹材積成長量!$O$7:$O$148,0),MATCH(【入力】吸収量・排出量算定シート!$G193,幹材積成長量!$O$7:$Q$7,0)),INDEX(幹材積成長量!$L$7:$N$148,MATCH((【入力】吸収量・排出量算定シート!$H193+(【入力】吸収量・排出量算定シート!CJ$17-【入力】吸収量・排出量算定シート!$CF$17)),幹材積成長量!$L$7:$L$148,0),MATCH(【入力】吸収量・排出量算定シート!$G193,幹材積成長量!$L$7:$N$7,0)))),0)</f>
        <v>0</v>
      </c>
      <c r="CK193" s="2">
        <f>IFERROR(IF($F193="地位Ⅰ",INDEX(幹材積成長量!$I$7:$K$148,MATCH((【入力】吸収量・排出量算定シート!$H193+(【入力】吸収量・排出量算定シート!CK$17-【入力】吸収量・排出量算定シート!$CF$17)),幹材積成長量!$I$7:$I$148,0),MATCH(【入力】吸収量・排出量算定シート!$G193,幹材積成長量!$I$7:$K$7,0)),IF($F193="地位Ⅲ",INDEX(幹材積成長量!$O$7:$Q$148,MATCH((【入力】吸収量・排出量算定シート!$H193+(【入力】吸収量・排出量算定シート!CK$17-【入力】吸収量・排出量算定シート!$CF$17)),幹材積成長量!$O$7:$O$148,0),MATCH(【入力】吸収量・排出量算定シート!$G193,幹材積成長量!$O$7:$Q$7,0)),INDEX(幹材積成長量!$L$7:$N$148,MATCH((【入力】吸収量・排出量算定シート!$H193+(【入力】吸収量・排出量算定シート!CK$17-【入力】吸収量・排出量算定シート!$CF$17)),幹材積成長量!$L$7:$L$148,0),MATCH(【入力】吸収量・排出量算定シート!$G193,幹材積成長量!$L$7:$N$7,0)))),0)</f>
        <v>0</v>
      </c>
      <c r="CL193" s="2">
        <f>IFERROR(IF($F193="地位Ⅰ",INDEX(幹材積成長量!$I$7:$K$148,MATCH((【入力】吸収量・排出量算定シート!$H193+(【入力】吸収量・排出量算定シート!CL$17-【入力】吸収量・排出量算定シート!$CF$17)),幹材積成長量!$I$7:$I$148,0),MATCH(【入力】吸収量・排出量算定シート!$G193,幹材積成長量!$I$7:$K$7,0)),IF($F193="地位Ⅲ",INDEX(幹材積成長量!$O$7:$Q$148,MATCH((【入力】吸収量・排出量算定シート!$H193+(【入力】吸収量・排出量算定シート!CL$17-【入力】吸収量・排出量算定シート!$CF$17)),幹材積成長量!$O$7:$O$148,0),MATCH(【入力】吸収量・排出量算定シート!$G193,幹材積成長量!$O$7:$Q$7,0)),INDEX(幹材積成長量!$L$7:$N$148,MATCH((【入力】吸収量・排出量算定シート!$H193+(【入力】吸収量・排出量算定シート!CL$17-【入力】吸収量・排出量算定シート!$CF$17)),幹材積成長量!$L$7:$L$148,0),MATCH(【入力】吸収量・排出量算定シート!$G193,幹材積成長量!$L$7:$N$7,0)))),0)</f>
        <v>0</v>
      </c>
      <c r="CM193" s="2">
        <f>IFERROR(IF($F193="地位Ⅰ",INDEX(幹材積成長量!$I$7:$K$148,MATCH((【入力】吸収量・排出量算定シート!$H193+(【入力】吸収量・排出量算定シート!CM$17-【入力】吸収量・排出量算定シート!$CF$17)),幹材積成長量!$I$7:$I$148,0),MATCH(【入力】吸収量・排出量算定シート!$G193,幹材積成長量!$I$7:$K$7,0)),IF($F193="地位Ⅲ",INDEX(幹材積成長量!$O$7:$Q$148,MATCH((【入力】吸収量・排出量算定シート!$H193+(【入力】吸収量・排出量算定シート!CM$17-【入力】吸収量・排出量算定シート!$CF$17)),幹材積成長量!$O$7:$O$148,0),MATCH(【入力】吸収量・排出量算定シート!$G193,幹材積成長量!$O$7:$Q$7,0)),INDEX(幹材積成長量!$L$7:$N$148,MATCH((【入力】吸収量・排出量算定シート!$H193+(【入力】吸収量・排出量算定シート!CM$17-【入力】吸収量・排出量算定シート!$CF$17)),幹材積成長量!$L$7:$L$148,0),MATCH(【入力】吸収量・排出量算定シート!$G193,幹材積成長量!$L$7:$N$7,0)))),0)</f>
        <v>0</v>
      </c>
      <c r="CN193" s="2">
        <f>IFERROR(IF($F193="地位Ⅰ",INDEX(幹材積成長量!$I$7:$K$148,MATCH((【入力】吸収量・排出量算定シート!$H193+(【入力】吸収量・排出量算定シート!CN$17-【入力】吸収量・排出量算定シート!$CF$17)),幹材積成長量!$I$7:$I$148,0),MATCH(【入力】吸収量・排出量算定シート!$G193,幹材積成長量!$I$7:$K$7,0)),IF($F193="地位Ⅲ",INDEX(幹材積成長量!$O$7:$Q$148,MATCH((【入力】吸収量・排出量算定シート!$H193+(【入力】吸収量・排出量算定シート!CN$17-【入力】吸収量・排出量算定シート!$CF$17)),幹材積成長量!$O$7:$O$148,0),MATCH(【入力】吸収量・排出量算定シート!$G193,幹材積成長量!$O$7:$Q$7,0)),INDEX(幹材積成長量!$L$7:$N$148,MATCH((【入力】吸収量・排出量算定シート!$H193+(【入力】吸収量・排出量算定シート!CN$17-【入力】吸収量・排出量算定シート!$CF$17)),幹材積成長量!$L$7:$L$148,0),MATCH(【入力】吸収量・排出量算定シート!$G193,幹材積成長量!$L$7:$N$7,0)))),0)</f>
        <v>0</v>
      </c>
      <c r="CO193" s="2">
        <f>IFERROR(IF($F193="地位Ⅰ",INDEX(幹材積成長量!$I$7:$K$148,MATCH((【入力】吸収量・排出量算定シート!$H193+(【入力】吸収量・排出量算定シート!CO$17-【入力】吸収量・排出量算定シート!$CF$17)),幹材積成長量!$I$7:$I$148,0),MATCH(【入力】吸収量・排出量算定シート!$G193,幹材積成長量!$I$7:$K$7,0)),IF($F193="地位Ⅲ",INDEX(幹材積成長量!$O$7:$Q$148,MATCH((【入力】吸収量・排出量算定シート!$H193+(【入力】吸収量・排出量算定シート!CO$17-【入力】吸収量・排出量算定シート!$CF$17)),幹材積成長量!$O$7:$O$148,0),MATCH(【入力】吸収量・排出量算定シート!$G193,幹材積成長量!$O$7:$Q$7,0)),INDEX(幹材積成長量!$L$7:$N$148,MATCH((【入力】吸収量・排出量算定シート!$H193+(【入力】吸収量・排出量算定シート!CO$17-【入力】吸収量・排出量算定シート!$CF$17)),幹材積成長量!$L$7:$L$148,0),MATCH(【入力】吸収量・排出量算定シート!$G193,幹材積成長量!$L$7:$N$7,0)))),0)</f>
        <v>0</v>
      </c>
      <c r="CP193" s="2">
        <f>IFERROR(IF($F193="地位Ⅰ",INDEX(幹材積成長量!$I$7:$K$148,MATCH((【入力】吸収量・排出量算定シート!$H193+(【入力】吸収量・排出量算定シート!CP$17-【入力】吸収量・排出量算定シート!$CF$17)),幹材積成長量!$I$7:$I$148,0),MATCH(【入力】吸収量・排出量算定シート!$G193,幹材積成長量!$I$7:$K$7,0)),IF($F193="地位Ⅲ",INDEX(幹材積成長量!$O$7:$Q$148,MATCH((【入力】吸収量・排出量算定シート!$H193+(【入力】吸収量・排出量算定シート!CP$17-【入力】吸収量・排出量算定シート!$CF$17)),幹材積成長量!$O$7:$O$148,0),MATCH(【入力】吸収量・排出量算定シート!$G193,幹材積成長量!$O$7:$Q$7,0)),INDEX(幹材積成長量!$L$7:$N$148,MATCH((【入力】吸収量・排出量算定シート!$H193+(【入力】吸収量・排出量算定シート!CP$17-【入力】吸収量・排出量算定シート!$CF$17)),幹材積成長量!$L$7:$L$148,0),MATCH(【入力】吸収量・排出量算定シート!$G193,幹材積成長量!$L$7:$N$7,0)))),0)</f>
        <v>0</v>
      </c>
      <c r="CQ193" s="2">
        <f>IFERROR(IF($F193="地位Ⅰ",INDEX(幹材積成長量!$I$7:$K$148,MATCH((【入力】吸収量・排出量算定シート!$H193+(【入力】吸収量・排出量算定シート!CQ$17-【入力】吸収量・排出量算定シート!$CF$17)),幹材積成長量!$I$7:$I$148,0),MATCH(【入力】吸収量・排出量算定シート!$G193,幹材積成長量!$I$7:$K$7,0)),IF($F193="地位Ⅲ",INDEX(幹材積成長量!$O$7:$Q$148,MATCH((【入力】吸収量・排出量算定シート!$H193+(【入力】吸収量・排出量算定シート!CQ$17-【入力】吸収量・排出量算定シート!$CF$17)),幹材積成長量!$O$7:$O$148,0),MATCH(【入力】吸収量・排出量算定シート!$G193,幹材積成長量!$O$7:$Q$7,0)),INDEX(幹材積成長量!$L$7:$N$148,MATCH((【入力】吸収量・排出量算定シート!$H193+(【入力】吸収量・排出量算定シート!CQ$17-【入力】吸収量・排出量算定シート!$CF$17)),幹材積成長量!$L$7:$L$148,0),MATCH(【入力】吸収量・排出量算定シート!$G193,幹材積成長量!$L$7:$N$7,0)))),0)</f>
        <v>0</v>
      </c>
      <c r="CR193" s="2">
        <f>IFERROR(IF($F193="地位Ⅰ",INDEX(幹材積成長量!$I$7:$K$148,MATCH((【入力】吸収量・排出量算定シート!$H193+(【入力】吸収量・排出量算定シート!CR$17-【入力】吸収量・排出量算定シート!$CF$17)),幹材積成長量!$I$7:$I$148,0),MATCH(【入力】吸収量・排出量算定シート!$G193,幹材積成長量!$I$7:$K$7,0)),IF($F193="地位Ⅲ",INDEX(幹材積成長量!$O$7:$Q$148,MATCH((【入力】吸収量・排出量算定シート!$H193+(【入力】吸収量・排出量算定シート!CR$17-【入力】吸収量・排出量算定シート!$CF$17)),幹材積成長量!$O$7:$O$148,0),MATCH(【入力】吸収量・排出量算定シート!$G193,幹材積成長量!$O$7:$Q$7,0)),INDEX(幹材積成長量!$L$7:$N$148,MATCH((【入力】吸収量・排出量算定シート!$H193+(【入力】吸収量・排出量算定シート!CR$17-【入力】吸収量・排出量算定シート!$CF$17)),幹材積成長量!$L$7:$L$148,0),MATCH(【入力】吸収量・排出量算定シート!$G193,幹材積成長量!$L$7:$N$7,0)))),0)</f>
        <v>0</v>
      </c>
      <c r="CS193" s="2">
        <f>IFERROR(IF($F193="地位Ⅰ",INDEX(幹材積成長量!$I$7:$K$148,MATCH((【入力】吸収量・排出量算定シート!$H193+(【入力】吸収量・排出量算定シート!CS$17-【入力】吸収量・排出量算定シート!$CF$17)),幹材積成長量!$I$7:$I$148,0),MATCH(【入力】吸収量・排出量算定シート!$G193,幹材積成長量!$I$7:$K$7,0)),IF($F193="地位Ⅲ",INDEX(幹材積成長量!$O$7:$Q$148,MATCH((【入力】吸収量・排出量算定シート!$H193+(【入力】吸収量・排出量算定シート!CS$17-【入力】吸収量・排出量算定シート!$CF$17)),幹材積成長量!$O$7:$O$148,0),MATCH(【入力】吸収量・排出量算定シート!$G193,幹材積成長量!$O$7:$Q$7,0)),INDEX(幹材積成長量!$L$7:$N$148,MATCH((【入力】吸収量・排出量算定シート!$H193+(【入力】吸収量・排出量算定シート!CS$17-【入力】吸収量・排出量算定シート!$CF$17)),幹材積成長量!$L$7:$L$148,0),MATCH(【入力】吸収量・排出量算定シート!$G193,幹材積成長量!$L$7:$N$7,0)))),0)</f>
        <v>0</v>
      </c>
      <c r="CT193" s="2">
        <f>IFERROR(IF($F193="地位Ⅰ",INDEX(幹材積成長量!$I$7:$K$148,MATCH((【入力】吸収量・排出量算定シート!$H193+(【入力】吸収量・排出量算定シート!CT$17-【入力】吸収量・排出量算定シート!$CF$17)),幹材積成長量!$I$7:$I$148,0),MATCH(【入力】吸収量・排出量算定シート!$G193,幹材積成長量!$I$7:$K$7,0)),IF($F193="地位Ⅲ",INDEX(幹材積成長量!$O$7:$Q$148,MATCH((【入力】吸収量・排出量算定シート!$H193+(【入力】吸収量・排出量算定シート!CT$17-【入力】吸収量・排出量算定シート!$CF$17)),幹材積成長量!$O$7:$O$148,0),MATCH(【入力】吸収量・排出量算定シート!$G193,幹材積成長量!$O$7:$Q$7,0)),INDEX(幹材積成長量!$L$7:$N$148,MATCH((【入力】吸収量・排出量算定シート!$H193+(【入力】吸収量・排出量算定シート!CT$17-【入力】吸収量・排出量算定シート!$CF$17)),幹材積成長量!$L$7:$L$148,0),MATCH(【入力】吸収量・排出量算定シート!$G193,幹材積成長量!$L$7:$N$7,0)))),0)</f>
        <v>0</v>
      </c>
      <c r="CU193" s="2">
        <f>IFERROR(IF($F193="地位Ⅰ",INDEX(幹材積成長量!$I$7:$K$148,MATCH((【入力】吸収量・排出量算定シート!$H193+(【入力】吸収量・排出量算定シート!CU$17-【入力】吸収量・排出量算定シート!$CF$17)),幹材積成長量!$I$7:$I$148,0),MATCH(【入力】吸収量・排出量算定シート!$G193,幹材積成長量!$I$7:$K$7,0)),IF($F193="地位Ⅲ",INDEX(幹材積成長量!$O$7:$Q$148,MATCH((【入力】吸収量・排出量算定シート!$H193+(【入力】吸収量・排出量算定シート!CU$17-【入力】吸収量・排出量算定シート!$CF$17)),幹材積成長量!$O$7:$O$148,0),MATCH(【入力】吸収量・排出量算定シート!$G193,幹材積成長量!$O$7:$Q$7,0)),INDEX(幹材積成長量!$L$7:$N$148,MATCH((【入力】吸収量・排出量算定シート!$H193+(【入力】吸収量・排出量算定シート!CU$17-【入力】吸収量・排出量算定シート!$CF$17)),幹材積成長量!$L$7:$L$148,0),MATCH(【入力】吸収量・排出量算定シート!$G193,幹材積成長量!$L$7:$N$7,0)))),0)</f>
        <v>0</v>
      </c>
      <c r="CV193" s="2">
        <f>IFERROR(IF($F193="地位Ⅰ",INDEX(幹材積成長量!$I$7:$K$148,MATCH((【入力】吸収量・排出量算定シート!$H193+(【入力】吸収量・排出量算定シート!CV$17-【入力】吸収量・排出量算定シート!$CF$17)),幹材積成長量!$I$7:$I$148,0),MATCH(【入力】吸収量・排出量算定シート!$G193,幹材積成長量!$I$7:$K$7,0)),IF($F193="地位Ⅲ",INDEX(幹材積成長量!$O$7:$Q$148,MATCH((【入力】吸収量・排出量算定シート!$H193+(【入力】吸収量・排出量算定シート!CV$17-【入力】吸収量・排出量算定シート!$CF$17)),幹材積成長量!$O$7:$O$148,0),MATCH(【入力】吸収量・排出量算定シート!$G193,幹材積成長量!$O$7:$Q$7,0)),INDEX(幹材積成長量!$L$7:$N$148,MATCH((【入力】吸収量・排出量算定シート!$H193+(【入力】吸収量・排出量算定シート!CV$17-【入力】吸収量・排出量算定シート!$CF$17)),幹材積成長量!$L$7:$L$148,0),MATCH(【入力】吸収量・排出量算定シート!$G193,幹材積成長量!$L$7:$N$7,0)))),0)</f>
        <v>0</v>
      </c>
      <c r="CW193" s="2">
        <f t="shared" si="352"/>
        <v>0</v>
      </c>
      <c r="CX193" s="2">
        <f t="shared" si="353"/>
        <v>0</v>
      </c>
      <c r="CY193" s="2">
        <f t="shared" si="354"/>
        <v>0</v>
      </c>
      <c r="CZ193" s="2">
        <f t="shared" si="355"/>
        <v>0</v>
      </c>
      <c r="DA193" s="2">
        <f t="shared" si="356"/>
        <v>0</v>
      </c>
      <c r="DB193" s="2">
        <f t="shared" si="357"/>
        <v>0</v>
      </c>
      <c r="DC193" s="2">
        <f t="shared" si="358"/>
        <v>0</v>
      </c>
      <c r="DD193" s="2">
        <f t="shared" si="359"/>
        <v>0</v>
      </c>
      <c r="DE193" s="2">
        <f t="shared" si="360"/>
        <v>0</v>
      </c>
      <c r="DF193" s="2">
        <f t="shared" si="361"/>
        <v>0</v>
      </c>
      <c r="DG193" s="2">
        <f t="shared" si="362"/>
        <v>0</v>
      </c>
      <c r="DH193" s="2">
        <f t="shared" si="363"/>
        <v>0</v>
      </c>
      <c r="DI193" s="2">
        <f t="shared" si="364"/>
        <v>0</v>
      </c>
      <c r="DJ193" s="2">
        <f t="shared" si="365"/>
        <v>0</v>
      </c>
      <c r="DK193" s="2">
        <f t="shared" si="366"/>
        <v>0</v>
      </c>
      <c r="DL193" s="2">
        <f t="shared" si="367"/>
        <v>0</v>
      </c>
      <c r="DM193" s="2">
        <f t="shared" si="368"/>
        <v>0</v>
      </c>
      <c r="DN193" s="187">
        <f>IFERROR(IF($F193="地位Ⅰ",INDEX(幹材積成長量!$AE$7:$AG$14,8,MATCH(【入力】吸収量・排出量算定シート!$G193,幹材積成長量!$AE$7:$AG$7,0)),IF($F193="地位Ⅲ",INDEX(幹材積成長量!$AK$7:$AM$14,8,MATCH(【入力】吸収量・排出量算定シート!$G193,幹材積成長量!$AK$7:$AM$7,0)),INDEX(幹材積成長量!$AH$7:$AJ$14,8,MATCH(【入力】吸収量・排出量算定シート!$G193,幹材積成長量!$AH$7:$AJ$7,0)))),0)</f>
        <v>0</v>
      </c>
      <c r="DO193" s="187">
        <f>IFERROR(IF($F193="地位Ⅰ",INDEX(幹材積成長量!$AE$7:$AG$14,8,MATCH(【入力】吸収量・排出量算定シート!$G193,幹材積成長量!$AE$7:$AG$7,0)),IF($F193="地位Ⅲ",INDEX(幹材積成長量!$AK$7:$AM$14,8,MATCH(【入力】吸収量・排出量算定シート!$G193,幹材積成長量!$AK$7:$AM$7,0)),INDEX(幹材積成長量!$AH$7:$AJ$14,8,MATCH(【入力】吸収量・排出量算定シート!$G193,幹材積成長量!$AH$7:$AJ$7,0)))),0)</f>
        <v>0</v>
      </c>
      <c r="DP193" s="187">
        <f>IFERROR(IF($F193="地位Ⅰ",INDEX(幹材積成長量!$AE$7:$AG$14,8,MATCH(【入力】吸収量・排出量算定シート!$G193,幹材積成長量!$AE$7:$AG$7,0)),IF($F193="地位Ⅲ",INDEX(幹材積成長量!$AK$7:$AM$14,8,MATCH(【入力】吸収量・排出量算定シート!$G193,幹材積成長量!$AK$7:$AM$7,0)),INDEX(幹材積成長量!$AH$7:$AJ$14,8,MATCH(【入力】吸収量・排出量算定シート!$G193,幹材積成長量!$AH$7:$AJ$7,0)))),0)</f>
        <v>0</v>
      </c>
      <c r="DQ193" s="187">
        <f>IFERROR(IF($F193="地位Ⅰ",INDEX(幹材積成長量!$AE$7:$AG$14,8,MATCH(【入力】吸収量・排出量算定シート!$G193,幹材積成長量!$AE$7:$AG$7,0)),IF($F193="地位Ⅲ",INDEX(幹材積成長量!$AK$7:$AM$14,8,MATCH(【入力】吸収量・排出量算定シート!$G193,幹材積成長量!$AK$7:$AM$7,0)),INDEX(幹材積成長量!$AH$7:$AJ$14,8,MATCH(【入力】吸収量・排出量算定シート!$G193,幹材積成長量!$AH$7:$AJ$7,0)))),0)</f>
        <v>0</v>
      </c>
      <c r="DR193" s="187">
        <f>IFERROR(IF($F193="地位Ⅰ",INDEX(幹材積成長量!$AE$7:$AG$14,8,MATCH(【入力】吸収量・排出量算定シート!$G193,幹材積成長量!$AE$7:$AG$7,0)),IF($F193="地位Ⅲ",INDEX(幹材積成長量!$AK$7:$AM$14,8,MATCH(【入力】吸収量・排出量算定シート!$G193,幹材積成長量!$AK$7:$AM$7,0)),INDEX(幹材積成長量!$AH$7:$AJ$14,8,MATCH(【入力】吸収量・排出量算定シート!$G193,幹材積成長量!$AH$7:$AJ$7,0)))),0)</f>
        <v>0</v>
      </c>
      <c r="DS193" s="187">
        <f>IFERROR(IF($F193="地位Ⅰ",INDEX(幹材積成長量!$AE$7:$AG$14,8,MATCH(【入力】吸収量・排出量算定シート!$G193,幹材積成長量!$AE$7:$AG$7,0)),IF($F193="地位Ⅲ",INDEX(幹材積成長量!$AK$7:$AM$14,8,MATCH(【入力】吸収量・排出量算定シート!$G193,幹材積成長量!$AK$7:$AM$7,0)),INDEX(幹材積成長量!$AH$7:$AJ$14,8,MATCH(【入力】吸収量・排出量算定シート!$G193,幹材積成長量!$AH$7:$AJ$7,0)))),0)</f>
        <v>0</v>
      </c>
      <c r="DT193" s="187">
        <f>IFERROR(IF($F193="地位Ⅰ",INDEX(幹材積成長量!$AE$7:$AG$14,8,MATCH(【入力】吸収量・排出量算定シート!$G193,幹材積成長量!$AE$7:$AG$7,0)),IF($F193="地位Ⅲ",INDEX(幹材積成長量!$AK$7:$AM$14,8,MATCH(【入力】吸収量・排出量算定シート!$G193,幹材積成長量!$AK$7:$AM$7,0)),INDEX(幹材積成長量!$AH$7:$AJ$14,8,MATCH(【入力】吸収量・排出量算定シート!$G193,幹材積成長量!$AH$7:$AJ$7,0)))),0)</f>
        <v>0</v>
      </c>
      <c r="DU193" s="187">
        <f>IFERROR(IF($F193="地位Ⅰ",INDEX(幹材積成長量!$AE$7:$AG$14,8,MATCH(【入力】吸収量・排出量算定シート!$G193,幹材積成長量!$AE$7:$AG$7,0)),IF($F193="地位Ⅲ",INDEX(幹材積成長量!$AK$7:$AM$14,8,MATCH(【入力】吸収量・排出量算定シート!$G193,幹材積成長量!$AK$7:$AM$7,0)),INDEX(幹材積成長量!$AH$7:$AJ$14,8,MATCH(【入力】吸収量・排出量算定シート!$G193,幹材積成長量!$AH$7:$AJ$7,0)))),0)</f>
        <v>0</v>
      </c>
      <c r="DV193" s="187">
        <f>IFERROR(IF($F193="地位Ⅰ",INDEX(幹材積成長量!$AE$7:$AG$14,8,MATCH(【入力】吸収量・排出量算定シート!$G193,幹材積成長量!$AE$7:$AG$7,0)),IF($F193="地位Ⅲ",INDEX(幹材積成長量!$AK$7:$AM$14,8,MATCH(【入力】吸収量・排出量算定シート!$G193,幹材積成長量!$AK$7:$AM$7,0)),INDEX(幹材積成長量!$AH$7:$AJ$14,8,MATCH(【入力】吸収量・排出量算定シート!$G193,幹材積成長量!$AH$7:$AJ$7,0)))),0)</f>
        <v>0</v>
      </c>
      <c r="DW193" s="187">
        <f>IFERROR(IF($F193="地位Ⅰ",INDEX(幹材積成長量!$AE$7:$AG$14,8,MATCH(【入力】吸収量・排出量算定シート!$G193,幹材積成長量!$AE$7:$AG$7,0)),IF($F193="地位Ⅲ",INDEX(幹材積成長量!$AK$7:$AM$14,8,MATCH(【入力】吸収量・排出量算定シート!$G193,幹材積成長量!$AK$7:$AM$7,0)),INDEX(幹材積成長量!$AH$7:$AJ$14,8,MATCH(【入力】吸収量・排出量算定シート!$G193,幹材積成長量!$AH$7:$AJ$7,0)))),0)</f>
        <v>0</v>
      </c>
      <c r="DX193" s="187">
        <f>IFERROR(IF($F193="地位Ⅰ",INDEX(幹材積成長量!$AE$7:$AG$14,8,MATCH(【入力】吸収量・排出量算定シート!$G193,幹材積成長量!$AE$7:$AG$7,0)),IF($F193="地位Ⅲ",INDEX(幹材積成長量!$AK$7:$AM$14,8,MATCH(【入力】吸収量・排出量算定シート!$G193,幹材積成長量!$AK$7:$AM$7,0)),INDEX(幹材積成長量!$AH$7:$AJ$14,8,MATCH(【入力】吸収量・排出量算定シート!$G193,幹材積成長量!$AH$7:$AJ$7,0)))),0)</f>
        <v>0</v>
      </c>
      <c r="DY193" s="187">
        <f>IFERROR(IF($F193="地位Ⅰ",INDEX(幹材積成長量!$AE$7:$AG$14,8,MATCH(【入力】吸収量・排出量算定シート!$G193,幹材積成長量!$AE$7:$AG$7,0)),IF($F193="地位Ⅲ",INDEX(幹材積成長量!$AK$7:$AM$14,8,MATCH(【入力】吸収量・排出量算定シート!$G193,幹材積成長量!$AK$7:$AM$7,0)),INDEX(幹材積成長量!$AH$7:$AJ$14,8,MATCH(【入力】吸収量・排出量算定シート!$G193,幹材積成長量!$AH$7:$AJ$7,0)))),0)</f>
        <v>0</v>
      </c>
      <c r="DZ193" s="187">
        <f>IFERROR(IF($F193="地位Ⅰ",INDEX(幹材積成長量!$AE$7:$AG$14,8,MATCH(【入力】吸収量・排出量算定シート!$G193,幹材積成長量!$AE$7:$AG$7,0)),IF($F193="地位Ⅲ",INDEX(幹材積成長量!$AK$7:$AM$14,8,MATCH(【入力】吸収量・排出量算定シート!$G193,幹材積成長量!$AK$7:$AM$7,0)),INDEX(幹材積成長量!$AH$7:$AJ$14,8,MATCH(【入力】吸収量・排出量算定シート!$G193,幹材積成長量!$AH$7:$AJ$7,0)))),0)</f>
        <v>0</v>
      </c>
      <c r="EA193" s="187">
        <f>IFERROR(IF($F193="地位Ⅰ",INDEX(幹材積成長量!$AE$7:$AG$14,8,MATCH(【入力】吸収量・排出量算定シート!$G193,幹材積成長量!$AE$7:$AG$7,0)),IF($F193="地位Ⅲ",INDEX(幹材積成長量!$AK$7:$AM$14,8,MATCH(【入力】吸収量・排出量算定シート!$G193,幹材積成長量!$AK$7:$AM$7,0)),INDEX(幹材積成長量!$AH$7:$AJ$14,8,MATCH(【入力】吸収量・排出量算定シート!$G193,幹材積成長量!$AH$7:$AJ$7,0)))),0)</f>
        <v>0</v>
      </c>
      <c r="EB193" s="187">
        <f>IFERROR(IF($F193="地位Ⅰ",INDEX(幹材積成長量!$AE$7:$AG$14,8,MATCH(【入力】吸収量・排出量算定シート!$G193,幹材積成長量!$AE$7:$AG$7,0)),IF($F193="地位Ⅲ",INDEX(幹材積成長量!$AK$7:$AM$14,8,MATCH(【入力】吸収量・排出量算定シート!$G193,幹材積成長量!$AK$7:$AM$7,0)),INDEX(幹材積成長量!$AH$7:$AJ$14,8,MATCH(【入力】吸収量・排出量算定シート!$G193,幹材積成長量!$AH$7:$AJ$7,0)))),0)</f>
        <v>0</v>
      </c>
      <c r="EC193" s="187">
        <f>IFERROR(IF($F193="地位Ⅰ",INDEX(幹材積成長量!$AE$7:$AG$14,8,MATCH(【入力】吸収量・排出量算定シート!$G193,幹材積成長量!$AE$7:$AG$7,0)),IF($F193="地位Ⅲ",INDEX(幹材積成長量!$AK$7:$AM$14,8,MATCH(【入力】吸収量・排出量算定シート!$G193,幹材積成長量!$AK$7:$AM$7,0)),INDEX(幹材積成長量!$AH$7:$AJ$14,8,MATCH(【入力】吸収量・排出量算定シート!$G193,幹材積成長量!$AH$7:$AJ$7,0)))),0)</f>
        <v>0</v>
      </c>
      <c r="ED193" s="186">
        <f t="shared" si="369"/>
        <v>0</v>
      </c>
      <c r="EE193" s="186">
        <f t="shared" si="370"/>
        <v>0</v>
      </c>
      <c r="EF193" s="186">
        <f t="shared" si="371"/>
        <v>0</v>
      </c>
      <c r="EG193" s="186">
        <f t="shared" si="372"/>
        <v>0</v>
      </c>
      <c r="EH193" s="186">
        <f t="shared" si="373"/>
        <v>0</v>
      </c>
      <c r="EI193" s="186">
        <f t="shared" si="374"/>
        <v>0</v>
      </c>
      <c r="EJ193" s="186">
        <f t="shared" si="375"/>
        <v>0</v>
      </c>
      <c r="EK193" s="186">
        <f t="shared" si="376"/>
        <v>0</v>
      </c>
      <c r="EL193" s="186">
        <f t="shared" si="377"/>
        <v>0</v>
      </c>
      <c r="EM193" s="186">
        <f t="shared" si="378"/>
        <v>0</v>
      </c>
      <c r="EN193" s="186">
        <f t="shared" si="379"/>
        <v>0</v>
      </c>
      <c r="EO193" s="186">
        <f t="shared" si="380"/>
        <v>0</v>
      </c>
      <c r="EP193" s="186">
        <f t="shared" si="381"/>
        <v>0</v>
      </c>
      <c r="EQ193" s="186">
        <f t="shared" si="382"/>
        <v>0</v>
      </c>
      <c r="ER193" s="186">
        <f t="shared" si="383"/>
        <v>0</v>
      </c>
      <c r="ES193" s="186">
        <f t="shared" si="384"/>
        <v>0</v>
      </c>
      <c r="ET193" s="186">
        <f t="shared" si="385"/>
        <v>0</v>
      </c>
    </row>
    <row r="194" spans="2:150" x14ac:dyDescent="0.3">
      <c r="B194" s="3"/>
      <c r="C194" s="3"/>
      <c r="D194" s="3"/>
      <c r="E194" s="3"/>
      <c r="G194" s="217"/>
      <c r="J194" s="3"/>
      <c r="M194" s="187">
        <f>IFERROR(IF($F194="地位Ⅰ",INDEX(幹材積成長量!$S$7:$U$148,MATCH(【入力】吸収量・排出量算定シート!$H194+(M$17-$M$17),幹材積成長量!$S$7:$S$148,0),MATCH($G194,幹材積成長量!$S$7:$U$7,0)),IF($F194="地位Ⅲ",INDEX(幹材積成長量!$Y$7:$AA$148,MATCH(【入力】吸収量・排出量算定シート!$H194+(M$17-$M$17),幹材積成長量!$Y$7:$Y$148,0),MATCH($G194,幹材積成長量!$Y$7:$AA$7,0)),INDEX(幹材積成長量!$V$7:$X$148,MATCH(【入力】吸収量・排出量算定シート!$H194+(M$17-$M$17),幹材積成長量!$V$7:$V$148,0),MATCH($G194,幹材積成長量!$V$7:$X$7,0)))),0)</f>
        <v>0</v>
      </c>
      <c r="N194" s="187">
        <f>IFERROR(IF($F194="地位Ⅰ",INDEX(幹材積成長量!$S$7:$U$148,MATCH(【入力】吸収量・排出量算定シート!$H194+(N$17-$M$17),幹材積成長量!$S$7:$S$148,0),MATCH($G194,幹材積成長量!$S$7:$U$7,0)),IF($F194="地位Ⅲ",INDEX(幹材積成長量!$Y$7:$AA$148,MATCH(【入力】吸収量・排出量算定シート!$H194+(N$17-$M$17),幹材積成長量!$Y$7:$Y$148,0),MATCH($G194,幹材積成長量!$Y$7:$AA$7,0)),INDEX(幹材積成長量!$V$7:$X$148,MATCH(【入力】吸収量・排出量算定シート!$H194+(N$17-$M$17),幹材積成長量!$V$7:$V$148,0),MATCH($G194,幹材積成長量!$V$7:$X$7,0)))),0)</f>
        <v>0</v>
      </c>
      <c r="O194" s="187">
        <f>IFERROR(IF($F194="地位Ⅰ",INDEX(幹材積成長量!$S$7:$U$148,MATCH(【入力】吸収量・排出量算定シート!$H194+(O$17-$M$17),幹材積成長量!$S$7:$S$148,0),MATCH($G194,幹材積成長量!$S$7:$U$7,0)),IF($F194="地位Ⅲ",INDEX(幹材積成長量!$Y$7:$AA$148,MATCH(【入力】吸収量・排出量算定シート!$H194+(O$17-$M$17),幹材積成長量!$Y$7:$Y$148,0),MATCH($G194,幹材積成長量!$Y$7:$AA$7,0)),INDEX(幹材積成長量!$V$7:$X$148,MATCH(【入力】吸収量・排出量算定シート!$H194+(O$17-$M$17),幹材積成長量!$V$7:$V$148,0),MATCH($G194,幹材積成長量!$V$7:$X$7,0)))),0)</f>
        <v>0</v>
      </c>
      <c r="P194" s="187">
        <f>IFERROR(IF($F194="地位Ⅰ",INDEX(幹材積成長量!$S$7:$U$148,MATCH(【入力】吸収量・排出量算定シート!$H194+(P$17-$M$17),幹材積成長量!$S$7:$S$148,0),MATCH($G194,幹材積成長量!$S$7:$U$7,0)),IF($F194="地位Ⅲ",INDEX(幹材積成長量!$Y$7:$AA$148,MATCH(【入力】吸収量・排出量算定シート!$H194+(P$17-$M$17),幹材積成長量!$Y$7:$Y$148,0),MATCH($G194,幹材積成長量!$Y$7:$AA$7,0)),INDEX(幹材積成長量!$V$7:$X$148,MATCH(【入力】吸収量・排出量算定シート!$H194+(P$17-$M$17),幹材積成長量!$V$7:$V$148,0),MATCH($G194,幹材積成長量!$V$7:$X$7,0)))),0)</f>
        <v>0</v>
      </c>
      <c r="Q194" s="187">
        <f>IFERROR(IF($F194="地位Ⅰ",INDEX(幹材積成長量!$S$7:$U$148,MATCH(【入力】吸収量・排出量算定シート!$H194+(Q$17-$M$17),幹材積成長量!$S$7:$S$148,0),MATCH($G194,幹材積成長量!$S$7:$U$7,0)),IF($F194="地位Ⅲ",INDEX(幹材積成長量!$Y$7:$AA$148,MATCH(【入力】吸収量・排出量算定シート!$H194+(Q$17-$M$17),幹材積成長量!$Y$7:$Y$148,0),MATCH($G194,幹材積成長量!$Y$7:$AA$7,0)),INDEX(幹材積成長量!$V$7:$X$148,MATCH(【入力】吸収量・排出量算定シート!$H194+(Q$17-$M$17),幹材積成長量!$V$7:$V$148,0),MATCH($G194,幹材積成長量!$V$7:$X$7,0)))),0)</f>
        <v>0</v>
      </c>
      <c r="R194" s="187">
        <f>IFERROR(IF($F194="地位Ⅰ",INDEX(幹材積成長量!$S$7:$U$148,MATCH(【入力】吸収量・排出量算定シート!$H194+(R$17-$M$17),幹材積成長量!$S$7:$S$148,0),MATCH($G194,幹材積成長量!$S$7:$U$7,0)),IF($F194="地位Ⅲ",INDEX(幹材積成長量!$Y$7:$AA$148,MATCH(【入力】吸収量・排出量算定シート!$H194+(R$17-$M$17),幹材積成長量!$Y$7:$Y$148,0),MATCH($G194,幹材積成長量!$Y$7:$AA$7,0)),INDEX(幹材積成長量!$V$7:$X$148,MATCH(【入力】吸収量・排出量算定シート!$H194+(R$17-$M$17),幹材積成長量!$V$7:$V$148,0),MATCH($G194,幹材積成長量!$V$7:$X$7,0)))),0)</f>
        <v>0</v>
      </c>
      <c r="S194" s="187">
        <f>IFERROR(IF($F194="地位Ⅰ",INDEX(幹材積成長量!$S$7:$U$148,MATCH(【入力】吸収量・排出量算定シート!$H194+(S$17-$M$17),幹材積成長量!$S$7:$S$148,0),MATCH($G194,幹材積成長量!$S$7:$U$7,0)),IF($F194="地位Ⅲ",INDEX(幹材積成長量!$Y$7:$AA$148,MATCH(【入力】吸収量・排出量算定シート!$H194+(S$17-$M$17),幹材積成長量!$Y$7:$Y$148,0),MATCH($G194,幹材積成長量!$Y$7:$AA$7,0)),INDEX(幹材積成長量!$V$7:$X$148,MATCH(【入力】吸収量・排出量算定シート!$H194+(S$17-$M$17),幹材積成長量!$V$7:$V$148,0),MATCH($G194,幹材積成長量!$V$7:$X$7,0)))),0)</f>
        <v>0</v>
      </c>
      <c r="T194" s="187">
        <f>IFERROR(IF($F194="地位Ⅰ",INDEX(幹材積成長量!$S$7:$U$148,MATCH(【入力】吸収量・排出量算定シート!$H194+(T$17-$M$17),幹材積成長量!$S$7:$S$148,0),MATCH($G194,幹材積成長量!$S$7:$U$7,0)),IF($F194="地位Ⅲ",INDEX(幹材積成長量!$Y$7:$AA$148,MATCH(【入力】吸収量・排出量算定シート!$H194+(T$17-$M$17),幹材積成長量!$Y$7:$Y$148,0),MATCH($G194,幹材積成長量!$Y$7:$AA$7,0)),INDEX(幹材積成長量!$V$7:$X$148,MATCH(【入力】吸収量・排出量算定シート!$H194+(T$17-$M$17),幹材積成長量!$V$7:$V$148,0),MATCH($G194,幹材積成長量!$V$7:$X$7,0)))),0)</f>
        <v>0</v>
      </c>
      <c r="U194" s="187">
        <f>IFERROR(IF($F194="地位Ⅰ",INDEX(幹材積成長量!$S$7:$U$148,MATCH(【入力】吸収量・排出量算定シート!$H194+(U$17-$M$17),幹材積成長量!$S$7:$S$148,0),MATCH($G194,幹材積成長量!$S$7:$U$7,0)),IF($F194="地位Ⅲ",INDEX(幹材積成長量!$Y$7:$AA$148,MATCH(【入力】吸収量・排出量算定シート!$H194+(U$17-$M$17),幹材積成長量!$Y$7:$Y$148,0),MATCH($G194,幹材積成長量!$Y$7:$AA$7,0)),INDEX(幹材積成長量!$V$7:$X$148,MATCH(【入力】吸収量・排出量算定シート!$H194+(U$17-$M$17),幹材積成長量!$V$7:$V$148,0),MATCH($G194,幹材積成長量!$V$7:$X$7,0)))),0)</f>
        <v>0</v>
      </c>
      <c r="V194" s="187">
        <f>IFERROR(IF($F194="地位Ⅰ",INDEX(幹材積成長量!$S$7:$U$148,MATCH(【入力】吸収量・排出量算定シート!$H194+(V$17-$M$17),幹材積成長量!$S$7:$S$148,0),MATCH($G194,幹材積成長量!$S$7:$U$7,0)),IF($F194="地位Ⅲ",INDEX(幹材積成長量!$Y$7:$AA$148,MATCH(【入力】吸収量・排出量算定シート!$H194+(V$17-$M$17),幹材積成長量!$Y$7:$Y$148,0),MATCH($G194,幹材積成長量!$Y$7:$AA$7,0)),INDEX(幹材積成長量!$V$7:$X$148,MATCH(【入力】吸収量・排出量算定シート!$H194+(V$17-$M$17),幹材積成長量!$V$7:$V$148,0),MATCH($G194,幹材積成長量!$V$7:$X$7,0)))),0)</f>
        <v>0</v>
      </c>
      <c r="W194" s="187">
        <f>IFERROR(IF($F194="地位Ⅰ",INDEX(幹材積成長量!$S$7:$U$148,MATCH(【入力】吸収量・排出量算定シート!$H194+(W$17-$M$17),幹材積成長量!$S$7:$S$148,0),MATCH($G194,幹材積成長量!$S$7:$U$7,0)),IF($F194="地位Ⅲ",INDEX(幹材積成長量!$Y$7:$AA$148,MATCH(【入力】吸収量・排出量算定シート!$H194+(W$17-$M$17),幹材積成長量!$Y$7:$Y$148,0),MATCH($G194,幹材積成長量!$Y$7:$AA$7,0)),INDEX(幹材積成長量!$V$7:$X$148,MATCH(【入力】吸収量・排出量算定シート!$H194+(W$17-$M$17),幹材積成長量!$V$7:$V$148,0),MATCH($G194,幹材積成長量!$V$7:$X$7,0)))),0)</f>
        <v>0</v>
      </c>
      <c r="X194" s="187">
        <f>IFERROR(IF($F194="地位Ⅰ",INDEX(幹材積成長量!$S$7:$U$148,MATCH(【入力】吸収量・排出量算定シート!$H194+(X$17-$M$17),幹材積成長量!$S$7:$S$148,0),MATCH($G194,幹材積成長量!$S$7:$U$7,0)),IF($F194="地位Ⅲ",INDEX(幹材積成長量!$Y$7:$AA$148,MATCH(【入力】吸収量・排出量算定シート!$H194+(X$17-$M$17),幹材積成長量!$Y$7:$Y$148,0),MATCH($G194,幹材積成長量!$Y$7:$AA$7,0)),INDEX(幹材積成長量!$V$7:$X$148,MATCH(【入力】吸収量・排出量算定シート!$H194+(X$17-$M$17),幹材積成長量!$V$7:$V$148,0),MATCH($G194,幹材積成長量!$V$7:$X$7,0)))),0)</f>
        <v>0</v>
      </c>
      <c r="Y194" s="187">
        <f>IFERROR(IF($F194="地位Ⅰ",INDEX(幹材積成長量!$S$7:$U$148,MATCH(【入力】吸収量・排出量算定シート!$H194+(Y$17-$M$17),幹材積成長量!$S$7:$S$148,0),MATCH($G194,幹材積成長量!$S$7:$U$7,0)),IF($F194="地位Ⅲ",INDEX(幹材積成長量!$Y$7:$AA$148,MATCH(【入力】吸収量・排出量算定シート!$H194+(Y$17-$M$17),幹材積成長量!$Y$7:$Y$148,0),MATCH($G194,幹材積成長量!$Y$7:$AA$7,0)),INDEX(幹材積成長量!$V$7:$X$148,MATCH(【入力】吸収量・排出量算定シート!$H194+(Y$17-$M$17),幹材積成長量!$V$7:$V$148,0),MATCH($G194,幹材積成長量!$V$7:$X$7,0)))),0)</f>
        <v>0</v>
      </c>
      <c r="Z194" s="187">
        <f>IFERROR(IF($F194="地位Ⅰ",INDEX(幹材積成長量!$S$7:$U$148,MATCH(【入力】吸収量・排出量算定シート!$H194+(Z$17-$M$17),幹材積成長量!$S$7:$S$148,0),MATCH($G194,幹材積成長量!$S$7:$U$7,0)),IF($F194="地位Ⅲ",INDEX(幹材積成長量!$Y$7:$AA$148,MATCH(【入力】吸収量・排出量算定シート!$H194+(Z$17-$M$17),幹材積成長量!$Y$7:$Y$148,0),MATCH($G194,幹材積成長量!$Y$7:$AA$7,0)),INDEX(幹材積成長量!$V$7:$X$148,MATCH(【入力】吸収量・排出量算定シート!$H194+(Z$17-$M$17),幹材積成長量!$V$7:$V$148,0),MATCH($G194,幹材積成長量!$V$7:$X$7,0)))),0)</f>
        <v>0</v>
      </c>
      <c r="AA194" s="187">
        <f>IFERROR(IF($F194="地位Ⅰ",INDEX(幹材積成長量!$S$7:$U$148,MATCH(【入力】吸収量・排出量算定シート!$H194+(AA$17-$M$17),幹材積成長量!$S$7:$S$148,0),MATCH($G194,幹材積成長量!$S$7:$U$7,0)),IF($F194="地位Ⅲ",INDEX(幹材積成長量!$Y$7:$AA$148,MATCH(【入力】吸収量・排出量算定シート!$H194+(AA$17-$M$17),幹材積成長量!$Y$7:$Y$148,0),MATCH($G194,幹材積成長量!$Y$7:$AA$7,0)),INDEX(幹材積成長量!$V$7:$X$148,MATCH(【入力】吸収量・排出量算定シート!$H194+(AA$17-$M$17),幹材積成長量!$V$7:$V$148,0),MATCH($G194,幹材積成長量!$V$7:$X$7,0)))),0)</f>
        <v>0</v>
      </c>
      <c r="AB194" s="187">
        <f>IFERROR(IF($F194="地位Ⅰ",INDEX(幹材積成長量!$S$7:$U$148,MATCH(【入力】吸収量・排出量算定シート!$H194+(AB$17-$M$17),幹材積成長量!$S$7:$S$148,0),MATCH($G194,幹材積成長量!$S$7:$U$7,0)),IF($F194="地位Ⅲ",INDEX(幹材積成長量!$Y$7:$AA$148,MATCH(【入力】吸収量・排出量算定シート!$H194+(AB$17-$M$17),幹材積成長量!$Y$7:$Y$148,0),MATCH($G194,幹材積成長量!$Y$7:$AA$7,0)),INDEX(幹材積成長量!$V$7:$X$148,MATCH(【入力】吸収量・排出量算定シート!$H194+(AB$17-$M$17),幹材積成長量!$V$7:$V$148,0),MATCH($G194,幹材積成長量!$V$7:$X$7,0)))),0)</f>
        <v>0</v>
      </c>
      <c r="AC194" s="187">
        <f>IFERROR(IF($F194="地位Ⅰ",INDEX(幹材積成長量!$S$7:$U$148,MATCH(【入力】吸収量・排出量算定シート!$H194+(AC$17-$M$17),幹材積成長量!$S$7:$S$148,0),MATCH($G194,幹材積成長量!$S$7:$U$7,0)),IF($F194="地位Ⅲ",INDEX(幹材積成長量!$Y$7:$AA$148,MATCH(【入力】吸収量・排出量算定シート!$H194+(AC$17-$M$17),幹材積成長量!$Y$7:$Y$148,0),MATCH($G194,幹材積成長量!$Y$7:$AA$7,0)),INDEX(幹材積成長量!$V$7:$X$148,MATCH(【入力】吸収量・排出量算定シート!$H194+(AC$17-$M$17),幹材積成長量!$V$7:$V$148,0),MATCH($G194,幹材積成長量!$V$7:$X$7,0)))),0)</f>
        <v>0</v>
      </c>
      <c r="AD194" s="2">
        <f>IFERROR(INDEX('BEF（拡大係数）'!$A$4:$AO$154,MATCH(【入力】吸収量・排出量算定シート!$H194,'BEF（拡大係数）'!$A$4:$A$154,0),MATCH($G194,'BEF（拡大係数）'!$A$4:$AO$4,0)),0)</f>
        <v>0</v>
      </c>
      <c r="AE194" s="2">
        <f>IFERROR(INDEX('BEF（拡大係数）'!$A$4:$AO$154,MATCH(【入力】吸収量・排出量算定シート!$H194,'BEF（拡大係数）'!$A$4:$A$154,0),MATCH($G194,'BEF（拡大係数）'!$A$4:$AO$4,0)),0)</f>
        <v>0</v>
      </c>
      <c r="AF194" s="2">
        <f>IFERROR(INDEX('BEF（拡大係数）'!$A$4:$AO$154,MATCH(【入力】吸収量・排出量算定シート!$H194,'BEF（拡大係数）'!$A$4:$A$154,0),MATCH($G194,'BEF（拡大係数）'!$A$4:$AO$4,0)),0)</f>
        <v>0</v>
      </c>
      <c r="AG194" s="2">
        <f>IFERROR(INDEX('BEF（拡大係数）'!$A$4:$AO$154,MATCH(【入力】吸収量・排出量算定シート!$H194,'BEF（拡大係数）'!$A$4:$A$154,0),MATCH($G194,'BEF（拡大係数）'!$A$4:$AO$4,0)),0)</f>
        <v>0</v>
      </c>
      <c r="AH194" s="2">
        <f>IFERROR(INDEX('BEF（拡大係数）'!$A$4:$AO$154,MATCH(【入力】吸収量・排出量算定シート!$H194,'BEF（拡大係数）'!$A$4:$A$154,0),MATCH($G194,'BEF（拡大係数）'!$A$4:$AO$4,0)),0)</f>
        <v>0</v>
      </c>
      <c r="AI194" s="2">
        <f>IFERROR(INDEX('BEF（拡大係数）'!$A$4:$AO$154,MATCH(【入力】吸収量・排出量算定シート!$H194,'BEF（拡大係数）'!$A$4:$A$154,0),MATCH($G194,'BEF（拡大係数）'!$A$4:$AO$4,0)),0)</f>
        <v>0</v>
      </c>
      <c r="AJ194" s="2">
        <f>IFERROR(INDEX('BEF（拡大係数）'!$A$4:$AO$154,MATCH(【入力】吸収量・排出量算定シート!$H194,'BEF（拡大係数）'!$A$4:$A$154,0),MATCH($G194,'BEF（拡大係数）'!$A$4:$AO$4,0)),0)</f>
        <v>0</v>
      </c>
      <c r="AK194" s="2">
        <f>IFERROR(INDEX('BEF（拡大係数）'!$A$4:$AO$154,MATCH(【入力】吸収量・排出量算定シート!$H194,'BEF（拡大係数）'!$A$4:$A$154,0),MATCH($G194,'BEF（拡大係数）'!$A$4:$AO$4,0)),0)</f>
        <v>0</v>
      </c>
      <c r="AL194" s="2">
        <f>IFERROR(INDEX('BEF（拡大係数）'!$A$4:$AO$154,MATCH(【入力】吸収量・排出量算定シート!$H194,'BEF（拡大係数）'!$A$4:$A$154,0),MATCH($G194,'BEF（拡大係数）'!$A$4:$AO$4,0)),0)</f>
        <v>0</v>
      </c>
      <c r="AM194" s="2">
        <f>IFERROR(INDEX('BEF（拡大係数）'!$A$4:$AO$154,MATCH(【入力】吸収量・排出量算定シート!$H194,'BEF（拡大係数）'!$A$4:$A$154,0),MATCH($G194,'BEF（拡大係数）'!$A$4:$AO$4,0)),0)</f>
        <v>0</v>
      </c>
      <c r="AN194" s="2">
        <f>IFERROR(INDEX('BEF（拡大係数）'!$A$4:$AO$154,MATCH(【入力】吸収量・排出量算定シート!$H194,'BEF（拡大係数）'!$A$4:$A$154,0),MATCH($G194,'BEF（拡大係数）'!$A$4:$AO$4,0)),0)</f>
        <v>0</v>
      </c>
      <c r="AO194" s="2">
        <f>IFERROR(INDEX('BEF（拡大係数）'!$A$4:$AO$154,MATCH(【入力】吸収量・排出量算定シート!$H194,'BEF（拡大係数）'!$A$4:$A$154,0),MATCH($G194,'BEF（拡大係数）'!$A$4:$AO$4,0)),0)</f>
        <v>0</v>
      </c>
      <c r="AP194" s="2">
        <f>IFERROR(INDEX('BEF（拡大係数）'!$A$4:$AO$154,MATCH(【入力】吸収量・排出量算定シート!$H194,'BEF（拡大係数）'!$A$4:$A$154,0),MATCH($G194,'BEF（拡大係数）'!$A$4:$AO$4,0)),0)</f>
        <v>0</v>
      </c>
      <c r="AQ194" s="2">
        <f>IFERROR(INDEX('BEF（拡大係数）'!$A$4:$AO$154,MATCH(【入力】吸収量・排出量算定シート!$H194,'BEF（拡大係数）'!$A$4:$A$154,0),MATCH($G194,'BEF（拡大係数）'!$A$4:$AO$4,0)),0)</f>
        <v>0</v>
      </c>
      <c r="AR194" s="2">
        <f>IFERROR(INDEX('BEF（拡大係数）'!$A$4:$AO$154,MATCH(【入力】吸収量・排出量算定シート!$H194,'BEF（拡大係数）'!$A$4:$A$154,0),MATCH($G194,'BEF（拡大係数）'!$A$4:$AO$4,0)),0)</f>
        <v>0</v>
      </c>
      <c r="AS194" s="2">
        <f>IFERROR(INDEX('BEF（拡大係数）'!$A$4:$AO$154,MATCH(【入力】吸収量・排出量算定シート!$H194,'BEF（拡大係数）'!$A$4:$A$154,0),MATCH($G194,'BEF（拡大係数）'!$A$4:$AO$4,0)),0)</f>
        <v>0</v>
      </c>
      <c r="AT194" s="2">
        <f>IFERROR(INDEX('BEF（拡大係数）'!$A$4:$AO$154,MATCH(【入力】吸収量・排出量算定シート!$H194,'BEF（拡大係数）'!$A$4:$A$154,0),MATCH($G194,'BEF（拡大係数）'!$A$4:$AO$4,0)),0)</f>
        <v>0</v>
      </c>
      <c r="AU194" s="2">
        <f>IFERROR(VLOOKUP($G194,パラメータ_オリジナル!$B$6:$G$45,4,FALSE),0)</f>
        <v>0</v>
      </c>
      <c r="AV194" s="2">
        <f>IFERROR(VLOOKUP($G194,パラメータ_オリジナル!$B$6:$G$45,5,FALSE),0)</f>
        <v>0</v>
      </c>
      <c r="AW194" s="2">
        <f>IFERROR(VLOOKUP($G194,パラメータ_オリジナル!$B$6:$G$45,6,FALSE),0)</f>
        <v>0</v>
      </c>
      <c r="AX194" s="125">
        <f t="shared" si="318"/>
        <v>0</v>
      </c>
      <c r="AY194" s="125">
        <f t="shared" si="319"/>
        <v>0</v>
      </c>
      <c r="AZ194" s="125">
        <f t="shared" si="320"/>
        <v>0</v>
      </c>
      <c r="BA194" s="125">
        <f t="shared" si="321"/>
        <v>0</v>
      </c>
      <c r="BB194" s="125">
        <f t="shared" si="322"/>
        <v>0</v>
      </c>
      <c r="BC194" s="125">
        <f t="shared" si="323"/>
        <v>0</v>
      </c>
      <c r="BD194" s="125">
        <f t="shared" si="324"/>
        <v>0</v>
      </c>
      <c r="BE194" s="125">
        <f t="shared" si="325"/>
        <v>0</v>
      </c>
      <c r="BF194" s="125">
        <f t="shared" si="326"/>
        <v>0</v>
      </c>
      <c r="BG194" s="125">
        <f t="shared" si="327"/>
        <v>0</v>
      </c>
      <c r="BH194" s="125">
        <f t="shared" si="328"/>
        <v>0</v>
      </c>
      <c r="BI194" s="125">
        <f t="shared" si="329"/>
        <v>0</v>
      </c>
      <c r="BJ194" s="125">
        <f t="shared" si="330"/>
        <v>0</v>
      </c>
      <c r="BK194" s="125">
        <f t="shared" si="331"/>
        <v>0</v>
      </c>
      <c r="BL194" s="125">
        <f t="shared" si="332"/>
        <v>0</v>
      </c>
      <c r="BM194" s="125">
        <f t="shared" si="333"/>
        <v>0</v>
      </c>
      <c r="BN194" s="125">
        <f t="shared" si="334"/>
        <v>0</v>
      </c>
      <c r="BO194" s="125">
        <f t="shared" si="335"/>
        <v>0</v>
      </c>
      <c r="BP194" s="125">
        <f t="shared" si="336"/>
        <v>0</v>
      </c>
      <c r="BQ194" s="125">
        <f t="shared" si="337"/>
        <v>0</v>
      </c>
      <c r="BR194" s="125">
        <f t="shared" si="338"/>
        <v>0</v>
      </c>
      <c r="BS194" s="125">
        <f t="shared" si="339"/>
        <v>0</v>
      </c>
      <c r="BT194" s="125">
        <f t="shared" si="340"/>
        <v>0</v>
      </c>
      <c r="BU194" s="125">
        <f t="shared" si="341"/>
        <v>0</v>
      </c>
      <c r="BV194" s="125">
        <f t="shared" si="342"/>
        <v>0</v>
      </c>
      <c r="BW194" s="125">
        <f t="shared" si="343"/>
        <v>0</v>
      </c>
      <c r="BX194" s="125">
        <f t="shared" si="344"/>
        <v>0</v>
      </c>
      <c r="BY194" s="125">
        <f t="shared" si="345"/>
        <v>0</v>
      </c>
      <c r="BZ194" s="125">
        <f t="shared" si="346"/>
        <v>0</v>
      </c>
      <c r="CA194" s="125">
        <f t="shared" si="347"/>
        <v>0</v>
      </c>
      <c r="CB194" s="125">
        <f t="shared" si="348"/>
        <v>0</v>
      </c>
      <c r="CC194" s="125">
        <f t="shared" si="349"/>
        <v>0</v>
      </c>
      <c r="CD194" s="125">
        <f t="shared" si="350"/>
        <v>0</v>
      </c>
      <c r="CE194" s="125">
        <f t="shared" si="351"/>
        <v>0</v>
      </c>
      <c r="CF194" s="2">
        <f>IFERROR(IF($F194="地位Ⅰ",INDEX(幹材積成長量!$I$7:$K$148,MATCH((【入力】吸収量・排出量算定シート!$H194+(【入力】吸収量・排出量算定シート!CF$17-【入力】吸収量・排出量算定シート!$CF$17)),幹材積成長量!$I$7:$I$148,0),MATCH(【入力】吸収量・排出量算定シート!$G194,幹材積成長量!$I$7:$K$7,0)),IF($F194="地位Ⅲ",INDEX(幹材積成長量!$O$7:$Q$148,MATCH((【入力】吸収量・排出量算定シート!$H194+(【入力】吸収量・排出量算定シート!CF$17-【入力】吸収量・排出量算定シート!$CF$17)),幹材積成長量!$O$7:$O$148,0),MATCH(【入力】吸収量・排出量算定シート!$G194,幹材積成長量!$O$7:$Q$7,0)),INDEX(幹材積成長量!$L$7:$N$148,MATCH((【入力】吸収量・排出量算定シート!$H194+(【入力】吸収量・排出量算定シート!CF$17-【入力】吸収量・排出量算定シート!$CF$17)),幹材積成長量!$L$7:$L$148,0),MATCH(【入力】吸収量・排出量算定シート!$G194,幹材積成長量!$L$7:$N$7,0)))),0)</f>
        <v>0</v>
      </c>
      <c r="CG194" s="2">
        <f>IFERROR(IF($F194="地位Ⅰ",INDEX(幹材積成長量!$I$7:$K$148,MATCH((【入力】吸収量・排出量算定シート!$H194+(【入力】吸収量・排出量算定シート!CG$17-【入力】吸収量・排出量算定シート!$CF$17)),幹材積成長量!$I$7:$I$148,0),MATCH(【入力】吸収量・排出量算定シート!$G194,幹材積成長量!$I$7:$K$7,0)),IF($F194="地位Ⅲ",INDEX(幹材積成長量!$O$7:$Q$148,MATCH((【入力】吸収量・排出量算定シート!$H194+(【入力】吸収量・排出量算定シート!CG$17-【入力】吸収量・排出量算定シート!$CF$17)),幹材積成長量!$O$7:$O$148,0),MATCH(【入力】吸収量・排出量算定シート!$G194,幹材積成長量!$O$7:$Q$7,0)),INDEX(幹材積成長量!$L$7:$N$148,MATCH((【入力】吸収量・排出量算定シート!$H194+(【入力】吸収量・排出量算定シート!CG$17-【入力】吸収量・排出量算定シート!$CF$17)),幹材積成長量!$L$7:$L$148,0),MATCH(【入力】吸収量・排出量算定シート!$G194,幹材積成長量!$L$7:$N$7,0)))),0)</f>
        <v>0</v>
      </c>
      <c r="CH194" s="2">
        <f>IFERROR(IF($F194="地位Ⅰ",INDEX(幹材積成長量!$I$7:$K$148,MATCH((【入力】吸収量・排出量算定シート!$H194+(【入力】吸収量・排出量算定シート!CH$17-【入力】吸収量・排出量算定シート!$CF$17)),幹材積成長量!$I$7:$I$148,0),MATCH(【入力】吸収量・排出量算定シート!$G194,幹材積成長量!$I$7:$K$7,0)),IF($F194="地位Ⅲ",INDEX(幹材積成長量!$O$7:$Q$148,MATCH((【入力】吸収量・排出量算定シート!$H194+(【入力】吸収量・排出量算定シート!CH$17-【入力】吸収量・排出量算定シート!$CF$17)),幹材積成長量!$O$7:$O$148,0),MATCH(【入力】吸収量・排出量算定シート!$G194,幹材積成長量!$O$7:$Q$7,0)),INDEX(幹材積成長量!$L$7:$N$148,MATCH((【入力】吸収量・排出量算定シート!$H194+(【入力】吸収量・排出量算定シート!CH$17-【入力】吸収量・排出量算定シート!$CF$17)),幹材積成長量!$L$7:$L$148,0),MATCH(【入力】吸収量・排出量算定シート!$G194,幹材積成長量!$L$7:$N$7,0)))),0)</f>
        <v>0</v>
      </c>
      <c r="CI194" s="2">
        <f>IFERROR(IF($F194="地位Ⅰ",INDEX(幹材積成長量!$I$7:$K$148,MATCH((【入力】吸収量・排出量算定シート!$H194+(【入力】吸収量・排出量算定シート!CI$17-【入力】吸収量・排出量算定シート!$CF$17)),幹材積成長量!$I$7:$I$148,0),MATCH(【入力】吸収量・排出量算定シート!$G194,幹材積成長量!$I$7:$K$7,0)),IF($F194="地位Ⅲ",INDEX(幹材積成長量!$O$7:$Q$148,MATCH((【入力】吸収量・排出量算定シート!$H194+(【入力】吸収量・排出量算定シート!CI$17-【入力】吸収量・排出量算定シート!$CF$17)),幹材積成長量!$O$7:$O$148,0),MATCH(【入力】吸収量・排出量算定シート!$G194,幹材積成長量!$O$7:$Q$7,0)),INDEX(幹材積成長量!$L$7:$N$148,MATCH((【入力】吸収量・排出量算定シート!$H194+(【入力】吸収量・排出量算定シート!CI$17-【入力】吸収量・排出量算定シート!$CF$17)),幹材積成長量!$L$7:$L$148,0),MATCH(【入力】吸収量・排出量算定シート!$G194,幹材積成長量!$L$7:$N$7,0)))),0)</f>
        <v>0</v>
      </c>
      <c r="CJ194" s="2">
        <f>IFERROR(IF($F194="地位Ⅰ",INDEX(幹材積成長量!$I$7:$K$148,MATCH((【入力】吸収量・排出量算定シート!$H194+(【入力】吸収量・排出量算定シート!CJ$17-【入力】吸収量・排出量算定シート!$CF$17)),幹材積成長量!$I$7:$I$148,0),MATCH(【入力】吸収量・排出量算定シート!$G194,幹材積成長量!$I$7:$K$7,0)),IF($F194="地位Ⅲ",INDEX(幹材積成長量!$O$7:$Q$148,MATCH((【入力】吸収量・排出量算定シート!$H194+(【入力】吸収量・排出量算定シート!CJ$17-【入力】吸収量・排出量算定シート!$CF$17)),幹材積成長量!$O$7:$O$148,0),MATCH(【入力】吸収量・排出量算定シート!$G194,幹材積成長量!$O$7:$Q$7,0)),INDEX(幹材積成長量!$L$7:$N$148,MATCH((【入力】吸収量・排出量算定シート!$H194+(【入力】吸収量・排出量算定シート!CJ$17-【入力】吸収量・排出量算定シート!$CF$17)),幹材積成長量!$L$7:$L$148,0),MATCH(【入力】吸収量・排出量算定シート!$G194,幹材積成長量!$L$7:$N$7,0)))),0)</f>
        <v>0</v>
      </c>
      <c r="CK194" s="2">
        <f>IFERROR(IF($F194="地位Ⅰ",INDEX(幹材積成長量!$I$7:$K$148,MATCH((【入力】吸収量・排出量算定シート!$H194+(【入力】吸収量・排出量算定シート!CK$17-【入力】吸収量・排出量算定シート!$CF$17)),幹材積成長量!$I$7:$I$148,0),MATCH(【入力】吸収量・排出量算定シート!$G194,幹材積成長量!$I$7:$K$7,0)),IF($F194="地位Ⅲ",INDEX(幹材積成長量!$O$7:$Q$148,MATCH((【入力】吸収量・排出量算定シート!$H194+(【入力】吸収量・排出量算定シート!CK$17-【入力】吸収量・排出量算定シート!$CF$17)),幹材積成長量!$O$7:$O$148,0),MATCH(【入力】吸収量・排出量算定シート!$G194,幹材積成長量!$O$7:$Q$7,0)),INDEX(幹材積成長量!$L$7:$N$148,MATCH((【入力】吸収量・排出量算定シート!$H194+(【入力】吸収量・排出量算定シート!CK$17-【入力】吸収量・排出量算定シート!$CF$17)),幹材積成長量!$L$7:$L$148,0),MATCH(【入力】吸収量・排出量算定シート!$G194,幹材積成長量!$L$7:$N$7,0)))),0)</f>
        <v>0</v>
      </c>
      <c r="CL194" s="2">
        <f>IFERROR(IF($F194="地位Ⅰ",INDEX(幹材積成長量!$I$7:$K$148,MATCH((【入力】吸収量・排出量算定シート!$H194+(【入力】吸収量・排出量算定シート!CL$17-【入力】吸収量・排出量算定シート!$CF$17)),幹材積成長量!$I$7:$I$148,0),MATCH(【入力】吸収量・排出量算定シート!$G194,幹材積成長量!$I$7:$K$7,0)),IF($F194="地位Ⅲ",INDEX(幹材積成長量!$O$7:$Q$148,MATCH((【入力】吸収量・排出量算定シート!$H194+(【入力】吸収量・排出量算定シート!CL$17-【入力】吸収量・排出量算定シート!$CF$17)),幹材積成長量!$O$7:$O$148,0),MATCH(【入力】吸収量・排出量算定シート!$G194,幹材積成長量!$O$7:$Q$7,0)),INDEX(幹材積成長量!$L$7:$N$148,MATCH((【入力】吸収量・排出量算定シート!$H194+(【入力】吸収量・排出量算定シート!CL$17-【入力】吸収量・排出量算定シート!$CF$17)),幹材積成長量!$L$7:$L$148,0),MATCH(【入力】吸収量・排出量算定シート!$G194,幹材積成長量!$L$7:$N$7,0)))),0)</f>
        <v>0</v>
      </c>
      <c r="CM194" s="2">
        <f>IFERROR(IF($F194="地位Ⅰ",INDEX(幹材積成長量!$I$7:$K$148,MATCH((【入力】吸収量・排出量算定シート!$H194+(【入力】吸収量・排出量算定シート!CM$17-【入力】吸収量・排出量算定シート!$CF$17)),幹材積成長量!$I$7:$I$148,0),MATCH(【入力】吸収量・排出量算定シート!$G194,幹材積成長量!$I$7:$K$7,0)),IF($F194="地位Ⅲ",INDEX(幹材積成長量!$O$7:$Q$148,MATCH((【入力】吸収量・排出量算定シート!$H194+(【入力】吸収量・排出量算定シート!CM$17-【入力】吸収量・排出量算定シート!$CF$17)),幹材積成長量!$O$7:$O$148,0),MATCH(【入力】吸収量・排出量算定シート!$G194,幹材積成長量!$O$7:$Q$7,0)),INDEX(幹材積成長量!$L$7:$N$148,MATCH((【入力】吸収量・排出量算定シート!$H194+(【入力】吸収量・排出量算定シート!CM$17-【入力】吸収量・排出量算定シート!$CF$17)),幹材積成長量!$L$7:$L$148,0),MATCH(【入力】吸収量・排出量算定シート!$G194,幹材積成長量!$L$7:$N$7,0)))),0)</f>
        <v>0</v>
      </c>
      <c r="CN194" s="2">
        <f>IFERROR(IF($F194="地位Ⅰ",INDEX(幹材積成長量!$I$7:$K$148,MATCH((【入力】吸収量・排出量算定シート!$H194+(【入力】吸収量・排出量算定シート!CN$17-【入力】吸収量・排出量算定シート!$CF$17)),幹材積成長量!$I$7:$I$148,0),MATCH(【入力】吸収量・排出量算定シート!$G194,幹材積成長量!$I$7:$K$7,0)),IF($F194="地位Ⅲ",INDEX(幹材積成長量!$O$7:$Q$148,MATCH((【入力】吸収量・排出量算定シート!$H194+(【入力】吸収量・排出量算定シート!CN$17-【入力】吸収量・排出量算定シート!$CF$17)),幹材積成長量!$O$7:$O$148,0),MATCH(【入力】吸収量・排出量算定シート!$G194,幹材積成長量!$O$7:$Q$7,0)),INDEX(幹材積成長量!$L$7:$N$148,MATCH((【入力】吸収量・排出量算定シート!$H194+(【入力】吸収量・排出量算定シート!CN$17-【入力】吸収量・排出量算定シート!$CF$17)),幹材積成長量!$L$7:$L$148,0),MATCH(【入力】吸収量・排出量算定シート!$G194,幹材積成長量!$L$7:$N$7,0)))),0)</f>
        <v>0</v>
      </c>
      <c r="CO194" s="2">
        <f>IFERROR(IF($F194="地位Ⅰ",INDEX(幹材積成長量!$I$7:$K$148,MATCH((【入力】吸収量・排出量算定シート!$H194+(【入力】吸収量・排出量算定シート!CO$17-【入力】吸収量・排出量算定シート!$CF$17)),幹材積成長量!$I$7:$I$148,0),MATCH(【入力】吸収量・排出量算定シート!$G194,幹材積成長量!$I$7:$K$7,0)),IF($F194="地位Ⅲ",INDEX(幹材積成長量!$O$7:$Q$148,MATCH((【入力】吸収量・排出量算定シート!$H194+(【入力】吸収量・排出量算定シート!CO$17-【入力】吸収量・排出量算定シート!$CF$17)),幹材積成長量!$O$7:$O$148,0),MATCH(【入力】吸収量・排出量算定シート!$G194,幹材積成長量!$O$7:$Q$7,0)),INDEX(幹材積成長量!$L$7:$N$148,MATCH((【入力】吸収量・排出量算定シート!$H194+(【入力】吸収量・排出量算定シート!CO$17-【入力】吸収量・排出量算定シート!$CF$17)),幹材積成長量!$L$7:$L$148,0),MATCH(【入力】吸収量・排出量算定シート!$G194,幹材積成長量!$L$7:$N$7,0)))),0)</f>
        <v>0</v>
      </c>
      <c r="CP194" s="2">
        <f>IFERROR(IF($F194="地位Ⅰ",INDEX(幹材積成長量!$I$7:$K$148,MATCH((【入力】吸収量・排出量算定シート!$H194+(【入力】吸収量・排出量算定シート!CP$17-【入力】吸収量・排出量算定シート!$CF$17)),幹材積成長量!$I$7:$I$148,0),MATCH(【入力】吸収量・排出量算定シート!$G194,幹材積成長量!$I$7:$K$7,0)),IF($F194="地位Ⅲ",INDEX(幹材積成長量!$O$7:$Q$148,MATCH((【入力】吸収量・排出量算定シート!$H194+(【入力】吸収量・排出量算定シート!CP$17-【入力】吸収量・排出量算定シート!$CF$17)),幹材積成長量!$O$7:$O$148,0),MATCH(【入力】吸収量・排出量算定シート!$G194,幹材積成長量!$O$7:$Q$7,0)),INDEX(幹材積成長量!$L$7:$N$148,MATCH((【入力】吸収量・排出量算定シート!$H194+(【入力】吸収量・排出量算定シート!CP$17-【入力】吸収量・排出量算定シート!$CF$17)),幹材積成長量!$L$7:$L$148,0),MATCH(【入力】吸収量・排出量算定シート!$G194,幹材積成長量!$L$7:$N$7,0)))),0)</f>
        <v>0</v>
      </c>
      <c r="CQ194" s="2">
        <f>IFERROR(IF($F194="地位Ⅰ",INDEX(幹材積成長量!$I$7:$K$148,MATCH((【入力】吸収量・排出量算定シート!$H194+(【入力】吸収量・排出量算定シート!CQ$17-【入力】吸収量・排出量算定シート!$CF$17)),幹材積成長量!$I$7:$I$148,0),MATCH(【入力】吸収量・排出量算定シート!$G194,幹材積成長量!$I$7:$K$7,0)),IF($F194="地位Ⅲ",INDEX(幹材積成長量!$O$7:$Q$148,MATCH((【入力】吸収量・排出量算定シート!$H194+(【入力】吸収量・排出量算定シート!CQ$17-【入力】吸収量・排出量算定シート!$CF$17)),幹材積成長量!$O$7:$O$148,0),MATCH(【入力】吸収量・排出量算定シート!$G194,幹材積成長量!$O$7:$Q$7,0)),INDEX(幹材積成長量!$L$7:$N$148,MATCH((【入力】吸収量・排出量算定シート!$H194+(【入力】吸収量・排出量算定シート!CQ$17-【入力】吸収量・排出量算定シート!$CF$17)),幹材積成長量!$L$7:$L$148,0),MATCH(【入力】吸収量・排出量算定シート!$G194,幹材積成長量!$L$7:$N$7,0)))),0)</f>
        <v>0</v>
      </c>
      <c r="CR194" s="2">
        <f>IFERROR(IF($F194="地位Ⅰ",INDEX(幹材積成長量!$I$7:$K$148,MATCH((【入力】吸収量・排出量算定シート!$H194+(【入力】吸収量・排出量算定シート!CR$17-【入力】吸収量・排出量算定シート!$CF$17)),幹材積成長量!$I$7:$I$148,0),MATCH(【入力】吸収量・排出量算定シート!$G194,幹材積成長量!$I$7:$K$7,0)),IF($F194="地位Ⅲ",INDEX(幹材積成長量!$O$7:$Q$148,MATCH((【入力】吸収量・排出量算定シート!$H194+(【入力】吸収量・排出量算定シート!CR$17-【入力】吸収量・排出量算定シート!$CF$17)),幹材積成長量!$O$7:$O$148,0),MATCH(【入力】吸収量・排出量算定シート!$G194,幹材積成長量!$O$7:$Q$7,0)),INDEX(幹材積成長量!$L$7:$N$148,MATCH((【入力】吸収量・排出量算定シート!$H194+(【入力】吸収量・排出量算定シート!CR$17-【入力】吸収量・排出量算定シート!$CF$17)),幹材積成長量!$L$7:$L$148,0),MATCH(【入力】吸収量・排出量算定シート!$G194,幹材積成長量!$L$7:$N$7,0)))),0)</f>
        <v>0</v>
      </c>
      <c r="CS194" s="2">
        <f>IFERROR(IF($F194="地位Ⅰ",INDEX(幹材積成長量!$I$7:$K$148,MATCH((【入力】吸収量・排出量算定シート!$H194+(【入力】吸収量・排出量算定シート!CS$17-【入力】吸収量・排出量算定シート!$CF$17)),幹材積成長量!$I$7:$I$148,0),MATCH(【入力】吸収量・排出量算定シート!$G194,幹材積成長量!$I$7:$K$7,0)),IF($F194="地位Ⅲ",INDEX(幹材積成長量!$O$7:$Q$148,MATCH((【入力】吸収量・排出量算定シート!$H194+(【入力】吸収量・排出量算定シート!CS$17-【入力】吸収量・排出量算定シート!$CF$17)),幹材積成長量!$O$7:$O$148,0),MATCH(【入力】吸収量・排出量算定シート!$G194,幹材積成長量!$O$7:$Q$7,0)),INDEX(幹材積成長量!$L$7:$N$148,MATCH((【入力】吸収量・排出量算定シート!$H194+(【入力】吸収量・排出量算定シート!CS$17-【入力】吸収量・排出量算定シート!$CF$17)),幹材積成長量!$L$7:$L$148,0),MATCH(【入力】吸収量・排出量算定シート!$G194,幹材積成長量!$L$7:$N$7,0)))),0)</f>
        <v>0</v>
      </c>
      <c r="CT194" s="2">
        <f>IFERROR(IF($F194="地位Ⅰ",INDEX(幹材積成長量!$I$7:$K$148,MATCH((【入力】吸収量・排出量算定シート!$H194+(【入力】吸収量・排出量算定シート!CT$17-【入力】吸収量・排出量算定シート!$CF$17)),幹材積成長量!$I$7:$I$148,0),MATCH(【入力】吸収量・排出量算定シート!$G194,幹材積成長量!$I$7:$K$7,0)),IF($F194="地位Ⅲ",INDEX(幹材積成長量!$O$7:$Q$148,MATCH((【入力】吸収量・排出量算定シート!$H194+(【入力】吸収量・排出量算定シート!CT$17-【入力】吸収量・排出量算定シート!$CF$17)),幹材積成長量!$O$7:$O$148,0),MATCH(【入力】吸収量・排出量算定シート!$G194,幹材積成長量!$O$7:$Q$7,0)),INDEX(幹材積成長量!$L$7:$N$148,MATCH((【入力】吸収量・排出量算定シート!$H194+(【入力】吸収量・排出量算定シート!CT$17-【入力】吸収量・排出量算定シート!$CF$17)),幹材積成長量!$L$7:$L$148,0),MATCH(【入力】吸収量・排出量算定シート!$G194,幹材積成長量!$L$7:$N$7,0)))),0)</f>
        <v>0</v>
      </c>
      <c r="CU194" s="2">
        <f>IFERROR(IF($F194="地位Ⅰ",INDEX(幹材積成長量!$I$7:$K$148,MATCH((【入力】吸収量・排出量算定シート!$H194+(【入力】吸収量・排出量算定シート!CU$17-【入力】吸収量・排出量算定シート!$CF$17)),幹材積成長量!$I$7:$I$148,0),MATCH(【入力】吸収量・排出量算定シート!$G194,幹材積成長量!$I$7:$K$7,0)),IF($F194="地位Ⅲ",INDEX(幹材積成長量!$O$7:$Q$148,MATCH((【入力】吸収量・排出量算定シート!$H194+(【入力】吸収量・排出量算定シート!CU$17-【入力】吸収量・排出量算定シート!$CF$17)),幹材積成長量!$O$7:$O$148,0),MATCH(【入力】吸収量・排出量算定シート!$G194,幹材積成長量!$O$7:$Q$7,0)),INDEX(幹材積成長量!$L$7:$N$148,MATCH((【入力】吸収量・排出量算定シート!$H194+(【入力】吸収量・排出量算定シート!CU$17-【入力】吸収量・排出量算定シート!$CF$17)),幹材積成長量!$L$7:$L$148,0),MATCH(【入力】吸収量・排出量算定シート!$G194,幹材積成長量!$L$7:$N$7,0)))),0)</f>
        <v>0</v>
      </c>
      <c r="CV194" s="2">
        <f>IFERROR(IF($F194="地位Ⅰ",INDEX(幹材積成長量!$I$7:$K$148,MATCH((【入力】吸収量・排出量算定シート!$H194+(【入力】吸収量・排出量算定シート!CV$17-【入力】吸収量・排出量算定シート!$CF$17)),幹材積成長量!$I$7:$I$148,0),MATCH(【入力】吸収量・排出量算定シート!$G194,幹材積成長量!$I$7:$K$7,0)),IF($F194="地位Ⅲ",INDEX(幹材積成長量!$O$7:$Q$148,MATCH((【入力】吸収量・排出量算定シート!$H194+(【入力】吸収量・排出量算定シート!CV$17-【入力】吸収量・排出量算定シート!$CF$17)),幹材積成長量!$O$7:$O$148,0),MATCH(【入力】吸収量・排出量算定シート!$G194,幹材積成長量!$O$7:$Q$7,0)),INDEX(幹材積成長量!$L$7:$N$148,MATCH((【入力】吸収量・排出量算定シート!$H194+(【入力】吸収量・排出量算定シート!CV$17-【入力】吸収量・排出量算定シート!$CF$17)),幹材積成長量!$L$7:$L$148,0),MATCH(【入力】吸収量・排出量算定シート!$G194,幹材積成長量!$L$7:$N$7,0)))),0)</f>
        <v>0</v>
      </c>
      <c r="CW194" s="2">
        <f t="shared" si="352"/>
        <v>0</v>
      </c>
      <c r="CX194" s="2">
        <f t="shared" si="353"/>
        <v>0</v>
      </c>
      <c r="CY194" s="2">
        <f t="shared" si="354"/>
        <v>0</v>
      </c>
      <c r="CZ194" s="2">
        <f t="shared" si="355"/>
        <v>0</v>
      </c>
      <c r="DA194" s="2">
        <f t="shared" si="356"/>
        <v>0</v>
      </c>
      <c r="DB194" s="2">
        <f t="shared" si="357"/>
        <v>0</v>
      </c>
      <c r="DC194" s="2">
        <f t="shared" si="358"/>
        <v>0</v>
      </c>
      <c r="DD194" s="2">
        <f t="shared" si="359"/>
        <v>0</v>
      </c>
      <c r="DE194" s="2">
        <f t="shared" si="360"/>
        <v>0</v>
      </c>
      <c r="DF194" s="2">
        <f t="shared" si="361"/>
        <v>0</v>
      </c>
      <c r="DG194" s="2">
        <f t="shared" si="362"/>
        <v>0</v>
      </c>
      <c r="DH194" s="2">
        <f t="shared" si="363"/>
        <v>0</v>
      </c>
      <c r="DI194" s="2">
        <f t="shared" si="364"/>
        <v>0</v>
      </c>
      <c r="DJ194" s="2">
        <f t="shared" si="365"/>
        <v>0</v>
      </c>
      <c r="DK194" s="2">
        <f t="shared" si="366"/>
        <v>0</v>
      </c>
      <c r="DL194" s="2">
        <f t="shared" si="367"/>
        <v>0</v>
      </c>
      <c r="DM194" s="2">
        <f t="shared" si="368"/>
        <v>0</v>
      </c>
      <c r="DN194" s="187">
        <f>IFERROR(IF($F194="地位Ⅰ",INDEX(幹材積成長量!$AE$7:$AG$14,8,MATCH(【入力】吸収量・排出量算定シート!$G194,幹材積成長量!$AE$7:$AG$7,0)),IF($F194="地位Ⅲ",INDEX(幹材積成長量!$AK$7:$AM$14,8,MATCH(【入力】吸収量・排出量算定シート!$G194,幹材積成長量!$AK$7:$AM$7,0)),INDEX(幹材積成長量!$AH$7:$AJ$14,8,MATCH(【入力】吸収量・排出量算定シート!$G194,幹材積成長量!$AH$7:$AJ$7,0)))),0)</f>
        <v>0</v>
      </c>
      <c r="DO194" s="187">
        <f>IFERROR(IF($F194="地位Ⅰ",INDEX(幹材積成長量!$AE$7:$AG$14,8,MATCH(【入力】吸収量・排出量算定シート!$G194,幹材積成長量!$AE$7:$AG$7,0)),IF($F194="地位Ⅲ",INDEX(幹材積成長量!$AK$7:$AM$14,8,MATCH(【入力】吸収量・排出量算定シート!$G194,幹材積成長量!$AK$7:$AM$7,0)),INDEX(幹材積成長量!$AH$7:$AJ$14,8,MATCH(【入力】吸収量・排出量算定シート!$G194,幹材積成長量!$AH$7:$AJ$7,0)))),0)</f>
        <v>0</v>
      </c>
      <c r="DP194" s="187">
        <f>IFERROR(IF($F194="地位Ⅰ",INDEX(幹材積成長量!$AE$7:$AG$14,8,MATCH(【入力】吸収量・排出量算定シート!$G194,幹材積成長量!$AE$7:$AG$7,0)),IF($F194="地位Ⅲ",INDEX(幹材積成長量!$AK$7:$AM$14,8,MATCH(【入力】吸収量・排出量算定シート!$G194,幹材積成長量!$AK$7:$AM$7,0)),INDEX(幹材積成長量!$AH$7:$AJ$14,8,MATCH(【入力】吸収量・排出量算定シート!$G194,幹材積成長量!$AH$7:$AJ$7,0)))),0)</f>
        <v>0</v>
      </c>
      <c r="DQ194" s="187">
        <f>IFERROR(IF($F194="地位Ⅰ",INDEX(幹材積成長量!$AE$7:$AG$14,8,MATCH(【入力】吸収量・排出量算定シート!$G194,幹材積成長量!$AE$7:$AG$7,0)),IF($F194="地位Ⅲ",INDEX(幹材積成長量!$AK$7:$AM$14,8,MATCH(【入力】吸収量・排出量算定シート!$G194,幹材積成長量!$AK$7:$AM$7,0)),INDEX(幹材積成長量!$AH$7:$AJ$14,8,MATCH(【入力】吸収量・排出量算定シート!$G194,幹材積成長量!$AH$7:$AJ$7,0)))),0)</f>
        <v>0</v>
      </c>
      <c r="DR194" s="187">
        <f>IFERROR(IF($F194="地位Ⅰ",INDEX(幹材積成長量!$AE$7:$AG$14,8,MATCH(【入力】吸収量・排出量算定シート!$G194,幹材積成長量!$AE$7:$AG$7,0)),IF($F194="地位Ⅲ",INDEX(幹材積成長量!$AK$7:$AM$14,8,MATCH(【入力】吸収量・排出量算定シート!$G194,幹材積成長量!$AK$7:$AM$7,0)),INDEX(幹材積成長量!$AH$7:$AJ$14,8,MATCH(【入力】吸収量・排出量算定シート!$G194,幹材積成長量!$AH$7:$AJ$7,0)))),0)</f>
        <v>0</v>
      </c>
      <c r="DS194" s="187">
        <f>IFERROR(IF($F194="地位Ⅰ",INDEX(幹材積成長量!$AE$7:$AG$14,8,MATCH(【入力】吸収量・排出量算定シート!$G194,幹材積成長量!$AE$7:$AG$7,0)),IF($F194="地位Ⅲ",INDEX(幹材積成長量!$AK$7:$AM$14,8,MATCH(【入力】吸収量・排出量算定シート!$G194,幹材積成長量!$AK$7:$AM$7,0)),INDEX(幹材積成長量!$AH$7:$AJ$14,8,MATCH(【入力】吸収量・排出量算定シート!$G194,幹材積成長量!$AH$7:$AJ$7,0)))),0)</f>
        <v>0</v>
      </c>
      <c r="DT194" s="187">
        <f>IFERROR(IF($F194="地位Ⅰ",INDEX(幹材積成長量!$AE$7:$AG$14,8,MATCH(【入力】吸収量・排出量算定シート!$G194,幹材積成長量!$AE$7:$AG$7,0)),IF($F194="地位Ⅲ",INDEX(幹材積成長量!$AK$7:$AM$14,8,MATCH(【入力】吸収量・排出量算定シート!$G194,幹材積成長量!$AK$7:$AM$7,0)),INDEX(幹材積成長量!$AH$7:$AJ$14,8,MATCH(【入力】吸収量・排出量算定シート!$G194,幹材積成長量!$AH$7:$AJ$7,0)))),0)</f>
        <v>0</v>
      </c>
      <c r="DU194" s="187">
        <f>IFERROR(IF($F194="地位Ⅰ",INDEX(幹材積成長量!$AE$7:$AG$14,8,MATCH(【入力】吸収量・排出量算定シート!$G194,幹材積成長量!$AE$7:$AG$7,0)),IF($F194="地位Ⅲ",INDEX(幹材積成長量!$AK$7:$AM$14,8,MATCH(【入力】吸収量・排出量算定シート!$G194,幹材積成長量!$AK$7:$AM$7,0)),INDEX(幹材積成長量!$AH$7:$AJ$14,8,MATCH(【入力】吸収量・排出量算定シート!$G194,幹材積成長量!$AH$7:$AJ$7,0)))),0)</f>
        <v>0</v>
      </c>
      <c r="DV194" s="187">
        <f>IFERROR(IF($F194="地位Ⅰ",INDEX(幹材積成長量!$AE$7:$AG$14,8,MATCH(【入力】吸収量・排出量算定シート!$G194,幹材積成長量!$AE$7:$AG$7,0)),IF($F194="地位Ⅲ",INDEX(幹材積成長量!$AK$7:$AM$14,8,MATCH(【入力】吸収量・排出量算定シート!$G194,幹材積成長量!$AK$7:$AM$7,0)),INDEX(幹材積成長量!$AH$7:$AJ$14,8,MATCH(【入力】吸収量・排出量算定シート!$G194,幹材積成長量!$AH$7:$AJ$7,0)))),0)</f>
        <v>0</v>
      </c>
      <c r="DW194" s="187">
        <f>IFERROR(IF($F194="地位Ⅰ",INDEX(幹材積成長量!$AE$7:$AG$14,8,MATCH(【入力】吸収量・排出量算定シート!$G194,幹材積成長量!$AE$7:$AG$7,0)),IF($F194="地位Ⅲ",INDEX(幹材積成長量!$AK$7:$AM$14,8,MATCH(【入力】吸収量・排出量算定シート!$G194,幹材積成長量!$AK$7:$AM$7,0)),INDEX(幹材積成長量!$AH$7:$AJ$14,8,MATCH(【入力】吸収量・排出量算定シート!$G194,幹材積成長量!$AH$7:$AJ$7,0)))),0)</f>
        <v>0</v>
      </c>
      <c r="DX194" s="187">
        <f>IFERROR(IF($F194="地位Ⅰ",INDEX(幹材積成長量!$AE$7:$AG$14,8,MATCH(【入力】吸収量・排出量算定シート!$G194,幹材積成長量!$AE$7:$AG$7,0)),IF($F194="地位Ⅲ",INDEX(幹材積成長量!$AK$7:$AM$14,8,MATCH(【入力】吸収量・排出量算定シート!$G194,幹材積成長量!$AK$7:$AM$7,0)),INDEX(幹材積成長量!$AH$7:$AJ$14,8,MATCH(【入力】吸収量・排出量算定シート!$G194,幹材積成長量!$AH$7:$AJ$7,0)))),0)</f>
        <v>0</v>
      </c>
      <c r="DY194" s="187">
        <f>IFERROR(IF($F194="地位Ⅰ",INDEX(幹材積成長量!$AE$7:$AG$14,8,MATCH(【入力】吸収量・排出量算定シート!$G194,幹材積成長量!$AE$7:$AG$7,0)),IF($F194="地位Ⅲ",INDEX(幹材積成長量!$AK$7:$AM$14,8,MATCH(【入力】吸収量・排出量算定シート!$G194,幹材積成長量!$AK$7:$AM$7,0)),INDEX(幹材積成長量!$AH$7:$AJ$14,8,MATCH(【入力】吸収量・排出量算定シート!$G194,幹材積成長量!$AH$7:$AJ$7,0)))),0)</f>
        <v>0</v>
      </c>
      <c r="DZ194" s="187">
        <f>IFERROR(IF($F194="地位Ⅰ",INDEX(幹材積成長量!$AE$7:$AG$14,8,MATCH(【入力】吸収量・排出量算定シート!$G194,幹材積成長量!$AE$7:$AG$7,0)),IF($F194="地位Ⅲ",INDEX(幹材積成長量!$AK$7:$AM$14,8,MATCH(【入力】吸収量・排出量算定シート!$G194,幹材積成長量!$AK$7:$AM$7,0)),INDEX(幹材積成長量!$AH$7:$AJ$14,8,MATCH(【入力】吸収量・排出量算定シート!$G194,幹材積成長量!$AH$7:$AJ$7,0)))),0)</f>
        <v>0</v>
      </c>
      <c r="EA194" s="187">
        <f>IFERROR(IF($F194="地位Ⅰ",INDEX(幹材積成長量!$AE$7:$AG$14,8,MATCH(【入力】吸収量・排出量算定シート!$G194,幹材積成長量!$AE$7:$AG$7,0)),IF($F194="地位Ⅲ",INDEX(幹材積成長量!$AK$7:$AM$14,8,MATCH(【入力】吸収量・排出量算定シート!$G194,幹材積成長量!$AK$7:$AM$7,0)),INDEX(幹材積成長量!$AH$7:$AJ$14,8,MATCH(【入力】吸収量・排出量算定シート!$G194,幹材積成長量!$AH$7:$AJ$7,0)))),0)</f>
        <v>0</v>
      </c>
      <c r="EB194" s="187">
        <f>IFERROR(IF($F194="地位Ⅰ",INDEX(幹材積成長量!$AE$7:$AG$14,8,MATCH(【入力】吸収量・排出量算定シート!$G194,幹材積成長量!$AE$7:$AG$7,0)),IF($F194="地位Ⅲ",INDEX(幹材積成長量!$AK$7:$AM$14,8,MATCH(【入力】吸収量・排出量算定シート!$G194,幹材積成長量!$AK$7:$AM$7,0)),INDEX(幹材積成長量!$AH$7:$AJ$14,8,MATCH(【入力】吸収量・排出量算定シート!$G194,幹材積成長量!$AH$7:$AJ$7,0)))),0)</f>
        <v>0</v>
      </c>
      <c r="EC194" s="187">
        <f>IFERROR(IF($F194="地位Ⅰ",INDEX(幹材積成長量!$AE$7:$AG$14,8,MATCH(【入力】吸収量・排出量算定シート!$G194,幹材積成長量!$AE$7:$AG$7,0)),IF($F194="地位Ⅲ",INDEX(幹材積成長量!$AK$7:$AM$14,8,MATCH(【入力】吸収量・排出量算定シート!$G194,幹材積成長量!$AK$7:$AM$7,0)),INDEX(幹材積成長量!$AH$7:$AJ$14,8,MATCH(【入力】吸収量・排出量算定シート!$G194,幹材積成長量!$AH$7:$AJ$7,0)))),0)</f>
        <v>0</v>
      </c>
      <c r="ED194" s="186">
        <f t="shared" si="369"/>
        <v>0</v>
      </c>
      <c r="EE194" s="186">
        <f t="shared" si="370"/>
        <v>0</v>
      </c>
      <c r="EF194" s="186">
        <f t="shared" si="371"/>
        <v>0</v>
      </c>
      <c r="EG194" s="186">
        <f t="shared" si="372"/>
        <v>0</v>
      </c>
      <c r="EH194" s="186">
        <f t="shared" si="373"/>
        <v>0</v>
      </c>
      <c r="EI194" s="186">
        <f t="shared" si="374"/>
        <v>0</v>
      </c>
      <c r="EJ194" s="186">
        <f t="shared" si="375"/>
        <v>0</v>
      </c>
      <c r="EK194" s="186">
        <f t="shared" si="376"/>
        <v>0</v>
      </c>
      <c r="EL194" s="186">
        <f t="shared" si="377"/>
        <v>0</v>
      </c>
      <c r="EM194" s="186">
        <f t="shared" si="378"/>
        <v>0</v>
      </c>
      <c r="EN194" s="186">
        <f t="shared" si="379"/>
        <v>0</v>
      </c>
      <c r="EO194" s="186">
        <f t="shared" si="380"/>
        <v>0</v>
      </c>
      <c r="EP194" s="186">
        <f t="shared" si="381"/>
        <v>0</v>
      </c>
      <c r="EQ194" s="186">
        <f t="shared" si="382"/>
        <v>0</v>
      </c>
      <c r="ER194" s="186">
        <f t="shared" si="383"/>
        <v>0</v>
      </c>
      <c r="ES194" s="186">
        <f t="shared" si="384"/>
        <v>0</v>
      </c>
      <c r="ET194" s="186">
        <f t="shared" si="385"/>
        <v>0</v>
      </c>
    </row>
    <row r="195" spans="2:150" x14ac:dyDescent="0.3">
      <c r="B195" s="3"/>
      <c r="C195" s="3"/>
      <c r="D195" s="3"/>
      <c r="E195" s="3"/>
      <c r="G195" s="217"/>
      <c r="J195" s="3"/>
      <c r="M195" s="187">
        <f>IFERROR(IF($F195="地位Ⅰ",INDEX(幹材積成長量!$S$7:$U$148,MATCH(【入力】吸収量・排出量算定シート!$H195+(M$17-$M$17),幹材積成長量!$S$7:$S$148,0),MATCH($G195,幹材積成長量!$S$7:$U$7,0)),IF($F195="地位Ⅲ",INDEX(幹材積成長量!$Y$7:$AA$148,MATCH(【入力】吸収量・排出量算定シート!$H195+(M$17-$M$17),幹材積成長量!$Y$7:$Y$148,0),MATCH($G195,幹材積成長量!$Y$7:$AA$7,0)),INDEX(幹材積成長量!$V$7:$X$148,MATCH(【入力】吸収量・排出量算定シート!$H195+(M$17-$M$17),幹材積成長量!$V$7:$V$148,0),MATCH($G195,幹材積成長量!$V$7:$X$7,0)))),0)</f>
        <v>0</v>
      </c>
      <c r="N195" s="187">
        <f>IFERROR(IF($F195="地位Ⅰ",INDEX(幹材積成長量!$S$7:$U$148,MATCH(【入力】吸収量・排出量算定シート!$H195+(N$17-$M$17),幹材積成長量!$S$7:$S$148,0),MATCH($G195,幹材積成長量!$S$7:$U$7,0)),IF($F195="地位Ⅲ",INDEX(幹材積成長量!$Y$7:$AA$148,MATCH(【入力】吸収量・排出量算定シート!$H195+(N$17-$M$17),幹材積成長量!$Y$7:$Y$148,0),MATCH($G195,幹材積成長量!$Y$7:$AA$7,0)),INDEX(幹材積成長量!$V$7:$X$148,MATCH(【入力】吸収量・排出量算定シート!$H195+(N$17-$M$17),幹材積成長量!$V$7:$V$148,0),MATCH($G195,幹材積成長量!$V$7:$X$7,0)))),0)</f>
        <v>0</v>
      </c>
      <c r="O195" s="187">
        <f>IFERROR(IF($F195="地位Ⅰ",INDEX(幹材積成長量!$S$7:$U$148,MATCH(【入力】吸収量・排出量算定シート!$H195+(O$17-$M$17),幹材積成長量!$S$7:$S$148,0),MATCH($G195,幹材積成長量!$S$7:$U$7,0)),IF($F195="地位Ⅲ",INDEX(幹材積成長量!$Y$7:$AA$148,MATCH(【入力】吸収量・排出量算定シート!$H195+(O$17-$M$17),幹材積成長量!$Y$7:$Y$148,0),MATCH($G195,幹材積成長量!$Y$7:$AA$7,0)),INDEX(幹材積成長量!$V$7:$X$148,MATCH(【入力】吸収量・排出量算定シート!$H195+(O$17-$M$17),幹材積成長量!$V$7:$V$148,0),MATCH($G195,幹材積成長量!$V$7:$X$7,0)))),0)</f>
        <v>0</v>
      </c>
      <c r="P195" s="187">
        <f>IFERROR(IF($F195="地位Ⅰ",INDEX(幹材積成長量!$S$7:$U$148,MATCH(【入力】吸収量・排出量算定シート!$H195+(P$17-$M$17),幹材積成長量!$S$7:$S$148,0),MATCH($G195,幹材積成長量!$S$7:$U$7,0)),IF($F195="地位Ⅲ",INDEX(幹材積成長量!$Y$7:$AA$148,MATCH(【入力】吸収量・排出量算定シート!$H195+(P$17-$M$17),幹材積成長量!$Y$7:$Y$148,0),MATCH($G195,幹材積成長量!$Y$7:$AA$7,0)),INDEX(幹材積成長量!$V$7:$X$148,MATCH(【入力】吸収量・排出量算定シート!$H195+(P$17-$M$17),幹材積成長量!$V$7:$V$148,0),MATCH($G195,幹材積成長量!$V$7:$X$7,0)))),0)</f>
        <v>0</v>
      </c>
      <c r="Q195" s="187">
        <f>IFERROR(IF($F195="地位Ⅰ",INDEX(幹材積成長量!$S$7:$U$148,MATCH(【入力】吸収量・排出量算定シート!$H195+(Q$17-$M$17),幹材積成長量!$S$7:$S$148,0),MATCH($G195,幹材積成長量!$S$7:$U$7,0)),IF($F195="地位Ⅲ",INDEX(幹材積成長量!$Y$7:$AA$148,MATCH(【入力】吸収量・排出量算定シート!$H195+(Q$17-$M$17),幹材積成長量!$Y$7:$Y$148,0),MATCH($G195,幹材積成長量!$Y$7:$AA$7,0)),INDEX(幹材積成長量!$V$7:$X$148,MATCH(【入力】吸収量・排出量算定シート!$H195+(Q$17-$M$17),幹材積成長量!$V$7:$V$148,0),MATCH($G195,幹材積成長量!$V$7:$X$7,0)))),0)</f>
        <v>0</v>
      </c>
      <c r="R195" s="187">
        <f>IFERROR(IF($F195="地位Ⅰ",INDEX(幹材積成長量!$S$7:$U$148,MATCH(【入力】吸収量・排出量算定シート!$H195+(R$17-$M$17),幹材積成長量!$S$7:$S$148,0),MATCH($G195,幹材積成長量!$S$7:$U$7,0)),IF($F195="地位Ⅲ",INDEX(幹材積成長量!$Y$7:$AA$148,MATCH(【入力】吸収量・排出量算定シート!$H195+(R$17-$M$17),幹材積成長量!$Y$7:$Y$148,0),MATCH($G195,幹材積成長量!$Y$7:$AA$7,0)),INDEX(幹材積成長量!$V$7:$X$148,MATCH(【入力】吸収量・排出量算定シート!$H195+(R$17-$M$17),幹材積成長量!$V$7:$V$148,0),MATCH($G195,幹材積成長量!$V$7:$X$7,0)))),0)</f>
        <v>0</v>
      </c>
      <c r="S195" s="187">
        <f>IFERROR(IF($F195="地位Ⅰ",INDEX(幹材積成長量!$S$7:$U$148,MATCH(【入力】吸収量・排出量算定シート!$H195+(S$17-$M$17),幹材積成長量!$S$7:$S$148,0),MATCH($G195,幹材積成長量!$S$7:$U$7,0)),IF($F195="地位Ⅲ",INDEX(幹材積成長量!$Y$7:$AA$148,MATCH(【入力】吸収量・排出量算定シート!$H195+(S$17-$M$17),幹材積成長量!$Y$7:$Y$148,0),MATCH($G195,幹材積成長量!$Y$7:$AA$7,0)),INDEX(幹材積成長量!$V$7:$X$148,MATCH(【入力】吸収量・排出量算定シート!$H195+(S$17-$M$17),幹材積成長量!$V$7:$V$148,0),MATCH($G195,幹材積成長量!$V$7:$X$7,0)))),0)</f>
        <v>0</v>
      </c>
      <c r="T195" s="187">
        <f>IFERROR(IF($F195="地位Ⅰ",INDEX(幹材積成長量!$S$7:$U$148,MATCH(【入力】吸収量・排出量算定シート!$H195+(T$17-$M$17),幹材積成長量!$S$7:$S$148,0),MATCH($G195,幹材積成長量!$S$7:$U$7,0)),IF($F195="地位Ⅲ",INDEX(幹材積成長量!$Y$7:$AA$148,MATCH(【入力】吸収量・排出量算定シート!$H195+(T$17-$M$17),幹材積成長量!$Y$7:$Y$148,0),MATCH($G195,幹材積成長量!$Y$7:$AA$7,0)),INDEX(幹材積成長量!$V$7:$X$148,MATCH(【入力】吸収量・排出量算定シート!$H195+(T$17-$M$17),幹材積成長量!$V$7:$V$148,0),MATCH($G195,幹材積成長量!$V$7:$X$7,0)))),0)</f>
        <v>0</v>
      </c>
      <c r="U195" s="187">
        <f>IFERROR(IF($F195="地位Ⅰ",INDEX(幹材積成長量!$S$7:$U$148,MATCH(【入力】吸収量・排出量算定シート!$H195+(U$17-$M$17),幹材積成長量!$S$7:$S$148,0),MATCH($G195,幹材積成長量!$S$7:$U$7,0)),IF($F195="地位Ⅲ",INDEX(幹材積成長量!$Y$7:$AA$148,MATCH(【入力】吸収量・排出量算定シート!$H195+(U$17-$M$17),幹材積成長量!$Y$7:$Y$148,0),MATCH($G195,幹材積成長量!$Y$7:$AA$7,0)),INDEX(幹材積成長量!$V$7:$X$148,MATCH(【入力】吸収量・排出量算定シート!$H195+(U$17-$M$17),幹材積成長量!$V$7:$V$148,0),MATCH($G195,幹材積成長量!$V$7:$X$7,0)))),0)</f>
        <v>0</v>
      </c>
      <c r="V195" s="187">
        <f>IFERROR(IF($F195="地位Ⅰ",INDEX(幹材積成長量!$S$7:$U$148,MATCH(【入力】吸収量・排出量算定シート!$H195+(V$17-$M$17),幹材積成長量!$S$7:$S$148,0),MATCH($G195,幹材積成長量!$S$7:$U$7,0)),IF($F195="地位Ⅲ",INDEX(幹材積成長量!$Y$7:$AA$148,MATCH(【入力】吸収量・排出量算定シート!$H195+(V$17-$M$17),幹材積成長量!$Y$7:$Y$148,0),MATCH($G195,幹材積成長量!$Y$7:$AA$7,0)),INDEX(幹材積成長量!$V$7:$X$148,MATCH(【入力】吸収量・排出量算定シート!$H195+(V$17-$M$17),幹材積成長量!$V$7:$V$148,0),MATCH($G195,幹材積成長量!$V$7:$X$7,0)))),0)</f>
        <v>0</v>
      </c>
      <c r="W195" s="187">
        <f>IFERROR(IF($F195="地位Ⅰ",INDEX(幹材積成長量!$S$7:$U$148,MATCH(【入力】吸収量・排出量算定シート!$H195+(W$17-$M$17),幹材積成長量!$S$7:$S$148,0),MATCH($G195,幹材積成長量!$S$7:$U$7,0)),IF($F195="地位Ⅲ",INDEX(幹材積成長量!$Y$7:$AA$148,MATCH(【入力】吸収量・排出量算定シート!$H195+(W$17-$M$17),幹材積成長量!$Y$7:$Y$148,0),MATCH($G195,幹材積成長量!$Y$7:$AA$7,0)),INDEX(幹材積成長量!$V$7:$X$148,MATCH(【入力】吸収量・排出量算定シート!$H195+(W$17-$M$17),幹材積成長量!$V$7:$V$148,0),MATCH($G195,幹材積成長量!$V$7:$X$7,0)))),0)</f>
        <v>0</v>
      </c>
      <c r="X195" s="187">
        <f>IFERROR(IF($F195="地位Ⅰ",INDEX(幹材積成長量!$S$7:$U$148,MATCH(【入力】吸収量・排出量算定シート!$H195+(X$17-$M$17),幹材積成長量!$S$7:$S$148,0),MATCH($G195,幹材積成長量!$S$7:$U$7,0)),IF($F195="地位Ⅲ",INDEX(幹材積成長量!$Y$7:$AA$148,MATCH(【入力】吸収量・排出量算定シート!$H195+(X$17-$M$17),幹材積成長量!$Y$7:$Y$148,0),MATCH($G195,幹材積成長量!$Y$7:$AA$7,0)),INDEX(幹材積成長量!$V$7:$X$148,MATCH(【入力】吸収量・排出量算定シート!$H195+(X$17-$M$17),幹材積成長量!$V$7:$V$148,0),MATCH($G195,幹材積成長量!$V$7:$X$7,0)))),0)</f>
        <v>0</v>
      </c>
      <c r="Y195" s="187">
        <f>IFERROR(IF($F195="地位Ⅰ",INDEX(幹材積成長量!$S$7:$U$148,MATCH(【入力】吸収量・排出量算定シート!$H195+(Y$17-$M$17),幹材積成長量!$S$7:$S$148,0),MATCH($G195,幹材積成長量!$S$7:$U$7,0)),IF($F195="地位Ⅲ",INDEX(幹材積成長量!$Y$7:$AA$148,MATCH(【入力】吸収量・排出量算定シート!$H195+(Y$17-$M$17),幹材積成長量!$Y$7:$Y$148,0),MATCH($G195,幹材積成長量!$Y$7:$AA$7,0)),INDEX(幹材積成長量!$V$7:$X$148,MATCH(【入力】吸収量・排出量算定シート!$H195+(Y$17-$M$17),幹材積成長量!$V$7:$V$148,0),MATCH($G195,幹材積成長量!$V$7:$X$7,0)))),0)</f>
        <v>0</v>
      </c>
      <c r="Z195" s="187">
        <f>IFERROR(IF($F195="地位Ⅰ",INDEX(幹材積成長量!$S$7:$U$148,MATCH(【入力】吸収量・排出量算定シート!$H195+(Z$17-$M$17),幹材積成長量!$S$7:$S$148,0),MATCH($G195,幹材積成長量!$S$7:$U$7,0)),IF($F195="地位Ⅲ",INDEX(幹材積成長量!$Y$7:$AA$148,MATCH(【入力】吸収量・排出量算定シート!$H195+(Z$17-$M$17),幹材積成長量!$Y$7:$Y$148,0),MATCH($G195,幹材積成長量!$Y$7:$AA$7,0)),INDEX(幹材積成長量!$V$7:$X$148,MATCH(【入力】吸収量・排出量算定シート!$H195+(Z$17-$M$17),幹材積成長量!$V$7:$V$148,0),MATCH($G195,幹材積成長量!$V$7:$X$7,0)))),0)</f>
        <v>0</v>
      </c>
      <c r="AA195" s="187">
        <f>IFERROR(IF($F195="地位Ⅰ",INDEX(幹材積成長量!$S$7:$U$148,MATCH(【入力】吸収量・排出量算定シート!$H195+(AA$17-$M$17),幹材積成長量!$S$7:$S$148,0),MATCH($G195,幹材積成長量!$S$7:$U$7,0)),IF($F195="地位Ⅲ",INDEX(幹材積成長量!$Y$7:$AA$148,MATCH(【入力】吸収量・排出量算定シート!$H195+(AA$17-$M$17),幹材積成長量!$Y$7:$Y$148,0),MATCH($G195,幹材積成長量!$Y$7:$AA$7,0)),INDEX(幹材積成長量!$V$7:$X$148,MATCH(【入力】吸収量・排出量算定シート!$H195+(AA$17-$M$17),幹材積成長量!$V$7:$V$148,0),MATCH($G195,幹材積成長量!$V$7:$X$7,0)))),0)</f>
        <v>0</v>
      </c>
      <c r="AB195" s="187">
        <f>IFERROR(IF($F195="地位Ⅰ",INDEX(幹材積成長量!$S$7:$U$148,MATCH(【入力】吸収量・排出量算定シート!$H195+(AB$17-$M$17),幹材積成長量!$S$7:$S$148,0),MATCH($G195,幹材積成長量!$S$7:$U$7,0)),IF($F195="地位Ⅲ",INDEX(幹材積成長量!$Y$7:$AA$148,MATCH(【入力】吸収量・排出量算定シート!$H195+(AB$17-$M$17),幹材積成長量!$Y$7:$Y$148,0),MATCH($G195,幹材積成長量!$Y$7:$AA$7,0)),INDEX(幹材積成長量!$V$7:$X$148,MATCH(【入力】吸収量・排出量算定シート!$H195+(AB$17-$M$17),幹材積成長量!$V$7:$V$148,0),MATCH($G195,幹材積成長量!$V$7:$X$7,0)))),0)</f>
        <v>0</v>
      </c>
      <c r="AC195" s="187">
        <f>IFERROR(IF($F195="地位Ⅰ",INDEX(幹材積成長量!$S$7:$U$148,MATCH(【入力】吸収量・排出量算定シート!$H195+(AC$17-$M$17),幹材積成長量!$S$7:$S$148,0),MATCH($G195,幹材積成長量!$S$7:$U$7,0)),IF($F195="地位Ⅲ",INDEX(幹材積成長量!$Y$7:$AA$148,MATCH(【入力】吸収量・排出量算定シート!$H195+(AC$17-$M$17),幹材積成長量!$Y$7:$Y$148,0),MATCH($G195,幹材積成長量!$Y$7:$AA$7,0)),INDEX(幹材積成長量!$V$7:$X$148,MATCH(【入力】吸収量・排出量算定シート!$H195+(AC$17-$M$17),幹材積成長量!$V$7:$V$148,0),MATCH($G195,幹材積成長量!$V$7:$X$7,0)))),0)</f>
        <v>0</v>
      </c>
      <c r="AD195" s="2">
        <f>IFERROR(INDEX('BEF（拡大係数）'!$A$4:$AO$154,MATCH(【入力】吸収量・排出量算定シート!$H195,'BEF（拡大係数）'!$A$4:$A$154,0),MATCH($G195,'BEF（拡大係数）'!$A$4:$AO$4,0)),0)</f>
        <v>0</v>
      </c>
      <c r="AE195" s="2">
        <f>IFERROR(INDEX('BEF（拡大係数）'!$A$4:$AO$154,MATCH(【入力】吸収量・排出量算定シート!$H195,'BEF（拡大係数）'!$A$4:$A$154,0),MATCH($G195,'BEF（拡大係数）'!$A$4:$AO$4,0)),0)</f>
        <v>0</v>
      </c>
      <c r="AF195" s="2">
        <f>IFERROR(INDEX('BEF（拡大係数）'!$A$4:$AO$154,MATCH(【入力】吸収量・排出量算定シート!$H195,'BEF（拡大係数）'!$A$4:$A$154,0),MATCH($G195,'BEF（拡大係数）'!$A$4:$AO$4,0)),0)</f>
        <v>0</v>
      </c>
      <c r="AG195" s="2">
        <f>IFERROR(INDEX('BEF（拡大係数）'!$A$4:$AO$154,MATCH(【入力】吸収量・排出量算定シート!$H195,'BEF（拡大係数）'!$A$4:$A$154,0),MATCH($G195,'BEF（拡大係数）'!$A$4:$AO$4,0)),0)</f>
        <v>0</v>
      </c>
      <c r="AH195" s="2">
        <f>IFERROR(INDEX('BEF（拡大係数）'!$A$4:$AO$154,MATCH(【入力】吸収量・排出量算定シート!$H195,'BEF（拡大係数）'!$A$4:$A$154,0),MATCH($G195,'BEF（拡大係数）'!$A$4:$AO$4,0)),0)</f>
        <v>0</v>
      </c>
      <c r="AI195" s="2">
        <f>IFERROR(INDEX('BEF（拡大係数）'!$A$4:$AO$154,MATCH(【入力】吸収量・排出量算定シート!$H195,'BEF（拡大係数）'!$A$4:$A$154,0),MATCH($G195,'BEF（拡大係数）'!$A$4:$AO$4,0)),0)</f>
        <v>0</v>
      </c>
      <c r="AJ195" s="2">
        <f>IFERROR(INDEX('BEF（拡大係数）'!$A$4:$AO$154,MATCH(【入力】吸収量・排出量算定シート!$H195,'BEF（拡大係数）'!$A$4:$A$154,0),MATCH($G195,'BEF（拡大係数）'!$A$4:$AO$4,0)),0)</f>
        <v>0</v>
      </c>
      <c r="AK195" s="2">
        <f>IFERROR(INDEX('BEF（拡大係数）'!$A$4:$AO$154,MATCH(【入力】吸収量・排出量算定シート!$H195,'BEF（拡大係数）'!$A$4:$A$154,0),MATCH($G195,'BEF（拡大係数）'!$A$4:$AO$4,0)),0)</f>
        <v>0</v>
      </c>
      <c r="AL195" s="2">
        <f>IFERROR(INDEX('BEF（拡大係数）'!$A$4:$AO$154,MATCH(【入力】吸収量・排出量算定シート!$H195,'BEF（拡大係数）'!$A$4:$A$154,0),MATCH($G195,'BEF（拡大係数）'!$A$4:$AO$4,0)),0)</f>
        <v>0</v>
      </c>
      <c r="AM195" s="2">
        <f>IFERROR(INDEX('BEF（拡大係数）'!$A$4:$AO$154,MATCH(【入力】吸収量・排出量算定シート!$H195,'BEF（拡大係数）'!$A$4:$A$154,0),MATCH($G195,'BEF（拡大係数）'!$A$4:$AO$4,0)),0)</f>
        <v>0</v>
      </c>
      <c r="AN195" s="2">
        <f>IFERROR(INDEX('BEF（拡大係数）'!$A$4:$AO$154,MATCH(【入力】吸収量・排出量算定シート!$H195,'BEF（拡大係数）'!$A$4:$A$154,0),MATCH($G195,'BEF（拡大係数）'!$A$4:$AO$4,0)),0)</f>
        <v>0</v>
      </c>
      <c r="AO195" s="2">
        <f>IFERROR(INDEX('BEF（拡大係数）'!$A$4:$AO$154,MATCH(【入力】吸収量・排出量算定シート!$H195,'BEF（拡大係数）'!$A$4:$A$154,0),MATCH($G195,'BEF（拡大係数）'!$A$4:$AO$4,0)),0)</f>
        <v>0</v>
      </c>
      <c r="AP195" s="2">
        <f>IFERROR(INDEX('BEF（拡大係数）'!$A$4:$AO$154,MATCH(【入力】吸収量・排出量算定シート!$H195,'BEF（拡大係数）'!$A$4:$A$154,0),MATCH($G195,'BEF（拡大係数）'!$A$4:$AO$4,0)),0)</f>
        <v>0</v>
      </c>
      <c r="AQ195" s="2">
        <f>IFERROR(INDEX('BEF（拡大係数）'!$A$4:$AO$154,MATCH(【入力】吸収量・排出量算定シート!$H195,'BEF（拡大係数）'!$A$4:$A$154,0),MATCH($G195,'BEF（拡大係数）'!$A$4:$AO$4,0)),0)</f>
        <v>0</v>
      </c>
      <c r="AR195" s="2">
        <f>IFERROR(INDEX('BEF（拡大係数）'!$A$4:$AO$154,MATCH(【入力】吸収量・排出量算定シート!$H195,'BEF（拡大係数）'!$A$4:$A$154,0),MATCH($G195,'BEF（拡大係数）'!$A$4:$AO$4,0)),0)</f>
        <v>0</v>
      </c>
      <c r="AS195" s="2">
        <f>IFERROR(INDEX('BEF（拡大係数）'!$A$4:$AO$154,MATCH(【入力】吸収量・排出量算定シート!$H195,'BEF（拡大係数）'!$A$4:$A$154,0),MATCH($G195,'BEF（拡大係数）'!$A$4:$AO$4,0)),0)</f>
        <v>0</v>
      </c>
      <c r="AT195" s="2">
        <f>IFERROR(INDEX('BEF（拡大係数）'!$A$4:$AO$154,MATCH(【入力】吸収量・排出量算定シート!$H195,'BEF（拡大係数）'!$A$4:$A$154,0),MATCH($G195,'BEF（拡大係数）'!$A$4:$AO$4,0)),0)</f>
        <v>0</v>
      </c>
      <c r="AU195" s="2">
        <f>IFERROR(VLOOKUP($G195,パラメータ_オリジナル!$B$6:$G$45,4,FALSE),0)</f>
        <v>0</v>
      </c>
      <c r="AV195" s="2">
        <f>IFERROR(VLOOKUP($G195,パラメータ_オリジナル!$B$6:$G$45,5,FALSE),0)</f>
        <v>0</v>
      </c>
      <c r="AW195" s="2">
        <f>IFERROR(VLOOKUP($G195,パラメータ_オリジナル!$B$6:$G$45,6,FALSE),0)</f>
        <v>0</v>
      </c>
      <c r="AX195" s="125">
        <f t="shared" si="318"/>
        <v>0</v>
      </c>
      <c r="AY195" s="125">
        <f t="shared" si="319"/>
        <v>0</v>
      </c>
      <c r="AZ195" s="125">
        <f t="shared" si="320"/>
        <v>0</v>
      </c>
      <c r="BA195" s="125">
        <f t="shared" si="321"/>
        <v>0</v>
      </c>
      <c r="BB195" s="125">
        <f t="shared" si="322"/>
        <v>0</v>
      </c>
      <c r="BC195" s="125">
        <f t="shared" si="323"/>
        <v>0</v>
      </c>
      <c r="BD195" s="125">
        <f t="shared" si="324"/>
        <v>0</v>
      </c>
      <c r="BE195" s="125">
        <f t="shared" si="325"/>
        <v>0</v>
      </c>
      <c r="BF195" s="125">
        <f t="shared" si="326"/>
        <v>0</v>
      </c>
      <c r="BG195" s="125">
        <f t="shared" si="327"/>
        <v>0</v>
      </c>
      <c r="BH195" s="125">
        <f t="shared" si="328"/>
        <v>0</v>
      </c>
      <c r="BI195" s="125">
        <f t="shared" si="329"/>
        <v>0</v>
      </c>
      <c r="BJ195" s="125">
        <f t="shared" si="330"/>
        <v>0</v>
      </c>
      <c r="BK195" s="125">
        <f t="shared" si="331"/>
        <v>0</v>
      </c>
      <c r="BL195" s="125">
        <f t="shared" si="332"/>
        <v>0</v>
      </c>
      <c r="BM195" s="125">
        <f t="shared" si="333"/>
        <v>0</v>
      </c>
      <c r="BN195" s="125">
        <f t="shared" si="334"/>
        <v>0</v>
      </c>
      <c r="BO195" s="125">
        <f t="shared" si="335"/>
        <v>0</v>
      </c>
      <c r="BP195" s="125">
        <f t="shared" si="336"/>
        <v>0</v>
      </c>
      <c r="BQ195" s="125">
        <f t="shared" si="337"/>
        <v>0</v>
      </c>
      <c r="BR195" s="125">
        <f t="shared" si="338"/>
        <v>0</v>
      </c>
      <c r="BS195" s="125">
        <f t="shared" si="339"/>
        <v>0</v>
      </c>
      <c r="BT195" s="125">
        <f t="shared" si="340"/>
        <v>0</v>
      </c>
      <c r="BU195" s="125">
        <f t="shared" si="341"/>
        <v>0</v>
      </c>
      <c r="BV195" s="125">
        <f t="shared" si="342"/>
        <v>0</v>
      </c>
      <c r="BW195" s="125">
        <f t="shared" si="343"/>
        <v>0</v>
      </c>
      <c r="BX195" s="125">
        <f t="shared" si="344"/>
        <v>0</v>
      </c>
      <c r="BY195" s="125">
        <f t="shared" si="345"/>
        <v>0</v>
      </c>
      <c r="BZ195" s="125">
        <f t="shared" si="346"/>
        <v>0</v>
      </c>
      <c r="CA195" s="125">
        <f t="shared" si="347"/>
        <v>0</v>
      </c>
      <c r="CB195" s="125">
        <f t="shared" si="348"/>
        <v>0</v>
      </c>
      <c r="CC195" s="125">
        <f t="shared" si="349"/>
        <v>0</v>
      </c>
      <c r="CD195" s="125">
        <f t="shared" si="350"/>
        <v>0</v>
      </c>
      <c r="CE195" s="125">
        <f t="shared" si="351"/>
        <v>0</v>
      </c>
      <c r="CF195" s="2">
        <f>IFERROR(IF($F195="地位Ⅰ",INDEX(幹材積成長量!$I$7:$K$148,MATCH((【入力】吸収量・排出量算定シート!$H195+(【入力】吸収量・排出量算定シート!CF$17-【入力】吸収量・排出量算定シート!$CF$17)),幹材積成長量!$I$7:$I$148,0),MATCH(【入力】吸収量・排出量算定シート!$G195,幹材積成長量!$I$7:$K$7,0)),IF($F195="地位Ⅲ",INDEX(幹材積成長量!$O$7:$Q$148,MATCH((【入力】吸収量・排出量算定シート!$H195+(【入力】吸収量・排出量算定シート!CF$17-【入力】吸収量・排出量算定シート!$CF$17)),幹材積成長量!$O$7:$O$148,0),MATCH(【入力】吸収量・排出量算定シート!$G195,幹材積成長量!$O$7:$Q$7,0)),INDEX(幹材積成長量!$L$7:$N$148,MATCH((【入力】吸収量・排出量算定シート!$H195+(【入力】吸収量・排出量算定シート!CF$17-【入力】吸収量・排出量算定シート!$CF$17)),幹材積成長量!$L$7:$L$148,0),MATCH(【入力】吸収量・排出量算定シート!$G195,幹材積成長量!$L$7:$N$7,0)))),0)</f>
        <v>0</v>
      </c>
      <c r="CG195" s="2">
        <f>IFERROR(IF($F195="地位Ⅰ",INDEX(幹材積成長量!$I$7:$K$148,MATCH((【入力】吸収量・排出量算定シート!$H195+(【入力】吸収量・排出量算定シート!CG$17-【入力】吸収量・排出量算定シート!$CF$17)),幹材積成長量!$I$7:$I$148,0),MATCH(【入力】吸収量・排出量算定シート!$G195,幹材積成長量!$I$7:$K$7,0)),IF($F195="地位Ⅲ",INDEX(幹材積成長量!$O$7:$Q$148,MATCH((【入力】吸収量・排出量算定シート!$H195+(【入力】吸収量・排出量算定シート!CG$17-【入力】吸収量・排出量算定シート!$CF$17)),幹材積成長量!$O$7:$O$148,0),MATCH(【入力】吸収量・排出量算定シート!$G195,幹材積成長量!$O$7:$Q$7,0)),INDEX(幹材積成長量!$L$7:$N$148,MATCH((【入力】吸収量・排出量算定シート!$H195+(【入力】吸収量・排出量算定シート!CG$17-【入力】吸収量・排出量算定シート!$CF$17)),幹材積成長量!$L$7:$L$148,0),MATCH(【入力】吸収量・排出量算定シート!$G195,幹材積成長量!$L$7:$N$7,0)))),0)</f>
        <v>0</v>
      </c>
      <c r="CH195" s="2">
        <f>IFERROR(IF($F195="地位Ⅰ",INDEX(幹材積成長量!$I$7:$K$148,MATCH((【入力】吸収量・排出量算定シート!$H195+(【入力】吸収量・排出量算定シート!CH$17-【入力】吸収量・排出量算定シート!$CF$17)),幹材積成長量!$I$7:$I$148,0),MATCH(【入力】吸収量・排出量算定シート!$G195,幹材積成長量!$I$7:$K$7,0)),IF($F195="地位Ⅲ",INDEX(幹材積成長量!$O$7:$Q$148,MATCH((【入力】吸収量・排出量算定シート!$H195+(【入力】吸収量・排出量算定シート!CH$17-【入力】吸収量・排出量算定シート!$CF$17)),幹材積成長量!$O$7:$O$148,0),MATCH(【入力】吸収量・排出量算定シート!$G195,幹材積成長量!$O$7:$Q$7,0)),INDEX(幹材積成長量!$L$7:$N$148,MATCH((【入力】吸収量・排出量算定シート!$H195+(【入力】吸収量・排出量算定シート!CH$17-【入力】吸収量・排出量算定シート!$CF$17)),幹材積成長量!$L$7:$L$148,0),MATCH(【入力】吸収量・排出量算定シート!$G195,幹材積成長量!$L$7:$N$7,0)))),0)</f>
        <v>0</v>
      </c>
      <c r="CI195" s="2">
        <f>IFERROR(IF($F195="地位Ⅰ",INDEX(幹材積成長量!$I$7:$K$148,MATCH((【入力】吸収量・排出量算定シート!$H195+(【入力】吸収量・排出量算定シート!CI$17-【入力】吸収量・排出量算定シート!$CF$17)),幹材積成長量!$I$7:$I$148,0),MATCH(【入力】吸収量・排出量算定シート!$G195,幹材積成長量!$I$7:$K$7,0)),IF($F195="地位Ⅲ",INDEX(幹材積成長量!$O$7:$Q$148,MATCH((【入力】吸収量・排出量算定シート!$H195+(【入力】吸収量・排出量算定シート!CI$17-【入力】吸収量・排出量算定シート!$CF$17)),幹材積成長量!$O$7:$O$148,0),MATCH(【入力】吸収量・排出量算定シート!$G195,幹材積成長量!$O$7:$Q$7,0)),INDEX(幹材積成長量!$L$7:$N$148,MATCH((【入力】吸収量・排出量算定シート!$H195+(【入力】吸収量・排出量算定シート!CI$17-【入力】吸収量・排出量算定シート!$CF$17)),幹材積成長量!$L$7:$L$148,0),MATCH(【入力】吸収量・排出量算定シート!$G195,幹材積成長量!$L$7:$N$7,0)))),0)</f>
        <v>0</v>
      </c>
      <c r="CJ195" s="2">
        <f>IFERROR(IF($F195="地位Ⅰ",INDEX(幹材積成長量!$I$7:$K$148,MATCH((【入力】吸収量・排出量算定シート!$H195+(【入力】吸収量・排出量算定シート!CJ$17-【入力】吸収量・排出量算定シート!$CF$17)),幹材積成長量!$I$7:$I$148,0),MATCH(【入力】吸収量・排出量算定シート!$G195,幹材積成長量!$I$7:$K$7,0)),IF($F195="地位Ⅲ",INDEX(幹材積成長量!$O$7:$Q$148,MATCH((【入力】吸収量・排出量算定シート!$H195+(【入力】吸収量・排出量算定シート!CJ$17-【入力】吸収量・排出量算定シート!$CF$17)),幹材積成長量!$O$7:$O$148,0),MATCH(【入力】吸収量・排出量算定シート!$G195,幹材積成長量!$O$7:$Q$7,0)),INDEX(幹材積成長量!$L$7:$N$148,MATCH((【入力】吸収量・排出量算定シート!$H195+(【入力】吸収量・排出量算定シート!CJ$17-【入力】吸収量・排出量算定シート!$CF$17)),幹材積成長量!$L$7:$L$148,0),MATCH(【入力】吸収量・排出量算定シート!$G195,幹材積成長量!$L$7:$N$7,0)))),0)</f>
        <v>0</v>
      </c>
      <c r="CK195" s="2">
        <f>IFERROR(IF($F195="地位Ⅰ",INDEX(幹材積成長量!$I$7:$K$148,MATCH((【入力】吸収量・排出量算定シート!$H195+(【入力】吸収量・排出量算定シート!CK$17-【入力】吸収量・排出量算定シート!$CF$17)),幹材積成長量!$I$7:$I$148,0),MATCH(【入力】吸収量・排出量算定シート!$G195,幹材積成長量!$I$7:$K$7,0)),IF($F195="地位Ⅲ",INDEX(幹材積成長量!$O$7:$Q$148,MATCH((【入力】吸収量・排出量算定シート!$H195+(【入力】吸収量・排出量算定シート!CK$17-【入力】吸収量・排出量算定シート!$CF$17)),幹材積成長量!$O$7:$O$148,0),MATCH(【入力】吸収量・排出量算定シート!$G195,幹材積成長量!$O$7:$Q$7,0)),INDEX(幹材積成長量!$L$7:$N$148,MATCH((【入力】吸収量・排出量算定シート!$H195+(【入力】吸収量・排出量算定シート!CK$17-【入力】吸収量・排出量算定シート!$CF$17)),幹材積成長量!$L$7:$L$148,0),MATCH(【入力】吸収量・排出量算定シート!$G195,幹材積成長量!$L$7:$N$7,0)))),0)</f>
        <v>0</v>
      </c>
      <c r="CL195" s="2">
        <f>IFERROR(IF($F195="地位Ⅰ",INDEX(幹材積成長量!$I$7:$K$148,MATCH((【入力】吸収量・排出量算定シート!$H195+(【入力】吸収量・排出量算定シート!CL$17-【入力】吸収量・排出量算定シート!$CF$17)),幹材積成長量!$I$7:$I$148,0),MATCH(【入力】吸収量・排出量算定シート!$G195,幹材積成長量!$I$7:$K$7,0)),IF($F195="地位Ⅲ",INDEX(幹材積成長量!$O$7:$Q$148,MATCH((【入力】吸収量・排出量算定シート!$H195+(【入力】吸収量・排出量算定シート!CL$17-【入力】吸収量・排出量算定シート!$CF$17)),幹材積成長量!$O$7:$O$148,0),MATCH(【入力】吸収量・排出量算定シート!$G195,幹材積成長量!$O$7:$Q$7,0)),INDEX(幹材積成長量!$L$7:$N$148,MATCH((【入力】吸収量・排出量算定シート!$H195+(【入力】吸収量・排出量算定シート!CL$17-【入力】吸収量・排出量算定シート!$CF$17)),幹材積成長量!$L$7:$L$148,0),MATCH(【入力】吸収量・排出量算定シート!$G195,幹材積成長量!$L$7:$N$7,0)))),0)</f>
        <v>0</v>
      </c>
      <c r="CM195" s="2">
        <f>IFERROR(IF($F195="地位Ⅰ",INDEX(幹材積成長量!$I$7:$K$148,MATCH((【入力】吸収量・排出量算定シート!$H195+(【入力】吸収量・排出量算定シート!CM$17-【入力】吸収量・排出量算定シート!$CF$17)),幹材積成長量!$I$7:$I$148,0),MATCH(【入力】吸収量・排出量算定シート!$G195,幹材積成長量!$I$7:$K$7,0)),IF($F195="地位Ⅲ",INDEX(幹材積成長量!$O$7:$Q$148,MATCH((【入力】吸収量・排出量算定シート!$H195+(【入力】吸収量・排出量算定シート!CM$17-【入力】吸収量・排出量算定シート!$CF$17)),幹材積成長量!$O$7:$O$148,0),MATCH(【入力】吸収量・排出量算定シート!$G195,幹材積成長量!$O$7:$Q$7,0)),INDEX(幹材積成長量!$L$7:$N$148,MATCH((【入力】吸収量・排出量算定シート!$H195+(【入力】吸収量・排出量算定シート!CM$17-【入力】吸収量・排出量算定シート!$CF$17)),幹材積成長量!$L$7:$L$148,0),MATCH(【入力】吸収量・排出量算定シート!$G195,幹材積成長量!$L$7:$N$7,0)))),0)</f>
        <v>0</v>
      </c>
      <c r="CN195" s="2">
        <f>IFERROR(IF($F195="地位Ⅰ",INDEX(幹材積成長量!$I$7:$K$148,MATCH((【入力】吸収量・排出量算定シート!$H195+(【入力】吸収量・排出量算定シート!CN$17-【入力】吸収量・排出量算定シート!$CF$17)),幹材積成長量!$I$7:$I$148,0),MATCH(【入力】吸収量・排出量算定シート!$G195,幹材積成長量!$I$7:$K$7,0)),IF($F195="地位Ⅲ",INDEX(幹材積成長量!$O$7:$Q$148,MATCH((【入力】吸収量・排出量算定シート!$H195+(【入力】吸収量・排出量算定シート!CN$17-【入力】吸収量・排出量算定シート!$CF$17)),幹材積成長量!$O$7:$O$148,0),MATCH(【入力】吸収量・排出量算定シート!$G195,幹材積成長量!$O$7:$Q$7,0)),INDEX(幹材積成長量!$L$7:$N$148,MATCH((【入力】吸収量・排出量算定シート!$H195+(【入力】吸収量・排出量算定シート!CN$17-【入力】吸収量・排出量算定シート!$CF$17)),幹材積成長量!$L$7:$L$148,0),MATCH(【入力】吸収量・排出量算定シート!$G195,幹材積成長量!$L$7:$N$7,0)))),0)</f>
        <v>0</v>
      </c>
      <c r="CO195" s="2">
        <f>IFERROR(IF($F195="地位Ⅰ",INDEX(幹材積成長量!$I$7:$K$148,MATCH((【入力】吸収量・排出量算定シート!$H195+(【入力】吸収量・排出量算定シート!CO$17-【入力】吸収量・排出量算定シート!$CF$17)),幹材積成長量!$I$7:$I$148,0),MATCH(【入力】吸収量・排出量算定シート!$G195,幹材積成長量!$I$7:$K$7,0)),IF($F195="地位Ⅲ",INDEX(幹材積成長量!$O$7:$Q$148,MATCH((【入力】吸収量・排出量算定シート!$H195+(【入力】吸収量・排出量算定シート!CO$17-【入力】吸収量・排出量算定シート!$CF$17)),幹材積成長量!$O$7:$O$148,0),MATCH(【入力】吸収量・排出量算定シート!$G195,幹材積成長量!$O$7:$Q$7,0)),INDEX(幹材積成長量!$L$7:$N$148,MATCH((【入力】吸収量・排出量算定シート!$H195+(【入力】吸収量・排出量算定シート!CO$17-【入力】吸収量・排出量算定シート!$CF$17)),幹材積成長量!$L$7:$L$148,0),MATCH(【入力】吸収量・排出量算定シート!$G195,幹材積成長量!$L$7:$N$7,0)))),0)</f>
        <v>0</v>
      </c>
      <c r="CP195" s="2">
        <f>IFERROR(IF($F195="地位Ⅰ",INDEX(幹材積成長量!$I$7:$K$148,MATCH((【入力】吸収量・排出量算定シート!$H195+(【入力】吸収量・排出量算定シート!CP$17-【入力】吸収量・排出量算定シート!$CF$17)),幹材積成長量!$I$7:$I$148,0),MATCH(【入力】吸収量・排出量算定シート!$G195,幹材積成長量!$I$7:$K$7,0)),IF($F195="地位Ⅲ",INDEX(幹材積成長量!$O$7:$Q$148,MATCH((【入力】吸収量・排出量算定シート!$H195+(【入力】吸収量・排出量算定シート!CP$17-【入力】吸収量・排出量算定シート!$CF$17)),幹材積成長量!$O$7:$O$148,0),MATCH(【入力】吸収量・排出量算定シート!$G195,幹材積成長量!$O$7:$Q$7,0)),INDEX(幹材積成長量!$L$7:$N$148,MATCH((【入力】吸収量・排出量算定シート!$H195+(【入力】吸収量・排出量算定シート!CP$17-【入力】吸収量・排出量算定シート!$CF$17)),幹材積成長量!$L$7:$L$148,0),MATCH(【入力】吸収量・排出量算定シート!$G195,幹材積成長量!$L$7:$N$7,0)))),0)</f>
        <v>0</v>
      </c>
      <c r="CQ195" s="2">
        <f>IFERROR(IF($F195="地位Ⅰ",INDEX(幹材積成長量!$I$7:$K$148,MATCH((【入力】吸収量・排出量算定シート!$H195+(【入力】吸収量・排出量算定シート!CQ$17-【入力】吸収量・排出量算定シート!$CF$17)),幹材積成長量!$I$7:$I$148,0),MATCH(【入力】吸収量・排出量算定シート!$G195,幹材積成長量!$I$7:$K$7,0)),IF($F195="地位Ⅲ",INDEX(幹材積成長量!$O$7:$Q$148,MATCH((【入力】吸収量・排出量算定シート!$H195+(【入力】吸収量・排出量算定シート!CQ$17-【入力】吸収量・排出量算定シート!$CF$17)),幹材積成長量!$O$7:$O$148,0),MATCH(【入力】吸収量・排出量算定シート!$G195,幹材積成長量!$O$7:$Q$7,0)),INDEX(幹材積成長量!$L$7:$N$148,MATCH((【入力】吸収量・排出量算定シート!$H195+(【入力】吸収量・排出量算定シート!CQ$17-【入力】吸収量・排出量算定シート!$CF$17)),幹材積成長量!$L$7:$L$148,0),MATCH(【入力】吸収量・排出量算定シート!$G195,幹材積成長量!$L$7:$N$7,0)))),0)</f>
        <v>0</v>
      </c>
      <c r="CR195" s="2">
        <f>IFERROR(IF($F195="地位Ⅰ",INDEX(幹材積成長量!$I$7:$K$148,MATCH((【入力】吸収量・排出量算定シート!$H195+(【入力】吸収量・排出量算定シート!CR$17-【入力】吸収量・排出量算定シート!$CF$17)),幹材積成長量!$I$7:$I$148,0),MATCH(【入力】吸収量・排出量算定シート!$G195,幹材積成長量!$I$7:$K$7,0)),IF($F195="地位Ⅲ",INDEX(幹材積成長量!$O$7:$Q$148,MATCH((【入力】吸収量・排出量算定シート!$H195+(【入力】吸収量・排出量算定シート!CR$17-【入力】吸収量・排出量算定シート!$CF$17)),幹材積成長量!$O$7:$O$148,0),MATCH(【入力】吸収量・排出量算定シート!$G195,幹材積成長量!$O$7:$Q$7,0)),INDEX(幹材積成長量!$L$7:$N$148,MATCH((【入力】吸収量・排出量算定シート!$H195+(【入力】吸収量・排出量算定シート!CR$17-【入力】吸収量・排出量算定シート!$CF$17)),幹材積成長量!$L$7:$L$148,0),MATCH(【入力】吸収量・排出量算定シート!$G195,幹材積成長量!$L$7:$N$7,0)))),0)</f>
        <v>0</v>
      </c>
      <c r="CS195" s="2">
        <f>IFERROR(IF($F195="地位Ⅰ",INDEX(幹材積成長量!$I$7:$K$148,MATCH((【入力】吸収量・排出量算定シート!$H195+(【入力】吸収量・排出量算定シート!CS$17-【入力】吸収量・排出量算定シート!$CF$17)),幹材積成長量!$I$7:$I$148,0),MATCH(【入力】吸収量・排出量算定シート!$G195,幹材積成長量!$I$7:$K$7,0)),IF($F195="地位Ⅲ",INDEX(幹材積成長量!$O$7:$Q$148,MATCH((【入力】吸収量・排出量算定シート!$H195+(【入力】吸収量・排出量算定シート!CS$17-【入力】吸収量・排出量算定シート!$CF$17)),幹材積成長量!$O$7:$O$148,0),MATCH(【入力】吸収量・排出量算定シート!$G195,幹材積成長量!$O$7:$Q$7,0)),INDEX(幹材積成長量!$L$7:$N$148,MATCH((【入力】吸収量・排出量算定シート!$H195+(【入力】吸収量・排出量算定シート!CS$17-【入力】吸収量・排出量算定シート!$CF$17)),幹材積成長量!$L$7:$L$148,0),MATCH(【入力】吸収量・排出量算定シート!$G195,幹材積成長量!$L$7:$N$7,0)))),0)</f>
        <v>0</v>
      </c>
      <c r="CT195" s="2">
        <f>IFERROR(IF($F195="地位Ⅰ",INDEX(幹材積成長量!$I$7:$K$148,MATCH((【入力】吸収量・排出量算定シート!$H195+(【入力】吸収量・排出量算定シート!CT$17-【入力】吸収量・排出量算定シート!$CF$17)),幹材積成長量!$I$7:$I$148,0),MATCH(【入力】吸収量・排出量算定シート!$G195,幹材積成長量!$I$7:$K$7,0)),IF($F195="地位Ⅲ",INDEX(幹材積成長量!$O$7:$Q$148,MATCH((【入力】吸収量・排出量算定シート!$H195+(【入力】吸収量・排出量算定シート!CT$17-【入力】吸収量・排出量算定シート!$CF$17)),幹材積成長量!$O$7:$O$148,0),MATCH(【入力】吸収量・排出量算定シート!$G195,幹材積成長量!$O$7:$Q$7,0)),INDEX(幹材積成長量!$L$7:$N$148,MATCH((【入力】吸収量・排出量算定シート!$H195+(【入力】吸収量・排出量算定シート!CT$17-【入力】吸収量・排出量算定シート!$CF$17)),幹材積成長量!$L$7:$L$148,0),MATCH(【入力】吸収量・排出量算定シート!$G195,幹材積成長量!$L$7:$N$7,0)))),0)</f>
        <v>0</v>
      </c>
      <c r="CU195" s="2">
        <f>IFERROR(IF($F195="地位Ⅰ",INDEX(幹材積成長量!$I$7:$K$148,MATCH((【入力】吸収量・排出量算定シート!$H195+(【入力】吸収量・排出量算定シート!CU$17-【入力】吸収量・排出量算定シート!$CF$17)),幹材積成長量!$I$7:$I$148,0),MATCH(【入力】吸収量・排出量算定シート!$G195,幹材積成長量!$I$7:$K$7,0)),IF($F195="地位Ⅲ",INDEX(幹材積成長量!$O$7:$Q$148,MATCH((【入力】吸収量・排出量算定シート!$H195+(【入力】吸収量・排出量算定シート!CU$17-【入力】吸収量・排出量算定シート!$CF$17)),幹材積成長量!$O$7:$O$148,0),MATCH(【入力】吸収量・排出量算定シート!$G195,幹材積成長量!$O$7:$Q$7,0)),INDEX(幹材積成長量!$L$7:$N$148,MATCH((【入力】吸収量・排出量算定シート!$H195+(【入力】吸収量・排出量算定シート!CU$17-【入力】吸収量・排出量算定シート!$CF$17)),幹材積成長量!$L$7:$L$148,0),MATCH(【入力】吸収量・排出量算定シート!$G195,幹材積成長量!$L$7:$N$7,0)))),0)</f>
        <v>0</v>
      </c>
      <c r="CV195" s="2">
        <f>IFERROR(IF($F195="地位Ⅰ",INDEX(幹材積成長量!$I$7:$K$148,MATCH((【入力】吸収量・排出量算定シート!$H195+(【入力】吸収量・排出量算定シート!CV$17-【入力】吸収量・排出量算定シート!$CF$17)),幹材積成長量!$I$7:$I$148,0),MATCH(【入力】吸収量・排出量算定シート!$G195,幹材積成長量!$I$7:$K$7,0)),IF($F195="地位Ⅲ",INDEX(幹材積成長量!$O$7:$Q$148,MATCH((【入力】吸収量・排出量算定シート!$H195+(【入力】吸収量・排出量算定シート!CV$17-【入力】吸収量・排出量算定シート!$CF$17)),幹材積成長量!$O$7:$O$148,0),MATCH(【入力】吸収量・排出量算定シート!$G195,幹材積成長量!$O$7:$Q$7,0)),INDEX(幹材積成長量!$L$7:$N$148,MATCH((【入力】吸収量・排出量算定シート!$H195+(【入力】吸収量・排出量算定シート!CV$17-【入力】吸収量・排出量算定シート!$CF$17)),幹材積成長量!$L$7:$L$148,0),MATCH(【入力】吸収量・排出量算定シート!$G195,幹材積成長量!$L$7:$N$7,0)))),0)</f>
        <v>0</v>
      </c>
      <c r="CW195" s="2">
        <f t="shared" si="352"/>
        <v>0</v>
      </c>
      <c r="CX195" s="2">
        <f t="shared" si="353"/>
        <v>0</v>
      </c>
      <c r="CY195" s="2">
        <f t="shared" si="354"/>
        <v>0</v>
      </c>
      <c r="CZ195" s="2">
        <f t="shared" si="355"/>
        <v>0</v>
      </c>
      <c r="DA195" s="2">
        <f t="shared" si="356"/>
        <v>0</v>
      </c>
      <c r="DB195" s="2">
        <f t="shared" si="357"/>
        <v>0</v>
      </c>
      <c r="DC195" s="2">
        <f t="shared" si="358"/>
        <v>0</v>
      </c>
      <c r="DD195" s="2">
        <f t="shared" si="359"/>
        <v>0</v>
      </c>
      <c r="DE195" s="2">
        <f t="shared" si="360"/>
        <v>0</v>
      </c>
      <c r="DF195" s="2">
        <f t="shared" si="361"/>
        <v>0</v>
      </c>
      <c r="DG195" s="2">
        <f t="shared" si="362"/>
        <v>0</v>
      </c>
      <c r="DH195" s="2">
        <f t="shared" si="363"/>
        <v>0</v>
      </c>
      <c r="DI195" s="2">
        <f t="shared" si="364"/>
        <v>0</v>
      </c>
      <c r="DJ195" s="2">
        <f t="shared" si="365"/>
        <v>0</v>
      </c>
      <c r="DK195" s="2">
        <f t="shared" si="366"/>
        <v>0</v>
      </c>
      <c r="DL195" s="2">
        <f t="shared" si="367"/>
        <v>0</v>
      </c>
      <c r="DM195" s="2">
        <f t="shared" si="368"/>
        <v>0</v>
      </c>
      <c r="DN195" s="187">
        <f>IFERROR(IF($F195="地位Ⅰ",INDEX(幹材積成長量!$AE$7:$AG$14,8,MATCH(【入力】吸収量・排出量算定シート!$G195,幹材積成長量!$AE$7:$AG$7,0)),IF($F195="地位Ⅲ",INDEX(幹材積成長量!$AK$7:$AM$14,8,MATCH(【入力】吸収量・排出量算定シート!$G195,幹材積成長量!$AK$7:$AM$7,0)),INDEX(幹材積成長量!$AH$7:$AJ$14,8,MATCH(【入力】吸収量・排出量算定シート!$G195,幹材積成長量!$AH$7:$AJ$7,0)))),0)</f>
        <v>0</v>
      </c>
      <c r="DO195" s="187">
        <f>IFERROR(IF($F195="地位Ⅰ",INDEX(幹材積成長量!$AE$7:$AG$14,8,MATCH(【入力】吸収量・排出量算定シート!$G195,幹材積成長量!$AE$7:$AG$7,0)),IF($F195="地位Ⅲ",INDEX(幹材積成長量!$AK$7:$AM$14,8,MATCH(【入力】吸収量・排出量算定シート!$G195,幹材積成長量!$AK$7:$AM$7,0)),INDEX(幹材積成長量!$AH$7:$AJ$14,8,MATCH(【入力】吸収量・排出量算定シート!$G195,幹材積成長量!$AH$7:$AJ$7,0)))),0)</f>
        <v>0</v>
      </c>
      <c r="DP195" s="187">
        <f>IFERROR(IF($F195="地位Ⅰ",INDEX(幹材積成長量!$AE$7:$AG$14,8,MATCH(【入力】吸収量・排出量算定シート!$G195,幹材積成長量!$AE$7:$AG$7,0)),IF($F195="地位Ⅲ",INDEX(幹材積成長量!$AK$7:$AM$14,8,MATCH(【入力】吸収量・排出量算定シート!$G195,幹材積成長量!$AK$7:$AM$7,0)),INDEX(幹材積成長量!$AH$7:$AJ$14,8,MATCH(【入力】吸収量・排出量算定シート!$G195,幹材積成長量!$AH$7:$AJ$7,0)))),0)</f>
        <v>0</v>
      </c>
      <c r="DQ195" s="187">
        <f>IFERROR(IF($F195="地位Ⅰ",INDEX(幹材積成長量!$AE$7:$AG$14,8,MATCH(【入力】吸収量・排出量算定シート!$G195,幹材積成長量!$AE$7:$AG$7,0)),IF($F195="地位Ⅲ",INDEX(幹材積成長量!$AK$7:$AM$14,8,MATCH(【入力】吸収量・排出量算定シート!$G195,幹材積成長量!$AK$7:$AM$7,0)),INDEX(幹材積成長量!$AH$7:$AJ$14,8,MATCH(【入力】吸収量・排出量算定シート!$G195,幹材積成長量!$AH$7:$AJ$7,0)))),0)</f>
        <v>0</v>
      </c>
      <c r="DR195" s="187">
        <f>IFERROR(IF($F195="地位Ⅰ",INDEX(幹材積成長量!$AE$7:$AG$14,8,MATCH(【入力】吸収量・排出量算定シート!$G195,幹材積成長量!$AE$7:$AG$7,0)),IF($F195="地位Ⅲ",INDEX(幹材積成長量!$AK$7:$AM$14,8,MATCH(【入力】吸収量・排出量算定シート!$G195,幹材積成長量!$AK$7:$AM$7,0)),INDEX(幹材積成長量!$AH$7:$AJ$14,8,MATCH(【入力】吸収量・排出量算定シート!$G195,幹材積成長量!$AH$7:$AJ$7,0)))),0)</f>
        <v>0</v>
      </c>
      <c r="DS195" s="187">
        <f>IFERROR(IF($F195="地位Ⅰ",INDEX(幹材積成長量!$AE$7:$AG$14,8,MATCH(【入力】吸収量・排出量算定シート!$G195,幹材積成長量!$AE$7:$AG$7,0)),IF($F195="地位Ⅲ",INDEX(幹材積成長量!$AK$7:$AM$14,8,MATCH(【入力】吸収量・排出量算定シート!$G195,幹材積成長量!$AK$7:$AM$7,0)),INDEX(幹材積成長量!$AH$7:$AJ$14,8,MATCH(【入力】吸収量・排出量算定シート!$G195,幹材積成長量!$AH$7:$AJ$7,0)))),0)</f>
        <v>0</v>
      </c>
      <c r="DT195" s="187">
        <f>IFERROR(IF($F195="地位Ⅰ",INDEX(幹材積成長量!$AE$7:$AG$14,8,MATCH(【入力】吸収量・排出量算定シート!$G195,幹材積成長量!$AE$7:$AG$7,0)),IF($F195="地位Ⅲ",INDEX(幹材積成長量!$AK$7:$AM$14,8,MATCH(【入力】吸収量・排出量算定シート!$G195,幹材積成長量!$AK$7:$AM$7,0)),INDEX(幹材積成長量!$AH$7:$AJ$14,8,MATCH(【入力】吸収量・排出量算定シート!$G195,幹材積成長量!$AH$7:$AJ$7,0)))),0)</f>
        <v>0</v>
      </c>
      <c r="DU195" s="187">
        <f>IFERROR(IF($F195="地位Ⅰ",INDEX(幹材積成長量!$AE$7:$AG$14,8,MATCH(【入力】吸収量・排出量算定シート!$G195,幹材積成長量!$AE$7:$AG$7,0)),IF($F195="地位Ⅲ",INDEX(幹材積成長量!$AK$7:$AM$14,8,MATCH(【入力】吸収量・排出量算定シート!$G195,幹材積成長量!$AK$7:$AM$7,0)),INDEX(幹材積成長量!$AH$7:$AJ$14,8,MATCH(【入力】吸収量・排出量算定シート!$G195,幹材積成長量!$AH$7:$AJ$7,0)))),0)</f>
        <v>0</v>
      </c>
      <c r="DV195" s="187">
        <f>IFERROR(IF($F195="地位Ⅰ",INDEX(幹材積成長量!$AE$7:$AG$14,8,MATCH(【入力】吸収量・排出量算定シート!$G195,幹材積成長量!$AE$7:$AG$7,0)),IF($F195="地位Ⅲ",INDEX(幹材積成長量!$AK$7:$AM$14,8,MATCH(【入力】吸収量・排出量算定シート!$G195,幹材積成長量!$AK$7:$AM$7,0)),INDEX(幹材積成長量!$AH$7:$AJ$14,8,MATCH(【入力】吸収量・排出量算定シート!$G195,幹材積成長量!$AH$7:$AJ$7,0)))),0)</f>
        <v>0</v>
      </c>
      <c r="DW195" s="187">
        <f>IFERROR(IF($F195="地位Ⅰ",INDEX(幹材積成長量!$AE$7:$AG$14,8,MATCH(【入力】吸収量・排出量算定シート!$G195,幹材積成長量!$AE$7:$AG$7,0)),IF($F195="地位Ⅲ",INDEX(幹材積成長量!$AK$7:$AM$14,8,MATCH(【入力】吸収量・排出量算定シート!$G195,幹材積成長量!$AK$7:$AM$7,0)),INDEX(幹材積成長量!$AH$7:$AJ$14,8,MATCH(【入力】吸収量・排出量算定シート!$G195,幹材積成長量!$AH$7:$AJ$7,0)))),0)</f>
        <v>0</v>
      </c>
      <c r="DX195" s="187">
        <f>IFERROR(IF($F195="地位Ⅰ",INDEX(幹材積成長量!$AE$7:$AG$14,8,MATCH(【入力】吸収量・排出量算定シート!$G195,幹材積成長量!$AE$7:$AG$7,0)),IF($F195="地位Ⅲ",INDEX(幹材積成長量!$AK$7:$AM$14,8,MATCH(【入力】吸収量・排出量算定シート!$G195,幹材積成長量!$AK$7:$AM$7,0)),INDEX(幹材積成長量!$AH$7:$AJ$14,8,MATCH(【入力】吸収量・排出量算定シート!$G195,幹材積成長量!$AH$7:$AJ$7,0)))),0)</f>
        <v>0</v>
      </c>
      <c r="DY195" s="187">
        <f>IFERROR(IF($F195="地位Ⅰ",INDEX(幹材積成長量!$AE$7:$AG$14,8,MATCH(【入力】吸収量・排出量算定シート!$G195,幹材積成長量!$AE$7:$AG$7,0)),IF($F195="地位Ⅲ",INDEX(幹材積成長量!$AK$7:$AM$14,8,MATCH(【入力】吸収量・排出量算定シート!$G195,幹材積成長量!$AK$7:$AM$7,0)),INDEX(幹材積成長量!$AH$7:$AJ$14,8,MATCH(【入力】吸収量・排出量算定シート!$G195,幹材積成長量!$AH$7:$AJ$7,0)))),0)</f>
        <v>0</v>
      </c>
      <c r="DZ195" s="187">
        <f>IFERROR(IF($F195="地位Ⅰ",INDEX(幹材積成長量!$AE$7:$AG$14,8,MATCH(【入力】吸収量・排出量算定シート!$G195,幹材積成長量!$AE$7:$AG$7,0)),IF($F195="地位Ⅲ",INDEX(幹材積成長量!$AK$7:$AM$14,8,MATCH(【入力】吸収量・排出量算定シート!$G195,幹材積成長量!$AK$7:$AM$7,0)),INDEX(幹材積成長量!$AH$7:$AJ$14,8,MATCH(【入力】吸収量・排出量算定シート!$G195,幹材積成長量!$AH$7:$AJ$7,0)))),0)</f>
        <v>0</v>
      </c>
      <c r="EA195" s="187">
        <f>IFERROR(IF($F195="地位Ⅰ",INDEX(幹材積成長量!$AE$7:$AG$14,8,MATCH(【入力】吸収量・排出量算定シート!$G195,幹材積成長量!$AE$7:$AG$7,0)),IF($F195="地位Ⅲ",INDEX(幹材積成長量!$AK$7:$AM$14,8,MATCH(【入力】吸収量・排出量算定シート!$G195,幹材積成長量!$AK$7:$AM$7,0)),INDEX(幹材積成長量!$AH$7:$AJ$14,8,MATCH(【入力】吸収量・排出量算定シート!$G195,幹材積成長量!$AH$7:$AJ$7,0)))),0)</f>
        <v>0</v>
      </c>
      <c r="EB195" s="187">
        <f>IFERROR(IF($F195="地位Ⅰ",INDEX(幹材積成長量!$AE$7:$AG$14,8,MATCH(【入力】吸収量・排出量算定シート!$G195,幹材積成長量!$AE$7:$AG$7,0)),IF($F195="地位Ⅲ",INDEX(幹材積成長量!$AK$7:$AM$14,8,MATCH(【入力】吸収量・排出量算定シート!$G195,幹材積成長量!$AK$7:$AM$7,0)),INDEX(幹材積成長量!$AH$7:$AJ$14,8,MATCH(【入力】吸収量・排出量算定シート!$G195,幹材積成長量!$AH$7:$AJ$7,0)))),0)</f>
        <v>0</v>
      </c>
      <c r="EC195" s="187">
        <f>IFERROR(IF($F195="地位Ⅰ",INDEX(幹材積成長量!$AE$7:$AG$14,8,MATCH(【入力】吸収量・排出量算定シート!$G195,幹材積成長量!$AE$7:$AG$7,0)),IF($F195="地位Ⅲ",INDEX(幹材積成長量!$AK$7:$AM$14,8,MATCH(【入力】吸収量・排出量算定シート!$G195,幹材積成長量!$AK$7:$AM$7,0)),INDEX(幹材積成長量!$AH$7:$AJ$14,8,MATCH(【入力】吸収量・排出量算定シート!$G195,幹材積成長量!$AH$7:$AJ$7,0)))),0)</f>
        <v>0</v>
      </c>
      <c r="ED195" s="186">
        <f t="shared" si="369"/>
        <v>0</v>
      </c>
      <c r="EE195" s="186">
        <f t="shared" si="370"/>
        <v>0</v>
      </c>
      <c r="EF195" s="186">
        <f t="shared" si="371"/>
        <v>0</v>
      </c>
      <c r="EG195" s="186">
        <f t="shared" si="372"/>
        <v>0</v>
      </c>
      <c r="EH195" s="186">
        <f t="shared" si="373"/>
        <v>0</v>
      </c>
      <c r="EI195" s="186">
        <f t="shared" si="374"/>
        <v>0</v>
      </c>
      <c r="EJ195" s="186">
        <f t="shared" si="375"/>
        <v>0</v>
      </c>
      <c r="EK195" s="186">
        <f t="shared" si="376"/>
        <v>0</v>
      </c>
      <c r="EL195" s="186">
        <f t="shared" si="377"/>
        <v>0</v>
      </c>
      <c r="EM195" s="186">
        <f t="shared" si="378"/>
        <v>0</v>
      </c>
      <c r="EN195" s="186">
        <f t="shared" si="379"/>
        <v>0</v>
      </c>
      <c r="EO195" s="186">
        <f t="shared" si="380"/>
        <v>0</v>
      </c>
      <c r="EP195" s="186">
        <f t="shared" si="381"/>
        <v>0</v>
      </c>
      <c r="EQ195" s="186">
        <f t="shared" si="382"/>
        <v>0</v>
      </c>
      <c r="ER195" s="186">
        <f t="shared" si="383"/>
        <v>0</v>
      </c>
      <c r="ES195" s="186">
        <f t="shared" si="384"/>
        <v>0</v>
      </c>
      <c r="ET195" s="186">
        <f t="shared" si="385"/>
        <v>0</v>
      </c>
    </row>
    <row r="196" spans="2:150" x14ac:dyDescent="0.3">
      <c r="B196" s="3"/>
      <c r="C196" s="3"/>
      <c r="D196" s="3"/>
      <c r="E196" s="3"/>
      <c r="G196" s="217"/>
      <c r="J196" s="3"/>
      <c r="M196" s="187">
        <f>IFERROR(IF($F196="地位Ⅰ",INDEX(幹材積成長量!$S$7:$U$148,MATCH(【入力】吸収量・排出量算定シート!$H196+(M$17-$M$17),幹材積成長量!$S$7:$S$148,0),MATCH($G196,幹材積成長量!$S$7:$U$7,0)),IF($F196="地位Ⅲ",INDEX(幹材積成長量!$Y$7:$AA$148,MATCH(【入力】吸収量・排出量算定シート!$H196+(M$17-$M$17),幹材積成長量!$Y$7:$Y$148,0),MATCH($G196,幹材積成長量!$Y$7:$AA$7,0)),INDEX(幹材積成長量!$V$7:$X$148,MATCH(【入力】吸収量・排出量算定シート!$H196+(M$17-$M$17),幹材積成長量!$V$7:$V$148,0),MATCH($G196,幹材積成長量!$V$7:$X$7,0)))),0)</f>
        <v>0</v>
      </c>
      <c r="N196" s="187">
        <f>IFERROR(IF($F196="地位Ⅰ",INDEX(幹材積成長量!$S$7:$U$148,MATCH(【入力】吸収量・排出量算定シート!$H196+(N$17-$M$17),幹材積成長量!$S$7:$S$148,0),MATCH($G196,幹材積成長量!$S$7:$U$7,0)),IF($F196="地位Ⅲ",INDEX(幹材積成長量!$Y$7:$AA$148,MATCH(【入力】吸収量・排出量算定シート!$H196+(N$17-$M$17),幹材積成長量!$Y$7:$Y$148,0),MATCH($G196,幹材積成長量!$Y$7:$AA$7,0)),INDEX(幹材積成長量!$V$7:$X$148,MATCH(【入力】吸収量・排出量算定シート!$H196+(N$17-$M$17),幹材積成長量!$V$7:$V$148,0),MATCH($G196,幹材積成長量!$V$7:$X$7,0)))),0)</f>
        <v>0</v>
      </c>
      <c r="O196" s="187">
        <f>IFERROR(IF($F196="地位Ⅰ",INDEX(幹材積成長量!$S$7:$U$148,MATCH(【入力】吸収量・排出量算定シート!$H196+(O$17-$M$17),幹材積成長量!$S$7:$S$148,0),MATCH($G196,幹材積成長量!$S$7:$U$7,0)),IF($F196="地位Ⅲ",INDEX(幹材積成長量!$Y$7:$AA$148,MATCH(【入力】吸収量・排出量算定シート!$H196+(O$17-$M$17),幹材積成長量!$Y$7:$Y$148,0),MATCH($G196,幹材積成長量!$Y$7:$AA$7,0)),INDEX(幹材積成長量!$V$7:$X$148,MATCH(【入力】吸収量・排出量算定シート!$H196+(O$17-$M$17),幹材積成長量!$V$7:$V$148,0),MATCH($G196,幹材積成長量!$V$7:$X$7,0)))),0)</f>
        <v>0</v>
      </c>
      <c r="P196" s="187">
        <f>IFERROR(IF($F196="地位Ⅰ",INDEX(幹材積成長量!$S$7:$U$148,MATCH(【入力】吸収量・排出量算定シート!$H196+(P$17-$M$17),幹材積成長量!$S$7:$S$148,0),MATCH($G196,幹材積成長量!$S$7:$U$7,0)),IF($F196="地位Ⅲ",INDEX(幹材積成長量!$Y$7:$AA$148,MATCH(【入力】吸収量・排出量算定シート!$H196+(P$17-$M$17),幹材積成長量!$Y$7:$Y$148,0),MATCH($G196,幹材積成長量!$Y$7:$AA$7,0)),INDEX(幹材積成長量!$V$7:$X$148,MATCH(【入力】吸収量・排出量算定シート!$H196+(P$17-$M$17),幹材積成長量!$V$7:$V$148,0),MATCH($G196,幹材積成長量!$V$7:$X$7,0)))),0)</f>
        <v>0</v>
      </c>
      <c r="Q196" s="187">
        <f>IFERROR(IF($F196="地位Ⅰ",INDEX(幹材積成長量!$S$7:$U$148,MATCH(【入力】吸収量・排出量算定シート!$H196+(Q$17-$M$17),幹材積成長量!$S$7:$S$148,0),MATCH($G196,幹材積成長量!$S$7:$U$7,0)),IF($F196="地位Ⅲ",INDEX(幹材積成長量!$Y$7:$AA$148,MATCH(【入力】吸収量・排出量算定シート!$H196+(Q$17-$M$17),幹材積成長量!$Y$7:$Y$148,0),MATCH($G196,幹材積成長量!$Y$7:$AA$7,0)),INDEX(幹材積成長量!$V$7:$X$148,MATCH(【入力】吸収量・排出量算定シート!$H196+(Q$17-$M$17),幹材積成長量!$V$7:$V$148,0),MATCH($G196,幹材積成長量!$V$7:$X$7,0)))),0)</f>
        <v>0</v>
      </c>
      <c r="R196" s="187">
        <f>IFERROR(IF($F196="地位Ⅰ",INDEX(幹材積成長量!$S$7:$U$148,MATCH(【入力】吸収量・排出量算定シート!$H196+(R$17-$M$17),幹材積成長量!$S$7:$S$148,0),MATCH($G196,幹材積成長量!$S$7:$U$7,0)),IF($F196="地位Ⅲ",INDEX(幹材積成長量!$Y$7:$AA$148,MATCH(【入力】吸収量・排出量算定シート!$H196+(R$17-$M$17),幹材積成長量!$Y$7:$Y$148,0),MATCH($G196,幹材積成長量!$Y$7:$AA$7,0)),INDEX(幹材積成長量!$V$7:$X$148,MATCH(【入力】吸収量・排出量算定シート!$H196+(R$17-$M$17),幹材積成長量!$V$7:$V$148,0),MATCH($G196,幹材積成長量!$V$7:$X$7,0)))),0)</f>
        <v>0</v>
      </c>
      <c r="S196" s="187">
        <f>IFERROR(IF($F196="地位Ⅰ",INDEX(幹材積成長量!$S$7:$U$148,MATCH(【入力】吸収量・排出量算定シート!$H196+(S$17-$M$17),幹材積成長量!$S$7:$S$148,0),MATCH($G196,幹材積成長量!$S$7:$U$7,0)),IF($F196="地位Ⅲ",INDEX(幹材積成長量!$Y$7:$AA$148,MATCH(【入力】吸収量・排出量算定シート!$H196+(S$17-$M$17),幹材積成長量!$Y$7:$Y$148,0),MATCH($G196,幹材積成長量!$Y$7:$AA$7,0)),INDEX(幹材積成長量!$V$7:$X$148,MATCH(【入力】吸収量・排出量算定シート!$H196+(S$17-$M$17),幹材積成長量!$V$7:$V$148,0),MATCH($G196,幹材積成長量!$V$7:$X$7,0)))),0)</f>
        <v>0</v>
      </c>
      <c r="T196" s="187">
        <f>IFERROR(IF($F196="地位Ⅰ",INDEX(幹材積成長量!$S$7:$U$148,MATCH(【入力】吸収量・排出量算定シート!$H196+(T$17-$M$17),幹材積成長量!$S$7:$S$148,0),MATCH($G196,幹材積成長量!$S$7:$U$7,0)),IF($F196="地位Ⅲ",INDEX(幹材積成長量!$Y$7:$AA$148,MATCH(【入力】吸収量・排出量算定シート!$H196+(T$17-$M$17),幹材積成長量!$Y$7:$Y$148,0),MATCH($G196,幹材積成長量!$Y$7:$AA$7,0)),INDEX(幹材積成長量!$V$7:$X$148,MATCH(【入力】吸収量・排出量算定シート!$H196+(T$17-$M$17),幹材積成長量!$V$7:$V$148,0),MATCH($G196,幹材積成長量!$V$7:$X$7,0)))),0)</f>
        <v>0</v>
      </c>
      <c r="U196" s="187">
        <f>IFERROR(IF($F196="地位Ⅰ",INDEX(幹材積成長量!$S$7:$U$148,MATCH(【入力】吸収量・排出量算定シート!$H196+(U$17-$M$17),幹材積成長量!$S$7:$S$148,0),MATCH($G196,幹材積成長量!$S$7:$U$7,0)),IF($F196="地位Ⅲ",INDEX(幹材積成長量!$Y$7:$AA$148,MATCH(【入力】吸収量・排出量算定シート!$H196+(U$17-$M$17),幹材積成長量!$Y$7:$Y$148,0),MATCH($G196,幹材積成長量!$Y$7:$AA$7,0)),INDEX(幹材積成長量!$V$7:$X$148,MATCH(【入力】吸収量・排出量算定シート!$H196+(U$17-$M$17),幹材積成長量!$V$7:$V$148,0),MATCH($G196,幹材積成長量!$V$7:$X$7,0)))),0)</f>
        <v>0</v>
      </c>
      <c r="V196" s="187">
        <f>IFERROR(IF($F196="地位Ⅰ",INDEX(幹材積成長量!$S$7:$U$148,MATCH(【入力】吸収量・排出量算定シート!$H196+(V$17-$M$17),幹材積成長量!$S$7:$S$148,0),MATCH($G196,幹材積成長量!$S$7:$U$7,0)),IF($F196="地位Ⅲ",INDEX(幹材積成長量!$Y$7:$AA$148,MATCH(【入力】吸収量・排出量算定シート!$H196+(V$17-$M$17),幹材積成長量!$Y$7:$Y$148,0),MATCH($G196,幹材積成長量!$Y$7:$AA$7,0)),INDEX(幹材積成長量!$V$7:$X$148,MATCH(【入力】吸収量・排出量算定シート!$H196+(V$17-$M$17),幹材積成長量!$V$7:$V$148,0),MATCH($G196,幹材積成長量!$V$7:$X$7,0)))),0)</f>
        <v>0</v>
      </c>
      <c r="W196" s="187">
        <f>IFERROR(IF($F196="地位Ⅰ",INDEX(幹材積成長量!$S$7:$U$148,MATCH(【入力】吸収量・排出量算定シート!$H196+(W$17-$M$17),幹材積成長量!$S$7:$S$148,0),MATCH($G196,幹材積成長量!$S$7:$U$7,0)),IF($F196="地位Ⅲ",INDEX(幹材積成長量!$Y$7:$AA$148,MATCH(【入力】吸収量・排出量算定シート!$H196+(W$17-$M$17),幹材積成長量!$Y$7:$Y$148,0),MATCH($G196,幹材積成長量!$Y$7:$AA$7,0)),INDEX(幹材積成長量!$V$7:$X$148,MATCH(【入力】吸収量・排出量算定シート!$H196+(W$17-$M$17),幹材積成長量!$V$7:$V$148,0),MATCH($G196,幹材積成長量!$V$7:$X$7,0)))),0)</f>
        <v>0</v>
      </c>
      <c r="X196" s="187">
        <f>IFERROR(IF($F196="地位Ⅰ",INDEX(幹材積成長量!$S$7:$U$148,MATCH(【入力】吸収量・排出量算定シート!$H196+(X$17-$M$17),幹材積成長量!$S$7:$S$148,0),MATCH($G196,幹材積成長量!$S$7:$U$7,0)),IF($F196="地位Ⅲ",INDEX(幹材積成長量!$Y$7:$AA$148,MATCH(【入力】吸収量・排出量算定シート!$H196+(X$17-$M$17),幹材積成長量!$Y$7:$Y$148,0),MATCH($G196,幹材積成長量!$Y$7:$AA$7,0)),INDEX(幹材積成長量!$V$7:$X$148,MATCH(【入力】吸収量・排出量算定シート!$H196+(X$17-$M$17),幹材積成長量!$V$7:$V$148,0),MATCH($G196,幹材積成長量!$V$7:$X$7,0)))),0)</f>
        <v>0</v>
      </c>
      <c r="Y196" s="187">
        <f>IFERROR(IF($F196="地位Ⅰ",INDEX(幹材積成長量!$S$7:$U$148,MATCH(【入力】吸収量・排出量算定シート!$H196+(Y$17-$M$17),幹材積成長量!$S$7:$S$148,0),MATCH($G196,幹材積成長量!$S$7:$U$7,0)),IF($F196="地位Ⅲ",INDEX(幹材積成長量!$Y$7:$AA$148,MATCH(【入力】吸収量・排出量算定シート!$H196+(Y$17-$M$17),幹材積成長量!$Y$7:$Y$148,0),MATCH($G196,幹材積成長量!$Y$7:$AA$7,0)),INDEX(幹材積成長量!$V$7:$X$148,MATCH(【入力】吸収量・排出量算定シート!$H196+(Y$17-$M$17),幹材積成長量!$V$7:$V$148,0),MATCH($G196,幹材積成長量!$V$7:$X$7,0)))),0)</f>
        <v>0</v>
      </c>
      <c r="Z196" s="187">
        <f>IFERROR(IF($F196="地位Ⅰ",INDEX(幹材積成長量!$S$7:$U$148,MATCH(【入力】吸収量・排出量算定シート!$H196+(Z$17-$M$17),幹材積成長量!$S$7:$S$148,0),MATCH($G196,幹材積成長量!$S$7:$U$7,0)),IF($F196="地位Ⅲ",INDEX(幹材積成長量!$Y$7:$AA$148,MATCH(【入力】吸収量・排出量算定シート!$H196+(Z$17-$M$17),幹材積成長量!$Y$7:$Y$148,0),MATCH($G196,幹材積成長量!$Y$7:$AA$7,0)),INDEX(幹材積成長量!$V$7:$X$148,MATCH(【入力】吸収量・排出量算定シート!$H196+(Z$17-$M$17),幹材積成長量!$V$7:$V$148,0),MATCH($G196,幹材積成長量!$V$7:$X$7,0)))),0)</f>
        <v>0</v>
      </c>
      <c r="AA196" s="187">
        <f>IFERROR(IF($F196="地位Ⅰ",INDEX(幹材積成長量!$S$7:$U$148,MATCH(【入力】吸収量・排出量算定シート!$H196+(AA$17-$M$17),幹材積成長量!$S$7:$S$148,0),MATCH($G196,幹材積成長量!$S$7:$U$7,0)),IF($F196="地位Ⅲ",INDEX(幹材積成長量!$Y$7:$AA$148,MATCH(【入力】吸収量・排出量算定シート!$H196+(AA$17-$M$17),幹材積成長量!$Y$7:$Y$148,0),MATCH($G196,幹材積成長量!$Y$7:$AA$7,0)),INDEX(幹材積成長量!$V$7:$X$148,MATCH(【入力】吸収量・排出量算定シート!$H196+(AA$17-$M$17),幹材積成長量!$V$7:$V$148,0),MATCH($G196,幹材積成長量!$V$7:$X$7,0)))),0)</f>
        <v>0</v>
      </c>
      <c r="AB196" s="187">
        <f>IFERROR(IF($F196="地位Ⅰ",INDEX(幹材積成長量!$S$7:$U$148,MATCH(【入力】吸収量・排出量算定シート!$H196+(AB$17-$M$17),幹材積成長量!$S$7:$S$148,0),MATCH($G196,幹材積成長量!$S$7:$U$7,0)),IF($F196="地位Ⅲ",INDEX(幹材積成長量!$Y$7:$AA$148,MATCH(【入力】吸収量・排出量算定シート!$H196+(AB$17-$M$17),幹材積成長量!$Y$7:$Y$148,0),MATCH($G196,幹材積成長量!$Y$7:$AA$7,0)),INDEX(幹材積成長量!$V$7:$X$148,MATCH(【入力】吸収量・排出量算定シート!$H196+(AB$17-$M$17),幹材積成長量!$V$7:$V$148,0),MATCH($G196,幹材積成長量!$V$7:$X$7,0)))),0)</f>
        <v>0</v>
      </c>
      <c r="AC196" s="187">
        <f>IFERROR(IF($F196="地位Ⅰ",INDEX(幹材積成長量!$S$7:$U$148,MATCH(【入力】吸収量・排出量算定シート!$H196+(AC$17-$M$17),幹材積成長量!$S$7:$S$148,0),MATCH($G196,幹材積成長量!$S$7:$U$7,0)),IF($F196="地位Ⅲ",INDEX(幹材積成長量!$Y$7:$AA$148,MATCH(【入力】吸収量・排出量算定シート!$H196+(AC$17-$M$17),幹材積成長量!$Y$7:$Y$148,0),MATCH($G196,幹材積成長量!$Y$7:$AA$7,0)),INDEX(幹材積成長量!$V$7:$X$148,MATCH(【入力】吸収量・排出量算定シート!$H196+(AC$17-$M$17),幹材積成長量!$V$7:$V$148,0),MATCH($G196,幹材積成長量!$V$7:$X$7,0)))),0)</f>
        <v>0</v>
      </c>
      <c r="AD196" s="2">
        <f>IFERROR(INDEX('BEF（拡大係数）'!$A$4:$AO$154,MATCH(【入力】吸収量・排出量算定シート!$H196,'BEF（拡大係数）'!$A$4:$A$154,0),MATCH($G196,'BEF（拡大係数）'!$A$4:$AO$4,0)),0)</f>
        <v>0</v>
      </c>
      <c r="AE196" s="2">
        <f>IFERROR(INDEX('BEF（拡大係数）'!$A$4:$AO$154,MATCH(【入力】吸収量・排出量算定シート!$H196,'BEF（拡大係数）'!$A$4:$A$154,0),MATCH($G196,'BEF（拡大係数）'!$A$4:$AO$4,0)),0)</f>
        <v>0</v>
      </c>
      <c r="AF196" s="2">
        <f>IFERROR(INDEX('BEF（拡大係数）'!$A$4:$AO$154,MATCH(【入力】吸収量・排出量算定シート!$H196,'BEF（拡大係数）'!$A$4:$A$154,0),MATCH($G196,'BEF（拡大係数）'!$A$4:$AO$4,0)),0)</f>
        <v>0</v>
      </c>
      <c r="AG196" s="2">
        <f>IFERROR(INDEX('BEF（拡大係数）'!$A$4:$AO$154,MATCH(【入力】吸収量・排出量算定シート!$H196,'BEF（拡大係数）'!$A$4:$A$154,0),MATCH($G196,'BEF（拡大係数）'!$A$4:$AO$4,0)),0)</f>
        <v>0</v>
      </c>
      <c r="AH196" s="2">
        <f>IFERROR(INDEX('BEF（拡大係数）'!$A$4:$AO$154,MATCH(【入力】吸収量・排出量算定シート!$H196,'BEF（拡大係数）'!$A$4:$A$154,0),MATCH($G196,'BEF（拡大係数）'!$A$4:$AO$4,0)),0)</f>
        <v>0</v>
      </c>
      <c r="AI196" s="2">
        <f>IFERROR(INDEX('BEF（拡大係数）'!$A$4:$AO$154,MATCH(【入力】吸収量・排出量算定シート!$H196,'BEF（拡大係数）'!$A$4:$A$154,0),MATCH($G196,'BEF（拡大係数）'!$A$4:$AO$4,0)),0)</f>
        <v>0</v>
      </c>
      <c r="AJ196" s="2">
        <f>IFERROR(INDEX('BEF（拡大係数）'!$A$4:$AO$154,MATCH(【入力】吸収量・排出量算定シート!$H196,'BEF（拡大係数）'!$A$4:$A$154,0),MATCH($G196,'BEF（拡大係数）'!$A$4:$AO$4,0)),0)</f>
        <v>0</v>
      </c>
      <c r="AK196" s="2">
        <f>IFERROR(INDEX('BEF（拡大係数）'!$A$4:$AO$154,MATCH(【入力】吸収量・排出量算定シート!$H196,'BEF（拡大係数）'!$A$4:$A$154,0),MATCH($G196,'BEF（拡大係数）'!$A$4:$AO$4,0)),0)</f>
        <v>0</v>
      </c>
      <c r="AL196" s="2">
        <f>IFERROR(INDEX('BEF（拡大係数）'!$A$4:$AO$154,MATCH(【入力】吸収量・排出量算定シート!$H196,'BEF（拡大係数）'!$A$4:$A$154,0),MATCH($G196,'BEF（拡大係数）'!$A$4:$AO$4,0)),0)</f>
        <v>0</v>
      </c>
      <c r="AM196" s="2">
        <f>IFERROR(INDEX('BEF（拡大係数）'!$A$4:$AO$154,MATCH(【入力】吸収量・排出量算定シート!$H196,'BEF（拡大係数）'!$A$4:$A$154,0),MATCH($G196,'BEF（拡大係数）'!$A$4:$AO$4,0)),0)</f>
        <v>0</v>
      </c>
      <c r="AN196" s="2">
        <f>IFERROR(INDEX('BEF（拡大係数）'!$A$4:$AO$154,MATCH(【入力】吸収量・排出量算定シート!$H196,'BEF（拡大係数）'!$A$4:$A$154,0),MATCH($G196,'BEF（拡大係数）'!$A$4:$AO$4,0)),0)</f>
        <v>0</v>
      </c>
      <c r="AO196" s="2">
        <f>IFERROR(INDEX('BEF（拡大係数）'!$A$4:$AO$154,MATCH(【入力】吸収量・排出量算定シート!$H196,'BEF（拡大係数）'!$A$4:$A$154,0),MATCH($G196,'BEF（拡大係数）'!$A$4:$AO$4,0)),0)</f>
        <v>0</v>
      </c>
      <c r="AP196" s="2">
        <f>IFERROR(INDEX('BEF（拡大係数）'!$A$4:$AO$154,MATCH(【入力】吸収量・排出量算定シート!$H196,'BEF（拡大係数）'!$A$4:$A$154,0),MATCH($G196,'BEF（拡大係数）'!$A$4:$AO$4,0)),0)</f>
        <v>0</v>
      </c>
      <c r="AQ196" s="2">
        <f>IFERROR(INDEX('BEF（拡大係数）'!$A$4:$AO$154,MATCH(【入力】吸収量・排出量算定シート!$H196,'BEF（拡大係数）'!$A$4:$A$154,0),MATCH($G196,'BEF（拡大係数）'!$A$4:$AO$4,0)),0)</f>
        <v>0</v>
      </c>
      <c r="AR196" s="2">
        <f>IFERROR(INDEX('BEF（拡大係数）'!$A$4:$AO$154,MATCH(【入力】吸収量・排出量算定シート!$H196,'BEF（拡大係数）'!$A$4:$A$154,0),MATCH($G196,'BEF（拡大係数）'!$A$4:$AO$4,0)),0)</f>
        <v>0</v>
      </c>
      <c r="AS196" s="2">
        <f>IFERROR(INDEX('BEF（拡大係数）'!$A$4:$AO$154,MATCH(【入力】吸収量・排出量算定シート!$H196,'BEF（拡大係数）'!$A$4:$A$154,0),MATCH($G196,'BEF（拡大係数）'!$A$4:$AO$4,0)),0)</f>
        <v>0</v>
      </c>
      <c r="AT196" s="2">
        <f>IFERROR(INDEX('BEF（拡大係数）'!$A$4:$AO$154,MATCH(【入力】吸収量・排出量算定シート!$H196,'BEF（拡大係数）'!$A$4:$A$154,0),MATCH($G196,'BEF（拡大係数）'!$A$4:$AO$4,0)),0)</f>
        <v>0</v>
      </c>
      <c r="AU196" s="2">
        <f>IFERROR(VLOOKUP($G196,パラメータ_オリジナル!$B$6:$G$45,4,FALSE),0)</f>
        <v>0</v>
      </c>
      <c r="AV196" s="2">
        <f>IFERROR(VLOOKUP($G196,パラメータ_オリジナル!$B$6:$G$45,5,FALSE),0)</f>
        <v>0</v>
      </c>
      <c r="AW196" s="2">
        <f>IFERROR(VLOOKUP($G196,パラメータ_オリジナル!$B$6:$G$45,6,FALSE),0)</f>
        <v>0</v>
      </c>
      <c r="AX196" s="125">
        <f t="shared" si="318"/>
        <v>0</v>
      </c>
      <c r="AY196" s="125">
        <f t="shared" si="319"/>
        <v>0</v>
      </c>
      <c r="AZ196" s="125">
        <f t="shared" si="320"/>
        <v>0</v>
      </c>
      <c r="BA196" s="125">
        <f t="shared" si="321"/>
        <v>0</v>
      </c>
      <c r="BB196" s="125">
        <f t="shared" si="322"/>
        <v>0</v>
      </c>
      <c r="BC196" s="125">
        <f t="shared" si="323"/>
        <v>0</v>
      </c>
      <c r="BD196" s="125">
        <f t="shared" si="324"/>
        <v>0</v>
      </c>
      <c r="BE196" s="125">
        <f t="shared" si="325"/>
        <v>0</v>
      </c>
      <c r="BF196" s="125">
        <f t="shared" si="326"/>
        <v>0</v>
      </c>
      <c r="BG196" s="125">
        <f t="shared" si="327"/>
        <v>0</v>
      </c>
      <c r="BH196" s="125">
        <f t="shared" si="328"/>
        <v>0</v>
      </c>
      <c r="BI196" s="125">
        <f t="shared" si="329"/>
        <v>0</v>
      </c>
      <c r="BJ196" s="125">
        <f t="shared" si="330"/>
        <v>0</v>
      </c>
      <c r="BK196" s="125">
        <f t="shared" si="331"/>
        <v>0</v>
      </c>
      <c r="BL196" s="125">
        <f t="shared" si="332"/>
        <v>0</v>
      </c>
      <c r="BM196" s="125">
        <f t="shared" si="333"/>
        <v>0</v>
      </c>
      <c r="BN196" s="125">
        <f t="shared" si="334"/>
        <v>0</v>
      </c>
      <c r="BO196" s="125">
        <f t="shared" si="335"/>
        <v>0</v>
      </c>
      <c r="BP196" s="125">
        <f t="shared" si="336"/>
        <v>0</v>
      </c>
      <c r="BQ196" s="125">
        <f t="shared" si="337"/>
        <v>0</v>
      </c>
      <c r="BR196" s="125">
        <f t="shared" si="338"/>
        <v>0</v>
      </c>
      <c r="BS196" s="125">
        <f t="shared" si="339"/>
        <v>0</v>
      </c>
      <c r="BT196" s="125">
        <f t="shared" si="340"/>
        <v>0</v>
      </c>
      <c r="BU196" s="125">
        <f t="shared" si="341"/>
        <v>0</v>
      </c>
      <c r="BV196" s="125">
        <f t="shared" si="342"/>
        <v>0</v>
      </c>
      <c r="BW196" s="125">
        <f t="shared" si="343"/>
        <v>0</v>
      </c>
      <c r="BX196" s="125">
        <f t="shared" si="344"/>
        <v>0</v>
      </c>
      <c r="BY196" s="125">
        <f t="shared" si="345"/>
        <v>0</v>
      </c>
      <c r="BZ196" s="125">
        <f t="shared" si="346"/>
        <v>0</v>
      </c>
      <c r="CA196" s="125">
        <f t="shared" si="347"/>
        <v>0</v>
      </c>
      <c r="CB196" s="125">
        <f t="shared" si="348"/>
        <v>0</v>
      </c>
      <c r="CC196" s="125">
        <f t="shared" si="349"/>
        <v>0</v>
      </c>
      <c r="CD196" s="125">
        <f t="shared" si="350"/>
        <v>0</v>
      </c>
      <c r="CE196" s="125">
        <f t="shared" si="351"/>
        <v>0</v>
      </c>
      <c r="CF196" s="2">
        <f>IFERROR(IF($F196="地位Ⅰ",INDEX(幹材積成長量!$I$7:$K$148,MATCH((【入力】吸収量・排出量算定シート!$H196+(【入力】吸収量・排出量算定シート!CF$17-【入力】吸収量・排出量算定シート!$CF$17)),幹材積成長量!$I$7:$I$148,0),MATCH(【入力】吸収量・排出量算定シート!$G196,幹材積成長量!$I$7:$K$7,0)),IF($F196="地位Ⅲ",INDEX(幹材積成長量!$O$7:$Q$148,MATCH((【入力】吸収量・排出量算定シート!$H196+(【入力】吸収量・排出量算定シート!CF$17-【入力】吸収量・排出量算定シート!$CF$17)),幹材積成長量!$O$7:$O$148,0),MATCH(【入力】吸収量・排出量算定シート!$G196,幹材積成長量!$O$7:$Q$7,0)),INDEX(幹材積成長量!$L$7:$N$148,MATCH((【入力】吸収量・排出量算定シート!$H196+(【入力】吸収量・排出量算定シート!CF$17-【入力】吸収量・排出量算定シート!$CF$17)),幹材積成長量!$L$7:$L$148,0),MATCH(【入力】吸収量・排出量算定シート!$G196,幹材積成長量!$L$7:$N$7,0)))),0)</f>
        <v>0</v>
      </c>
      <c r="CG196" s="2">
        <f>IFERROR(IF($F196="地位Ⅰ",INDEX(幹材積成長量!$I$7:$K$148,MATCH((【入力】吸収量・排出量算定シート!$H196+(【入力】吸収量・排出量算定シート!CG$17-【入力】吸収量・排出量算定シート!$CF$17)),幹材積成長量!$I$7:$I$148,0),MATCH(【入力】吸収量・排出量算定シート!$G196,幹材積成長量!$I$7:$K$7,0)),IF($F196="地位Ⅲ",INDEX(幹材積成長量!$O$7:$Q$148,MATCH((【入力】吸収量・排出量算定シート!$H196+(【入力】吸収量・排出量算定シート!CG$17-【入力】吸収量・排出量算定シート!$CF$17)),幹材積成長量!$O$7:$O$148,0),MATCH(【入力】吸収量・排出量算定シート!$G196,幹材積成長量!$O$7:$Q$7,0)),INDEX(幹材積成長量!$L$7:$N$148,MATCH((【入力】吸収量・排出量算定シート!$H196+(【入力】吸収量・排出量算定シート!CG$17-【入力】吸収量・排出量算定シート!$CF$17)),幹材積成長量!$L$7:$L$148,0),MATCH(【入力】吸収量・排出量算定シート!$G196,幹材積成長量!$L$7:$N$7,0)))),0)</f>
        <v>0</v>
      </c>
      <c r="CH196" s="2">
        <f>IFERROR(IF($F196="地位Ⅰ",INDEX(幹材積成長量!$I$7:$K$148,MATCH((【入力】吸収量・排出量算定シート!$H196+(【入力】吸収量・排出量算定シート!CH$17-【入力】吸収量・排出量算定シート!$CF$17)),幹材積成長量!$I$7:$I$148,0),MATCH(【入力】吸収量・排出量算定シート!$G196,幹材積成長量!$I$7:$K$7,0)),IF($F196="地位Ⅲ",INDEX(幹材積成長量!$O$7:$Q$148,MATCH((【入力】吸収量・排出量算定シート!$H196+(【入力】吸収量・排出量算定シート!CH$17-【入力】吸収量・排出量算定シート!$CF$17)),幹材積成長量!$O$7:$O$148,0),MATCH(【入力】吸収量・排出量算定シート!$G196,幹材積成長量!$O$7:$Q$7,0)),INDEX(幹材積成長量!$L$7:$N$148,MATCH((【入力】吸収量・排出量算定シート!$H196+(【入力】吸収量・排出量算定シート!CH$17-【入力】吸収量・排出量算定シート!$CF$17)),幹材積成長量!$L$7:$L$148,0),MATCH(【入力】吸収量・排出量算定シート!$G196,幹材積成長量!$L$7:$N$7,0)))),0)</f>
        <v>0</v>
      </c>
      <c r="CI196" s="2">
        <f>IFERROR(IF($F196="地位Ⅰ",INDEX(幹材積成長量!$I$7:$K$148,MATCH((【入力】吸収量・排出量算定シート!$H196+(【入力】吸収量・排出量算定シート!CI$17-【入力】吸収量・排出量算定シート!$CF$17)),幹材積成長量!$I$7:$I$148,0),MATCH(【入力】吸収量・排出量算定シート!$G196,幹材積成長量!$I$7:$K$7,0)),IF($F196="地位Ⅲ",INDEX(幹材積成長量!$O$7:$Q$148,MATCH((【入力】吸収量・排出量算定シート!$H196+(【入力】吸収量・排出量算定シート!CI$17-【入力】吸収量・排出量算定シート!$CF$17)),幹材積成長量!$O$7:$O$148,0),MATCH(【入力】吸収量・排出量算定シート!$G196,幹材積成長量!$O$7:$Q$7,0)),INDEX(幹材積成長量!$L$7:$N$148,MATCH((【入力】吸収量・排出量算定シート!$H196+(【入力】吸収量・排出量算定シート!CI$17-【入力】吸収量・排出量算定シート!$CF$17)),幹材積成長量!$L$7:$L$148,0),MATCH(【入力】吸収量・排出量算定シート!$G196,幹材積成長量!$L$7:$N$7,0)))),0)</f>
        <v>0</v>
      </c>
      <c r="CJ196" s="2">
        <f>IFERROR(IF($F196="地位Ⅰ",INDEX(幹材積成長量!$I$7:$K$148,MATCH((【入力】吸収量・排出量算定シート!$H196+(【入力】吸収量・排出量算定シート!CJ$17-【入力】吸収量・排出量算定シート!$CF$17)),幹材積成長量!$I$7:$I$148,0),MATCH(【入力】吸収量・排出量算定シート!$G196,幹材積成長量!$I$7:$K$7,0)),IF($F196="地位Ⅲ",INDEX(幹材積成長量!$O$7:$Q$148,MATCH((【入力】吸収量・排出量算定シート!$H196+(【入力】吸収量・排出量算定シート!CJ$17-【入力】吸収量・排出量算定シート!$CF$17)),幹材積成長量!$O$7:$O$148,0),MATCH(【入力】吸収量・排出量算定シート!$G196,幹材積成長量!$O$7:$Q$7,0)),INDEX(幹材積成長量!$L$7:$N$148,MATCH((【入力】吸収量・排出量算定シート!$H196+(【入力】吸収量・排出量算定シート!CJ$17-【入力】吸収量・排出量算定シート!$CF$17)),幹材積成長量!$L$7:$L$148,0),MATCH(【入力】吸収量・排出量算定シート!$G196,幹材積成長量!$L$7:$N$7,0)))),0)</f>
        <v>0</v>
      </c>
      <c r="CK196" s="2">
        <f>IFERROR(IF($F196="地位Ⅰ",INDEX(幹材積成長量!$I$7:$K$148,MATCH((【入力】吸収量・排出量算定シート!$H196+(【入力】吸収量・排出量算定シート!CK$17-【入力】吸収量・排出量算定シート!$CF$17)),幹材積成長量!$I$7:$I$148,0),MATCH(【入力】吸収量・排出量算定シート!$G196,幹材積成長量!$I$7:$K$7,0)),IF($F196="地位Ⅲ",INDEX(幹材積成長量!$O$7:$Q$148,MATCH((【入力】吸収量・排出量算定シート!$H196+(【入力】吸収量・排出量算定シート!CK$17-【入力】吸収量・排出量算定シート!$CF$17)),幹材積成長量!$O$7:$O$148,0),MATCH(【入力】吸収量・排出量算定シート!$G196,幹材積成長量!$O$7:$Q$7,0)),INDEX(幹材積成長量!$L$7:$N$148,MATCH((【入力】吸収量・排出量算定シート!$H196+(【入力】吸収量・排出量算定シート!CK$17-【入力】吸収量・排出量算定シート!$CF$17)),幹材積成長量!$L$7:$L$148,0),MATCH(【入力】吸収量・排出量算定シート!$G196,幹材積成長量!$L$7:$N$7,0)))),0)</f>
        <v>0</v>
      </c>
      <c r="CL196" s="2">
        <f>IFERROR(IF($F196="地位Ⅰ",INDEX(幹材積成長量!$I$7:$K$148,MATCH((【入力】吸収量・排出量算定シート!$H196+(【入力】吸収量・排出量算定シート!CL$17-【入力】吸収量・排出量算定シート!$CF$17)),幹材積成長量!$I$7:$I$148,0),MATCH(【入力】吸収量・排出量算定シート!$G196,幹材積成長量!$I$7:$K$7,0)),IF($F196="地位Ⅲ",INDEX(幹材積成長量!$O$7:$Q$148,MATCH((【入力】吸収量・排出量算定シート!$H196+(【入力】吸収量・排出量算定シート!CL$17-【入力】吸収量・排出量算定シート!$CF$17)),幹材積成長量!$O$7:$O$148,0),MATCH(【入力】吸収量・排出量算定シート!$G196,幹材積成長量!$O$7:$Q$7,0)),INDEX(幹材積成長量!$L$7:$N$148,MATCH((【入力】吸収量・排出量算定シート!$H196+(【入力】吸収量・排出量算定シート!CL$17-【入力】吸収量・排出量算定シート!$CF$17)),幹材積成長量!$L$7:$L$148,0),MATCH(【入力】吸収量・排出量算定シート!$G196,幹材積成長量!$L$7:$N$7,0)))),0)</f>
        <v>0</v>
      </c>
      <c r="CM196" s="2">
        <f>IFERROR(IF($F196="地位Ⅰ",INDEX(幹材積成長量!$I$7:$K$148,MATCH((【入力】吸収量・排出量算定シート!$H196+(【入力】吸収量・排出量算定シート!CM$17-【入力】吸収量・排出量算定シート!$CF$17)),幹材積成長量!$I$7:$I$148,0),MATCH(【入力】吸収量・排出量算定シート!$G196,幹材積成長量!$I$7:$K$7,0)),IF($F196="地位Ⅲ",INDEX(幹材積成長量!$O$7:$Q$148,MATCH((【入力】吸収量・排出量算定シート!$H196+(【入力】吸収量・排出量算定シート!CM$17-【入力】吸収量・排出量算定シート!$CF$17)),幹材積成長量!$O$7:$O$148,0),MATCH(【入力】吸収量・排出量算定シート!$G196,幹材積成長量!$O$7:$Q$7,0)),INDEX(幹材積成長量!$L$7:$N$148,MATCH((【入力】吸収量・排出量算定シート!$H196+(【入力】吸収量・排出量算定シート!CM$17-【入力】吸収量・排出量算定シート!$CF$17)),幹材積成長量!$L$7:$L$148,0),MATCH(【入力】吸収量・排出量算定シート!$G196,幹材積成長量!$L$7:$N$7,0)))),0)</f>
        <v>0</v>
      </c>
      <c r="CN196" s="2">
        <f>IFERROR(IF($F196="地位Ⅰ",INDEX(幹材積成長量!$I$7:$K$148,MATCH((【入力】吸収量・排出量算定シート!$H196+(【入力】吸収量・排出量算定シート!CN$17-【入力】吸収量・排出量算定シート!$CF$17)),幹材積成長量!$I$7:$I$148,0),MATCH(【入力】吸収量・排出量算定シート!$G196,幹材積成長量!$I$7:$K$7,0)),IF($F196="地位Ⅲ",INDEX(幹材積成長量!$O$7:$Q$148,MATCH((【入力】吸収量・排出量算定シート!$H196+(【入力】吸収量・排出量算定シート!CN$17-【入力】吸収量・排出量算定シート!$CF$17)),幹材積成長量!$O$7:$O$148,0),MATCH(【入力】吸収量・排出量算定シート!$G196,幹材積成長量!$O$7:$Q$7,0)),INDEX(幹材積成長量!$L$7:$N$148,MATCH((【入力】吸収量・排出量算定シート!$H196+(【入力】吸収量・排出量算定シート!CN$17-【入力】吸収量・排出量算定シート!$CF$17)),幹材積成長量!$L$7:$L$148,0),MATCH(【入力】吸収量・排出量算定シート!$G196,幹材積成長量!$L$7:$N$7,0)))),0)</f>
        <v>0</v>
      </c>
      <c r="CO196" s="2">
        <f>IFERROR(IF($F196="地位Ⅰ",INDEX(幹材積成長量!$I$7:$K$148,MATCH((【入力】吸収量・排出量算定シート!$H196+(【入力】吸収量・排出量算定シート!CO$17-【入力】吸収量・排出量算定シート!$CF$17)),幹材積成長量!$I$7:$I$148,0),MATCH(【入力】吸収量・排出量算定シート!$G196,幹材積成長量!$I$7:$K$7,0)),IF($F196="地位Ⅲ",INDEX(幹材積成長量!$O$7:$Q$148,MATCH((【入力】吸収量・排出量算定シート!$H196+(【入力】吸収量・排出量算定シート!CO$17-【入力】吸収量・排出量算定シート!$CF$17)),幹材積成長量!$O$7:$O$148,0),MATCH(【入力】吸収量・排出量算定シート!$G196,幹材積成長量!$O$7:$Q$7,0)),INDEX(幹材積成長量!$L$7:$N$148,MATCH((【入力】吸収量・排出量算定シート!$H196+(【入力】吸収量・排出量算定シート!CO$17-【入力】吸収量・排出量算定シート!$CF$17)),幹材積成長量!$L$7:$L$148,0),MATCH(【入力】吸収量・排出量算定シート!$G196,幹材積成長量!$L$7:$N$7,0)))),0)</f>
        <v>0</v>
      </c>
      <c r="CP196" s="2">
        <f>IFERROR(IF($F196="地位Ⅰ",INDEX(幹材積成長量!$I$7:$K$148,MATCH((【入力】吸収量・排出量算定シート!$H196+(【入力】吸収量・排出量算定シート!CP$17-【入力】吸収量・排出量算定シート!$CF$17)),幹材積成長量!$I$7:$I$148,0),MATCH(【入力】吸収量・排出量算定シート!$G196,幹材積成長量!$I$7:$K$7,0)),IF($F196="地位Ⅲ",INDEX(幹材積成長量!$O$7:$Q$148,MATCH((【入力】吸収量・排出量算定シート!$H196+(【入力】吸収量・排出量算定シート!CP$17-【入力】吸収量・排出量算定シート!$CF$17)),幹材積成長量!$O$7:$O$148,0),MATCH(【入力】吸収量・排出量算定シート!$G196,幹材積成長量!$O$7:$Q$7,0)),INDEX(幹材積成長量!$L$7:$N$148,MATCH((【入力】吸収量・排出量算定シート!$H196+(【入力】吸収量・排出量算定シート!CP$17-【入力】吸収量・排出量算定シート!$CF$17)),幹材積成長量!$L$7:$L$148,0),MATCH(【入力】吸収量・排出量算定シート!$G196,幹材積成長量!$L$7:$N$7,0)))),0)</f>
        <v>0</v>
      </c>
      <c r="CQ196" s="2">
        <f>IFERROR(IF($F196="地位Ⅰ",INDEX(幹材積成長量!$I$7:$K$148,MATCH((【入力】吸収量・排出量算定シート!$H196+(【入力】吸収量・排出量算定シート!CQ$17-【入力】吸収量・排出量算定シート!$CF$17)),幹材積成長量!$I$7:$I$148,0),MATCH(【入力】吸収量・排出量算定シート!$G196,幹材積成長量!$I$7:$K$7,0)),IF($F196="地位Ⅲ",INDEX(幹材積成長量!$O$7:$Q$148,MATCH((【入力】吸収量・排出量算定シート!$H196+(【入力】吸収量・排出量算定シート!CQ$17-【入力】吸収量・排出量算定シート!$CF$17)),幹材積成長量!$O$7:$O$148,0),MATCH(【入力】吸収量・排出量算定シート!$G196,幹材積成長量!$O$7:$Q$7,0)),INDEX(幹材積成長量!$L$7:$N$148,MATCH((【入力】吸収量・排出量算定シート!$H196+(【入力】吸収量・排出量算定シート!CQ$17-【入力】吸収量・排出量算定シート!$CF$17)),幹材積成長量!$L$7:$L$148,0),MATCH(【入力】吸収量・排出量算定シート!$G196,幹材積成長量!$L$7:$N$7,0)))),0)</f>
        <v>0</v>
      </c>
      <c r="CR196" s="2">
        <f>IFERROR(IF($F196="地位Ⅰ",INDEX(幹材積成長量!$I$7:$K$148,MATCH((【入力】吸収量・排出量算定シート!$H196+(【入力】吸収量・排出量算定シート!CR$17-【入力】吸収量・排出量算定シート!$CF$17)),幹材積成長量!$I$7:$I$148,0),MATCH(【入力】吸収量・排出量算定シート!$G196,幹材積成長量!$I$7:$K$7,0)),IF($F196="地位Ⅲ",INDEX(幹材積成長量!$O$7:$Q$148,MATCH((【入力】吸収量・排出量算定シート!$H196+(【入力】吸収量・排出量算定シート!CR$17-【入力】吸収量・排出量算定シート!$CF$17)),幹材積成長量!$O$7:$O$148,0),MATCH(【入力】吸収量・排出量算定シート!$G196,幹材積成長量!$O$7:$Q$7,0)),INDEX(幹材積成長量!$L$7:$N$148,MATCH((【入力】吸収量・排出量算定シート!$H196+(【入力】吸収量・排出量算定シート!CR$17-【入力】吸収量・排出量算定シート!$CF$17)),幹材積成長量!$L$7:$L$148,0),MATCH(【入力】吸収量・排出量算定シート!$G196,幹材積成長量!$L$7:$N$7,0)))),0)</f>
        <v>0</v>
      </c>
      <c r="CS196" s="2">
        <f>IFERROR(IF($F196="地位Ⅰ",INDEX(幹材積成長量!$I$7:$K$148,MATCH((【入力】吸収量・排出量算定シート!$H196+(【入力】吸収量・排出量算定シート!CS$17-【入力】吸収量・排出量算定シート!$CF$17)),幹材積成長量!$I$7:$I$148,0),MATCH(【入力】吸収量・排出量算定シート!$G196,幹材積成長量!$I$7:$K$7,0)),IF($F196="地位Ⅲ",INDEX(幹材積成長量!$O$7:$Q$148,MATCH((【入力】吸収量・排出量算定シート!$H196+(【入力】吸収量・排出量算定シート!CS$17-【入力】吸収量・排出量算定シート!$CF$17)),幹材積成長量!$O$7:$O$148,0),MATCH(【入力】吸収量・排出量算定シート!$G196,幹材積成長量!$O$7:$Q$7,0)),INDEX(幹材積成長量!$L$7:$N$148,MATCH((【入力】吸収量・排出量算定シート!$H196+(【入力】吸収量・排出量算定シート!CS$17-【入力】吸収量・排出量算定シート!$CF$17)),幹材積成長量!$L$7:$L$148,0),MATCH(【入力】吸収量・排出量算定シート!$G196,幹材積成長量!$L$7:$N$7,0)))),0)</f>
        <v>0</v>
      </c>
      <c r="CT196" s="2">
        <f>IFERROR(IF($F196="地位Ⅰ",INDEX(幹材積成長量!$I$7:$K$148,MATCH((【入力】吸収量・排出量算定シート!$H196+(【入力】吸収量・排出量算定シート!CT$17-【入力】吸収量・排出量算定シート!$CF$17)),幹材積成長量!$I$7:$I$148,0),MATCH(【入力】吸収量・排出量算定シート!$G196,幹材積成長量!$I$7:$K$7,0)),IF($F196="地位Ⅲ",INDEX(幹材積成長量!$O$7:$Q$148,MATCH((【入力】吸収量・排出量算定シート!$H196+(【入力】吸収量・排出量算定シート!CT$17-【入力】吸収量・排出量算定シート!$CF$17)),幹材積成長量!$O$7:$O$148,0),MATCH(【入力】吸収量・排出量算定シート!$G196,幹材積成長量!$O$7:$Q$7,0)),INDEX(幹材積成長量!$L$7:$N$148,MATCH((【入力】吸収量・排出量算定シート!$H196+(【入力】吸収量・排出量算定シート!CT$17-【入力】吸収量・排出量算定シート!$CF$17)),幹材積成長量!$L$7:$L$148,0),MATCH(【入力】吸収量・排出量算定シート!$G196,幹材積成長量!$L$7:$N$7,0)))),0)</f>
        <v>0</v>
      </c>
      <c r="CU196" s="2">
        <f>IFERROR(IF($F196="地位Ⅰ",INDEX(幹材積成長量!$I$7:$K$148,MATCH((【入力】吸収量・排出量算定シート!$H196+(【入力】吸収量・排出量算定シート!CU$17-【入力】吸収量・排出量算定シート!$CF$17)),幹材積成長量!$I$7:$I$148,0),MATCH(【入力】吸収量・排出量算定シート!$G196,幹材積成長量!$I$7:$K$7,0)),IF($F196="地位Ⅲ",INDEX(幹材積成長量!$O$7:$Q$148,MATCH((【入力】吸収量・排出量算定シート!$H196+(【入力】吸収量・排出量算定シート!CU$17-【入力】吸収量・排出量算定シート!$CF$17)),幹材積成長量!$O$7:$O$148,0),MATCH(【入力】吸収量・排出量算定シート!$G196,幹材積成長量!$O$7:$Q$7,0)),INDEX(幹材積成長量!$L$7:$N$148,MATCH((【入力】吸収量・排出量算定シート!$H196+(【入力】吸収量・排出量算定シート!CU$17-【入力】吸収量・排出量算定シート!$CF$17)),幹材積成長量!$L$7:$L$148,0),MATCH(【入力】吸収量・排出量算定シート!$G196,幹材積成長量!$L$7:$N$7,0)))),0)</f>
        <v>0</v>
      </c>
      <c r="CV196" s="2">
        <f>IFERROR(IF($F196="地位Ⅰ",INDEX(幹材積成長量!$I$7:$K$148,MATCH((【入力】吸収量・排出量算定シート!$H196+(【入力】吸収量・排出量算定シート!CV$17-【入力】吸収量・排出量算定シート!$CF$17)),幹材積成長量!$I$7:$I$148,0),MATCH(【入力】吸収量・排出量算定シート!$G196,幹材積成長量!$I$7:$K$7,0)),IF($F196="地位Ⅲ",INDEX(幹材積成長量!$O$7:$Q$148,MATCH((【入力】吸収量・排出量算定シート!$H196+(【入力】吸収量・排出量算定シート!CV$17-【入力】吸収量・排出量算定シート!$CF$17)),幹材積成長量!$O$7:$O$148,0),MATCH(【入力】吸収量・排出量算定シート!$G196,幹材積成長量!$O$7:$Q$7,0)),INDEX(幹材積成長量!$L$7:$N$148,MATCH((【入力】吸収量・排出量算定シート!$H196+(【入力】吸収量・排出量算定シート!CV$17-【入力】吸収量・排出量算定シート!$CF$17)),幹材積成長量!$L$7:$L$148,0),MATCH(【入力】吸収量・排出量算定シート!$G196,幹材積成長量!$L$7:$N$7,0)))),0)</f>
        <v>0</v>
      </c>
      <c r="CW196" s="2">
        <f t="shared" si="352"/>
        <v>0</v>
      </c>
      <c r="CX196" s="2">
        <f t="shared" si="353"/>
        <v>0</v>
      </c>
      <c r="CY196" s="2">
        <f t="shared" si="354"/>
        <v>0</v>
      </c>
      <c r="CZ196" s="2">
        <f t="shared" si="355"/>
        <v>0</v>
      </c>
      <c r="DA196" s="2">
        <f t="shared" si="356"/>
        <v>0</v>
      </c>
      <c r="DB196" s="2">
        <f t="shared" si="357"/>
        <v>0</v>
      </c>
      <c r="DC196" s="2">
        <f t="shared" si="358"/>
        <v>0</v>
      </c>
      <c r="DD196" s="2">
        <f t="shared" si="359"/>
        <v>0</v>
      </c>
      <c r="DE196" s="2">
        <f t="shared" si="360"/>
        <v>0</v>
      </c>
      <c r="DF196" s="2">
        <f t="shared" si="361"/>
        <v>0</v>
      </c>
      <c r="DG196" s="2">
        <f t="shared" si="362"/>
        <v>0</v>
      </c>
      <c r="DH196" s="2">
        <f t="shared" si="363"/>
        <v>0</v>
      </c>
      <c r="DI196" s="2">
        <f t="shared" si="364"/>
        <v>0</v>
      </c>
      <c r="DJ196" s="2">
        <f t="shared" si="365"/>
        <v>0</v>
      </c>
      <c r="DK196" s="2">
        <f t="shared" si="366"/>
        <v>0</v>
      </c>
      <c r="DL196" s="2">
        <f t="shared" si="367"/>
        <v>0</v>
      </c>
      <c r="DM196" s="2">
        <f t="shared" si="368"/>
        <v>0</v>
      </c>
      <c r="DN196" s="187">
        <f>IFERROR(IF($F196="地位Ⅰ",INDEX(幹材積成長量!$AE$7:$AG$14,8,MATCH(【入力】吸収量・排出量算定シート!$G196,幹材積成長量!$AE$7:$AG$7,0)),IF($F196="地位Ⅲ",INDEX(幹材積成長量!$AK$7:$AM$14,8,MATCH(【入力】吸収量・排出量算定シート!$G196,幹材積成長量!$AK$7:$AM$7,0)),INDEX(幹材積成長量!$AH$7:$AJ$14,8,MATCH(【入力】吸収量・排出量算定シート!$G196,幹材積成長量!$AH$7:$AJ$7,0)))),0)</f>
        <v>0</v>
      </c>
      <c r="DO196" s="187">
        <f>IFERROR(IF($F196="地位Ⅰ",INDEX(幹材積成長量!$AE$7:$AG$14,8,MATCH(【入力】吸収量・排出量算定シート!$G196,幹材積成長量!$AE$7:$AG$7,0)),IF($F196="地位Ⅲ",INDEX(幹材積成長量!$AK$7:$AM$14,8,MATCH(【入力】吸収量・排出量算定シート!$G196,幹材積成長量!$AK$7:$AM$7,0)),INDEX(幹材積成長量!$AH$7:$AJ$14,8,MATCH(【入力】吸収量・排出量算定シート!$G196,幹材積成長量!$AH$7:$AJ$7,0)))),0)</f>
        <v>0</v>
      </c>
      <c r="DP196" s="187">
        <f>IFERROR(IF($F196="地位Ⅰ",INDEX(幹材積成長量!$AE$7:$AG$14,8,MATCH(【入力】吸収量・排出量算定シート!$G196,幹材積成長量!$AE$7:$AG$7,0)),IF($F196="地位Ⅲ",INDEX(幹材積成長量!$AK$7:$AM$14,8,MATCH(【入力】吸収量・排出量算定シート!$G196,幹材積成長量!$AK$7:$AM$7,0)),INDEX(幹材積成長量!$AH$7:$AJ$14,8,MATCH(【入力】吸収量・排出量算定シート!$G196,幹材積成長量!$AH$7:$AJ$7,0)))),0)</f>
        <v>0</v>
      </c>
      <c r="DQ196" s="187">
        <f>IFERROR(IF($F196="地位Ⅰ",INDEX(幹材積成長量!$AE$7:$AG$14,8,MATCH(【入力】吸収量・排出量算定シート!$G196,幹材積成長量!$AE$7:$AG$7,0)),IF($F196="地位Ⅲ",INDEX(幹材積成長量!$AK$7:$AM$14,8,MATCH(【入力】吸収量・排出量算定シート!$G196,幹材積成長量!$AK$7:$AM$7,0)),INDEX(幹材積成長量!$AH$7:$AJ$14,8,MATCH(【入力】吸収量・排出量算定シート!$G196,幹材積成長量!$AH$7:$AJ$7,0)))),0)</f>
        <v>0</v>
      </c>
      <c r="DR196" s="187">
        <f>IFERROR(IF($F196="地位Ⅰ",INDEX(幹材積成長量!$AE$7:$AG$14,8,MATCH(【入力】吸収量・排出量算定シート!$G196,幹材積成長量!$AE$7:$AG$7,0)),IF($F196="地位Ⅲ",INDEX(幹材積成長量!$AK$7:$AM$14,8,MATCH(【入力】吸収量・排出量算定シート!$G196,幹材積成長量!$AK$7:$AM$7,0)),INDEX(幹材積成長量!$AH$7:$AJ$14,8,MATCH(【入力】吸収量・排出量算定シート!$G196,幹材積成長量!$AH$7:$AJ$7,0)))),0)</f>
        <v>0</v>
      </c>
      <c r="DS196" s="187">
        <f>IFERROR(IF($F196="地位Ⅰ",INDEX(幹材積成長量!$AE$7:$AG$14,8,MATCH(【入力】吸収量・排出量算定シート!$G196,幹材積成長量!$AE$7:$AG$7,0)),IF($F196="地位Ⅲ",INDEX(幹材積成長量!$AK$7:$AM$14,8,MATCH(【入力】吸収量・排出量算定シート!$G196,幹材積成長量!$AK$7:$AM$7,0)),INDEX(幹材積成長量!$AH$7:$AJ$14,8,MATCH(【入力】吸収量・排出量算定シート!$G196,幹材積成長量!$AH$7:$AJ$7,0)))),0)</f>
        <v>0</v>
      </c>
      <c r="DT196" s="187">
        <f>IFERROR(IF($F196="地位Ⅰ",INDEX(幹材積成長量!$AE$7:$AG$14,8,MATCH(【入力】吸収量・排出量算定シート!$G196,幹材積成長量!$AE$7:$AG$7,0)),IF($F196="地位Ⅲ",INDEX(幹材積成長量!$AK$7:$AM$14,8,MATCH(【入力】吸収量・排出量算定シート!$G196,幹材積成長量!$AK$7:$AM$7,0)),INDEX(幹材積成長量!$AH$7:$AJ$14,8,MATCH(【入力】吸収量・排出量算定シート!$G196,幹材積成長量!$AH$7:$AJ$7,0)))),0)</f>
        <v>0</v>
      </c>
      <c r="DU196" s="187">
        <f>IFERROR(IF($F196="地位Ⅰ",INDEX(幹材積成長量!$AE$7:$AG$14,8,MATCH(【入力】吸収量・排出量算定シート!$G196,幹材積成長量!$AE$7:$AG$7,0)),IF($F196="地位Ⅲ",INDEX(幹材積成長量!$AK$7:$AM$14,8,MATCH(【入力】吸収量・排出量算定シート!$G196,幹材積成長量!$AK$7:$AM$7,0)),INDEX(幹材積成長量!$AH$7:$AJ$14,8,MATCH(【入力】吸収量・排出量算定シート!$G196,幹材積成長量!$AH$7:$AJ$7,0)))),0)</f>
        <v>0</v>
      </c>
      <c r="DV196" s="187">
        <f>IFERROR(IF($F196="地位Ⅰ",INDEX(幹材積成長量!$AE$7:$AG$14,8,MATCH(【入力】吸収量・排出量算定シート!$G196,幹材積成長量!$AE$7:$AG$7,0)),IF($F196="地位Ⅲ",INDEX(幹材積成長量!$AK$7:$AM$14,8,MATCH(【入力】吸収量・排出量算定シート!$G196,幹材積成長量!$AK$7:$AM$7,0)),INDEX(幹材積成長量!$AH$7:$AJ$14,8,MATCH(【入力】吸収量・排出量算定シート!$G196,幹材積成長量!$AH$7:$AJ$7,0)))),0)</f>
        <v>0</v>
      </c>
      <c r="DW196" s="187">
        <f>IFERROR(IF($F196="地位Ⅰ",INDEX(幹材積成長量!$AE$7:$AG$14,8,MATCH(【入力】吸収量・排出量算定シート!$G196,幹材積成長量!$AE$7:$AG$7,0)),IF($F196="地位Ⅲ",INDEX(幹材積成長量!$AK$7:$AM$14,8,MATCH(【入力】吸収量・排出量算定シート!$G196,幹材積成長量!$AK$7:$AM$7,0)),INDEX(幹材積成長量!$AH$7:$AJ$14,8,MATCH(【入力】吸収量・排出量算定シート!$G196,幹材積成長量!$AH$7:$AJ$7,0)))),0)</f>
        <v>0</v>
      </c>
      <c r="DX196" s="187">
        <f>IFERROR(IF($F196="地位Ⅰ",INDEX(幹材積成長量!$AE$7:$AG$14,8,MATCH(【入力】吸収量・排出量算定シート!$G196,幹材積成長量!$AE$7:$AG$7,0)),IF($F196="地位Ⅲ",INDEX(幹材積成長量!$AK$7:$AM$14,8,MATCH(【入力】吸収量・排出量算定シート!$G196,幹材積成長量!$AK$7:$AM$7,0)),INDEX(幹材積成長量!$AH$7:$AJ$14,8,MATCH(【入力】吸収量・排出量算定シート!$G196,幹材積成長量!$AH$7:$AJ$7,0)))),0)</f>
        <v>0</v>
      </c>
      <c r="DY196" s="187">
        <f>IFERROR(IF($F196="地位Ⅰ",INDEX(幹材積成長量!$AE$7:$AG$14,8,MATCH(【入力】吸収量・排出量算定シート!$G196,幹材積成長量!$AE$7:$AG$7,0)),IF($F196="地位Ⅲ",INDEX(幹材積成長量!$AK$7:$AM$14,8,MATCH(【入力】吸収量・排出量算定シート!$G196,幹材積成長量!$AK$7:$AM$7,0)),INDEX(幹材積成長量!$AH$7:$AJ$14,8,MATCH(【入力】吸収量・排出量算定シート!$G196,幹材積成長量!$AH$7:$AJ$7,0)))),0)</f>
        <v>0</v>
      </c>
      <c r="DZ196" s="187">
        <f>IFERROR(IF($F196="地位Ⅰ",INDEX(幹材積成長量!$AE$7:$AG$14,8,MATCH(【入力】吸収量・排出量算定シート!$G196,幹材積成長量!$AE$7:$AG$7,0)),IF($F196="地位Ⅲ",INDEX(幹材積成長量!$AK$7:$AM$14,8,MATCH(【入力】吸収量・排出量算定シート!$G196,幹材積成長量!$AK$7:$AM$7,0)),INDEX(幹材積成長量!$AH$7:$AJ$14,8,MATCH(【入力】吸収量・排出量算定シート!$G196,幹材積成長量!$AH$7:$AJ$7,0)))),0)</f>
        <v>0</v>
      </c>
      <c r="EA196" s="187">
        <f>IFERROR(IF($F196="地位Ⅰ",INDEX(幹材積成長量!$AE$7:$AG$14,8,MATCH(【入力】吸収量・排出量算定シート!$G196,幹材積成長量!$AE$7:$AG$7,0)),IF($F196="地位Ⅲ",INDEX(幹材積成長量!$AK$7:$AM$14,8,MATCH(【入力】吸収量・排出量算定シート!$G196,幹材積成長量!$AK$7:$AM$7,0)),INDEX(幹材積成長量!$AH$7:$AJ$14,8,MATCH(【入力】吸収量・排出量算定シート!$G196,幹材積成長量!$AH$7:$AJ$7,0)))),0)</f>
        <v>0</v>
      </c>
      <c r="EB196" s="187">
        <f>IFERROR(IF($F196="地位Ⅰ",INDEX(幹材積成長量!$AE$7:$AG$14,8,MATCH(【入力】吸収量・排出量算定シート!$G196,幹材積成長量!$AE$7:$AG$7,0)),IF($F196="地位Ⅲ",INDEX(幹材積成長量!$AK$7:$AM$14,8,MATCH(【入力】吸収量・排出量算定シート!$G196,幹材積成長量!$AK$7:$AM$7,0)),INDEX(幹材積成長量!$AH$7:$AJ$14,8,MATCH(【入力】吸収量・排出量算定シート!$G196,幹材積成長量!$AH$7:$AJ$7,0)))),0)</f>
        <v>0</v>
      </c>
      <c r="EC196" s="187">
        <f>IFERROR(IF($F196="地位Ⅰ",INDEX(幹材積成長量!$AE$7:$AG$14,8,MATCH(【入力】吸収量・排出量算定シート!$G196,幹材積成長量!$AE$7:$AG$7,0)),IF($F196="地位Ⅲ",INDEX(幹材積成長量!$AK$7:$AM$14,8,MATCH(【入力】吸収量・排出量算定シート!$G196,幹材積成長量!$AK$7:$AM$7,0)),INDEX(幹材積成長量!$AH$7:$AJ$14,8,MATCH(【入力】吸収量・排出量算定シート!$G196,幹材積成長量!$AH$7:$AJ$7,0)))),0)</f>
        <v>0</v>
      </c>
      <c r="ED196" s="186">
        <f t="shared" si="369"/>
        <v>0</v>
      </c>
      <c r="EE196" s="186">
        <f t="shared" si="370"/>
        <v>0</v>
      </c>
      <c r="EF196" s="186">
        <f t="shared" si="371"/>
        <v>0</v>
      </c>
      <c r="EG196" s="186">
        <f t="shared" si="372"/>
        <v>0</v>
      </c>
      <c r="EH196" s="186">
        <f t="shared" si="373"/>
        <v>0</v>
      </c>
      <c r="EI196" s="186">
        <f t="shared" si="374"/>
        <v>0</v>
      </c>
      <c r="EJ196" s="186">
        <f t="shared" si="375"/>
        <v>0</v>
      </c>
      <c r="EK196" s="186">
        <f t="shared" si="376"/>
        <v>0</v>
      </c>
      <c r="EL196" s="186">
        <f t="shared" si="377"/>
        <v>0</v>
      </c>
      <c r="EM196" s="186">
        <f t="shared" si="378"/>
        <v>0</v>
      </c>
      <c r="EN196" s="186">
        <f t="shared" si="379"/>
        <v>0</v>
      </c>
      <c r="EO196" s="186">
        <f t="shared" si="380"/>
        <v>0</v>
      </c>
      <c r="EP196" s="186">
        <f t="shared" si="381"/>
        <v>0</v>
      </c>
      <c r="EQ196" s="186">
        <f t="shared" si="382"/>
        <v>0</v>
      </c>
      <c r="ER196" s="186">
        <f t="shared" si="383"/>
        <v>0</v>
      </c>
      <c r="ES196" s="186">
        <f t="shared" si="384"/>
        <v>0</v>
      </c>
      <c r="ET196" s="186">
        <f t="shared" si="385"/>
        <v>0</v>
      </c>
    </row>
    <row r="197" spans="2:150" x14ac:dyDescent="0.3">
      <c r="B197" s="3"/>
      <c r="C197" s="3"/>
      <c r="D197" s="3"/>
      <c r="E197" s="3"/>
      <c r="G197" s="217"/>
      <c r="J197" s="3"/>
      <c r="M197" s="187">
        <f>IFERROR(IF($F197="地位Ⅰ",INDEX(幹材積成長量!$S$7:$U$148,MATCH(【入力】吸収量・排出量算定シート!$H197+(M$17-$M$17),幹材積成長量!$S$7:$S$148,0),MATCH($G197,幹材積成長量!$S$7:$U$7,0)),IF($F197="地位Ⅲ",INDEX(幹材積成長量!$Y$7:$AA$148,MATCH(【入力】吸収量・排出量算定シート!$H197+(M$17-$M$17),幹材積成長量!$Y$7:$Y$148,0),MATCH($G197,幹材積成長量!$Y$7:$AA$7,0)),INDEX(幹材積成長量!$V$7:$X$148,MATCH(【入力】吸収量・排出量算定シート!$H197+(M$17-$M$17),幹材積成長量!$V$7:$V$148,0),MATCH($G197,幹材積成長量!$V$7:$X$7,0)))),0)</f>
        <v>0</v>
      </c>
      <c r="N197" s="187">
        <f>IFERROR(IF($F197="地位Ⅰ",INDEX(幹材積成長量!$S$7:$U$148,MATCH(【入力】吸収量・排出量算定シート!$H197+(N$17-$M$17),幹材積成長量!$S$7:$S$148,0),MATCH($G197,幹材積成長量!$S$7:$U$7,0)),IF($F197="地位Ⅲ",INDEX(幹材積成長量!$Y$7:$AA$148,MATCH(【入力】吸収量・排出量算定シート!$H197+(N$17-$M$17),幹材積成長量!$Y$7:$Y$148,0),MATCH($G197,幹材積成長量!$Y$7:$AA$7,0)),INDEX(幹材積成長量!$V$7:$X$148,MATCH(【入力】吸収量・排出量算定シート!$H197+(N$17-$M$17),幹材積成長量!$V$7:$V$148,0),MATCH($G197,幹材積成長量!$V$7:$X$7,0)))),0)</f>
        <v>0</v>
      </c>
      <c r="O197" s="187">
        <f>IFERROR(IF($F197="地位Ⅰ",INDEX(幹材積成長量!$S$7:$U$148,MATCH(【入力】吸収量・排出量算定シート!$H197+(O$17-$M$17),幹材積成長量!$S$7:$S$148,0),MATCH($G197,幹材積成長量!$S$7:$U$7,0)),IF($F197="地位Ⅲ",INDEX(幹材積成長量!$Y$7:$AA$148,MATCH(【入力】吸収量・排出量算定シート!$H197+(O$17-$M$17),幹材積成長量!$Y$7:$Y$148,0),MATCH($G197,幹材積成長量!$Y$7:$AA$7,0)),INDEX(幹材積成長量!$V$7:$X$148,MATCH(【入力】吸収量・排出量算定シート!$H197+(O$17-$M$17),幹材積成長量!$V$7:$V$148,0),MATCH($G197,幹材積成長量!$V$7:$X$7,0)))),0)</f>
        <v>0</v>
      </c>
      <c r="P197" s="187">
        <f>IFERROR(IF($F197="地位Ⅰ",INDEX(幹材積成長量!$S$7:$U$148,MATCH(【入力】吸収量・排出量算定シート!$H197+(P$17-$M$17),幹材積成長量!$S$7:$S$148,0),MATCH($G197,幹材積成長量!$S$7:$U$7,0)),IF($F197="地位Ⅲ",INDEX(幹材積成長量!$Y$7:$AA$148,MATCH(【入力】吸収量・排出量算定シート!$H197+(P$17-$M$17),幹材積成長量!$Y$7:$Y$148,0),MATCH($G197,幹材積成長量!$Y$7:$AA$7,0)),INDEX(幹材積成長量!$V$7:$X$148,MATCH(【入力】吸収量・排出量算定シート!$H197+(P$17-$M$17),幹材積成長量!$V$7:$V$148,0),MATCH($G197,幹材積成長量!$V$7:$X$7,0)))),0)</f>
        <v>0</v>
      </c>
      <c r="Q197" s="187">
        <f>IFERROR(IF($F197="地位Ⅰ",INDEX(幹材積成長量!$S$7:$U$148,MATCH(【入力】吸収量・排出量算定シート!$H197+(Q$17-$M$17),幹材積成長量!$S$7:$S$148,0),MATCH($G197,幹材積成長量!$S$7:$U$7,0)),IF($F197="地位Ⅲ",INDEX(幹材積成長量!$Y$7:$AA$148,MATCH(【入力】吸収量・排出量算定シート!$H197+(Q$17-$M$17),幹材積成長量!$Y$7:$Y$148,0),MATCH($G197,幹材積成長量!$Y$7:$AA$7,0)),INDEX(幹材積成長量!$V$7:$X$148,MATCH(【入力】吸収量・排出量算定シート!$H197+(Q$17-$M$17),幹材積成長量!$V$7:$V$148,0),MATCH($G197,幹材積成長量!$V$7:$X$7,0)))),0)</f>
        <v>0</v>
      </c>
      <c r="R197" s="187">
        <f>IFERROR(IF($F197="地位Ⅰ",INDEX(幹材積成長量!$S$7:$U$148,MATCH(【入力】吸収量・排出量算定シート!$H197+(R$17-$M$17),幹材積成長量!$S$7:$S$148,0),MATCH($G197,幹材積成長量!$S$7:$U$7,0)),IF($F197="地位Ⅲ",INDEX(幹材積成長量!$Y$7:$AA$148,MATCH(【入力】吸収量・排出量算定シート!$H197+(R$17-$M$17),幹材積成長量!$Y$7:$Y$148,0),MATCH($G197,幹材積成長量!$Y$7:$AA$7,0)),INDEX(幹材積成長量!$V$7:$X$148,MATCH(【入力】吸収量・排出量算定シート!$H197+(R$17-$M$17),幹材積成長量!$V$7:$V$148,0),MATCH($G197,幹材積成長量!$V$7:$X$7,0)))),0)</f>
        <v>0</v>
      </c>
      <c r="S197" s="187">
        <f>IFERROR(IF($F197="地位Ⅰ",INDEX(幹材積成長量!$S$7:$U$148,MATCH(【入力】吸収量・排出量算定シート!$H197+(S$17-$M$17),幹材積成長量!$S$7:$S$148,0),MATCH($G197,幹材積成長量!$S$7:$U$7,0)),IF($F197="地位Ⅲ",INDEX(幹材積成長量!$Y$7:$AA$148,MATCH(【入力】吸収量・排出量算定シート!$H197+(S$17-$M$17),幹材積成長量!$Y$7:$Y$148,0),MATCH($G197,幹材積成長量!$Y$7:$AA$7,0)),INDEX(幹材積成長量!$V$7:$X$148,MATCH(【入力】吸収量・排出量算定シート!$H197+(S$17-$M$17),幹材積成長量!$V$7:$V$148,0),MATCH($G197,幹材積成長量!$V$7:$X$7,0)))),0)</f>
        <v>0</v>
      </c>
      <c r="T197" s="187">
        <f>IFERROR(IF($F197="地位Ⅰ",INDEX(幹材積成長量!$S$7:$U$148,MATCH(【入力】吸収量・排出量算定シート!$H197+(T$17-$M$17),幹材積成長量!$S$7:$S$148,0),MATCH($G197,幹材積成長量!$S$7:$U$7,0)),IF($F197="地位Ⅲ",INDEX(幹材積成長量!$Y$7:$AA$148,MATCH(【入力】吸収量・排出量算定シート!$H197+(T$17-$M$17),幹材積成長量!$Y$7:$Y$148,0),MATCH($G197,幹材積成長量!$Y$7:$AA$7,0)),INDEX(幹材積成長量!$V$7:$X$148,MATCH(【入力】吸収量・排出量算定シート!$H197+(T$17-$M$17),幹材積成長量!$V$7:$V$148,0),MATCH($G197,幹材積成長量!$V$7:$X$7,0)))),0)</f>
        <v>0</v>
      </c>
      <c r="U197" s="187">
        <f>IFERROR(IF($F197="地位Ⅰ",INDEX(幹材積成長量!$S$7:$U$148,MATCH(【入力】吸収量・排出量算定シート!$H197+(U$17-$M$17),幹材積成長量!$S$7:$S$148,0),MATCH($G197,幹材積成長量!$S$7:$U$7,0)),IF($F197="地位Ⅲ",INDEX(幹材積成長量!$Y$7:$AA$148,MATCH(【入力】吸収量・排出量算定シート!$H197+(U$17-$M$17),幹材積成長量!$Y$7:$Y$148,0),MATCH($G197,幹材積成長量!$Y$7:$AA$7,0)),INDEX(幹材積成長量!$V$7:$X$148,MATCH(【入力】吸収量・排出量算定シート!$H197+(U$17-$M$17),幹材積成長量!$V$7:$V$148,0),MATCH($G197,幹材積成長量!$V$7:$X$7,0)))),0)</f>
        <v>0</v>
      </c>
      <c r="V197" s="187">
        <f>IFERROR(IF($F197="地位Ⅰ",INDEX(幹材積成長量!$S$7:$U$148,MATCH(【入力】吸収量・排出量算定シート!$H197+(V$17-$M$17),幹材積成長量!$S$7:$S$148,0),MATCH($G197,幹材積成長量!$S$7:$U$7,0)),IF($F197="地位Ⅲ",INDEX(幹材積成長量!$Y$7:$AA$148,MATCH(【入力】吸収量・排出量算定シート!$H197+(V$17-$M$17),幹材積成長量!$Y$7:$Y$148,0),MATCH($G197,幹材積成長量!$Y$7:$AA$7,0)),INDEX(幹材積成長量!$V$7:$X$148,MATCH(【入力】吸収量・排出量算定シート!$H197+(V$17-$M$17),幹材積成長量!$V$7:$V$148,0),MATCH($G197,幹材積成長量!$V$7:$X$7,0)))),0)</f>
        <v>0</v>
      </c>
      <c r="W197" s="187">
        <f>IFERROR(IF($F197="地位Ⅰ",INDEX(幹材積成長量!$S$7:$U$148,MATCH(【入力】吸収量・排出量算定シート!$H197+(W$17-$M$17),幹材積成長量!$S$7:$S$148,0),MATCH($G197,幹材積成長量!$S$7:$U$7,0)),IF($F197="地位Ⅲ",INDEX(幹材積成長量!$Y$7:$AA$148,MATCH(【入力】吸収量・排出量算定シート!$H197+(W$17-$M$17),幹材積成長量!$Y$7:$Y$148,0),MATCH($G197,幹材積成長量!$Y$7:$AA$7,0)),INDEX(幹材積成長量!$V$7:$X$148,MATCH(【入力】吸収量・排出量算定シート!$H197+(W$17-$M$17),幹材積成長量!$V$7:$V$148,0),MATCH($G197,幹材積成長量!$V$7:$X$7,0)))),0)</f>
        <v>0</v>
      </c>
      <c r="X197" s="187">
        <f>IFERROR(IF($F197="地位Ⅰ",INDEX(幹材積成長量!$S$7:$U$148,MATCH(【入力】吸収量・排出量算定シート!$H197+(X$17-$M$17),幹材積成長量!$S$7:$S$148,0),MATCH($G197,幹材積成長量!$S$7:$U$7,0)),IF($F197="地位Ⅲ",INDEX(幹材積成長量!$Y$7:$AA$148,MATCH(【入力】吸収量・排出量算定シート!$H197+(X$17-$M$17),幹材積成長量!$Y$7:$Y$148,0),MATCH($G197,幹材積成長量!$Y$7:$AA$7,0)),INDEX(幹材積成長量!$V$7:$X$148,MATCH(【入力】吸収量・排出量算定シート!$H197+(X$17-$M$17),幹材積成長量!$V$7:$V$148,0),MATCH($G197,幹材積成長量!$V$7:$X$7,0)))),0)</f>
        <v>0</v>
      </c>
      <c r="Y197" s="187">
        <f>IFERROR(IF($F197="地位Ⅰ",INDEX(幹材積成長量!$S$7:$U$148,MATCH(【入力】吸収量・排出量算定シート!$H197+(Y$17-$M$17),幹材積成長量!$S$7:$S$148,0),MATCH($G197,幹材積成長量!$S$7:$U$7,0)),IF($F197="地位Ⅲ",INDEX(幹材積成長量!$Y$7:$AA$148,MATCH(【入力】吸収量・排出量算定シート!$H197+(Y$17-$M$17),幹材積成長量!$Y$7:$Y$148,0),MATCH($G197,幹材積成長量!$Y$7:$AA$7,0)),INDEX(幹材積成長量!$V$7:$X$148,MATCH(【入力】吸収量・排出量算定シート!$H197+(Y$17-$M$17),幹材積成長量!$V$7:$V$148,0),MATCH($G197,幹材積成長量!$V$7:$X$7,0)))),0)</f>
        <v>0</v>
      </c>
      <c r="Z197" s="187">
        <f>IFERROR(IF($F197="地位Ⅰ",INDEX(幹材積成長量!$S$7:$U$148,MATCH(【入力】吸収量・排出量算定シート!$H197+(Z$17-$M$17),幹材積成長量!$S$7:$S$148,0),MATCH($G197,幹材積成長量!$S$7:$U$7,0)),IF($F197="地位Ⅲ",INDEX(幹材積成長量!$Y$7:$AA$148,MATCH(【入力】吸収量・排出量算定シート!$H197+(Z$17-$M$17),幹材積成長量!$Y$7:$Y$148,0),MATCH($G197,幹材積成長量!$Y$7:$AA$7,0)),INDEX(幹材積成長量!$V$7:$X$148,MATCH(【入力】吸収量・排出量算定シート!$H197+(Z$17-$M$17),幹材積成長量!$V$7:$V$148,0),MATCH($G197,幹材積成長量!$V$7:$X$7,0)))),0)</f>
        <v>0</v>
      </c>
      <c r="AA197" s="187">
        <f>IFERROR(IF($F197="地位Ⅰ",INDEX(幹材積成長量!$S$7:$U$148,MATCH(【入力】吸収量・排出量算定シート!$H197+(AA$17-$M$17),幹材積成長量!$S$7:$S$148,0),MATCH($G197,幹材積成長量!$S$7:$U$7,0)),IF($F197="地位Ⅲ",INDEX(幹材積成長量!$Y$7:$AA$148,MATCH(【入力】吸収量・排出量算定シート!$H197+(AA$17-$M$17),幹材積成長量!$Y$7:$Y$148,0),MATCH($G197,幹材積成長量!$Y$7:$AA$7,0)),INDEX(幹材積成長量!$V$7:$X$148,MATCH(【入力】吸収量・排出量算定シート!$H197+(AA$17-$M$17),幹材積成長量!$V$7:$V$148,0),MATCH($G197,幹材積成長量!$V$7:$X$7,0)))),0)</f>
        <v>0</v>
      </c>
      <c r="AB197" s="187">
        <f>IFERROR(IF($F197="地位Ⅰ",INDEX(幹材積成長量!$S$7:$U$148,MATCH(【入力】吸収量・排出量算定シート!$H197+(AB$17-$M$17),幹材積成長量!$S$7:$S$148,0),MATCH($G197,幹材積成長量!$S$7:$U$7,0)),IF($F197="地位Ⅲ",INDEX(幹材積成長量!$Y$7:$AA$148,MATCH(【入力】吸収量・排出量算定シート!$H197+(AB$17-$M$17),幹材積成長量!$Y$7:$Y$148,0),MATCH($G197,幹材積成長量!$Y$7:$AA$7,0)),INDEX(幹材積成長量!$V$7:$X$148,MATCH(【入力】吸収量・排出量算定シート!$H197+(AB$17-$M$17),幹材積成長量!$V$7:$V$148,0),MATCH($G197,幹材積成長量!$V$7:$X$7,0)))),0)</f>
        <v>0</v>
      </c>
      <c r="AC197" s="187">
        <f>IFERROR(IF($F197="地位Ⅰ",INDEX(幹材積成長量!$S$7:$U$148,MATCH(【入力】吸収量・排出量算定シート!$H197+(AC$17-$M$17),幹材積成長量!$S$7:$S$148,0),MATCH($G197,幹材積成長量!$S$7:$U$7,0)),IF($F197="地位Ⅲ",INDEX(幹材積成長量!$Y$7:$AA$148,MATCH(【入力】吸収量・排出量算定シート!$H197+(AC$17-$M$17),幹材積成長量!$Y$7:$Y$148,0),MATCH($G197,幹材積成長量!$Y$7:$AA$7,0)),INDEX(幹材積成長量!$V$7:$X$148,MATCH(【入力】吸収量・排出量算定シート!$H197+(AC$17-$M$17),幹材積成長量!$V$7:$V$148,0),MATCH($G197,幹材積成長量!$V$7:$X$7,0)))),0)</f>
        <v>0</v>
      </c>
      <c r="AD197" s="2">
        <f>IFERROR(INDEX('BEF（拡大係数）'!$A$4:$AO$154,MATCH(【入力】吸収量・排出量算定シート!$H197,'BEF（拡大係数）'!$A$4:$A$154,0),MATCH($G197,'BEF（拡大係数）'!$A$4:$AO$4,0)),0)</f>
        <v>0</v>
      </c>
      <c r="AE197" s="2">
        <f>IFERROR(INDEX('BEF（拡大係数）'!$A$4:$AO$154,MATCH(【入力】吸収量・排出量算定シート!$H197,'BEF（拡大係数）'!$A$4:$A$154,0),MATCH($G197,'BEF（拡大係数）'!$A$4:$AO$4,0)),0)</f>
        <v>0</v>
      </c>
      <c r="AF197" s="2">
        <f>IFERROR(INDEX('BEF（拡大係数）'!$A$4:$AO$154,MATCH(【入力】吸収量・排出量算定シート!$H197,'BEF（拡大係数）'!$A$4:$A$154,0),MATCH($G197,'BEF（拡大係数）'!$A$4:$AO$4,0)),0)</f>
        <v>0</v>
      </c>
      <c r="AG197" s="2">
        <f>IFERROR(INDEX('BEF（拡大係数）'!$A$4:$AO$154,MATCH(【入力】吸収量・排出量算定シート!$H197,'BEF（拡大係数）'!$A$4:$A$154,0),MATCH($G197,'BEF（拡大係数）'!$A$4:$AO$4,0)),0)</f>
        <v>0</v>
      </c>
      <c r="AH197" s="2">
        <f>IFERROR(INDEX('BEF（拡大係数）'!$A$4:$AO$154,MATCH(【入力】吸収量・排出量算定シート!$H197,'BEF（拡大係数）'!$A$4:$A$154,0),MATCH($G197,'BEF（拡大係数）'!$A$4:$AO$4,0)),0)</f>
        <v>0</v>
      </c>
      <c r="AI197" s="2">
        <f>IFERROR(INDEX('BEF（拡大係数）'!$A$4:$AO$154,MATCH(【入力】吸収量・排出量算定シート!$H197,'BEF（拡大係数）'!$A$4:$A$154,0),MATCH($G197,'BEF（拡大係数）'!$A$4:$AO$4,0)),0)</f>
        <v>0</v>
      </c>
      <c r="AJ197" s="2">
        <f>IFERROR(INDEX('BEF（拡大係数）'!$A$4:$AO$154,MATCH(【入力】吸収量・排出量算定シート!$H197,'BEF（拡大係数）'!$A$4:$A$154,0),MATCH($G197,'BEF（拡大係数）'!$A$4:$AO$4,0)),0)</f>
        <v>0</v>
      </c>
      <c r="AK197" s="2">
        <f>IFERROR(INDEX('BEF（拡大係数）'!$A$4:$AO$154,MATCH(【入力】吸収量・排出量算定シート!$H197,'BEF（拡大係数）'!$A$4:$A$154,0),MATCH($G197,'BEF（拡大係数）'!$A$4:$AO$4,0)),0)</f>
        <v>0</v>
      </c>
      <c r="AL197" s="2">
        <f>IFERROR(INDEX('BEF（拡大係数）'!$A$4:$AO$154,MATCH(【入力】吸収量・排出量算定シート!$H197,'BEF（拡大係数）'!$A$4:$A$154,0),MATCH($G197,'BEF（拡大係数）'!$A$4:$AO$4,0)),0)</f>
        <v>0</v>
      </c>
      <c r="AM197" s="2">
        <f>IFERROR(INDEX('BEF（拡大係数）'!$A$4:$AO$154,MATCH(【入力】吸収量・排出量算定シート!$H197,'BEF（拡大係数）'!$A$4:$A$154,0),MATCH($G197,'BEF（拡大係数）'!$A$4:$AO$4,0)),0)</f>
        <v>0</v>
      </c>
      <c r="AN197" s="2">
        <f>IFERROR(INDEX('BEF（拡大係数）'!$A$4:$AO$154,MATCH(【入力】吸収量・排出量算定シート!$H197,'BEF（拡大係数）'!$A$4:$A$154,0),MATCH($G197,'BEF（拡大係数）'!$A$4:$AO$4,0)),0)</f>
        <v>0</v>
      </c>
      <c r="AO197" s="2">
        <f>IFERROR(INDEX('BEF（拡大係数）'!$A$4:$AO$154,MATCH(【入力】吸収量・排出量算定シート!$H197,'BEF（拡大係数）'!$A$4:$A$154,0),MATCH($G197,'BEF（拡大係数）'!$A$4:$AO$4,0)),0)</f>
        <v>0</v>
      </c>
      <c r="AP197" s="2">
        <f>IFERROR(INDEX('BEF（拡大係数）'!$A$4:$AO$154,MATCH(【入力】吸収量・排出量算定シート!$H197,'BEF（拡大係数）'!$A$4:$A$154,0),MATCH($G197,'BEF（拡大係数）'!$A$4:$AO$4,0)),0)</f>
        <v>0</v>
      </c>
      <c r="AQ197" s="2">
        <f>IFERROR(INDEX('BEF（拡大係数）'!$A$4:$AO$154,MATCH(【入力】吸収量・排出量算定シート!$H197,'BEF（拡大係数）'!$A$4:$A$154,0),MATCH($G197,'BEF（拡大係数）'!$A$4:$AO$4,0)),0)</f>
        <v>0</v>
      </c>
      <c r="AR197" s="2">
        <f>IFERROR(INDEX('BEF（拡大係数）'!$A$4:$AO$154,MATCH(【入力】吸収量・排出量算定シート!$H197,'BEF（拡大係数）'!$A$4:$A$154,0),MATCH($G197,'BEF（拡大係数）'!$A$4:$AO$4,0)),0)</f>
        <v>0</v>
      </c>
      <c r="AS197" s="2">
        <f>IFERROR(INDEX('BEF（拡大係数）'!$A$4:$AO$154,MATCH(【入力】吸収量・排出量算定シート!$H197,'BEF（拡大係数）'!$A$4:$A$154,0),MATCH($G197,'BEF（拡大係数）'!$A$4:$AO$4,0)),0)</f>
        <v>0</v>
      </c>
      <c r="AT197" s="2">
        <f>IFERROR(INDEX('BEF（拡大係数）'!$A$4:$AO$154,MATCH(【入力】吸収量・排出量算定シート!$H197,'BEF（拡大係数）'!$A$4:$A$154,0),MATCH($G197,'BEF（拡大係数）'!$A$4:$AO$4,0)),0)</f>
        <v>0</v>
      </c>
      <c r="AU197" s="2">
        <f>IFERROR(VLOOKUP($G197,パラメータ_オリジナル!$B$6:$G$45,4,FALSE),0)</f>
        <v>0</v>
      </c>
      <c r="AV197" s="2">
        <f>IFERROR(VLOOKUP($G197,パラメータ_オリジナル!$B$6:$G$45,5,FALSE),0)</f>
        <v>0</v>
      </c>
      <c r="AW197" s="2">
        <f>IFERROR(VLOOKUP($G197,パラメータ_オリジナル!$B$6:$G$45,6,FALSE),0)</f>
        <v>0</v>
      </c>
      <c r="AX197" s="125">
        <f t="shared" si="318"/>
        <v>0</v>
      </c>
      <c r="AY197" s="125">
        <f t="shared" si="319"/>
        <v>0</v>
      </c>
      <c r="AZ197" s="125">
        <f t="shared" si="320"/>
        <v>0</v>
      </c>
      <c r="BA197" s="125">
        <f t="shared" si="321"/>
        <v>0</v>
      </c>
      <c r="BB197" s="125">
        <f t="shared" si="322"/>
        <v>0</v>
      </c>
      <c r="BC197" s="125">
        <f t="shared" si="323"/>
        <v>0</v>
      </c>
      <c r="BD197" s="125">
        <f t="shared" si="324"/>
        <v>0</v>
      </c>
      <c r="BE197" s="125">
        <f t="shared" si="325"/>
        <v>0</v>
      </c>
      <c r="BF197" s="125">
        <f t="shared" si="326"/>
        <v>0</v>
      </c>
      <c r="BG197" s="125">
        <f t="shared" si="327"/>
        <v>0</v>
      </c>
      <c r="BH197" s="125">
        <f t="shared" si="328"/>
        <v>0</v>
      </c>
      <c r="BI197" s="125">
        <f t="shared" si="329"/>
        <v>0</v>
      </c>
      <c r="BJ197" s="125">
        <f t="shared" si="330"/>
        <v>0</v>
      </c>
      <c r="BK197" s="125">
        <f t="shared" si="331"/>
        <v>0</v>
      </c>
      <c r="BL197" s="125">
        <f t="shared" si="332"/>
        <v>0</v>
      </c>
      <c r="BM197" s="125">
        <f t="shared" si="333"/>
        <v>0</v>
      </c>
      <c r="BN197" s="125">
        <f t="shared" si="334"/>
        <v>0</v>
      </c>
      <c r="BO197" s="125">
        <f t="shared" si="335"/>
        <v>0</v>
      </c>
      <c r="BP197" s="125">
        <f t="shared" si="336"/>
        <v>0</v>
      </c>
      <c r="BQ197" s="125">
        <f t="shared" si="337"/>
        <v>0</v>
      </c>
      <c r="BR197" s="125">
        <f t="shared" si="338"/>
        <v>0</v>
      </c>
      <c r="BS197" s="125">
        <f t="shared" si="339"/>
        <v>0</v>
      </c>
      <c r="BT197" s="125">
        <f t="shared" si="340"/>
        <v>0</v>
      </c>
      <c r="BU197" s="125">
        <f t="shared" si="341"/>
        <v>0</v>
      </c>
      <c r="BV197" s="125">
        <f t="shared" si="342"/>
        <v>0</v>
      </c>
      <c r="BW197" s="125">
        <f t="shared" si="343"/>
        <v>0</v>
      </c>
      <c r="BX197" s="125">
        <f t="shared" si="344"/>
        <v>0</v>
      </c>
      <c r="BY197" s="125">
        <f t="shared" si="345"/>
        <v>0</v>
      </c>
      <c r="BZ197" s="125">
        <f t="shared" si="346"/>
        <v>0</v>
      </c>
      <c r="CA197" s="125">
        <f t="shared" si="347"/>
        <v>0</v>
      </c>
      <c r="CB197" s="125">
        <f t="shared" si="348"/>
        <v>0</v>
      </c>
      <c r="CC197" s="125">
        <f t="shared" si="349"/>
        <v>0</v>
      </c>
      <c r="CD197" s="125">
        <f t="shared" si="350"/>
        <v>0</v>
      </c>
      <c r="CE197" s="125">
        <f t="shared" si="351"/>
        <v>0</v>
      </c>
      <c r="CF197" s="2">
        <f>IFERROR(IF($F197="地位Ⅰ",INDEX(幹材積成長量!$I$7:$K$148,MATCH((【入力】吸収量・排出量算定シート!$H197+(【入力】吸収量・排出量算定シート!CF$17-【入力】吸収量・排出量算定シート!$CF$17)),幹材積成長量!$I$7:$I$148,0),MATCH(【入力】吸収量・排出量算定シート!$G197,幹材積成長量!$I$7:$K$7,0)),IF($F197="地位Ⅲ",INDEX(幹材積成長量!$O$7:$Q$148,MATCH((【入力】吸収量・排出量算定シート!$H197+(【入力】吸収量・排出量算定シート!CF$17-【入力】吸収量・排出量算定シート!$CF$17)),幹材積成長量!$O$7:$O$148,0),MATCH(【入力】吸収量・排出量算定シート!$G197,幹材積成長量!$O$7:$Q$7,0)),INDEX(幹材積成長量!$L$7:$N$148,MATCH((【入力】吸収量・排出量算定シート!$H197+(【入力】吸収量・排出量算定シート!CF$17-【入力】吸収量・排出量算定シート!$CF$17)),幹材積成長量!$L$7:$L$148,0),MATCH(【入力】吸収量・排出量算定シート!$G197,幹材積成長量!$L$7:$N$7,0)))),0)</f>
        <v>0</v>
      </c>
      <c r="CG197" s="2">
        <f>IFERROR(IF($F197="地位Ⅰ",INDEX(幹材積成長量!$I$7:$K$148,MATCH((【入力】吸収量・排出量算定シート!$H197+(【入力】吸収量・排出量算定シート!CG$17-【入力】吸収量・排出量算定シート!$CF$17)),幹材積成長量!$I$7:$I$148,0),MATCH(【入力】吸収量・排出量算定シート!$G197,幹材積成長量!$I$7:$K$7,0)),IF($F197="地位Ⅲ",INDEX(幹材積成長量!$O$7:$Q$148,MATCH((【入力】吸収量・排出量算定シート!$H197+(【入力】吸収量・排出量算定シート!CG$17-【入力】吸収量・排出量算定シート!$CF$17)),幹材積成長量!$O$7:$O$148,0),MATCH(【入力】吸収量・排出量算定シート!$G197,幹材積成長量!$O$7:$Q$7,0)),INDEX(幹材積成長量!$L$7:$N$148,MATCH((【入力】吸収量・排出量算定シート!$H197+(【入力】吸収量・排出量算定シート!CG$17-【入力】吸収量・排出量算定シート!$CF$17)),幹材積成長量!$L$7:$L$148,0),MATCH(【入力】吸収量・排出量算定シート!$G197,幹材積成長量!$L$7:$N$7,0)))),0)</f>
        <v>0</v>
      </c>
      <c r="CH197" s="2">
        <f>IFERROR(IF($F197="地位Ⅰ",INDEX(幹材積成長量!$I$7:$K$148,MATCH((【入力】吸収量・排出量算定シート!$H197+(【入力】吸収量・排出量算定シート!CH$17-【入力】吸収量・排出量算定シート!$CF$17)),幹材積成長量!$I$7:$I$148,0),MATCH(【入力】吸収量・排出量算定シート!$G197,幹材積成長量!$I$7:$K$7,0)),IF($F197="地位Ⅲ",INDEX(幹材積成長量!$O$7:$Q$148,MATCH((【入力】吸収量・排出量算定シート!$H197+(【入力】吸収量・排出量算定シート!CH$17-【入力】吸収量・排出量算定シート!$CF$17)),幹材積成長量!$O$7:$O$148,0),MATCH(【入力】吸収量・排出量算定シート!$G197,幹材積成長量!$O$7:$Q$7,0)),INDEX(幹材積成長量!$L$7:$N$148,MATCH((【入力】吸収量・排出量算定シート!$H197+(【入力】吸収量・排出量算定シート!CH$17-【入力】吸収量・排出量算定シート!$CF$17)),幹材積成長量!$L$7:$L$148,0),MATCH(【入力】吸収量・排出量算定シート!$G197,幹材積成長量!$L$7:$N$7,0)))),0)</f>
        <v>0</v>
      </c>
      <c r="CI197" s="2">
        <f>IFERROR(IF($F197="地位Ⅰ",INDEX(幹材積成長量!$I$7:$K$148,MATCH((【入力】吸収量・排出量算定シート!$H197+(【入力】吸収量・排出量算定シート!CI$17-【入力】吸収量・排出量算定シート!$CF$17)),幹材積成長量!$I$7:$I$148,0),MATCH(【入力】吸収量・排出量算定シート!$G197,幹材積成長量!$I$7:$K$7,0)),IF($F197="地位Ⅲ",INDEX(幹材積成長量!$O$7:$Q$148,MATCH((【入力】吸収量・排出量算定シート!$H197+(【入力】吸収量・排出量算定シート!CI$17-【入力】吸収量・排出量算定シート!$CF$17)),幹材積成長量!$O$7:$O$148,0),MATCH(【入力】吸収量・排出量算定シート!$G197,幹材積成長量!$O$7:$Q$7,0)),INDEX(幹材積成長量!$L$7:$N$148,MATCH((【入力】吸収量・排出量算定シート!$H197+(【入力】吸収量・排出量算定シート!CI$17-【入力】吸収量・排出量算定シート!$CF$17)),幹材積成長量!$L$7:$L$148,0),MATCH(【入力】吸収量・排出量算定シート!$G197,幹材積成長量!$L$7:$N$7,0)))),0)</f>
        <v>0</v>
      </c>
      <c r="CJ197" s="2">
        <f>IFERROR(IF($F197="地位Ⅰ",INDEX(幹材積成長量!$I$7:$K$148,MATCH((【入力】吸収量・排出量算定シート!$H197+(【入力】吸収量・排出量算定シート!CJ$17-【入力】吸収量・排出量算定シート!$CF$17)),幹材積成長量!$I$7:$I$148,0),MATCH(【入力】吸収量・排出量算定シート!$G197,幹材積成長量!$I$7:$K$7,0)),IF($F197="地位Ⅲ",INDEX(幹材積成長量!$O$7:$Q$148,MATCH((【入力】吸収量・排出量算定シート!$H197+(【入力】吸収量・排出量算定シート!CJ$17-【入力】吸収量・排出量算定シート!$CF$17)),幹材積成長量!$O$7:$O$148,0),MATCH(【入力】吸収量・排出量算定シート!$G197,幹材積成長量!$O$7:$Q$7,0)),INDEX(幹材積成長量!$L$7:$N$148,MATCH((【入力】吸収量・排出量算定シート!$H197+(【入力】吸収量・排出量算定シート!CJ$17-【入力】吸収量・排出量算定シート!$CF$17)),幹材積成長量!$L$7:$L$148,0),MATCH(【入力】吸収量・排出量算定シート!$G197,幹材積成長量!$L$7:$N$7,0)))),0)</f>
        <v>0</v>
      </c>
      <c r="CK197" s="2">
        <f>IFERROR(IF($F197="地位Ⅰ",INDEX(幹材積成長量!$I$7:$K$148,MATCH((【入力】吸収量・排出量算定シート!$H197+(【入力】吸収量・排出量算定シート!CK$17-【入力】吸収量・排出量算定シート!$CF$17)),幹材積成長量!$I$7:$I$148,0),MATCH(【入力】吸収量・排出量算定シート!$G197,幹材積成長量!$I$7:$K$7,0)),IF($F197="地位Ⅲ",INDEX(幹材積成長量!$O$7:$Q$148,MATCH((【入力】吸収量・排出量算定シート!$H197+(【入力】吸収量・排出量算定シート!CK$17-【入力】吸収量・排出量算定シート!$CF$17)),幹材積成長量!$O$7:$O$148,0),MATCH(【入力】吸収量・排出量算定シート!$G197,幹材積成長量!$O$7:$Q$7,0)),INDEX(幹材積成長量!$L$7:$N$148,MATCH((【入力】吸収量・排出量算定シート!$H197+(【入力】吸収量・排出量算定シート!CK$17-【入力】吸収量・排出量算定シート!$CF$17)),幹材積成長量!$L$7:$L$148,0),MATCH(【入力】吸収量・排出量算定シート!$G197,幹材積成長量!$L$7:$N$7,0)))),0)</f>
        <v>0</v>
      </c>
      <c r="CL197" s="2">
        <f>IFERROR(IF($F197="地位Ⅰ",INDEX(幹材積成長量!$I$7:$K$148,MATCH((【入力】吸収量・排出量算定シート!$H197+(【入力】吸収量・排出量算定シート!CL$17-【入力】吸収量・排出量算定シート!$CF$17)),幹材積成長量!$I$7:$I$148,0),MATCH(【入力】吸収量・排出量算定シート!$G197,幹材積成長量!$I$7:$K$7,0)),IF($F197="地位Ⅲ",INDEX(幹材積成長量!$O$7:$Q$148,MATCH((【入力】吸収量・排出量算定シート!$H197+(【入力】吸収量・排出量算定シート!CL$17-【入力】吸収量・排出量算定シート!$CF$17)),幹材積成長量!$O$7:$O$148,0),MATCH(【入力】吸収量・排出量算定シート!$G197,幹材積成長量!$O$7:$Q$7,0)),INDEX(幹材積成長量!$L$7:$N$148,MATCH((【入力】吸収量・排出量算定シート!$H197+(【入力】吸収量・排出量算定シート!CL$17-【入力】吸収量・排出量算定シート!$CF$17)),幹材積成長量!$L$7:$L$148,0),MATCH(【入力】吸収量・排出量算定シート!$G197,幹材積成長量!$L$7:$N$7,0)))),0)</f>
        <v>0</v>
      </c>
      <c r="CM197" s="2">
        <f>IFERROR(IF($F197="地位Ⅰ",INDEX(幹材積成長量!$I$7:$K$148,MATCH((【入力】吸収量・排出量算定シート!$H197+(【入力】吸収量・排出量算定シート!CM$17-【入力】吸収量・排出量算定シート!$CF$17)),幹材積成長量!$I$7:$I$148,0),MATCH(【入力】吸収量・排出量算定シート!$G197,幹材積成長量!$I$7:$K$7,0)),IF($F197="地位Ⅲ",INDEX(幹材積成長量!$O$7:$Q$148,MATCH((【入力】吸収量・排出量算定シート!$H197+(【入力】吸収量・排出量算定シート!CM$17-【入力】吸収量・排出量算定シート!$CF$17)),幹材積成長量!$O$7:$O$148,0),MATCH(【入力】吸収量・排出量算定シート!$G197,幹材積成長量!$O$7:$Q$7,0)),INDEX(幹材積成長量!$L$7:$N$148,MATCH((【入力】吸収量・排出量算定シート!$H197+(【入力】吸収量・排出量算定シート!CM$17-【入力】吸収量・排出量算定シート!$CF$17)),幹材積成長量!$L$7:$L$148,0),MATCH(【入力】吸収量・排出量算定シート!$G197,幹材積成長量!$L$7:$N$7,0)))),0)</f>
        <v>0</v>
      </c>
      <c r="CN197" s="2">
        <f>IFERROR(IF($F197="地位Ⅰ",INDEX(幹材積成長量!$I$7:$K$148,MATCH((【入力】吸収量・排出量算定シート!$H197+(【入力】吸収量・排出量算定シート!CN$17-【入力】吸収量・排出量算定シート!$CF$17)),幹材積成長量!$I$7:$I$148,0),MATCH(【入力】吸収量・排出量算定シート!$G197,幹材積成長量!$I$7:$K$7,0)),IF($F197="地位Ⅲ",INDEX(幹材積成長量!$O$7:$Q$148,MATCH((【入力】吸収量・排出量算定シート!$H197+(【入力】吸収量・排出量算定シート!CN$17-【入力】吸収量・排出量算定シート!$CF$17)),幹材積成長量!$O$7:$O$148,0),MATCH(【入力】吸収量・排出量算定シート!$G197,幹材積成長量!$O$7:$Q$7,0)),INDEX(幹材積成長量!$L$7:$N$148,MATCH((【入力】吸収量・排出量算定シート!$H197+(【入力】吸収量・排出量算定シート!CN$17-【入力】吸収量・排出量算定シート!$CF$17)),幹材積成長量!$L$7:$L$148,0),MATCH(【入力】吸収量・排出量算定シート!$G197,幹材積成長量!$L$7:$N$7,0)))),0)</f>
        <v>0</v>
      </c>
      <c r="CO197" s="2">
        <f>IFERROR(IF($F197="地位Ⅰ",INDEX(幹材積成長量!$I$7:$K$148,MATCH((【入力】吸収量・排出量算定シート!$H197+(【入力】吸収量・排出量算定シート!CO$17-【入力】吸収量・排出量算定シート!$CF$17)),幹材積成長量!$I$7:$I$148,0),MATCH(【入力】吸収量・排出量算定シート!$G197,幹材積成長量!$I$7:$K$7,0)),IF($F197="地位Ⅲ",INDEX(幹材積成長量!$O$7:$Q$148,MATCH((【入力】吸収量・排出量算定シート!$H197+(【入力】吸収量・排出量算定シート!CO$17-【入力】吸収量・排出量算定シート!$CF$17)),幹材積成長量!$O$7:$O$148,0),MATCH(【入力】吸収量・排出量算定シート!$G197,幹材積成長量!$O$7:$Q$7,0)),INDEX(幹材積成長量!$L$7:$N$148,MATCH((【入力】吸収量・排出量算定シート!$H197+(【入力】吸収量・排出量算定シート!CO$17-【入力】吸収量・排出量算定シート!$CF$17)),幹材積成長量!$L$7:$L$148,0),MATCH(【入力】吸収量・排出量算定シート!$G197,幹材積成長量!$L$7:$N$7,0)))),0)</f>
        <v>0</v>
      </c>
      <c r="CP197" s="2">
        <f>IFERROR(IF($F197="地位Ⅰ",INDEX(幹材積成長量!$I$7:$K$148,MATCH((【入力】吸収量・排出量算定シート!$H197+(【入力】吸収量・排出量算定シート!CP$17-【入力】吸収量・排出量算定シート!$CF$17)),幹材積成長量!$I$7:$I$148,0),MATCH(【入力】吸収量・排出量算定シート!$G197,幹材積成長量!$I$7:$K$7,0)),IF($F197="地位Ⅲ",INDEX(幹材積成長量!$O$7:$Q$148,MATCH((【入力】吸収量・排出量算定シート!$H197+(【入力】吸収量・排出量算定シート!CP$17-【入力】吸収量・排出量算定シート!$CF$17)),幹材積成長量!$O$7:$O$148,0),MATCH(【入力】吸収量・排出量算定シート!$G197,幹材積成長量!$O$7:$Q$7,0)),INDEX(幹材積成長量!$L$7:$N$148,MATCH((【入力】吸収量・排出量算定シート!$H197+(【入力】吸収量・排出量算定シート!CP$17-【入力】吸収量・排出量算定シート!$CF$17)),幹材積成長量!$L$7:$L$148,0),MATCH(【入力】吸収量・排出量算定シート!$G197,幹材積成長量!$L$7:$N$7,0)))),0)</f>
        <v>0</v>
      </c>
      <c r="CQ197" s="2">
        <f>IFERROR(IF($F197="地位Ⅰ",INDEX(幹材積成長量!$I$7:$K$148,MATCH((【入力】吸収量・排出量算定シート!$H197+(【入力】吸収量・排出量算定シート!CQ$17-【入力】吸収量・排出量算定シート!$CF$17)),幹材積成長量!$I$7:$I$148,0),MATCH(【入力】吸収量・排出量算定シート!$G197,幹材積成長量!$I$7:$K$7,0)),IF($F197="地位Ⅲ",INDEX(幹材積成長量!$O$7:$Q$148,MATCH((【入力】吸収量・排出量算定シート!$H197+(【入力】吸収量・排出量算定シート!CQ$17-【入力】吸収量・排出量算定シート!$CF$17)),幹材積成長量!$O$7:$O$148,0),MATCH(【入力】吸収量・排出量算定シート!$G197,幹材積成長量!$O$7:$Q$7,0)),INDEX(幹材積成長量!$L$7:$N$148,MATCH((【入力】吸収量・排出量算定シート!$H197+(【入力】吸収量・排出量算定シート!CQ$17-【入力】吸収量・排出量算定シート!$CF$17)),幹材積成長量!$L$7:$L$148,0),MATCH(【入力】吸収量・排出量算定シート!$G197,幹材積成長量!$L$7:$N$7,0)))),0)</f>
        <v>0</v>
      </c>
      <c r="CR197" s="2">
        <f>IFERROR(IF($F197="地位Ⅰ",INDEX(幹材積成長量!$I$7:$K$148,MATCH((【入力】吸収量・排出量算定シート!$H197+(【入力】吸収量・排出量算定シート!CR$17-【入力】吸収量・排出量算定シート!$CF$17)),幹材積成長量!$I$7:$I$148,0),MATCH(【入力】吸収量・排出量算定シート!$G197,幹材積成長量!$I$7:$K$7,0)),IF($F197="地位Ⅲ",INDEX(幹材積成長量!$O$7:$Q$148,MATCH((【入力】吸収量・排出量算定シート!$H197+(【入力】吸収量・排出量算定シート!CR$17-【入力】吸収量・排出量算定シート!$CF$17)),幹材積成長量!$O$7:$O$148,0),MATCH(【入力】吸収量・排出量算定シート!$G197,幹材積成長量!$O$7:$Q$7,0)),INDEX(幹材積成長量!$L$7:$N$148,MATCH((【入力】吸収量・排出量算定シート!$H197+(【入力】吸収量・排出量算定シート!CR$17-【入力】吸収量・排出量算定シート!$CF$17)),幹材積成長量!$L$7:$L$148,0),MATCH(【入力】吸収量・排出量算定シート!$G197,幹材積成長量!$L$7:$N$7,0)))),0)</f>
        <v>0</v>
      </c>
      <c r="CS197" s="2">
        <f>IFERROR(IF($F197="地位Ⅰ",INDEX(幹材積成長量!$I$7:$K$148,MATCH((【入力】吸収量・排出量算定シート!$H197+(【入力】吸収量・排出量算定シート!CS$17-【入力】吸収量・排出量算定シート!$CF$17)),幹材積成長量!$I$7:$I$148,0),MATCH(【入力】吸収量・排出量算定シート!$G197,幹材積成長量!$I$7:$K$7,0)),IF($F197="地位Ⅲ",INDEX(幹材積成長量!$O$7:$Q$148,MATCH((【入力】吸収量・排出量算定シート!$H197+(【入力】吸収量・排出量算定シート!CS$17-【入力】吸収量・排出量算定シート!$CF$17)),幹材積成長量!$O$7:$O$148,0),MATCH(【入力】吸収量・排出量算定シート!$G197,幹材積成長量!$O$7:$Q$7,0)),INDEX(幹材積成長量!$L$7:$N$148,MATCH((【入力】吸収量・排出量算定シート!$H197+(【入力】吸収量・排出量算定シート!CS$17-【入力】吸収量・排出量算定シート!$CF$17)),幹材積成長量!$L$7:$L$148,0),MATCH(【入力】吸収量・排出量算定シート!$G197,幹材積成長量!$L$7:$N$7,0)))),0)</f>
        <v>0</v>
      </c>
      <c r="CT197" s="2">
        <f>IFERROR(IF($F197="地位Ⅰ",INDEX(幹材積成長量!$I$7:$K$148,MATCH((【入力】吸収量・排出量算定シート!$H197+(【入力】吸収量・排出量算定シート!CT$17-【入力】吸収量・排出量算定シート!$CF$17)),幹材積成長量!$I$7:$I$148,0),MATCH(【入力】吸収量・排出量算定シート!$G197,幹材積成長量!$I$7:$K$7,0)),IF($F197="地位Ⅲ",INDEX(幹材積成長量!$O$7:$Q$148,MATCH((【入力】吸収量・排出量算定シート!$H197+(【入力】吸収量・排出量算定シート!CT$17-【入力】吸収量・排出量算定シート!$CF$17)),幹材積成長量!$O$7:$O$148,0),MATCH(【入力】吸収量・排出量算定シート!$G197,幹材積成長量!$O$7:$Q$7,0)),INDEX(幹材積成長量!$L$7:$N$148,MATCH((【入力】吸収量・排出量算定シート!$H197+(【入力】吸収量・排出量算定シート!CT$17-【入力】吸収量・排出量算定シート!$CF$17)),幹材積成長量!$L$7:$L$148,0),MATCH(【入力】吸収量・排出量算定シート!$G197,幹材積成長量!$L$7:$N$7,0)))),0)</f>
        <v>0</v>
      </c>
      <c r="CU197" s="2">
        <f>IFERROR(IF($F197="地位Ⅰ",INDEX(幹材積成長量!$I$7:$K$148,MATCH((【入力】吸収量・排出量算定シート!$H197+(【入力】吸収量・排出量算定シート!CU$17-【入力】吸収量・排出量算定シート!$CF$17)),幹材積成長量!$I$7:$I$148,0),MATCH(【入力】吸収量・排出量算定シート!$G197,幹材積成長量!$I$7:$K$7,0)),IF($F197="地位Ⅲ",INDEX(幹材積成長量!$O$7:$Q$148,MATCH((【入力】吸収量・排出量算定シート!$H197+(【入力】吸収量・排出量算定シート!CU$17-【入力】吸収量・排出量算定シート!$CF$17)),幹材積成長量!$O$7:$O$148,0),MATCH(【入力】吸収量・排出量算定シート!$G197,幹材積成長量!$O$7:$Q$7,0)),INDEX(幹材積成長量!$L$7:$N$148,MATCH((【入力】吸収量・排出量算定シート!$H197+(【入力】吸収量・排出量算定シート!CU$17-【入力】吸収量・排出量算定シート!$CF$17)),幹材積成長量!$L$7:$L$148,0),MATCH(【入力】吸収量・排出量算定シート!$G197,幹材積成長量!$L$7:$N$7,0)))),0)</f>
        <v>0</v>
      </c>
      <c r="CV197" s="2">
        <f>IFERROR(IF($F197="地位Ⅰ",INDEX(幹材積成長量!$I$7:$K$148,MATCH((【入力】吸収量・排出量算定シート!$H197+(【入力】吸収量・排出量算定シート!CV$17-【入力】吸収量・排出量算定シート!$CF$17)),幹材積成長量!$I$7:$I$148,0),MATCH(【入力】吸収量・排出量算定シート!$G197,幹材積成長量!$I$7:$K$7,0)),IF($F197="地位Ⅲ",INDEX(幹材積成長量!$O$7:$Q$148,MATCH((【入力】吸収量・排出量算定シート!$H197+(【入力】吸収量・排出量算定シート!CV$17-【入力】吸収量・排出量算定シート!$CF$17)),幹材積成長量!$O$7:$O$148,0),MATCH(【入力】吸収量・排出量算定シート!$G197,幹材積成長量!$O$7:$Q$7,0)),INDEX(幹材積成長量!$L$7:$N$148,MATCH((【入力】吸収量・排出量算定シート!$H197+(【入力】吸収量・排出量算定シート!CV$17-【入力】吸収量・排出量算定シート!$CF$17)),幹材積成長量!$L$7:$L$148,0),MATCH(【入力】吸収量・排出量算定シート!$G197,幹材積成長量!$L$7:$N$7,0)))),0)</f>
        <v>0</v>
      </c>
      <c r="CW197" s="2">
        <f t="shared" si="352"/>
        <v>0</v>
      </c>
      <c r="CX197" s="2">
        <f t="shared" si="353"/>
        <v>0</v>
      </c>
      <c r="CY197" s="2">
        <f t="shared" si="354"/>
        <v>0</v>
      </c>
      <c r="CZ197" s="2">
        <f t="shared" si="355"/>
        <v>0</v>
      </c>
      <c r="DA197" s="2">
        <f t="shared" si="356"/>
        <v>0</v>
      </c>
      <c r="DB197" s="2">
        <f t="shared" si="357"/>
        <v>0</v>
      </c>
      <c r="DC197" s="2">
        <f t="shared" si="358"/>
        <v>0</v>
      </c>
      <c r="DD197" s="2">
        <f t="shared" si="359"/>
        <v>0</v>
      </c>
      <c r="DE197" s="2">
        <f t="shared" si="360"/>
        <v>0</v>
      </c>
      <c r="DF197" s="2">
        <f t="shared" si="361"/>
        <v>0</v>
      </c>
      <c r="DG197" s="2">
        <f t="shared" si="362"/>
        <v>0</v>
      </c>
      <c r="DH197" s="2">
        <f t="shared" si="363"/>
        <v>0</v>
      </c>
      <c r="DI197" s="2">
        <f t="shared" si="364"/>
        <v>0</v>
      </c>
      <c r="DJ197" s="2">
        <f t="shared" si="365"/>
        <v>0</v>
      </c>
      <c r="DK197" s="2">
        <f t="shared" si="366"/>
        <v>0</v>
      </c>
      <c r="DL197" s="2">
        <f t="shared" si="367"/>
        <v>0</v>
      </c>
      <c r="DM197" s="2">
        <f t="shared" si="368"/>
        <v>0</v>
      </c>
      <c r="DN197" s="187">
        <f>IFERROR(IF($F197="地位Ⅰ",INDEX(幹材積成長量!$AE$7:$AG$14,8,MATCH(【入力】吸収量・排出量算定シート!$G197,幹材積成長量!$AE$7:$AG$7,0)),IF($F197="地位Ⅲ",INDEX(幹材積成長量!$AK$7:$AM$14,8,MATCH(【入力】吸収量・排出量算定シート!$G197,幹材積成長量!$AK$7:$AM$7,0)),INDEX(幹材積成長量!$AH$7:$AJ$14,8,MATCH(【入力】吸収量・排出量算定シート!$G197,幹材積成長量!$AH$7:$AJ$7,0)))),0)</f>
        <v>0</v>
      </c>
      <c r="DO197" s="187">
        <f>IFERROR(IF($F197="地位Ⅰ",INDEX(幹材積成長量!$AE$7:$AG$14,8,MATCH(【入力】吸収量・排出量算定シート!$G197,幹材積成長量!$AE$7:$AG$7,0)),IF($F197="地位Ⅲ",INDEX(幹材積成長量!$AK$7:$AM$14,8,MATCH(【入力】吸収量・排出量算定シート!$G197,幹材積成長量!$AK$7:$AM$7,0)),INDEX(幹材積成長量!$AH$7:$AJ$14,8,MATCH(【入力】吸収量・排出量算定シート!$G197,幹材積成長量!$AH$7:$AJ$7,0)))),0)</f>
        <v>0</v>
      </c>
      <c r="DP197" s="187">
        <f>IFERROR(IF($F197="地位Ⅰ",INDEX(幹材積成長量!$AE$7:$AG$14,8,MATCH(【入力】吸収量・排出量算定シート!$G197,幹材積成長量!$AE$7:$AG$7,0)),IF($F197="地位Ⅲ",INDEX(幹材積成長量!$AK$7:$AM$14,8,MATCH(【入力】吸収量・排出量算定シート!$G197,幹材積成長量!$AK$7:$AM$7,0)),INDEX(幹材積成長量!$AH$7:$AJ$14,8,MATCH(【入力】吸収量・排出量算定シート!$G197,幹材積成長量!$AH$7:$AJ$7,0)))),0)</f>
        <v>0</v>
      </c>
      <c r="DQ197" s="187">
        <f>IFERROR(IF($F197="地位Ⅰ",INDEX(幹材積成長量!$AE$7:$AG$14,8,MATCH(【入力】吸収量・排出量算定シート!$G197,幹材積成長量!$AE$7:$AG$7,0)),IF($F197="地位Ⅲ",INDEX(幹材積成長量!$AK$7:$AM$14,8,MATCH(【入力】吸収量・排出量算定シート!$G197,幹材積成長量!$AK$7:$AM$7,0)),INDEX(幹材積成長量!$AH$7:$AJ$14,8,MATCH(【入力】吸収量・排出量算定シート!$G197,幹材積成長量!$AH$7:$AJ$7,0)))),0)</f>
        <v>0</v>
      </c>
      <c r="DR197" s="187">
        <f>IFERROR(IF($F197="地位Ⅰ",INDEX(幹材積成長量!$AE$7:$AG$14,8,MATCH(【入力】吸収量・排出量算定シート!$G197,幹材積成長量!$AE$7:$AG$7,0)),IF($F197="地位Ⅲ",INDEX(幹材積成長量!$AK$7:$AM$14,8,MATCH(【入力】吸収量・排出量算定シート!$G197,幹材積成長量!$AK$7:$AM$7,0)),INDEX(幹材積成長量!$AH$7:$AJ$14,8,MATCH(【入力】吸収量・排出量算定シート!$G197,幹材積成長量!$AH$7:$AJ$7,0)))),0)</f>
        <v>0</v>
      </c>
      <c r="DS197" s="187">
        <f>IFERROR(IF($F197="地位Ⅰ",INDEX(幹材積成長量!$AE$7:$AG$14,8,MATCH(【入力】吸収量・排出量算定シート!$G197,幹材積成長量!$AE$7:$AG$7,0)),IF($F197="地位Ⅲ",INDEX(幹材積成長量!$AK$7:$AM$14,8,MATCH(【入力】吸収量・排出量算定シート!$G197,幹材積成長量!$AK$7:$AM$7,0)),INDEX(幹材積成長量!$AH$7:$AJ$14,8,MATCH(【入力】吸収量・排出量算定シート!$G197,幹材積成長量!$AH$7:$AJ$7,0)))),0)</f>
        <v>0</v>
      </c>
      <c r="DT197" s="187">
        <f>IFERROR(IF($F197="地位Ⅰ",INDEX(幹材積成長量!$AE$7:$AG$14,8,MATCH(【入力】吸収量・排出量算定シート!$G197,幹材積成長量!$AE$7:$AG$7,0)),IF($F197="地位Ⅲ",INDEX(幹材積成長量!$AK$7:$AM$14,8,MATCH(【入力】吸収量・排出量算定シート!$G197,幹材積成長量!$AK$7:$AM$7,0)),INDEX(幹材積成長量!$AH$7:$AJ$14,8,MATCH(【入力】吸収量・排出量算定シート!$G197,幹材積成長量!$AH$7:$AJ$7,0)))),0)</f>
        <v>0</v>
      </c>
      <c r="DU197" s="187">
        <f>IFERROR(IF($F197="地位Ⅰ",INDEX(幹材積成長量!$AE$7:$AG$14,8,MATCH(【入力】吸収量・排出量算定シート!$G197,幹材積成長量!$AE$7:$AG$7,0)),IF($F197="地位Ⅲ",INDEX(幹材積成長量!$AK$7:$AM$14,8,MATCH(【入力】吸収量・排出量算定シート!$G197,幹材積成長量!$AK$7:$AM$7,0)),INDEX(幹材積成長量!$AH$7:$AJ$14,8,MATCH(【入力】吸収量・排出量算定シート!$G197,幹材積成長量!$AH$7:$AJ$7,0)))),0)</f>
        <v>0</v>
      </c>
      <c r="DV197" s="187">
        <f>IFERROR(IF($F197="地位Ⅰ",INDEX(幹材積成長量!$AE$7:$AG$14,8,MATCH(【入力】吸収量・排出量算定シート!$G197,幹材積成長量!$AE$7:$AG$7,0)),IF($F197="地位Ⅲ",INDEX(幹材積成長量!$AK$7:$AM$14,8,MATCH(【入力】吸収量・排出量算定シート!$G197,幹材積成長量!$AK$7:$AM$7,0)),INDEX(幹材積成長量!$AH$7:$AJ$14,8,MATCH(【入力】吸収量・排出量算定シート!$G197,幹材積成長量!$AH$7:$AJ$7,0)))),0)</f>
        <v>0</v>
      </c>
      <c r="DW197" s="187">
        <f>IFERROR(IF($F197="地位Ⅰ",INDEX(幹材積成長量!$AE$7:$AG$14,8,MATCH(【入力】吸収量・排出量算定シート!$G197,幹材積成長量!$AE$7:$AG$7,0)),IF($F197="地位Ⅲ",INDEX(幹材積成長量!$AK$7:$AM$14,8,MATCH(【入力】吸収量・排出量算定シート!$G197,幹材積成長量!$AK$7:$AM$7,0)),INDEX(幹材積成長量!$AH$7:$AJ$14,8,MATCH(【入力】吸収量・排出量算定シート!$G197,幹材積成長量!$AH$7:$AJ$7,0)))),0)</f>
        <v>0</v>
      </c>
      <c r="DX197" s="187">
        <f>IFERROR(IF($F197="地位Ⅰ",INDEX(幹材積成長量!$AE$7:$AG$14,8,MATCH(【入力】吸収量・排出量算定シート!$G197,幹材積成長量!$AE$7:$AG$7,0)),IF($F197="地位Ⅲ",INDEX(幹材積成長量!$AK$7:$AM$14,8,MATCH(【入力】吸収量・排出量算定シート!$G197,幹材積成長量!$AK$7:$AM$7,0)),INDEX(幹材積成長量!$AH$7:$AJ$14,8,MATCH(【入力】吸収量・排出量算定シート!$G197,幹材積成長量!$AH$7:$AJ$7,0)))),0)</f>
        <v>0</v>
      </c>
      <c r="DY197" s="187">
        <f>IFERROR(IF($F197="地位Ⅰ",INDEX(幹材積成長量!$AE$7:$AG$14,8,MATCH(【入力】吸収量・排出量算定シート!$G197,幹材積成長量!$AE$7:$AG$7,0)),IF($F197="地位Ⅲ",INDEX(幹材積成長量!$AK$7:$AM$14,8,MATCH(【入力】吸収量・排出量算定シート!$G197,幹材積成長量!$AK$7:$AM$7,0)),INDEX(幹材積成長量!$AH$7:$AJ$14,8,MATCH(【入力】吸収量・排出量算定シート!$G197,幹材積成長量!$AH$7:$AJ$7,0)))),0)</f>
        <v>0</v>
      </c>
      <c r="DZ197" s="187">
        <f>IFERROR(IF($F197="地位Ⅰ",INDEX(幹材積成長量!$AE$7:$AG$14,8,MATCH(【入力】吸収量・排出量算定シート!$G197,幹材積成長量!$AE$7:$AG$7,0)),IF($F197="地位Ⅲ",INDEX(幹材積成長量!$AK$7:$AM$14,8,MATCH(【入力】吸収量・排出量算定シート!$G197,幹材積成長量!$AK$7:$AM$7,0)),INDEX(幹材積成長量!$AH$7:$AJ$14,8,MATCH(【入力】吸収量・排出量算定シート!$G197,幹材積成長量!$AH$7:$AJ$7,0)))),0)</f>
        <v>0</v>
      </c>
      <c r="EA197" s="187">
        <f>IFERROR(IF($F197="地位Ⅰ",INDEX(幹材積成長量!$AE$7:$AG$14,8,MATCH(【入力】吸収量・排出量算定シート!$G197,幹材積成長量!$AE$7:$AG$7,0)),IF($F197="地位Ⅲ",INDEX(幹材積成長量!$AK$7:$AM$14,8,MATCH(【入力】吸収量・排出量算定シート!$G197,幹材積成長量!$AK$7:$AM$7,0)),INDEX(幹材積成長量!$AH$7:$AJ$14,8,MATCH(【入力】吸収量・排出量算定シート!$G197,幹材積成長量!$AH$7:$AJ$7,0)))),0)</f>
        <v>0</v>
      </c>
      <c r="EB197" s="187">
        <f>IFERROR(IF($F197="地位Ⅰ",INDEX(幹材積成長量!$AE$7:$AG$14,8,MATCH(【入力】吸収量・排出量算定シート!$G197,幹材積成長量!$AE$7:$AG$7,0)),IF($F197="地位Ⅲ",INDEX(幹材積成長量!$AK$7:$AM$14,8,MATCH(【入力】吸収量・排出量算定シート!$G197,幹材積成長量!$AK$7:$AM$7,0)),INDEX(幹材積成長量!$AH$7:$AJ$14,8,MATCH(【入力】吸収量・排出量算定シート!$G197,幹材積成長量!$AH$7:$AJ$7,0)))),0)</f>
        <v>0</v>
      </c>
      <c r="EC197" s="187">
        <f>IFERROR(IF($F197="地位Ⅰ",INDEX(幹材積成長量!$AE$7:$AG$14,8,MATCH(【入力】吸収量・排出量算定シート!$G197,幹材積成長量!$AE$7:$AG$7,0)),IF($F197="地位Ⅲ",INDEX(幹材積成長量!$AK$7:$AM$14,8,MATCH(【入力】吸収量・排出量算定シート!$G197,幹材積成長量!$AK$7:$AM$7,0)),INDEX(幹材積成長量!$AH$7:$AJ$14,8,MATCH(【入力】吸収量・排出量算定シート!$G197,幹材積成長量!$AH$7:$AJ$7,0)))),0)</f>
        <v>0</v>
      </c>
      <c r="ED197" s="186">
        <f t="shared" si="369"/>
        <v>0</v>
      </c>
      <c r="EE197" s="186">
        <f t="shared" si="370"/>
        <v>0</v>
      </c>
      <c r="EF197" s="186">
        <f t="shared" si="371"/>
        <v>0</v>
      </c>
      <c r="EG197" s="186">
        <f t="shared" si="372"/>
        <v>0</v>
      </c>
      <c r="EH197" s="186">
        <f t="shared" si="373"/>
        <v>0</v>
      </c>
      <c r="EI197" s="186">
        <f t="shared" si="374"/>
        <v>0</v>
      </c>
      <c r="EJ197" s="186">
        <f t="shared" si="375"/>
        <v>0</v>
      </c>
      <c r="EK197" s="186">
        <f t="shared" si="376"/>
        <v>0</v>
      </c>
      <c r="EL197" s="186">
        <f t="shared" si="377"/>
        <v>0</v>
      </c>
      <c r="EM197" s="186">
        <f t="shared" si="378"/>
        <v>0</v>
      </c>
      <c r="EN197" s="186">
        <f t="shared" si="379"/>
        <v>0</v>
      </c>
      <c r="EO197" s="186">
        <f t="shared" si="380"/>
        <v>0</v>
      </c>
      <c r="EP197" s="186">
        <f t="shared" si="381"/>
        <v>0</v>
      </c>
      <c r="EQ197" s="186">
        <f t="shared" si="382"/>
        <v>0</v>
      </c>
      <c r="ER197" s="186">
        <f t="shared" si="383"/>
        <v>0</v>
      </c>
      <c r="ES197" s="186">
        <f t="shared" si="384"/>
        <v>0</v>
      </c>
      <c r="ET197" s="186">
        <f t="shared" si="385"/>
        <v>0</v>
      </c>
    </row>
    <row r="198" spans="2:150" x14ac:dyDescent="0.3">
      <c r="B198" s="3"/>
      <c r="C198" s="3"/>
      <c r="D198" s="3"/>
      <c r="E198" s="3"/>
      <c r="G198" s="217"/>
      <c r="J198" s="3"/>
      <c r="M198" s="187">
        <f>IFERROR(IF($F198="地位Ⅰ",INDEX(幹材積成長量!$S$7:$U$148,MATCH(【入力】吸収量・排出量算定シート!$H198+(M$17-$M$17),幹材積成長量!$S$7:$S$148,0),MATCH($G198,幹材積成長量!$S$7:$U$7,0)),IF($F198="地位Ⅲ",INDEX(幹材積成長量!$Y$7:$AA$148,MATCH(【入力】吸収量・排出量算定シート!$H198+(M$17-$M$17),幹材積成長量!$Y$7:$Y$148,0),MATCH($G198,幹材積成長量!$Y$7:$AA$7,0)),INDEX(幹材積成長量!$V$7:$X$148,MATCH(【入力】吸収量・排出量算定シート!$H198+(M$17-$M$17),幹材積成長量!$V$7:$V$148,0),MATCH($G198,幹材積成長量!$V$7:$X$7,0)))),0)</f>
        <v>0</v>
      </c>
      <c r="N198" s="187">
        <f>IFERROR(IF($F198="地位Ⅰ",INDEX(幹材積成長量!$S$7:$U$148,MATCH(【入力】吸収量・排出量算定シート!$H198+(N$17-$M$17),幹材積成長量!$S$7:$S$148,0),MATCH($G198,幹材積成長量!$S$7:$U$7,0)),IF($F198="地位Ⅲ",INDEX(幹材積成長量!$Y$7:$AA$148,MATCH(【入力】吸収量・排出量算定シート!$H198+(N$17-$M$17),幹材積成長量!$Y$7:$Y$148,0),MATCH($G198,幹材積成長量!$Y$7:$AA$7,0)),INDEX(幹材積成長量!$V$7:$X$148,MATCH(【入力】吸収量・排出量算定シート!$H198+(N$17-$M$17),幹材積成長量!$V$7:$V$148,0),MATCH($G198,幹材積成長量!$V$7:$X$7,0)))),0)</f>
        <v>0</v>
      </c>
      <c r="O198" s="187">
        <f>IFERROR(IF($F198="地位Ⅰ",INDEX(幹材積成長量!$S$7:$U$148,MATCH(【入力】吸収量・排出量算定シート!$H198+(O$17-$M$17),幹材積成長量!$S$7:$S$148,0),MATCH($G198,幹材積成長量!$S$7:$U$7,0)),IF($F198="地位Ⅲ",INDEX(幹材積成長量!$Y$7:$AA$148,MATCH(【入力】吸収量・排出量算定シート!$H198+(O$17-$M$17),幹材積成長量!$Y$7:$Y$148,0),MATCH($G198,幹材積成長量!$Y$7:$AA$7,0)),INDEX(幹材積成長量!$V$7:$X$148,MATCH(【入力】吸収量・排出量算定シート!$H198+(O$17-$M$17),幹材積成長量!$V$7:$V$148,0),MATCH($G198,幹材積成長量!$V$7:$X$7,0)))),0)</f>
        <v>0</v>
      </c>
      <c r="P198" s="187">
        <f>IFERROR(IF($F198="地位Ⅰ",INDEX(幹材積成長量!$S$7:$U$148,MATCH(【入力】吸収量・排出量算定シート!$H198+(P$17-$M$17),幹材積成長量!$S$7:$S$148,0),MATCH($G198,幹材積成長量!$S$7:$U$7,0)),IF($F198="地位Ⅲ",INDEX(幹材積成長量!$Y$7:$AA$148,MATCH(【入力】吸収量・排出量算定シート!$H198+(P$17-$M$17),幹材積成長量!$Y$7:$Y$148,0),MATCH($G198,幹材積成長量!$Y$7:$AA$7,0)),INDEX(幹材積成長量!$V$7:$X$148,MATCH(【入力】吸収量・排出量算定シート!$H198+(P$17-$M$17),幹材積成長量!$V$7:$V$148,0),MATCH($G198,幹材積成長量!$V$7:$X$7,0)))),0)</f>
        <v>0</v>
      </c>
      <c r="Q198" s="187">
        <f>IFERROR(IF($F198="地位Ⅰ",INDEX(幹材積成長量!$S$7:$U$148,MATCH(【入力】吸収量・排出量算定シート!$H198+(Q$17-$M$17),幹材積成長量!$S$7:$S$148,0),MATCH($G198,幹材積成長量!$S$7:$U$7,0)),IF($F198="地位Ⅲ",INDEX(幹材積成長量!$Y$7:$AA$148,MATCH(【入力】吸収量・排出量算定シート!$H198+(Q$17-$M$17),幹材積成長量!$Y$7:$Y$148,0),MATCH($G198,幹材積成長量!$Y$7:$AA$7,0)),INDEX(幹材積成長量!$V$7:$X$148,MATCH(【入力】吸収量・排出量算定シート!$H198+(Q$17-$M$17),幹材積成長量!$V$7:$V$148,0),MATCH($G198,幹材積成長量!$V$7:$X$7,0)))),0)</f>
        <v>0</v>
      </c>
      <c r="R198" s="187">
        <f>IFERROR(IF($F198="地位Ⅰ",INDEX(幹材積成長量!$S$7:$U$148,MATCH(【入力】吸収量・排出量算定シート!$H198+(R$17-$M$17),幹材積成長量!$S$7:$S$148,0),MATCH($G198,幹材積成長量!$S$7:$U$7,0)),IF($F198="地位Ⅲ",INDEX(幹材積成長量!$Y$7:$AA$148,MATCH(【入力】吸収量・排出量算定シート!$H198+(R$17-$M$17),幹材積成長量!$Y$7:$Y$148,0),MATCH($G198,幹材積成長量!$Y$7:$AA$7,0)),INDEX(幹材積成長量!$V$7:$X$148,MATCH(【入力】吸収量・排出量算定シート!$H198+(R$17-$M$17),幹材積成長量!$V$7:$V$148,0),MATCH($G198,幹材積成長量!$V$7:$X$7,0)))),0)</f>
        <v>0</v>
      </c>
      <c r="S198" s="187">
        <f>IFERROR(IF($F198="地位Ⅰ",INDEX(幹材積成長量!$S$7:$U$148,MATCH(【入力】吸収量・排出量算定シート!$H198+(S$17-$M$17),幹材積成長量!$S$7:$S$148,0),MATCH($G198,幹材積成長量!$S$7:$U$7,0)),IF($F198="地位Ⅲ",INDEX(幹材積成長量!$Y$7:$AA$148,MATCH(【入力】吸収量・排出量算定シート!$H198+(S$17-$M$17),幹材積成長量!$Y$7:$Y$148,0),MATCH($G198,幹材積成長量!$Y$7:$AA$7,0)),INDEX(幹材積成長量!$V$7:$X$148,MATCH(【入力】吸収量・排出量算定シート!$H198+(S$17-$M$17),幹材積成長量!$V$7:$V$148,0),MATCH($G198,幹材積成長量!$V$7:$X$7,0)))),0)</f>
        <v>0</v>
      </c>
      <c r="T198" s="187">
        <f>IFERROR(IF($F198="地位Ⅰ",INDEX(幹材積成長量!$S$7:$U$148,MATCH(【入力】吸収量・排出量算定シート!$H198+(T$17-$M$17),幹材積成長量!$S$7:$S$148,0),MATCH($G198,幹材積成長量!$S$7:$U$7,0)),IF($F198="地位Ⅲ",INDEX(幹材積成長量!$Y$7:$AA$148,MATCH(【入力】吸収量・排出量算定シート!$H198+(T$17-$M$17),幹材積成長量!$Y$7:$Y$148,0),MATCH($G198,幹材積成長量!$Y$7:$AA$7,0)),INDEX(幹材積成長量!$V$7:$X$148,MATCH(【入力】吸収量・排出量算定シート!$H198+(T$17-$M$17),幹材積成長量!$V$7:$V$148,0),MATCH($G198,幹材積成長量!$V$7:$X$7,0)))),0)</f>
        <v>0</v>
      </c>
      <c r="U198" s="187">
        <f>IFERROR(IF($F198="地位Ⅰ",INDEX(幹材積成長量!$S$7:$U$148,MATCH(【入力】吸収量・排出量算定シート!$H198+(U$17-$M$17),幹材積成長量!$S$7:$S$148,0),MATCH($G198,幹材積成長量!$S$7:$U$7,0)),IF($F198="地位Ⅲ",INDEX(幹材積成長量!$Y$7:$AA$148,MATCH(【入力】吸収量・排出量算定シート!$H198+(U$17-$M$17),幹材積成長量!$Y$7:$Y$148,0),MATCH($G198,幹材積成長量!$Y$7:$AA$7,0)),INDEX(幹材積成長量!$V$7:$X$148,MATCH(【入力】吸収量・排出量算定シート!$H198+(U$17-$M$17),幹材積成長量!$V$7:$V$148,0),MATCH($G198,幹材積成長量!$V$7:$X$7,0)))),0)</f>
        <v>0</v>
      </c>
      <c r="V198" s="187">
        <f>IFERROR(IF($F198="地位Ⅰ",INDEX(幹材積成長量!$S$7:$U$148,MATCH(【入力】吸収量・排出量算定シート!$H198+(V$17-$M$17),幹材積成長量!$S$7:$S$148,0),MATCH($G198,幹材積成長量!$S$7:$U$7,0)),IF($F198="地位Ⅲ",INDEX(幹材積成長量!$Y$7:$AA$148,MATCH(【入力】吸収量・排出量算定シート!$H198+(V$17-$M$17),幹材積成長量!$Y$7:$Y$148,0),MATCH($G198,幹材積成長量!$Y$7:$AA$7,0)),INDEX(幹材積成長量!$V$7:$X$148,MATCH(【入力】吸収量・排出量算定シート!$H198+(V$17-$M$17),幹材積成長量!$V$7:$V$148,0),MATCH($G198,幹材積成長量!$V$7:$X$7,0)))),0)</f>
        <v>0</v>
      </c>
      <c r="W198" s="187">
        <f>IFERROR(IF($F198="地位Ⅰ",INDEX(幹材積成長量!$S$7:$U$148,MATCH(【入力】吸収量・排出量算定シート!$H198+(W$17-$M$17),幹材積成長量!$S$7:$S$148,0),MATCH($G198,幹材積成長量!$S$7:$U$7,0)),IF($F198="地位Ⅲ",INDEX(幹材積成長量!$Y$7:$AA$148,MATCH(【入力】吸収量・排出量算定シート!$H198+(W$17-$M$17),幹材積成長量!$Y$7:$Y$148,0),MATCH($G198,幹材積成長量!$Y$7:$AA$7,0)),INDEX(幹材積成長量!$V$7:$X$148,MATCH(【入力】吸収量・排出量算定シート!$H198+(W$17-$M$17),幹材積成長量!$V$7:$V$148,0),MATCH($G198,幹材積成長量!$V$7:$X$7,0)))),0)</f>
        <v>0</v>
      </c>
      <c r="X198" s="187">
        <f>IFERROR(IF($F198="地位Ⅰ",INDEX(幹材積成長量!$S$7:$U$148,MATCH(【入力】吸収量・排出量算定シート!$H198+(X$17-$M$17),幹材積成長量!$S$7:$S$148,0),MATCH($G198,幹材積成長量!$S$7:$U$7,0)),IF($F198="地位Ⅲ",INDEX(幹材積成長量!$Y$7:$AA$148,MATCH(【入力】吸収量・排出量算定シート!$H198+(X$17-$M$17),幹材積成長量!$Y$7:$Y$148,0),MATCH($G198,幹材積成長量!$Y$7:$AA$7,0)),INDEX(幹材積成長量!$V$7:$X$148,MATCH(【入力】吸収量・排出量算定シート!$H198+(X$17-$M$17),幹材積成長量!$V$7:$V$148,0),MATCH($G198,幹材積成長量!$V$7:$X$7,0)))),0)</f>
        <v>0</v>
      </c>
      <c r="Y198" s="187">
        <f>IFERROR(IF($F198="地位Ⅰ",INDEX(幹材積成長量!$S$7:$U$148,MATCH(【入力】吸収量・排出量算定シート!$H198+(Y$17-$M$17),幹材積成長量!$S$7:$S$148,0),MATCH($G198,幹材積成長量!$S$7:$U$7,0)),IF($F198="地位Ⅲ",INDEX(幹材積成長量!$Y$7:$AA$148,MATCH(【入力】吸収量・排出量算定シート!$H198+(Y$17-$M$17),幹材積成長量!$Y$7:$Y$148,0),MATCH($G198,幹材積成長量!$Y$7:$AA$7,0)),INDEX(幹材積成長量!$V$7:$X$148,MATCH(【入力】吸収量・排出量算定シート!$H198+(Y$17-$M$17),幹材積成長量!$V$7:$V$148,0),MATCH($G198,幹材積成長量!$V$7:$X$7,0)))),0)</f>
        <v>0</v>
      </c>
      <c r="Z198" s="187">
        <f>IFERROR(IF($F198="地位Ⅰ",INDEX(幹材積成長量!$S$7:$U$148,MATCH(【入力】吸収量・排出量算定シート!$H198+(Z$17-$M$17),幹材積成長量!$S$7:$S$148,0),MATCH($G198,幹材積成長量!$S$7:$U$7,0)),IF($F198="地位Ⅲ",INDEX(幹材積成長量!$Y$7:$AA$148,MATCH(【入力】吸収量・排出量算定シート!$H198+(Z$17-$M$17),幹材積成長量!$Y$7:$Y$148,0),MATCH($G198,幹材積成長量!$Y$7:$AA$7,0)),INDEX(幹材積成長量!$V$7:$X$148,MATCH(【入力】吸収量・排出量算定シート!$H198+(Z$17-$M$17),幹材積成長量!$V$7:$V$148,0),MATCH($G198,幹材積成長量!$V$7:$X$7,0)))),0)</f>
        <v>0</v>
      </c>
      <c r="AA198" s="187">
        <f>IFERROR(IF($F198="地位Ⅰ",INDEX(幹材積成長量!$S$7:$U$148,MATCH(【入力】吸収量・排出量算定シート!$H198+(AA$17-$M$17),幹材積成長量!$S$7:$S$148,0),MATCH($G198,幹材積成長量!$S$7:$U$7,0)),IF($F198="地位Ⅲ",INDEX(幹材積成長量!$Y$7:$AA$148,MATCH(【入力】吸収量・排出量算定シート!$H198+(AA$17-$M$17),幹材積成長量!$Y$7:$Y$148,0),MATCH($G198,幹材積成長量!$Y$7:$AA$7,0)),INDEX(幹材積成長量!$V$7:$X$148,MATCH(【入力】吸収量・排出量算定シート!$H198+(AA$17-$M$17),幹材積成長量!$V$7:$V$148,0),MATCH($G198,幹材積成長量!$V$7:$X$7,0)))),0)</f>
        <v>0</v>
      </c>
      <c r="AB198" s="187">
        <f>IFERROR(IF($F198="地位Ⅰ",INDEX(幹材積成長量!$S$7:$U$148,MATCH(【入力】吸収量・排出量算定シート!$H198+(AB$17-$M$17),幹材積成長量!$S$7:$S$148,0),MATCH($G198,幹材積成長量!$S$7:$U$7,0)),IF($F198="地位Ⅲ",INDEX(幹材積成長量!$Y$7:$AA$148,MATCH(【入力】吸収量・排出量算定シート!$H198+(AB$17-$M$17),幹材積成長量!$Y$7:$Y$148,0),MATCH($G198,幹材積成長量!$Y$7:$AA$7,0)),INDEX(幹材積成長量!$V$7:$X$148,MATCH(【入力】吸収量・排出量算定シート!$H198+(AB$17-$M$17),幹材積成長量!$V$7:$V$148,0),MATCH($G198,幹材積成長量!$V$7:$X$7,0)))),0)</f>
        <v>0</v>
      </c>
      <c r="AC198" s="187">
        <f>IFERROR(IF($F198="地位Ⅰ",INDEX(幹材積成長量!$S$7:$U$148,MATCH(【入力】吸収量・排出量算定シート!$H198+(AC$17-$M$17),幹材積成長量!$S$7:$S$148,0),MATCH($G198,幹材積成長量!$S$7:$U$7,0)),IF($F198="地位Ⅲ",INDEX(幹材積成長量!$Y$7:$AA$148,MATCH(【入力】吸収量・排出量算定シート!$H198+(AC$17-$M$17),幹材積成長量!$Y$7:$Y$148,0),MATCH($G198,幹材積成長量!$Y$7:$AA$7,0)),INDEX(幹材積成長量!$V$7:$X$148,MATCH(【入力】吸収量・排出量算定シート!$H198+(AC$17-$M$17),幹材積成長量!$V$7:$V$148,0),MATCH($G198,幹材積成長量!$V$7:$X$7,0)))),0)</f>
        <v>0</v>
      </c>
      <c r="AD198" s="2">
        <f>IFERROR(INDEX('BEF（拡大係数）'!$A$4:$AO$154,MATCH(【入力】吸収量・排出量算定シート!$H198,'BEF（拡大係数）'!$A$4:$A$154,0),MATCH($G198,'BEF（拡大係数）'!$A$4:$AO$4,0)),0)</f>
        <v>0</v>
      </c>
      <c r="AE198" s="2">
        <f>IFERROR(INDEX('BEF（拡大係数）'!$A$4:$AO$154,MATCH(【入力】吸収量・排出量算定シート!$H198,'BEF（拡大係数）'!$A$4:$A$154,0),MATCH($G198,'BEF（拡大係数）'!$A$4:$AO$4,0)),0)</f>
        <v>0</v>
      </c>
      <c r="AF198" s="2">
        <f>IFERROR(INDEX('BEF（拡大係数）'!$A$4:$AO$154,MATCH(【入力】吸収量・排出量算定シート!$H198,'BEF（拡大係数）'!$A$4:$A$154,0),MATCH($G198,'BEF（拡大係数）'!$A$4:$AO$4,0)),0)</f>
        <v>0</v>
      </c>
      <c r="AG198" s="2">
        <f>IFERROR(INDEX('BEF（拡大係数）'!$A$4:$AO$154,MATCH(【入力】吸収量・排出量算定シート!$H198,'BEF（拡大係数）'!$A$4:$A$154,0),MATCH($G198,'BEF（拡大係数）'!$A$4:$AO$4,0)),0)</f>
        <v>0</v>
      </c>
      <c r="AH198" s="2">
        <f>IFERROR(INDEX('BEF（拡大係数）'!$A$4:$AO$154,MATCH(【入力】吸収量・排出量算定シート!$H198,'BEF（拡大係数）'!$A$4:$A$154,0),MATCH($G198,'BEF（拡大係数）'!$A$4:$AO$4,0)),0)</f>
        <v>0</v>
      </c>
      <c r="AI198" s="2">
        <f>IFERROR(INDEX('BEF（拡大係数）'!$A$4:$AO$154,MATCH(【入力】吸収量・排出量算定シート!$H198,'BEF（拡大係数）'!$A$4:$A$154,0),MATCH($G198,'BEF（拡大係数）'!$A$4:$AO$4,0)),0)</f>
        <v>0</v>
      </c>
      <c r="AJ198" s="2">
        <f>IFERROR(INDEX('BEF（拡大係数）'!$A$4:$AO$154,MATCH(【入力】吸収量・排出量算定シート!$H198,'BEF（拡大係数）'!$A$4:$A$154,0),MATCH($G198,'BEF（拡大係数）'!$A$4:$AO$4,0)),0)</f>
        <v>0</v>
      </c>
      <c r="AK198" s="2">
        <f>IFERROR(INDEX('BEF（拡大係数）'!$A$4:$AO$154,MATCH(【入力】吸収量・排出量算定シート!$H198,'BEF（拡大係数）'!$A$4:$A$154,0),MATCH($G198,'BEF（拡大係数）'!$A$4:$AO$4,0)),0)</f>
        <v>0</v>
      </c>
      <c r="AL198" s="2">
        <f>IFERROR(INDEX('BEF（拡大係数）'!$A$4:$AO$154,MATCH(【入力】吸収量・排出量算定シート!$H198,'BEF（拡大係数）'!$A$4:$A$154,0),MATCH($G198,'BEF（拡大係数）'!$A$4:$AO$4,0)),0)</f>
        <v>0</v>
      </c>
      <c r="AM198" s="2">
        <f>IFERROR(INDEX('BEF（拡大係数）'!$A$4:$AO$154,MATCH(【入力】吸収量・排出量算定シート!$H198,'BEF（拡大係数）'!$A$4:$A$154,0),MATCH($G198,'BEF（拡大係数）'!$A$4:$AO$4,0)),0)</f>
        <v>0</v>
      </c>
      <c r="AN198" s="2">
        <f>IFERROR(INDEX('BEF（拡大係数）'!$A$4:$AO$154,MATCH(【入力】吸収量・排出量算定シート!$H198,'BEF（拡大係数）'!$A$4:$A$154,0),MATCH($G198,'BEF（拡大係数）'!$A$4:$AO$4,0)),0)</f>
        <v>0</v>
      </c>
      <c r="AO198" s="2">
        <f>IFERROR(INDEX('BEF（拡大係数）'!$A$4:$AO$154,MATCH(【入力】吸収量・排出量算定シート!$H198,'BEF（拡大係数）'!$A$4:$A$154,0),MATCH($G198,'BEF（拡大係数）'!$A$4:$AO$4,0)),0)</f>
        <v>0</v>
      </c>
      <c r="AP198" s="2">
        <f>IFERROR(INDEX('BEF（拡大係数）'!$A$4:$AO$154,MATCH(【入力】吸収量・排出量算定シート!$H198,'BEF（拡大係数）'!$A$4:$A$154,0),MATCH($G198,'BEF（拡大係数）'!$A$4:$AO$4,0)),0)</f>
        <v>0</v>
      </c>
      <c r="AQ198" s="2">
        <f>IFERROR(INDEX('BEF（拡大係数）'!$A$4:$AO$154,MATCH(【入力】吸収量・排出量算定シート!$H198,'BEF（拡大係数）'!$A$4:$A$154,0),MATCH($G198,'BEF（拡大係数）'!$A$4:$AO$4,0)),0)</f>
        <v>0</v>
      </c>
      <c r="AR198" s="2">
        <f>IFERROR(INDEX('BEF（拡大係数）'!$A$4:$AO$154,MATCH(【入力】吸収量・排出量算定シート!$H198,'BEF（拡大係数）'!$A$4:$A$154,0),MATCH($G198,'BEF（拡大係数）'!$A$4:$AO$4,0)),0)</f>
        <v>0</v>
      </c>
      <c r="AS198" s="2">
        <f>IFERROR(INDEX('BEF（拡大係数）'!$A$4:$AO$154,MATCH(【入力】吸収量・排出量算定シート!$H198,'BEF（拡大係数）'!$A$4:$A$154,0),MATCH($G198,'BEF（拡大係数）'!$A$4:$AO$4,0)),0)</f>
        <v>0</v>
      </c>
      <c r="AT198" s="2">
        <f>IFERROR(INDEX('BEF（拡大係数）'!$A$4:$AO$154,MATCH(【入力】吸収量・排出量算定シート!$H198,'BEF（拡大係数）'!$A$4:$A$154,0),MATCH($G198,'BEF（拡大係数）'!$A$4:$AO$4,0)),0)</f>
        <v>0</v>
      </c>
      <c r="AU198" s="2">
        <f>IFERROR(VLOOKUP($G198,パラメータ_オリジナル!$B$6:$G$45,4,FALSE),0)</f>
        <v>0</v>
      </c>
      <c r="AV198" s="2">
        <f>IFERROR(VLOOKUP($G198,パラメータ_オリジナル!$B$6:$G$45,5,FALSE),0)</f>
        <v>0</v>
      </c>
      <c r="AW198" s="2">
        <f>IFERROR(VLOOKUP($G198,パラメータ_オリジナル!$B$6:$G$45,6,FALSE),0)</f>
        <v>0</v>
      </c>
      <c r="AX198" s="125">
        <f t="shared" si="318"/>
        <v>0</v>
      </c>
      <c r="AY198" s="125">
        <f t="shared" si="319"/>
        <v>0</v>
      </c>
      <c r="AZ198" s="125">
        <f t="shared" si="320"/>
        <v>0</v>
      </c>
      <c r="BA198" s="125">
        <f t="shared" si="321"/>
        <v>0</v>
      </c>
      <c r="BB198" s="125">
        <f t="shared" si="322"/>
        <v>0</v>
      </c>
      <c r="BC198" s="125">
        <f t="shared" si="323"/>
        <v>0</v>
      </c>
      <c r="BD198" s="125">
        <f t="shared" si="324"/>
        <v>0</v>
      </c>
      <c r="BE198" s="125">
        <f t="shared" si="325"/>
        <v>0</v>
      </c>
      <c r="BF198" s="125">
        <f t="shared" si="326"/>
        <v>0</v>
      </c>
      <c r="BG198" s="125">
        <f t="shared" si="327"/>
        <v>0</v>
      </c>
      <c r="BH198" s="125">
        <f t="shared" si="328"/>
        <v>0</v>
      </c>
      <c r="BI198" s="125">
        <f t="shared" si="329"/>
        <v>0</v>
      </c>
      <c r="BJ198" s="125">
        <f t="shared" si="330"/>
        <v>0</v>
      </c>
      <c r="BK198" s="125">
        <f t="shared" si="331"/>
        <v>0</v>
      </c>
      <c r="BL198" s="125">
        <f t="shared" si="332"/>
        <v>0</v>
      </c>
      <c r="BM198" s="125">
        <f t="shared" si="333"/>
        <v>0</v>
      </c>
      <c r="BN198" s="125">
        <f t="shared" si="334"/>
        <v>0</v>
      </c>
      <c r="BO198" s="125">
        <f t="shared" si="335"/>
        <v>0</v>
      </c>
      <c r="BP198" s="125">
        <f t="shared" si="336"/>
        <v>0</v>
      </c>
      <c r="BQ198" s="125">
        <f t="shared" si="337"/>
        <v>0</v>
      </c>
      <c r="BR198" s="125">
        <f t="shared" si="338"/>
        <v>0</v>
      </c>
      <c r="BS198" s="125">
        <f t="shared" si="339"/>
        <v>0</v>
      </c>
      <c r="BT198" s="125">
        <f t="shared" si="340"/>
        <v>0</v>
      </c>
      <c r="BU198" s="125">
        <f t="shared" si="341"/>
        <v>0</v>
      </c>
      <c r="BV198" s="125">
        <f t="shared" si="342"/>
        <v>0</v>
      </c>
      <c r="BW198" s="125">
        <f t="shared" si="343"/>
        <v>0</v>
      </c>
      <c r="BX198" s="125">
        <f t="shared" si="344"/>
        <v>0</v>
      </c>
      <c r="BY198" s="125">
        <f t="shared" si="345"/>
        <v>0</v>
      </c>
      <c r="BZ198" s="125">
        <f t="shared" si="346"/>
        <v>0</v>
      </c>
      <c r="CA198" s="125">
        <f t="shared" si="347"/>
        <v>0</v>
      </c>
      <c r="CB198" s="125">
        <f t="shared" si="348"/>
        <v>0</v>
      </c>
      <c r="CC198" s="125">
        <f t="shared" si="349"/>
        <v>0</v>
      </c>
      <c r="CD198" s="125">
        <f t="shared" si="350"/>
        <v>0</v>
      </c>
      <c r="CE198" s="125">
        <f t="shared" si="351"/>
        <v>0</v>
      </c>
      <c r="CF198" s="2">
        <f>IFERROR(IF($F198="地位Ⅰ",INDEX(幹材積成長量!$I$7:$K$148,MATCH((【入力】吸収量・排出量算定シート!$H198+(【入力】吸収量・排出量算定シート!CF$17-【入力】吸収量・排出量算定シート!$CF$17)),幹材積成長量!$I$7:$I$148,0),MATCH(【入力】吸収量・排出量算定シート!$G198,幹材積成長量!$I$7:$K$7,0)),IF($F198="地位Ⅲ",INDEX(幹材積成長量!$O$7:$Q$148,MATCH((【入力】吸収量・排出量算定シート!$H198+(【入力】吸収量・排出量算定シート!CF$17-【入力】吸収量・排出量算定シート!$CF$17)),幹材積成長量!$O$7:$O$148,0),MATCH(【入力】吸収量・排出量算定シート!$G198,幹材積成長量!$O$7:$Q$7,0)),INDEX(幹材積成長量!$L$7:$N$148,MATCH((【入力】吸収量・排出量算定シート!$H198+(【入力】吸収量・排出量算定シート!CF$17-【入力】吸収量・排出量算定シート!$CF$17)),幹材積成長量!$L$7:$L$148,0),MATCH(【入力】吸収量・排出量算定シート!$G198,幹材積成長量!$L$7:$N$7,0)))),0)</f>
        <v>0</v>
      </c>
      <c r="CG198" s="2">
        <f>IFERROR(IF($F198="地位Ⅰ",INDEX(幹材積成長量!$I$7:$K$148,MATCH((【入力】吸収量・排出量算定シート!$H198+(【入力】吸収量・排出量算定シート!CG$17-【入力】吸収量・排出量算定シート!$CF$17)),幹材積成長量!$I$7:$I$148,0),MATCH(【入力】吸収量・排出量算定シート!$G198,幹材積成長量!$I$7:$K$7,0)),IF($F198="地位Ⅲ",INDEX(幹材積成長量!$O$7:$Q$148,MATCH((【入力】吸収量・排出量算定シート!$H198+(【入力】吸収量・排出量算定シート!CG$17-【入力】吸収量・排出量算定シート!$CF$17)),幹材積成長量!$O$7:$O$148,0),MATCH(【入力】吸収量・排出量算定シート!$G198,幹材積成長量!$O$7:$Q$7,0)),INDEX(幹材積成長量!$L$7:$N$148,MATCH((【入力】吸収量・排出量算定シート!$H198+(【入力】吸収量・排出量算定シート!CG$17-【入力】吸収量・排出量算定シート!$CF$17)),幹材積成長量!$L$7:$L$148,0),MATCH(【入力】吸収量・排出量算定シート!$G198,幹材積成長量!$L$7:$N$7,0)))),0)</f>
        <v>0</v>
      </c>
      <c r="CH198" s="2">
        <f>IFERROR(IF($F198="地位Ⅰ",INDEX(幹材積成長量!$I$7:$K$148,MATCH((【入力】吸収量・排出量算定シート!$H198+(【入力】吸収量・排出量算定シート!CH$17-【入力】吸収量・排出量算定シート!$CF$17)),幹材積成長量!$I$7:$I$148,0),MATCH(【入力】吸収量・排出量算定シート!$G198,幹材積成長量!$I$7:$K$7,0)),IF($F198="地位Ⅲ",INDEX(幹材積成長量!$O$7:$Q$148,MATCH((【入力】吸収量・排出量算定シート!$H198+(【入力】吸収量・排出量算定シート!CH$17-【入力】吸収量・排出量算定シート!$CF$17)),幹材積成長量!$O$7:$O$148,0),MATCH(【入力】吸収量・排出量算定シート!$G198,幹材積成長量!$O$7:$Q$7,0)),INDEX(幹材積成長量!$L$7:$N$148,MATCH((【入力】吸収量・排出量算定シート!$H198+(【入力】吸収量・排出量算定シート!CH$17-【入力】吸収量・排出量算定シート!$CF$17)),幹材積成長量!$L$7:$L$148,0),MATCH(【入力】吸収量・排出量算定シート!$G198,幹材積成長量!$L$7:$N$7,0)))),0)</f>
        <v>0</v>
      </c>
      <c r="CI198" s="2">
        <f>IFERROR(IF($F198="地位Ⅰ",INDEX(幹材積成長量!$I$7:$K$148,MATCH((【入力】吸収量・排出量算定シート!$H198+(【入力】吸収量・排出量算定シート!CI$17-【入力】吸収量・排出量算定シート!$CF$17)),幹材積成長量!$I$7:$I$148,0),MATCH(【入力】吸収量・排出量算定シート!$G198,幹材積成長量!$I$7:$K$7,0)),IF($F198="地位Ⅲ",INDEX(幹材積成長量!$O$7:$Q$148,MATCH((【入力】吸収量・排出量算定シート!$H198+(【入力】吸収量・排出量算定シート!CI$17-【入力】吸収量・排出量算定シート!$CF$17)),幹材積成長量!$O$7:$O$148,0),MATCH(【入力】吸収量・排出量算定シート!$G198,幹材積成長量!$O$7:$Q$7,0)),INDEX(幹材積成長量!$L$7:$N$148,MATCH((【入力】吸収量・排出量算定シート!$H198+(【入力】吸収量・排出量算定シート!CI$17-【入力】吸収量・排出量算定シート!$CF$17)),幹材積成長量!$L$7:$L$148,0),MATCH(【入力】吸収量・排出量算定シート!$G198,幹材積成長量!$L$7:$N$7,0)))),0)</f>
        <v>0</v>
      </c>
      <c r="CJ198" s="2">
        <f>IFERROR(IF($F198="地位Ⅰ",INDEX(幹材積成長量!$I$7:$K$148,MATCH((【入力】吸収量・排出量算定シート!$H198+(【入力】吸収量・排出量算定シート!CJ$17-【入力】吸収量・排出量算定シート!$CF$17)),幹材積成長量!$I$7:$I$148,0),MATCH(【入力】吸収量・排出量算定シート!$G198,幹材積成長量!$I$7:$K$7,0)),IF($F198="地位Ⅲ",INDEX(幹材積成長量!$O$7:$Q$148,MATCH((【入力】吸収量・排出量算定シート!$H198+(【入力】吸収量・排出量算定シート!CJ$17-【入力】吸収量・排出量算定シート!$CF$17)),幹材積成長量!$O$7:$O$148,0),MATCH(【入力】吸収量・排出量算定シート!$G198,幹材積成長量!$O$7:$Q$7,0)),INDEX(幹材積成長量!$L$7:$N$148,MATCH((【入力】吸収量・排出量算定シート!$H198+(【入力】吸収量・排出量算定シート!CJ$17-【入力】吸収量・排出量算定シート!$CF$17)),幹材積成長量!$L$7:$L$148,0),MATCH(【入力】吸収量・排出量算定シート!$G198,幹材積成長量!$L$7:$N$7,0)))),0)</f>
        <v>0</v>
      </c>
      <c r="CK198" s="2">
        <f>IFERROR(IF($F198="地位Ⅰ",INDEX(幹材積成長量!$I$7:$K$148,MATCH((【入力】吸収量・排出量算定シート!$H198+(【入力】吸収量・排出量算定シート!CK$17-【入力】吸収量・排出量算定シート!$CF$17)),幹材積成長量!$I$7:$I$148,0),MATCH(【入力】吸収量・排出量算定シート!$G198,幹材積成長量!$I$7:$K$7,0)),IF($F198="地位Ⅲ",INDEX(幹材積成長量!$O$7:$Q$148,MATCH((【入力】吸収量・排出量算定シート!$H198+(【入力】吸収量・排出量算定シート!CK$17-【入力】吸収量・排出量算定シート!$CF$17)),幹材積成長量!$O$7:$O$148,0),MATCH(【入力】吸収量・排出量算定シート!$G198,幹材積成長量!$O$7:$Q$7,0)),INDEX(幹材積成長量!$L$7:$N$148,MATCH((【入力】吸収量・排出量算定シート!$H198+(【入力】吸収量・排出量算定シート!CK$17-【入力】吸収量・排出量算定シート!$CF$17)),幹材積成長量!$L$7:$L$148,0),MATCH(【入力】吸収量・排出量算定シート!$G198,幹材積成長量!$L$7:$N$7,0)))),0)</f>
        <v>0</v>
      </c>
      <c r="CL198" s="2">
        <f>IFERROR(IF($F198="地位Ⅰ",INDEX(幹材積成長量!$I$7:$K$148,MATCH((【入力】吸収量・排出量算定シート!$H198+(【入力】吸収量・排出量算定シート!CL$17-【入力】吸収量・排出量算定シート!$CF$17)),幹材積成長量!$I$7:$I$148,0),MATCH(【入力】吸収量・排出量算定シート!$G198,幹材積成長量!$I$7:$K$7,0)),IF($F198="地位Ⅲ",INDEX(幹材積成長量!$O$7:$Q$148,MATCH((【入力】吸収量・排出量算定シート!$H198+(【入力】吸収量・排出量算定シート!CL$17-【入力】吸収量・排出量算定シート!$CF$17)),幹材積成長量!$O$7:$O$148,0),MATCH(【入力】吸収量・排出量算定シート!$G198,幹材積成長量!$O$7:$Q$7,0)),INDEX(幹材積成長量!$L$7:$N$148,MATCH((【入力】吸収量・排出量算定シート!$H198+(【入力】吸収量・排出量算定シート!CL$17-【入力】吸収量・排出量算定シート!$CF$17)),幹材積成長量!$L$7:$L$148,0),MATCH(【入力】吸収量・排出量算定シート!$G198,幹材積成長量!$L$7:$N$7,0)))),0)</f>
        <v>0</v>
      </c>
      <c r="CM198" s="2">
        <f>IFERROR(IF($F198="地位Ⅰ",INDEX(幹材積成長量!$I$7:$K$148,MATCH((【入力】吸収量・排出量算定シート!$H198+(【入力】吸収量・排出量算定シート!CM$17-【入力】吸収量・排出量算定シート!$CF$17)),幹材積成長量!$I$7:$I$148,0),MATCH(【入力】吸収量・排出量算定シート!$G198,幹材積成長量!$I$7:$K$7,0)),IF($F198="地位Ⅲ",INDEX(幹材積成長量!$O$7:$Q$148,MATCH((【入力】吸収量・排出量算定シート!$H198+(【入力】吸収量・排出量算定シート!CM$17-【入力】吸収量・排出量算定シート!$CF$17)),幹材積成長量!$O$7:$O$148,0),MATCH(【入力】吸収量・排出量算定シート!$G198,幹材積成長量!$O$7:$Q$7,0)),INDEX(幹材積成長量!$L$7:$N$148,MATCH((【入力】吸収量・排出量算定シート!$H198+(【入力】吸収量・排出量算定シート!CM$17-【入力】吸収量・排出量算定シート!$CF$17)),幹材積成長量!$L$7:$L$148,0),MATCH(【入力】吸収量・排出量算定シート!$G198,幹材積成長量!$L$7:$N$7,0)))),0)</f>
        <v>0</v>
      </c>
      <c r="CN198" s="2">
        <f>IFERROR(IF($F198="地位Ⅰ",INDEX(幹材積成長量!$I$7:$K$148,MATCH((【入力】吸収量・排出量算定シート!$H198+(【入力】吸収量・排出量算定シート!CN$17-【入力】吸収量・排出量算定シート!$CF$17)),幹材積成長量!$I$7:$I$148,0),MATCH(【入力】吸収量・排出量算定シート!$G198,幹材積成長量!$I$7:$K$7,0)),IF($F198="地位Ⅲ",INDEX(幹材積成長量!$O$7:$Q$148,MATCH((【入力】吸収量・排出量算定シート!$H198+(【入力】吸収量・排出量算定シート!CN$17-【入力】吸収量・排出量算定シート!$CF$17)),幹材積成長量!$O$7:$O$148,0),MATCH(【入力】吸収量・排出量算定シート!$G198,幹材積成長量!$O$7:$Q$7,0)),INDEX(幹材積成長量!$L$7:$N$148,MATCH((【入力】吸収量・排出量算定シート!$H198+(【入力】吸収量・排出量算定シート!CN$17-【入力】吸収量・排出量算定シート!$CF$17)),幹材積成長量!$L$7:$L$148,0),MATCH(【入力】吸収量・排出量算定シート!$G198,幹材積成長量!$L$7:$N$7,0)))),0)</f>
        <v>0</v>
      </c>
      <c r="CO198" s="2">
        <f>IFERROR(IF($F198="地位Ⅰ",INDEX(幹材積成長量!$I$7:$K$148,MATCH((【入力】吸収量・排出量算定シート!$H198+(【入力】吸収量・排出量算定シート!CO$17-【入力】吸収量・排出量算定シート!$CF$17)),幹材積成長量!$I$7:$I$148,0),MATCH(【入力】吸収量・排出量算定シート!$G198,幹材積成長量!$I$7:$K$7,0)),IF($F198="地位Ⅲ",INDEX(幹材積成長量!$O$7:$Q$148,MATCH((【入力】吸収量・排出量算定シート!$H198+(【入力】吸収量・排出量算定シート!CO$17-【入力】吸収量・排出量算定シート!$CF$17)),幹材積成長量!$O$7:$O$148,0),MATCH(【入力】吸収量・排出量算定シート!$G198,幹材積成長量!$O$7:$Q$7,0)),INDEX(幹材積成長量!$L$7:$N$148,MATCH((【入力】吸収量・排出量算定シート!$H198+(【入力】吸収量・排出量算定シート!CO$17-【入力】吸収量・排出量算定シート!$CF$17)),幹材積成長量!$L$7:$L$148,0),MATCH(【入力】吸収量・排出量算定シート!$G198,幹材積成長量!$L$7:$N$7,0)))),0)</f>
        <v>0</v>
      </c>
      <c r="CP198" s="2">
        <f>IFERROR(IF($F198="地位Ⅰ",INDEX(幹材積成長量!$I$7:$K$148,MATCH((【入力】吸収量・排出量算定シート!$H198+(【入力】吸収量・排出量算定シート!CP$17-【入力】吸収量・排出量算定シート!$CF$17)),幹材積成長量!$I$7:$I$148,0),MATCH(【入力】吸収量・排出量算定シート!$G198,幹材積成長量!$I$7:$K$7,0)),IF($F198="地位Ⅲ",INDEX(幹材積成長量!$O$7:$Q$148,MATCH((【入力】吸収量・排出量算定シート!$H198+(【入力】吸収量・排出量算定シート!CP$17-【入力】吸収量・排出量算定シート!$CF$17)),幹材積成長量!$O$7:$O$148,0),MATCH(【入力】吸収量・排出量算定シート!$G198,幹材積成長量!$O$7:$Q$7,0)),INDEX(幹材積成長量!$L$7:$N$148,MATCH((【入力】吸収量・排出量算定シート!$H198+(【入力】吸収量・排出量算定シート!CP$17-【入力】吸収量・排出量算定シート!$CF$17)),幹材積成長量!$L$7:$L$148,0),MATCH(【入力】吸収量・排出量算定シート!$G198,幹材積成長量!$L$7:$N$7,0)))),0)</f>
        <v>0</v>
      </c>
      <c r="CQ198" s="2">
        <f>IFERROR(IF($F198="地位Ⅰ",INDEX(幹材積成長量!$I$7:$K$148,MATCH((【入力】吸収量・排出量算定シート!$H198+(【入力】吸収量・排出量算定シート!CQ$17-【入力】吸収量・排出量算定シート!$CF$17)),幹材積成長量!$I$7:$I$148,0),MATCH(【入力】吸収量・排出量算定シート!$G198,幹材積成長量!$I$7:$K$7,0)),IF($F198="地位Ⅲ",INDEX(幹材積成長量!$O$7:$Q$148,MATCH((【入力】吸収量・排出量算定シート!$H198+(【入力】吸収量・排出量算定シート!CQ$17-【入力】吸収量・排出量算定シート!$CF$17)),幹材積成長量!$O$7:$O$148,0),MATCH(【入力】吸収量・排出量算定シート!$G198,幹材積成長量!$O$7:$Q$7,0)),INDEX(幹材積成長量!$L$7:$N$148,MATCH((【入力】吸収量・排出量算定シート!$H198+(【入力】吸収量・排出量算定シート!CQ$17-【入力】吸収量・排出量算定シート!$CF$17)),幹材積成長量!$L$7:$L$148,0),MATCH(【入力】吸収量・排出量算定シート!$G198,幹材積成長量!$L$7:$N$7,0)))),0)</f>
        <v>0</v>
      </c>
      <c r="CR198" s="2">
        <f>IFERROR(IF($F198="地位Ⅰ",INDEX(幹材積成長量!$I$7:$K$148,MATCH((【入力】吸収量・排出量算定シート!$H198+(【入力】吸収量・排出量算定シート!CR$17-【入力】吸収量・排出量算定シート!$CF$17)),幹材積成長量!$I$7:$I$148,0),MATCH(【入力】吸収量・排出量算定シート!$G198,幹材積成長量!$I$7:$K$7,0)),IF($F198="地位Ⅲ",INDEX(幹材積成長量!$O$7:$Q$148,MATCH((【入力】吸収量・排出量算定シート!$H198+(【入力】吸収量・排出量算定シート!CR$17-【入力】吸収量・排出量算定シート!$CF$17)),幹材積成長量!$O$7:$O$148,0),MATCH(【入力】吸収量・排出量算定シート!$G198,幹材積成長量!$O$7:$Q$7,0)),INDEX(幹材積成長量!$L$7:$N$148,MATCH((【入力】吸収量・排出量算定シート!$H198+(【入力】吸収量・排出量算定シート!CR$17-【入力】吸収量・排出量算定シート!$CF$17)),幹材積成長量!$L$7:$L$148,0),MATCH(【入力】吸収量・排出量算定シート!$G198,幹材積成長量!$L$7:$N$7,0)))),0)</f>
        <v>0</v>
      </c>
      <c r="CS198" s="2">
        <f>IFERROR(IF($F198="地位Ⅰ",INDEX(幹材積成長量!$I$7:$K$148,MATCH((【入力】吸収量・排出量算定シート!$H198+(【入力】吸収量・排出量算定シート!CS$17-【入力】吸収量・排出量算定シート!$CF$17)),幹材積成長量!$I$7:$I$148,0),MATCH(【入力】吸収量・排出量算定シート!$G198,幹材積成長量!$I$7:$K$7,0)),IF($F198="地位Ⅲ",INDEX(幹材積成長量!$O$7:$Q$148,MATCH((【入力】吸収量・排出量算定シート!$H198+(【入力】吸収量・排出量算定シート!CS$17-【入力】吸収量・排出量算定シート!$CF$17)),幹材積成長量!$O$7:$O$148,0),MATCH(【入力】吸収量・排出量算定シート!$G198,幹材積成長量!$O$7:$Q$7,0)),INDEX(幹材積成長量!$L$7:$N$148,MATCH((【入力】吸収量・排出量算定シート!$H198+(【入力】吸収量・排出量算定シート!CS$17-【入力】吸収量・排出量算定シート!$CF$17)),幹材積成長量!$L$7:$L$148,0),MATCH(【入力】吸収量・排出量算定シート!$G198,幹材積成長量!$L$7:$N$7,0)))),0)</f>
        <v>0</v>
      </c>
      <c r="CT198" s="2">
        <f>IFERROR(IF($F198="地位Ⅰ",INDEX(幹材積成長量!$I$7:$K$148,MATCH((【入力】吸収量・排出量算定シート!$H198+(【入力】吸収量・排出量算定シート!CT$17-【入力】吸収量・排出量算定シート!$CF$17)),幹材積成長量!$I$7:$I$148,0),MATCH(【入力】吸収量・排出量算定シート!$G198,幹材積成長量!$I$7:$K$7,0)),IF($F198="地位Ⅲ",INDEX(幹材積成長量!$O$7:$Q$148,MATCH((【入力】吸収量・排出量算定シート!$H198+(【入力】吸収量・排出量算定シート!CT$17-【入力】吸収量・排出量算定シート!$CF$17)),幹材積成長量!$O$7:$O$148,0),MATCH(【入力】吸収量・排出量算定シート!$G198,幹材積成長量!$O$7:$Q$7,0)),INDEX(幹材積成長量!$L$7:$N$148,MATCH((【入力】吸収量・排出量算定シート!$H198+(【入力】吸収量・排出量算定シート!CT$17-【入力】吸収量・排出量算定シート!$CF$17)),幹材積成長量!$L$7:$L$148,0),MATCH(【入力】吸収量・排出量算定シート!$G198,幹材積成長量!$L$7:$N$7,0)))),0)</f>
        <v>0</v>
      </c>
      <c r="CU198" s="2">
        <f>IFERROR(IF($F198="地位Ⅰ",INDEX(幹材積成長量!$I$7:$K$148,MATCH((【入力】吸収量・排出量算定シート!$H198+(【入力】吸収量・排出量算定シート!CU$17-【入力】吸収量・排出量算定シート!$CF$17)),幹材積成長量!$I$7:$I$148,0),MATCH(【入力】吸収量・排出量算定シート!$G198,幹材積成長量!$I$7:$K$7,0)),IF($F198="地位Ⅲ",INDEX(幹材積成長量!$O$7:$Q$148,MATCH((【入力】吸収量・排出量算定シート!$H198+(【入力】吸収量・排出量算定シート!CU$17-【入力】吸収量・排出量算定シート!$CF$17)),幹材積成長量!$O$7:$O$148,0),MATCH(【入力】吸収量・排出量算定シート!$G198,幹材積成長量!$O$7:$Q$7,0)),INDEX(幹材積成長量!$L$7:$N$148,MATCH((【入力】吸収量・排出量算定シート!$H198+(【入力】吸収量・排出量算定シート!CU$17-【入力】吸収量・排出量算定シート!$CF$17)),幹材積成長量!$L$7:$L$148,0),MATCH(【入力】吸収量・排出量算定シート!$G198,幹材積成長量!$L$7:$N$7,0)))),0)</f>
        <v>0</v>
      </c>
      <c r="CV198" s="2">
        <f>IFERROR(IF($F198="地位Ⅰ",INDEX(幹材積成長量!$I$7:$K$148,MATCH((【入力】吸収量・排出量算定シート!$H198+(【入力】吸収量・排出量算定シート!CV$17-【入力】吸収量・排出量算定シート!$CF$17)),幹材積成長量!$I$7:$I$148,0),MATCH(【入力】吸収量・排出量算定シート!$G198,幹材積成長量!$I$7:$K$7,0)),IF($F198="地位Ⅲ",INDEX(幹材積成長量!$O$7:$Q$148,MATCH((【入力】吸収量・排出量算定シート!$H198+(【入力】吸収量・排出量算定シート!CV$17-【入力】吸収量・排出量算定シート!$CF$17)),幹材積成長量!$O$7:$O$148,0),MATCH(【入力】吸収量・排出量算定シート!$G198,幹材積成長量!$O$7:$Q$7,0)),INDEX(幹材積成長量!$L$7:$N$148,MATCH((【入力】吸収量・排出量算定シート!$H198+(【入力】吸収量・排出量算定シート!CV$17-【入力】吸収量・排出量算定シート!$CF$17)),幹材積成長量!$L$7:$L$148,0),MATCH(【入力】吸収量・排出量算定シート!$G198,幹材積成長量!$L$7:$N$7,0)))),0)</f>
        <v>0</v>
      </c>
      <c r="CW198" s="2">
        <f t="shared" si="352"/>
        <v>0</v>
      </c>
      <c r="CX198" s="2">
        <f t="shared" si="353"/>
        <v>0</v>
      </c>
      <c r="CY198" s="2">
        <f t="shared" si="354"/>
        <v>0</v>
      </c>
      <c r="CZ198" s="2">
        <f t="shared" si="355"/>
        <v>0</v>
      </c>
      <c r="DA198" s="2">
        <f t="shared" si="356"/>
        <v>0</v>
      </c>
      <c r="DB198" s="2">
        <f t="shared" si="357"/>
        <v>0</v>
      </c>
      <c r="DC198" s="2">
        <f t="shared" si="358"/>
        <v>0</v>
      </c>
      <c r="DD198" s="2">
        <f t="shared" si="359"/>
        <v>0</v>
      </c>
      <c r="DE198" s="2">
        <f t="shared" si="360"/>
        <v>0</v>
      </c>
      <c r="DF198" s="2">
        <f t="shared" si="361"/>
        <v>0</v>
      </c>
      <c r="DG198" s="2">
        <f t="shared" si="362"/>
        <v>0</v>
      </c>
      <c r="DH198" s="2">
        <f t="shared" si="363"/>
        <v>0</v>
      </c>
      <c r="DI198" s="2">
        <f t="shared" si="364"/>
        <v>0</v>
      </c>
      <c r="DJ198" s="2">
        <f t="shared" si="365"/>
        <v>0</v>
      </c>
      <c r="DK198" s="2">
        <f t="shared" si="366"/>
        <v>0</v>
      </c>
      <c r="DL198" s="2">
        <f t="shared" si="367"/>
        <v>0</v>
      </c>
      <c r="DM198" s="2">
        <f t="shared" si="368"/>
        <v>0</v>
      </c>
      <c r="DN198" s="187">
        <f>IFERROR(IF($F198="地位Ⅰ",INDEX(幹材積成長量!$AE$7:$AG$14,8,MATCH(【入力】吸収量・排出量算定シート!$G198,幹材積成長量!$AE$7:$AG$7,0)),IF($F198="地位Ⅲ",INDEX(幹材積成長量!$AK$7:$AM$14,8,MATCH(【入力】吸収量・排出量算定シート!$G198,幹材積成長量!$AK$7:$AM$7,0)),INDEX(幹材積成長量!$AH$7:$AJ$14,8,MATCH(【入力】吸収量・排出量算定シート!$G198,幹材積成長量!$AH$7:$AJ$7,0)))),0)</f>
        <v>0</v>
      </c>
      <c r="DO198" s="187">
        <f>IFERROR(IF($F198="地位Ⅰ",INDEX(幹材積成長量!$AE$7:$AG$14,8,MATCH(【入力】吸収量・排出量算定シート!$G198,幹材積成長量!$AE$7:$AG$7,0)),IF($F198="地位Ⅲ",INDEX(幹材積成長量!$AK$7:$AM$14,8,MATCH(【入力】吸収量・排出量算定シート!$G198,幹材積成長量!$AK$7:$AM$7,0)),INDEX(幹材積成長量!$AH$7:$AJ$14,8,MATCH(【入力】吸収量・排出量算定シート!$G198,幹材積成長量!$AH$7:$AJ$7,0)))),0)</f>
        <v>0</v>
      </c>
      <c r="DP198" s="187">
        <f>IFERROR(IF($F198="地位Ⅰ",INDEX(幹材積成長量!$AE$7:$AG$14,8,MATCH(【入力】吸収量・排出量算定シート!$G198,幹材積成長量!$AE$7:$AG$7,0)),IF($F198="地位Ⅲ",INDEX(幹材積成長量!$AK$7:$AM$14,8,MATCH(【入力】吸収量・排出量算定シート!$G198,幹材積成長量!$AK$7:$AM$7,0)),INDEX(幹材積成長量!$AH$7:$AJ$14,8,MATCH(【入力】吸収量・排出量算定シート!$G198,幹材積成長量!$AH$7:$AJ$7,0)))),0)</f>
        <v>0</v>
      </c>
      <c r="DQ198" s="187">
        <f>IFERROR(IF($F198="地位Ⅰ",INDEX(幹材積成長量!$AE$7:$AG$14,8,MATCH(【入力】吸収量・排出量算定シート!$G198,幹材積成長量!$AE$7:$AG$7,0)),IF($F198="地位Ⅲ",INDEX(幹材積成長量!$AK$7:$AM$14,8,MATCH(【入力】吸収量・排出量算定シート!$G198,幹材積成長量!$AK$7:$AM$7,0)),INDEX(幹材積成長量!$AH$7:$AJ$14,8,MATCH(【入力】吸収量・排出量算定シート!$G198,幹材積成長量!$AH$7:$AJ$7,0)))),0)</f>
        <v>0</v>
      </c>
      <c r="DR198" s="187">
        <f>IFERROR(IF($F198="地位Ⅰ",INDEX(幹材積成長量!$AE$7:$AG$14,8,MATCH(【入力】吸収量・排出量算定シート!$G198,幹材積成長量!$AE$7:$AG$7,0)),IF($F198="地位Ⅲ",INDEX(幹材積成長量!$AK$7:$AM$14,8,MATCH(【入力】吸収量・排出量算定シート!$G198,幹材積成長量!$AK$7:$AM$7,0)),INDEX(幹材積成長量!$AH$7:$AJ$14,8,MATCH(【入力】吸収量・排出量算定シート!$G198,幹材積成長量!$AH$7:$AJ$7,0)))),0)</f>
        <v>0</v>
      </c>
      <c r="DS198" s="187">
        <f>IFERROR(IF($F198="地位Ⅰ",INDEX(幹材積成長量!$AE$7:$AG$14,8,MATCH(【入力】吸収量・排出量算定シート!$G198,幹材積成長量!$AE$7:$AG$7,0)),IF($F198="地位Ⅲ",INDEX(幹材積成長量!$AK$7:$AM$14,8,MATCH(【入力】吸収量・排出量算定シート!$G198,幹材積成長量!$AK$7:$AM$7,0)),INDEX(幹材積成長量!$AH$7:$AJ$14,8,MATCH(【入力】吸収量・排出量算定シート!$G198,幹材積成長量!$AH$7:$AJ$7,0)))),0)</f>
        <v>0</v>
      </c>
      <c r="DT198" s="187">
        <f>IFERROR(IF($F198="地位Ⅰ",INDEX(幹材積成長量!$AE$7:$AG$14,8,MATCH(【入力】吸収量・排出量算定シート!$G198,幹材積成長量!$AE$7:$AG$7,0)),IF($F198="地位Ⅲ",INDEX(幹材積成長量!$AK$7:$AM$14,8,MATCH(【入力】吸収量・排出量算定シート!$G198,幹材積成長量!$AK$7:$AM$7,0)),INDEX(幹材積成長量!$AH$7:$AJ$14,8,MATCH(【入力】吸収量・排出量算定シート!$G198,幹材積成長量!$AH$7:$AJ$7,0)))),0)</f>
        <v>0</v>
      </c>
      <c r="DU198" s="187">
        <f>IFERROR(IF($F198="地位Ⅰ",INDEX(幹材積成長量!$AE$7:$AG$14,8,MATCH(【入力】吸収量・排出量算定シート!$G198,幹材積成長量!$AE$7:$AG$7,0)),IF($F198="地位Ⅲ",INDEX(幹材積成長量!$AK$7:$AM$14,8,MATCH(【入力】吸収量・排出量算定シート!$G198,幹材積成長量!$AK$7:$AM$7,0)),INDEX(幹材積成長量!$AH$7:$AJ$14,8,MATCH(【入力】吸収量・排出量算定シート!$G198,幹材積成長量!$AH$7:$AJ$7,0)))),0)</f>
        <v>0</v>
      </c>
      <c r="DV198" s="187">
        <f>IFERROR(IF($F198="地位Ⅰ",INDEX(幹材積成長量!$AE$7:$AG$14,8,MATCH(【入力】吸収量・排出量算定シート!$G198,幹材積成長量!$AE$7:$AG$7,0)),IF($F198="地位Ⅲ",INDEX(幹材積成長量!$AK$7:$AM$14,8,MATCH(【入力】吸収量・排出量算定シート!$G198,幹材積成長量!$AK$7:$AM$7,0)),INDEX(幹材積成長量!$AH$7:$AJ$14,8,MATCH(【入力】吸収量・排出量算定シート!$G198,幹材積成長量!$AH$7:$AJ$7,0)))),0)</f>
        <v>0</v>
      </c>
      <c r="DW198" s="187">
        <f>IFERROR(IF($F198="地位Ⅰ",INDEX(幹材積成長量!$AE$7:$AG$14,8,MATCH(【入力】吸収量・排出量算定シート!$G198,幹材積成長量!$AE$7:$AG$7,0)),IF($F198="地位Ⅲ",INDEX(幹材積成長量!$AK$7:$AM$14,8,MATCH(【入力】吸収量・排出量算定シート!$G198,幹材積成長量!$AK$7:$AM$7,0)),INDEX(幹材積成長量!$AH$7:$AJ$14,8,MATCH(【入力】吸収量・排出量算定シート!$G198,幹材積成長量!$AH$7:$AJ$7,0)))),0)</f>
        <v>0</v>
      </c>
      <c r="DX198" s="187">
        <f>IFERROR(IF($F198="地位Ⅰ",INDEX(幹材積成長量!$AE$7:$AG$14,8,MATCH(【入力】吸収量・排出量算定シート!$G198,幹材積成長量!$AE$7:$AG$7,0)),IF($F198="地位Ⅲ",INDEX(幹材積成長量!$AK$7:$AM$14,8,MATCH(【入力】吸収量・排出量算定シート!$G198,幹材積成長量!$AK$7:$AM$7,0)),INDEX(幹材積成長量!$AH$7:$AJ$14,8,MATCH(【入力】吸収量・排出量算定シート!$G198,幹材積成長量!$AH$7:$AJ$7,0)))),0)</f>
        <v>0</v>
      </c>
      <c r="DY198" s="187">
        <f>IFERROR(IF($F198="地位Ⅰ",INDEX(幹材積成長量!$AE$7:$AG$14,8,MATCH(【入力】吸収量・排出量算定シート!$G198,幹材積成長量!$AE$7:$AG$7,0)),IF($F198="地位Ⅲ",INDEX(幹材積成長量!$AK$7:$AM$14,8,MATCH(【入力】吸収量・排出量算定シート!$G198,幹材積成長量!$AK$7:$AM$7,0)),INDEX(幹材積成長量!$AH$7:$AJ$14,8,MATCH(【入力】吸収量・排出量算定シート!$G198,幹材積成長量!$AH$7:$AJ$7,0)))),0)</f>
        <v>0</v>
      </c>
      <c r="DZ198" s="187">
        <f>IFERROR(IF($F198="地位Ⅰ",INDEX(幹材積成長量!$AE$7:$AG$14,8,MATCH(【入力】吸収量・排出量算定シート!$G198,幹材積成長量!$AE$7:$AG$7,0)),IF($F198="地位Ⅲ",INDEX(幹材積成長量!$AK$7:$AM$14,8,MATCH(【入力】吸収量・排出量算定シート!$G198,幹材積成長量!$AK$7:$AM$7,0)),INDEX(幹材積成長量!$AH$7:$AJ$14,8,MATCH(【入力】吸収量・排出量算定シート!$G198,幹材積成長量!$AH$7:$AJ$7,0)))),0)</f>
        <v>0</v>
      </c>
      <c r="EA198" s="187">
        <f>IFERROR(IF($F198="地位Ⅰ",INDEX(幹材積成長量!$AE$7:$AG$14,8,MATCH(【入力】吸収量・排出量算定シート!$G198,幹材積成長量!$AE$7:$AG$7,0)),IF($F198="地位Ⅲ",INDEX(幹材積成長量!$AK$7:$AM$14,8,MATCH(【入力】吸収量・排出量算定シート!$G198,幹材積成長量!$AK$7:$AM$7,0)),INDEX(幹材積成長量!$AH$7:$AJ$14,8,MATCH(【入力】吸収量・排出量算定シート!$G198,幹材積成長量!$AH$7:$AJ$7,0)))),0)</f>
        <v>0</v>
      </c>
      <c r="EB198" s="187">
        <f>IFERROR(IF($F198="地位Ⅰ",INDEX(幹材積成長量!$AE$7:$AG$14,8,MATCH(【入力】吸収量・排出量算定シート!$G198,幹材積成長量!$AE$7:$AG$7,0)),IF($F198="地位Ⅲ",INDEX(幹材積成長量!$AK$7:$AM$14,8,MATCH(【入力】吸収量・排出量算定シート!$G198,幹材積成長量!$AK$7:$AM$7,0)),INDEX(幹材積成長量!$AH$7:$AJ$14,8,MATCH(【入力】吸収量・排出量算定シート!$G198,幹材積成長量!$AH$7:$AJ$7,0)))),0)</f>
        <v>0</v>
      </c>
      <c r="EC198" s="187">
        <f>IFERROR(IF($F198="地位Ⅰ",INDEX(幹材積成長量!$AE$7:$AG$14,8,MATCH(【入力】吸収量・排出量算定シート!$G198,幹材積成長量!$AE$7:$AG$7,0)),IF($F198="地位Ⅲ",INDEX(幹材積成長量!$AK$7:$AM$14,8,MATCH(【入力】吸収量・排出量算定シート!$G198,幹材積成長量!$AK$7:$AM$7,0)),INDEX(幹材積成長量!$AH$7:$AJ$14,8,MATCH(【入力】吸収量・排出量算定シート!$G198,幹材積成長量!$AH$7:$AJ$7,0)))),0)</f>
        <v>0</v>
      </c>
      <c r="ED198" s="186">
        <f t="shared" si="369"/>
        <v>0</v>
      </c>
      <c r="EE198" s="186">
        <f t="shared" si="370"/>
        <v>0</v>
      </c>
      <c r="EF198" s="186">
        <f t="shared" si="371"/>
        <v>0</v>
      </c>
      <c r="EG198" s="186">
        <f t="shared" si="372"/>
        <v>0</v>
      </c>
      <c r="EH198" s="186">
        <f t="shared" si="373"/>
        <v>0</v>
      </c>
      <c r="EI198" s="186">
        <f t="shared" si="374"/>
        <v>0</v>
      </c>
      <c r="EJ198" s="186">
        <f t="shared" si="375"/>
        <v>0</v>
      </c>
      <c r="EK198" s="186">
        <f t="shared" si="376"/>
        <v>0</v>
      </c>
      <c r="EL198" s="186">
        <f t="shared" si="377"/>
        <v>0</v>
      </c>
      <c r="EM198" s="186">
        <f t="shared" si="378"/>
        <v>0</v>
      </c>
      <c r="EN198" s="186">
        <f t="shared" si="379"/>
        <v>0</v>
      </c>
      <c r="EO198" s="186">
        <f t="shared" si="380"/>
        <v>0</v>
      </c>
      <c r="EP198" s="186">
        <f t="shared" si="381"/>
        <v>0</v>
      </c>
      <c r="EQ198" s="186">
        <f t="shared" si="382"/>
        <v>0</v>
      </c>
      <c r="ER198" s="186">
        <f t="shared" si="383"/>
        <v>0</v>
      </c>
      <c r="ES198" s="186">
        <f t="shared" si="384"/>
        <v>0</v>
      </c>
      <c r="ET198" s="186">
        <f t="shared" si="385"/>
        <v>0</v>
      </c>
    </row>
    <row r="199" spans="2:150" x14ac:dyDescent="0.3">
      <c r="B199" s="3"/>
      <c r="C199" s="3"/>
      <c r="D199" s="3"/>
      <c r="E199" s="3"/>
      <c r="G199" s="217"/>
      <c r="J199" s="3"/>
      <c r="M199" s="187">
        <f>IFERROR(IF($F199="地位Ⅰ",INDEX(幹材積成長量!$S$7:$U$148,MATCH(【入力】吸収量・排出量算定シート!$H199+(M$17-$M$17),幹材積成長量!$S$7:$S$148,0),MATCH($G199,幹材積成長量!$S$7:$U$7,0)),IF($F199="地位Ⅲ",INDEX(幹材積成長量!$Y$7:$AA$148,MATCH(【入力】吸収量・排出量算定シート!$H199+(M$17-$M$17),幹材積成長量!$Y$7:$Y$148,0),MATCH($G199,幹材積成長量!$Y$7:$AA$7,0)),INDEX(幹材積成長量!$V$7:$X$148,MATCH(【入力】吸収量・排出量算定シート!$H199+(M$17-$M$17),幹材積成長量!$V$7:$V$148,0),MATCH($G199,幹材積成長量!$V$7:$X$7,0)))),0)</f>
        <v>0</v>
      </c>
      <c r="N199" s="187">
        <f>IFERROR(IF($F199="地位Ⅰ",INDEX(幹材積成長量!$S$7:$U$148,MATCH(【入力】吸収量・排出量算定シート!$H199+(N$17-$M$17),幹材積成長量!$S$7:$S$148,0),MATCH($G199,幹材積成長量!$S$7:$U$7,0)),IF($F199="地位Ⅲ",INDEX(幹材積成長量!$Y$7:$AA$148,MATCH(【入力】吸収量・排出量算定シート!$H199+(N$17-$M$17),幹材積成長量!$Y$7:$Y$148,0),MATCH($G199,幹材積成長量!$Y$7:$AA$7,0)),INDEX(幹材積成長量!$V$7:$X$148,MATCH(【入力】吸収量・排出量算定シート!$H199+(N$17-$M$17),幹材積成長量!$V$7:$V$148,0),MATCH($G199,幹材積成長量!$V$7:$X$7,0)))),0)</f>
        <v>0</v>
      </c>
      <c r="O199" s="187">
        <f>IFERROR(IF($F199="地位Ⅰ",INDEX(幹材積成長量!$S$7:$U$148,MATCH(【入力】吸収量・排出量算定シート!$H199+(O$17-$M$17),幹材積成長量!$S$7:$S$148,0),MATCH($G199,幹材積成長量!$S$7:$U$7,0)),IF($F199="地位Ⅲ",INDEX(幹材積成長量!$Y$7:$AA$148,MATCH(【入力】吸収量・排出量算定シート!$H199+(O$17-$M$17),幹材積成長量!$Y$7:$Y$148,0),MATCH($G199,幹材積成長量!$Y$7:$AA$7,0)),INDEX(幹材積成長量!$V$7:$X$148,MATCH(【入力】吸収量・排出量算定シート!$H199+(O$17-$M$17),幹材積成長量!$V$7:$V$148,0),MATCH($G199,幹材積成長量!$V$7:$X$7,0)))),0)</f>
        <v>0</v>
      </c>
      <c r="P199" s="187">
        <f>IFERROR(IF($F199="地位Ⅰ",INDEX(幹材積成長量!$S$7:$U$148,MATCH(【入力】吸収量・排出量算定シート!$H199+(P$17-$M$17),幹材積成長量!$S$7:$S$148,0),MATCH($G199,幹材積成長量!$S$7:$U$7,0)),IF($F199="地位Ⅲ",INDEX(幹材積成長量!$Y$7:$AA$148,MATCH(【入力】吸収量・排出量算定シート!$H199+(P$17-$M$17),幹材積成長量!$Y$7:$Y$148,0),MATCH($G199,幹材積成長量!$Y$7:$AA$7,0)),INDEX(幹材積成長量!$V$7:$X$148,MATCH(【入力】吸収量・排出量算定シート!$H199+(P$17-$M$17),幹材積成長量!$V$7:$V$148,0),MATCH($G199,幹材積成長量!$V$7:$X$7,0)))),0)</f>
        <v>0</v>
      </c>
      <c r="Q199" s="187">
        <f>IFERROR(IF($F199="地位Ⅰ",INDEX(幹材積成長量!$S$7:$U$148,MATCH(【入力】吸収量・排出量算定シート!$H199+(Q$17-$M$17),幹材積成長量!$S$7:$S$148,0),MATCH($G199,幹材積成長量!$S$7:$U$7,0)),IF($F199="地位Ⅲ",INDEX(幹材積成長量!$Y$7:$AA$148,MATCH(【入力】吸収量・排出量算定シート!$H199+(Q$17-$M$17),幹材積成長量!$Y$7:$Y$148,0),MATCH($G199,幹材積成長量!$Y$7:$AA$7,0)),INDEX(幹材積成長量!$V$7:$X$148,MATCH(【入力】吸収量・排出量算定シート!$H199+(Q$17-$M$17),幹材積成長量!$V$7:$V$148,0),MATCH($G199,幹材積成長量!$V$7:$X$7,0)))),0)</f>
        <v>0</v>
      </c>
      <c r="R199" s="187">
        <f>IFERROR(IF($F199="地位Ⅰ",INDEX(幹材積成長量!$S$7:$U$148,MATCH(【入力】吸収量・排出量算定シート!$H199+(R$17-$M$17),幹材積成長量!$S$7:$S$148,0),MATCH($G199,幹材積成長量!$S$7:$U$7,0)),IF($F199="地位Ⅲ",INDEX(幹材積成長量!$Y$7:$AA$148,MATCH(【入力】吸収量・排出量算定シート!$H199+(R$17-$M$17),幹材積成長量!$Y$7:$Y$148,0),MATCH($G199,幹材積成長量!$Y$7:$AA$7,0)),INDEX(幹材積成長量!$V$7:$X$148,MATCH(【入力】吸収量・排出量算定シート!$H199+(R$17-$M$17),幹材積成長量!$V$7:$V$148,0),MATCH($G199,幹材積成長量!$V$7:$X$7,0)))),0)</f>
        <v>0</v>
      </c>
      <c r="S199" s="187">
        <f>IFERROR(IF($F199="地位Ⅰ",INDEX(幹材積成長量!$S$7:$U$148,MATCH(【入力】吸収量・排出量算定シート!$H199+(S$17-$M$17),幹材積成長量!$S$7:$S$148,0),MATCH($G199,幹材積成長量!$S$7:$U$7,0)),IF($F199="地位Ⅲ",INDEX(幹材積成長量!$Y$7:$AA$148,MATCH(【入力】吸収量・排出量算定シート!$H199+(S$17-$M$17),幹材積成長量!$Y$7:$Y$148,0),MATCH($G199,幹材積成長量!$Y$7:$AA$7,0)),INDEX(幹材積成長量!$V$7:$X$148,MATCH(【入力】吸収量・排出量算定シート!$H199+(S$17-$M$17),幹材積成長量!$V$7:$V$148,0),MATCH($G199,幹材積成長量!$V$7:$X$7,0)))),0)</f>
        <v>0</v>
      </c>
      <c r="T199" s="187">
        <f>IFERROR(IF($F199="地位Ⅰ",INDEX(幹材積成長量!$S$7:$U$148,MATCH(【入力】吸収量・排出量算定シート!$H199+(T$17-$M$17),幹材積成長量!$S$7:$S$148,0),MATCH($G199,幹材積成長量!$S$7:$U$7,0)),IF($F199="地位Ⅲ",INDEX(幹材積成長量!$Y$7:$AA$148,MATCH(【入力】吸収量・排出量算定シート!$H199+(T$17-$M$17),幹材積成長量!$Y$7:$Y$148,0),MATCH($G199,幹材積成長量!$Y$7:$AA$7,0)),INDEX(幹材積成長量!$V$7:$X$148,MATCH(【入力】吸収量・排出量算定シート!$H199+(T$17-$M$17),幹材積成長量!$V$7:$V$148,0),MATCH($G199,幹材積成長量!$V$7:$X$7,0)))),0)</f>
        <v>0</v>
      </c>
      <c r="U199" s="187">
        <f>IFERROR(IF($F199="地位Ⅰ",INDEX(幹材積成長量!$S$7:$U$148,MATCH(【入力】吸収量・排出量算定シート!$H199+(U$17-$M$17),幹材積成長量!$S$7:$S$148,0),MATCH($G199,幹材積成長量!$S$7:$U$7,0)),IF($F199="地位Ⅲ",INDEX(幹材積成長量!$Y$7:$AA$148,MATCH(【入力】吸収量・排出量算定シート!$H199+(U$17-$M$17),幹材積成長量!$Y$7:$Y$148,0),MATCH($G199,幹材積成長量!$Y$7:$AA$7,0)),INDEX(幹材積成長量!$V$7:$X$148,MATCH(【入力】吸収量・排出量算定シート!$H199+(U$17-$M$17),幹材積成長量!$V$7:$V$148,0),MATCH($G199,幹材積成長量!$V$7:$X$7,0)))),0)</f>
        <v>0</v>
      </c>
      <c r="V199" s="187">
        <f>IFERROR(IF($F199="地位Ⅰ",INDEX(幹材積成長量!$S$7:$U$148,MATCH(【入力】吸収量・排出量算定シート!$H199+(V$17-$M$17),幹材積成長量!$S$7:$S$148,0),MATCH($G199,幹材積成長量!$S$7:$U$7,0)),IF($F199="地位Ⅲ",INDEX(幹材積成長量!$Y$7:$AA$148,MATCH(【入力】吸収量・排出量算定シート!$H199+(V$17-$M$17),幹材積成長量!$Y$7:$Y$148,0),MATCH($G199,幹材積成長量!$Y$7:$AA$7,0)),INDEX(幹材積成長量!$V$7:$X$148,MATCH(【入力】吸収量・排出量算定シート!$H199+(V$17-$M$17),幹材積成長量!$V$7:$V$148,0),MATCH($G199,幹材積成長量!$V$7:$X$7,0)))),0)</f>
        <v>0</v>
      </c>
      <c r="W199" s="187">
        <f>IFERROR(IF($F199="地位Ⅰ",INDEX(幹材積成長量!$S$7:$U$148,MATCH(【入力】吸収量・排出量算定シート!$H199+(W$17-$M$17),幹材積成長量!$S$7:$S$148,0),MATCH($G199,幹材積成長量!$S$7:$U$7,0)),IF($F199="地位Ⅲ",INDEX(幹材積成長量!$Y$7:$AA$148,MATCH(【入力】吸収量・排出量算定シート!$H199+(W$17-$M$17),幹材積成長量!$Y$7:$Y$148,0),MATCH($G199,幹材積成長量!$Y$7:$AA$7,0)),INDEX(幹材積成長量!$V$7:$X$148,MATCH(【入力】吸収量・排出量算定シート!$H199+(W$17-$M$17),幹材積成長量!$V$7:$V$148,0),MATCH($G199,幹材積成長量!$V$7:$X$7,0)))),0)</f>
        <v>0</v>
      </c>
      <c r="X199" s="187">
        <f>IFERROR(IF($F199="地位Ⅰ",INDEX(幹材積成長量!$S$7:$U$148,MATCH(【入力】吸収量・排出量算定シート!$H199+(X$17-$M$17),幹材積成長量!$S$7:$S$148,0),MATCH($G199,幹材積成長量!$S$7:$U$7,0)),IF($F199="地位Ⅲ",INDEX(幹材積成長量!$Y$7:$AA$148,MATCH(【入力】吸収量・排出量算定シート!$H199+(X$17-$M$17),幹材積成長量!$Y$7:$Y$148,0),MATCH($G199,幹材積成長量!$Y$7:$AA$7,0)),INDEX(幹材積成長量!$V$7:$X$148,MATCH(【入力】吸収量・排出量算定シート!$H199+(X$17-$M$17),幹材積成長量!$V$7:$V$148,0),MATCH($G199,幹材積成長量!$V$7:$X$7,0)))),0)</f>
        <v>0</v>
      </c>
      <c r="Y199" s="187">
        <f>IFERROR(IF($F199="地位Ⅰ",INDEX(幹材積成長量!$S$7:$U$148,MATCH(【入力】吸収量・排出量算定シート!$H199+(Y$17-$M$17),幹材積成長量!$S$7:$S$148,0),MATCH($G199,幹材積成長量!$S$7:$U$7,0)),IF($F199="地位Ⅲ",INDEX(幹材積成長量!$Y$7:$AA$148,MATCH(【入力】吸収量・排出量算定シート!$H199+(Y$17-$M$17),幹材積成長量!$Y$7:$Y$148,0),MATCH($G199,幹材積成長量!$Y$7:$AA$7,0)),INDEX(幹材積成長量!$V$7:$X$148,MATCH(【入力】吸収量・排出量算定シート!$H199+(Y$17-$M$17),幹材積成長量!$V$7:$V$148,0),MATCH($G199,幹材積成長量!$V$7:$X$7,0)))),0)</f>
        <v>0</v>
      </c>
      <c r="Z199" s="187">
        <f>IFERROR(IF($F199="地位Ⅰ",INDEX(幹材積成長量!$S$7:$U$148,MATCH(【入力】吸収量・排出量算定シート!$H199+(Z$17-$M$17),幹材積成長量!$S$7:$S$148,0),MATCH($G199,幹材積成長量!$S$7:$U$7,0)),IF($F199="地位Ⅲ",INDEX(幹材積成長量!$Y$7:$AA$148,MATCH(【入力】吸収量・排出量算定シート!$H199+(Z$17-$M$17),幹材積成長量!$Y$7:$Y$148,0),MATCH($G199,幹材積成長量!$Y$7:$AA$7,0)),INDEX(幹材積成長量!$V$7:$X$148,MATCH(【入力】吸収量・排出量算定シート!$H199+(Z$17-$M$17),幹材積成長量!$V$7:$V$148,0),MATCH($G199,幹材積成長量!$V$7:$X$7,0)))),0)</f>
        <v>0</v>
      </c>
      <c r="AA199" s="187">
        <f>IFERROR(IF($F199="地位Ⅰ",INDEX(幹材積成長量!$S$7:$U$148,MATCH(【入力】吸収量・排出量算定シート!$H199+(AA$17-$M$17),幹材積成長量!$S$7:$S$148,0),MATCH($G199,幹材積成長量!$S$7:$U$7,0)),IF($F199="地位Ⅲ",INDEX(幹材積成長量!$Y$7:$AA$148,MATCH(【入力】吸収量・排出量算定シート!$H199+(AA$17-$M$17),幹材積成長量!$Y$7:$Y$148,0),MATCH($G199,幹材積成長量!$Y$7:$AA$7,0)),INDEX(幹材積成長量!$V$7:$X$148,MATCH(【入力】吸収量・排出量算定シート!$H199+(AA$17-$M$17),幹材積成長量!$V$7:$V$148,0),MATCH($G199,幹材積成長量!$V$7:$X$7,0)))),0)</f>
        <v>0</v>
      </c>
      <c r="AB199" s="187">
        <f>IFERROR(IF($F199="地位Ⅰ",INDEX(幹材積成長量!$S$7:$U$148,MATCH(【入力】吸収量・排出量算定シート!$H199+(AB$17-$M$17),幹材積成長量!$S$7:$S$148,0),MATCH($G199,幹材積成長量!$S$7:$U$7,0)),IF($F199="地位Ⅲ",INDEX(幹材積成長量!$Y$7:$AA$148,MATCH(【入力】吸収量・排出量算定シート!$H199+(AB$17-$M$17),幹材積成長量!$Y$7:$Y$148,0),MATCH($G199,幹材積成長量!$Y$7:$AA$7,0)),INDEX(幹材積成長量!$V$7:$X$148,MATCH(【入力】吸収量・排出量算定シート!$H199+(AB$17-$M$17),幹材積成長量!$V$7:$V$148,0),MATCH($G199,幹材積成長量!$V$7:$X$7,0)))),0)</f>
        <v>0</v>
      </c>
      <c r="AC199" s="187">
        <f>IFERROR(IF($F199="地位Ⅰ",INDEX(幹材積成長量!$S$7:$U$148,MATCH(【入力】吸収量・排出量算定シート!$H199+(AC$17-$M$17),幹材積成長量!$S$7:$S$148,0),MATCH($G199,幹材積成長量!$S$7:$U$7,0)),IF($F199="地位Ⅲ",INDEX(幹材積成長量!$Y$7:$AA$148,MATCH(【入力】吸収量・排出量算定シート!$H199+(AC$17-$M$17),幹材積成長量!$Y$7:$Y$148,0),MATCH($G199,幹材積成長量!$Y$7:$AA$7,0)),INDEX(幹材積成長量!$V$7:$X$148,MATCH(【入力】吸収量・排出量算定シート!$H199+(AC$17-$M$17),幹材積成長量!$V$7:$V$148,0),MATCH($G199,幹材積成長量!$V$7:$X$7,0)))),0)</f>
        <v>0</v>
      </c>
      <c r="AD199" s="2">
        <f>IFERROR(INDEX('BEF（拡大係数）'!$A$4:$AO$154,MATCH(【入力】吸収量・排出量算定シート!$H199,'BEF（拡大係数）'!$A$4:$A$154,0),MATCH($G199,'BEF（拡大係数）'!$A$4:$AO$4,0)),0)</f>
        <v>0</v>
      </c>
      <c r="AE199" s="2">
        <f>IFERROR(INDEX('BEF（拡大係数）'!$A$4:$AO$154,MATCH(【入力】吸収量・排出量算定シート!$H199,'BEF（拡大係数）'!$A$4:$A$154,0),MATCH($G199,'BEF（拡大係数）'!$A$4:$AO$4,0)),0)</f>
        <v>0</v>
      </c>
      <c r="AF199" s="2">
        <f>IFERROR(INDEX('BEF（拡大係数）'!$A$4:$AO$154,MATCH(【入力】吸収量・排出量算定シート!$H199,'BEF（拡大係数）'!$A$4:$A$154,0),MATCH($G199,'BEF（拡大係数）'!$A$4:$AO$4,0)),0)</f>
        <v>0</v>
      </c>
      <c r="AG199" s="2">
        <f>IFERROR(INDEX('BEF（拡大係数）'!$A$4:$AO$154,MATCH(【入力】吸収量・排出量算定シート!$H199,'BEF（拡大係数）'!$A$4:$A$154,0),MATCH($G199,'BEF（拡大係数）'!$A$4:$AO$4,0)),0)</f>
        <v>0</v>
      </c>
      <c r="AH199" s="2">
        <f>IFERROR(INDEX('BEF（拡大係数）'!$A$4:$AO$154,MATCH(【入力】吸収量・排出量算定シート!$H199,'BEF（拡大係数）'!$A$4:$A$154,0),MATCH($G199,'BEF（拡大係数）'!$A$4:$AO$4,0)),0)</f>
        <v>0</v>
      </c>
      <c r="AI199" s="2">
        <f>IFERROR(INDEX('BEF（拡大係数）'!$A$4:$AO$154,MATCH(【入力】吸収量・排出量算定シート!$H199,'BEF（拡大係数）'!$A$4:$A$154,0),MATCH($G199,'BEF（拡大係数）'!$A$4:$AO$4,0)),0)</f>
        <v>0</v>
      </c>
      <c r="AJ199" s="2">
        <f>IFERROR(INDEX('BEF（拡大係数）'!$A$4:$AO$154,MATCH(【入力】吸収量・排出量算定シート!$H199,'BEF（拡大係数）'!$A$4:$A$154,0),MATCH($G199,'BEF（拡大係数）'!$A$4:$AO$4,0)),0)</f>
        <v>0</v>
      </c>
      <c r="AK199" s="2">
        <f>IFERROR(INDEX('BEF（拡大係数）'!$A$4:$AO$154,MATCH(【入力】吸収量・排出量算定シート!$H199,'BEF（拡大係数）'!$A$4:$A$154,0),MATCH($G199,'BEF（拡大係数）'!$A$4:$AO$4,0)),0)</f>
        <v>0</v>
      </c>
      <c r="AL199" s="2">
        <f>IFERROR(INDEX('BEF（拡大係数）'!$A$4:$AO$154,MATCH(【入力】吸収量・排出量算定シート!$H199,'BEF（拡大係数）'!$A$4:$A$154,0),MATCH($G199,'BEF（拡大係数）'!$A$4:$AO$4,0)),0)</f>
        <v>0</v>
      </c>
      <c r="AM199" s="2">
        <f>IFERROR(INDEX('BEF（拡大係数）'!$A$4:$AO$154,MATCH(【入力】吸収量・排出量算定シート!$H199,'BEF（拡大係数）'!$A$4:$A$154,0),MATCH($G199,'BEF（拡大係数）'!$A$4:$AO$4,0)),0)</f>
        <v>0</v>
      </c>
      <c r="AN199" s="2">
        <f>IFERROR(INDEX('BEF（拡大係数）'!$A$4:$AO$154,MATCH(【入力】吸収量・排出量算定シート!$H199,'BEF（拡大係数）'!$A$4:$A$154,0),MATCH($G199,'BEF（拡大係数）'!$A$4:$AO$4,0)),0)</f>
        <v>0</v>
      </c>
      <c r="AO199" s="2">
        <f>IFERROR(INDEX('BEF（拡大係数）'!$A$4:$AO$154,MATCH(【入力】吸収量・排出量算定シート!$H199,'BEF（拡大係数）'!$A$4:$A$154,0),MATCH($G199,'BEF（拡大係数）'!$A$4:$AO$4,0)),0)</f>
        <v>0</v>
      </c>
      <c r="AP199" s="2">
        <f>IFERROR(INDEX('BEF（拡大係数）'!$A$4:$AO$154,MATCH(【入力】吸収量・排出量算定シート!$H199,'BEF（拡大係数）'!$A$4:$A$154,0),MATCH($G199,'BEF（拡大係数）'!$A$4:$AO$4,0)),0)</f>
        <v>0</v>
      </c>
      <c r="AQ199" s="2">
        <f>IFERROR(INDEX('BEF（拡大係数）'!$A$4:$AO$154,MATCH(【入力】吸収量・排出量算定シート!$H199,'BEF（拡大係数）'!$A$4:$A$154,0),MATCH($G199,'BEF（拡大係数）'!$A$4:$AO$4,0)),0)</f>
        <v>0</v>
      </c>
      <c r="AR199" s="2">
        <f>IFERROR(INDEX('BEF（拡大係数）'!$A$4:$AO$154,MATCH(【入力】吸収量・排出量算定シート!$H199,'BEF（拡大係数）'!$A$4:$A$154,0),MATCH($G199,'BEF（拡大係数）'!$A$4:$AO$4,0)),0)</f>
        <v>0</v>
      </c>
      <c r="AS199" s="2">
        <f>IFERROR(INDEX('BEF（拡大係数）'!$A$4:$AO$154,MATCH(【入力】吸収量・排出量算定シート!$H199,'BEF（拡大係数）'!$A$4:$A$154,0),MATCH($G199,'BEF（拡大係数）'!$A$4:$AO$4,0)),0)</f>
        <v>0</v>
      </c>
      <c r="AT199" s="2">
        <f>IFERROR(INDEX('BEF（拡大係数）'!$A$4:$AO$154,MATCH(【入力】吸収量・排出量算定シート!$H199,'BEF（拡大係数）'!$A$4:$A$154,0),MATCH($G199,'BEF（拡大係数）'!$A$4:$AO$4,0)),0)</f>
        <v>0</v>
      </c>
      <c r="AU199" s="2">
        <f>IFERROR(VLOOKUP($G199,パラメータ_オリジナル!$B$6:$G$45,4,FALSE),0)</f>
        <v>0</v>
      </c>
      <c r="AV199" s="2">
        <f>IFERROR(VLOOKUP($G199,パラメータ_オリジナル!$B$6:$G$45,5,FALSE),0)</f>
        <v>0</v>
      </c>
      <c r="AW199" s="2">
        <f>IFERROR(VLOOKUP($G199,パラメータ_オリジナル!$B$6:$G$45,6,FALSE),0)</f>
        <v>0</v>
      </c>
      <c r="AX199" s="125">
        <f t="shared" si="318"/>
        <v>0</v>
      </c>
      <c r="AY199" s="125">
        <f t="shared" si="319"/>
        <v>0</v>
      </c>
      <c r="AZ199" s="125">
        <f t="shared" si="320"/>
        <v>0</v>
      </c>
      <c r="BA199" s="125">
        <f t="shared" si="321"/>
        <v>0</v>
      </c>
      <c r="BB199" s="125">
        <f t="shared" si="322"/>
        <v>0</v>
      </c>
      <c r="BC199" s="125">
        <f t="shared" si="323"/>
        <v>0</v>
      </c>
      <c r="BD199" s="125">
        <f t="shared" si="324"/>
        <v>0</v>
      </c>
      <c r="BE199" s="125">
        <f t="shared" si="325"/>
        <v>0</v>
      </c>
      <c r="BF199" s="125">
        <f t="shared" si="326"/>
        <v>0</v>
      </c>
      <c r="BG199" s="125">
        <f t="shared" si="327"/>
        <v>0</v>
      </c>
      <c r="BH199" s="125">
        <f t="shared" si="328"/>
        <v>0</v>
      </c>
      <c r="BI199" s="125">
        <f t="shared" si="329"/>
        <v>0</v>
      </c>
      <c r="BJ199" s="125">
        <f t="shared" si="330"/>
        <v>0</v>
      </c>
      <c r="BK199" s="125">
        <f t="shared" si="331"/>
        <v>0</v>
      </c>
      <c r="BL199" s="125">
        <f t="shared" si="332"/>
        <v>0</v>
      </c>
      <c r="BM199" s="125">
        <f t="shared" si="333"/>
        <v>0</v>
      </c>
      <c r="BN199" s="125">
        <f t="shared" si="334"/>
        <v>0</v>
      </c>
      <c r="BO199" s="125">
        <f t="shared" si="335"/>
        <v>0</v>
      </c>
      <c r="BP199" s="125">
        <f t="shared" si="336"/>
        <v>0</v>
      </c>
      <c r="BQ199" s="125">
        <f t="shared" si="337"/>
        <v>0</v>
      </c>
      <c r="BR199" s="125">
        <f t="shared" si="338"/>
        <v>0</v>
      </c>
      <c r="BS199" s="125">
        <f t="shared" si="339"/>
        <v>0</v>
      </c>
      <c r="BT199" s="125">
        <f t="shared" si="340"/>
        <v>0</v>
      </c>
      <c r="BU199" s="125">
        <f t="shared" si="341"/>
        <v>0</v>
      </c>
      <c r="BV199" s="125">
        <f t="shared" si="342"/>
        <v>0</v>
      </c>
      <c r="BW199" s="125">
        <f t="shared" si="343"/>
        <v>0</v>
      </c>
      <c r="BX199" s="125">
        <f t="shared" si="344"/>
        <v>0</v>
      </c>
      <c r="BY199" s="125">
        <f t="shared" si="345"/>
        <v>0</v>
      </c>
      <c r="BZ199" s="125">
        <f t="shared" si="346"/>
        <v>0</v>
      </c>
      <c r="CA199" s="125">
        <f t="shared" si="347"/>
        <v>0</v>
      </c>
      <c r="CB199" s="125">
        <f t="shared" si="348"/>
        <v>0</v>
      </c>
      <c r="CC199" s="125">
        <f t="shared" si="349"/>
        <v>0</v>
      </c>
      <c r="CD199" s="125">
        <f t="shared" si="350"/>
        <v>0</v>
      </c>
      <c r="CE199" s="125">
        <f t="shared" si="351"/>
        <v>0</v>
      </c>
      <c r="CF199" s="2">
        <f>IFERROR(IF($F199="地位Ⅰ",INDEX(幹材積成長量!$I$7:$K$148,MATCH((【入力】吸収量・排出量算定シート!$H199+(【入力】吸収量・排出量算定シート!CF$17-【入力】吸収量・排出量算定シート!$CF$17)),幹材積成長量!$I$7:$I$148,0),MATCH(【入力】吸収量・排出量算定シート!$G199,幹材積成長量!$I$7:$K$7,0)),IF($F199="地位Ⅲ",INDEX(幹材積成長量!$O$7:$Q$148,MATCH((【入力】吸収量・排出量算定シート!$H199+(【入力】吸収量・排出量算定シート!CF$17-【入力】吸収量・排出量算定シート!$CF$17)),幹材積成長量!$O$7:$O$148,0),MATCH(【入力】吸収量・排出量算定シート!$G199,幹材積成長量!$O$7:$Q$7,0)),INDEX(幹材積成長量!$L$7:$N$148,MATCH((【入力】吸収量・排出量算定シート!$H199+(【入力】吸収量・排出量算定シート!CF$17-【入力】吸収量・排出量算定シート!$CF$17)),幹材積成長量!$L$7:$L$148,0),MATCH(【入力】吸収量・排出量算定シート!$G199,幹材積成長量!$L$7:$N$7,0)))),0)</f>
        <v>0</v>
      </c>
      <c r="CG199" s="2">
        <f>IFERROR(IF($F199="地位Ⅰ",INDEX(幹材積成長量!$I$7:$K$148,MATCH((【入力】吸収量・排出量算定シート!$H199+(【入力】吸収量・排出量算定シート!CG$17-【入力】吸収量・排出量算定シート!$CF$17)),幹材積成長量!$I$7:$I$148,0),MATCH(【入力】吸収量・排出量算定シート!$G199,幹材積成長量!$I$7:$K$7,0)),IF($F199="地位Ⅲ",INDEX(幹材積成長量!$O$7:$Q$148,MATCH((【入力】吸収量・排出量算定シート!$H199+(【入力】吸収量・排出量算定シート!CG$17-【入力】吸収量・排出量算定シート!$CF$17)),幹材積成長量!$O$7:$O$148,0),MATCH(【入力】吸収量・排出量算定シート!$G199,幹材積成長量!$O$7:$Q$7,0)),INDEX(幹材積成長量!$L$7:$N$148,MATCH((【入力】吸収量・排出量算定シート!$H199+(【入力】吸収量・排出量算定シート!CG$17-【入力】吸収量・排出量算定シート!$CF$17)),幹材積成長量!$L$7:$L$148,0),MATCH(【入力】吸収量・排出量算定シート!$G199,幹材積成長量!$L$7:$N$7,0)))),0)</f>
        <v>0</v>
      </c>
      <c r="CH199" s="2">
        <f>IFERROR(IF($F199="地位Ⅰ",INDEX(幹材積成長量!$I$7:$K$148,MATCH((【入力】吸収量・排出量算定シート!$H199+(【入力】吸収量・排出量算定シート!CH$17-【入力】吸収量・排出量算定シート!$CF$17)),幹材積成長量!$I$7:$I$148,0),MATCH(【入力】吸収量・排出量算定シート!$G199,幹材積成長量!$I$7:$K$7,0)),IF($F199="地位Ⅲ",INDEX(幹材積成長量!$O$7:$Q$148,MATCH((【入力】吸収量・排出量算定シート!$H199+(【入力】吸収量・排出量算定シート!CH$17-【入力】吸収量・排出量算定シート!$CF$17)),幹材積成長量!$O$7:$O$148,0),MATCH(【入力】吸収量・排出量算定シート!$G199,幹材積成長量!$O$7:$Q$7,0)),INDEX(幹材積成長量!$L$7:$N$148,MATCH((【入力】吸収量・排出量算定シート!$H199+(【入力】吸収量・排出量算定シート!CH$17-【入力】吸収量・排出量算定シート!$CF$17)),幹材積成長量!$L$7:$L$148,0),MATCH(【入力】吸収量・排出量算定シート!$G199,幹材積成長量!$L$7:$N$7,0)))),0)</f>
        <v>0</v>
      </c>
      <c r="CI199" s="2">
        <f>IFERROR(IF($F199="地位Ⅰ",INDEX(幹材積成長量!$I$7:$K$148,MATCH((【入力】吸収量・排出量算定シート!$H199+(【入力】吸収量・排出量算定シート!CI$17-【入力】吸収量・排出量算定シート!$CF$17)),幹材積成長量!$I$7:$I$148,0),MATCH(【入力】吸収量・排出量算定シート!$G199,幹材積成長量!$I$7:$K$7,0)),IF($F199="地位Ⅲ",INDEX(幹材積成長量!$O$7:$Q$148,MATCH((【入力】吸収量・排出量算定シート!$H199+(【入力】吸収量・排出量算定シート!CI$17-【入力】吸収量・排出量算定シート!$CF$17)),幹材積成長量!$O$7:$O$148,0),MATCH(【入力】吸収量・排出量算定シート!$G199,幹材積成長量!$O$7:$Q$7,0)),INDEX(幹材積成長量!$L$7:$N$148,MATCH((【入力】吸収量・排出量算定シート!$H199+(【入力】吸収量・排出量算定シート!CI$17-【入力】吸収量・排出量算定シート!$CF$17)),幹材積成長量!$L$7:$L$148,0),MATCH(【入力】吸収量・排出量算定シート!$G199,幹材積成長量!$L$7:$N$7,0)))),0)</f>
        <v>0</v>
      </c>
      <c r="CJ199" s="2">
        <f>IFERROR(IF($F199="地位Ⅰ",INDEX(幹材積成長量!$I$7:$K$148,MATCH((【入力】吸収量・排出量算定シート!$H199+(【入力】吸収量・排出量算定シート!CJ$17-【入力】吸収量・排出量算定シート!$CF$17)),幹材積成長量!$I$7:$I$148,0),MATCH(【入力】吸収量・排出量算定シート!$G199,幹材積成長量!$I$7:$K$7,0)),IF($F199="地位Ⅲ",INDEX(幹材積成長量!$O$7:$Q$148,MATCH((【入力】吸収量・排出量算定シート!$H199+(【入力】吸収量・排出量算定シート!CJ$17-【入力】吸収量・排出量算定シート!$CF$17)),幹材積成長量!$O$7:$O$148,0),MATCH(【入力】吸収量・排出量算定シート!$G199,幹材積成長量!$O$7:$Q$7,0)),INDEX(幹材積成長量!$L$7:$N$148,MATCH((【入力】吸収量・排出量算定シート!$H199+(【入力】吸収量・排出量算定シート!CJ$17-【入力】吸収量・排出量算定シート!$CF$17)),幹材積成長量!$L$7:$L$148,0),MATCH(【入力】吸収量・排出量算定シート!$G199,幹材積成長量!$L$7:$N$7,0)))),0)</f>
        <v>0</v>
      </c>
      <c r="CK199" s="2">
        <f>IFERROR(IF($F199="地位Ⅰ",INDEX(幹材積成長量!$I$7:$K$148,MATCH((【入力】吸収量・排出量算定シート!$H199+(【入力】吸収量・排出量算定シート!CK$17-【入力】吸収量・排出量算定シート!$CF$17)),幹材積成長量!$I$7:$I$148,0),MATCH(【入力】吸収量・排出量算定シート!$G199,幹材積成長量!$I$7:$K$7,0)),IF($F199="地位Ⅲ",INDEX(幹材積成長量!$O$7:$Q$148,MATCH((【入力】吸収量・排出量算定シート!$H199+(【入力】吸収量・排出量算定シート!CK$17-【入力】吸収量・排出量算定シート!$CF$17)),幹材積成長量!$O$7:$O$148,0),MATCH(【入力】吸収量・排出量算定シート!$G199,幹材積成長量!$O$7:$Q$7,0)),INDEX(幹材積成長量!$L$7:$N$148,MATCH((【入力】吸収量・排出量算定シート!$H199+(【入力】吸収量・排出量算定シート!CK$17-【入力】吸収量・排出量算定シート!$CF$17)),幹材積成長量!$L$7:$L$148,0),MATCH(【入力】吸収量・排出量算定シート!$G199,幹材積成長量!$L$7:$N$7,0)))),0)</f>
        <v>0</v>
      </c>
      <c r="CL199" s="2">
        <f>IFERROR(IF($F199="地位Ⅰ",INDEX(幹材積成長量!$I$7:$K$148,MATCH((【入力】吸収量・排出量算定シート!$H199+(【入力】吸収量・排出量算定シート!CL$17-【入力】吸収量・排出量算定シート!$CF$17)),幹材積成長量!$I$7:$I$148,0),MATCH(【入力】吸収量・排出量算定シート!$G199,幹材積成長量!$I$7:$K$7,0)),IF($F199="地位Ⅲ",INDEX(幹材積成長量!$O$7:$Q$148,MATCH((【入力】吸収量・排出量算定シート!$H199+(【入力】吸収量・排出量算定シート!CL$17-【入力】吸収量・排出量算定シート!$CF$17)),幹材積成長量!$O$7:$O$148,0),MATCH(【入力】吸収量・排出量算定シート!$G199,幹材積成長量!$O$7:$Q$7,0)),INDEX(幹材積成長量!$L$7:$N$148,MATCH((【入力】吸収量・排出量算定シート!$H199+(【入力】吸収量・排出量算定シート!CL$17-【入力】吸収量・排出量算定シート!$CF$17)),幹材積成長量!$L$7:$L$148,0),MATCH(【入力】吸収量・排出量算定シート!$G199,幹材積成長量!$L$7:$N$7,0)))),0)</f>
        <v>0</v>
      </c>
      <c r="CM199" s="2">
        <f>IFERROR(IF($F199="地位Ⅰ",INDEX(幹材積成長量!$I$7:$K$148,MATCH((【入力】吸収量・排出量算定シート!$H199+(【入力】吸収量・排出量算定シート!CM$17-【入力】吸収量・排出量算定シート!$CF$17)),幹材積成長量!$I$7:$I$148,0),MATCH(【入力】吸収量・排出量算定シート!$G199,幹材積成長量!$I$7:$K$7,0)),IF($F199="地位Ⅲ",INDEX(幹材積成長量!$O$7:$Q$148,MATCH((【入力】吸収量・排出量算定シート!$H199+(【入力】吸収量・排出量算定シート!CM$17-【入力】吸収量・排出量算定シート!$CF$17)),幹材積成長量!$O$7:$O$148,0),MATCH(【入力】吸収量・排出量算定シート!$G199,幹材積成長量!$O$7:$Q$7,0)),INDEX(幹材積成長量!$L$7:$N$148,MATCH((【入力】吸収量・排出量算定シート!$H199+(【入力】吸収量・排出量算定シート!CM$17-【入力】吸収量・排出量算定シート!$CF$17)),幹材積成長量!$L$7:$L$148,0),MATCH(【入力】吸収量・排出量算定シート!$G199,幹材積成長量!$L$7:$N$7,0)))),0)</f>
        <v>0</v>
      </c>
      <c r="CN199" s="2">
        <f>IFERROR(IF($F199="地位Ⅰ",INDEX(幹材積成長量!$I$7:$K$148,MATCH((【入力】吸収量・排出量算定シート!$H199+(【入力】吸収量・排出量算定シート!CN$17-【入力】吸収量・排出量算定シート!$CF$17)),幹材積成長量!$I$7:$I$148,0),MATCH(【入力】吸収量・排出量算定シート!$G199,幹材積成長量!$I$7:$K$7,0)),IF($F199="地位Ⅲ",INDEX(幹材積成長量!$O$7:$Q$148,MATCH((【入力】吸収量・排出量算定シート!$H199+(【入力】吸収量・排出量算定シート!CN$17-【入力】吸収量・排出量算定シート!$CF$17)),幹材積成長量!$O$7:$O$148,0),MATCH(【入力】吸収量・排出量算定シート!$G199,幹材積成長量!$O$7:$Q$7,0)),INDEX(幹材積成長量!$L$7:$N$148,MATCH((【入力】吸収量・排出量算定シート!$H199+(【入力】吸収量・排出量算定シート!CN$17-【入力】吸収量・排出量算定シート!$CF$17)),幹材積成長量!$L$7:$L$148,0),MATCH(【入力】吸収量・排出量算定シート!$G199,幹材積成長量!$L$7:$N$7,0)))),0)</f>
        <v>0</v>
      </c>
      <c r="CO199" s="2">
        <f>IFERROR(IF($F199="地位Ⅰ",INDEX(幹材積成長量!$I$7:$K$148,MATCH((【入力】吸収量・排出量算定シート!$H199+(【入力】吸収量・排出量算定シート!CO$17-【入力】吸収量・排出量算定シート!$CF$17)),幹材積成長量!$I$7:$I$148,0),MATCH(【入力】吸収量・排出量算定シート!$G199,幹材積成長量!$I$7:$K$7,0)),IF($F199="地位Ⅲ",INDEX(幹材積成長量!$O$7:$Q$148,MATCH((【入力】吸収量・排出量算定シート!$H199+(【入力】吸収量・排出量算定シート!CO$17-【入力】吸収量・排出量算定シート!$CF$17)),幹材積成長量!$O$7:$O$148,0),MATCH(【入力】吸収量・排出量算定シート!$G199,幹材積成長量!$O$7:$Q$7,0)),INDEX(幹材積成長量!$L$7:$N$148,MATCH((【入力】吸収量・排出量算定シート!$H199+(【入力】吸収量・排出量算定シート!CO$17-【入力】吸収量・排出量算定シート!$CF$17)),幹材積成長量!$L$7:$L$148,0),MATCH(【入力】吸収量・排出量算定シート!$G199,幹材積成長量!$L$7:$N$7,0)))),0)</f>
        <v>0</v>
      </c>
      <c r="CP199" s="2">
        <f>IFERROR(IF($F199="地位Ⅰ",INDEX(幹材積成長量!$I$7:$K$148,MATCH((【入力】吸収量・排出量算定シート!$H199+(【入力】吸収量・排出量算定シート!CP$17-【入力】吸収量・排出量算定シート!$CF$17)),幹材積成長量!$I$7:$I$148,0),MATCH(【入力】吸収量・排出量算定シート!$G199,幹材積成長量!$I$7:$K$7,0)),IF($F199="地位Ⅲ",INDEX(幹材積成長量!$O$7:$Q$148,MATCH((【入力】吸収量・排出量算定シート!$H199+(【入力】吸収量・排出量算定シート!CP$17-【入力】吸収量・排出量算定シート!$CF$17)),幹材積成長量!$O$7:$O$148,0),MATCH(【入力】吸収量・排出量算定シート!$G199,幹材積成長量!$O$7:$Q$7,0)),INDEX(幹材積成長量!$L$7:$N$148,MATCH((【入力】吸収量・排出量算定シート!$H199+(【入力】吸収量・排出量算定シート!CP$17-【入力】吸収量・排出量算定シート!$CF$17)),幹材積成長量!$L$7:$L$148,0),MATCH(【入力】吸収量・排出量算定シート!$G199,幹材積成長量!$L$7:$N$7,0)))),0)</f>
        <v>0</v>
      </c>
      <c r="CQ199" s="2">
        <f>IFERROR(IF($F199="地位Ⅰ",INDEX(幹材積成長量!$I$7:$K$148,MATCH((【入力】吸収量・排出量算定シート!$H199+(【入力】吸収量・排出量算定シート!CQ$17-【入力】吸収量・排出量算定シート!$CF$17)),幹材積成長量!$I$7:$I$148,0),MATCH(【入力】吸収量・排出量算定シート!$G199,幹材積成長量!$I$7:$K$7,0)),IF($F199="地位Ⅲ",INDEX(幹材積成長量!$O$7:$Q$148,MATCH((【入力】吸収量・排出量算定シート!$H199+(【入力】吸収量・排出量算定シート!CQ$17-【入力】吸収量・排出量算定シート!$CF$17)),幹材積成長量!$O$7:$O$148,0),MATCH(【入力】吸収量・排出量算定シート!$G199,幹材積成長量!$O$7:$Q$7,0)),INDEX(幹材積成長量!$L$7:$N$148,MATCH((【入力】吸収量・排出量算定シート!$H199+(【入力】吸収量・排出量算定シート!CQ$17-【入力】吸収量・排出量算定シート!$CF$17)),幹材積成長量!$L$7:$L$148,0),MATCH(【入力】吸収量・排出量算定シート!$G199,幹材積成長量!$L$7:$N$7,0)))),0)</f>
        <v>0</v>
      </c>
      <c r="CR199" s="2">
        <f>IFERROR(IF($F199="地位Ⅰ",INDEX(幹材積成長量!$I$7:$K$148,MATCH((【入力】吸収量・排出量算定シート!$H199+(【入力】吸収量・排出量算定シート!CR$17-【入力】吸収量・排出量算定シート!$CF$17)),幹材積成長量!$I$7:$I$148,0),MATCH(【入力】吸収量・排出量算定シート!$G199,幹材積成長量!$I$7:$K$7,0)),IF($F199="地位Ⅲ",INDEX(幹材積成長量!$O$7:$Q$148,MATCH((【入力】吸収量・排出量算定シート!$H199+(【入力】吸収量・排出量算定シート!CR$17-【入力】吸収量・排出量算定シート!$CF$17)),幹材積成長量!$O$7:$O$148,0),MATCH(【入力】吸収量・排出量算定シート!$G199,幹材積成長量!$O$7:$Q$7,0)),INDEX(幹材積成長量!$L$7:$N$148,MATCH((【入力】吸収量・排出量算定シート!$H199+(【入力】吸収量・排出量算定シート!CR$17-【入力】吸収量・排出量算定シート!$CF$17)),幹材積成長量!$L$7:$L$148,0),MATCH(【入力】吸収量・排出量算定シート!$G199,幹材積成長量!$L$7:$N$7,0)))),0)</f>
        <v>0</v>
      </c>
      <c r="CS199" s="2">
        <f>IFERROR(IF($F199="地位Ⅰ",INDEX(幹材積成長量!$I$7:$K$148,MATCH((【入力】吸収量・排出量算定シート!$H199+(【入力】吸収量・排出量算定シート!CS$17-【入力】吸収量・排出量算定シート!$CF$17)),幹材積成長量!$I$7:$I$148,0),MATCH(【入力】吸収量・排出量算定シート!$G199,幹材積成長量!$I$7:$K$7,0)),IF($F199="地位Ⅲ",INDEX(幹材積成長量!$O$7:$Q$148,MATCH((【入力】吸収量・排出量算定シート!$H199+(【入力】吸収量・排出量算定シート!CS$17-【入力】吸収量・排出量算定シート!$CF$17)),幹材積成長量!$O$7:$O$148,0),MATCH(【入力】吸収量・排出量算定シート!$G199,幹材積成長量!$O$7:$Q$7,0)),INDEX(幹材積成長量!$L$7:$N$148,MATCH((【入力】吸収量・排出量算定シート!$H199+(【入力】吸収量・排出量算定シート!CS$17-【入力】吸収量・排出量算定シート!$CF$17)),幹材積成長量!$L$7:$L$148,0),MATCH(【入力】吸収量・排出量算定シート!$G199,幹材積成長量!$L$7:$N$7,0)))),0)</f>
        <v>0</v>
      </c>
      <c r="CT199" s="2">
        <f>IFERROR(IF($F199="地位Ⅰ",INDEX(幹材積成長量!$I$7:$K$148,MATCH((【入力】吸収量・排出量算定シート!$H199+(【入力】吸収量・排出量算定シート!CT$17-【入力】吸収量・排出量算定シート!$CF$17)),幹材積成長量!$I$7:$I$148,0),MATCH(【入力】吸収量・排出量算定シート!$G199,幹材積成長量!$I$7:$K$7,0)),IF($F199="地位Ⅲ",INDEX(幹材積成長量!$O$7:$Q$148,MATCH((【入力】吸収量・排出量算定シート!$H199+(【入力】吸収量・排出量算定シート!CT$17-【入力】吸収量・排出量算定シート!$CF$17)),幹材積成長量!$O$7:$O$148,0),MATCH(【入力】吸収量・排出量算定シート!$G199,幹材積成長量!$O$7:$Q$7,0)),INDEX(幹材積成長量!$L$7:$N$148,MATCH((【入力】吸収量・排出量算定シート!$H199+(【入力】吸収量・排出量算定シート!CT$17-【入力】吸収量・排出量算定シート!$CF$17)),幹材積成長量!$L$7:$L$148,0),MATCH(【入力】吸収量・排出量算定シート!$G199,幹材積成長量!$L$7:$N$7,0)))),0)</f>
        <v>0</v>
      </c>
      <c r="CU199" s="2">
        <f>IFERROR(IF($F199="地位Ⅰ",INDEX(幹材積成長量!$I$7:$K$148,MATCH((【入力】吸収量・排出量算定シート!$H199+(【入力】吸収量・排出量算定シート!CU$17-【入力】吸収量・排出量算定シート!$CF$17)),幹材積成長量!$I$7:$I$148,0),MATCH(【入力】吸収量・排出量算定シート!$G199,幹材積成長量!$I$7:$K$7,0)),IF($F199="地位Ⅲ",INDEX(幹材積成長量!$O$7:$Q$148,MATCH((【入力】吸収量・排出量算定シート!$H199+(【入力】吸収量・排出量算定シート!CU$17-【入力】吸収量・排出量算定シート!$CF$17)),幹材積成長量!$O$7:$O$148,0),MATCH(【入力】吸収量・排出量算定シート!$G199,幹材積成長量!$O$7:$Q$7,0)),INDEX(幹材積成長量!$L$7:$N$148,MATCH((【入力】吸収量・排出量算定シート!$H199+(【入力】吸収量・排出量算定シート!CU$17-【入力】吸収量・排出量算定シート!$CF$17)),幹材積成長量!$L$7:$L$148,0),MATCH(【入力】吸収量・排出量算定シート!$G199,幹材積成長量!$L$7:$N$7,0)))),0)</f>
        <v>0</v>
      </c>
      <c r="CV199" s="2">
        <f>IFERROR(IF($F199="地位Ⅰ",INDEX(幹材積成長量!$I$7:$K$148,MATCH((【入力】吸収量・排出量算定シート!$H199+(【入力】吸収量・排出量算定シート!CV$17-【入力】吸収量・排出量算定シート!$CF$17)),幹材積成長量!$I$7:$I$148,0),MATCH(【入力】吸収量・排出量算定シート!$G199,幹材積成長量!$I$7:$K$7,0)),IF($F199="地位Ⅲ",INDEX(幹材積成長量!$O$7:$Q$148,MATCH((【入力】吸収量・排出量算定シート!$H199+(【入力】吸収量・排出量算定シート!CV$17-【入力】吸収量・排出量算定シート!$CF$17)),幹材積成長量!$O$7:$O$148,0),MATCH(【入力】吸収量・排出量算定シート!$G199,幹材積成長量!$O$7:$Q$7,0)),INDEX(幹材積成長量!$L$7:$N$148,MATCH((【入力】吸収量・排出量算定シート!$H199+(【入力】吸収量・排出量算定シート!CV$17-【入力】吸収量・排出量算定シート!$CF$17)),幹材積成長量!$L$7:$L$148,0),MATCH(【入力】吸収量・排出量算定シート!$G199,幹材積成長量!$L$7:$N$7,0)))),0)</f>
        <v>0</v>
      </c>
      <c r="CW199" s="2">
        <f t="shared" si="352"/>
        <v>0</v>
      </c>
      <c r="CX199" s="2">
        <f t="shared" si="353"/>
        <v>0</v>
      </c>
      <c r="CY199" s="2">
        <f t="shared" si="354"/>
        <v>0</v>
      </c>
      <c r="CZ199" s="2">
        <f t="shared" si="355"/>
        <v>0</v>
      </c>
      <c r="DA199" s="2">
        <f t="shared" si="356"/>
        <v>0</v>
      </c>
      <c r="DB199" s="2">
        <f t="shared" si="357"/>
        <v>0</v>
      </c>
      <c r="DC199" s="2">
        <f t="shared" si="358"/>
        <v>0</v>
      </c>
      <c r="DD199" s="2">
        <f t="shared" si="359"/>
        <v>0</v>
      </c>
      <c r="DE199" s="2">
        <f t="shared" si="360"/>
        <v>0</v>
      </c>
      <c r="DF199" s="2">
        <f t="shared" si="361"/>
        <v>0</v>
      </c>
      <c r="DG199" s="2">
        <f t="shared" si="362"/>
        <v>0</v>
      </c>
      <c r="DH199" s="2">
        <f t="shared" si="363"/>
        <v>0</v>
      </c>
      <c r="DI199" s="2">
        <f t="shared" si="364"/>
        <v>0</v>
      </c>
      <c r="DJ199" s="2">
        <f t="shared" si="365"/>
        <v>0</v>
      </c>
      <c r="DK199" s="2">
        <f t="shared" si="366"/>
        <v>0</v>
      </c>
      <c r="DL199" s="2">
        <f t="shared" si="367"/>
        <v>0</v>
      </c>
      <c r="DM199" s="2">
        <f t="shared" si="368"/>
        <v>0</v>
      </c>
      <c r="DN199" s="187">
        <f>IFERROR(IF($F199="地位Ⅰ",INDEX(幹材積成長量!$AE$7:$AG$14,8,MATCH(【入力】吸収量・排出量算定シート!$G199,幹材積成長量!$AE$7:$AG$7,0)),IF($F199="地位Ⅲ",INDEX(幹材積成長量!$AK$7:$AM$14,8,MATCH(【入力】吸収量・排出量算定シート!$G199,幹材積成長量!$AK$7:$AM$7,0)),INDEX(幹材積成長量!$AH$7:$AJ$14,8,MATCH(【入力】吸収量・排出量算定シート!$G199,幹材積成長量!$AH$7:$AJ$7,0)))),0)</f>
        <v>0</v>
      </c>
      <c r="DO199" s="187">
        <f>IFERROR(IF($F199="地位Ⅰ",INDEX(幹材積成長量!$AE$7:$AG$14,8,MATCH(【入力】吸収量・排出量算定シート!$G199,幹材積成長量!$AE$7:$AG$7,0)),IF($F199="地位Ⅲ",INDEX(幹材積成長量!$AK$7:$AM$14,8,MATCH(【入力】吸収量・排出量算定シート!$G199,幹材積成長量!$AK$7:$AM$7,0)),INDEX(幹材積成長量!$AH$7:$AJ$14,8,MATCH(【入力】吸収量・排出量算定シート!$G199,幹材積成長量!$AH$7:$AJ$7,0)))),0)</f>
        <v>0</v>
      </c>
      <c r="DP199" s="187">
        <f>IFERROR(IF($F199="地位Ⅰ",INDEX(幹材積成長量!$AE$7:$AG$14,8,MATCH(【入力】吸収量・排出量算定シート!$G199,幹材積成長量!$AE$7:$AG$7,0)),IF($F199="地位Ⅲ",INDEX(幹材積成長量!$AK$7:$AM$14,8,MATCH(【入力】吸収量・排出量算定シート!$G199,幹材積成長量!$AK$7:$AM$7,0)),INDEX(幹材積成長量!$AH$7:$AJ$14,8,MATCH(【入力】吸収量・排出量算定シート!$G199,幹材積成長量!$AH$7:$AJ$7,0)))),0)</f>
        <v>0</v>
      </c>
      <c r="DQ199" s="187">
        <f>IFERROR(IF($F199="地位Ⅰ",INDEX(幹材積成長量!$AE$7:$AG$14,8,MATCH(【入力】吸収量・排出量算定シート!$G199,幹材積成長量!$AE$7:$AG$7,0)),IF($F199="地位Ⅲ",INDEX(幹材積成長量!$AK$7:$AM$14,8,MATCH(【入力】吸収量・排出量算定シート!$G199,幹材積成長量!$AK$7:$AM$7,0)),INDEX(幹材積成長量!$AH$7:$AJ$14,8,MATCH(【入力】吸収量・排出量算定シート!$G199,幹材積成長量!$AH$7:$AJ$7,0)))),0)</f>
        <v>0</v>
      </c>
      <c r="DR199" s="187">
        <f>IFERROR(IF($F199="地位Ⅰ",INDEX(幹材積成長量!$AE$7:$AG$14,8,MATCH(【入力】吸収量・排出量算定シート!$G199,幹材積成長量!$AE$7:$AG$7,0)),IF($F199="地位Ⅲ",INDEX(幹材積成長量!$AK$7:$AM$14,8,MATCH(【入力】吸収量・排出量算定シート!$G199,幹材積成長量!$AK$7:$AM$7,0)),INDEX(幹材積成長量!$AH$7:$AJ$14,8,MATCH(【入力】吸収量・排出量算定シート!$G199,幹材積成長量!$AH$7:$AJ$7,0)))),0)</f>
        <v>0</v>
      </c>
      <c r="DS199" s="187">
        <f>IFERROR(IF($F199="地位Ⅰ",INDEX(幹材積成長量!$AE$7:$AG$14,8,MATCH(【入力】吸収量・排出量算定シート!$G199,幹材積成長量!$AE$7:$AG$7,0)),IF($F199="地位Ⅲ",INDEX(幹材積成長量!$AK$7:$AM$14,8,MATCH(【入力】吸収量・排出量算定シート!$G199,幹材積成長量!$AK$7:$AM$7,0)),INDEX(幹材積成長量!$AH$7:$AJ$14,8,MATCH(【入力】吸収量・排出量算定シート!$G199,幹材積成長量!$AH$7:$AJ$7,0)))),0)</f>
        <v>0</v>
      </c>
      <c r="DT199" s="187">
        <f>IFERROR(IF($F199="地位Ⅰ",INDEX(幹材積成長量!$AE$7:$AG$14,8,MATCH(【入力】吸収量・排出量算定シート!$G199,幹材積成長量!$AE$7:$AG$7,0)),IF($F199="地位Ⅲ",INDEX(幹材積成長量!$AK$7:$AM$14,8,MATCH(【入力】吸収量・排出量算定シート!$G199,幹材積成長量!$AK$7:$AM$7,0)),INDEX(幹材積成長量!$AH$7:$AJ$14,8,MATCH(【入力】吸収量・排出量算定シート!$G199,幹材積成長量!$AH$7:$AJ$7,0)))),0)</f>
        <v>0</v>
      </c>
      <c r="DU199" s="187">
        <f>IFERROR(IF($F199="地位Ⅰ",INDEX(幹材積成長量!$AE$7:$AG$14,8,MATCH(【入力】吸収量・排出量算定シート!$G199,幹材積成長量!$AE$7:$AG$7,0)),IF($F199="地位Ⅲ",INDEX(幹材積成長量!$AK$7:$AM$14,8,MATCH(【入力】吸収量・排出量算定シート!$G199,幹材積成長量!$AK$7:$AM$7,0)),INDEX(幹材積成長量!$AH$7:$AJ$14,8,MATCH(【入力】吸収量・排出量算定シート!$G199,幹材積成長量!$AH$7:$AJ$7,0)))),0)</f>
        <v>0</v>
      </c>
      <c r="DV199" s="187">
        <f>IFERROR(IF($F199="地位Ⅰ",INDEX(幹材積成長量!$AE$7:$AG$14,8,MATCH(【入力】吸収量・排出量算定シート!$G199,幹材積成長量!$AE$7:$AG$7,0)),IF($F199="地位Ⅲ",INDEX(幹材積成長量!$AK$7:$AM$14,8,MATCH(【入力】吸収量・排出量算定シート!$G199,幹材積成長量!$AK$7:$AM$7,0)),INDEX(幹材積成長量!$AH$7:$AJ$14,8,MATCH(【入力】吸収量・排出量算定シート!$G199,幹材積成長量!$AH$7:$AJ$7,0)))),0)</f>
        <v>0</v>
      </c>
      <c r="DW199" s="187">
        <f>IFERROR(IF($F199="地位Ⅰ",INDEX(幹材積成長量!$AE$7:$AG$14,8,MATCH(【入力】吸収量・排出量算定シート!$G199,幹材積成長量!$AE$7:$AG$7,0)),IF($F199="地位Ⅲ",INDEX(幹材積成長量!$AK$7:$AM$14,8,MATCH(【入力】吸収量・排出量算定シート!$G199,幹材積成長量!$AK$7:$AM$7,0)),INDEX(幹材積成長量!$AH$7:$AJ$14,8,MATCH(【入力】吸収量・排出量算定シート!$G199,幹材積成長量!$AH$7:$AJ$7,0)))),0)</f>
        <v>0</v>
      </c>
      <c r="DX199" s="187">
        <f>IFERROR(IF($F199="地位Ⅰ",INDEX(幹材積成長量!$AE$7:$AG$14,8,MATCH(【入力】吸収量・排出量算定シート!$G199,幹材積成長量!$AE$7:$AG$7,0)),IF($F199="地位Ⅲ",INDEX(幹材積成長量!$AK$7:$AM$14,8,MATCH(【入力】吸収量・排出量算定シート!$G199,幹材積成長量!$AK$7:$AM$7,0)),INDEX(幹材積成長量!$AH$7:$AJ$14,8,MATCH(【入力】吸収量・排出量算定シート!$G199,幹材積成長量!$AH$7:$AJ$7,0)))),0)</f>
        <v>0</v>
      </c>
      <c r="DY199" s="187">
        <f>IFERROR(IF($F199="地位Ⅰ",INDEX(幹材積成長量!$AE$7:$AG$14,8,MATCH(【入力】吸収量・排出量算定シート!$G199,幹材積成長量!$AE$7:$AG$7,0)),IF($F199="地位Ⅲ",INDEX(幹材積成長量!$AK$7:$AM$14,8,MATCH(【入力】吸収量・排出量算定シート!$G199,幹材積成長量!$AK$7:$AM$7,0)),INDEX(幹材積成長量!$AH$7:$AJ$14,8,MATCH(【入力】吸収量・排出量算定シート!$G199,幹材積成長量!$AH$7:$AJ$7,0)))),0)</f>
        <v>0</v>
      </c>
      <c r="DZ199" s="187">
        <f>IFERROR(IF($F199="地位Ⅰ",INDEX(幹材積成長量!$AE$7:$AG$14,8,MATCH(【入力】吸収量・排出量算定シート!$G199,幹材積成長量!$AE$7:$AG$7,0)),IF($F199="地位Ⅲ",INDEX(幹材積成長量!$AK$7:$AM$14,8,MATCH(【入力】吸収量・排出量算定シート!$G199,幹材積成長量!$AK$7:$AM$7,0)),INDEX(幹材積成長量!$AH$7:$AJ$14,8,MATCH(【入力】吸収量・排出量算定シート!$G199,幹材積成長量!$AH$7:$AJ$7,0)))),0)</f>
        <v>0</v>
      </c>
      <c r="EA199" s="187">
        <f>IFERROR(IF($F199="地位Ⅰ",INDEX(幹材積成長量!$AE$7:$AG$14,8,MATCH(【入力】吸収量・排出量算定シート!$G199,幹材積成長量!$AE$7:$AG$7,0)),IF($F199="地位Ⅲ",INDEX(幹材積成長量!$AK$7:$AM$14,8,MATCH(【入力】吸収量・排出量算定シート!$G199,幹材積成長量!$AK$7:$AM$7,0)),INDEX(幹材積成長量!$AH$7:$AJ$14,8,MATCH(【入力】吸収量・排出量算定シート!$G199,幹材積成長量!$AH$7:$AJ$7,0)))),0)</f>
        <v>0</v>
      </c>
      <c r="EB199" s="187">
        <f>IFERROR(IF($F199="地位Ⅰ",INDEX(幹材積成長量!$AE$7:$AG$14,8,MATCH(【入力】吸収量・排出量算定シート!$G199,幹材積成長量!$AE$7:$AG$7,0)),IF($F199="地位Ⅲ",INDEX(幹材積成長量!$AK$7:$AM$14,8,MATCH(【入力】吸収量・排出量算定シート!$G199,幹材積成長量!$AK$7:$AM$7,0)),INDEX(幹材積成長量!$AH$7:$AJ$14,8,MATCH(【入力】吸収量・排出量算定シート!$G199,幹材積成長量!$AH$7:$AJ$7,0)))),0)</f>
        <v>0</v>
      </c>
      <c r="EC199" s="187">
        <f>IFERROR(IF($F199="地位Ⅰ",INDEX(幹材積成長量!$AE$7:$AG$14,8,MATCH(【入力】吸収量・排出量算定シート!$G199,幹材積成長量!$AE$7:$AG$7,0)),IF($F199="地位Ⅲ",INDEX(幹材積成長量!$AK$7:$AM$14,8,MATCH(【入力】吸収量・排出量算定シート!$G199,幹材積成長量!$AK$7:$AM$7,0)),INDEX(幹材積成長量!$AH$7:$AJ$14,8,MATCH(【入力】吸収量・排出量算定シート!$G199,幹材積成長量!$AH$7:$AJ$7,0)))),0)</f>
        <v>0</v>
      </c>
      <c r="ED199" s="186">
        <f t="shared" si="369"/>
        <v>0</v>
      </c>
      <c r="EE199" s="186">
        <f t="shared" si="370"/>
        <v>0</v>
      </c>
      <c r="EF199" s="186">
        <f t="shared" si="371"/>
        <v>0</v>
      </c>
      <c r="EG199" s="186">
        <f t="shared" si="372"/>
        <v>0</v>
      </c>
      <c r="EH199" s="186">
        <f t="shared" si="373"/>
        <v>0</v>
      </c>
      <c r="EI199" s="186">
        <f t="shared" si="374"/>
        <v>0</v>
      </c>
      <c r="EJ199" s="186">
        <f t="shared" si="375"/>
        <v>0</v>
      </c>
      <c r="EK199" s="186">
        <f t="shared" si="376"/>
        <v>0</v>
      </c>
      <c r="EL199" s="186">
        <f t="shared" si="377"/>
        <v>0</v>
      </c>
      <c r="EM199" s="186">
        <f t="shared" si="378"/>
        <v>0</v>
      </c>
      <c r="EN199" s="186">
        <f t="shared" si="379"/>
        <v>0</v>
      </c>
      <c r="EO199" s="186">
        <f t="shared" si="380"/>
        <v>0</v>
      </c>
      <c r="EP199" s="186">
        <f t="shared" si="381"/>
        <v>0</v>
      </c>
      <c r="EQ199" s="186">
        <f t="shared" si="382"/>
        <v>0</v>
      </c>
      <c r="ER199" s="186">
        <f t="shared" si="383"/>
        <v>0</v>
      </c>
      <c r="ES199" s="186">
        <f t="shared" si="384"/>
        <v>0</v>
      </c>
      <c r="ET199" s="186">
        <f t="shared" si="385"/>
        <v>0</v>
      </c>
    </row>
    <row r="200" spans="2:150" x14ac:dyDescent="0.3">
      <c r="B200" s="3"/>
      <c r="C200" s="3"/>
      <c r="D200" s="3"/>
      <c r="E200" s="3"/>
      <c r="G200" s="217"/>
      <c r="J200" s="3"/>
      <c r="M200" s="187">
        <f>IFERROR(IF($F200="地位Ⅰ",INDEX(幹材積成長量!$S$7:$U$148,MATCH(【入力】吸収量・排出量算定シート!$H200+(M$17-$M$17),幹材積成長量!$S$7:$S$148,0),MATCH($G200,幹材積成長量!$S$7:$U$7,0)),IF($F200="地位Ⅲ",INDEX(幹材積成長量!$Y$7:$AA$148,MATCH(【入力】吸収量・排出量算定シート!$H200+(M$17-$M$17),幹材積成長量!$Y$7:$Y$148,0),MATCH($G200,幹材積成長量!$Y$7:$AA$7,0)),INDEX(幹材積成長量!$V$7:$X$148,MATCH(【入力】吸収量・排出量算定シート!$H200+(M$17-$M$17),幹材積成長量!$V$7:$V$148,0),MATCH($G200,幹材積成長量!$V$7:$X$7,0)))),0)</f>
        <v>0</v>
      </c>
      <c r="N200" s="187">
        <f>IFERROR(IF($F200="地位Ⅰ",INDEX(幹材積成長量!$S$7:$U$148,MATCH(【入力】吸収量・排出量算定シート!$H200+(N$17-$M$17),幹材積成長量!$S$7:$S$148,0),MATCH($G200,幹材積成長量!$S$7:$U$7,0)),IF($F200="地位Ⅲ",INDEX(幹材積成長量!$Y$7:$AA$148,MATCH(【入力】吸収量・排出量算定シート!$H200+(N$17-$M$17),幹材積成長量!$Y$7:$Y$148,0),MATCH($G200,幹材積成長量!$Y$7:$AA$7,0)),INDEX(幹材積成長量!$V$7:$X$148,MATCH(【入力】吸収量・排出量算定シート!$H200+(N$17-$M$17),幹材積成長量!$V$7:$V$148,0),MATCH($G200,幹材積成長量!$V$7:$X$7,0)))),0)</f>
        <v>0</v>
      </c>
      <c r="O200" s="187">
        <f>IFERROR(IF($F200="地位Ⅰ",INDEX(幹材積成長量!$S$7:$U$148,MATCH(【入力】吸収量・排出量算定シート!$H200+(O$17-$M$17),幹材積成長量!$S$7:$S$148,0),MATCH($G200,幹材積成長量!$S$7:$U$7,0)),IF($F200="地位Ⅲ",INDEX(幹材積成長量!$Y$7:$AA$148,MATCH(【入力】吸収量・排出量算定シート!$H200+(O$17-$M$17),幹材積成長量!$Y$7:$Y$148,0),MATCH($G200,幹材積成長量!$Y$7:$AA$7,0)),INDEX(幹材積成長量!$V$7:$X$148,MATCH(【入力】吸収量・排出量算定シート!$H200+(O$17-$M$17),幹材積成長量!$V$7:$V$148,0),MATCH($G200,幹材積成長量!$V$7:$X$7,0)))),0)</f>
        <v>0</v>
      </c>
      <c r="P200" s="187">
        <f>IFERROR(IF($F200="地位Ⅰ",INDEX(幹材積成長量!$S$7:$U$148,MATCH(【入力】吸収量・排出量算定シート!$H200+(P$17-$M$17),幹材積成長量!$S$7:$S$148,0),MATCH($G200,幹材積成長量!$S$7:$U$7,0)),IF($F200="地位Ⅲ",INDEX(幹材積成長量!$Y$7:$AA$148,MATCH(【入力】吸収量・排出量算定シート!$H200+(P$17-$M$17),幹材積成長量!$Y$7:$Y$148,0),MATCH($G200,幹材積成長量!$Y$7:$AA$7,0)),INDEX(幹材積成長量!$V$7:$X$148,MATCH(【入力】吸収量・排出量算定シート!$H200+(P$17-$M$17),幹材積成長量!$V$7:$V$148,0),MATCH($G200,幹材積成長量!$V$7:$X$7,0)))),0)</f>
        <v>0</v>
      </c>
      <c r="Q200" s="187">
        <f>IFERROR(IF($F200="地位Ⅰ",INDEX(幹材積成長量!$S$7:$U$148,MATCH(【入力】吸収量・排出量算定シート!$H200+(Q$17-$M$17),幹材積成長量!$S$7:$S$148,0),MATCH($G200,幹材積成長量!$S$7:$U$7,0)),IF($F200="地位Ⅲ",INDEX(幹材積成長量!$Y$7:$AA$148,MATCH(【入力】吸収量・排出量算定シート!$H200+(Q$17-$M$17),幹材積成長量!$Y$7:$Y$148,0),MATCH($G200,幹材積成長量!$Y$7:$AA$7,0)),INDEX(幹材積成長量!$V$7:$X$148,MATCH(【入力】吸収量・排出量算定シート!$H200+(Q$17-$M$17),幹材積成長量!$V$7:$V$148,0),MATCH($G200,幹材積成長量!$V$7:$X$7,0)))),0)</f>
        <v>0</v>
      </c>
      <c r="R200" s="187">
        <f>IFERROR(IF($F200="地位Ⅰ",INDEX(幹材積成長量!$S$7:$U$148,MATCH(【入力】吸収量・排出量算定シート!$H200+(R$17-$M$17),幹材積成長量!$S$7:$S$148,0),MATCH($G200,幹材積成長量!$S$7:$U$7,0)),IF($F200="地位Ⅲ",INDEX(幹材積成長量!$Y$7:$AA$148,MATCH(【入力】吸収量・排出量算定シート!$H200+(R$17-$M$17),幹材積成長量!$Y$7:$Y$148,0),MATCH($G200,幹材積成長量!$Y$7:$AA$7,0)),INDEX(幹材積成長量!$V$7:$X$148,MATCH(【入力】吸収量・排出量算定シート!$H200+(R$17-$M$17),幹材積成長量!$V$7:$V$148,0),MATCH($G200,幹材積成長量!$V$7:$X$7,0)))),0)</f>
        <v>0</v>
      </c>
      <c r="S200" s="187">
        <f>IFERROR(IF($F200="地位Ⅰ",INDEX(幹材積成長量!$S$7:$U$148,MATCH(【入力】吸収量・排出量算定シート!$H200+(S$17-$M$17),幹材積成長量!$S$7:$S$148,0),MATCH($G200,幹材積成長量!$S$7:$U$7,0)),IF($F200="地位Ⅲ",INDEX(幹材積成長量!$Y$7:$AA$148,MATCH(【入力】吸収量・排出量算定シート!$H200+(S$17-$M$17),幹材積成長量!$Y$7:$Y$148,0),MATCH($G200,幹材積成長量!$Y$7:$AA$7,0)),INDEX(幹材積成長量!$V$7:$X$148,MATCH(【入力】吸収量・排出量算定シート!$H200+(S$17-$M$17),幹材積成長量!$V$7:$V$148,0),MATCH($G200,幹材積成長量!$V$7:$X$7,0)))),0)</f>
        <v>0</v>
      </c>
      <c r="T200" s="187">
        <f>IFERROR(IF($F200="地位Ⅰ",INDEX(幹材積成長量!$S$7:$U$148,MATCH(【入力】吸収量・排出量算定シート!$H200+(T$17-$M$17),幹材積成長量!$S$7:$S$148,0),MATCH($G200,幹材積成長量!$S$7:$U$7,0)),IF($F200="地位Ⅲ",INDEX(幹材積成長量!$Y$7:$AA$148,MATCH(【入力】吸収量・排出量算定シート!$H200+(T$17-$M$17),幹材積成長量!$Y$7:$Y$148,0),MATCH($G200,幹材積成長量!$Y$7:$AA$7,0)),INDEX(幹材積成長量!$V$7:$X$148,MATCH(【入力】吸収量・排出量算定シート!$H200+(T$17-$M$17),幹材積成長量!$V$7:$V$148,0),MATCH($G200,幹材積成長量!$V$7:$X$7,0)))),0)</f>
        <v>0</v>
      </c>
      <c r="U200" s="187">
        <f>IFERROR(IF($F200="地位Ⅰ",INDEX(幹材積成長量!$S$7:$U$148,MATCH(【入力】吸収量・排出量算定シート!$H200+(U$17-$M$17),幹材積成長量!$S$7:$S$148,0),MATCH($G200,幹材積成長量!$S$7:$U$7,0)),IF($F200="地位Ⅲ",INDEX(幹材積成長量!$Y$7:$AA$148,MATCH(【入力】吸収量・排出量算定シート!$H200+(U$17-$M$17),幹材積成長量!$Y$7:$Y$148,0),MATCH($G200,幹材積成長量!$Y$7:$AA$7,0)),INDEX(幹材積成長量!$V$7:$X$148,MATCH(【入力】吸収量・排出量算定シート!$H200+(U$17-$M$17),幹材積成長量!$V$7:$V$148,0),MATCH($G200,幹材積成長量!$V$7:$X$7,0)))),0)</f>
        <v>0</v>
      </c>
      <c r="V200" s="187">
        <f>IFERROR(IF($F200="地位Ⅰ",INDEX(幹材積成長量!$S$7:$U$148,MATCH(【入力】吸収量・排出量算定シート!$H200+(V$17-$M$17),幹材積成長量!$S$7:$S$148,0),MATCH($G200,幹材積成長量!$S$7:$U$7,0)),IF($F200="地位Ⅲ",INDEX(幹材積成長量!$Y$7:$AA$148,MATCH(【入力】吸収量・排出量算定シート!$H200+(V$17-$M$17),幹材積成長量!$Y$7:$Y$148,0),MATCH($G200,幹材積成長量!$Y$7:$AA$7,0)),INDEX(幹材積成長量!$V$7:$X$148,MATCH(【入力】吸収量・排出量算定シート!$H200+(V$17-$M$17),幹材積成長量!$V$7:$V$148,0),MATCH($G200,幹材積成長量!$V$7:$X$7,0)))),0)</f>
        <v>0</v>
      </c>
      <c r="W200" s="187">
        <f>IFERROR(IF($F200="地位Ⅰ",INDEX(幹材積成長量!$S$7:$U$148,MATCH(【入力】吸収量・排出量算定シート!$H200+(W$17-$M$17),幹材積成長量!$S$7:$S$148,0),MATCH($G200,幹材積成長量!$S$7:$U$7,0)),IF($F200="地位Ⅲ",INDEX(幹材積成長量!$Y$7:$AA$148,MATCH(【入力】吸収量・排出量算定シート!$H200+(W$17-$M$17),幹材積成長量!$Y$7:$Y$148,0),MATCH($G200,幹材積成長量!$Y$7:$AA$7,0)),INDEX(幹材積成長量!$V$7:$X$148,MATCH(【入力】吸収量・排出量算定シート!$H200+(W$17-$M$17),幹材積成長量!$V$7:$V$148,0),MATCH($G200,幹材積成長量!$V$7:$X$7,0)))),0)</f>
        <v>0</v>
      </c>
      <c r="X200" s="187">
        <f>IFERROR(IF($F200="地位Ⅰ",INDEX(幹材積成長量!$S$7:$U$148,MATCH(【入力】吸収量・排出量算定シート!$H200+(X$17-$M$17),幹材積成長量!$S$7:$S$148,0),MATCH($G200,幹材積成長量!$S$7:$U$7,0)),IF($F200="地位Ⅲ",INDEX(幹材積成長量!$Y$7:$AA$148,MATCH(【入力】吸収量・排出量算定シート!$H200+(X$17-$M$17),幹材積成長量!$Y$7:$Y$148,0),MATCH($G200,幹材積成長量!$Y$7:$AA$7,0)),INDEX(幹材積成長量!$V$7:$X$148,MATCH(【入力】吸収量・排出量算定シート!$H200+(X$17-$M$17),幹材積成長量!$V$7:$V$148,0),MATCH($G200,幹材積成長量!$V$7:$X$7,0)))),0)</f>
        <v>0</v>
      </c>
      <c r="Y200" s="187">
        <f>IFERROR(IF($F200="地位Ⅰ",INDEX(幹材積成長量!$S$7:$U$148,MATCH(【入力】吸収量・排出量算定シート!$H200+(Y$17-$M$17),幹材積成長量!$S$7:$S$148,0),MATCH($G200,幹材積成長量!$S$7:$U$7,0)),IF($F200="地位Ⅲ",INDEX(幹材積成長量!$Y$7:$AA$148,MATCH(【入力】吸収量・排出量算定シート!$H200+(Y$17-$M$17),幹材積成長量!$Y$7:$Y$148,0),MATCH($G200,幹材積成長量!$Y$7:$AA$7,0)),INDEX(幹材積成長量!$V$7:$X$148,MATCH(【入力】吸収量・排出量算定シート!$H200+(Y$17-$M$17),幹材積成長量!$V$7:$V$148,0),MATCH($G200,幹材積成長量!$V$7:$X$7,0)))),0)</f>
        <v>0</v>
      </c>
      <c r="Z200" s="187">
        <f>IFERROR(IF($F200="地位Ⅰ",INDEX(幹材積成長量!$S$7:$U$148,MATCH(【入力】吸収量・排出量算定シート!$H200+(Z$17-$M$17),幹材積成長量!$S$7:$S$148,0),MATCH($G200,幹材積成長量!$S$7:$U$7,0)),IF($F200="地位Ⅲ",INDEX(幹材積成長量!$Y$7:$AA$148,MATCH(【入力】吸収量・排出量算定シート!$H200+(Z$17-$M$17),幹材積成長量!$Y$7:$Y$148,0),MATCH($G200,幹材積成長量!$Y$7:$AA$7,0)),INDEX(幹材積成長量!$V$7:$X$148,MATCH(【入力】吸収量・排出量算定シート!$H200+(Z$17-$M$17),幹材積成長量!$V$7:$V$148,0),MATCH($G200,幹材積成長量!$V$7:$X$7,0)))),0)</f>
        <v>0</v>
      </c>
      <c r="AA200" s="187">
        <f>IFERROR(IF($F200="地位Ⅰ",INDEX(幹材積成長量!$S$7:$U$148,MATCH(【入力】吸収量・排出量算定シート!$H200+(AA$17-$M$17),幹材積成長量!$S$7:$S$148,0),MATCH($G200,幹材積成長量!$S$7:$U$7,0)),IF($F200="地位Ⅲ",INDEX(幹材積成長量!$Y$7:$AA$148,MATCH(【入力】吸収量・排出量算定シート!$H200+(AA$17-$M$17),幹材積成長量!$Y$7:$Y$148,0),MATCH($G200,幹材積成長量!$Y$7:$AA$7,0)),INDEX(幹材積成長量!$V$7:$X$148,MATCH(【入力】吸収量・排出量算定シート!$H200+(AA$17-$M$17),幹材積成長量!$V$7:$V$148,0),MATCH($G200,幹材積成長量!$V$7:$X$7,0)))),0)</f>
        <v>0</v>
      </c>
      <c r="AB200" s="187">
        <f>IFERROR(IF($F200="地位Ⅰ",INDEX(幹材積成長量!$S$7:$U$148,MATCH(【入力】吸収量・排出量算定シート!$H200+(AB$17-$M$17),幹材積成長量!$S$7:$S$148,0),MATCH($G200,幹材積成長量!$S$7:$U$7,0)),IF($F200="地位Ⅲ",INDEX(幹材積成長量!$Y$7:$AA$148,MATCH(【入力】吸収量・排出量算定シート!$H200+(AB$17-$M$17),幹材積成長量!$Y$7:$Y$148,0),MATCH($G200,幹材積成長量!$Y$7:$AA$7,0)),INDEX(幹材積成長量!$V$7:$X$148,MATCH(【入力】吸収量・排出量算定シート!$H200+(AB$17-$M$17),幹材積成長量!$V$7:$V$148,0),MATCH($G200,幹材積成長量!$V$7:$X$7,0)))),0)</f>
        <v>0</v>
      </c>
      <c r="AC200" s="187">
        <f>IFERROR(IF($F200="地位Ⅰ",INDEX(幹材積成長量!$S$7:$U$148,MATCH(【入力】吸収量・排出量算定シート!$H200+(AC$17-$M$17),幹材積成長量!$S$7:$S$148,0),MATCH($G200,幹材積成長量!$S$7:$U$7,0)),IF($F200="地位Ⅲ",INDEX(幹材積成長量!$Y$7:$AA$148,MATCH(【入力】吸収量・排出量算定シート!$H200+(AC$17-$M$17),幹材積成長量!$Y$7:$Y$148,0),MATCH($G200,幹材積成長量!$Y$7:$AA$7,0)),INDEX(幹材積成長量!$V$7:$X$148,MATCH(【入力】吸収量・排出量算定シート!$H200+(AC$17-$M$17),幹材積成長量!$V$7:$V$148,0),MATCH($G200,幹材積成長量!$V$7:$X$7,0)))),0)</f>
        <v>0</v>
      </c>
      <c r="AD200" s="2">
        <f>IFERROR(INDEX('BEF（拡大係数）'!$A$4:$AO$154,MATCH(【入力】吸収量・排出量算定シート!$H200,'BEF（拡大係数）'!$A$4:$A$154,0),MATCH($G200,'BEF（拡大係数）'!$A$4:$AO$4,0)),0)</f>
        <v>0</v>
      </c>
      <c r="AE200" s="2">
        <f>IFERROR(INDEX('BEF（拡大係数）'!$A$4:$AO$154,MATCH(【入力】吸収量・排出量算定シート!$H200,'BEF（拡大係数）'!$A$4:$A$154,0),MATCH($G200,'BEF（拡大係数）'!$A$4:$AO$4,0)),0)</f>
        <v>0</v>
      </c>
      <c r="AF200" s="2">
        <f>IFERROR(INDEX('BEF（拡大係数）'!$A$4:$AO$154,MATCH(【入力】吸収量・排出量算定シート!$H200,'BEF（拡大係数）'!$A$4:$A$154,0),MATCH($G200,'BEF（拡大係数）'!$A$4:$AO$4,0)),0)</f>
        <v>0</v>
      </c>
      <c r="AG200" s="2">
        <f>IFERROR(INDEX('BEF（拡大係数）'!$A$4:$AO$154,MATCH(【入力】吸収量・排出量算定シート!$H200,'BEF（拡大係数）'!$A$4:$A$154,0),MATCH($G200,'BEF（拡大係数）'!$A$4:$AO$4,0)),0)</f>
        <v>0</v>
      </c>
      <c r="AH200" s="2">
        <f>IFERROR(INDEX('BEF（拡大係数）'!$A$4:$AO$154,MATCH(【入力】吸収量・排出量算定シート!$H200,'BEF（拡大係数）'!$A$4:$A$154,0),MATCH($G200,'BEF（拡大係数）'!$A$4:$AO$4,0)),0)</f>
        <v>0</v>
      </c>
      <c r="AI200" s="2">
        <f>IFERROR(INDEX('BEF（拡大係数）'!$A$4:$AO$154,MATCH(【入力】吸収量・排出量算定シート!$H200,'BEF（拡大係数）'!$A$4:$A$154,0),MATCH($G200,'BEF（拡大係数）'!$A$4:$AO$4,0)),0)</f>
        <v>0</v>
      </c>
      <c r="AJ200" s="2">
        <f>IFERROR(INDEX('BEF（拡大係数）'!$A$4:$AO$154,MATCH(【入力】吸収量・排出量算定シート!$H200,'BEF（拡大係数）'!$A$4:$A$154,0),MATCH($G200,'BEF（拡大係数）'!$A$4:$AO$4,0)),0)</f>
        <v>0</v>
      </c>
      <c r="AK200" s="2">
        <f>IFERROR(INDEX('BEF（拡大係数）'!$A$4:$AO$154,MATCH(【入力】吸収量・排出量算定シート!$H200,'BEF（拡大係数）'!$A$4:$A$154,0),MATCH($G200,'BEF（拡大係数）'!$A$4:$AO$4,0)),0)</f>
        <v>0</v>
      </c>
      <c r="AL200" s="2">
        <f>IFERROR(INDEX('BEF（拡大係数）'!$A$4:$AO$154,MATCH(【入力】吸収量・排出量算定シート!$H200,'BEF（拡大係数）'!$A$4:$A$154,0),MATCH($G200,'BEF（拡大係数）'!$A$4:$AO$4,0)),0)</f>
        <v>0</v>
      </c>
      <c r="AM200" s="2">
        <f>IFERROR(INDEX('BEF（拡大係数）'!$A$4:$AO$154,MATCH(【入力】吸収量・排出量算定シート!$H200,'BEF（拡大係数）'!$A$4:$A$154,0),MATCH($G200,'BEF（拡大係数）'!$A$4:$AO$4,0)),0)</f>
        <v>0</v>
      </c>
      <c r="AN200" s="2">
        <f>IFERROR(INDEX('BEF（拡大係数）'!$A$4:$AO$154,MATCH(【入力】吸収量・排出量算定シート!$H200,'BEF（拡大係数）'!$A$4:$A$154,0),MATCH($G200,'BEF（拡大係数）'!$A$4:$AO$4,0)),0)</f>
        <v>0</v>
      </c>
      <c r="AO200" s="2">
        <f>IFERROR(INDEX('BEF（拡大係数）'!$A$4:$AO$154,MATCH(【入力】吸収量・排出量算定シート!$H200,'BEF（拡大係数）'!$A$4:$A$154,0),MATCH($G200,'BEF（拡大係数）'!$A$4:$AO$4,0)),0)</f>
        <v>0</v>
      </c>
      <c r="AP200" s="2">
        <f>IFERROR(INDEX('BEF（拡大係数）'!$A$4:$AO$154,MATCH(【入力】吸収量・排出量算定シート!$H200,'BEF（拡大係数）'!$A$4:$A$154,0),MATCH($G200,'BEF（拡大係数）'!$A$4:$AO$4,0)),0)</f>
        <v>0</v>
      </c>
      <c r="AQ200" s="2">
        <f>IFERROR(INDEX('BEF（拡大係数）'!$A$4:$AO$154,MATCH(【入力】吸収量・排出量算定シート!$H200,'BEF（拡大係数）'!$A$4:$A$154,0),MATCH($G200,'BEF（拡大係数）'!$A$4:$AO$4,0)),0)</f>
        <v>0</v>
      </c>
      <c r="AR200" s="2">
        <f>IFERROR(INDEX('BEF（拡大係数）'!$A$4:$AO$154,MATCH(【入力】吸収量・排出量算定シート!$H200,'BEF（拡大係数）'!$A$4:$A$154,0),MATCH($G200,'BEF（拡大係数）'!$A$4:$AO$4,0)),0)</f>
        <v>0</v>
      </c>
      <c r="AS200" s="2">
        <f>IFERROR(INDEX('BEF（拡大係数）'!$A$4:$AO$154,MATCH(【入力】吸収量・排出量算定シート!$H200,'BEF（拡大係数）'!$A$4:$A$154,0),MATCH($G200,'BEF（拡大係数）'!$A$4:$AO$4,0)),0)</f>
        <v>0</v>
      </c>
      <c r="AT200" s="2">
        <f>IFERROR(INDEX('BEF（拡大係数）'!$A$4:$AO$154,MATCH(【入力】吸収量・排出量算定シート!$H200,'BEF（拡大係数）'!$A$4:$A$154,0),MATCH($G200,'BEF（拡大係数）'!$A$4:$AO$4,0)),0)</f>
        <v>0</v>
      </c>
      <c r="AU200" s="2">
        <f>IFERROR(VLOOKUP($G200,パラメータ_オリジナル!$B$6:$G$45,4,FALSE),0)</f>
        <v>0</v>
      </c>
      <c r="AV200" s="2">
        <f>IFERROR(VLOOKUP($G200,パラメータ_オリジナル!$B$6:$G$45,5,FALSE),0)</f>
        <v>0</v>
      </c>
      <c r="AW200" s="2">
        <f>IFERROR(VLOOKUP($G200,パラメータ_オリジナル!$B$6:$G$45,6,FALSE),0)</f>
        <v>0</v>
      </c>
      <c r="AX200" s="125">
        <f t="shared" si="318"/>
        <v>0</v>
      </c>
      <c r="AY200" s="125">
        <f t="shared" si="319"/>
        <v>0</v>
      </c>
      <c r="AZ200" s="125">
        <f t="shared" si="320"/>
        <v>0</v>
      </c>
      <c r="BA200" s="125">
        <f t="shared" si="321"/>
        <v>0</v>
      </c>
      <c r="BB200" s="125">
        <f t="shared" si="322"/>
        <v>0</v>
      </c>
      <c r="BC200" s="125">
        <f t="shared" si="323"/>
        <v>0</v>
      </c>
      <c r="BD200" s="125">
        <f t="shared" si="324"/>
        <v>0</v>
      </c>
      <c r="BE200" s="125">
        <f t="shared" si="325"/>
        <v>0</v>
      </c>
      <c r="BF200" s="125">
        <f t="shared" si="326"/>
        <v>0</v>
      </c>
      <c r="BG200" s="125">
        <f t="shared" si="327"/>
        <v>0</v>
      </c>
      <c r="BH200" s="125">
        <f t="shared" si="328"/>
        <v>0</v>
      </c>
      <c r="BI200" s="125">
        <f t="shared" si="329"/>
        <v>0</v>
      </c>
      <c r="BJ200" s="125">
        <f t="shared" si="330"/>
        <v>0</v>
      </c>
      <c r="BK200" s="125">
        <f t="shared" si="331"/>
        <v>0</v>
      </c>
      <c r="BL200" s="125">
        <f t="shared" si="332"/>
        <v>0</v>
      </c>
      <c r="BM200" s="125">
        <f t="shared" si="333"/>
        <v>0</v>
      </c>
      <c r="BN200" s="125">
        <f t="shared" si="334"/>
        <v>0</v>
      </c>
      <c r="BO200" s="125">
        <f t="shared" si="335"/>
        <v>0</v>
      </c>
      <c r="BP200" s="125">
        <f t="shared" si="336"/>
        <v>0</v>
      </c>
      <c r="BQ200" s="125">
        <f t="shared" si="337"/>
        <v>0</v>
      </c>
      <c r="BR200" s="125">
        <f t="shared" si="338"/>
        <v>0</v>
      </c>
      <c r="BS200" s="125">
        <f t="shared" si="339"/>
        <v>0</v>
      </c>
      <c r="BT200" s="125">
        <f t="shared" si="340"/>
        <v>0</v>
      </c>
      <c r="BU200" s="125">
        <f t="shared" si="341"/>
        <v>0</v>
      </c>
      <c r="BV200" s="125">
        <f t="shared" si="342"/>
        <v>0</v>
      </c>
      <c r="BW200" s="125">
        <f t="shared" si="343"/>
        <v>0</v>
      </c>
      <c r="BX200" s="125">
        <f t="shared" si="344"/>
        <v>0</v>
      </c>
      <c r="BY200" s="125">
        <f t="shared" si="345"/>
        <v>0</v>
      </c>
      <c r="BZ200" s="125">
        <f t="shared" si="346"/>
        <v>0</v>
      </c>
      <c r="CA200" s="125">
        <f t="shared" si="347"/>
        <v>0</v>
      </c>
      <c r="CB200" s="125">
        <f t="shared" si="348"/>
        <v>0</v>
      </c>
      <c r="CC200" s="125">
        <f t="shared" si="349"/>
        <v>0</v>
      </c>
      <c r="CD200" s="125">
        <f t="shared" si="350"/>
        <v>0</v>
      </c>
      <c r="CE200" s="125">
        <f t="shared" si="351"/>
        <v>0</v>
      </c>
      <c r="CF200" s="2">
        <f>IFERROR(IF($F200="地位Ⅰ",INDEX(幹材積成長量!$I$7:$K$148,MATCH((【入力】吸収量・排出量算定シート!$H200+(【入力】吸収量・排出量算定シート!CF$17-【入力】吸収量・排出量算定シート!$CF$17)),幹材積成長量!$I$7:$I$148,0),MATCH(【入力】吸収量・排出量算定シート!$G200,幹材積成長量!$I$7:$K$7,0)),IF($F200="地位Ⅲ",INDEX(幹材積成長量!$O$7:$Q$148,MATCH((【入力】吸収量・排出量算定シート!$H200+(【入力】吸収量・排出量算定シート!CF$17-【入力】吸収量・排出量算定シート!$CF$17)),幹材積成長量!$O$7:$O$148,0),MATCH(【入力】吸収量・排出量算定シート!$G200,幹材積成長量!$O$7:$Q$7,0)),INDEX(幹材積成長量!$L$7:$N$148,MATCH((【入力】吸収量・排出量算定シート!$H200+(【入力】吸収量・排出量算定シート!CF$17-【入力】吸収量・排出量算定シート!$CF$17)),幹材積成長量!$L$7:$L$148,0),MATCH(【入力】吸収量・排出量算定シート!$G200,幹材積成長量!$L$7:$N$7,0)))),0)</f>
        <v>0</v>
      </c>
      <c r="CG200" s="2">
        <f>IFERROR(IF($F200="地位Ⅰ",INDEX(幹材積成長量!$I$7:$K$148,MATCH((【入力】吸収量・排出量算定シート!$H200+(【入力】吸収量・排出量算定シート!CG$17-【入力】吸収量・排出量算定シート!$CF$17)),幹材積成長量!$I$7:$I$148,0),MATCH(【入力】吸収量・排出量算定シート!$G200,幹材積成長量!$I$7:$K$7,0)),IF($F200="地位Ⅲ",INDEX(幹材積成長量!$O$7:$Q$148,MATCH((【入力】吸収量・排出量算定シート!$H200+(【入力】吸収量・排出量算定シート!CG$17-【入力】吸収量・排出量算定シート!$CF$17)),幹材積成長量!$O$7:$O$148,0),MATCH(【入力】吸収量・排出量算定シート!$G200,幹材積成長量!$O$7:$Q$7,0)),INDEX(幹材積成長量!$L$7:$N$148,MATCH((【入力】吸収量・排出量算定シート!$H200+(【入力】吸収量・排出量算定シート!CG$17-【入力】吸収量・排出量算定シート!$CF$17)),幹材積成長量!$L$7:$L$148,0),MATCH(【入力】吸収量・排出量算定シート!$G200,幹材積成長量!$L$7:$N$7,0)))),0)</f>
        <v>0</v>
      </c>
      <c r="CH200" s="2">
        <f>IFERROR(IF($F200="地位Ⅰ",INDEX(幹材積成長量!$I$7:$K$148,MATCH((【入力】吸収量・排出量算定シート!$H200+(【入力】吸収量・排出量算定シート!CH$17-【入力】吸収量・排出量算定シート!$CF$17)),幹材積成長量!$I$7:$I$148,0),MATCH(【入力】吸収量・排出量算定シート!$G200,幹材積成長量!$I$7:$K$7,0)),IF($F200="地位Ⅲ",INDEX(幹材積成長量!$O$7:$Q$148,MATCH((【入力】吸収量・排出量算定シート!$H200+(【入力】吸収量・排出量算定シート!CH$17-【入力】吸収量・排出量算定シート!$CF$17)),幹材積成長量!$O$7:$O$148,0),MATCH(【入力】吸収量・排出量算定シート!$G200,幹材積成長量!$O$7:$Q$7,0)),INDEX(幹材積成長量!$L$7:$N$148,MATCH((【入力】吸収量・排出量算定シート!$H200+(【入力】吸収量・排出量算定シート!CH$17-【入力】吸収量・排出量算定シート!$CF$17)),幹材積成長量!$L$7:$L$148,0),MATCH(【入力】吸収量・排出量算定シート!$G200,幹材積成長量!$L$7:$N$7,0)))),0)</f>
        <v>0</v>
      </c>
      <c r="CI200" s="2">
        <f>IFERROR(IF($F200="地位Ⅰ",INDEX(幹材積成長量!$I$7:$K$148,MATCH((【入力】吸収量・排出量算定シート!$H200+(【入力】吸収量・排出量算定シート!CI$17-【入力】吸収量・排出量算定シート!$CF$17)),幹材積成長量!$I$7:$I$148,0),MATCH(【入力】吸収量・排出量算定シート!$G200,幹材積成長量!$I$7:$K$7,0)),IF($F200="地位Ⅲ",INDEX(幹材積成長量!$O$7:$Q$148,MATCH((【入力】吸収量・排出量算定シート!$H200+(【入力】吸収量・排出量算定シート!CI$17-【入力】吸収量・排出量算定シート!$CF$17)),幹材積成長量!$O$7:$O$148,0),MATCH(【入力】吸収量・排出量算定シート!$G200,幹材積成長量!$O$7:$Q$7,0)),INDEX(幹材積成長量!$L$7:$N$148,MATCH((【入力】吸収量・排出量算定シート!$H200+(【入力】吸収量・排出量算定シート!CI$17-【入力】吸収量・排出量算定シート!$CF$17)),幹材積成長量!$L$7:$L$148,0),MATCH(【入力】吸収量・排出量算定シート!$G200,幹材積成長量!$L$7:$N$7,0)))),0)</f>
        <v>0</v>
      </c>
      <c r="CJ200" s="2">
        <f>IFERROR(IF($F200="地位Ⅰ",INDEX(幹材積成長量!$I$7:$K$148,MATCH((【入力】吸収量・排出量算定シート!$H200+(【入力】吸収量・排出量算定シート!CJ$17-【入力】吸収量・排出量算定シート!$CF$17)),幹材積成長量!$I$7:$I$148,0),MATCH(【入力】吸収量・排出量算定シート!$G200,幹材積成長量!$I$7:$K$7,0)),IF($F200="地位Ⅲ",INDEX(幹材積成長量!$O$7:$Q$148,MATCH((【入力】吸収量・排出量算定シート!$H200+(【入力】吸収量・排出量算定シート!CJ$17-【入力】吸収量・排出量算定シート!$CF$17)),幹材積成長量!$O$7:$O$148,0),MATCH(【入力】吸収量・排出量算定シート!$G200,幹材積成長量!$O$7:$Q$7,0)),INDEX(幹材積成長量!$L$7:$N$148,MATCH((【入力】吸収量・排出量算定シート!$H200+(【入力】吸収量・排出量算定シート!CJ$17-【入力】吸収量・排出量算定シート!$CF$17)),幹材積成長量!$L$7:$L$148,0),MATCH(【入力】吸収量・排出量算定シート!$G200,幹材積成長量!$L$7:$N$7,0)))),0)</f>
        <v>0</v>
      </c>
      <c r="CK200" s="2">
        <f>IFERROR(IF($F200="地位Ⅰ",INDEX(幹材積成長量!$I$7:$K$148,MATCH((【入力】吸収量・排出量算定シート!$H200+(【入力】吸収量・排出量算定シート!CK$17-【入力】吸収量・排出量算定シート!$CF$17)),幹材積成長量!$I$7:$I$148,0),MATCH(【入力】吸収量・排出量算定シート!$G200,幹材積成長量!$I$7:$K$7,0)),IF($F200="地位Ⅲ",INDEX(幹材積成長量!$O$7:$Q$148,MATCH((【入力】吸収量・排出量算定シート!$H200+(【入力】吸収量・排出量算定シート!CK$17-【入力】吸収量・排出量算定シート!$CF$17)),幹材積成長量!$O$7:$O$148,0),MATCH(【入力】吸収量・排出量算定シート!$G200,幹材積成長量!$O$7:$Q$7,0)),INDEX(幹材積成長量!$L$7:$N$148,MATCH((【入力】吸収量・排出量算定シート!$H200+(【入力】吸収量・排出量算定シート!CK$17-【入力】吸収量・排出量算定シート!$CF$17)),幹材積成長量!$L$7:$L$148,0),MATCH(【入力】吸収量・排出量算定シート!$G200,幹材積成長量!$L$7:$N$7,0)))),0)</f>
        <v>0</v>
      </c>
      <c r="CL200" s="2">
        <f>IFERROR(IF($F200="地位Ⅰ",INDEX(幹材積成長量!$I$7:$K$148,MATCH((【入力】吸収量・排出量算定シート!$H200+(【入力】吸収量・排出量算定シート!CL$17-【入力】吸収量・排出量算定シート!$CF$17)),幹材積成長量!$I$7:$I$148,0),MATCH(【入力】吸収量・排出量算定シート!$G200,幹材積成長量!$I$7:$K$7,0)),IF($F200="地位Ⅲ",INDEX(幹材積成長量!$O$7:$Q$148,MATCH((【入力】吸収量・排出量算定シート!$H200+(【入力】吸収量・排出量算定シート!CL$17-【入力】吸収量・排出量算定シート!$CF$17)),幹材積成長量!$O$7:$O$148,0),MATCH(【入力】吸収量・排出量算定シート!$G200,幹材積成長量!$O$7:$Q$7,0)),INDEX(幹材積成長量!$L$7:$N$148,MATCH((【入力】吸収量・排出量算定シート!$H200+(【入力】吸収量・排出量算定シート!CL$17-【入力】吸収量・排出量算定シート!$CF$17)),幹材積成長量!$L$7:$L$148,0),MATCH(【入力】吸収量・排出量算定シート!$G200,幹材積成長量!$L$7:$N$7,0)))),0)</f>
        <v>0</v>
      </c>
      <c r="CM200" s="2">
        <f>IFERROR(IF($F200="地位Ⅰ",INDEX(幹材積成長量!$I$7:$K$148,MATCH((【入力】吸収量・排出量算定シート!$H200+(【入力】吸収量・排出量算定シート!CM$17-【入力】吸収量・排出量算定シート!$CF$17)),幹材積成長量!$I$7:$I$148,0),MATCH(【入力】吸収量・排出量算定シート!$G200,幹材積成長量!$I$7:$K$7,0)),IF($F200="地位Ⅲ",INDEX(幹材積成長量!$O$7:$Q$148,MATCH((【入力】吸収量・排出量算定シート!$H200+(【入力】吸収量・排出量算定シート!CM$17-【入力】吸収量・排出量算定シート!$CF$17)),幹材積成長量!$O$7:$O$148,0),MATCH(【入力】吸収量・排出量算定シート!$G200,幹材積成長量!$O$7:$Q$7,0)),INDEX(幹材積成長量!$L$7:$N$148,MATCH((【入力】吸収量・排出量算定シート!$H200+(【入力】吸収量・排出量算定シート!CM$17-【入力】吸収量・排出量算定シート!$CF$17)),幹材積成長量!$L$7:$L$148,0),MATCH(【入力】吸収量・排出量算定シート!$G200,幹材積成長量!$L$7:$N$7,0)))),0)</f>
        <v>0</v>
      </c>
      <c r="CN200" s="2">
        <f>IFERROR(IF($F200="地位Ⅰ",INDEX(幹材積成長量!$I$7:$K$148,MATCH((【入力】吸収量・排出量算定シート!$H200+(【入力】吸収量・排出量算定シート!CN$17-【入力】吸収量・排出量算定シート!$CF$17)),幹材積成長量!$I$7:$I$148,0),MATCH(【入力】吸収量・排出量算定シート!$G200,幹材積成長量!$I$7:$K$7,0)),IF($F200="地位Ⅲ",INDEX(幹材積成長量!$O$7:$Q$148,MATCH((【入力】吸収量・排出量算定シート!$H200+(【入力】吸収量・排出量算定シート!CN$17-【入力】吸収量・排出量算定シート!$CF$17)),幹材積成長量!$O$7:$O$148,0),MATCH(【入力】吸収量・排出量算定シート!$G200,幹材積成長量!$O$7:$Q$7,0)),INDEX(幹材積成長量!$L$7:$N$148,MATCH((【入力】吸収量・排出量算定シート!$H200+(【入力】吸収量・排出量算定シート!CN$17-【入力】吸収量・排出量算定シート!$CF$17)),幹材積成長量!$L$7:$L$148,0),MATCH(【入力】吸収量・排出量算定シート!$G200,幹材積成長量!$L$7:$N$7,0)))),0)</f>
        <v>0</v>
      </c>
      <c r="CO200" s="2">
        <f>IFERROR(IF($F200="地位Ⅰ",INDEX(幹材積成長量!$I$7:$K$148,MATCH((【入力】吸収量・排出量算定シート!$H200+(【入力】吸収量・排出量算定シート!CO$17-【入力】吸収量・排出量算定シート!$CF$17)),幹材積成長量!$I$7:$I$148,0),MATCH(【入力】吸収量・排出量算定シート!$G200,幹材積成長量!$I$7:$K$7,0)),IF($F200="地位Ⅲ",INDEX(幹材積成長量!$O$7:$Q$148,MATCH((【入力】吸収量・排出量算定シート!$H200+(【入力】吸収量・排出量算定シート!CO$17-【入力】吸収量・排出量算定シート!$CF$17)),幹材積成長量!$O$7:$O$148,0),MATCH(【入力】吸収量・排出量算定シート!$G200,幹材積成長量!$O$7:$Q$7,0)),INDEX(幹材積成長量!$L$7:$N$148,MATCH((【入力】吸収量・排出量算定シート!$H200+(【入力】吸収量・排出量算定シート!CO$17-【入力】吸収量・排出量算定シート!$CF$17)),幹材積成長量!$L$7:$L$148,0),MATCH(【入力】吸収量・排出量算定シート!$G200,幹材積成長量!$L$7:$N$7,0)))),0)</f>
        <v>0</v>
      </c>
      <c r="CP200" s="2">
        <f>IFERROR(IF($F200="地位Ⅰ",INDEX(幹材積成長量!$I$7:$K$148,MATCH((【入力】吸収量・排出量算定シート!$H200+(【入力】吸収量・排出量算定シート!CP$17-【入力】吸収量・排出量算定シート!$CF$17)),幹材積成長量!$I$7:$I$148,0),MATCH(【入力】吸収量・排出量算定シート!$G200,幹材積成長量!$I$7:$K$7,0)),IF($F200="地位Ⅲ",INDEX(幹材積成長量!$O$7:$Q$148,MATCH((【入力】吸収量・排出量算定シート!$H200+(【入力】吸収量・排出量算定シート!CP$17-【入力】吸収量・排出量算定シート!$CF$17)),幹材積成長量!$O$7:$O$148,0),MATCH(【入力】吸収量・排出量算定シート!$G200,幹材積成長量!$O$7:$Q$7,0)),INDEX(幹材積成長量!$L$7:$N$148,MATCH((【入力】吸収量・排出量算定シート!$H200+(【入力】吸収量・排出量算定シート!CP$17-【入力】吸収量・排出量算定シート!$CF$17)),幹材積成長量!$L$7:$L$148,0),MATCH(【入力】吸収量・排出量算定シート!$G200,幹材積成長量!$L$7:$N$7,0)))),0)</f>
        <v>0</v>
      </c>
      <c r="CQ200" s="2">
        <f>IFERROR(IF($F200="地位Ⅰ",INDEX(幹材積成長量!$I$7:$K$148,MATCH((【入力】吸収量・排出量算定シート!$H200+(【入力】吸収量・排出量算定シート!CQ$17-【入力】吸収量・排出量算定シート!$CF$17)),幹材積成長量!$I$7:$I$148,0),MATCH(【入力】吸収量・排出量算定シート!$G200,幹材積成長量!$I$7:$K$7,0)),IF($F200="地位Ⅲ",INDEX(幹材積成長量!$O$7:$Q$148,MATCH((【入力】吸収量・排出量算定シート!$H200+(【入力】吸収量・排出量算定シート!CQ$17-【入力】吸収量・排出量算定シート!$CF$17)),幹材積成長量!$O$7:$O$148,0),MATCH(【入力】吸収量・排出量算定シート!$G200,幹材積成長量!$O$7:$Q$7,0)),INDEX(幹材積成長量!$L$7:$N$148,MATCH((【入力】吸収量・排出量算定シート!$H200+(【入力】吸収量・排出量算定シート!CQ$17-【入力】吸収量・排出量算定シート!$CF$17)),幹材積成長量!$L$7:$L$148,0),MATCH(【入力】吸収量・排出量算定シート!$G200,幹材積成長量!$L$7:$N$7,0)))),0)</f>
        <v>0</v>
      </c>
      <c r="CR200" s="2">
        <f>IFERROR(IF($F200="地位Ⅰ",INDEX(幹材積成長量!$I$7:$K$148,MATCH((【入力】吸収量・排出量算定シート!$H200+(【入力】吸収量・排出量算定シート!CR$17-【入力】吸収量・排出量算定シート!$CF$17)),幹材積成長量!$I$7:$I$148,0),MATCH(【入力】吸収量・排出量算定シート!$G200,幹材積成長量!$I$7:$K$7,0)),IF($F200="地位Ⅲ",INDEX(幹材積成長量!$O$7:$Q$148,MATCH((【入力】吸収量・排出量算定シート!$H200+(【入力】吸収量・排出量算定シート!CR$17-【入力】吸収量・排出量算定シート!$CF$17)),幹材積成長量!$O$7:$O$148,0),MATCH(【入力】吸収量・排出量算定シート!$G200,幹材積成長量!$O$7:$Q$7,0)),INDEX(幹材積成長量!$L$7:$N$148,MATCH((【入力】吸収量・排出量算定シート!$H200+(【入力】吸収量・排出量算定シート!CR$17-【入力】吸収量・排出量算定シート!$CF$17)),幹材積成長量!$L$7:$L$148,0),MATCH(【入力】吸収量・排出量算定シート!$G200,幹材積成長量!$L$7:$N$7,0)))),0)</f>
        <v>0</v>
      </c>
      <c r="CS200" s="2">
        <f>IFERROR(IF($F200="地位Ⅰ",INDEX(幹材積成長量!$I$7:$K$148,MATCH((【入力】吸収量・排出量算定シート!$H200+(【入力】吸収量・排出量算定シート!CS$17-【入力】吸収量・排出量算定シート!$CF$17)),幹材積成長量!$I$7:$I$148,0),MATCH(【入力】吸収量・排出量算定シート!$G200,幹材積成長量!$I$7:$K$7,0)),IF($F200="地位Ⅲ",INDEX(幹材積成長量!$O$7:$Q$148,MATCH((【入力】吸収量・排出量算定シート!$H200+(【入力】吸収量・排出量算定シート!CS$17-【入力】吸収量・排出量算定シート!$CF$17)),幹材積成長量!$O$7:$O$148,0),MATCH(【入力】吸収量・排出量算定シート!$G200,幹材積成長量!$O$7:$Q$7,0)),INDEX(幹材積成長量!$L$7:$N$148,MATCH((【入力】吸収量・排出量算定シート!$H200+(【入力】吸収量・排出量算定シート!CS$17-【入力】吸収量・排出量算定シート!$CF$17)),幹材積成長量!$L$7:$L$148,0),MATCH(【入力】吸収量・排出量算定シート!$G200,幹材積成長量!$L$7:$N$7,0)))),0)</f>
        <v>0</v>
      </c>
      <c r="CT200" s="2">
        <f>IFERROR(IF($F200="地位Ⅰ",INDEX(幹材積成長量!$I$7:$K$148,MATCH((【入力】吸収量・排出量算定シート!$H200+(【入力】吸収量・排出量算定シート!CT$17-【入力】吸収量・排出量算定シート!$CF$17)),幹材積成長量!$I$7:$I$148,0),MATCH(【入力】吸収量・排出量算定シート!$G200,幹材積成長量!$I$7:$K$7,0)),IF($F200="地位Ⅲ",INDEX(幹材積成長量!$O$7:$Q$148,MATCH((【入力】吸収量・排出量算定シート!$H200+(【入力】吸収量・排出量算定シート!CT$17-【入力】吸収量・排出量算定シート!$CF$17)),幹材積成長量!$O$7:$O$148,0),MATCH(【入力】吸収量・排出量算定シート!$G200,幹材積成長量!$O$7:$Q$7,0)),INDEX(幹材積成長量!$L$7:$N$148,MATCH((【入力】吸収量・排出量算定シート!$H200+(【入力】吸収量・排出量算定シート!CT$17-【入力】吸収量・排出量算定シート!$CF$17)),幹材積成長量!$L$7:$L$148,0),MATCH(【入力】吸収量・排出量算定シート!$G200,幹材積成長量!$L$7:$N$7,0)))),0)</f>
        <v>0</v>
      </c>
      <c r="CU200" s="2">
        <f>IFERROR(IF($F200="地位Ⅰ",INDEX(幹材積成長量!$I$7:$K$148,MATCH((【入力】吸収量・排出量算定シート!$H200+(【入力】吸収量・排出量算定シート!CU$17-【入力】吸収量・排出量算定シート!$CF$17)),幹材積成長量!$I$7:$I$148,0),MATCH(【入力】吸収量・排出量算定シート!$G200,幹材積成長量!$I$7:$K$7,0)),IF($F200="地位Ⅲ",INDEX(幹材積成長量!$O$7:$Q$148,MATCH((【入力】吸収量・排出量算定シート!$H200+(【入力】吸収量・排出量算定シート!CU$17-【入力】吸収量・排出量算定シート!$CF$17)),幹材積成長量!$O$7:$O$148,0),MATCH(【入力】吸収量・排出量算定シート!$G200,幹材積成長量!$O$7:$Q$7,0)),INDEX(幹材積成長量!$L$7:$N$148,MATCH((【入力】吸収量・排出量算定シート!$H200+(【入力】吸収量・排出量算定シート!CU$17-【入力】吸収量・排出量算定シート!$CF$17)),幹材積成長量!$L$7:$L$148,0),MATCH(【入力】吸収量・排出量算定シート!$G200,幹材積成長量!$L$7:$N$7,0)))),0)</f>
        <v>0</v>
      </c>
      <c r="CV200" s="2">
        <f>IFERROR(IF($F200="地位Ⅰ",INDEX(幹材積成長量!$I$7:$K$148,MATCH((【入力】吸収量・排出量算定シート!$H200+(【入力】吸収量・排出量算定シート!CV$17-【入力】吸収量・排出量算定シート!$CF$17)),幹材積成長量!$I$7:$I$148,0),MATCH(【入力】吸収量・排出量算定シート!$G200,幹材積成長量!$I$7:$K$7,0)),IF($F200="地位Ⅲ",INDEX(幹材積成長量!$O$7:$Q$148,MATCH((【入力】吸収量・排出量算定シート!$H200+(【入力】吸収量・排出量算定シート!CV$17-【入力】吸収量・排出量算定シート!$CF$17)),幹材積成長量!$O$7:$O$148,0),MATCH(【入力】吸収量・排出量算定シート!$G200,幹材積成長量!$O$7:$Q$7,0)),INDEX(幹材積成長量!$L$7:$N$148,MATCH((【入力】吸収量・排出量算定シート!$H200+(【入力】吸収量・排出量算定シート!CV$17-【入力】吸収量・排出量算定シート!$CF$17)),幹材積成長量!$L$7:$L$148,0),MATCH(【入力】吸収量・排出量算定シート!$G200,幹材積成長量!$L$7:$N$7,0)))),0)</f>
        <v>0</v>
      </c>
      <c r="CW200" s="2">
        <f t="shared" si="352"/>
        <v>0</v>
      </c>
      <c r="CX200" s="2">
        <f t="shared" si="353"/>
        <v>0</v>
      </c>
      <c r="CY200" s="2">
        <f t="shared" si="354"/>
        <v>0</v>
      </c>
      <c r="CZ200" s="2">
        <f t="shared" si="355"/>
        <v>0</v>
      </c>
      <c r="DA200" s="2">
        <f t="shared" si="356"/>
        <v>0</v>
      </c>
      <c r="DB200" s="2">
        <f t="shared" si="357"/>
        <v>0</v>
      </c>
      <c r="DC200" s="2">
        <f t="shared" si="358"/>
        <v>0</v>
      </c>
      <c r="DD200" s="2">
        <f t="shared" si="359"/>
        <v>0</v>
      </c>
      <c r="DE200" s="2">
        <f t="shared" si="360"/>
        <v>0</v>
      </c>
      <c r="DF200" s="2">
        <f t="shared" si="361"/>
        <v>0</v>
      </c>
      <c r="DG200" s="2">
        <f t="shared" si="362"/>
        <v>0</v>
      </c>
      <c r="DH200" s="2">
        <f t="shared" si="363"/>
        <v>0</v>
      </c>
      <c r="DI200" s="2">
        <f t="shared" si="364"/>
        <v>0</v>
      </c>
      <c r="DJ200" s="2">
        <f t="shared" si="365"/>
        <v>0</v>
      </c>
      <c r="DK200" s="2">
        <f t="shared" si="366"/>
        <v>0</v>
      </c>
      <c r="DL200" s="2">
        <f t="shared" si="367"/>
        <v>0</v>
      </c>
      <c r="DM200" s="2">
        <f t="shared" si="368"/>
        <v>0</v>
      </c>
      <c r="DN200" s="187">
        <f>IFERROR(IF($F200="地位Ⅰ",INDEX(幹材積成長量!$AE$7:$AG$14,8,MATCH(【入力】吸収量・排出量算定シート!$G200,幹材積成長量!$AE$7:$AG$7,0)),IF($F200="地位Ⅲ",INDEX(幹材積成長量!$AK$7:$AM$14,8,MATCH(【入力】吸収量・排出量算定シート!$G200,幹材積成長量!$AK$7:$AM$7,0)),INDEX(幹材積成長量!$AH$7:$AJ$14,8,MATCH(【入力】吸収量・排出量算定シート!$G200,幹材積成長量!$AH$7:$AJ$7,0)))),0)</f>
        <v>0</v>
      </c>
      <c r="DO200" s="187">
        <f>IFERROR(IF($F200="地位Ⅰ",INDEX(幹材積成長量!$AE$7:$AG$14,8,MATCH(【入力】吸収量・排出量算定シート!$G200,幹材積成長量!$AE$7:$AG$7,0)),IF($F200="地位Ⅲ",INDEX(幹材積成長量!$AK$7:$AM$14,8,MATCH(【入力】吸収量・排出量算定シート!$G200,幹材積成長量!$AK$7:$AM$7,0)),INDEX(幹材積成長量!$AH$7:$AJ$14,8,MATCH(【入力】吸収量・排出量算定シート!$G200,幹材積成長量!$AH$7:$AJ$7,0)))),0)</f>
        <v>0</v>
      </c>
      <c r="DP200" s="187">
        <f>IFERROR(IF($F200="地位Ⅰ",INDEX(幹材積成長量!$AE$7:$AG$14,8,MATCH(【入力】吸収量・排出量算定シート!$G200,幹材積成長量!$AE$7:$AG$7,0)),IF($F200="地位Ⅲ",INDEX(幹材積成長量!$AK$7:$AM$14,8,MATCH(【入力】吸収量・排出量算定シート!$G200,幹材積成長量!$AK$7:$AM$7,0)),INDEX(幹材積成長量!$AH$7:$AJ$14,8,MATCH(【入力】吸収量・排出量算定シート!$G200,幹材積成長量!$AH$7:$AJ$7,0)))),0)</f>
        <v>0</v>
      </c>
      <c r="DQ200" s="187">
        <f>IFERROR(IF($F200="地位Ⅰ",INDEX(幹材積成長量!$AE$7:$AG$14,8,MATCH(【入力】吸収量・排出量算定シート!$G200,幹材積成長量!$AE$7:$AG$7,0)),IF($F200="地位Ⅲ",INDEX(幹材積成長量!$AK$7:$AM$14,8,MATCH(【入力】吸収量・排出量算定シート!$G200,幹材積成長量!$AK$7:$AM$7,0)),INDEX(幹材積成長量!$AH$7:$AJ$14,8,MATCH(【入力】吸収量・排出量算定シート!$G200,幹材積成長量!$AH$7:$AJ$7,0)))),0)</f>
        <v>0</v>
      </c>
      <c r="DR200" s="187">
        <f>IFERROR(IF($F200="地位Ⅰ",INDEX(幹材積成長量!$AE$7:$AG$14,8,MATCH(【入力】吸収量・排出量算定シート!$G200,幹材積成長量!$AE$7:$AG$7,0)),IF($F200="地位Ⅲ",INDEX(幹材積成長量!$AK$7:$AM$14,8,MATCH(【入力】吸収量・排出量算定シート!$G200,幹材積成長量!$AK$7:$AM$7,0)),INDEX(幹材積成長量!$AH$7:$AJ$14,8,MATCH(【入力】吸収量・排出量算定シート!$G200,幹材積成長量!$AH$7:$AJ$7,0)))),0)</f>
        <v>0</v>
      </c>
      <c r="DS200" s="187">
        <f>IFERROR(IF($F200="地位Ⅰ",INDEX(幹材積成長量!$AE$7:$AG$14,8,MATCH(【入力】吸収量・排出量算定シート!$G200,幹材積成長量!$AE$7:$AG$7,0)),IF($F200="地位Ⅲ",INDEX(幹材積成長量!$AK$7:$AM$14,8,MATCH(【入力】吸収量・排出量算定シート!$G200,幹材積成長量!$AK$7:$AM$7,0)),INDEX(幹材積成長量!$AH$7:$AJ$14,8,MATCH(【入力】吸収量・排出量算定シート!$G200,幹材積成長量!$AH$7:$AJ$7,0)))),0)</f>
        <v>0</v>
      </c>
      <c r="DT200" s="187">
        <f>IFERROR(IF($F200="地位Ⅰ",INDEX(幹材積成長量!$AE$7:$AG$14,8,MATCH(【入力】吸収量・排出量算定シート!$G200,幹材積成長量!$AE$7:$AG$7,0)),IF($F200="地位Ⅲ",INDEX(幹材積成長量!$AK$7:$AM$14,8,MATCH(【入力】吸収量・排出量算定シート!$G200,幹材積成長量!$AK$7:$AM$7,0)),INDEX(幹材積成長量!$AH$7:$AJ$14,8,MATCH(【入力】吸収量・排出量算定シート!$G200,幹材積成長量!$AH$7:$AJ$7,0)))),0)</f>
        <v>0</v>
      </c>
      <c r="DU200" s="187">
        <f>IFERROR(IF($F200="地位Ⅰ",INDEX(幹材積成長量!$AE$7:$AG$14,8,MATCH(【入力】吸収量・排出量算定シート!$G200,幹材積成長量!$AE$7:$AG$7,0)),IF($F200="地位Ⅲ",INDEX(幹材積成長量!$AK$7:$AM$14,8,MATCH(【入力】吸収量・排出量算定シート!$G200,幹材積成長量!$AK$7:$AM$7,0)),INDEX(幹材積成長量!$AH$7:$AJ$14,8,MATCH(【入力】吸収量・排出量算定シート!$G200,幹材積成長量!$AH$7:$AJ$7,0)))),0)</f>
        <v>0</v>
      </c>
      <c r="DV200" s="187">
        <f>IFERROR(IF($F200="地位Ⅰ",INDEX(幹材積成長量!$AE$7:$AG$14,8,MATCH(【入力】吸収量・排出量算定シート!$G200,幹材積成長量!$AE$7:$AG$7,0)),IF($F200="地位Ⅲ",INDEX(幹材積成長量!$AK$7:$AM$14,8,MATCH(【入力】吸収量・排出量算定シート!$G200,幹材積成長量!$AK$7:$AM$7,0)),INDEX(幹材積成長量!$AH$7:$AJ$14,8,MATCH(【入力】吸収量・排出量算定シート!$G200,幹材積成長量!$AH$7:$AJ$7,0)))),0)</f>
        <v>0</v>
      </c>
      <c r="DW200" s="187">
        <f>IFERROR(IF($F200="地位Ⅰ",INDEX(幹材積成長量!$AE$7:$AG$14,8,MATCH(【入力】吸収量・排出量算定シート!$G200,幹材積成長量!$AE$7:$AG$7,0)),IF($F200="地位Ⅲ",INDEX(幹材積成長量!$AK$7:$AM$14,8,MATCH(【入力】吸収量・排出量算定シート!$G200,幹材積成長量!$AK$7:$AM$7,0)),INDEX(幹材積成長量!$AH$7:$AJ$14,8,MATCH(【入力】吸収量・排出量算定シート!$G200,幹材積成長量!$AH$7:$AJ$7,0)))),0)</f>
        <v>0</v>
      </c>
      <c r="DX200" s="187">
        <f>IFERROR(IF($F200="地位Ⅰ",INDEX(幹材積成長量!$AE$7:$AG$14,8,MATCH(【入力】吸収量・排出量算定シート!$G200,幹材積成長量!$AE$7:$AG$7,0)),IF($F200="地位Ⅲ",INDEX(幹材積成長量!$AK$7:$AM$14,8,MATCH(【入力】吸収量・排出量算定シート!$G200,幹材積成長量!$AK$7:$AM$7,0)),INDEX(幹材積成長量!$AH$7:$AJ$14,8,MATCH(【入力】吸収量・排出量算定シート!$G200,幹材積成長量!$AH$7:$AJ$7,0)))),0)</f>
        <v>0</v>
      </c>
      <c r="DY200" s="187">
        <f>IFERROR(IF($F200="地位Ⅰ",INDEX(幹材積成長量!$AE$7:$AG$14,8,MATCH(【入力】吸収量・排出量算定シート!$G200,幹材積成長量!$AE$7:$AG$7,0)),IF($F200="地位Ⅲ",INDEX(幹材積成長量!$AK$7:$AM$14,8,MATCH(【入力】吸収量・排出量算定シート!$G200,幹材積成長量!$AK$7:$AM$7,0)),INDEX(幹材積成長量!$AH$7:$AJ$14,8,MATCH(【入力】吸収量・排出量算定シート!$G200,幹材積成長量!$AH$7:$AJ$7,0)))),0)</f>
        <v>0</v>
      </c>
      <c r="DZ200" s="187">
        <f>IFERROR(IF($F200="地位Ⅰ",INDEX(幹材積成長量!$AE$7:$AG$14,8,MATCH(【入力】吸収量・排出量算定シート!$G200,幹材積成長量!$AE$7:$AG$7,0)),IF($F200="地位Ⅲ",INDEX(幹材積成長量!$AK$7:$AM$14,8,MATCH(【入力】吸収量・排出量算定シート!$G200,幹材積成長量!$AK$7:$AM$7,0)),INDEX(幹材積成長量!$AH$7:$AJ$14,8,MATCH(【入力】吸収量・排出量算定シート!$G200,幹材積成長量!$AH$7:$AJ$7,0)))),0)</f>
        <v>0</v>
      </c>
      <c r="EA200" s="187">
        <f>IFERROR(IF($F200="地位Ⅰ",INDEX(幹材積成長量!$AE$7:$AG$14,8,MATCH(【入力】吸収量・排出量算定シート!$G200,幹材積成長量!$AE$7:$AG$7,0)),IF($F200="地位Ⅲ",INDEX(幹材積成長量!$AK$7:$AM$14,8,MATCH(【入力】吸収量・排出量算定シート!$G200,幹材積成長量!$AK$7:$AM$7,0)),INDEX(幹材積成長量!$AH$7:$AJ$14,8,MATCH(【入力】吸収量・排出量算定シート!$G200,幹材積成長量!$AH$7:$AJ$7,0)))),0)</f>
        <v>0</v>
      </c>
      <c r="EB200" s="187">
        <f>IFERROR(IF($F200="地位Ⅰ",INDEX(幹材積成長量!$AE$7:$AG$14,8,MATCH(【入力】吸収量・排出量算定シート!$G200,幹材積成長量!$AE$7:$AG$7,0)),IF($F200="地位Ⅲ",INDEX(幹材積成長量!$AK$7:$AM$14,8,MATCH(【入力】吸収量・排出量算定シート!$G200,幹材積成長量!$AK$7:$AM$7,0)),INDEX(幹材積成長量!$AH$7:$AJ$14,8,MATCH(【入力】吸収量・排出量算定シート!$G200,幹材積成長量!$AH$7:$AJ$7,0)))),0)</f>
        <v>0</v>
      </c>
      <c r="EC200" s="187">
        <f>IFERROR(IF($F200="地位Ⅰ",INDEX(幹材積成長量!$AE$7:$AG$14,8,MATCH(【入力】吸収量・排出量算定シート!$G200,幹材積成長量!$AE$7:$AG$7,0)),IF($F200="地位Ⅲ",INDEX(幹材積成長量!$AK$7:$AM$14,8,MATCH(【入力】吸収量・排出量算定シート!$G200,幹材積成長量!$AK$7:$AM$7,0)),INDEX(幹材積成長量!$AH$7:$AJ$14,8,MATCH(【入力】吸収量・排出量算定シート!$G200,幹材積成長量!$AH$7:$AJ$7,0)))),0)</f>
        <v>0</v>
      </c>
      <c r="ED200" s="186">
        <f t="shared" si="369"/>
        <v>0</v>
      </c>
      <c r="EE200" s="186">
        <f t="shared" si="370"/>
        <v>0</v>
      </c>
      <c r="EF200" s="186">
        <f t="shared" si="371"/>
        <v>0</v>
      </c>
      <c r="EG200" s="186">
        <f t="shared" si="372"/>
        <v>0</v>
      </c>
      <c r="EH200" s="186">
        <f t="shared" si="373"/>
        <v>0</v>
      </c>
      <c r="EI200" s="186">
        <f t="shared" si="374"/>
        <v>0</v>
      </c>
      <c r="EJ200" s="186">
        <f t="shared" si="375"/>
        <v>0</v>
      </c>
      <c r="EK200" s="186">
        <f t="shared" si="376"/>
        <v>0</v>
      </c>
      <c r="EL200" s="186">
        <f t="shared" si="377"/>
        <v>0</v>
      </c>
      <c r="EM200" s="186">
        <f t="shared" si="378"/>
        <v>0</v>
      </c>
      <c r="EN200" s="186">
        <f t="shared" si="379"/>
        <v>0</v>
      </c>
      <c r="EO200" s="186">
        <f t="shared" si="380"/>
        <v>0</v>
      </c>
      <c r="EP200" s="186">
        <f t="shared" si="381"/>
        <v>0</v>
      </c>
      <c r="EQ200" s="186">
        <f t="shared" si="382"/>
        <v>0</v>
      </c>
      <c r="ER200" s="186">
        <f t="shared" si="383"/>
        <v>0</v>
      </c>
      <c r="ES200" s="186">
        <f t="shared" si="384"/>
        <v>0</v>
      </c>
      <c r="ET200" s="186">
        <f t="shared" si="385"/>
        <v>0</v>
      </c>
    </row>
    <row r="201" spans="2:150" x14ac:dyDescent="0.3">
      <c r="B201" s="3"/>
      <c r="C201" s="3"/>
      <c r="D201" s="3"/>
      <c r="E201" s="3"/>
      <c r="G201" s="217"/>
      <c r="J201" s="3"/>
      <c r="M201" s="187">
        <f>IFERROR(IF($F201="地位Ⅰ",INDEX(幹材積成長量!$S$7:$U$148,MATCH(【入力】吸収量・排出量算定シート!$H201+(M$17-$M$17),幹材積成長量!$S$7:$S$148,0),MATCH($G201,幹材積成長量!$S$7:$U$7,0)),IF($F201="地位Ⅲ",INDEX(幹材積成長量!$Y$7:$AA$148,MATCH(【入力】吸収量・排出量算定シート!$H201+(M$17-$M$17),幹材積成長量!$Y$7:$Y$148,0),MATCH($G201,幹材積成長量!$Y$7:$AA$7,0)),INDEX(幹材積成長量!$V$7:$X$148,MATCH(【入力】吸収量・排出量算定シート!$H201+(M$17-$M$17),幹材積成長量!$V$7:$V$148,0),MATCH($G201,幹材積成長量!$V$7:$X$7,0)))),0)</f>
        <v>0</v>
      </c>
      <c r="N201" s="187">
        <f>IFERROR(IF($F201="地位Ⅰ",INDEX(幹材積成長量!$S$7:$U$148,MATCH(【入力】吸収量・排出量算定シート!$H201+(N$17-$M$17),幹材積成長量!$S$7:$S$148,0),MATCH($G201,幹材積成長量!$S$7:$U$7,0)),IF($F201="地位Ⅲ",INDEX(幹材積成長量!$Y$7:$AA$148,MATCH(【入力】吸収量・排出量算定シート!$H201+(N$17-$M$17),幹材積成長量!$Y$7:$Y$148,0),MATCH($G201,幹材積成長量!$Y$7:$AA$7,0)),INDEX(幹材積成長量!$V$7:$X$148,MATCH(【入力】吸収量・排出量算定シート!$H201+(N$17-$M$17),幹材積成長量!$V$7:$V$148,0),MATCH($G201,幹材積成長量!$V$7:$X$7,0)))),0)</f>
        <v>0</v>
      </c>
      <c r="O201" s="187">
        <f>IFERROR(IF($F201="地位Ⅰ",INDEX(幹材積成長量!$S$7:$U$148,MATCH(【入力】吸収量・排出量算定シート!$H201+(O$17-$M$17),幹材積成長量!$S$7:$S$148,0),MATCH($G201,幹材積成長量!$S$7:$U$7,0)),IF($F201="地位Ⅲ",INDEX(幹材積成長量!$Y$7:$AA$148,MATCH(【入力】吸収量・排出量算定シート!$H201+(O$17-$M$17),幹材積成長量!$Y$7:$Y$148,0),MATCH($G201,幹材積成長量!$Y$7:$AA$7,0)),INDEX(幹材積成長量!$V$7:$X$148,MATCH(【入力】吸収量・排出量算定シート!$H201+(O$17-$M$17),幹材積成長量!$V$7:$V$148,0),MATCH($G201,幹材積成長量!$V$7:$X$7,0)))),0)</f>
        <v>0</v>
      </c>
      <c r="P201" s="187">
        <f>IFERROR(IF($F201="地位Ⅰ",INDEX(幹材積成長量!$S$7:$U$148,MATCH(【入力】吸収量・排出量算定シート!$H201+(P$17-$M$17),幹材積成長量!$S$7:$S$148,0),MATCH($G201,幹材積成長量!$S$7:$U$7,0)),IF($F201="地位Ⅲ",INDEX(幹材積成長量!$Y$7:$AA$148,MATCH(【入力】吸収量・排出量算定シート!$H201+(P$17-$M$17),幹材積成長量!$Y$7:$Y$148,0),MATCH($G201,幹材積成長量!$Y$7:$AA$7,0)),INDEX(幹材積成長量!$V$7:$X$148,MATCH(【入力】吸収量・排出量算定シート!$H201+(P$17-$M$17),幹材積成長量!$V$7:$V$148,0),MATCH($G201,幹材積成長量!$V$7:$X$7,0)))),0)</f>
        <v>0</v>
      </c>
      <c r="Q201" s="187">
        <f>IFERROR(IF($F201="地位Ⅰ",INDEX(幹材積成長量!$S$7:$U$148,MATCH(【入力】吸収量・排出量算定シート!$H201+(Q$17-$M$17),幹材積成長量!$S$7:$S$148,0),MATCH($G201,幹材積成長量!$S$7:$U$7,0)),IF($F201="地位Ⅲ",INDEX(幹材積成長量!$Y$7:$AA$148,MATCH(【入力】吸収量・排出量算定シート!$H201+(Q$17-$M$17),幹材積成長量!$Y$7:$Y$148,0),MATCH($G201,幹材積成長量!$Y$7:$AA$7,0)),INDEX(幹材積成長量!$V$7:$X$148,MATCH(【入力】吸収量・排出量算定シート!$H201+(Q$17-$M$17),幹材積成長量!$V$7:$V$148,0),MATCH($G201,幹材積成長量!$V$7:$X$7,0)))),0)</f>
        <v>0</v>
      </c>
      <c r="R201" s="187">
        <f>IFERROR(IF($F201="地位Ⅰ",INDEX(幹材積成長量!$S$7:$U$148,MATCH(【入力】吸収量・排出量算定シート!$H201+(R$17-$M$17),幹材積成長量!$S$7:$S$148,0),MATCH($G201,幹材積成長量!$S$7:$U$7,0)),IF($F201="地位Ⅲ",INDEX(幹材積成長量!$Y$7:$AA$148,MATCH(【入力】吸収量・排出量算定シート!$H201+(R$17-$M$17),幹材積成長量!$Y$7:$Y$148,0),MATCH($G201,幹材積成長量!$Y$7:$AA$7,0)),INDEX(幹材積成長量!$V$7:$X$148,MATCH(【入力】吸収量・排出量算定シート!$H201+(R$17-$M$17),幹材積成長量!$V$7:$V$148,0),MATCH($G201,幹材積成長量!$V$7:$X$7,0)))),0)</f>
        <v>0</v>
      </c>
      <c r="S201" s="187">
        <f>IFERROR(IF($F201="地位Ⅰ",INDEX(幹材積成長量!$S$7:$U$148,MATCH(【入力】吸収量・排出量算定シート!$H201+(S$17-$M$17),幹材積成長量!$S$7:$S$148,0),MATCH($G201,幹材積成長量!$S$7:$U$7,0)),IF($F201="地位Ⅲ",INDEX(幹材積成長量!$Y$7:$AA$148,MATCH(【入力】吸収量・排出量算定シート!$H201+(S$17-$M$17),幹材積成長量!$Y$7:$Y$148,0),MATCH($G201,幹材積成長量!$Y$7:$AA$7,0)),INDEX(幹材積成長量!$V$7:$X$148,MATCH(【入力】吸収量・排出量算定シート!$H201+(S$17-$M$17),幹材積成長量!$V$7:$V$148,0),MATCH($G201,幹材積成長量!$V$7:$X$7,0)))),0)</f>
        <v>0</v>
      </c>
      <c r="T201" s="187">
        <f>IFERROR(IF($F201="地位Ⅰ",INDEX(幹材積成長量!$S$7:$U$148,MATCH(【入力】吸収量・排出量算定シート!$H201+(T$17-$M$17),幹材積成長量!$S$7:$S$148,0),MATCH($G201,幹材積成長量!$S$7:$U$7,0)),IF($F201="地位Ⅲ",INDEX(幹材積成長量!$Y$7:$AA$148,MATCH(【入力】吸収量・排出量算定シート!$H201+(T$17-$M$17),幹材積成長量!$Y$7:$Y$148,0),MATCH($G201,幹材積成長量!$Y$7:$AA$7,0)),INDEX(幹材積成長量!$V$7:$X$148,MATCH(【入力】吸収量・排出量算定シート!$H201+(T$17-$M$17),幹材積成長量!$V$7:$V$148,0),MATCH($G201,幹材積成長量!$V$7:$X$7,0)))),0)</f>
        <v>0</v>
      </c>
      <c r="U201" s="187">
        <f>IFERROR(IF($F201="地位Ⅰ",INDEX(幹材積成長量!$S$7:$U$148,MATCH(【入力】吸収量・排出量算定シート!$H201+(U$17-$M$17),幹材積成長量!$S$7:$S$148,0),MATCH($G201,幹材積成長量!$S$7:$U$7,0)),IF($F201="地位Ⅲ",INDEX(幹材積成長量!$Y$7:$AA$148,MATCH(【入力】吸収量・排出量算定シート!$H201+(U$17-$M$17),幹材積成長量!$Y$7:$Y$148,0),MATCH($G201,幹材積成長量!$Y$7:$AA$7,0)),INDEX(幹材積成長量!$V$7:$X$148,MATCH(【入力】吸収量・排出量算定シート!$H201+(U$17-$M$17),幹材積成長量!$V$7:$V$148,0),MATCH($G201,幹材積成長量!$V$7:$X$7,0)))),0)</f>
        <v>0</v>
      </c>
      <c r="V201" s="187">
        <f>IFERROR(IF($F201="地位Ⅰ",INDEX(幹材積成長量!$S$7:$U$148,MATCH(【入力】吸収量・排出量算定シート!$H201+(V$17-$M$17),幹材積成長量!$S$7:$S$148,0),MATCH($G201,幹材積成長量!$S$7:$U$7,0)),IF($F201="地位Ⅲ",INDEX(幹材積成長量!$Y$7:$AA$148,MATCH(【入力】吸収量・排出量算定シート!$H201+(V$17-$M$17),幹材積成長量!$Y$7:$Y$148,0),MATCH($G201,幹材積成長量!$Y$7:$AA$7,0)),INDEX(幹材積成長量!$V$7:$X$148,MATCH(【入力】吸収量・排出量算定シート!$H201+(V$17-$M$17),幹材積成長量!$V$7:$V$148,0),MATCH($G201,幹材積成長量!$V$7:$X$7,0)))),0)</f>
        <v>0</v>
      </c>
      <c r="W201" s="187">
        <f>IFERROR(IF($F201="地位Ⅰ",INDEX(幹材積成長量!$S$7:$U$148,MATCH(【入力】吸収量・排出量算定シート!$H201+(W$17-$M$17),幹材積成長量!$S$7:$S$148,0),MATCH($G201,幹材積成長量!$S$7:$U$7,0)),IF($F201="地位Ⅲ",INDEX(幹材積成長量!$Y$7:$AA$148,MATCH(【入力】吸収量・排出量算定シート!$H201+(W$17-$M$17),幹材積成長量!$Y$7:$Y$148,0),MATCH($G201,幹材積成長量!$Y$7:$AA$7,0)),INDEX(幹材積成長量!$V$7:$X$148,MATCH(【入力】吸収量・排出量算定シート!$H201+(W$17-$M$17),幹材積成長量!$V$7:$V$148,0),MATCH($G201,幹材積成長量!$V$7:$X$7,0)))),0)</f>
        <v>0</v>
      </c>
      <c r="X201" s="187">
        <f>IFERROR(IF($F201="地位Ⅰ",INDEX(幹材積成長量!$S$7:$U$148,MATCH(【入力】吸収量・排出量算定シート!$H201+(X$17-$M$17),幹材積成長量!$S$7:$S$148,0),MATCH($G201,幹材積成長量!$S$7:$U$7,0)),IF($F201="地位Ⅲ",INDEX(幹材積成長量!$Y$7:$AA$148,MATCH(【入力】吸収量・排出量算定シート!$H201+(X$17-$M$17),幹材積成長量!$Y$7:$Y$148,0),MATCH($G201,幹材積成長量!$Y$7:$AA$7,0)),INDEX(幹材積成長量!$V$7:$X$148,MATCH(【入力】吸収量・排出量算定シート!$H201+(X$17-$M$17),幹材積成長量!$V$7:$V$148,0),MATCH($G201,幹材積成長量!$V$7:$X$7,0)))),0)</f>
        <v>0</v>
      </c>
      <c r="Y201" s="187">
        <f>IFERROR(IF($F201="地位Ⅰ",INDEX(幹材積成長量!$S$7:$U$148,MATCH(【入力】吸収量・排出量算定シート!$H201+(Y$17-$M$17),幹材積成長量!$S$7:$S$148,0),MATCH($G201,幹材積成長量!$S$7:$U$7,0)),IF($F201="地位Ⅲ",INDEX(幹材積成長量!$Y$7:$AA$148,MATCH(【入力】吸収量・排出量算定シート!$H201+(Y$17-$M$17),幹材積成長量!$Y$7:$Y$148,0),MATCH($G201,幹材積成長量!$Y$7:$AA$7,0)),INDEX(幹材積成長量!$V$7:$X$148,MATCH(【入力】吸収量・排出量算定シート!$H201+(Y$17-$M$17),幹材積成長量!$V$7:$V$148,0),MATCH($G201,幹材積成長量!$V$7:$X$7,0)))),0)</f>
        <v>0</v>
      </c>
      <c r="Z201" s="187">
        <f>IFERROR(IF($F201="地位Ⅰ",INDEX(幹材積成長量!$S$7:$U$148,MATCH(【入力】吸収量・排出量算定シート!$H201+(Z$17-$M$17),幹材積成長量!$S$7:$S$148,0),MATCH($G201,幹材積成長量!$S$7:$U$7,0)),IF($F201="地位Ⅲ",INDEX(幹材積成長量!$Y$7:$AA$148,MATCH(【入力】吸収量・排出量算定シート!$H201+(Z$17-$M$17),幹材積成長量!$Y$7:$Y$148,0),MATCH($G201,幹材積成長量!$Y$7:$AA$7,0)),INDEX(幹材積成長量!$V$7:$X$148,MATCH(【入力】吸収量・排出量算定シート!$H201+(Z$17-$M$17),幹材積成長量!$V$7:$V$148,0),MATCH($G201,幹材積成長量!$V$7:$X$7,0)))),0)</f>
        <v>0</v>
      </c>
      <c r="AA201" s="187">
        <f>IFERROR(IF($F201="地位Ⅰ",INDEX(幹材積成長量!$S$7:$U$148,MATCH(【入力】吸収量・排出量算定シート!$H201+(AA$17-$M$17),幹材積成長量!$S$7:$S$148,0),MATCH($G201,幹材積成長量!$S$7:$U$7,0)),IF($F201="地位Ⅲ",INDEX(幹材積成長量!$Y$7:$AA$148,MATCH(【入力】吸収量・排出量算定シート!$H201+(AA$17-$M$17),幹材積成長量!$Y$7:$Y$148,0),MATCH($G201,幹材積成長量!$Y$7:$AA$7,0)),INDEX(幹材積成長量!$V$7:$X$148,MATCH(【入力】吸収量・排出量算定シート!$H201+(AA$17-$M$17),幹材積成長量!$V$7:$V$148,0),MATCH($G201,幹材積成長量!$V$7:$X$7,0)))),0)</f>
        <v>0</v>
      </c>
      <c r="AB201" s="187">
        <f>IFERROR(IF($F201="地位Ⅰ",INDEX(幹材積成長量!$S$7:$U$148,MATCH(【入力】吸収量・排出量算定シート!$H201+(AB$17-$M$17),幹材積成長量!$S$7:$S$148,0),MATCH($G201,幹材積成長量!$S$7:$U$7,0)),IF($F201="地位Ⅲ",INDEX(幹材積成長量!$Y$7:$AA$148,MATCH(【入力】吸収量・排出量算定シート!$H201+(AB$17-$M$17),幹材積成長量!$Y$7:$Y$148,0),MATCH($G201,幹材積成長量!$Y$7:$AA$7,0)),INDEX(幹材積成長量!$V$7:$X$148,MATCH(【入力】吸収量・排出量算定シート!$H201+(AB$17-$M$17),幹材積成長量!$V$7:$V$148,0),MATCH($G201,幹材積成長量!$V$7:$X$7,0)))),0)</f>
        <v>0</v>
      </c>
      <c r="AC201" s="187">
        <f>IFERROR(IF($F201="地位Ⅰ",INDEX(幹材積成長量!$S$7:$U$148,MATCH(【入力】吸収量・排出量算定シート!$H201+(AC$17-$M$17),幹材積成長量!$S$7:$S$148,0),MATCH($G201,幹材積成長量!$S$7:$U$7,0)),IF($F201="地位Ⅲ",INDEX(幹材積成長量!$Y$7:$AA$148,MATCH(【入力】吸収量・排出量算定シート!$H201+(AC$17-$M$17),幹材積成長量!$Y$7:$Y$148,0),MATCH($G201,幹材積成長量!$Y$7:$AA$7,0)),INDEX(幹材積成長量!$V$7:$X$148,MATCH(【入力】吸収量・排出量算定シート!$H201+(AC$17-$M$17),幹材積成長量!$V$7:$V$148,0),MATCH($G201,幹材積成長量!$V$7:$X$7,0)))),0)</f>
        <v>0</v>
      </c>
      <c r="AD201" s="2">
        <f>IFERROR(INDEX('BEF（拡大係数）'!$A$4:$AO$154,MATCH(【入力】吸収量・排出量算定シート!$H201,'BEF（拡大係数）'!$A$4:$A$154,0),MATCH($G201,'BEF（拡大係数）'!$A$4:$AO$4,0)),0)</f>
        <v>0</v>
      </c>
      <c r="AE201" s="2">
        <f>IFERROR(INDEX('BEF（拡大係数）'!$A$4:$AO$154,MATCH(【入力】吸収量・排出量算定シート!$H201,'BEF（拡大係数）'!$A$4:$A$154,0),MATCH($G201,'BEF（拡大係数）'!$A$4:$AO$4,0)),0)</f>
        <v>0</v>
      </c>
      <c r="AF201" s="2">
        <f>IFERROR(INDEX('BEF（拡大係数）'!$A$4:$AO$154,MATCH(【入力】吸収量・排出量算定シート!$H201,'BEF（拡大係数）'!$A$4:$A$154,0),MATCH($G201,'BEF（拡大係数）'!$A$4:$AO$4,0)),0)</f>
        <v>0</v>
      </c>
      <c r="AG201" s="2">
        <f>IFERROR(INDEX('BEF（拡大係数）'!$A$4:$AO$154,MATCH(【入力】吸収量・排出量算定シート!$H201,'BEF（拡大係数）'!$A$4:$A$154,0),MATCH($G201,'BEF（拡大係数）'!$A$4:$AO$4,0)),0)</f>
        <v>0</v>
      </c>
      <c r="AH201" s="2">
        <f>IFERROR(INDEX('BEF（拡大係数）'!$A$4:$AO$154,MATCH(【入力】吸収量・排出量算定シート!$H201,'BEF（拡大係数）'!$A$4:$A$154,0),MATCH($G201,'BEF（拡大係数）'!$A$4:$AO$4,0)),0)</f>
        <v>0</v>
      </c>
      <c r="AI201" s="2">
        <f>IFERROR(INDEX('BEF（拡大係数）'!$A$4:$AO$154,MATCH(【入力】吸収量・排出量算定シート!$H201,'BEF（拡大係数）'!$A$4:$A$154,0),MATCH($G201,'BEF（拡大係数）'!$A$4:$AO$4,0)),0)</f>
        <v>0</v>
      </c>
      <c r="AJ201" s="2">
        <f>IFERROR(INDEX('BEF（拡大係数）'!$A$4:$AO$154,MATCH(【入力】吸収量・排出量算定シート!$H201,'BEF（拡大係数）'!$A$4:$A$154,0),MATCH($G201,'BEF（拡大係数）'!$A$4:$AO$4,0)),0)</f>
        <v>0</v>
      </c>
      <c r="AK201" s="2">
        <f>IFERROR(INDEX('BEF（拡大係数）'!$A$4:$AO$154,MATCH(【入力】吸収量・排出量算定シート!$H201,'BEF（拡大係数）'!$A$4:$A$154,0),MATCH($G201,'BEF（拡大係数）'!$A$4:$AO$4,0)),0)</f>
        <v>0</v>
      </c>
      <c r="AL201" s="2">
        <f>IFERROR(INDEX('BEF（拡大係数）'!$A$4:$AO$154,MATCH(【入力】吸収量・排出量算定シート!$H201,'BEF（拡大係数）'!$A$4:$A$154,0),MATCH($G201,'BEF（拡大係数）'!$A$4:$AO$4,0)),0)</f>
        <v>0</v>
      </c>
      <c r="AM201" s="2">
        <f>IFERROR(INDEX('BEF（拡大係数）'!$A$4:$AO$154,MATCH(【入力】吸収量・排出量算定シート!$H201,'BEF（拡大係数）'!$A$4:$A$154,0),MATCH($G201,'BEF（拡大係数）'!$A$4:$AO$4,0)),0)</f>
        <v>0</v>
      </c>
      <c r="AN201" s="2">
        <f>IFERROR(INDEX('BEF（拡大係数）'!$A$4:$AO$154,MATCH(【入力】吸収量・排出量算定シート!$H201,'BEF（拡大係数）'!$A$4:$A$154,0),MATCH($G201,'BEF（拡大係数）'!$A$4:$AO$4,0)),0)</f>
        <v>0</v>
      </c>
      <c r="AO201" s="2">
        <f>IFERROR(INDEX('BEF（拡大係数）'!$A$4:$AO$154,MATCH(【入力】吸収量・排出量算定シート!$H201,'BEF（拡大係数）'!$A$4:$A$154,0),MATCH($G201,'BEF（拡大係数）'!$A$4:$AO$4,0)),0)</f>
        <v>0</v>
      </c>
      <c r="AP201" s="2">
        <f>IFERROR(INDEX('BEF（拡大係数）'!$A$4:$AO$154,MATCH(【入力】吸収量・排出量算定シート!$H201,'BEF（拡大係数）'!$A$4:$A$154,0),MATCH($G201,'BEF（拡大係数）'!$A$4:$AO$4,0)),0)</f>
        <v>0</v>
      </c>
      <c r="AQ201" s="2">
        <f>IFERROR(INDEX('BEF（拡大係数）'!$A$4:$AO$154,MATCH(【入力】吸収量・排出量算定シート!$H201,'BEF（拡大係数）'!$A$4:$A$154,0),MATCH($G201,'BEF（拡大係数）'!$A$4:$AO$4,0)),0)</f>
        <v>0</v>
      </c>
      <c r="AR201" s="2">
        <f>IFERROR(INDEX('BEF（拡大係数）'!$A$4:$AO$154,MATCH(【入力】吸収量・排出量算定シート!$H201,'BEF（拡大係数）'!$A$4:$A$154,0),MATCH($G201,'BEF（拡大係数）'!$A$4:$AO$4,0)),0)</f>
        <v>0</v>
      </c>
      <c r="AS201" s="2">
        <f>IFERROR(INDEX('BEF（拡大係数）'!$A$4:$AO$154,MATCH(【入力】吸収量・排出量算定シート!$H201,'BEF（拡大係数）'!$A$4:$A$154,0),MATCH($G201,'BEF（拡大係数）'!$A$4:$AO$4,0)),0)</f>
        <v>0</v>
      </c>
      <c r="AT201" s="2">
        <f>IFERROR(INDEX('BEF（拡大係数）'!$A$4:$AO$154,MATCH(【入力】吸収量・排出量算定シート!$H201,'BEF（拡大係数）'!$A$4:$A$154,0),MATCH($G201,'BEF（拡大係数）'!$A$4:$AO$4,0)),0)</f>
        <v>0</v>
      </c>
      <c r="AU201" s="2">
        <f>IFERROR(VLOOKUP($G201,パラメータ_オリジナル!$B$6:$G$45,4,FALSE),0)</f>
        <v>0</v>
      </c>
      <c r="AV201" s="2">
        <f>IFERROR(VLOOKUP($G201,パラメータ_オリジナル!$B$6:$G$45,5,FALSE),0)</f>
        <v>0</v>
      </c>
      <c r="AW201" s="2">
        <f>IFERROR(VLOOKUP($G201,パラメータ_オリジナル!$B$6:$G$45,6,FALSE),0)</f>
        <v>0</v>
      </c>
      <c r="AX201" s="125">
        <f t="shared" si="318"/>
        <v>0</v>
      </c>
      <c r="AY201" s="125">
        <f t="shared" si="319"/>
        <v>0</v>
      </c>
      <c r="AZ201" s="125">
        <f t="shared" si="320"/>
        <v>0</v>
      </c>
      <c r="BA201" s="125">
        <f t="shared" si="321"/>
        <v>0</v>
      </c>
      <c r="BB201" s="125">
        <f t="shared" si="322"/>
        <v>0</v>
      </c>
      <c r="BC201" s="125">
        <f t="shared" si="323"/>
        <v>0</v>
      </c>
      <c r="BD201" s="125">
        <f t="shared" si="324"/>
        <v>0</v>
      </c>
      <c r="BE201" s="125">
        <f t="shared" si="325"/>
        <v>0</v>
      </c>
      <c r="BF201" s="125">
        <f t="shared" si="326"/>
        <v>0</v>
      </c>
      <c r="BG201" s="125">
        <f t="shared" si="327"/>
        <v>0</v>
      </c>
      <c r="BH201" s="125">
        <f t="shared" si="328"/>
        <v>0</v>
      </c>
      <c r="BI201" s="125">
        <f t="shared" si="329"/>
        <v>0</v>
      </c>
      <c r="BJ201" s="125">
        <f t="shared" si="330"/>
        <v>0</v>
      </c>
      <c r="BK201" s="125">
        <f t="shared" si="331"/>
        <v>0</v>
      </c>
      <c r="BL201" s="125">
        <f t="shared" si="332"/>
        <v>0</v>
      </c>
      <c r="BM201" s="125">
        <f t="shared" si="333"/>
        <v>0</v>
      </c>
      <c r="BN201" s="125">
        <f t="shared" si="334"/>
        <v>0</v>
      </c>
      <c r="BO201" s="125">
        <f t="shared" si="335"/>
        <v>0</v>
      </c>
      <c r="BP201" s="125">
        <f t="shared" si="336"/>
        <v>0</v>
      </c>
      <c r="BQ201" s="125">
        <f t="shared" si="337"/>
        <v>0</v>
      </c>
      <c r="BR201" s="125">
        <f t="shared" si="338"/>
        <v>0</v>
      </c>
      <c r="BS201" s="125">
        <f t="shared" si="339"/>
        <v>0</v>
      </c>
      <c r="BT201" s="125">
        <f t="shared" si="340"/>
        <v>0</v>
      </c>
      <c r="BU201" s="125">
        <f t="shared" si="341"/>
        <v>0</v>
      </c>
      <c r="BV201" s="125">
        <f t="shared" si="342"/>
        <v>0</v>
      </c>
      <c r="BW201" s="125">
        <f t="shared" si="343"/>
        <v>0</v>
      </c>
      <c r="BX201" s="125">
        <f t="shared" si="344"/>
        <v>0</v>
      </c>
      <c r="BY201" s="125">
        <f t="shared" si="345"/>
        <v>0</v>
      </c>
      <c r="BZ201" s="125">
        <f t="shared" si="346"/>
        <v>0</v>
      </c>
      <c r="CA201" s="125">
        <f t="shared" si="347"/>
        <v>0</v>
      </c>
      <c r="CB201" s="125">
        <f t="shared" si="348"/>
        <v>0</v>
      </c>
      <c r="CC201" s="125">
        <f t="shared" si="349"/>
        <v>0</v>
      </c>
      <c r="CD201" s="125">
        <f t="shared" si="350"/>
        <v>0</v>
      </c>
      <c r="CE201" s="125">
        <f t="shared" si="351"/>
        <v>0</v>
      </c>
      <c r="CF201" s="2">
        <f>IFERROR(IF($F201="地位Ⅰ",INDEX(幹材積成長量!$I$7:$K$148,MATCH((【入力】吸収量・排出量算定シート!$H201+(【入力】吸収量・排出量算定シート!CF$17-【入力】吸収量・排出量算定シート!$CF$17)),幹材積成長量!$I$7:$I$148,0),MATCH(【入力】吸収量・排出量算定シート!$G201,幹材積成長量!$I$7:$K$7,0)),IF($F201="地位Ⅲ",INDEX(幹材積成長量!$O$7:$Q$148,MATCH((【入力】吸収量・排出量算定シート!$H201+(【入力】吸収量・排出量算定シート!CF$17-【入力】吸収量・排出量算定シート!$CF$17)),幹材積成長量!$O$7:$O$148,0),MATCH(【入力】吸収量・排出量算定シート!$G201,幹材積成長量!$O$7:$Q$7,0)),INDEX(幹材積成長量!$L$7:$N$148,MATCH((【入力】吸収量・排出量算定シート!$H201+(【入力】吸収量・排出量算定シート!CF$17-【入力】吸収量・排出量算定シート!$CF$17)),幹材積成長量!$L$7:$L$148,0),MATCH(【入力】吸収量・排出量算定シート!$G201,幹材積成長量!$L$7:$N$7,0)))),0)</f>
        <v>0</v>
      </c>
      <c r="CG201" s="2">
        <f>IFERROR(IF($F201="地位Ⅰ",INDEX(幹材積成長量!$I$7:$K$148,MATCH((【入力】吸収量・排出量算定シート!$H201+(【入力】吸収量・排出量算定シート!CG$17-【入力】吸収量・排出量算定シート!$CF$17)),幹材積成長量!$I$7:$I$148,0),MATCH(【入力】吸収量・排出量算定シート!$G201,幹材積成長量!$I$7:$K$7,0)),IF($F201="地位Ⅲ",INDEX(幹材積成長量!$O$7:$Q$148,MATCH((【入力】吸収量・排出量算定シート!$H201+(【入力】吸収量・排出量算定シート!CG$17-【入力】吸収量・排出量算定シート!$CF$17)),幹材積成長量!$O$7:$O$148,0),MATCH(【入力】吸収量・排出量算定シート!$G201,幹材積成長量!$O$7:$Q$7,0)),INDEX(幹材積成長量!$L$7:$N$148,MATCH((【入力】吸収量・排出量算定シート!$H201+(【入力】吸収量・排出量算定シート!CG$17-【入力】吸収量・排出量算定シート!$CF$17)),幹材積成長量!$L$7:$L$148,0),MATCH(【入力】吸収量・排出量算定シート!$G201,幹材積成長量!$L$7:$N$7,0)))),0)</f>
        <v>0</v>
      </c>
      <c r="CH201" s="2">
        <f>IFERROR(IF($F201="地位Ⅰ",INDEX(幹材積成長量!$I$7:$K$148,MATCH((【入力】吸収量・排出量算定シート!$H201+(【入力】吸収量・排出量算定シート!CH$17-【入力】吸収量・排出量算定シート!$CF$17)),幹材積成長量!$I$7:$I$148,0),MATCH(【入力】吸収量・排出量算定シート!$G201,幹材積成長量!$I$7:$K$7,0)),IF($F201="地位Ⅲ",INDEX(幹材積成長量!$O$7:$Q$148,MATCH((【入力】吸収量・排出量算定シート!$H201+(【入力】吸収量・排出量算定シート!CH$17-【入力】吸収量・排出量算定シート!$CF$17)),幹材積成長量!$O$7:$O$148,0),MATCH(【入力】吸収量・排出量算定シート!$G201,幹材積成長量!$O$7:$Q$7,0)),INDEX(幹材積成長量!$L$7:$N$148,MATCH((【入力】吸収量・排出量算定シート!$H201+(【入力】吸収量・排出量算定シート!CH$17-【入力】吸収量・排出量算定シート!$CF$17)),幹材積成長量!$L$7:$L$148,0),MATCH(【入力】吸収量・排出量算定シート!$G201,幹材積成長量!$L$7:$N$7,0)))),0)</f>
        <v>0</v>
      </c>
      <c r="CI201" s="2">
        <f>IFERROR(IF($F201="地位Ⅰ",INDEX(幹材積成長量!$I$7:$K$148,MATCH((【入力】吸収量・排出量算定シート!$H201+(【入力】吸収量・排出量算定シート!CI$17-【入力】吸収量・排出量算定シート!$CF$17)),幹材積成長量!$I$7:$I$148,0),MATCH(【入力】吸収量・排出量算定シート!$G201,幹材積成長量!$I$7:$K$7,0)),IF($F201="地位Ⅲ",INDEX(幹材積成長量!$O$7:$Q$148,MATCH((【入力】吸収量・排出量算定シート!$H201+(【入力】吸収量・排出量算定シート!CI$17-【入力】吸収量・排出量算定シート!$CF$17)),幹材積成長量!$O$7:$O$148,0),MATCH(【入力】吸収量・排出量算定シート!$G201,幹材積成長量!$O$7:$Q$7,0)),INDEX(幹材積成長量!$L$7:$N$148,MATCH((【入力】吸収量・排出量算定シート!$H201+(【入力】吸収量・排出量算定シート!CI$17-【入力】吸収量・排出量算定シート!$CF$17)),幹材積成長量!$L$7:$L$148,0),MATCH(【入力】吸収量・排出量算定シート!$G201,幹材積成長量!$L$7:$N$7,0)))),0)</f>
        <v>0</v>
      </c>
      <c r="CJ201" s="2">
        <f>IFERROR(IF($F201="地位Ⅰ",INDEX(幹材積成長量!$I$7:$K$148,MATCH((【入力】吸収量・排出量算定シート!$H201+(【入力】吸収量・排出量算定シート!CJ$17-【入力】吸収量・排出量算定シート!$CF$17)),幹材積成長量!$I$7:$I$148,0),MATCH(【入力】吸収量・排出量算定シート!$G201,幹材積成長量!$I$7:$K$7,0)),IF($F201="地位Ⅲ",INDEX(幹材積成長量!$O$7:$Q$148,MATCH((【入力】吸収量・排出量算定シート!$H201+(【入力】吸収量・排出量算定シート!CJ$17-【入力】吸収量・排出量算定シート!$CF$17)),幹材積成長量!$O$7:$O$148,0),MATCH(【入力】吸収量・排出量算定シート!$G201,幹材積成長量!$O$7:$Q$7,0)),INDEX(幹材積成長量!$L$7:$N$148,MATCH((【入力】吸収量・排出量算定シート!$H201+(【入力】吸収量・排出量算定シート!CJ$17-【入力】吸収量・排出量算定シート!$CF$17)),幹材積成長量!$L$7:$L$148,0),MATCH(【入力】吸収量・排出量算定シート!$G201,幹材積成長量!$L$7:$N$7,0)))),0)</f>
        <v>0</v>
      </c>
      <c r="CK201" s="2">
        <f>IFERROR(IF($F201="地位Ⅰ",INDEX(幹材積成長量!$I$7:$K$148,MATCH((【入力】吸収量・排出量算定シート!$H201+(【入力】吸収量・排出量算定シート!CK$17-【入力】吸収量・排出量算定シート!$CF$17)),幹材積成長量!$I$7:$I$148,0),MATCH(【入力】吸収量・排出量算定シート!$G201,幹材積成長量!$I$7:$K$7,0)),IF($F201="地位Ⅲ",INDEX(幹材積成長量!$O$7:$Q$148,MATCH((【入力】吸収量・排出量算定シート!$H201+(【入力】吸収量・排出量算定シート!CK$17-【入力】吸収量・排出量算定シート!$CF$17)),幹材積成長量!$O$7:$O$148,0),MATCH(【入力】吸収量・排出量算定シート!$G201,幹材積成長量!$O$7:$Q$7,0)),INDEX(幹材積成長量!$L$7:$N$148,MATCH((【入力】吸収量・排出量算定シート!$H201+(【入力】吸収量・排出量算定シート!CK$17-【入力】吸収量・排出量算定シート!$CF$17)),幹材積成長量!$L$7:$L$148,0),MATCH(【入力】吸収量・排出量算定シート!$G201,幹材積成長量!$L$7:$N$7,0)))),0)</f>
        <v>0</v>
      </c>
      <c r="CL201" s="2">
        <f>IFERROR(IF($F201="地位Ⅰ",INDEX(幹材積成長量!$I$7:$K$148,MATCH((【入力】吸収量・排出量算定シート!$H201+(【入力】吸収量・排出量算定シート!CL$17-【入力】吸収量・排出量算定シート!$CF$17)),幹材積成長量!$I$7:$I$148,0),MATCH(【入力】吸収量・排出量算定シート!$G201,幹材積成長量!$I$7:$K$7,0)),IF($F201="地位Ⅲ",INDEX(幹材積成長量!$O$7:$Q$148,MATCH((【入力】吸収量・排出量算定シート!$H201+(【入力】吸収量・排出量算定シート!CL$17-【入力】吸収量・排出量算定シート!$CF$17)),幹材積成長量!$O$7:$O$148,0),MATCH(【入力】吸収量・排出量算定シート!$G201,幹材積成長量!$O$7:$Q$7,0)),INDEX(幹材積成長量!$L$7:$N$148,MATCH((【入力】吸収量・排出量算定シート!$H201+(【入力】吸収量・排出量算定シート!CL$17-【入力】吸収量・排出量算定シート!$CF$17)),幹材積成長量!$L$7:$L$148,0),MATCH(【入力】吸収量・排出量算定シート!$G201,幹材積成長量!$L$7:$N$7,0)))),0)</f>
        <v>0</v>
      </c>
      <c r="CM201" s="2">
        <f>IFERROR(IF($F201="地位Ⅰ",INDEX(幹材積成長量!$I$7:$K$148,MATCH((【入力】吸収量・排出量算定シート!$H201+(【入力】吸収量・排出量算定シート!CM$17-【入力】吸収量・排出量算定シート!$CF$17)),幹材積成長量!$I$7:$I$148,0),MATCH(【入力】吸収量・排出量算定シート!$G201,幹材積成長量!$I$7:$K$7,0)),IF($F201="地位Ⅲ",INDEX(幹材積成長量!$O$7:$Q$148,MATCH((【入力】吸収量・排出量算定シート!$H201+(【入力】吸収量・排出量算定シート!CM$17-【入力】吸収量・排出量算定シート!$CF$17)),幹材積成長量!$O$7:$O$148,0),MATCH(【入力】吸収量・排出量算定シート!$G201,幹材積成長量!$O$7:$Q$7,0)),INDEX(幹材積成長量!$L$7:$N$148,MATCH((【入力】吸収量・排出量算定シート!$H201+(【入力】吸収量・排出量算定シート!CM$17-【入力】吸収量・排出量算定シート!$CF$17)),幹材積成長量!$L$7:$L$148,0),MATCH(【入力】吸収量・排出量算定シート!$G201,幹材積成長量!$L$7:$N$7,0)))),0)</f>
        <v>0</v>
      </c>
      <c r="CN201" s="2">
        <f>IFERROR(IF($F201="地位Ⅰ",INDEX(幹材積成長量!$I$7:$K$148,MATCH((【入力】吸収量・排出量算定シート!$H201+(【入力】吸収量・排出量算定シート!CN$17-【入力】吸収量・排出量算定シート!$CF$17)),幹材積成長量!$I$7:$I$148,0),MATCH(【入力】吸収量・排出量算定シート!$G201,幹材積成長量!$I$7:$K$7,0)),IF($F201="地位Ⅲ",INDEX(幹材積成長量!$O$7:$Q$148,MATCH((【入力】吸収量・排出量算定シート!$H201+(【入力】吸収量・排出量算定シート!CN$17-【入力】吸収量・排出量算定シート!$CF$17)),幹材積成長量!$O$7:$O$148,0),MATCH(【入力】吸収量・排出量算定シート!$G201,幹材積成長量!$O$7:$Q$7,0)),INDEX(幹材積成長量!$L$7:$N$148,MATCH((【入力】吸収量・排出量算定シート!$H201+(【入力】吸収量・排出量算定シート!CN$17-【入力】吸収量・排出量算定シート!$CF$17)),幹材積成長量!$L$7:$L$148,0),MATCH(【入力】吸収量・排出量算定シート!$G201,幹材積成長量!$L$7:$N$7,0)))),0)</f>
        <v>0</v>
      </c>
      <c r="CO201" s="2">
        <f>IFERROR(IF($F201="地位Ⅰ",INDEX(幹材積成長量!$I$7:$K$148,MATCH((【入力】吸収量・排出量算定シート!$H201+(【入力】吸収量・排出量算定シート!CO$17-【入力】吸収量・排出量算定シート!$CF$17)),幹材積成長量!$I$7:$I$148,0),MATCH(【入力】吸収量・排出量算定シート!$G201,幹材積成長量!$I$7:$K$7,0)),IF($F201="地位Ⅲ",INDEX(幹材積成長量!$O$7:$Q$148,MATCH((【入力】吸収量・排出量算定シート!$H201+(【入力】吸収量・排出量算定シート!CO$17-【入力】吸収量・排出量算定シート!$CF$17)),幹材積成長量!$O$7:$O$148,0),MATCH(【入力】吸収量・排出量算定シート!$G201,幹材積成長量!$O$7:$Q$7,0)),INDEX(幹材積成長量!$L$7:$N$148,MATCH((【入力】吸収量・排出量算定シート!$H201+(【入力】吸収量・排出量算定シート!CO$17-【入力】吸収量・排出量算定シート!$CF$17)),幹材積成長量!$L$7:$L$148,0),MATCH(【入力】吸収量・排出量算定シート!$G201,幹材積成長量!$L$7:$N$7,0)))),0)</f>
        <v>0</v>
      </c>
      <c r="CP201" s="2">
        <f>IFERROR(IF($F201="地位Ⅰ",INDEX(幹材積成長量!$I$7:$K$148,MATCH((【入力】吸収量・排出量算定シート!$H201+(【入力】吸収量・排出量算定シート!CP$17-【入力】吸収量・排出量算定シート!$CF$17)),幹材積成長量!$I$7:$I$148,0),MATCH(【入力】吸収量・排出量算定シート!$G201,幹材積成長量!$I$7:$K$7,0)),IF($F201="地位Ⅲ",INDEX(幹材積成長量!$O$7:$Q$148,MATCH((【入力】吸収量・排出量算定シート!$H201+(【入力】吸収量・排出量算定シート!CP$17-【入力】吸収量・排出量算定シート!$CF$17)),幹材積成長量!$O$7:$O$148,0),MATCH(【入力】吸収量・排出量算定シート!$G201,幹材積成長量!$O$7:$Q$7,0)),INDEX(幹材積成長量!$L$7:$N$148,MATCH((【入力】吸収量・排出量算定シート!$H201+(【入力】吸収量・排出量算定シート!CP$17-【入力】吸収量・排出量算定シート!$CF$17)),幹材積成長量!$L$7:$L$148,0),MATCH(【入力】吸収量・排出量算定シート!$G201,幹材積成長量!$L$7:$N$7,0)))),0)</f>
        <v>0</v>
      </c>
      <c r="CQ201" s="2">
        <f>IFERROR(IF($F201="地位Ⅰ",INDEX(幹材積成長量!$I$7:$K$148,MATCH((【入力】吸収量・排出量算定シート!$H201+(【入力】吸収量・排出量算定シート!CQ$17-【入力】吸収量・排出量算定シート!$CF$17)),幹材積成長量!$I$7:$I$148,0),MATCH(【入力】吸収量・排出量算定シート!$G201,幹材積成長量!$I$7:$K$7,0)),IF($F201="地位Ⅲ",INDEX(幹材積成長量!$O$7:$Q$148,MATCH((【入力】吸収量・排出量算定シート!$H201+(【入力】吸収量・排出量算定シート!CQ$17-【入力】吸収量・排出量算定シート!$CF$17)),幹材積成長量!$O$7:$O$148,0),MATCH(【入力】吸収量・排出量算定シート!$G201,幹材積成長量!$O$7:$Q$7,0)),INDEX(幹材積成長量!$L$7:$N$148,MATCH((【入力】吸収量・排出量算定シート!$H201+(【入力】吸収量・排出量算定シート!CQ$17-【入力】吸収量・排出量算定シート!$CF$17)),幹材積成長量!$L$7:$L$148,0),MATCH(【入力】吸収量・排出量算定シート!$G201,幹材積成長量!$L$7:$N$7,0)))),0)</f>
        <v>0</v>
      </c>
      <c r="CR201" s="2">
        <f>IFERROR(IF($F201="地位Ⅰ",INDEX(幹材積成長量!$I$7:$K$148,MATCH((【入力】吸収量・排出量算定シート!$H201+(【入力】吸収量・排出量算定シート!CR$17-【入力】吸収量・排出量算定シート!$CF$17)),幹材積成長量!$I$7:$I$148,0),MATCH(【入力】吸収量・排出量算定シート!$G201,幹材積成長量!$I$7:$K$7,0)),IF($F201="地位Ⅲ",INDEX(幹材積成長量!$O$7:$Q$148,MATCH((【入力】吸収量・排出量算定シート!$H201+(【入力】吸収量・排出量算定シート!CR$17-【入力】吸収量・排出量算定シート!$CF$17)),幹材積成長量!$O$7:$O$148,0),MATCH(【入力】吸収量・排出量算定シート!$G201,幹材積成長量!$O$7:$Q$7,0)),INDEX(幹材積成長量!$L$7:$N$148,MATCH((【入力】吸収量・排出量算定シート!$H201+(【入力】吸収量・排出量算定シート!CR$17-【入力】吸収量・排出量算定シート!$CF$17)),幹材積成長量!$L$7:$L$148,0),MATCH(【入力】吸収量・排出量算定シート!$G201,幹材積成長量!$L$7:$N$7,0)))),0)</f>
        <v>0</v>
      </c>
      <c r="CS201" s="2">
        <f>IFERROR(IF($F201="地位Ⅰ",INDEX(幹材積成長量!$I$7:$K$148,MATCH((【入力】吸収量・排出量算定シート!$H201+(【入力】吸収量・排出量算定シート!CS$17-【入力】吸収量・排出量算定シート!$CF$17)),幹材積成長量!$I$7:$I$148,0),MATCH(【入力】吸収量・排出量算定シート!$G201,幹材積成長量!$I$7:$K$7,0)),IF($F201="地位Ⅲ",INDEX(幹材積成長量!$O$7:$Q$148,MATCH((【入力】吸収量・排出量算定シート!$H201+(【入力】吸収量・排出量算定シート!CS$17-【入力】吸収量・排出量算定シート!$CF$17)),幹材積成長量!$O$7:$O$148,0),MATCH(【入力】吸収量・排出量算定シート!$G201,幹材積成長量!$O$7:$Q$7,0)),INDEX(幹材積成長量!$L$7:$N$148,MATCH((【入力】吸収量・排出量算定シート!$H201+(【入力】吸収量・排出量算定シート!CS$17-【入力】吸収量・排出量算定シート!$CF$17)),幹材積成長量!$L$7:$L$148,0),MATCH(【入力】吸収量・排出量算定シート!$G201,幹材積成長量!$L$7:$N$7,0)))),0)</f>
        <v>0</v>
      </c>
      <c r="CT201" s="2">
        <f>IFERROR(IF($F201="地位Ⅰ",INDEX(幹材積成長量!$I$7:$K$148,MATCH((【入力】吸収量・排出量算定シート!$H201+(【入力】吸収量・排出量算定シート!CT$17-【入力】吸収量・排出量算定シート!$CF$17)),幹材積成長量!$I$7:$I$148,0),MATCH(【入力】吸収量・排出量算定シート!$G201,幹材積成長量!$I$7:$K$7,0)),IF($F201="地位Ⅲ",INDEX(幹材積成長量!$O$7:$Q$148,MATCH((【入力】吸収量・排出量算定シート!$H201+(【入力】吸収量・排出量算定シート!CT$17-【入力】吸収量・排出量算定シート!$CF$17)),幹材積成長量!$O$7:$O$148,0),MATCH(【入力】吸収量・排出量算定シート!$G201,幹材積成長量!$O$7:$Q$7,0)),INDEX(幹材積成長量!$L$7:$N$148,MATCH((【入力】吸収量・排出量算定シート!$H201+(【入力】吸収量・排出量算定シート!CT$17-【入力】吸収量・排出量算定シート!$CF$17)),幹材積成長量!$L$7:$L$148,0),MATCH(【入力】吸収量・排出量算定シート!$G201,幹材積成長量!$L$7:$N$7,0)))),0)</f>
        <v>0</v>
      </c>
      <c r="CU201" s="2">
        <f>IFERROR(IF($F201="地位Ⅰ",INDEX(幹材積成長量!$I$7:$K$148,MATCH((【入力】吸収量・排出量算定シート!$H201+(【入力】吸収量・排出量算定シート!CU$17-【入力】吸収量・排出量算定シート!$CF$17)),幹材積成長量!$I$7:$I$148,0),MATCH(【入力】吸収量・排出量算定シート!$G201,幹材積成長量!$I$7:$K$7,0)),IF($F201="地位Ⅲ",INDEX(幹材積成長量!$O$7:$Q$148,MATCH((【入力】吸収量・排出量算定シート!$H201+(【入力】吸収量・排出量算定シート!CU$17-【入力】吸収量・排出量算定シート!$CF$17)),幹材積成長量!$O$7:$O$148,0),MATCH(【入力】吸収量・排出量算定シート!$G201,幹材積成長量!$O$7:$Q$7,0)),INDEX(幹材積成長量!$L$7:$N$148,MATCH((【入力】吸収量・排出量算定シート!$H201+(【入力】吸収量・排出量算定シート!CU$17-【入力】吸収量・排出量算定シート!$CF$17)),幹材積成長量!$L$7:$L$148,0),MATCH(【入力】吸収量・排出量算定シート!$G201,幹材積成長量!$L$7:$N$7,0)))),0)</f>
        <v>0</v>
      </c>
      <c r="CV201" s="2">
        <f>IFERROR(IF($F201="地位Ⅰ",INDEX(幹材積成長量!$I$7:$K$148,MATCH((【入力】吸収量・排出量算定シート!$H201+(【入力】吸収量・排出量算定シート!CV$17-【入力】吸収量・排出量算定シート!$CF$17)),幹材積成長量!$I$7:$I$148,0),MATCH(【入力】吸収量・排出量算定シート!$G201,幹材積成長量!$I$7:$K$7,0)),IF($F201="地位Ⅲ",INDEX(幹材積成長量!$O$7:$Q$148,MATCH((【入力】吸収量・排出量算定シート!$H201+(【入力】吸収量・排出量算定シート!CV$17-【入力】吸収量・排出量算定シート!$CF$17)),幹材積成長量!$O$7:$O$148,0),MATCH(【入力】吸収量・排出量算定シート!$G201,幹材積成長量!$O$7:$Q$7,0)),INDEX(幹材積成長量!$L$7:$N$148,MATCH((【入力】吸収量・排出量算定シート!$H201+(【入力】吸収量・排出量算定シート!CV$17-【入力】吸収量・排出量算定シート!$CF$17)),幹材積成長量!$L$7:$L$148,0),MATCH(【入力】吸収量・排出量算定シート!$G201,幹材積成長量!$L$7:$N$7,0)))),0)</f>
        <v>0</v>
      </c>
      <c r="CW201" s="2">
        <f t="shared" si="352"/>
        <v>0</v>
      </c>
      <c r="CX201" s="2">
        <f t="shared" si="353"/>
        <v>0</v>
      </c>
      <c r="CY201" s="2">
        <f t="shared" si="354"/>
        <v>0</v>
      </c>
      <c r="CZ201" s="2">
        <f t="shared" si="355"/>
        <v>0</v>
      </c>
      <c r="DA201" s="2">
        <f t="shared" si="356"/>
        <v>0</v>
      </c>
      <c r="DB201" s="2">
        <f t="shared" si="357"/>
        <v>0</v>
      </c>
      <c r="DC201" s="2">
        <f t="shared" si="358"/>
        <v>0</v>
      </c>
      <c r="DD201" s="2">
        <f t="shared" si="359"/>
        <v>0</v>
      </c>
      <c r="DE201" s="2">
        <f t="shared" si="360"/>
        <v>0</v>
      </c>
      <c r="DF201" s="2">
        <f t="shared" si="361"/>
        <v>0</v>
      </c>
      <c r="DG201" s="2">
        <f t="shared" si="362"/>
        <v>0</v>
      </c>
      <c r="DH201" s="2">
        <f t="shared" si="363"/>
        <v>0</v>
      </c>
      <c r="DI201" s="2">
        <f t="shared" si="364"/>
        <v>0</v>
      </c>
      <c r="DJ201" s="2">
        <f t="shared" si="365"/>
        <v>0</v>
      </c>
      <c r="DK201" s="2">
        <f t="shared" si="366"/>
        <v>0</v>
      </c>
      <c r="DL201" s="2">
        <f t="shared" si="367"/>
        <v>0</v>
      </c>
      <c r="DM201" s="2">
        <f t="shared" si="368"/>
        <v>0</v>
      </c>
      <c r="DN201" s="187">
        <f>IFERROR(IF($F201="地位Ⅰ",INDEX(幹材積成長量!$AE$7:$AG$14,8,MATCH(【入力】吸収量・排出量算定シート!$G201,幹材積成長量!$AE$7:$AG$7,0)),IF($F201="地位Ⅲ",INDEX(幹材積成長量!$AK$7:$AM$14,8,MATCH(【入力】吸収量・排出量算定シート!$G201,幹材積成長量!$AK$7:$AM$7,0)),INDEX(幹材積成長量!$AH$7:$AJ$14,8,MATCH(【入力】吸収量・排出量算定シート!$G201,幹材積成長量!$AH$7:$AJ$7,0)))),0)</f>
        <v>0</v>
      </c>
      <c r="DO201" s="187">
        <f>IFERROR(IF($F201="地位Ⅰ",INDEX(幹材積成長量!$AE$7:$AG$14,8,MATCH(【入力】吸収量・排出量算定シート!$G201,幹材積成長量!$AE$7:$AG$7,0)),IF($F201="地位Ⅲ",INDEX(幹材積成長量!$AK$7:$AM$14,8,MATCH(【入力】吸収量・排出量算定シート!$G201,幹材積成長量!$AK$7:$AM$7,0)),INDEX(幹材積成長量!$AH$7:$AJ$14,8,MATCH(【入力】吸収量・排出量算定シート!$G201,幹材積成長量!$AH$7:$AJ$7,0)))),0)</f>
        <v>0</v>
      </c>
      <c r="DP201" s="187">
        <f>IFERROR(IF($F201="地位Ⅰ",INDEX(幹材積成長量!$AE$7:$AG$14,8,MATCH(【入力】吸収量・排出量算定シート!$G201,幹材積成長量!$AE$7:$AG$7,0)),IF($F201="地位Ⅲ",INDEX(幹材積成長量!$AK$7:$AM$14,8,MATCH(【入力】吸収量・排出量算定シート!$G201,幹材積成長量!$AK$7:$AM$7,0)),INDEX(幹材積成長量!$AH$7:$AJ$14,8,MATCH(【入力】吸収量・排出量算定シート!$G201,幹材積成長量!$AH$7:$AJ$7,0)))),0)</f>
        <v>0</v>
      </c>
      <c r="DQ201" s="187">
        <f>IFERROR(IF($F201="地位Ⅰ",INDEX(幹材積成長量!$AE$7:$AG$14,8,MATCH(【入力】吸収量・排出量算定シート!$G201,幹材積成長量!$AE$7:$AG$7,0)),IF($F201="地位Ⅲ",INDEX(幹材積成長量!$AK$7:$AM$14,8,MATCH(【入力】吸収量・排出量算定シート!$G201,幹材積成長量!$AK$7:$AM$7,0)),INDEX(幹材積成長量!$AH$7:$AJ$14,8,MATCH(【入力】吸収量・排出量算定シート!$G201,幹材積成長量!$AH$7:$AJ$7,0)))),0)</f>
        <v>0</v>
      </c>
      <c r="DR201" s="187">
        <f>IFERROR(IF($F201="地位Ⅰ",INDEX(幹材積成長量!$AE$7:$AG$14,8,MATCH(【入力】吸収量・排出量算定シート!$G201,幹材積成長量!$AE$7:$AG$7,0)),IF($F201="地位Ⅲ",INDEX(幹材積成長量!$AK$7:$AM$14,8,MATCH(【入力】吸収量・排出量算定シート!$G201,幹材積成長量!$AK$7:$AM$7,0)),INDEX(幹材積成長量!$AH$7:$AJ$14,8,MATCH(【入力】吸収量・排出量算定シート!$G201,幹材積成長量!$AH$7:$AJ$7,0)))),0)</f>
        <v>0</v>
      </c>
      <c r="DS201" s="187">
        <f>IFERROR(IF($F201="地位Ⅰ",INDEX(幹材積成長量!$AE$7:$AG$14,8,MATCH(【入力】吸収量・排出量算定シート!$G201,幹材積成長量!$AE$7:$AG$7,0)),IF($F201="地位Ⅲ",INDEX(幹材積成長量!$AK$7:$AM$14,8,MATCH(【入力】吸収量・排出量算定シート!$G201,幹材積成長量!$AK$7:$AM$7,0)),INDEX(幹材積成長量!$AH$7:$AJ$14,8,MATCH(【入力】吸収量・排出量算定シート!$G201,幹材積成長量!$AH$7:$AJ$7,0)))),0)</f>
        <v>0</v>
      </c>
      <c r="DT201" s="187">
        <f>IFERROR(IF($F201="地位Ⅰ",INDEX(幹材積成長量!$AE$7:$AG$14,8,MATCH(【入力】吸収量・排出量算定シート!$G201,幹材積成長量!$AE$7:$AG$7,0)),IF($F201="地位Ⅲ",INDEX(幹材積成長量!$AK$7:$AM$14,8,MATCH(【入力】吸収量・排出量算定シート!$G201,幹材積成長量!$AK$7:$AM$7,0)),INDEX(幹材積成長量!$AH$7:$AJ$14,8,MATCH(【入力】吸収量・排出量算定シート!$G201,幹材積成長量!$AH$7:$AJ$7,0)))),0)</f>
        <v>0</v>
      </c>
      <c r="DU201" s="187">
        <f>IFERROR(IF($F201="地位Ⅰ",INDEX(幹材積成長量!$AE$7:$AG$14,8,MATCH(【入力】吸収量・排出量算定シート!$G201,幹材積成長量!$AE$7:$AG$7,0)),IF($F201="地位Ⅲ",INDEX(幹材積成長量!$AK$7:$AM$14,8,MATCH(【入力】吸収量・排出量算定シート!$G201,幹材積成長量!$AK$7:$AM$7,0)),INDEX(幹材積成長量!$AH$7:$AJ$14,8,MATCH(【入力】吸収量・排出量算定シート!$G201,幹材積成長量!$AH$7:$AJ$7,0)))),0)</f>
        <v>0</v>
      </c>
      <c r="DV201" s="187">
        <f>IFERROR(IF($F201="地位Ⅰ",INDEX(幹材積成長量!$AE$7:$AG$14,8,MATCH(【入力】吸収量・排出量算定シート!$G201,幹材積成長量!$AE$7:$AG$7,0)),IF($F201="地位Ⅲ",INDEX(幹材積成長量!$AK$7:$AM$14,8,MATCH(【入力】吸収量・排出量算定シート!$G201,幹材積成長量!$AK$7:$AM$7,0)),INDEX(幹材積成長量!$AH$7:$AJ$14,8,MATCH(【入力】吸収量・排出量算定シート!$G201,幹材積成長量!$AH$7:$AJ$7,0)))),0)</f>
        <v>0</v>
      </c>
      <c r="DW201" s="187">
        <f>IFERROR(IF($F201="地位Ⅰ",INDEX(幹材積成長量!$AE$7:$AG$14,8,MATCH(【入力】吸収量・排出量算定シート!$G201,幹材積成長量!$AE$7:$AG$7,0)),IF($F201="地位Ⅲ",INDEX(幹材積成長量!$AK$7:$AM$14,8,MATCH(【入力】吸収量・排出量算定シート!$G201,幹材積成長量!$AK$7:$AM$7,0)),INDEX(幹材積成長量!$AH$7:$AJ$14,8,MATCH(【入力】吸収量・排出量算定シート!$G201,幹材積成長量!$AH$7:$AJ$7,0)))),0)</f>
        <v>0</v>
      </c>
      <c r="DX201" s="187">
        <f>IFERROR(IF($F201="地位Ⅰ",INDEX(幹材積成長量!$AE$7:$AG$14,8,MATCH(【入力】吸収量・排出量算定シート!$G201,幹材積成長量!$AE$7:$AG$7,0)),IF($F201="地位Ⅲ",INDEX(幹材積成長量!$AK$7:$AM$14,8,MATCH(【入力】吸収量・排出量算定シート!$G201,幹材積成長量!$AK$7:$AM$7,0)),INDEX(幹材積成長量!$AH$7:$AJ$14,8,MATCH(【入力】吸収量・排出量算定シート!$G201,幹材積成長量!$AH$7:$AJ$7,0)))),0)</f>
        <v>0</v>
      </c>
      <c r="DY201" s="187">
        <f>IFERROR(IF($F201="地位Ⅰ",INDEX(幹材積成長量!$AE$7:$AG$14,8,MATCH(【入力】吸収量・排出量算定シート!$G201,幹材積成長量!$AE$7:$AG$7,0)),IF($F201="地位Ⅲ",INDEX(幹材積成長量!$AK$7:$AM$14,8,MATCH(【入力】吸収量・排出量算定シート!$G201,幹材積成長量!$AK$7:$AM$7,0)),INDEX(幹材積成長量!$AH$7:$AJ$14,8,MATCH(【入力】吸収量・排出量算定シート!$G201,幹材積成長量!$AH$7:$AJ$7,0)))),0)</f>
        <v>0</v>
      </c>
      <c r="DZ201" s="187">
        <f>IFERROR(IF($F201="地位Ⅰ",INDEX(幹材積成長量!$AE$7:$AG$14,8,MATCH(【入力】吸収量・排出量算定シート!$G201,幹材積成長量!$AE$7:$AG$7,0)),IF($F201="地位Ⅲ",INDEX(幹材積成長量!$AK$7:$AM$14,8,MATCH(【入力】吸収量・排出量算定シート!$G201,幹材積成長量!$AK$7:$AM$7,0)),INDEX(幹材積成長量!$AH$7:$AJ$14,8,MATCH(【入力】吸収量・排出量算定シート!$G201,幹材積成長量!$AH$7:$AJ$7,0)))),0)</f>
        <v>0</v>
      </c>
      <c r="EA201" s="187">
        <f>IFERROR(IF($F201="地位Ⅰ",INDEX(幹材積成長量!$AE$7:$AG$14,8,MATCH(【入力】吸収量・排出量算定シート!$G201,幹材積成長量!$AE$7:$AG$7,0)),IF($F201="地位Ⅲ",INDEX(幹材積成長量!$AK$7:$AM$14,8,MATCH(【入力】吸収量・排出量算定シート!$G201,幹材積成長量!$AK$7:$AM$7,0)),INDEX(幹材積成長量!$AH$7:$AJ$14,8,MATCH(【入力】吸収量・排出量算定シート!$G201,幹材積成長量!$AH$7:$AJ$7,0)))),0)</f>
        <v>0</v>
      </c>
      <c r="EB201" s="187">
        <f>IFERROR(IF($F201="地位Ⅰ",INDEX(幹材積成長量!$AE$7:$AG$14,8,MATCH(【入力】吸収量・排出量算定シート!$G201,幹材積成長量!$AE$7:$AG$7,0)),IF($F201="地位Ⅲ",INDEX(幹材積成長量!$AK$7:$AM$14,8,MATCH(【入力】吸収量・排出量算定シート!$G201,幹材積成長量!$AK$7:$AM$7,0)),INDEX(幹材積成長量!$AH$7:$AJ$14,8,MATCH(【入力】吸収量・排出量算定シート!$G201,幹材積成長量!$AH$7:$AJ$7,0)))),0)</f>
        <v>0</v>
      </c>
      <c r="EC201" s="187">
        <f>IFERROR(IF($F201="地位Ⅰ",INDEX(幹材積成長量!$AE$7:$AG$14,8,MATCH(【入力】吸収量・排出量算定シート!$G201,幹材積成長量!$AE$7:$AG$7,0)),IF($F201="地位Ⅲ",INDEX(幹材積成長量!$AK$7:$AM$14,8,MATCH(【入力】吸収量・排出量算定シート!$G201,幹材積成長量!$AK$7:$AM$7,0)),INDEX(幹材積成長量!$AH$7:$AJ$14,8,MATCH(【入力】吸収量・排出量算定シート!$G201,幹材積成長量!$AH$7:$AJ$7,0)))),0)</f>
        <v>0</v>
      </c>
      <c r="ED201" s="186">
        <f t="shared" si="369"/>
        <v>0</v>
      </c>
      <c r="EE201" s="186">
        <f t="shared" si="370"/>
        <v>0</v>
      </c>
      <c r="EF201" s="186">
        <f t="shared" si="371"/>
        <v>0</v>
      </c>
      <c r="EG201" s="186">
        <f t="shared" si="372"/>
        <v>0</v>
      </c>
      <c r="EH201" s="186">
        <f t="shared" si="373"/>
        <v>0</v>
      </c>
      <c r="EI201" s="186">
        <f t="shared" si="374"/>
        <v>0</v>
      </c>
      <c r="EJ201" s="186">
        <f t="shared" si="375"/>
        <v>0</v>
      </c>
      <c r="EK201" s="186">
        <f t="shared" si="376"/>
        <v>0</v>
      </c>
      <c r="EL201" s="186">
        <f t="shared" si="377"/>
        <v>0</v>
      </c>
      <c r="EM201" s="186">
        <f t="shared" si="378"/>
        <v>0</v>
      </c>
      <c r="EN201" s="186">
        <f t="shared" si="379"/>
        <v>0</v>
      </c>
      <c r="EO201" s="186">
        <f t="shared" si="380"/>
        <v>0</v>
      </c>
      <c r="EP201" s="186">
        <f t="shared" si="381"/>
        <v>0</v>
      </c>
      <c r="EQ201" s="186">
        <f t="shared" si="382"/>
        <v>0</v>
      </c>
      <c r="ER201" s="186">
        <f t="shared" si="383"/>
        <v>0</v>
      </c>
      <c r="ES201" s="186">
        <f t="shared" si="384"/>
        <v>0</v>
      </c>
      <c r="ET201" s="186">
        <f t="shared" si="385"/>
        <v>0</v>
      </c>
    </row>
    <row r="202" spans="2:150" x14ac:dyDescent="0.3">
      <c r="B202" s="3"/>
      <c r="C202" s="3"/>
      <c r="D202" s="3"/>
      <c r="E202" s="3"/>
      <c r="G202" s="217"/>
      <c r="J202" s="3"/>
      <c r="M202" s="187">
        <f>IFERROR(IF($F202="地位Ⅰ",INDEX(幹材積成長量!$S$7:$U$148,MATCH(【入力】吸収量・排出量算定シート!$H202+(M$17-$M$17),幹材積成長量!$S$7:$S$148,0),MATCH($G202,幹材積成長量!$S$7:$U$7,0)),IF($F202="地位Ⅲ",INDEX(幹材積成長量!$Y$7:$AA$148,MATCH(【入力】吸収量・排出量算定シート!$H202+(M$17-$M$17),幹材積成長量!$Y$7:$Y$148,0),MATCH($G202,幹材積成長量!$Y$7:$AA$7,0)),INDEX(幹材積成長量!$V$7:$X$148,MATCH(【入力】吸収量・排出量算定シート!$H202+(M$17-$M$17),幹材積成長量!$V$7:$V$148,0),MATCH($G202,幹材積成長量!$V$7:$X$7,0)))),0)</f>
        <v>0</v>
      </c>
      <c r="N202" s="187">
        <f>IFERROR(IF($F202="地位Ⅰ",INDEX(幹材積成長量!$S$7:$U$148,MATCH(【入力】吸収量・排出量算定シート!$H202+(N$17-$M$17),幹材積成長量!$S$7:$S$148,0),MATCH($G202,幹材積成長量!$S$7:$U$7,0)),IF($F202="地位Ⅲ",INDEX(幹材積成長量!$Y$7:$AA$148,MATCH(【入力】吸収量・排出量算定シート!$H202+(N$17-$M$17),幹材積成長量!$Y$7:$Y$148,0),MATCH($G202,幹材積成長量!$Y$7:$AA$7,0)),INDEX(幹材積成長量!$V$7:$X$148,MATCH(【入力】吸収量・排出量算定シート!$H202+(N$17-$M$17),幹材積成長量!$V$7:$V$148,0),MATCH($G202,幹材積成長量!$V$7:$X$7,0)))),0)</f>
        <v>0</v>
      </c>
      <c r="O202" s="187">
        <f>IFERROR(IF($F202="地位Ⅰ",INDEX(幹材積成長量!$S$7:$U$148,MATCH(【入力】吸収量・排出量算定シート!$H202+(O$17-$M$17),幹材積成長量!$S$7:$S$148,0),MATCH($G202,幹材積成長量!$S$7:$U$7,0)),IF($F202="地位Ⅲ",INDEX(幹材積成長量!$Y$7:$AA$148,MATCH(【入力】吸収量・排出量算定シート!$H202+(O$17-$M$17),幹材積成長量!$Y$7:$Y$148,0),MATCH($G202,幹材積成長量!$Y$7:$AA$7,0)),INDEX(幹材積成長量!$V$7:$X$148,MATCH(【入力】吸収量・排出量算定シート!$H202+(O$17-$M$17),幹材積成長量!$V$7:$V$148,0),MATCH($G202,幹材積成長量!$V$7:$X$7,0)))),0)</f>
        <v>0</v>
      </c>
      <c r="P202" s="187">
        <f>IFERROR(IF($F202="地位Ⅰ",INDEX(幹材積成長量!$S$7:$U$148,MATCH(【入力】吸収量・排出量算定シート!$H202+(P$17-$M$17),幹材積成長量!$S$7:$S$148,0),MATCH($G202,幹材積成長量!$S$7:$U$7,0)),IF($F202="地位Ⅲ",INDEX(幹材積成長量!$Y$7:$AA$148,MATCH(【入力】吸収量・排出量算定シート!$H202+(P$17-$M$17),幹材積成長量!$Y$7:$Y$148,0),MATCH($G202,幹材積成長量!$Y$7:$AA$7,0)),INDEX(幹材積成長量!$V$7:$X$148,MATCH(【入力】吸収量・排出量算定シート!$H202+(P$17-$M$17),幹材積成長量!$V$7:$V$148,0),MATCH($G202,幹材積成長量!$V$7:$X$7,0)))),0)</f>
        <v>0</v>
      </c>
      <c r="Q202" s="187">
        <f>IFERROR(IF($F202="地位Ⅰ",INDEX(幹材積成長量!$S$7:$U$148,MATCH(【入力】吸収量・排出量算定シート!$H202+(Q$17-$M$17),幹材積成長量!$S$7:$S$148,0),MATCH($G202,幹材積成長量!$S$7:$U$7,0)),IF($F202="地位Ⅲ",INDEX(幹材積成長量!$Y$7:$AA$148,MATCH(【入力】吸収量・排出量算定シート!$H202+(Q$17-$M$17),幹材積成長量!$Y$7:$Y$148,0),MATCH($G202,幹材積成長量!$Y$7:$AA$7,0)),INDEX(幹材積成長量!$V$7:$X$148,MATCH(【入力】吸収量・排出量算定シート!$H202+(Q$17-$M$17),幹材積成長量!$V$7:$V$148,0),MATCH($G202,幹材積成長量!$V$7:$X$7,0)))),0)</f>
        <v>0</v>
      </c>
      <c r="R202" s="187">
        <f>IFERROR(IF($F202="地位Ⅰ",INDEX(幹材積成長量!$S$7:$U$148,MATCH(【入力】吸収量・排出量算定シート!$H202+(R$17-$M$17),幹材積成長量!$S$7:$S$148,0),MATCH($G202,幹材積成長量!$S$7:$U$7,0)),IF($F202="地位Ⅲ",INDEX(幹材積成長量!$Y$7:$AA$148,MATCH(【入力】吸収量・排出量算定シート!$H202+(R$17-$M$17),幹材積成長量!$Y$7:$Y$148,0),MATCH($G202,幹材積成長量!$Y$7:$AA$7,0)),INDEX(幹材積成長量!$V$7:$X$148,MATCH(【入力】吸収量・排出量算定シート!$H202+(R$17-$M$17),幹材積成長量!$V$7:$V$148,0),MATCH($G202,幹材積成長量!$V$7:$X$7,0)))),0)</f>
        <v>0</v>
      </c>
      <c r="S202" s="187">
        <f>IFERROR(IF($F202="地位Ⅰ",INDEX(幹材積成長量!$S$7:$U$148,MATCH(【入力】吸収量・排出量算定シート!$H202+(S$17-$M$17),幹材積成長量!$S$7:$S$148,0),MATCH($G202,幹材積成長量!$S$7:$U$7,0)),IF($F202="地位Ⅲ",INDEX(幹材積成長量!$Y$7:$AA$148,MATCH(【入力】吸収量・排出量算定シート!$H202+(S$17-$M$17),幹材積成長量!$Y$7:$Y$148,0),MATCH($G202,幹材積成長量!$Y$7:$AA$7,0)),INDEX(幹材積成長量!$V$7:$X$148,MATCH(【入力】吸収量・排出量算定シート!$H202+(S$17-$M$17),幹材積成長量!$V$7:$V$148,0),MATCH($G202,幹材積成長量!$V$7:$X$7,0)))),0)</f>
        <v>0</v>
      </c>
      <c r="T202" s="187">
        <f>IFERROR(IF($F202="地位Ⅰ",INDEX(幹材積成長量!$S$7:$U$148,MATCH(【入力】吸収量・排出量算定シート!$H202+(T$17-$M$17),幹材積成長量!$S$7:$S$148,0),MATCH($G202,幹材積成長量!$S$7:$U$7,0)),IF($F202="地位Ⅲ",INDEX(幹材積成長量!$Y$7:$AA$148,MATCH(【入力】吸収量・排出量算定シート!$H202+(T$17-$M$17),幹材積成長量!$Y$7:$Y$148,0),MATCH($G202,幹材積成長量!$Y$7:$AA$7,0)),INDEX(幹材積成長量!$V$7:$X$148,MATCH(【入力】吸収量・排出量算定シート!$H202+(T$17-$M$17),幹材積成長量!$V$7:$V$148,0),MATCH($G202,幹材積成長量!$V$7:$X$7,0)))),0)</f>
        <v>0</v>
      </c>
      <c r="U202" s="187">
        <f>IFERROR(IF($F202="地位Ⅰ",INDEX(幹材積成長量!$S$7:$U$148,MATCH(【入力】吸収量・排出量算定シート!$H202+(U$17-$M$17),幹材積成長量!$S$7:$S$148,0),MATCH($G202,幹材積成長量!$S$7:$U$7,0)),IF($F202="地位Ⅲ",INDEX(幹材積成長量!$Y$7:$AA$148,MATCH(【入力】吸収量・排出量算定シート!$H202+(U$17-$M$17),幹材積成長量!$Y$7:$Y$148,0),MATCH($G202,幹材積成長量!$Y$7:$AA$7,0)),INDEX(幹材積成長量!$V$7:$X$148,MATCH(【入力】吸収量・排出量算定シート!$H202+(U$17-$M$17),幹材積成長量!$V$7:$V$148,0),MATCH($G202,幹材積成長量!$V$7:$X$7,0)))),0)</f>
        <v>0</v>
      </c>
      <c r="V202" s="187">
        <f>IFERROR(IF($F202="地位Ⅰ",INDEX(幹材積成長量!$S$7:$U$148,MATCH(【入力】吸収量・排出量算定シート!$H202+(V$17-$M$17),幹材積成長量!$S$7:$S$148,0),MATCH($G202,幹材積成長量!$S$7:$U$7,0)),IF($F202="地位Ⅲ",INDEX(幹材積成長量!$Y$7:$AA$148,MATCH(【入力】吸収量・排出量算定シート!$H202+(V$17-$M$17),幹材積成長量!$Y$7:$Y$148,0),MATCH($G202,幹材積成長量!$Y$7:$AA$7,0)),INDEX(幹材積成長量!$V$7:$X$148,MATCH(【入力】吸収量・排出量算定シート!$H202+(V$17-$M$17),幹材積成長量!$V$7:$V$148,0),MATCH($G202,幹材積成長量!$V$7:$X$7,0)))),0)</f>
        <v>0</v>
      </c>
      <c r="W202" s="187">
        <f>IFERROR(IF($F202="地位Ⅰ",INDEX(幹材積成長量!$S$7:$U$148,MATCH(【入力】吸収量・排出量算定シート!$H202+(W$17-$M$17),幹材積成長量!$S$7:$S$148,0),MATCH($G202,幹材積成長量!$S$7:$U$7,0)),IF($F202="地位Ⅲ",INDEX(幹材積成長量!$Y$7:$AA$148,MATCH(【入力】吸収量・排出量算定シート!$H202+(W$17-$M$17),幹材積成長量!$Y$7:$Y$148,0),MATCH($G202,幹材積成長量!$Y$7:$AA$7,0)),INDEX(幹材積成長量!$V$7:$X$148,MATCH(【入力】吸収量・排出量算定シート!$H202+(W$17-$M$17),幹材積成長量!$V$7:$V$148,0),MATCH($G202,幹材積成長量!$V$7:$X$7,0)))),0)</f>
        <v>0</v>
      </c>
      <c r="X202" s="187">
        <f>IFERROR(IF($F202="地位Ⅰ",INDEX(幹材積成長量!$S$7:$U$148,MATCH(【入力】吸収量・排出量算定シート!$H202+(X$17-$M$17),幹材積成長量!$S$7:$S$148,0),MATCH($G202,幹材積成長量!$S$7:$U$7,0)),IF($F202="地位Ⅲ",INDEX(幹材積成長量!$Y$7:$AA$148,MATCH(【入力】吸収量・排出量算定シート!$H202+(X$17-$M$17),幹材積成長量!$Y$7:$Y$148,0),MATCH($G202,幹材積成長量!$Y$7:$AA$7,0)),INDEX(幹材積成長量!$V$7:$X$148,MATCH(【入力】吸収量・排出量算定シート!$H202+(X$17-$M$17),幹材積成長量!$V$7:$V$148,0),MATCH($G202,幹材積成長量!$V$7:$X$7,0)))),0)</f>
        <v>0</v>
      </c>
      <c r="Y202" s="187">
        <f>IFERROR(IF($F202="地位Ⅰ",INDEX(幹材積成長量!$S$7:$U$148,MATCH(【入力】吸収量・排出量算定シート!$H202+(Y$17-$M$17),幹材積成長量!$S$7:$S$148,0),MATCH($G202,幹材積成長量!$S$7:$U$7,0)),IF($F202="地位Ⅲ",INDEX(幹材積成長量!$Y$7:$AA$148,MATCH(【入力】吸収量・排出量算定シート!$H202+(Y$17-$M$17),幹材積成長量!$Y$7:$Y$148,0),MATCH($G202,幹材積成長量!$Y$7:$AA$7,0)),INDEX(幹材積成長量!$V$7:$X$148,MATCH(【入力】吸収量・排出量算定シート!$H202+(Y$17-$M$17),幹材積成長量!$V$7:$V$148,0),MATCH($G202,幹材積成長量!$V$7:$X$7,0)))),0)</f>
        <v>0</v>
      </c>
      <c r="Z202" s="187">
        <f>IFERROR(IF($F202="地位Ⅰ",INDEX(幹材積成長量!$S$7:$U$148,MATCH(【入力】吸収量・排出量算定シート!$H202+(Z$17-$M$17),幹材積成長量!$S$7:$S$148,0),MATCH($G202,幹材積成長量!$S$7:$U$7,0)),IF($F202="地位Ⅲ",INDEX(幹材積成長量!$Y$7:$AA$148,MATCH(【入力】吸収量・排出量算定シート!$H202+(Z$17-$M$17),幹材積成長量!$Y$7:$Y$148,0),MATCH($G202,幹材積成長量!$Y$7:$AA$7,0)),INDEX(幹材積成長量!$V$7:$X$148,MATCH(【入力】吸収量・排出量算定シート!$H202+(Z$17-$M$17),幹材積成長量!$V$7:$V$148,0),MATCH($G202,幹材積成長量!$V$7:$X$7,0)))),0)</f>
        <v>0</v>
      </c>
      <c r="AA202" s="187">
        <f>IFERROR(IF($F202="地位Ⅰ",INDEX(幹材積成長量!$S$7:$U$148,MATCH(【入力】吸収量・排出量算定シート!$H202+(AA$17-$M$17),幹材積成長量!$S$7:$S$148,0),MATCH($G202,幹材積成長量!$S$7:$U$7,0)),IF($F202="地位Ⅲ",INDEX(幹材積成長量!$Y$7:$AA$148,MATCH(【入力】吸収量・排出量算定シート!$H202+(AA$17-$M$17),幹材積成長量!$Y$7:$Y$148,0),MATCH($G202,幹材積成長量!$Y$7:$AA$7,0)),INDEX(幹材積成長量!$V$7:$X$148,MATCH(【入力】吸収量・排出量算定シート!$H202+(AA$17-$M$17),幹材積成長量!$V$7:$V$148,0),MATCH($G202,幹材積成長量!$V$7:$X$7,0)))),0)</f>
        <v>0</v>
      </c>
      <c r="AB202" s="187">
        <f>IFERROR(IF($F202="地位Ⅰ",INDEX(幹材積成長量!$S$7:$U$148,MATCH(【入力】吸収量・排出量算定シート!$H202+(AB$17-$M$17),幹材積成長量!$S$7:$S$148,0),MATCH($G202,幹材積成長量!$S$7:$U$7,0)),IF($F202="地位Ⅲ",INDEX(幹材積成長量!$Y$7:$AA$148,MATCH(【入力】吸収量・排出量算定シート!$H202+(AB$17-$M$17),幹材積成長量!$Y$7:$Y$148,0),MATCH($G202,幹材積成長量!$Y$7:$AA$7,0)),INDEX(幹材積成長量!$V$7:$X$148,MATCH(【入力】吸収量・排出量算定シート!$H202+(AB$17-$M$17),幹材積成長量!$V$7:$V$148,0),MATCH($G202,幹材積成長量!$V$7:$X$7,0)))),0)</f>
        <v>0</v>
      </c>
      <c r="AC202" s="187">
        <f>IFERROR(IF($F202="地位Ⅰ",INDEX(幹材積成長量!$S$7:$U$148,MATCH(【入力】吸収量・排出量算定シート!$H202+(AC$17-$M$17),幹材積成長量!$S$7:$S$148,0),MATCH($G202,幹材積成長量!$S$7:$U$7,0)),IF($F202="地位Ⅲ",INDEX(幹材積成長量!$Y$7:$AA$148,MATCH(【入力】吸収量・排出量算定シート!$H202+(AC$17-$M$17),幹材積成長量!$Y$7:$Y$148,0),MATCH($G202,幹材積成長量!$Y$7:$AA$7,0)),INDEX(幹材積成長量!$V$7:$X$148,MATCH(【入力】吸収量・排出量算定シート!$H202+(AC$17-$M$17),幹材積成長量!$V$7:$V$148,0),MATCH($G202,幹材積成長量!$V$7:$X$7,0)))),0)</f>
        <v>0</v>
      </c>
      <c r="AD202" s="2">
        <f>IFERROR(INDEX('BEF（拡大係数）'!$A$4:$AO$154,MATCH(【入力】吸収量・排出量算定シート!$H202,'BEF（拡大係数）'!$A$4:$A$154,0),MATCH($G202,'BEF（拡大係数）'!$A$4:$AO$4,0)),0)</f>
        <v>0</v>
      </c>
      <c r="AE202" s="2">
        <f>IFERROR(INDEX('BEF（拡大係数）'!$A$4:$AO$154,MATCH(【入力】吸収量・排出量算定シート!$H202,'BEF（拡大係数）'!$A$4:$A$154,0),MATCH($G202,'BEF（拡大係数）'!$A$4:$AO$4,0)),0)</f>
        <v>0</v>
      </c>
      <c r="AF202" s="2">
        <f>IFERROR(INDEX('BEF（拡大係数）'!$A$4:$AO$154,MATCH(【入力】吸収量・排出量算定シート!$H202,'BEF（拡大係数）'!$A$4:$A$154,0),MATCH($G202,'BEF（拡大係数）'!$A$4:$AO$4,0)),0)</f>
        <v>0</v>
      </c>
      <c r="AG202" s="2">
        <f>IFERROR(INDEX('BEF（拡大係数）'!$A$4:$AO$154,MATCH(【入力】吸収量・排出量算定シート!$H202,'BEF（拡大係数）'!$A$4:$A$154,0),MATCH($G202,'BEF（拡大係数）'!$A$4:$AO$4,0)),0)</f>
        <v>0</v>
      </c>
      <c r="AH202" s="2">
        <f>IFERROR(INDEX('BEF（拡大係数）'!$A$4:$AO$154,MATCH(【入力】吸収量・排出量算定シート!$H202,'BEF（拡大係数）'!$A$4:$A$154,0),MATCH($G202,'BEF（拡大係数）'!$A$4:$AO$4,0)),0)</f>
        <v>0</v>
      </c>
      <c r="AI202" s="2">
        <f>IFERROR(INDEX('BEF（拡大係数）'!$A$4:$AO$154,MATCH(【入力】吸収量・排出量算定シート!$H202,'BEF（拡大係数）'!$A$4:$A$154,0),MATCH($G202,'BEF（拡大係数）'!$A$4:$AO$4,0)),0)</f>
        <v>0</v>
      </c>
      <c r="AJ202" s="2">
        <f>IFERROR(INDEX('BEF（拡大係数）'!$A$4:$AO$154,MATCH(【入力】吸収量・排出量算定シート!$H202,'BEF（拡大係数）'!$A$4:$A$154,0),MATCH($G202,'BEF（拡大係数）'!$A$4:$AO$4,0)),0)</f>
        <v>0</v>
      </c>
      <c r="AK202" s="2">
        <f>IFERROR(INDEX('BEF（拡大係数）'!$A$4:$AO$154,MATCH(【入力】吸収量・排出量算定シート!$H202,'BEF（拡大係数）'!$A$4:$A$154,0),MATCH($G202,'BEF（拡大係数）'!$A$4:$AO$4,0)),0)</f>
        <v>0</v>
      </c>
      <c r="AL202" s="2">
        <f>IFERROR(INDEX('BEF（拡大係数）'!$A$4:$AO$154,MATCH(【入力】吸収量・排出量算定シート!$H202,'BEF（拡大係数）'!$A$4:$A$154,0),MATCH($G202,'BEF（拡大係数）'!$A$4:$AO$4,0)),0)</f>
        <v>0</v>
      </c>
      <c r="AM202" s="2">
        <f>IFERROR(INDEX('BEF（拡大係数）'!$A$4:$AO$154,MATCH(【入力】吸収量・排出量算定シート!$H202,'BEF（拡大係数）'!$A$4:$A$154,0),MATCH($G202,'BEF（拡大係数）'!$A$4:$AO$4,0)),0)</f>
        <v>0</v>
      </c>
      <c r="AN202" s="2">
        <f>IFERROR(INDEX('BEF（拡大係数）'!$A$4:$AO$154,MATCH(【入力】吸収量・排出量算定シート!$H202,'BEF（拡大係数）'!$A$4:$A$154,0),MATCH($G202,'BEF（拡大係数）'!$A$4:$AO$4,0)),0)</f>
        <v>0</v>
      </c>
      <c r="AO202" s="2">
        <f>IFERROR(INDEX('BEF（拡大係数）'!$A$4:$AO$154,MATCH(【入力】吸収量・排出量算定シート!$H202,'BEF（拡大係数）'!$A$4:$A$154,0),MATCH($G202,'BEF（拡大係数）'!$A$4:$AO$4,0)),0)</f>
        <v>0</v>
      </c>
      <c r="AP202" s="2">
        <f>IFERROR(INDEX('BEF（拡大係数）'!$A$4:$AO$154,MATCH(【入力】吸収量・排出量算定シート!$H202,'BEF（拡大係数）'!$A$4:$A$154,0),MATCH($G202,'BEF（拡大係数）'!$A$4:$AO$4,0)),0)</f>
        <v>0</v>
      </c>
      <c r="AQ202" s="2">
        <f>IFERROR(INDEX('BEF（拡大係数）'!$A$4:$AO$154,MATCH(【入力】吸収量・排出量算定シート!$H202,'BEF（拡大係数）'!$A$4:$A$154,0),MATCH($G202,'BEF（拡大係数）'!$A$4:$AO$4,0)),0)</f>
        <v>0</v>
      </c>
      <c r="AR202" s="2">
        <f>IFERROR(INDEX('BEF（拡大係数）'!$A$4:$AO$154,MATCH(【入力】吸収量・排出量算定シート!$H202,'BEF（拡大係数）'!$A$4:$A$154,0),MATCH($G202,'BEF（拡大係数）'!$A$4:$AO$4,0)),0)</f>
        <v>0</v>
      </c>
      <c r="AS202" s="2">
        <f>IFERROR(INDEX('BEF（拡大係数）'!$A$4:$AO$154,MATCH(【入力】吸収量・排出量算定シート!$H202,'BEF（拡大係数）'!$A$4:$A$154,0),MATCH($G202,'BEF（拡大係数）'!$A$4:$AO$4,0)),0)</f>
        <v>0</v>
      </c>
      <c r="AT202" s="2">
        <f>IFERROR(INDEX('BEF（拡大係数）'!$A$4:$AO$154,MATCH(【入力】吸収量・排出量算定シート!$H202,'BEF（拡大係数）'!$A$4:$A$154,0),MATCH($G202,'BEF（拡大係数）'!$A$4:$AO$4,0)),0)</f>
        <v>0</v>
      </c>
      <c r="AU202" s="2">
        <f>IFERROR(VLOOKUP($G202,パラメータ_オリジナル!$B$6:$G$45,4,FALSE),0)</f>
        <v>0</v>
      </c>
      <c r="AV202" s="2">
        <f>IFERROR(VLOOKUP($G202,パラメータ_オリジナル!$B$6:$G$45,5,FALSE),0)</f>
        <v>0</v>
      </c>
      <c r="AW202" s="2">
        <f>IFERROR(VLOOKUP($G202,パラメータ_オリジナル!$B$6:$G$45,6,FALSE),0)</f>
        <v>0</v>
      </c>
      <c r="AX202" s="125">
        <f t="shared" si="318"/>
        <v>0</v>
      </c>
      <c r="AY202" s="125">
        <f t="shared" si="319"/>
        <v>0</v>
      </c>
      <c r="AZ202" s="125">
        <f t="shared" si="320"/>
        <v>0</v>
      </c>
      <c r="BA202" s="125">
        <f t="shared" si="321"/>
        <v>0</v>
      </c>
      <c r="BB202" s="125">
        <f t="shared" si="322"/>
        <v>0</v>
      </c>
      <c r="BC202" s="125">
        <f t="shared" si="323"/>
        <v>0</v>
      </c>
      <c r="BD202" s="125">
        <f t="shared" si="324"/>
        <v>0</v>
      </c>
      <c r="BE202" s="125">
        <f t="shared" si="325"/>
        <v>0</v>
      </c>
      <c r="BF202" s="125">
        <f t="shared" si="326"/>
        <v>0</v>
      </c>
      <c r="BG202" s="125">
        <f t="shared" si="327"/>
        <v>0</v>
      </c>
      <c r="BH202" s="125">
        <f t="shared" si="328"/>
        <v>0</v>
      </c>
      <c r="BI202" s="125">
        <f t="shared" si="329"/>
        <v>0</v>
      </c>
      <c r="BJ202" s="125">
        <f t="shared" si="330"/>
        <v>0</v>
      </c>
      <c r="BK202" s="125">
        <f t="shared" si="331"/>
        <v>0</v>
      </c>
      <c r="BL202" s="125">
        <f t="shared" si="332"/>
        <v>0</v>
      </c>
      <c r="BM202" s="125">
        <f t="shared" si="333"/>
        <v>0</v>
      </c>
      <c r="BN202" s="125">
        <f t="shared" si="334"/>
        <v>0</v>
      </c>
      <c r="BO202" s="125">
        <f t="shared" si="335"/>
        <v>0</v>
      </c>
      <c r="BP202" s="125">
        <f t="shared" si="336"/>
        <v>0</v>
      </c>
      <c r="BQ202" s="125">
        <f t="shared" si="337"/>
        <v>0</v>
      </c>
      <c r="BR202" s="125">
        <f t="shared" si="338"/>
        <v>0</v>
      </c>
      <c r="BS202" s="125">
        <f t="shared" si="339"/>
        <v>0</v>
      </c>
      <c r="BT202" s="125">
        <f t="shared" si="340"/>
        <v>0</v>
      </c>
      <c r="BU202" s="125">
        <f t="shared" si="341"/>
        <v>0</v>
      </c>
      <c r="BV202" s="125">
        <f t="shared" si="342"/>
        <v>0</v>
      </c>
      <c r="BW202" s="125">
        <f t="shared" si="343"/>
        <v>0</v>
      </c>
      <c r="BX202" s="125">
        <f t="shared" si="344"/>
        <v>0</v>
      </c>
      <c r="BY202" s="125">
        <f t="shared" si="345"/>
        <v>0</v>
      </c>
      <c r="BZ202" s="125">
        <f t="shared" si="346"/>
        <v>0</v>
      </c>
      <c r="CA202" s="125">
        <f t="shared" si="347"/>
        <v>0</v>
      </c>
      <c r="CB202" s="125">
        <f t="shared" si="348"/>
        <v>0</v>
      </c>
      <c r="CC202" s="125">
        <f t="shared" si="349"/>
        <v>0</v>
      </c>
      <c r="CD202" s="125">
        <f t="shared" si="350"/>
        <v>0</v>
      </c>
      <c r="CE202" s="125">
        <f t="shared" si="351"/>
        <v>0</v>
      </c>
      <c r="CF202" s="2">
        <f>IFERROR(IF($F202="地位Ⅰ",INDEX(幹材積成長量!$I$7:$K$148,MATCH((【入力】吸収量・排出量算定シート!$H202+(【入力】吸収量・排出量算定シート!CF$17-【入力】吸収量・排出量算定シート!$CF$17)),幹材積成長量!$I$7:$I$148,0),MATCH(【入力】吸収量・排出量算定シート!$G202,幹材積成長量!$I$7:$K$7,0)),IF($F202="地位Ⅲ",INDEX(幹材積成長量!$O$7:$Q$148,MATCH((【入力】吸収量・排出量算定シート!$H202+(【入力】吸収量・排出量算定シート!CF$17-【入力】吸収量・排出量算定シート!$CF$17)),幹材積成長量!$O$7:$O$148,0),MATCH(【入力】吸収量・排出量算定シート!$G202,幹材積成長量!$O$7:$Q$7,0)),INDEX(幹材積成長量!$L$7:$N$148,MATCH((【入力】吸収量・排出量算定シート!$H202+(【入力】吸収量・排出量算定シート!CF$17-【入力】吸収量・排出量算定シート!$CF$17)),幹材積成長量!$L$7:$L$148,0),MATCH(【入力】吸収量・排出量算定シート!$G202,幹材積成長量!$L$7:$N$7,0)))),0)</f>
        <v>0</v>
      </c>
      <c r="CG202" s="2">
        <f>IFERROR(IF($F202="地位Ⅰ",INDEX(幹材積成長量!$I$7:$K$148,MATCH((【入力】吸収量・排出量算定シート!$H202+(【入力】吸収量・排出量算定シート!CG$17-【入力】吸収量・排出量算定シート!$CF$17)),幹材積成長量!$I$7:$I$148,0),MATCH(【入力】吸収量・排出量算定シート!$G202,幹材積成長量!$I$7:$K$7,0)),IF($F202="地位Ⅲ",INDEX(幹材積成長量!$O$7:$Q$148,MATCH((【入力】吸収量・排出量算定シート!$H202+(【入力】吸収量・排出量算定シート!CG$17-【入力】吸収量・排出量算定シート!$CF$17)),幹材積成長量!$O$7:$O$148,0),MATCH(【入力】吸収量・排出量算定シート!$G202,幹材積成長量!$O$7:$Q$7,0)),INDEX(幹材積成長量!$L$7:$N$148,MATCH((【入力】吸収量・排出量算定シート!$H202+(【入力】吸収量・排出量算定シート!CG$17-【入力】吸収量・排出量算定シート!$CF$17)),幹材積成長量!$L$7:$L$148,0),MATCH(【入力】吸収量・排出量算定シート!$G202,幹材積成長量!$L$7:$N$7,0)))),0)</f>
        <v>0</v>
      </c>
      <c r="CH202" s="2">
        <f>IFERROR(IF($F202="地位Ⅰ",INDEX(幹材積成長量!$I$7:$K$148,MATCH((【入力】吸収量・排出量算定シート!$H202+(【入力】吸収量・排出量算定シート!CH$17-【入力】吸収量・排出量算定シート!$CF$17)),幹材積成長量!$I$7:$I$148,0),MATCH(【入力】吸収量・排出量算定シート!$G202,幹材積成長量!$I$7:$K$7,0)),IF($F202="地位Ⅲ",INDEX(幹材積成長量!$O$7:$Q$148,MATCH((【入力】吸収量・排出量算定シート!$H202+(【入力】吸収量・排出量算定シート!CH$17-【入力】吸収量・排出量算定シート!$CF$17)),幹材積成長量!$O$7:$O$148,0),MATCH(【入力】吸収量・排出量算定シート!$G202,幹材積成長量!$O$7:$Q$7,0)),INDEX(幹材積成長量!$L$7:$N$148,MATCH((【入力】吸収量・排出量算定シート!$H202+(【入力】吸収量・排出量算定シート!CH$17-【入力】吸収量・排出量算定シート!$CF$17)),幹材積成長量!$L$7:$L$148,0),MATCH(【入力】吸収量・排出量算定シート!$G202,幹材積成長量!$L$7:$N$7,0)))),0)</f>
        <v>0</v>
      </c>
      <c r="CI202" s="2">
        <f>IFERROR(IF($F202="地位Ⅰ",INDEX(幹材積成長量!$I$7:$K$148,MATCH((【入力】吸収量・排出量算定シート!$H202+(【入力】吸収量・排出量算定シート!CI$17-【入力】吸収量・排出量算定シート!$CF$17)),幹材積成長量!$I$7:$I$148,0),MATCH(【入力】吸収量・排出量算定シート!$G202,幹材積成長量!$I$7:$K$7,0)),IF($F202="地位Ⅲ",INDEX(幹材積成長量!$O$7:$Q$148,MATCH((【入力】吸収量・排出量算定シート!$H202+(【入力】吸収量・排出量算定シート!CI$17-【入力】吸収量・排出量算定シート!$CF$17)),幹材積成長量!$O$7:$O$148,0),MATCH(【入力】吸収量・排出量算定シート!$G202,幹材積成長量!$O$7:$Q$7,0)),INDEX(幹材積成長量!$L$7:$N$148,MATCH((【入力】吸収量・排出量算定シート!$H202+(【入力】吸収量・排出量算定シート!CI$17-【入力】吸収量・排出量算定シート!$CF$17)),幹材積成長量!$L$7:$L$148,0),MATCH(【入力】吸収量・排出量算定シート!$G202,幹材積成長量!$L$7:$N$7,0)))),0)</f>
        <v>0</v>
      </c>
      <c r="CJ202" s="2">
        <f>IFERROR(IF($F202="地位Ⅰ",INDEX(幹材積成長量!$I$7:$K$148,MATCH((【入力】吸収量・排出量算定シート!$H202+(【入力】吸収量・排出量算定シート!CJ$17-【入力】吸収量・排出量算定シート!$CF$17)),幹材積成長量!$I$7:$I$148,0),MATCH(【入力】吸収量・排出量算定シート!$G202,幹材積成長量!$I$7:$K$7,0)),IF($F202="地位Ⅲ",INDEX(幹材積成長量!$O$7:$Q$148,MATCH((【入力】吸収量・排出量算定シート!$H202+(【入力】吸収量・排出量算定シート!CJ$17-【入力】吸収量・排出量算定シート!$CF$17)),幹材積成長量!$O$7:$O$148,0),MATCH(【入力】吸収量・排出量算定シート!$G202,幹材積成長量!$O$7:$Q$7,0)),INDEX(幹材積成長量!$L$7:$N$148,MATCH((【入力】吸収量・排出量算定シート!$H202+(【入力】吸収量・排出量算定シート!CJ$17-【入力】吸収量・排出量算定シート!$CF$17)),幹材積成長量!$L$7:$L$148,0),MATCH(【入力】吸収量・排出量算定シート!$G202,幹材積成長量!$L$7:$N$7,0)))),0)</f>
        <v>0</v>
      </c>
      <c r="CK202" s="2">
        <f>IFERROR(IF($F202="地位Ⅰ",INDEX(幹材積成長量!$I$7:$K$148,MATCH((【入力】吸収量・排出量算定シート!$H202+(【入力】吸収量・排出量算定シート!CK$17-【入力】吸収量・排出量算定シート!$CF$17)),幹材積成長量!$I$7:$I$148,0),MATCH(【入力】吸収量・排出量算定シート!$G202,幹材積成長量!$I$7:$K$7,0)),IF($F202="地位Ⅲ",INDEX(幹材積成長量!$O$7:$Q$148,MATCH((【入力】吸収量・排出量算定シート!$H202+(【入力】吸収量・排出量算定シート!CK$17-【入力】吸収量・排出量算定シート!$CF$17)),幹材積成長量!$O$7:$O$148,0),MATCH(【入力】吸収量・排出量算定シート!$G202,幹材積成長量!$O$7:$Q$7,0)),INDEX(幹材積成長量!$L$7:$N$148,MATCH((【入力】吸収量・排出量算定シート!$H202+(【入力】吸収量・排出量算定シート!CK$17-【入力】吸収量・排出量算定シート!$CF$17)),幹材積成長量!$L$7:$L$148,0),MATCH(【入力】吸収量・排出量算定シート!$G202,幹材積成長量!$L$7:$N$7,0)))),0)</f>
        <v>0</v>
      </c>
      <c r="CL202" s="2">
        <f>IFERROR(IF($F202="地位Ⅰ",INDEX(幹材積成長量!$I$7:$K$148,MATCH((【入力】吸収量・排出量算定シート!$H202+(【入力】吸収量・排出量算定シート!CL$17-【入力】吸収量・排出量算定シート!$CF$17)),幹材積成長量!$I$7:$I$148,0),MATCH(【入力】吸収量・排出量算定シート!$G202,幹材積成長量!$I$7:$K$7,0)),IF($F202="地位Ⅲ",INDEX(幹材積成長量!$O$7:$Q$148,MATCH((【入力】吸収量・排出量算定シート!$H202+(【入力】吸収量・排出量算定シート!CL$17-【入力】吸収量・排出量算定シート!$CF$17)),幹材積成長量!$O$7:$O$148,0),MATCH(【入力】吸収量・排出量算定シート!$G202,幹材積成長量!$O$7:$Q$7,0)),INDEX(幹材積成長量!$L$7:$N$148,MATCH((【入力】吸収量・排出量算定シート!$H202+(【入力】吸収量・排出量算定シート!CL$17-【入力】吸収量・排出量算定シート!$CF$17)),幹材積成長量!$L$7:$L$148,0),MATCH(【入力】吸収量・排出量算定シート!$G202,幹材積成長量!$L$7:$N$7,0)))),0)</f>
        <v>0</v>
      </c>
      <c r="CM202" s="2">
        <f>IFERROR(IF($F202="地位Ⅰ",INDEX(幹材積成長量!$I$7:$K$148,MATCH((【入力】吸収量・排出量算定シート!$H202+(【入力】吸収量・排出量算定シート!CM$17-【入力】吸収量・排出量算定シート!$CF$17)),幹材積成長量!$I$7:$I$148,0),MATCH(【入力】吸収量・排出量算定シート!$G202,幹材積成長量!$I$7:$K$7,0)),IF($F202="地位Ⅲ",INDEX(幹材積成長量!$O$7:$Q$148,MATCH((【入力】吸収量・排出量算定シート!$H202+(【入力】吸収量・排出量算定シート!CM$17-【入力】吸収量・排出量算定シート!$CF$17)),幹材積成長量!$O$7:$O$148,0),MATCH(【入力】吸収量・排出量算定シート!$G202,幹材積成長量!$O$7:$Q$7,0)),INDEX(幹材積成長量!$L$7:$N$148,MATCH((【入力】吸収量・排出量算定シート!$H202+(【入力】吸収量・排出量算定シート!CM$17-【入力】吸収量・排出量算定シート!$CF$17)),幹材積成長量!$L$7:$L$148,0),MATCH(【入力】吸収量・排出量算定シート!$G202,幹材積成長量!$L$7:$N$7,0)))),0)</f>
        <v>0</v>
      </c>
      <c r="CN202" s="2">
        <f>IFERROR(IF($F202="地位Ⅰ",INDEX(幹材積成長量!$I$7:$K$148,MATCH((【入力】吸収量・排出量算定シート!$H202+(【入力】吸収量・排出量算定シート!CN$17-【入力】吸収量・排出量算定シート!$CF$17)),幹材積成長量!$I$7:$I$148,0),MATCH(【入力】吸収量・排出量算定シート!$G202,幹材積成長量!$I$7:$K$7,0)),IF($F202="地位Ⅲ",INDEX(幹材積成長量!$O$7:$Q$148,MATCH((【入力】吸収量・排出量算定シート!$H202+(【入力】吸収量・排出量算定シート!CN$17-【入力】吸収量・排出量算定シート!$CF$17)),幹材積成長量!$O$7:$O$148,0),MATCH(【入力】吸収量・排出量算定シート!$G202,幹材積成長量!$O$7:$Q$7,0)),INDEX(幹材積成長量!$L$7:$N$148,MATCH((【入力】吸収量・排出量算定シート!$H202+(【入力】吸収量・排出量算定シート!CN$17-【入力】吸収量・排出量算定シート!$CF$17)),幹材積成長量!$L$7:$L$148,0),MATCH(【入力】吸収量・排出量算定シート!$G202,幹材積成長量!$L$7:$N$7,0)))),0)</f>
        <v>0</v>
      </c>
      <c r="CO202" s="2">
        <f>IFERROR(IF($F202="地位Ⅰ",INDEX(幹材積成長量!$I$7:$K$148,MATCH((【入力】吸収量・排出量算定シート!$H202+(【入力】吸収量・排出量算定シート!CO$17-【入力】吸収量・排出量算定シート!$CF$17)),幹材積成長量!$I$7:$I$148,0),MATCH(【入力】吸収量・排出量算定シート!$G202,幹材積成長量!$I$7:$K$7,0)),IF($F202="地位Ⅲ",INDEX(幹材積成長量!$O$7:$Q$148,MATCH((【入力】吸収量・排出量算定シート!$H202+(【入力】吸収量・排出量算定シート!CO$17-【入力】吸収量・排出量算定シート!$CF$17)),幹材積成長量!$O$7:$O$148,0),MATCH(【入力】吸収量・排出量算定シート!$G202,幹材積成長量!$O$7:$Q$7,0)),INDEX(幹材積成長量!$L$7:$N$148,MATCH((【入力】吸収量・排出量算定シート!$H202+(【入力】吸収量・排出量算定シート!CO$17-【入力】吸収量・排出量算定シート!$CF$17)),幹材積成長量!$L$7:$L$148,0),MATCH(【入力】吸収量・排出量算定シート!$G202,幹材積成長量!$L$7:$N$7,0)))),0)</f>
        <v>0</v>
      </c>
      <c r="CP202" s="2">
        <f>IFERROR(IF($F202="地位Ⅰ",INDEX(幹材積成長量!$I$7:$K$148,MATCH((【入力】吸収量・排出量算定シート!$H202+(【入力】吸収量・排出量算定シート!CP$17-【入力】吸収量・排出量算定シート!$CF$17)),幹材積成長量!$I$7:$I$148,0),MATCH(【入力】吸収量・排出量算定シート!$G202,幹材積成長量!$I$7:$K$7,0)),IF($F202="地位Ⅲ",INDEX(幹材積成長量!$O$7:$Q$148,MATCH((【入力】吸収量・排出量算定シート!$H202+(【入力】吸収量・排出量算定シート!CP$17-【入力】吸収量・排出量算定シート!$CF$17)),幹材積成長量!$O$7:$O$148,0),MATCH(【入力】吸収量・排出量算定シート!$G202,幹材積成長量!$O$7:$Q$7,0)),INDEX(幹材積成長量!$L$7:$N$148,MATCH((【入力】吸収量・排出量算定シート!$H202+(【入力】吸収量・排出量算定シート!CP$17-【入力】吸収量・排出量算定シート!$CF$17)),幹材積成長量!$L$7:$L$148,0),MATCH(【入力】吸収量・排出量算定シート!$G202,幹材積成長量!$L$7:$N$7,0)))),0)</f>
        <v>0</v>
      </c>
      <c r="CQ202" s="2">
        <f>IFERROR(IF($F202="地位Ⅰ",INDEX(幹材積成長量!$I$7:$K$148,MATCH((【入力】吸収量・排出量算定シート!$H202+(【入力】吸収量・排出量算定シート!CQ$17-【入力】吸収量・排出量算定シート!$CF$17)),幹材積成長量!$I$7:$I$148,0),MATCH(【入力】吸収量・排出量算定シート!$G202,幹材積成長量!$I$7:$K$7,0)),IF($F202="地位Ⅲ",INDEX(幹材積成長量!$O$7:$Q$148,MATCH((【入力】吸収量・排出量算定シート!$H202+(【入力】吸収量・排出量算定シート!CQ$17-【入力】吸収量・排出量算定シート!$CF$17)),幹材積成長量!$O$7:$O$148,0),MATCH(【入力】吸収量・排出量算定シート!$G202,幹材積成長量!$O$7:$Q$7,0)),INDEX(幹材積成長量!$L$7:$N$148,MATCH((【入力】吸収量・排出量算定シート!$H202+(【入力】吸収量・排出量算定シート!CQ$17-【入力】吸収量・排出量算定シート!$CF$17)),幹材積成長量!$L$7:$L$148,0),MATCH(【入力】吸収量・排出量算定シート!$G202,幹材積成長量!$L$7:$N$7,0)))),0)</f>
        <v>0</v>
      </c>
      <c r="CR202" s="2">
        <f>IFERROR(IF($F202="地位Ⅰ",INDEX(幹材積成長量!$I$7:$K$148,MATCH((【入力】吸収量・排出量算定シート!$H202+(【入力】吸収量・排出量算定シート!CR$17-【入力】吸収量・排出量算定シート!$CF$17)),幹材積成長量!$I$7:$I$148,0),MATCH(【入力】吸収量・排出量算定シート!$G202,幹材積成長量!$I$7:$K$7,0)),IF($F202="地位Ⅲ",INDEX(幹材積成長量!$O$7:$Q$148,MATCH((【入力】吸収量・排出量算定シート!$H202+(【入力】吸収量・排出量算定シート!CR$17-【入力】吸収量・排出量算定シート!$CF$17)),幹材積成長量!$O$7:$O$148,0),MATCH(【入力】吸収量・排出量算定シート!$G202,幹材積成長量!$O$7:$Q$7,0)),INDEX(幹材積成長量!$L$7:$N$148,MATCH((【入力】吸収量・排出量算定シート!$H202+(【入力】吸収量・排出量算定シート!CR$17-【入力】吸収量・排出量算定シート!$CF$17)),幹材積成長量!$L$7:$L$148,0),MATCH(【入力】吸収量・排出量算定シート!$G202,幹材積成長量!$L$7:$N$7,0)))),0)</f>
        <v>0</v>
      </c>
      <c r="CS202" s="2">
        <f>IFERROR(IF($F202="地位Ⅰ",INDEX(幹材積成長量!$I$7:$K$148,MATCH((【入力】吸収量・排出量算定シート!$H202+(【入力】吸収量・排出量算定シート!CS$17-【入力】吸収量・排出量算定シート!$CF$17)),幹材積成長量!$I$7:$I$148,0),MATCH(【入力】吸収量・排出量算定シート!$G202,幹材積成長量!$I$7:$K$7,0)),IF($F202="地位Ⅲ",INDEX(幹材積成長量!$O$7:$Q$148,MATCH((【入力】吸収量・排出量算定シート!$H202+(【入力】吸収量・排出量算定シート!CS$17-【入力】吸収量・排出量算定シート!$CF$17)),幹材積成長量!$O$7:$O$148,0),MATCH(【入力】吸収量・排出量算定シート!$G202,幹材積成長量!$O$7:$Q$7,0)),INDEX(幹材積成長量!$L$7:$N$148,MATCH((【入力】吸収量・排出量算定シート!$H202+(【入力】吸収量・排出量算定シート!CS$17-【入力】吸収量・排出量算定シート!$CF$17)),幹材積成長量!$L$7:$L$148,0),MATCH(【入力】吸収量・排出量算定シート!$G202,幹材積成長量!$L$7:$N$7,0)))),0)</f>
        <v>0</v>
      </c>
      <c r="CT202" s="2">
        <f>IFERROR(IF($F202="地位Ⅰ",INDEX(幹材積成長量!$I$7:$K$148,MATCH((【入力】吸収量・排出量算定シート!$H202+(【入力】吸収量・排出量算定シート!CT$17-【入力】吸収量・排出量算定シート!$CF$17)),幹材積成長量!$I$7:$I$148,0),MATCH(【入力】吸収量・排出量算定シート!$G202,幹材積成長量!$I$7:$K$7,0)),IF($F202="地位Ⅲ",INDEX(幹材積成長量!$O$7:$Q$148,MATCH((【入力】吸収量・排出量算定シート!$H202+(【入力】吸収量・排出量算定シート!CT$17-【入力】吸収量・排出量算定シート!$CF$17)),幹材積成長量!$O$7:$O$148,0),MATCH(【入力】吸収量・排出量算定シート!$G202,幹材積成長量!$O$7:$Q$7,0)),INDEX(幹材積成長量!$L$7:$N$148,MATCH((【入力】吸収量・排出量算定シート!$H202+(【入力】吸収量・排出量算定シート!CT$17-【入力】吸収量・排出量算定シート!$CF$17)),幹材積成長量!$L$7:$L$148,0),MATCH(【入力】吸収量・排出量算定シート!$G202,幹材積成長量!$L$7:$N$7,0)))),0)</f>
        <v>0</v>
      </c>
      <c r="CU202" s="2">
        <f>IFERROR(IF($F202="地位Ⅰ",INDEX(幹材積成長量!$I$7:$K$148,MATCH((【入力】吸収量・排出量算定シート!$H202+(【入力】吸収量・排出量算定シート!CU$17-【入力】吸収量・排出量算定シート!$CF$17)),幹材積成長量!$I$7:$I$148,0),MATCH(【入力】吸収量・排出量算定シート!$G202,幹材積成長量!$I$7:$K$7,0)),IF($F202="地位Ⅲ",INDEX(幹材積成長量!$O$7:$Q$148,MATCH((【入力】吸収量・排出量算定シート!$H202+(【入力】吸収量・排出量算定シート!CU$17-【入力】吸収量・排出量算定シート!$CF$17)),幹材積成長量!$O$7:$O$148,0),MATCH(【入力】吸収量・排出量算定シート!$G202,幹材積成長量!$O$7:$Q$7,0)),INDEX(幹材積成長量!$L$7:$N$148,MATCH((【入力】吸収量・排出量算定シート!$H202+(【入力】吸収量・排出量算定シート!CU$17-【入力】吸収量・排出量算定シート!$CF$17)),幹材積成長量!$L$7:$L$148,0),MATCH(【入力】吸収量・排出量算定シート!$G202,幹材積成長量!$L$7:$N$7,0)))),0)</f>
        <v>0</v>
      </c>
      <c r="CV202" s="2">
        <f>IFERROR(IF($F202="地位Ⅰ",INDEX(幹材積成長量!$I$7:$K$148,MATCH((【入力】吸収量・排出量算定シート!$H202+(【入力】吸収量・排出量算定シート!CV$17-【入力】吸収量・排出量算定シート!$CF$17)),幹材積成長量!$I$7:$I$148,0),MATCH(【入力】吸収量・排出量算定シート!$G202,幹材積成長量!$I$7:$K$7,0)),IF($F202="地位Ⅲ",INDEX(幹材積成長量!$O$7:$Q$148,MATCH((【入力】吸収量・排出量算定シート!$H202+(【入力】吸収量・排出量算定シート!CV$17-【入力】吸収量・排出量算定シート!$CF$17)),幹材積成長量!$O$7:$O$148,0),MATCH(【入力】吸収量・排出量算定シート!$G202,幹材積成長量!$O$7:$Q$7,0)),INDEX(幹材積成長量!$L$7:$N$148,MATCH((【入力】吸収量・排出量算定シート!$H202+(【入力】吸収量・排出量算定シート!CV$17-【入力】吸収量・排出量算定シート!$CF$17)),幹材積成長量!$L$7:$L$148,0),MATCH(【入力】吸収量・排出量算定シート!$G202,幹材積成長量!$L$7:$N$7,0)))),0)</f>
        <v>0</v>
      </c>
      <c r="CW202" s="2">
        <f t="shared" si="352"/>
        <v>0</v>
      </c>
      <c r="CX202" s="2">
        <f t="shared" si="353"/>
        <v>0</v>
      </c>
      <c r="CY202" s="2">
        <f t="shared" si="354"/>
        <v>0</v>
      </c>
      <c r="CZ202" s="2">
        <f t="shared" si="355"/>
        <v>0</v>
      </c>
      <c r="DA202" s="2">
        <f t="shared" si="356"/>
        <v>0</v>
      </c>
      <c r="DB202" s="2">
        <f t="shared" si="357"/>
        <v>0</v>
      </c>
      <c r="DC202" s="2">
        <f t="shared" si="358"/>
        <v>0</v>
      </c>
      <c r="DD202" s="2">
        <f t="shared" si="359"/>
        <v>0</v>
      </c>
      <c r="DE202" s="2">
        <f t="shared" si="360"/>
        <v>0</v>
      </c>
      <c r="DF202" s="2">
        <f t="shared" si="361"/>
        <v>0</v>
      </c>
      <c r="DG202" s="2">
        <f t="shared" si="362"/>
        <v>0</v>
      </c>
      <c r="DH202" s="2">
        <f t="shared" si="363"/>
        <v>0</v>
      </c>
      <c r="DI202" s="2">
        <f t="shared" si="364"/>
        <v>0</v>
      </c>
      <c r="DJ202" s="2">
        <f t="shared" si="365"/>
        <v>0</v>
      </c>
      <c r="DK202" s="2">
        <f t="shared" si="366"/>
        <v>0</v>
      </c>
      <c r="DL202" s="2">
        <f t="shared" si="367"/>
        <v>0</v>
      </c>
      <c r="DM202" s="2">
        <f t="shared" si="368"/>
        <v>0</v>
      </c>
      <c r="DN202" s="187">
        <f>IFERROR(IF($F202="地位Ⅰ",INDEX(幹材積成長量!$AE$7:$AG$14,8,MATCH(【入力】吸収量・排出量算定シート!$G202,幹材積成長量!$AE$7:$AG$7,0)),IF($F202="地位Ⅲ",INDEX(幹材積成長量!$AK$7:$AM$14,8,MATCH(【入力】吸収量・排出量算定シート!$G202,幹材積成長量!$AK$7:$AM$7,0)),INDEX(幹材積成長量!$AH$7:$AJ$14,8,MATCH(【入力】吸収量・排出量算定シート!$G202,幹材積成長量!$AH$7:$AJ$7,0)))),0)</f>
        <v>0</v>
      </c>
      <c r="DO202" s="187">
        <f>IFERROR(IF($F202="地位Ⅰ",INDEX(幹材積成長量!$AE$7:$AG$14,8,MATCH(【入力】吸収量・排出量算定シート!$G202,幹材積成長量!$AE$7:$AG$7,0)),IF($F202="地位Ⅲ",INDEX(幹材積成長量!$AK$7:$AM$14,8,MATCH(【入力】吸収量・排出量算定シート!$G202,幹材積成長量!$AK$7:$AM$7,0)),INDEX(幹材積成長量!$AH$7:$AJ$14,8,MATCH(【入力】吸収量・排出量算定シート!$G202,幹材積成長量!$AH$7:$AJ$7,0)))),0)</f>
        <v>0</v>
      </c>
      <c r="DP202" s="187">
        <f>IFERROR(IF($F202="地位Ⅰ",INDEX(幹材積成長量!$AE$7:$AG$14,8,MATCH(【入力】吸収量・排出量算定シート!$G202,幹材積成長量!$AE$7:$AG$7,0)),IF($F202="地位Ⅲ",INDEX(幹材積成長量!$AK$7:$AM$14,8,MATCH(【入力】吸収量・排出量算定シート!$G202,幹材積成長量!$AK$7:$AM$7,0)),INDEX(幹材積成長量!$AH$7:$AJ$14,8,MATCH(【入力】吸収量・排出量算定シート!$G202,幹材積成長量!$AH$7:$AJ$7,0)))),0)</f>
        <v>0</v>
      </c>
      <c r="DQ202" s="187">
        <f>IFERROR(IF($F202="地位Ⅰ",INDEX(幹材積成長量!$AE$7:$AG$14,8,MATCH(【入力】吸収量・排出量算定シート!$G202,幹材積成長量!$AE$7:$AG$7,0)),IF($F202="地位Ⅲ",INDEX(幹材積成長量!$AK$7:$AM$14,8,MATCH(【入力】吸収量・排出量算定シート!$G202,幹材積成長量!$AK$7:$AM$7,0)),INDEX(幹材積成長量!$AH$7:$AJ$14,8,MATCH(【入力】吸収量・排出量算定シート!$G202,幹材積成長量!$AH$7:$AJ$7,0)))),0)</f>
        <v>0</v>
      </c>
      <c r="DR202" s="187">
        <f>IFERROR(IF($F202="地位Ⅰ",INDEX(幹材積成長量!$AE$7:$AG$14,8,MATCH(【入力】吸収量・排出量算定シート!$G202,幹材積成長量!$AE$7:$AG$7,0)),IF($F202="地位Ⅲ",INDEX(幹材積成長量!$AK$7:$AM$14,8,MATCH(【入力】吸収量・排出量算定シート!$G202,幹材積成長量!$AK$7:$AM$7,0)),INDEX(幹材積成長量!$AH$7:$AJ$14,8,MATCH(【入力】吸収量・排出量算定シート!$G202,幹材積成長量!$AH$7:$AJ$7,0)))),0)</f>
        <v>0</v>
      </c>
      <c r="DS202" s="187">
        <f>IFERROR(IF($F202="地位Ⅰ",INDEX(幹材積成長量!$AE$7:$AG$14,8,MATCH(【入力】吸収量・排出量算定シート!$G202,幹材積成長量!$AE$7:$AG$7,0)),IF($F202="地位Ⅲ",INDEX(幹材積成長量!$AK$7:$AM$14,8,MATCH(【入力】吸収量・排出量算定シート!$G202,幹材積成長量!$AK$7:$AM$7,0)),INDEX(幹材積成長量!$AH$7:$AJ$14,8,MATCH(【入力】吸収量・排出量算定シート!$G202,幹材積成長量!$AH$7:$AJ$7,0)))),0)</f>
        <v>0</v>
      </c>
      <c r="DT202" s="187">
        <f>IFERROR(IF($F202="地位Ⅰ",INDEX(幹材積成長量!$AE$7:$AG$14,8,MATCH(【入力】吸収量・排出量算定シート!$G202,幹材積成長量!$AE$7:$AG$7,0)),IF($F202="地位Ⅲ",INDEX(幹材積成長量!$AK$7:$AM$14,8,MATCH(【入力】吸収量・排出量算定シート!$G202,幹材積成長量!$AK$7:$AM$7,0)),INDEX(幹材積成長量!$AH$7:$AJ$14,8,MATCH(【入力】吸収量・排出量算定シート!$G202,幹材積成長量!$AH$7:$AJ$7,0)))),0)</f>
        <v>0</v>
      </c>
      <c r="DU202" s="187">
        <f>IFERROR(IF($F202="地位Ⅰ",INDEX(幹材積成長量!$AE$7:$AG$14,8,MATCH(【入力】吸収量・排出量算定シート!$G202,幹材積成長量!$AE$7:$AG$7,0)),IF($F202="地位Ⅲ",INDEX(幹材積成長量!$AK$7:$AM$14,8,MATCH(【入力】吸収量・排出量算定シート!$G202,幹材積成長量!$AK$7:$AM$7,0)),INDEX(幹材積成長量!$AH$7:$AJ$14,8,MATCH(【入力】吸収量・排出量算定シート!$G202,幹材積成長量!$AH$7:$AJ$7,0)))),0)</f>
        <v>0</v>
      </c>
      <c r="DV202" s="187">
        <f>IFERROR(IF($F202="地位Ⅰ",INDEX(幹材積成長量!$AE$7:$AG$14,8,MATCH(【入力】吸収量・排出量算定シート!$G202,幹材積成長量!$AE$7:$AG$7,0)),IF($F202="地位Ⅲ",INDEX(幹材積成長量!$AK$7:$AM$14,8,MATCH(【入力】吸収量・排出量算定シート!$G202,幹材積成長量!$AK$7:$AM$7,0)),INDEX(幹材積成長量!$AH$7:$AJ$14,8,MATCH(【入力】吸収量・排出量算定シート!$G202,幹材積成長量!$AH$7:$AJ$7,0)))),0)</f>
        <v>0</v>
      </c>
      <c r="DW202" s="187">
        <f>IFERROR(IF($F202="地位Ⅰ",INDEX(幹材積成長量!$AE$7:$AG$14,8,MATCH(【入力】吸収量・排出量算定シート!$G202,幹材積成長量!$AE$7:$AG$7,0)),IF($F202="地位Ⅲ",INDEX(幹材積成長量!$AK$7:$AM$14,8,MATCH(【入力】吸収量・排出量算定シート!$G202,幹材積成長量!$AK$7:$AM$7,0)),INDEX(幹材積成長量!$AH$7:$AJ$14,8,MATCH(【入力】吸収量・排出量算定シート!$G202,幹材積成長量!$AH$7:$AJ$7,0)))),0)</f>
        <v>0</v>
      </c>
      <c r="DX202" s="187">
        <f>IFERROR(IF($F202="地位Ⅰ",INDEX(幹材積成長量!$AE$7:$AG$14,8,MATCH(【入力】吸収量・排出量算定シート!$G202,幹材積成長量!$AE$7:$AG$7,0)),IF($F202="地位Ⅲ",INDEX(幹材積成長量!$AK$7:$AM$14,8,MATCH(【入力】吸収量・排出量算定シート!$G202,幹材積成長量!$AK$7:$AM$7,0)),INDEX(幹材積成長量!$AH$7:$AJ$14,8,MATCH(【入力】吸収量・排出量算定シート!$G202,幹材積成長量!$AH$7:$AJ$7,0)))),0)</f>
        <v>0</v>
      </c>
      <c r="DY202" s="187">
        <f>IFERROR(IF($F202="地位Ⅰ",INDEX(幹材積成長量!$AE$7:$AG$14,8,MATCH(【入力】吸収量・排出量算定シート!$G202,幹材積成長量!$AE$7:$AG$7,0)),IF($F202="地位Ⅲ",INDEX(幹材積成長量!$AK$7:$AM$14,8,MATCH(【入力】吸収量・排出量算定シート!$G202,幹材積成長量!$AK$7:$AM$7,0)),INDEX(幹材積成長量!$AH$7:$AJ$14,8,MATCH(【入力】吸収量・排出量算定シート!$G202,幹材積成長量!$AH$7:$AJ$7,0)))),0)</f>
        <v>0</v>
      </c>
      <c r="DZ202" s="187">
        <f>IFERROR(IF($F202="地位Ⅰ",INDEX(幹材積成長量!$AE$7:$AG$14,8,MATCH(【入力】吸収量・排出量算定シート!$G202,幹材積成長量!$AE$7:$AG$7,0)),IF($F202="地位Ⅲ",INDEX(幹材積成長量!$AK$7:$AM$14,8,MATCH(【入力】吸収量・排出量算定シート!$G202,幹材積成長量!$AK$7:$AM$7,0)),INDEX(幹材積成長量!$AH$7:$AJ$14,8,MATCH(【入力】吸収量・排出量算定シート!$G202,幹材積成長量!$AH$7:$AJ$7,0)))),0)</f>
        <v>0</v>
      </c>
      <c r="EA202" s="187">
        <f>IFERROR(IF($F202="地位Ⅰ",INDEX(幹材積成長量!$AE$7:$AG$14,8,MATCH(【入力】吸収量・排出量算定シート!$G202,幹材積成長量!$AE$7:$AG$7,0)),IF($F202="地位Ⅲ",INDEX(幹材積成長量!$AK$7:$AM$14,8,MATCH(【入力】吸収量・排出量算定シート!$G202,幹材積成長量!$AK$7:$AM$7,0)),INDEX(幹材積成長量!$AH$7:$AJ$14,8,MATCH(【入力】吸収量・排出量算定シート!$G202,幹材積成長量!$AH$7:$AJ$7,0)))),0)</f>
        <v>0</v>
      </c>
      <c r="EB202" s="187">
        <f>IFERROR(IF($F202="地位Ⅰ",INDEX(幹材積成長量!$AE$7:$AG$14,8,MATCH(【入力】吸収量・排出量算定シート!$G202,幹材積成長量!$AE$7:$AG$7,0)),IF($F202="地位Ⅲ",INDEX(幹材積成長量!$AK$7:$AM$14,8,MATCH(【入力】吸収量・排出量算定シート!$G202,幹材積成長量!$AK$7:$AM$7,0)),INDEX(幹材積成長量!$AH$7:$AJ$14,8,MATCH(【入力】吸収量・排出量算定シート!$G202,幹材積成長量!$AH$7:$AJ$7,0)))),0)</f>
        <v>0</v>
      </c>
      <c r="EC202" s="187">
        <f>IFERROR(IF($F202="地位Ⅰ",INDEX(幹材積成長量!$AE$7:$AG$14,8,MATCH(【入力】吸収量・排出量算定シート!$G202,幹材積成長量!$AE$7:$AG$7,0)),IF($F202="地位Ⅲ",INDEX(幹材積成長量!$AK$7:$AM$14,8,MATCH(【入力】吸収量・排出量算定シート!$G202,幹材積成長量!$AK$7:$AM$7,0)),INDEX(幹材積成長量!$AH$7:$AJ$14,8,MATCH(【入力】吸収量・排出量算定シート!$G202,幹材積成長量!$AH$7:$AJ$7,0)))),0)</f>
        <v>0</v>
      </c>
      <c r="ED202" s="186">
        <f t="shared" si="369"/>
        <v>0</v>
      </c>
      <c r="EE202" s="186">
        <f t="shared" si="370"/>
        <v>0</v>
      </c>
      <c r="EF202" s="186">
        <f t="shared" si="371"/>
        <v>0</v>
      </c>
      <c r="EG202" s="186">
        <f t="shared" si="372"/>
        <v>0</v>
      </c>
      <c r="EH202" s="186">
        <f t="shared" si="373"/>
        <v>0</v>
      </c>
      <c r="EI202" s="186">
        <f t="shared" si="374"/>
        <v>0</v>
      </c>
      <c r="EJ202" s="186">
        <f t="shared" si="375"/>
        <v>0</v>
      </c>
      <c r="EK202" s="186">
        <f t="shared" si="376"/>
        <v>0</v>
      </c>
      <c r="EL202" s="186">
        <f t="shared" si="377"/>
        <v>0</v>
      </c>
      <c r="EM202" s="186">
        <f t="shared" si="378"/>
        <v>0</v>
      </c>
      <c r="EN202" s="186">
        <f t="shared" si="379"/>
        <v>0</v>
      </c>
      <c r="EO202" s="186">
        <f t="shared" si="380"/>
        <v>0</v>
      </c>
      <c r="EP202" s="186">
        <f t="shared" si="381"/>
        <v>0</v>
      </c>
      <c r="EQ202" s="186">
        <f t="shared" si="382"/>
        <v>0</v>
      </c>
      <c r="ER202" s="186">
        <f t="shared" si="383"/>
        <v>0</v>
      </c>
      <c r="ES202" s="186">
        <f t="shared" si="384"/>
        <v>0</v>
      </c>
      <c r="ET202" s="186">
        <f t="shared" si="385"/>
        <v>0</v>
      </c>
    </row>
    <row r="203" spans="2:150" x14ac:dyDescent="0.3">
      <c r="B203" s="3"/>
      <c r="C203" s="3"/>
      <c r="D203" s="3"/>
      <c r="E203" s="3"/>
      <c r="G203" s="217"/>
      <c r="J203" s="3"/>
      <c r="M203" s="187">
        <f>IFERROR(IF($F203="地位Ⅰ",INDEX(幹材積成長量!$S$7:$U$148,MATCH(【入力】吸収量・排出量算定シート!$H203+(M$17-$M$17),幹材積成長量!$S$7:$S$148,0),MATCH($G203,幹材積成長量!$S$7:$U$7,0)),IF($F203="地位Ⅲ",INDEX(幹材積成長量!$Y$7:$AA$148,MATCH(【入力】吸収量・排出量算定シート!$H203+(M$17-$M$17),幹材積成長量!$Y$7:$Y$148,0),MATCH($G203,幹材積成長量!$Y$7:$AA$7,0)),INDEX(幹材積成長量!$V$7:$X$148,MATCH(【入力】吸収量・排出量算定シート!$H203+(M$17-$M$17),幹材積成長量!$V$7:$V$148,0),MATCH($G203,幹材積成長量!$V$7:$X$7,0)))),0)</f>
        <v>0</v>
      </c>
      <c r="N203" s="187">
        <f>IFERROR(IF($F203="地位Ⅰ",INDEX(幹材積成長量!$S$7:$U$148,MATCH(【入力】吸収量・排出量算定シート!$H203+(N$17-$M$17),幹材積成長量!$S$7:$S$148,0),MATCH($G203,幹材積成長量!$S$7:$U$7,0)),IF($F203="地位Ⅲ",INDEX(幹材積成長量!$Y$7:$AA$148,MATCH(【入力】吸収量・排出量算定シート!$H203+(N$17-$M$17),幹材積成長量!$Y$7:$Y$148,0),MATCH($G203,幹材積成長量!$Y$7:$AA$7,0)),INDEX(幹材積成長量!$V$7:$X$148,MATCH(【入力】吸収量・排出量算定シート!$H203+(N$17-$M$17),幹材積成長量!$V$7:$V$148,0),MATCH($G203,幹材積成長量!$V$7:$X$7,0)))),0)</f>
        <v>0</v>
      </c>
      <c r="O203" s="187">
        <f>IFERROR(IF($F203="地位Ⅰ",INDEX(幹材積成長量!$S$7:$U$148,MATCH(【入力】吸収量・排出量算定シート!$H203+(O$17-$M$17),幹材積成長量!$S$7:$S$148,0),MATCH($G203,幹材積成長量!$S$7:$U$7,0)),IF($F203="地位Ⅲ",INDEX(幹材積成長量!$Y$7:$AA$148,MATCH(【入力】吸収量・排出量算定シート!$H203+(O$17-$M$17),幹材積成長量!$Y$7:$Y$148,0),MATCH($G203,幹材積成長量!$Y$7:$AA$7,0)),INDEX(幹材積成長量!$V$7:$X$148,MATCH(【入力】吸収量・排出量算定シート!$H203+(O$17-$M$17),幹材積成長量!$V$7:$V$148,0),MATCH($G203,幹材積成長量!$V$7:$X$7,0)))),0)</f>
        <v>0</v>
      </c>
      <c r="P203" s="187">
        <f>IFERROR(IF($F203="地位Ⅰ",INDEX(幹材積成長量!$S$7:$U$148,MATCH(【入力】吸収量・排出量算定シート!$H203+(P$17-$M$17),幹材積成長量!$S$7:$S$148,0),MATCH($G203,幹材積成長量!$S$7:$U$7,0)),IF($F203="地位Ⅲ",INDEX(幹材積成長量!$Y$7:$AA$148,MATCH(【入力】吸収量・排出量算定シート!$H203+(P$17-$M$17),幹材積成長量!$Y$7:$Y$148,0),MATCH($G203,幹材積成長量!$Y$7:$AA$7,0)),INDEX(幹材積成長量!$V$7:$X$148,MATCH(【入力】吸収量・排出量算定シート!$H203+(P$17-$M$17),幹材積成長量!$V$7:$V$148,0),MATCH($G203,幹材積成長量!$V$7:$X$7,0)))),0)</f>
        <v>0</v>
      </c>
      <c r="Q203" s="187">
        <f>IFERROR(IF($F203="地位Ⅰ",INDEX(幹材積成長量!$S$7:$U$148,MATCH(【入力】吸収量・排出量算定シート!$H203+(Q$17-$M$17),幹材積成長量!$S$7:$S$148,0),MATCH($G203,幹材積成長量!$S$7:$U$7,0)),IF($F203="地位Ⅲ",INDEX(幹材積成長量!$Y$7:$AA$148,MATCH(【入力】吸収量・排出量算定シート!$H203+(Q$17-$M$17),幹材積成長量!$Y$7:$Y$148,0),MATCH($G203,幹材積成長量!$Y$7:$AA$7,0)),INDEX(幹材積成長量!$V$7:$X$148,MATCH(【入力】吸収量・排出量算定シート!$H203+(Q$17-$M$17),幹材積成長量!$V$7:$V$148,0),MATCH($G203,幹材積成長量!$V$7:$X$7,0)))),0)</f>
        <v>0</v>
      </c>
      <c r="R203" s="187">
        <f>IFERROR(IF($F203="地位Ⅰ",INDEX(幹材積成長量!$S$7:$U$148,MATCH(【入力】吸収量・排出量算定シート!$H203+(R$17-$M$17),幹材積成長量!$S$7:$S$148,0),MATCH($G203,幹材積成長量!$S$7:$U$7,0)),IF($F203="地位Ⅲ",INDEX(幹材積成長量!$Y$7:$AA$148,MATCH(【入力】吸収量・排出量算定シート!$H203+(R$17-$M$17),幹材積成長量!$Y$7:$Y$148,0),MATCH($G203,幹材積成長量!$Y$7:$AA$7,0)),INDEX(幹材積成長量!$V$7:$X$148,MATCH(【入力】吸収量・排出量算定シート!$H203+(R$17-$M$17),幹材積成長量!$V$7:$V$148,0),MATCH($G203,幹材積成長量!$V$7:$X$7,0)))),0)</f>
        <v>0</v>
      </c>
      <c r="S203" s="187">
        <f>IFERROR(IF($F203="地位Ⅰ",INDEX(幹材積成長量!$S$7:$U$148,MATCH(【入力】吸収量・排出量算定シート!$H203+(S$17-$M$17),幹材積成長量!$S$7:$S$148,0),MATCH($G203,幹材積成長量!$S$7:$U$7,0)),IF($F203="地位Ⅲ",INDEX(幹材積成長量!$Y$7:$AA$148,MATCH(【入力】吸収量・排出量算定シート!$H203+(S$17-$M$17),幹材積成長量!$Y$7:$Y$148,0),MATCH($G203,幹材積成長量!$Y$7:$AA$7,0)),INDEX(幹材積成長量!$V$7:$X$148,MATCH(【入力】吸収量・排出量算定シート!$H203+(S$17-$M$17),幹材積成長量!$V$7:$V$148,0),MATCH($G203,幹材積成長量!$V$7:$X$7,0)))),0)</f>
        <v>0</v>
      </c>
      <c r="T203" s="187">
        <f>IFERROR(IF($F203="地位Ⅰ",INDEX(幹材積成長量!$S$7:$U$148,MATCH(【入力】吸収量・排出量算定シート!$H203+(T$17-$M$17),幹材積成長量!$S$7:$S$148,0),MATCH($G203,幹材積成長量!$S$7:$U$7,0)),IF($F203="地位Ⅲ",INDEX(幹材積成長量!$Y$7:$AA$148,MATCH(【入力】吸収量・排出量算定シート!$H203+(T$17-$M$17),幹材積成長量!$Y$7:$Y$148,0),MATCH($G203,幹材積成長量!$Y$7:$AA$7,0)),INDEX(幹材積成長量!$V$7:$X$148,MATCH(【入力】吸収量・排出量算定シート!$H203+(T$17-$M$17),幹材積成長量!$V$7:$V$148,0),MATCH($G203,幹材積成長量!$V$7:$X$7,0)))),0)</f>
        <v>0</v>
      </c>
      <c r="U203" s="187">
        <f>IFERROR(IF($F203="地位Ⅰ",INDEX(幹材積成長量!$S$7:$U$148,MATCH(【入力】吸収量・排出量算定シート!$H203+(U$17-$M$17),幹材積成長量!$S$7:$S$148,0),MATCH($G203,幹材積成長量!$S$7:$U$7,0)),IF($F203="地位Ⅲ",INDEX(幹材積成長量!$Y$7:$AA$148,MATCH(【入力】吸収量・排出量算定シート!$H203+(U$17-$M$17),幹材積成長量!$Y$7:$Y$148,0),MATCH($G203,幹材積成長量!$Y$7:$AA$7,0)),INDEX(幹材積成長量!$V$7:$X$148,MATCH(【入力】吸収量・排出量算定シート!$H203+(U$17-$M$17),幹材積成長量!$V$7:$V$148,0),MATCH($G203,幹材積成長量!$V$7:$X$7,0)))),0)</f>
        <v>0</v>
      </c>
      <c r="V203" s="187">
        <f>IFERROR(IF($F203="地位Ⅰ",INDEX(幹材積成長量!$S$7:$U$148,MATCH(【入力】吸収量・排出量算定シート!$H203+(V$17-$M$17),幹材積成長量!$S$7:$S$148,0),MATCH($G203,幹材積成長量!$S$7:$U$7,0)),IF($F203="地位Ⅲ",INDEX(幹材積成長量!$Y$7:$AA$148,MATCH(【入力】吸収量・排出量算定シート!$H203+(V$17-$M$17),幹材積成長量!$Y$7:$Y$148,0),MATCH($G203,幹材積成長量!$Y$7:$AA$7,0)),INDEX(幹材積成長量!$V$7:$X$148,MATCH(【入力】吸収量・排出量算定シート!$H203+(V$17-$M$17),幹材積成長量!$V$7:$V$148,0),MATCH($G203,幹材積成長量!$V$7:$X$7,0)))),0)</f>
        <v>0</v>
      </c>
      <c r="W203" s="187">
        <f>IFERROR(IF($F203="地位Ⅰ",INDEX(幹材積成長量!$S$7:$U$148,MATCH(【入力】吸収量・排出量算定シート!$H203+(W$17-$M$17),幹材積成長量!$S$7:$S$148,0),MATCH($G203,幹材積成長量!$S$7:$U$7,0)),IF($F203="地位Ⅲ",INDEX(幹材積成長量!$Y$7:$AA$148,MATCH(【入力】吸収量・排出量算定シート!$H203+(W$17-$M$17),幹材積成長量!$Y$7:$Y$148,0),MATCH($G203,幹材積成長量!$Y$7:$AA$7,0)),INDEX(幹材積成長量!$V$7:$X$148,MATCH(【入力】吸収量・排出量算定シート!$H203+(W$17-$M$17),幹材積成長量!$V$7:$V$148,0),MATCH($G203,幹材積成長量!$V$7:$X$7,0)))),0)</f>
        <v>0</v>
      </c>
      <c r="X203" s="187">
        <f>IFERROR(IF($F203="地位Ⅰ",INDEX(幹材積成長量!$S$7:$U$148,MATCH(【入力】吸収量・排出量算定シート!$H203+(X$17-$M$17),幹材積成長量!$S$7:$S$148,0),MATCH($G203,幹材積成長量!$S$7:$U$7,0)),IF($F203="地位Ⅲ",INDEX(幹材積成長量!$Y$7:$AA$148,MATCH(【入力】吸収量・排出量算定シート!$H203+(X$17-$M$17),幹材積成長量!$Y$7:$Y$148,0),MATCH($G203,幹材積成長量!$Y$7:$AA$7,0)),INDEX(幹材積成長量!$V$7:$X$148,MATCH(【入力】吸収量・排出量算定シート!$H203+(X$17-$M$17),幹材積成長量!$V$7:$V$148,0),MATCH($G203,幹材積成長量!$V$7:$X$7,0)))),0)</f>
        <v>0</v>
      </c>
      <c r="Y203" s="187">
        <f>IFERROR(IF($F203="地位Ⅰ",INDEX(幹材積成長量!$S$7:$U$148,MATCH(【入力】吸収量・排出量算定シート!$H203+(Y$17-$M$17),幹材積成長量!$S$7:$S$148,0),MATCH($G203,幹材積成長量!$S$7:$U$7,0)),IF($F203="地位Ⅲ",INDEX(幹材積成長量!$Y$7:$AA$148,MATCH(【入力】吸収量・排出量算定シート!$H203+(Y$17-$M$17),幹材積成長量!$Y$7:$Y$148,0),MATCH($G203,幹材積成長量!$Y$7:$AA$7,0)),INDEX(幹材積成長量!$V$7:$X$148,MATCH(【入力】吸収量・排出量算定シート!$H203+(Y$17-$M$17),幹材積成長量!$V$7:$V$148,0),MATCH($G203,幹材積成長量!$V$7:$X$7,0)))),0)</f>
        <v>0</v>
      </c>
      <c r="Z203" s="187">
        <f>IFERROR(IF($F203="地位Ⅰ",INDEX(幹材積成長量!$S$7:$U$148,MATCH(【入力】吸収量・排出量算定シート!$H203+(Z$17-$M$17),幹材積成長量!$S$7:$S$148,0),MATCH($G203,幹材積成長量!$S$7:$U$7,0)),IF($F203="地位Ⅲ",INDEX(幹材積成長量!$Y$7:$AA$148,MATCH(【入力】吸収量・排出量算定シート!$H203+(Z$17-$M$17),幹材積成長量!$Y$7:$Y$148,0),MATCH($G203,幹材積成長量!$Y$7:$AA$7,0)),INDEX(幹材積成長量!$V$7:$X$148,MATCH(【入力】吸収量・排出量算定シート!$H203+(Z$17-$M$17),幹材積成長量!$V$7:$V$148,0),MATCH($G203,幹材積成長量!$V$7:$X$7,0)))),0)</f>
        <v>0</v>
      </c>
      <c r="AA203" s="187">
        <f>IFERROR(IF($F203="地位Ⅰ",INDEX(幹材積成長量!$S$7:$U$148,MATCH(【入力】吸収量・排出量算定シート!$H203+(AA$17-$M$17),幹材積成長量!$S$7:$S$148,0),MATCH($G203,幹材積成長量!$S$7:$U$7,0)),IF($F203="地位Ⅲ",INDEX(幹材積成長量!$Y$7:$AA$148,MATCH(【入力】吸収量・排出量算定シート!$H203+(AA$17-$M$17),幹材積成長量!$Y$7:$Y$148,0),MATCH($G203,幹材積成長量!$Y$7:$AA$7,0)),INDEX(幹材積成長量!$V$7:$X$148,MATCH(【入力】吸収量・排出量算定シート!$H203+(AA$17-$M$17),幹材積成長量!$V$7:$V$148,0),MATCH($G203,幹材積成長量!$V$7:$X$7,0)))),0)</f>
        <v>0</v>
      </c>
      <c r="AB203" s="187">
        <f>IFERROR(IF($F203="地位Ⅰ",INDEX(幹材積成長量!$S$7:$U$148,MATCH(【入力】吸収量・排出量算定シート!$H203+(AB$17-$M$17),幹材積成長量!$S$7:$S$148,0),MATCH($G203,幹材積成長量!$S$7:$U$7,0)),IF($F203="地位Ⅲ",INDEX(幹材積成長量!$Y$7:$AA$148,MATCH(【入力】吸収量・排出量算定シート!$H203+(AB$17-$M$17),幹材積成長量!$Y$7:$Y$148,0),MATCH($G203,幹材積成長量!$Y$7:$AA$7,0)),INDEX(幹材積成長量!$V$7:$X$148,MATCH(【入力】吸収量・排出量算定シート!$H203+(AB$17-$M$17),幹材積成長量!$V$7:$V$148,0),MATCH($G203,幹材積成長量!$V$7:$X$7,0)))),0)</f>
        <v>0</v>
      </c>
      <c r="AC203" s="187">
        <f>IFERROR(IF($F203="地位Ⅰ",INDEX(幹材積成長量!$S$7:$U$148,MATCH(【入力】吸収量・排出量算定シート!$H203+(AC$17-$M$17),幹材積成長量!$S$7:$S$148,0),MATCH($G203,幹材積成長量!$S$7:$U$7,0)),IF($F203="地位Ⅲ",INDEX(幹材積成長量!$Y$7:$AA$148,MATCH(【入力】吸収量・排出量算定シート!$H203+(AC$17-$M$17),幹材積成長量!$Y$7:$Y$148,0),MATCH($G203,幹材積成長量!$Y$7:$AA$7,0)),INDEX(幹材積成長量!$V$7:$X$148,MATCH(【入力】吸収量・排出量算定シート!$H203+(AC$17-$M$17),幹材積成長量!$V$7:$V$148,0),MATCH($G203,幹材積成長量!$V$7:$X$7,0)))),0)</f>
        <v>0</v>
      </c>
      <c r="AD203" s="2">
        <f>IFERROR(INDEX('BEF（拡大係数）'!$A$4:$AO$154,MATCH(【入力】吸収量・排出量算定シート!$H203,'BEF（拡大係数）'!$A$4:$A$154,0),MATCH($G203,'BEF（拡大係数）'!$A$4:$AO$4,0)),0)</f>
        <v>0</v>
      </c>
      <c r="AE203" s="2">
        <f>IFERROR(INDEX('BEF（拡大係数）'!$A$4:$AO$154,MATCH(【入力】吸収量・排出量算定シート!$H203,'BEF（拡大係数）'!$A$4:$A$154,0),MATCH($G203,'BEF（拡大係数）'!$A$4:$AO$4,0)),0)</f>
        <v>0</v>
      </c>
      <c r="AF203" s="2">
        <f>IFERROR(INDEX('BEF（拡大係数）'!$A$4:$AO$154,MATCH(【入力】吸収量・排出量算定シート!$H203,'BEF（拡大係数）'!$A$4:$A$154,0),MATCH($G203,'BEF（拡大係数）'!$A$4:$AO$4,0)),0)</f>
        <v>0</v>
      </c>
      <c r="AG203" s="2">
        <f>IFERROR(INDEX('BEF（拡大係数）'!$A$4:$AO$154,MATCH(【入力】吸収量・排出量算定シート!$H203,'BEF（拡大係数）'!$A$4:$A$154,0),MATCH($G203,'BEF（拡大係数）'!$A$4:$AO$4,0)),0)</f>
        <v>0</v>
      </c>
      <c r="AH203" s="2">
        <f>IFERROR(INDEX('BEF（拡大係数）'!$A$4:$AO$154,MATCH(【入力】吸収量・排出量算定シート!$H203,'BEF（拡大係数）'!$A$4:$A$154,0),MATCH($G203,'BEF（拡大係数）'!$A$4:$AO$4,0)),0)</f>
        <v>0</v>
      </c>
      <c r="AI203" s="2">
        <f>IFERROR(INDEX('BEF（拡大係数）'!$A$4:$AO$154,MATCH(【入力】吸収量・排出量算定シート!$H203,'BEF（拡大係数）'!$A$4:$A$154,0),MATCH($G203,'BEF（拡大係数）'!$A$4:$AO$4,0)),0)</f>
        <v>0</v>
      </c>
      <c r="AJ203" s="2">
        <f>IFERROR(INDEX('BEF（拡大係数）'!$A$4:$AO$154,MATCH(【入力】吸収量・排出量算定シート!$H203,'BEF（拡大係数）'!$A$4:$A$154,0),MATCH($G203,'BEF（拡大係数）'!$A$4:$AO$4,0)),0)</f>
        <v>0</v>
      </c>
      <c r="AK203" s="2">
        <f>IFERROR(INDEX('BEF（拡大係数）'!$A$4:$AO$154,MATCH(【入力】吸収量・排出量算定シート!$H203,'BEF（拡大係数）'!$A$4:$A$154,0),MATCH($G203,'BEF（拡大係数）'!$A$4:$AO$4,0)),0)</f>
        <v>0</v>
      </c>
      <c r="AL203" s="2">
        <f>IFERROR(INDEX('BEF（拡大係数）'!$A$4:$AO$154,MATCH(【入力】吸収量・排出量算定シート!$H203,'BEF（拡大係数）'!$A$4:$A$154,0),MATCH($G203,'BEF（拡大係数）'!$A$4:$AO$4,0)),0)</f>
        <v>0</v>
      </c>
      <c r="AM203" s="2">
        <f>IFERROR(INDEX('BEF（拡大係数）'!$A$4:$AO$154,MATCH(【入力】吸収量・排出量算定シート!$H203,'BEF（拡大係数）'!$A$4:$A$154,0),MATCH($G203,'BEF（拡大係数）'!$A$4:$AO$4,0)),0)</f>
        <v>0</v>
      </c>
      <c r="AN203" s="2">
        <f>IFERROR(INDEX('BEF（拡大係数）'!$A$4:$AO$154,MATCH(【入力】吸収量・排出量算定シート!$H203,'BEF（拡大係数）'!$A$4:$A$154,0),MATCH($G203,'BEF（拡大係数）'!$A$4:$AO$4,0)),0)</f>
        <v>0</v>
      </c>
      <c r="AO203" s="2">
        <f>IFERROR(INDEX('BEF（拡大係数）'!$A$4:$AO$154,MATCH(【入力】吸収量・排出量算定シート!$H203,'BEF（拡大係数）'!$A$4:$A$154,0),MATCH($G203,'BEF（拡大係数）'!$A$4:$AO$4,0)),0)</f>
        <v>0</v>
      </c>
      <c r="AP203" s="2">
        <f>IFERROR(INDEX('BEF（拡大係数）'!$A$4:$AO$154,MATCH(【入力】吸収量・排出量算定シート!$H203,'BEF（拡大係数）'!$A$4:$A$154,0),MATCH($G203,'BEF（拡大係数）'!$A$4:$AO$4,0)),0)</f>
        <v>0</v>
      </c>
      <c r="AQ203" s="2">
        <f>IFERROR(INDEX('BEF（拡大係数）'!$A$4:$AO$154,MATCH(【入力】吸収量・排出量算定シート!$H203,'BEF（拡大係数）'!$A$4:$A$154,0),MATCH($G203,'BEF（拡大係数）'!$A$4:$AO$4,0)),0)</f>
        <v>0</v>
      </c>
      <c r="AR203" s="2">
        <f>IFERROR(INDEX('BEF（拡大係数）'!$A$4:$AO$154,MATCH(【入力】吸収量・排出量算定シート!$H203,'BEF（拡大係数）'!$A$4:$A$154,0),MATCH($G203,'BEF（拡大係数）'!$A$4:$AO$4,0)),0)</f>
        <v>0</v>
      </c>
      <c r="AS203" s="2">
        <f>IFERROR(INDEX('BEF（拡大係数）'!$A$4:$AO$154,MATCH(【入力】吸収量・排出量算定シート!$H203,'BEF（拡大係数）'!$A$4:$A$154,0),MATCH($G203,'BEF（拡大係数）'!$A$4:$AO$4,0)),0)</f>
        <v>0</v>
      </c>
      <c r="AT203" s="2">
        <f>IFERROR(INDEX('BEF（拡大係数）'!$A$4:$AO$154,MATCH(【入力】吸収量・排出量算定シート!$H203,'BEF（拡大係数）'!$A$4:$A$154,0),MATCH($G203,'BEF（拡大係数）'!$A$4:$AO$4,0)),0)</f>
        <v>0</v>
      </c>
      <c r="AU203" s="2">
        <f>IFERROR(VLOOKUP($G203,パラメータ_オリジナル!$B$6:$G$45,4,FALSE),0)</f>
        <v>0</v>
      </c>
      <c r="AV203" s="2">
        <f>IFERROR(VLOOKUP($G203,パラメータ_オリジナル!$B$6:$G$45,5,FALSE),0)</f>
        <v>0</v>
      </c>
      <c r="AW203" s="2">
        <f>IFERROR(VLOOKUP($G203,パラメータ_オリジナル!$B$6:$G$45,6,FALSE),0)</f>
        <v>0</v>
      </c>
      <c r="AX203" s="125">
        <f t="shared" si="318"/>
        <v>0</v>
      </c>
      <c r="AY203" s="125">
        <f t="shared" si="319"/>
        <v>0</v>
      </c>
      <c r="AZ203" s="125">
        <f t="shared" si="320"/>
        <v>0</v>
      </c>
      <c r="BA203" s="125">
        <f t="shared" si="321"/>
        <v>0</v>
      </c>
      <c r="BB203" s="125">
        <f t="shared" si="322"/>
        <v>0</v>
      </c>
      <c r="BC203" s="125">
        <f t="shared" si="323"/>
        <v>0</v>
      </c>
      <c r="BD203" s="125">
        <f t="shared" si="324"/>
        <v>0</v>
      </c>
      <c r="BE203" s="125">
        <f t="shared" si="325"/>
        <v>0</v>
      </c>
      <c r="BF203" s="125">
        <f t="shared" si="326"/>
        <v>0</v>
      </c>
      <c r="BG203" s="125">
        <f t="shared" si="327"/>
        <v>0</v>
      </c>
      <c r="BH203" s="125">
        <f t="shared" si="328"/>
        <v>0</v>
      </c>
      <c r="BI203" s="125">
        <f t="shared" si="329"/>
        <v>0</v>
      </c>
      <c r="BJ203" s="125">
        <f t="shared" si="330"/>
        <v>0</v>
      </c>
      <c r="BK203" s="125">
        <f t="shared" si="331"/>
        <v>0</v>
      </c>
      <c r="BL203" s="125">
        <f t="shared" si="332"/>
        <v>0</v>
      </c>
      <c r="BM203" s="125">
        <f t="shared" si="333"/>
        <v>0</v>
      </c>
      <c r="BN203" s="125">
        <f t="shared" si="334"/>
        <v>0</v>
      </c>
      <c r="BO203" s="125">
        <f t="shared" si="335"/>
        <v>0</v>
      </c>
      <c r="BP203" s="125">
        <f t="shared" si="336"/>
        <v>0</v>
      </c>
      <c r="BQ203" s="125">
        <f t="shared" si="337"/>
        <v>0</v>
      </c>
      <c r="BR203" s="125">
        <f t="shared" si="338"/>
        <v>0</v>
      </c>
      <c r="BS203" s="125">
        <f t="shared" si="339"/>
        <v>0</v>
      </c>
      <c r="BT203" s="125">
        <f t="shared" si="340"/>
        <v>0</v>
      </c>
      <c r="BU203" s="125">
        <f t="shared" si="341"/>
        <v>0</v>
      </c>
      <c r="BV203" s="125">
        <f t="shared" si="342"/>
        <v>0</v>
      </c>
      <c r="BW203" s="125">
        <f t="shared" si="343"/>
        <v>0</v>
      </c>
      <c r="BX203" s="125">
        <f t="shared" si="344"/>
        <v>0</v>
      </c>
      <c r="BY203" s="125">
        <f t="shared" si="345"/>
        <v>0</v>
      </c>
      <c r="BZ203" s="125">
        <f t="shared" si="346"/>
        <v>0</v>
      </c>
      <c r="CA203" s="125">
        <f t="shared" si="347"/>
        <v>0</v>
      </c>
      <c r="CB203" s="125">
        <f t="shared" si="348"/>
        <v>0</v>
      </c>
      <c r="CC203" s="125">
        <f t="shared" si="349"/>
        <v>0</v>
      </c>
      <c r="CD203" s="125">
        <f t="shared" si="350"/>
        <v>0</v>
      </c>
      <c r="CE203" s="125">
        <f t="shared" si="351"/>
        <v>0</v>
      </c>
      <c r="CF203" s="2">
        <f>IFERROR(IF($F203="地位Ⅰ",INDEX(幹材積成長量!$I$7:$K$148,MATCH((【入力】吸収量・排出量算定シート!$H203+(【入力】吸収量・排出量算定シート!CF$17-【入力】吸収量・排出量算定シート!$CF$17)),幹材積成長量!$I$7:$I$148,0),MATCH(【入力】吸収量・排出量算定シート!$G203,幹材積成長量!$I$7:$K$7,0)),IF($F203="地位Ⅲ",INDEX(幹材積成長量!$O$7:$Q$148,MATCH((【入力】吸収量・排出量算定シート!$H203+(【入力】吸収量・排出量算定シート!CF$17-【入力】吸収量・排出量算定シート!$CF$17)),幹材積成長量!$O$7:$O$148,0),MATCH(【入力】吸収量・排出量算定シート!$G203,幹材積成長量!$O$7:$Q$7,0)),INDEX(幹材積成長量!$L$7:$N$148,MATCH((【入力】吸収量・排出量算定シート!$H203+(【入力】吸収量・排出量算定シート!CF$17-【入力】吸収量・排出量算定シート!$CF$17)),幹材積成長量!$L$7:$L$148,0),MATCH(【入力】吸収量・排出量算定シート!$G203,幹材積成長量!$L$7:$N$7,0)))),0)</f>
        <v>0</v>
      </c>
      <c r="CG203" s="2">
        <f>IFERROR(IF($F203="地位Ⅰ",INDEX(幹材積成長量!$I$7:$K$148,MATCH((【入力】吸収量・排出量算定シート!$H203+(【入力】吸収量・排出量算定シート!CG$17-【入力】吸収量・排出量算定シート!$CF$17)),幹材積成長量!$I$7:$I$148,0),MATCH(【入力】吸収量・排出量算定シート!$G203,幹材積成長量!$I$7:$K$7,0)),IF($F203="地位Ⅲ",INDEX(幹材積成長量!$O$7:$Q$148,MATCH((【入力】吸収量・排出量算定シート!$H203+(【入力】吸収量・排出量算定シート!CG$17-【入力】吸収量・排出量算定シート!$CF$17)),幹材積成長量!$O$7:$O$148,0),MATCH(【入力】吸収量・排出量算定シート!$G203,幹材積成長量!$O$7:$Q$7,0)),INDEX(幹材積成長量!$L$7:$N$148,MATCH((【入力】吸収量・排出量算定シート!$H203+(【入力】吸収量・排出量算定シート!CG$17-【入力】吸収量・排出量算定シート!$CF$17)),幹材積成長量!$L$7:$L$148,0),MATCH(【入力】吸収量・排出量算定シート!$G203,幹材積成長量!$L$7:$N$7,0)))),0)</f>
        <v>0</v>
      </c>
      <c r="CH203" s="2">
        <f>IFERROR(IF($F203="地位Ⅰ",INDEX(幹材積成長量!$I$7:$K$148,MATCH((【入力】吸収量・排出量算定シート!$H203+(【入力】吸収量・排出量算定シート!CH$17-【入力】吸収量・排出量算定シート!$CF$17)),幹材積成長量!$I$7:$I$148,0),MATCH(【入力】吸収量・排出量算定シート!$G203,幹材積成長量!$I$7:$K$7,0)),IF($F203="地位Ⅲ",INDEX(幹材積成長量!$O$7:$Q$148,MATCH((【入力】吸収量・排出量算定シート!$H203+(【入力】吸収量・排出量算定シート!CH$17-【入力】吸収量・排出量算定シート!$CF$17)),幹材積成長量!$O$7:$O$148,0),MATCH(【入力】吸収量・排出量算定シート!$G203,幹材積成長量!$O$7:$Q$7,0)),INDEX(幹材積成長量!$L$7:$N$148,MATCH((【入力】吸収量・排出量算定シート!$H203+(【入力】吸収量・排出量算定シート!CH$17-【入力】吸収量・排出量算定シート!$CF$17)),幹材積成長量!$L$7:$L$148,0),MATCH(【入力】吸収量・排出量算定シート!$G203,幹材積成長量!$L$7:$N$7,0)))),0)</f>
        <v>0</v>
      </c>
      <c r="CI203" s="2">
        <f>IFERROR(IF($F203="地位Ⅰ",INDEX(幹材積成長量!$I$7:$K$148,MATCH((【入力】吸収量・排出量算定シート!$H203+(【入力】吸収量・排出量算定シート!CI$17-【入力】吸収量・排出量算定シート!$CF$17)),幹材積成長量!$I$7:$I$148,0),MATCH(【入力】吸収量・排出量算定シート!$G203,幹材積成長量!$I$7:$K$7,0)),IF($F203="地位Ⅲ",INDEX(幹材積成長量!$O$7:$Q$148,MATCH((【入力】吸収量・排出量算定シート!$H203+(【入力】吸収量・排出量算定シート!CI$17-【入力】吸収量・排出量算定シート!$CF$17)),幹材積成長量!$O$7:$O$148,0),MATCH(【入力】吸収量・排出量算定シート!$G203,幹材積成長量!$O$7:$Q$7,0)),INDEX(幹材積成長量!$L$7:$N$148,MATCH((【入力】吸収量・排出量算定シート!$H203+(【入力】吸収量・排出量算定シート!CI$17-【入力】吸収量・排出量算定シート!$CF$17)),幹材積成長量!$L$7:$L$148,0),MATCH(【入力】吸収量・排出量算定シート!$G203,幹材積成長量!$L$7:$N$7,0)))),0)</f>
        <v>0</v>
      </c>
      <c r="CJ203" s="2">
        <f>IFERROR(IF($F203="地位Ⅰ",INDEX(幹材積成長量!$I$7:$K$148,MATCH((【入力】吸収量・排出量算定シート!$H203+(【入力】吸収量・排出量算定シート!CJ$17-【入力】吸収量・排出量算定シート!$CF$17)),幹材積成長量!$I$7:$I$148,0),MATCH(【入力】吸収量・排出量算定シート!$G203,幹材積成長量!$I$7:$K$7,0)),IF($F203="地位Ⅲ",INDEX(幹材積成長量!$O$7:$Q$148,MATCH((【入力】吸収量・排出量算定シート!$H203+(【入力】吸収量・排出量算定シート!CJ$17-【入力】吸収量・排出量算定シート!$CF$17)),幹材積成長量!$O$7:$O$148,0),MATCH(【入力】吸収量・排出量算定シート!$G203,幹材積成長量!$O$7:$Q$7,0)),INDEX(幹材積成長量!$L$7:$N$148,MATCH((【入力】吸収量・排出量算定シート!$H203+(【入力】吸収量・排出量算定シート!CJ$17-【入力】吸収量・排出量算定シート!$CF$17)),幹材積成長量!$L$7:$L$148,0),MATCH(【入力】吸収量・排出量算定シート!$G203,幹材積成長量!$L$7:$N$7,0)))),0)</f>
        <v>0</v>
      </c>
      <c r="CK203" s="2">
        <f>IFERROR(IF($F203="地位Ⅰ",INDEX(幹材積成長量!$I$7:$K$148,MATCH((【入力】吸収量・排出量算定シート!$H203+(【入力】吸収量・排出量算定シート!CK$17-【入力】吸収量・排出量算定シート!$CF$17)),幹材積成長量!$I$7:$I$148,0),MATCH(【入力】吸収量・排出量算定シート!$G203,幹材積成長量!$I$7:$K$7,0)),IF($F203="地位Ⅲ",INDEX(幹材積成長量!$O$7:$Q$148,MATCH((【入力】吸収量・排出量算定シート!$H203+(【入力】吸収量・排出量算定シート!CK$17-【入力】吸収量・排出量算定シート!$CF$17)),幹材積成長量!$O$7:$O$148,0),MATCH(【入力】吸収量・排出量算定シート!$G203,幹材積成長量!$O$7:$Q$7,0)),INDEX(幹材積成長量!$L$7:$N$148,MATCH((【入力】吸収量・排出量算定シート!$H203+(【入力】吸収量・排出量算定シート!CK$17-【入力】吸収量・排出量算定シート!$CF$17)),幹材積成長量!$L$7:$L$148,0),MATCH(【入力】吸収量・排出量算定シート!$G203,幹材積成長量!$L$7:$N$7,0)))),0)</f>
        <v>0</v>
      </c>
      <c r="CL203" s="2">
        <f>IFERROR(IF($F203="地位Ⅰ",INDEX(幹材積成長量!$I$7:$K$148,MATCH((【入力】吸収量・排出量算定シート!$H203+(【入力】吸収量・排出量算定シート!CL$17-【入力】吸収量・排出量算定シート!$CF$17)),幹材積成長量!$I$7:$I$148,0),MATCH(【入力】吸収量・排出量算定シート!$G203,幹材積成長量!$I$7:$K$7,0)),IF($F203="地位Ⅲ",INDEX(幹材積成長量!$O$7:$Q$148,MATCH((【入力】吸収量・排出量算定シート!$H203+(【入力】吸収量・排出量算定シート!CL$17-【入力】吸収量・排出量算定シート!$CF$17)),幹材積成長量!$O$7:$O$148,0),MATCH(【入力】吸収量・排出量算定シート!$G203,幹材積成長量!$O$7:$Q$7,0)),INDEX(幹材積成長量!$L$7:$N$148,MATCH((【入力】吸収量・排出量算定シート!$H203+(【入力】吸収量・排出量算定シート!CL$17-【入力】吸収量・排出量算定シート!$CF$17)),幹材積成長量!$L$7:$L$148,0),MATCH(【入力】吸収量・排出量算定シート!$G203,幹材積成長量!$L$7:$N$7,0)))),0)</f>
        <v>0</v>
      </c>
      <c r="CM203" s="2">
        <f>IFERROR(IF($F203="地位Ⅰ",INDEX(幹材積成長量!$I$7:$K$148,MATCH((【入力】吸収量・排出量算定シート!$H203+(【入力】吸収量・排出量算定シート!CM$17-【入力】吸収量・排出量算定シート!$CF$17)),幹材積成長量!$I$7:$I$148,0),MATCH(【入力】吸収量・排出量算定シート!$G203,幹材積成長量!$I$7:$K$7,0)),IF($F203="地位Ⅲ",INDEX(幹材積成長量!$O$7:$Q$148,MATCH((【入力】吸収量・排出量算定シート!$H203+(【入力】吸収量・排出量算定シート!CM$17-【入力】吸収量・排出量算定シート!$CF$17)),幹材積成長量!$O$7:$O$148,0),MATCH(【入力】吸収量・排出量算定シート!$G203,幹材積成長量!$O$7:$Q$7,0)),INDEX(幹材積成長量!$L$7:$N$148,MATCH((【入力】吸収量・排出量算定シート!$H203+(【入力】吸収量・排出量算定シート!CM$17-【入力】吸収量・排出量算定シート!$CF$17)),幹材積成長量!$L$7:$L$148,0),MATCH(【入力】吸収量・排出量算定シート!$G203,幹材積成長量!$L$7:$N$7,0)))),0)</f>
        <v>0</v>
      </c>
      <c r="CN203" s="2">
        <f>IFERROR(IF($F203="地位Ⅰ",INDEX(幹材積成長量!$I$7:$K$148,MATCH((【入力】吸収量・排出量算定シート!$H203+(【入力】吸収量・排出量算定シート!CN$17-【入力】吸収量・排出量算定シート!$CF$17)),幹材積成長量!$I$7:$I$148,0),MATCH(【入力】吸収量・排出量算定シート!$G203,幹材積成長量!$I$7:$K$7,0)),IF($F203="地位Ⅲ",INDEX(幹材積成長量!$O$7:$Q$148,MATCH((【入力】吸収量・排出量算定シート!$H203+(【入力】吸収量・排出量算定シート!CN$17-【入力】吸収量・排出量算定シート!$CF$17)),幹材積成長量!$O$7:$O$148,0),MATCH(【入力】吸収量・排出量算定シート!$G203,幹材積成長量!$O$7:$Q$7,0)),INDEX(幹材積成長量!$L$7:$N$148,MATCH((【入力】吸収量・排出量算定シート!$H203+(【入力】吸収量・排出量算定シート!CN$17-【入力】吸収量・排出量算定シート!$CF$17)),幹材積成長量!$L$7:$L$148,0),MATCH(【入力】吸収量・排出量算定シート!$G203,幹材積成長量!$L$7:$N$7,0)))),0)</f>
        <v>0</v>
      </c>
      <c r="CO203" s="2">
        <f>IFERROR(IF($F203="地位Ⅰ",INDEX(幹材積成長量!$I$7:$K$148,MATCH((【入力】吸収量・排出量算定シート!$H203+(【入力】吸収量・排出量算定シート!CO$17-【入力】吸収量・排出量算定シート!$CF$17)),幹材積成長量!$I$7:$I$148,0),MATCH(【入力】吸収量・排出量算定シート!$G203,幹材積成長量!$I$7:$K$7,0)),IF($F203="地位Ⅲ",INDEX(幹材積成長量!$O$7:$Q$148,MATCH((【入力】吸収量・排出量算定シート!$H203+(【入力】吸収量・排出量算定シート!CO$17-【入力】吸収量・排出量算定シート!$CF$17)),幹材積成長量!$O$7:$O$148,0),MATCH(【入力】吸収量・排出量算定シート!$G203,幹材積成長量!$O$7:$Q$7,0)),INDEX(幹材積成長量!$L$7:$N$148,MATCH((【入力】吸収量・排出量算定シート!$H203+(【入力】吸収量・排出量算定シート!CO$17-【入力】吸収量・排出量算定シート!$CF$17)),幹材積成長量!$L$7:$L$148,0),MATCH(【入力】吸収量・排出量算定シート!$G203,幹材積成長量!$L$7:$N$7,0)))),0)</f>
        <v>0</v>
      </c>
      <c r="CP203" s="2">
        <f>IFERROR(IF($F203="地位Ⅰ",INDEX(幹材積成長量!$I$7:$K$148,MATCH((【入力】吸収量・排出量算定シート!$H203+(【入力】吸収量・排出量算定シート!CP$17-【入力】吸収量・排出量算定シート!$CF$17)),幹材積成長量!$I$7:$I$148,0),MATCH(【入力】吸収量・排出量算定シート!$G203,幹材積成長量!$I$7:$K$7,0)),IF($F203="地位Ⅲ",INDEX(幹材積成長量!$O$7:$Q$148,MATCH((【入力】吸収量・排出量算定シート!$H203+(【入力】吸収量・排出量算定シート!CP$17-【入力】吸収量・排出量算定シート!$CF$17)),幹材積成長量!$O$7:$O$148,0),MATCH(【入力】吸収量・排出量算定シート!$G203,幹材積成長量!$O$7:$Q$7,0)),INDEX(幹材積成長量!$L$7:$N$148,MATCH((【入力】吸収量・排出量算定シート!$H203+(【入力】吸収量・排出量算定シート!CP$17-【入力】吸収量・排出量算定シート!$CF$17)),幹材積成長量!$L$7:$L$148,0),MATCH(【入力】吸収量・排出量算定シート!$G203,幹材積成長量!$L$7:$N$7,0)))),0)</f>
        <v>0</v>
      </c>
      <c r="CQ203" s="2">
        <f>IFERROR(IF($F203="地位Ⅰ",INDEX(幹材積成長量!$I$7:$K$148,MATCH((【入力】吸収量・排出量算定シート!$H203+(【入力】吸収量・排出量算定シート!CQ$17-【入力】吸収量・排出量算定シート!$CF$17)),幹材積成長量!$I$7:$I$148,0),MATCH(【入力】吸収量・排出量算定シート!$G203,幹材積成長量!$I$7:$K$7,0)),IF($F203="地位Ⅲ",INDEX(幹材積成長量!$O$7:$Q$148,MATCH((【入力】吸収量・排出量算定シート!$H203+(【入力】吸収量・排出量算定シート!CQ$17-【入力】吸収量・排出量算定シート!$CF$17)),幹材積成長量!$O$7:$O$148,0),MATCH(【入力】吸収量・排出量算定シート!$G203,幹材積成長量!$O$7:$Q$7,0)),INDEX(幹材積成長量!$L$7:$N$148,MATCH((【入力】吸収量・排出量算定シート!$H203+(【入力】吸収量・排出量算定シート!CQ$17-【入力】吸収量・排出量算定シート!$CF$17)),幹材積成長量!$L$7:$L$148,0),MATCH(【入力】吸収量・排出量算定シート!$G203,幹材積成長量!$L$7:$N$7,0)))),0)</f>
        <v>0</v>
      </c>
      <c r="CR203" s="2">
        <f>IFERROR(IF($F203="地位Ⅰ",INDEX(幹材積成長量!$I$7:$K$148,MATCH((【入力】吸収量・排出量算定シート!$H203+(【入力】吸収量・排出量算定シート!CR$17-【入力】吸収量・排出量算定シート!$CF$17)),幹材積成長量!$I$7:$I$148,0),MATCH(【入力】吸収量・排出量算定シート!$G203,幹材積成長量!$I$7:$K$7,0)),IF($F203="地位Ⅲ",INDEX(幹材積成長量!$O$7:$Q$148,MATCH((【入力】吸収量・排出量算定シート!$H203+(【入力】吸収量・排出量算定シート!CR$17-【入力】吸収量・排出量算定シート!$CF$17)),幹材積成長量!$O$7:$O$148,0),MATCH(【入力】吸収量・排出量算定シート!$G203,幹材積成長量!$O$7:$Q$7,0)),INDEX(幹材積成長量!$L$7:$N$148,MATCH((【入力】吸収量・排出量算定シート!$H203+(【入力】吸収量・排出量算定シート!CR$17-【入力】吸収量・排出量算定シート!$CF$17)),幹材積成長量!$L$7:$L$148,0),MATCH(【入力】吸収量・排出量算定シート!$G203,幹材積成長量!$L$7:$N$7,0)))),0)</f>
        <v>0</v>
      </c>
      <c r="CS203" s="2">
        <f>IFERROR(IF($F203="地位Ⅰ",INDEX(幹材積成長量!$I$7:$K$148,MATCH((【入力】吸収量・排出量算定シート!$H203+(【入力】吸収量・排出量算定シート!CS$17-【入力】吸収量・排出量算定シート!$CF$17)),幹材積成長量!$I$7:$I$148,0),MATCH(【入力】吸収量・排出量算定シート!$G203,幹材積成長量!$I$7:$K$7,0)),IF($F203="地位Ⅲ",INDEX(幹材積成長量!$O$7:$Q$148,MATCH((【入力】吸収量・排出量算定シート!$H203+(【入力】吸収量・排出量算定シート!CS$17-【入力】吸収量・排出量算定シート!$CF$17)),幹材積成長量!$O$7:$O$148,0),MATCH(【入力】吸収量・排出量算定シート!$G203,幹材積成長量!$O$7:$Q$7,0)),INDEX(幹材積成長量!$L$7:$N$148,MATCH((【入力】吸収量・排出量算定シート!$H203+(【入力】吸収量・排出量算定シート!CS$17-【入力】吸収量・排出量算定シート!$CF$17)),幹材積成長量!$L$7:$L$148,0),MATCH(【入力】吸収量・排出量算定シート!$G203,幹材積成長量!$L$7:$N$7,0)))),0)</f>
        <v>0</v>
      </c>
      <c r="CT203" s="2">
        <f>IFERROR(IF($F203="地位Ⅰ",INDEX(幹材積成長量!$I$7:$K$148,MATCH((【入力】吸収量・排出量算定シート!$H203+(【入力】吸収量・排出量算定シート!CT$17-【入力】吸収量・排出量算定シート!$CF$17)),幹材積成長量!$I$7:$I$148,0),MATCH(【入力】吸収量・排出量算定シート!$G203,幹材積成長量!$I$7:$K$7,0)),IF($F203="地位Ⅲ",INDEX(幹材積成長量!$O$7:$Q$148,MATCH((【入力】吸収量・排出量算定シート!$H203+(【入力】吸収量・排出量算定シート!CT$17-【入力】吸収量・排出量算定シート!$CF$17)),幹材積成長量!$O$7:$O$148,0),MATCH(【入力】吸収量・排出量算定シート!$G203,幹材積成長量!$O$7:$Q$7,0)),INDEX(幹材積成長量!$L$7:$N$148,MATCH((【入力】吸収量・排出量算定シート!$H203+(【入力】吸収量・排出量算定シート!CT$17-【入力】吸収量・排出量算定シート!$CF$17)),幹材積成長量!$L$7:$L$148,0),MATCH(【入力】吸収量・排出量算定シート!$G203,幹材積成長量!$L$7:$N$7,0)))),0)</f>
        <v>0</v>
      </c>
      <c r="CU203" s="2">
        <f>IFERROR(IF($F203="地位Ⅰ",INDEX(幹材積成長量!$I$7:$K$148,MATCH((【入力】吸収量・排出量算定シート!$H203+(【入力】吸収量・排出量算定シート!CU$17-【入力】吸収量・排出量算定シート!$CF$17)),幹材積成長量!$I$7:$I$148,0),MATCH(【入力】吸収量・排出量算定シート!$G203,幹材積成長量!$I$7:$K$7,0)),IF($F203="地位Ⅲ",INDEX(幹材積成長量!$O$7:$Q$148,MATCH((【入力】吸収量・排出量算定シート!$H203+(【入力】吸収量・排出量算定シート!CU$17-【入力】吸収量・排出量算定シート!$CF$17)),幹材積成長量!$O$7:$O$148,0),MATCH(【入力】吸収量・排出量算定シート!$G203,幹材積成長量!$O$7:$Q$7,0)),INDEX(幹材積成長量!$L$7:$N$148,MATCH((【入力】吸収量・排出量算定シート!$H203+(【入力】吸収量・排出量算定シート!CU$17-【入力】吸収量・排出量算定シート!$CF$17)),幹材積成長量!$L$7:$L$148,0),MATCH(【入力】吸収量・排出量算定シート!$G203,幹材積成長量!$L$7:$N$7,0)))),0)</f>
        <v>0</v>
      </c>
      <c r="CV203" s="2">
        <f>IFERROR(IF($F203="地位Ⅰ",INDEX(幹材積成長量!$I$7:$K$148,MATCH((【入力】吸収量・排出量算定シート!$H203+(【入力】吸収量・排出量算定シート!CV$17-【入力】吸収量・排出量算定シート!$CF$17)),幹材積成長量!$I$7:$I$148,0),MATCH(【入力】吸収量・排出量算定シート!$G203,幹材積成長量!$I$7:$K$7,0)),IF($F203="地位Ⅲ",INDEX(幹材積成長量!$O$7:$Q$148,MATCH((【入力】吸収量・排出量算定シート!$H203+(【入力】吸収量・排出量算定シート!CV$17-【入力】吸収量・排出量算定シート!$CF$17)),幹材積成長量!$O$7:$O$148,0),MATCH(【入力】吸収量・排出量算定シート!$G203,幹材積成長量!$O$7:$Q$7,0)),INDEX(幹材積成長量!$L$7:$N$148,MATCH((【入力】吸収量・排出量算定シート!$H203+(【入力】吸収量・排出量算定シート!CV$17-【入力】吸収量・排出量算定シート!$CF$17)),幹材積成長量!$L$7:$L$148,0),MATCH(【入力】吸収量・排出量算定シート!$G203,幹材積成長量!$L$7:$N$7,0)))),0)</f>
        <v>0</v>
      </c>
      <c r="CW203" s="2">
        <f t="shared" si="352"/>
        <v>0</v>
      </c>
      <c r="CX203" s="2">
        <f t="shared" si="353"/>
        <v>0</v>
      </c>
      <c r="CY203" s="2">
        <f t="shared" si="354"/>
        <v>0</v>
      </c>
      <c r="CZ203" s="2">
        <f t="shared" si="355"/>
        <v>0</v>
      </c>
      <c r="DA203" s="2">
        <f t="shared" si="356"/>
        <v>0</v>
      </c>
      <c r="DB203" s="2">
        <f t="shared" si="357"/>
        <v>0</v>
      </c>
      <c r="DC203" s="2">
        <f t="shared" si="358"/>
        <v>0</v>
      </c>
      <c r="DD203" s="2">
        <f t="shared" si="359"/>
        <v>0</v>
      </c>
      <c r="DE203" s="2">
        <f t="shared" si="360"/>
        <v>0</v>
      </c>
      <c r="DF203" s="2">
        <f t="shared" si="361"/>
        <v>0</v>
      </c>
      <c r="DG203" s="2">
        <f t="shared" si="362"/>
        <v>0</v>
      </c>
      <c r="DH203" s="2">
        <f t="shared" si="363"/>
        <v>0</v>
      </c>
      <c r="DI203" s="2">
        <f t="shared" si="364"/>
        <v>0</v>
      </c>
      <c r="DJ203" s="2">
        <f t="shared" si="365"/>
        <v>0</v>
      </c>
      <c r="DK203" s="2">
        <f t="shared" si="366"/>
        <v>0</v>
      </c>
      <c r="DL203" s="2">
        <f t="shared" si="367"/>
        <v>0</v>
      </c>
      <c r="DM203" s="2">
        <f t="shared" si="368"/>
        <v>0</v>
      </c>
      <c r="DN203" s="187">
        <f>IFERROR(IF($F203="地位Ⅰ",INDEX(幹材積成長量!$AE$7:$AG$14,8,MATCH(【入力】吸収量・排出量算定シート!$G203,幹材積成長量!$AE$7:$AG$7,0)),IF($F203="地位Ⅲ",INDEX(幹材積成長量!$AK$7:$AM$14,8,MATCH(【入力】吸収量・排出量算定シート!$G203,幹材積成長量!$AK$7:$AM$7,0)),INDEX(幹材積成長量!$AH$7:$AJ$14,8,MATCH(【入力】吸収量・排出量算定シート!$G203,幹材積成長量!$AH$7:$AJ$7,0)))),0)</f>
        <v>0</v>
      </c>
      <c r="DO203" s="187">
        <f>IFERROR(IF($F203="地位Ⅰ",INDEX(幹材積成長量!$AE$7:$AG$14,8,MATCH(【入力】吸収量・排出量算定シート!$G203,幹材積成長量!$AE$7:$AG$7,0)),IF($F203="地位Ⅲ",INDEX(幹材積成長量!$AK$7:$AM$14,8,MATCH(【入力】吸収量・排出量算定シート!$G203,幹材積成長量!$AK$7:$AM$7,0)),INDEX(幹材積成長量!$AH$7:$AJ$14,8,MATCH(【入力】吸収量・排出量算定シート!$G203,幹材積成長量!$AH$7:$AJ$7,0)))),0)</f>
        <v>0</v>
      </c>
      <c r="DP203" s="187">
        <f>IFERROR(IF($F203="地位Ⅰ",INDEX(幹材積成長量!$AE$7:$AG$14,8,MATCH(【入力】吸収量・排出量算定シート!$G203,幹材積成長量!$AE$7:$AG$7,0)),IF($F203="地位Ⅲ",INDEX(幹材積成長量!$AK$7:$AM$14,8,MATCH(【入力】吸収量・排出量算定シート!$G203,幹材積成長量!$AK$7:$AM$7,0)),INDEX(幹材積成長量!$AH$7:$AJ$14,8,MATCH(【入力】吸収量・排出量算定シート!$G203,幹材積成長量!$AH$7:$AJ$7,0)))),0)</f>
        <v>0</v>
      </c>
      <c r="DQ203" s="187">
        <f>IFERROR(IF($F203="地位Ⅰ",INDEX(幹材積成長量!$AE$7:$AG$14,8,MATCH(【入力】吸収量・排出量算定シート!$G203,幹材積成長量!$AE$7:$AG$7,0)),IF($F203="地位Ⅲ",INDEX(幹材積成長量!$AK$7:$AM$14,8,MATCH(【入力】吸収量・排出量算定シート!$G203,幹材積成長量!$AK$7:$AM$7,0)),INDEX(幹材積成長量!$AH$7:$AJ$14,8,MATCH(【入力】吸収量・排出量算定シート!$G203,幹材積成長量!$AH$7:$AJ$7,0)))),0)</f>
        <v>0</v>
      </c>
      <c r="DR203" s="187">
        <f>IFERROR(IF($F203="地位Ⅰ",INDEX(幹材積成長量!$AE$7:$AG$14,8,MATCH(【入力】吸収量・排出量算定シート!$G203,幹材積成長量!$AE$7:$AG$7,0)),IF($F203="地位Ⅲ",INDEX(幹材積成長量!$AK$7:$AM$14,8,MATCH(【入力】吸収量・排出量算定シート!$G203,幹材積成長量!$AK$7:$AM$7,0)),INDEX(幹材積成長量!$AH$7:$AJ$14,8,MATCH(【入力】吸収量・排出量算定シート!$G203,幹材積成長量!$AH$7:$AJ$7,0)))),0)</f>
        <v>0</v>
      </c>
      <c r="DS203" s="187">
        <f>IFERROR(IF($F203="地位Ⅰ",INDEX(幹材積成長量!$AE$7:$AG$14,8,MATCH(【入力】吸収量・排出量算定シート!$G203,幹材積成長量!$AE$7:$AG$7,0)),IF($F203="地位Ⅲ",INDEX(幹材積成長量!$AK$7:$AM$14,8,MATCH(【入力】吸収量・排出量算定シート!$G203,幹材積成長量!$AK$7:$AM$7,0)),INDEX(幹材積成長量!$AH$7:$AJ$14,8,MATCH(【入力】吸収量・排出量算定シート!$G203,幹材積成長量!$AH$7:$AJ$7,0)))),0)</f>
        <v>0</v>
      </c>
      <c r="DT203" s="187">
        <f>IFERROR(IF($F203="地位Ⅰ",INDEX(幹材積成長量!$AE$7:$AG$14,8,MATCH(【入力】吸収量・排出量算定シート!$G203,幹材積成長量!$AE$7:$AG$7,0)),IF($F203="地位Ⅲ",INDEX(幹材積成長量!$AK$7:$AM$14,8,MATCH(【入力】吸収量・排出量算定シート!$G203,幹材積成長量!$AK$7:$AM$7,0)),INDEX(幹材積成長量!$AH$7:$AJ$14,8,MATCH(【入力】吸収量・排出量算定シート!$G203,幹材積成長量!$AH$7:$AJ$7,0)))),0)</f>
        <v>0</v>
      </c>
      <c r="DU203" s="187">
        <f>IFERROR(IF($F203="地位Ⅰ",INDEX(幹材積成長量!$AE$7:$AG$14,8,MATCH(【入力】吸収量・排出量算定シート!$G203,幹材積成長量!$AE$7:$AG$7,0)),IF($F203="地位Ⅲ",INDEX(幹材積成長量!$AK$7:$AM$14,8,MATCH(【入力】吸収量・排出量算定シート!$G203,幹材積成長量!$AK$7:$AM$7,0)),INDEX(幹材積成長量!$AH$7:$AJ$14,8,MATCH(【入力】吸収量・排出量算定シート!$G203,幹材積成長量!$AH$7:$AJ$7,0)))),0)</f>
        <v>0</v>
      </c>
      <c r="DV203" s="187">
        <f>IFERROR(IF($F203="地位Ⅰ",INDEX(幹材積成長量!$AE$7:$AG$14,8,MATCH(【入力】吸収量・排出量算定シート!$G203,幹材積成長量!$AE$7:$AG$7,0)),IF($F203="地位Ⅲ",INDEX(幹材積成長量!$AK$7:$AM$14,8,MATCH(【入力】吸収量・排出量算定シート!$G203,幹材積成長量!$AK$7:$AM$7,0)),INDEX(幹材積成長量!$AH$7:$AJ$14,8,MATCH(【入力】吸収量・排出量算定シート!$G203,幹材積成長量!$AH$7:$AJ$7,0)))),0)</f>
        <v>0</v>
      </c>
      <c r="DW203" s="187">
        <f>IFERROR(IF($F203="地位Ⅰ",INDEX(幹材積成長量!$AE$7:$AG$14,8,MATCH(【入力】吸収量・排出量算定シート!$G203,幹材積成長量!$AE$7:$AG$7,0)),IF($F203="地位Ⅲ",INDEX(幹材積成長量!$AK$7:$AM$14,8,MATCH(【入力】吸収量・排出量算定シート!$G203,幹材積成長量!$AK$7:$AM$7,0)),INDEX(幹材積成長量!$AH$7:$AJ$14,8,MATCH(【入力】吸収量・排出量算定シート!$G203,幹材積成長量!$AH$7:$AJ$7,0)))),0)</f>
        <v>0</v>
      </c>
      <c r="DX203" s="187">
        <f>IFERROR(IF($F203="地位Ⅰ",INDEX(幹材積成長量!$AE$7:$AG$14,8,MATCH(【入力】吸収量・排出量算定シート!$G203,幹材積成長量!$AE$7:$AG$7,0)),IF($F203="地位Ⅲ",INDEX(幹材積成長量!$AK$7:$AM$14,8,MATCH(【入力】吸収量・排出量算定シート!$G203,幹材積成長量!$AK$7:$AM$7,0)),INDEX(幹材積成長量!$AH$7:$AJ$14,8,MATCH(【入力】吸収量・排出量算定シート!$G203,幹材積成長量!$AH$7:$AJ$7,0)))),0)</f>
        <v>0</v>
      </c>
      <c r="DY203" s="187">
        <f>IFERROR(IF($F203="地位Ⅰ",INDEX(幹材積成長量!$AE$7:$AG$14,8,MATCH(【入力】吸収量・排出量算定シート!$G203,幹材積成長量!$AE$7:$AG$7,0)),IF($F203="地位Ⅲ",INDEX(幹材積成長量!$AK$7:$AM$14,8,MATCH(【入力】吸収量・排出量算定シート!$G203,幹材積成長量!$AK$7:$AM$7,0)),INDEX(幹材積成長量!$AH$7:$AJ$14,8,MATCH(【入力】吸収量・排出量算定シート!$G203,幹材積成長量!$AH$7:$AJ$7,0)))),0)</f>
        <v>0</v>
      </c>
      <c r="DZ203" s="187">
        <f>IFERROR(IF($F203="地位Ⅰ",INDEX(幹材積成長量!$AE$7:$AG$14,8,MATCH(【入力】吸収量・排出量算定シート!$G203,幹材積成長量!$AE$7:$AG$7,0)),IF($F203="地位Ⅲ",INDEX(幹材積成長量!$AK$7:$AM$14,8,MATCH(【入力】吸収量・排出量算定シート!$G203,幹材積成長量!$AK$7:$AM$7,0)),INDEX(幹材積成長量!$AH$7:$AJ$14,8,MATCH(【入力】吸収量・排出量算定シート!$G203,幹材積成長量!$AH$7:$AJ$7,0)))),0)</f>
        <v>0</v>
      </c>
      <c r="EA203" s="187">
        <f>IFERROR(IF($F203="地位Ⅰ",INDEX(幹材積成長量!$AE$7:$AG$14,8,MATCH(【入力】吸収量・排出量算定シート!$G203,幹材積成長量!$AE$7:$AG$7,0)),IF($F203="地位Ⅲ",INDEX(幹材積成長量!$AK$7:$AM$14,8,MATCH(【入力】吸収量・排出量算定シート!$G203,幹材積成長量!$AK$7:$AM$7,0)),INDEX(幹材積成長量!$AH$7:$AJ$14,8,MATCH(【入力】吸収量・排出量算定シート!$G203,幹材積成長量!$AH$7:$AJ$7,0)))),0)</f>
        <v>0</v>
      </c>
      <c r="EB203" s="187">
        <f>IFERROR(IF($F203="地位Ⅰ",INDEX(幹材積成長量!$AE$7:$AG$14,8,MATCH(【入力】吸収量・排出量算定シート!$G203,幹材積成長量!$AE$7:$AG$7,0)),IF($F203="地位Ⅲ",INDEX(幹材積成長量!$AK$7:$AM$14,8,MATCH(【入力】吸収量・排出量算定シート!$G203,幹材積成長量!$AK$7:$AM$7,0)),INDEX(幹材積成長量!$AH$7:$AJ$14,8,MATCH(【入力】吸収量・排出量算定シート!$G203,幹材積成長量!$AH$7:$AJ$7,0)))),0)</f>
        <v>0</v>
      </c>
      <c r="EC203" s="187">
        <f>IFERROR(IF($F203="地位Ⅰ",INDEX(幹材積成長量!$AE$7:$AG$14,8,MATCH(【入力】吸収量・排出量算定シート!$G203,幹材積成長量!$AE$7:$AG$7,0)),IF($F203="地位Ⅲ",INDEX(幹材積成長量!$AK$7:$AM$14,8,MATCH(【入力】吸収量・排出量算定シート!$G203,幹材積成長量!$AK$7:$AM$7,0)),INDEX(幹材積成長量!$AH$7:$AJ$14,8,MATCH(【入力】吸収量・排出量算定シート!$G203,幹材積成長量!$AH$7:$AJ$7,0)))),0)</f>
        <v>0</v>
      </c>
      <c r="ED203" s="186">
        <f t="shared" si="369"/>
        <v>0</v>
      </c>
      <c r="EE203" s="186">
        <f t="shared" si="370"/>
        <v>0</v>
      </c>
      <c r="EF203" s="186">
        <f t="shared" si="371"/>
        <v>0</v>
      </c>
      <c r="EG203" s="186">
        <f t="shared" si="372"/>
        <v>0</v>
      </c>
      <c r="EH203" s="186">
        <f t="shared" si="373"/>
        <v>0</v>
      </c>
      <c r="EI203" s="186">
        <f t="shared" si="374"/>
        <v>0</v>
      </c>
      <c r="EJ203" s="186">
        <f t="shared" si="375"/>
        <v>0</v>
      </c>
      <c r="EK203" s="186">
        <f t="shared" si="376"/>
        <v>0</v>
      </c>
      <c r="EL203" s="186">
        <f t="shared" si="377"/>
        <v>0</v>
      </c>
      <c r="EM203" s="186">
        <f t="shared" si="378"/>
        <v>0</v>
      </c>
      <c r="EN203" s="186">
        <f t="shared" si="379"/>
        <v>0</v>
      </c>
      <c r="EO203" s="186">
        <f t="shared" si="380"/>
        <v>0</v>
      </c>
      <c r="EP203" s="186">
        <f t="shared" si="381"/>
        <v>0</v>
      </c>
      <c r="EQ203" s="186">
        <f t="shared" si="382"/>
        <v>0</v>
      </c>
      <c r="ER203" s="186">
        <f t="shared" si="383"/>
        <v>0</v>
      </c>
      <c r="ES203" s="186">
        <f t="shared" si="384"/>
        <v>0</v>
      </c>
      <c r="ET203" s="186">
        <f t="shared" si="385"/>
        <v>0</v>
      </c>
    </row>
    <row r="204" spans="2:150" x14ac:dyDescent="0.3">
      <c r="B204" s="3"/>
      <c r="C204" s="3"/>
      <c r="D204" s="3"/>
      <c r="E204" s="3"/>
      <c r="G204" s="217"/>
      <c r="J204" s="3"/>
      <c r="M204" s="187">
        <f>IFERROR(IF($F204="地位Ⅰ",INDEX(幹材積成長量!$S$7:$U$148,MATCH(【入力】吸収量・排出量算定シート!$H204+(M$17-$M$17),幹材積成長量!$S$7:$S$148,0),MATCH($G204,幹材積成長量!$S$7:$U$7,0)),IF($F204="地位Ⅲ",INDEX(幹材積成長量!$Y$7:$AA$148,MATCH(【入力】吸収量・排出量算定シート!$H204+(M$17-$M$17),幹材積成長量!$Y$7:$Y$148,0),MATCH($G204,幹材積成長量!$Y$7:$AA$7,0)),INDEX(幹材積成長量!$V$7:$X$148,MATCH(【入力】吸収量・排出量算定シート!$H204+(M$17-$M$17),幹材積成長量!$V$7:$V$148,0),MATCH($G204,幹材積成長量!$V$7:$X$7,0)))),0)</f>
        <v>0</v>
      </c>
      <c r="N204" s="187">
        <f>IFERROR(IF($F204="地位Ⅰ",INDEX(幹材積成長量!$S$7:$U$148,MATCH(【入力】吸収量・排出量算定シート!$H204+(N$17-$M$17),幹材積成長量!$S$7:$S$148,0),MATCH($G204,幹材積成長量!$S$7:$U$7,0)),IF($F204="地位Ⅲ",INDEX(幹材積成長量!$Y$7:$AA$148,MATCH(【入力】吸収量・排出量算定シート!$H204+(N$17-$M$17),幹材積成長量!$Y$7:$Y$148,0),MATCH($G204,幹材積成長量!$Y$7:$AA$7,0)),INDEX(幹材積成長量!$V$7:$X$148,MATCH(【入力】吸収量・排出量算定シート!$H204+(N$17-$M$17),幹材積成長量!$V$7:$V$148,0),MATCH($G204,幹材積成長量!$V$7:$X$7,0)))),0)</f>
        <v>0</v>
      </c>
      <c r="O204" s="187">
        <f>IFERROR(IF($F204="地位Ⅰ",INDEX(幹材積成長量!$S$7:$U$148,MATCH(【入力】吸収量・排出量算定シート!$H204+(O$17-$M$17),幹材積成長量!$S$7:$S$148,0),MATCH($G204,幹材積成長量!$S$7:$U$7,0)),IF($F204="地位Ⅲ",INDEX(幹材積成長量!$Y$7:$AA$148,MATCH(【入力】吸収量・排出量算定シート!$H204+(O$17-$M$17),幹材積成長量!$Y$7:$Y$148,0),MATCH($G204,幹材積成長量!$Y$7:$AA$7,0)),INDEX(幹材積成長量!$V$7:$X$148,MATCH(【入力】吸収量・排出量算定シート!$H204+(O$17-$M$17),幹材積成長量!$V$7:$V$148,0),MATCH($G204,幹材積成長量!$V$7:$X$7,0)))),0)</f>
        <v>0</v>
      </c>
      <c r="P204" s="187">
        <f>IFERROR(IF($F204="地位Ⅰ",INDEX(幹材積成長量!$S$7:$U$148,MATCH(【入力】吸収量・排出量算定シート!$H204+(P$17-$M$17),幹材積成長量!$S$7:$S$148,0),MATCH($G204,幹材積成長量!$S$7:$U$7,0)),IF($F204="地位Ⅲ",INDEX(幹材積成長量!$Y$7:$AA$148,MATCH(【入力】吸収量・排出量算定シート!$H204+(P$17-$M$17),幹材積成長量!$Y$7:$Y$148,0),MATCH($G204,幹材積成長量!$Y$7:$AA$7,0)),INDEX(幹材積成長量!$V$7:$X$148,MATCH(【入力】吸収量・排出量算定シート!$H204+(P$17-$M$17),幹材積成長量!$V$7:$V$148,0),MATCH($G204,幹材積成長量!$V$7:$X$7,0)))),0)</f>
        <v>0</v>
      </c>
      <c r="Q204" s="187">
        <f>IFERROR(IF($F204="地位Ⅰ",INDEX(幹材積成長量!$S$7:$U$148,MATCH(【入力】吸収量・排出量算定シート!$H204+(Q$17-$M$17),幹材積成長量!$S$7:$S$148,0),MATCH($G204,幹材積成長量!$S$7:$U$7,0)),IF($F204="地位Ⅲ",INDEX(幹材積成長量!$Y$7:$AA$148,MATCH(【入力】吸収量・排出量算定シート!$H204+(Q$17-$M$17),幹材積成長量!$Y$7:$Y$148,0),MATCH($G204,幹材積成長量!$Y$7:$AA$7,0)),INDEX(幹材積成長量!$V$7:$X$148,MATCH(【入力】吸収量・排出量算定シート!$H204+(Q$17-$M$17),幹材積成長量!$V$7:$V$148,0),MATCH($G204,幹材積成長量!$V$7:$X$7,0)))),0)</f>
        <v>0</v>
      </c>
      <c r="R204" s="187">
        <f>IFERROR(IF($F204="地位Ⅰ",INDEX(幹材積成長量!$S$7:$U$148,MATCH(【入力】吸収量・排出量算定シート!$H204+(R$17-$M$17),幹材積成長量!$S$7:$S$148,0),MATCH($G204,幹材積成長量!$S$7:$U$7,0)),IF($F204="地位Ⅲ",INDEX(幹材積成長量!$Y$7:$AA$148,MATCH(【入力】吸収量・排出量算定シート!$H204+(R$17-$M$17),幹材積成長量!$Y$7:$Y$148,0),MATCH($G204,幹材積成長量!$Y$7:$AA$7,0)),INDEX(幹材積成長量!$V$7:$X$148,MATCH(【入力】吸収量・排出量算定シート!$H204+(R$17-$M$17),幹材積成長量!$V$7:$V$148,0),MATCH($G204,幹材積成長量!$V$7:$X$7,0)))),0)</f>
        <v>0</v>
      </c>
      <c r="S204" s="187">
        <f>IFERROR(IF($F204="地位Ⅰ",INDEX(幹材積成長量!$S$7:$U$148,MATCH(【入力】吸収量・排出量算定シート!$H204+(S$17-$M$17),幹材積成長量!$S$7:$S$148,0),MATCH($G204,幹材積成長量!$S$7:$U$7,0)),IF($F204="地位Ⅲ",INDEX(幹材積成長量!$Y$7:$AA$148,MATCH(【入力】吸収量・排出量算定シート!$H204+(S$17-$M$17),幹材積成長量!$Y$7:$Y$148,0),MATCH($G204,幹材積成長量!$Y$7:$AA$7,0)),INDEX(幹材積成長量!$V$7:$X$148,MATCH(【入力】吸収量・排出量算定シート!$H204+(S$17-$M$17),幹材積成長量!$V$7:$V$148,0),MATCH($G204,幹材積成長量!$V$7:$X$7,0)))),0)</f>
        <v>0</v>
      </c>
      <c r="T204" s="187">
        <f>IFERROR(IF($F204="地位Ⅰ",INDEX(幹材積成長量!$S$7:$U$148,MATCH(【入力】吸収量・排出量算定シート!$H204+(T$17-$M$17),幹材積成長量!$S$7:$S$148,0),MATCH($G204,幹材積成長量!$S$7:$U$7,0)),IF($F204="地位Ⅲ",INDEX(幹材積成長量!$Y$7:$AA$148,MATCH(【入力】吸収量・排出量算定シート!$H204+(T$17-$M$17),幹材積成長量!$Y$7:$Y$148,0),MATCH($G204,幹材積成長量!$Y$7:$AA$7,0)),INDEX(幹材積成長量!$V$7:$X$148,MATCH(【入力】吸収量・排出量算定シート!$H204+(T$17-$M$17),幹材積成長量!$V$7:$V$148,0),MATCH($G204,幹材積成長量!$V$7:$X$7,0)))),0)</f>
        <v>0</v>
      </c>
      <c r="U204" s="187">
        <f>IFERROR(IF($F204="地位Ⅰ",INDEX(幹材積成長量!$S$7:$U$148,MATCH(【入力】吸収量・排出量算定シート!$H204+(U$17-$M$17),幹材積成長量!$S$7:$S$148,0),MATCH($G204,幹材積成長量!$S$7:$U$7,0)),IF($F204="地位Ⅲ",INDEX(幹材積成長量!$Y$7:$AA$148,MATCH(【入力】吸収量・排出量算定シート!$H204+(U$17-$M$17),幹材積成長量!$Y$7:$Y$148,0),MATCH($G204,幹材積成長量!$Y$7:$AA$7,0)),INDEX(幹材積成長量!$V$7:$X$148,MATCH(【入力】吸収量・排出量算定シート!$H204+(U$17-$M$17),幹材積成長量!$V$7:$V$148,0),MATCH($G204,幹材積成長量!$V$7:$X$7,0)))),0)</f>
        <v>0</v>
      </c>
      <c r="V204" s="187">
        <f>IFERROR(IF($F204="地位Ⅰ",INDEX(幹材積成長量!$S$7:$U$148,MATCH(【入力】吸収量・排出量算定シート!$H204+(V$17-$M$17),幹材積成長量!$S$7:$S$148,0),MATCH($G204,幹材積成長量!$S$7:$U$7,0)),IF($F204="地位Ⅲ",INDEX(幹材積成長量!$Y$7:$AA$148,MATCH(【入力】吸収量・排出量算定シート!$H204+(V$17-$M$17),幹材積成長量!$Y$7:$Y$148,0),MATCH($G204,幹材積成長量!$Y$7:$AA$7,0)),INDEX(幹材積成長量!$V$7:$X$148,MATCH(【入力】吸収量・排出量算定シート!$H204+(V$17-$M$17),幹材積成長量!$V$7:$V$148,0),MATCH($G204,幹材積成長量!$V$7:$X$7,0)))),0)</f>
        <v>0</v>
      </c>
      <c r="W204" s="187">
        <f>IFERROR(IF($F204="地位Ⅰ",INDEX(幹材積成長量!$S$7:$U$148,MATCH(【入力】吸収量・排出量算定シート!$H204+(W$17-$M$17),幹材積成長量!$S$7:$S$148,0),MATCH($G204,幹材積成長量!$S$7:$U$7,0)),IF($F204="地位Ⅲ",INDEX(幹材積成長量!$Y$7:$AA$148,MATCH(【入力】吸収量・排出量算定シート!$H204+(W$17-$M$17),幹材積成長量!$Y$7:$Y$148,0),MATCH($G204,幹材積成長量!$Y$7:$AA$7,0)),INDEX(幹材積成長量!$V$7:$X$148,MATCH(【入力】吸収量・排出量算定シート!$H204+(W$17-$M$17),幹材積成長量!$V$7:$V$148,0),MATCH($G204,幹材積成長量!$V$7:$X$7,0)))),0)</f>
        <v>0</v>
      </c>
      <c r="X204" s="187">
        <f>IFERROR(IF($F204="地位Ⅰ",INDEX(幹材積成長量!$S$7:$U$148,MATCH(【入力】吸収量・排出量算定シート!$H204+(X$17-$M$17),幹材積成長量!$S$7:$S$148,0),MATCH($G204,幹材積成長量!$S$7:$U$7,0)),IF($F204="地位Ⅲ",INDEX(幹材積成長量!$Y$7:$AA$148,MATCH(【入力】吸収量・排出量算定シート!$H204+(X$17-$M$17),幹材積成長量!$Y$7:$Y$148,0),MATCH($G204,幹材積成長量!$Y$7:$AA$7,0)),INDEX(幹材積成長量!$V$7:$X$148,MATCH(【入力】吸収量・排出量算定シート!$H204+(X$17-$M$17),幹材積成長量!$V$7:$V$148,0),MATCH($G204,幹材積成長量!$V$7:$X$7,0)))),0)</f>
        <v>0</v>
      </c>
      <c r="Y204" s="187">
        <f>IFERROR(IF($F204="地位Ⅰ",INDEX(幹材積成長量!$S$7:$U$148,MATCH(【入力】吸収量・排出量算定シート!$H204+(Y$17-$M$17),幹材積成長量!$S$7:$S$148,0),MATCH($G204,幹材積成長量!$S$7:$U$7,0)),IF($F204="地位Ⅲ",INDEX(幹材積成長量!$Y$7:$AA$148,MATCH(【入力】吸収量・排出量算定シート!$H204+(Y$17-$M$17),幹材積成長量!$Y$7:$Y$148,0),MATCH($G204,幹材積成長量!$Y$7:$AA$7,0)),INDEX(幹材積成長量!$V$7:$X$148,MATCH(【入力】吸収量・排出量算定シート!$H204+(Y$17-$M$17),幹材積成長量!$V$7:$V$148,0),MATCH($G204,幹材積成長量!$V$7:$X$7,0)))),0)</f>
        <v>0</v>
      </c>
      <c r="Z204" s="187">
        <f>IFERROR(IF($F204="地位Ⅰ",INDEX(幹材積成長量!$S$7:$U$148,MATCH(【入力】吸収量・排出量算定シート!$H204+(Z$17-$M$17),幹材積成長量!$S$7:$S$148,0),MATCH($G204,幹材積成長量!$S$7:$U$7,0)),IF($F204="地位Ⅲ",INDEX(幹材積成長量!$Y$7:$AA$148,MATCH(【入力】吸収量・排出量算定シート!$H204+(Z$17-$M$17),幹材積成長量!$Y$7:$Y$148,0),MATCH($G204,幹材積成長量!$Y$7:$AA$7,0)),INDEX(幹材積成長量!$V$7:$X$148,MATCH(【入力】吸収量・排出量算定シート!$H204+(Z$17-$M$17),幹材積成長量!$V$7:$V$148,0),MATCH($G204,幹材積成長量!$V$7:$X$7,0)))),0)</f>
        <v>0</v>
      </c>
      <c r="AA204" s="187">
        <f>IFERROR(IF($F204="地位Ⅰ",INDEX(幹材積成長量!$S$7:$U$148,MATCH(【入力】吸収量・排出量算定シート!$H204+(AA$17-$M$17),幹材積成長量!$S$7:$S$148,0),MATCH($G204,幹材積成長量!$S$7:$U$7,0)),IF($F204="地位Ⅲ",INDEX(幹材積成長量!$Y$7:$AA$148,MATCH(【入力】吸収量・排出量算定シート!$H204+(AA$17-$M$17),幹材積成長量!$Y$7:$Y$148,0),MATCH($G204,幹材積成長量!$Y$7:$AA$7,0)),INDEX(幹材積成長量!$V$7:$X$148,MATCH(【入力】吸収量・排出量算定シート!$H204+(AA$17-$M$17),幹材積成長量!$V$7:$V$148,0),MATCH($G204,幹材積成長量!$V$7:$X$7,0)))),0)</f>
        <v>0</v>
      </c>
      <c r="AB204" s="187">
        <f>IFERROR(IF($F204="地位Ⅰ",INDEX(幹材積成長量!$S$7:$U$148,MATCH(【入力】吸収量・排出量算定シート!$H204+(AB$17-$M$17),幹材積成長量!$S$7:$S$148,0),MATCH($G204,幹材積成長量!$S$7:$U$7,0)),IF($F204="地位Ⅲ",INDEX(幹材積成長量!$Y$7:$AA$148,MATCH(【入力】吸収量・排出量算定シート!$H204+(AB$17-$M$17),幹材積成長量!$Y$7:$Y$148,0),MATCH($G204,幹材積成長量!$Y$7:$AA$7,0)),INDEX(幹材積成長量!$V$7:$X$148,MATCH(【入力】吸収量・排出量算定シート!$H204+(AB$17-$M$17),幹材積成長量!$V$7:$V$148,0),MATCH($G204,幹材積成長量!$V$7:$X$7,0)))),0)</f>
        <v>0</v>
      </c>
      <c r="AC204" s="187">
        <f>IFERROR(IF($F204="地位Ⅰ",INDEX(幹材積成長量!$S$7:$U$148,MATCH(【入力】吸収量・排出量算定シート!$H204+(AC$17-$M$17),幹材積成長量!$S$7:$S$148,0),MATCH($G204,幹材積成長量!$S$7:$U$7,0)),IF($F204="地位Ⅲ",INDEX(幹材積成長量!$Y$7:$AA$148,MATCH(【入力】吸収量・排出量算定シート!$H204+(AC$17-$M$17),幹材積成長量!$Y$7:$Y$148,0),MATCH($G204,幹材積成長量!$Y$7:$AA$7,0)),INDEX(幹材積成長量!$V$7:$X$148,MATCH(【入力】吸収量・排出量算定シート!$H204+(AC$17-$M$17),幹材積成長量!$V$7:$V$148,0),MATCH($G204,幹材積成長量!$V$7:$X$7,0)))),0)</f>
        <v>0</v>
      </c>
      <c r="AD204" s="2">
        <f>IFERROR(INDEX('BEF（拡大係数）'!$A$4:$AO$154,MATCH(【入力】吸収量・排出量算定シート!$H204,'BEF（拡大係数）'!$A$4:$A$154,0),MATCH($G204,'BEF（拡大係数）'!$A$4:$AO$4,0)),0)</f>
        <v>0</v>
      </c>
      <c r="AE204" s="2">
        <f>IFERROR(INDEX('BEF（拡大係数）'!$A$4:$AO$154,MATCH(【入力】吸収量・排出量算定シート!$H204,'BEF（拡大係数）'!$A$4:$A$154,0),MATCH($G204,'BEF（拡大係数）'!$A$4:$AO$4,0)),0)</f>
        <v>0</v>
      </c>
      <c r="AF204" s="2">
        <f>IFERROR(INDEX('BEF（拡大係数）'!$A$4:$AO$154,MATCH(【入力】吸収量・排出量算定シート!$H204,'BEF（拡大係数）'!$A$4:$A$154,0),MATCH($G204,'BEF（拡大係数）'!$A$4:$AO$4,0)),0)</f>
        <v>0</v>
      </c>
      <c r="AG204" s="2">
        <f>IFERROR(INDEX('BEF（拡大係数）'!$A$4:$AO$154,MATCH(【入力】吸収量・排出量算定シート!$H204,'BEF（拡大係数）'!$A$4:$A$154,0),MATCH($G204,'BEF（拡大係数）'!$A$4:$AO$4,0)),0)</f>
        <v>0</v>
      </c>
      <c r="AH204" s="2">
        <f>IFERROR(INDEX('BEF（拡大係数）'!$A$4:$AO$154,MATCH(【入力】吸収量・排出量算定シート!$H204,'BEF（拡大係数）'!$A$4:$A$154,0),MATCH($G204,'BEF（拡大係数）'!$A$4:$AO$4,0)),0)</f>
        <v>0</v>
      </c>
      <c r="AI204" s="2">
        <f>IFERROR(INDEX('BEF（拡大係数）'!$A$4:$AO$154,MATCH(【入力】吸収量・排出量算定シート!$H204,'BEF（拡大係数）'!$A$4:$A$154,0),MATCH($G204,'BEF（拡大係数）'!$A$4:$AO$4,0)),0)</f>
        <v>0</v>
      </c>
      <c r="AJ204" s="2">
        <f>IFERROR(INDEX('BEF（拡大係数）'!$A$4:$AO$154,MATCH(【入力】吸収量・排出量算定シート!$H204,'BEF（拡大係数）'!$A$4:$A$154,0),MATCH($G204,'BEF（拡大係数）'!$A$4:$AO$4,0)),0)</f>
        <v>0</v>
      </c>
      <c r="AK204" s="2">
        <f>IFERROR(INDEX('BEF（拡大係数）'!$A$4:$AO$154,MATCH(【入力】吸収量・排出量算定シート!$H204,'BEF（拡大係数）'!$A$4:$A$154,0),MATCH($G204,'BEF（拡大係数）'!$A$4:$AO$4,0)),0)</f>
        <v>0</v>
      </c>
      <c r="AL204" s="2">
        <f>IFERROR(INDEX('BEF（拡大係数）'!$A$4:$AO$154,MATCH(【入力】吸収量・排出量算定シート!$H204,'BEF（拡大係数）'!$A$4:$A$154,0),MATCH($G204,'BEF（拡大係数）'!$A$4:$AO$4,0)),0)</f>
        <v>0</v>
      </c>
      <c r="AM204" s="2">
        <f>IFERROR(INDEX('BEF（拡大係数）'!$A$4:$AO$154,MATCH(【入力】吸収量・排出量算定シート!$H204,'BEF（拡大係数）'!$A$4:$A$154,0),MATCH($G204,'BEF（拡大係数）'!$A$4:$AO$4,0)),0)</f>
        <v>0</v>
      </c>
      <c r="AN204" s="2">
        <f>IFERROR(INDEX('BEF（拡大係数）'!$A$4:$AO$154,MATCH(【入力】吸収量・排出量算定シート!$H204,'BEF（拡大係数）'!$A$4:$A$154,0),MATCH($G204,'BEF（拡大係数）'!$A$4:$AO$4,0)),0)</f>
        <v>0</v>
      </c>
      <c r="AO204" s="2">
        <f>IFERROR(INDEX('BEF（拡大係数）'!$A$4:$AO$154,MATCH(【入力】吸収量・排出量算定シート!$H204,'BEF（拡大係数）'!$A$4:$A$154,0),MATCH($G204,'BEF（拡大係数）'!$A$4:$AO$4,0)),0)</f>
        <v>0</v>
      </c>
      <c r="AP204" s="2">
        <f>IFERROR(INDEX('BEF（拡大係数）'!$A$4:$AO$154,MATCH(【入力】吸収量・排出量算定シート!$H204,'BEF（拡大係数）'!$A$4:$A$154,0),MATCH($G204,'BEF（拡大係数）'!$A$4:$AO$4,0)),0)</f>
        <v>0</v>
      </c>
      <c r="AQ204" s="2">
        <f>IFERROR(INDEX('BEF（拡大係数）'!$A$4:$AO$154,MATCH(【入力】吸収量・排出量算定シート!$H204,'BEF（拡大係数）'!$A$4:$A$154,0),MATCH($G204,'BEF（拡大係数）'!$A$4:$AO$4,0)),0)</f>
        <v>0</v>
      </c>
      <c r="AR204" s="2">
        <f>IFERROR(INDEX('BEF（拡大係数）'!$A$4:$AO$154,MATCH(【入力】吸収量・排出量算定シート!$H204,'BEF（拡大係数）'!$A$4:$A$154,0),MATCH($G204,'BEF（拡大係数）'!$A$4:$AO$4,0)),0)</f>
        <v>0</v>
      </c>
      <c r="AS204" s="2">
        <f>IFERROR(INDEX('BEF（拡大係数）'!$A$4:$AO$154,MATCH(【入力】吸収量・排出量算定シート!$H204,'BEF（拡大係数）'!$A$4:$A$154,0),MATCH($G204,'BEF（拡大係数）'!$A$4:$AO$4,0)),0)</f>
        <v>0</v>
      </c>
      <c r="AT204" s="2">
        <f>IFERROR(INDEX('BEF（拡大係数）'!$A$4:$AO$154,MATCH(【入力】吸収量・排出量算定シート!$H204,'BEF（拡大係数）'!$A$4:$A$154,0),MATCH($G204,'BEF（拡大係数）'!$A$4:$AO$4,0)),0)</f>
        <v>0</v>
      </c>
      <c r="AU204" s="2">
        <f>IFERROR(VLOOKUP($G204,パラメータ_オリジナル!$B$6:$G$45,4,FALSE),0)</f>
        <v>0</v>
      </c>
      <c r="AV204" s="2">
        <f>IFERROR(VLOOKUP($G204,パラメータ_オリジナル!$B$6:$G$45,5,FALSE),0)</f>
        <v>0</v>
      </c>
      <c r="AW204" s="2">
        <f>IFERROR(VLOOKUP($G204,パラメータ_オリジナル!$B$6:$G$45,6,FALSE),0)</f>
        <v>0</v>
      </c>
      <c r="AX204" s="125">
        <f t="shared" si="318"/>
        <v>0</v>
      </c>
      <c r="AY204" s="125">
        <f t="shared" si="319"/>
        <v>0</v>
      </c>
      <c r="AZ204" s="125">
        <f t="shared" si="320"/>
        <v>0</v>
      </c>
      <c r="BA204" s="125">
        <f t="shared" si="321"/>
        <v>0</v>
      </c>
      <c r="BB204" s="125">
        <f t="shared" si="322"/>
        <v>0</v>
      </c>
      <c r="BC204" s="125">
        <f t="shared" si="323"/>
        <v>0</v>
      </c>
      <c r="BD204" s="125">
        <f t="shared" si="324"/>
        <v>0</v>
      </c>
      <c r="BE204" s="125">
        <f t="shared" si="325"/>
        <v>0</v>
      </c>
      <c r="BF204" s="125">
        <f t="shared" si="326"/>
        <v>0</v>
      </c>
      <c r="BG204" s="125">
        <f t="shared" si="327"/>
        <v>0</v>
      </c>
      <c r="BH204" s="125">
        <f t="shared" si="328"/>
        <v>0</v>
      </c>
      <c r="BI204" s="125">
        <f t="shared" si="329"/>
        <v>0</v>
      </c>
      <c r="BJ204" s="125">
        <f t="shared" si="330"/>
        <v>0</v>
      </c>
      <c r="BK204" s="125">
        <f t="shared" si="331"/>
        <v>0</v>
      </c>
      <c r="BL204" s="125">
        <f t="shared" si="332"/>
        <v>0</v>
      </c>
      <c r="BM204" s="125">
        <f t="shared" si="333"/>
        <v>0</v>
      </c>
      <c r="BN204" s="125">
        <f t="shared" si="334"/>
        <v>0</v>
      </c>
      <c r="BO204" s="125">
        <f t="shared" si="335"/>
        <v>0</v>
      </c>
      <c r="BP204" s="125">
        <f t="shared" si="336"/>
        <v>0</v>
      </c>
      <c r="BQ204" s="125">
        <f t="shared" si="337"/>
        <v>0</v>
      </c>
      <c r="BR204" s="125">
        <f t="shared" si="338"/>
        <v>0</v>
      </c>
      <c r="BS204" s="125">
        <f t="shared" si="339"/>
        <v>0</v>
      </c>
      <c r="BT204" s="125">
        <f t="shared" si="340"/>
        <v>0</v>
      </c>
      <c r="BU204" s="125">
        <f t="shared" si="341"/>
        <v>0</v>
      </c>
      <c r="BV204" s="125">
        <f t="shared" si="342"/>
        <v>0</v>
      </c>
      <c r="BW204" s="125">
        <f t="shared" si="343"/>
        <v>0</v>
      </c>
      <c r="BX204" s="125">
        <f t="shared" si="344"/>
        <v>0</v>
      </c>
      <c r="BY204" s="125">
        <f t="shared" si="345"/>
        <v>0</v>
      </c>
      <c r="BZ204" s="125">
        <f t="shared" si="346"/>
        <v>0</v>
      </c>
      <c r="CA204" s="125">
        <f t="shared" si="347"/>
        <v>0</v>
      </c>
      <c r="CB204" s="125">
        <f t="shared" si="348"/>
        <v>0</v>
      </c>
      <c r="CC204" s="125">
        <f t="shared" si="349"/>
        <v>0</v>
      </c>
      <c r="CD204" s="125">
        <f t="shared" si="350"/>
        <v>0</v>
      </c>
      <c r="CE204" s="125">
        <f t="shared" si="351"/>
        <v>0</v>
      </c>
      <c r="CF204" s="2">
        <f>IFERROR(IF($F204="地位Ⅰ",INDEX(幹材積成長量!$I$7:$K$148,MATCH((【入力】吸収量・排出量算定シート!$H204+(【入力】吸収量・排出量算定シート!CF$17-【入力】吸収量・排出量算定シート!$CF$17)),幹材積成長量!$I$7:$I$148,0),MATCH(【入力】吸収量・排出量算定シート!$G204,幹材積成長量!$I$7:$K$7,0)),IF($F204="地位Ⅲ",INDEX(幹材積成長量!$O$7:$Q$148,MATCH((【入力】吸収量・排出量算定シート!$H204+(【入力】吸収量・排出量算定シート!CF$17-【入力】吸収量・排出量算定シート!$CF$17)),幹材積成長量!$O$7:$O$148,0),MATCH(【入力】吸収量・排出量算定シート!$G204,幹材積成長量!$O$7:$Q$7,0)),INDEX(幹材積成長量!$L$7:$N$148,MATCH((【入力】吸収量・排出量算定シート!$H204+(【入力】吸収量・排出量算定シート!CF$17-【入力】吸収量・排出量算定シート!$CF$17)),幹材積成長量!$L$7:$L$148,0),MATCH(【入力】吸収量・排出量算定シート!$G204,幹材積成長量!$L$7:$N$7,0)))),0)</f>
        <v>0</v>
      </c>
      <c r="CG204" s="2">
        <f>IFERROR(IF($F204="地位Ⅰ",INDEX(幹材積成長量!$I$7:$K$148,MATCH((【入力】吸収量・排出量算定シート!$H204+(【入力】吸収量・排出量算定シート!CG$17-【入力】吸収量・排出量算定シート!$CF$17)),幹材積成長量!$I$7:$I$148,0),MATCH(【入力】吸収量・排出量算定シート!$G204,幹材積成長量!$I$7:$K$7,0)),IF($F204="地位Ⅲ",INDEX(幹材積成長量!$O$7:$Q$148,MATCH((【入力】吸収量・排出量算定シート!$H204+(【入力】吸収量・排出量算定シート!CG$17-【入力】吸収量・排出量算定シート!$CF$17)),幹材積成長量!$O$7:$O$148,0),MATCH(【入力】吸収量・排出量算定シート!$G204,幹材積成長量!$O$7:$Q$7,0)),INDEX(幹材積成長量!$L$7:$N$148,MATCH((【入力】吸収量・排出量算定シート!$H204+(【入力】吸収量・排出量算定シート!CG$17-【入力】吸収量・排出量算定シート!$CF$17)),幹材積成長量!$L$7:$L$148,0),MATCH(【入力】吸収量・排出量算定シート!$G204,幹材積成長量!$L$7:$N$7,0)))),0)</f>
        <v>0</v>
      </c>
      <c r="CH204" s="2">
        <f>IFERROR(IF($F204="地位Ⅰ",INDEX(幹材積成長量!$I$7:$K$148,MATCH((【入力】吸収量・排出量算定シート!$H204+(【入力】吸収量・排出量算定シート!CH$17-【入力】吸収量・排出量算定シート!$CF$17)),幹材積成長量!$I$7:$I$148,0),MATCH(【入力】吸収量・排出量算定シート!$G204,幹材積成長量!$I$7:$K$7,0)),IF($F204="地位Ⅲ",INDEX(幹材積成長量!$O$7:$Q$148,MATCH((【入力】吸収量・排出量算定シート!$H204+(【入力】吸収量・排出量算定シート!CH$17-【入力】吸収量・排出量算定シート!$CF$17)),幹材積成長量!$O$7:$O$148,0),MATCH(【入力】吸収量・排出量算定シート!$G204,幹材積成長量!$O$7:$Q$7,0)),INDEX(幹材積成長量!$L$7:$N$148,MATCH((【入力】吸収量・排出量算定シート!$H204+(【入力】吸収量・排出量算定シート!CH$17-【入力】吸収量・排出量算定シート!$CF$17)),幹材積成長量!$L$7:$L$148,0),MATCH(【入力】吸収量・排出量算定シート!$G204,幹材積成長量!$L$7:$N$7,0)))),0)</f>
        <v>0</v>
      </c>
      <c r="CI204" s="2">
        <f>IFERROR(IF($F204="地位Ⅰ",INDEX(幹材積成長量!$I$7:$K$148,MATCH((【入力】吸収量・排出量算定シート!$H204+(【入力】吸収量・排出量算定シート!CI$17-【入力】吸収量・排出量算定シート!$CF$17)),幹材積成長量!$I$7:$I$148,0),MATCH(【入力】吸収量・排出量算定シート!$G204,幹材積成長量!$I$7:$K$7,0)),IF($F204="地位Ⅲ",INDEX(幹材積成長量!$O$7:$Q$148,MATCH((【入力】吸収量・排出量算定シート!$H204+(【入力】吸収量・排出量算定シート!CI$17-【入力】吸収量・排出量算定シート!$CF$17)),幹材積成長量!$O$7:$O$148,0),MATCH(【入力】吸収量・排出量算定シート!$G204,幹材積成長量!$O$7:$Q$7,0)),INDEX(幹材積成長量!$L$7:$N$148,MATCH((【入力】吸収量・排出量算定シート!$H204+(【入力】吸収量・排出量算定シート!CI$17-【入力】吸収量・排出量算定シート!$CF$17)),幹材積成長量!$L$7:$L$148,0),MATCH(【入力】吸収量・排出量算定シート!$G204,幹材積成長量!$L$7:$N$7,0)))),0)</f>
        <v>0</v>
      </c>
      <c r="CJ204" s="2">
        <f>IFERROR(IF($F204="地位Ⅰ",INDEX(幹材積成長量!$I$7:$K$148,MATCH((【入力】吸収量・排出量算定シート!$H204+(【入力】吸収量・排出量算定シート!CJ$17-【入力】吸収量・排出量算定シート!$CF$17)),幹材積成長量!$I$7:$I$148,0),MATCH(【入力】吸収量・排出量算定シート!$G204,幹材積成長量!$I$7:$K$7,0)),IF($F204="地位Ⅲ",INDEX(幹材積成長量!$O$7:$Q$148,MATCH((【入力】吸収量・排出量算定シート!$H204+(【入力】吸収量・排出量算定シート!CJ$17-【入力】吸収量・排出量算定シート!$CF$17)),幹材積成長量!$O$7:$O$148,0),MATCH(【入力】吸収量・排出量算定シート!$G204,幹材積成長量!$O$7:$Q$7,0)),INDEX(幹材積成長量!$L$7:$N$148,MATCH((【入力】吸収量・排出量算定シート!$H204+(【入力】吸収量・排出量算定シート!CJ$17-【入力】吸収量・排出量算定シート!$CF$17)),幹材積成長量!$L$7:$L$148,0),MATCH(【入力】吸収量・排出量算定シート!$G204,幹材積成長量!$L$7:$N$7,0)))),0)</f>
        <v>0</v>
      </c>
      <c r="CK204" s="2">
        <f>IFERROR(IF($F204="地位Ⅰ",INDEX(幹材積成長量!$I$7:$K$148,MATCH((【入力】吸収量・排出量算定シート!$H204+(【入力】吸収量・排出量算定シート!CK$17-【入力】吸収量・排出量算定シート!$CF$17)),幹材積成長量!$I$7:$I$148,0),MATCH(【入力】吸収量・排出量算定シート!$G204,幹材積成長量!$I$7:$K$7,0)),IF($F204="地位Ⅲ",INDEX(幹材積成長量!$O$7:$Q$148,MATCH((【入力】吸収量・排出量算定シート!$H204+(【入力】吸収量・排出量算定シート!CK$17-【入力】吸収量・排出量算定シート!$CF$17)),幹材積成長量!$O$7:$O$148,0),MATCH(【入力】吸収量・排出量算定シート!$G204,幹材積成長量!$O$7:$Q$7,0)),INDEX(幹材積成長量!$L$7:$N$148,MATCH((【入力】吸収量・排出量算定シート!$H204+(【入力】吸収量・排出量算定シート!CK$17-【入力】吸収量・排出量算定シート!$CF$17)),幹材積成長量!$L$7:$L$148,0),MATCH(【入力】吸収量・排出量算定シート!$G204,幹材積成長量!$L$7:$N$7,0)))),0)</f>
        <v>0</v>
      </c>
      <c r="CL204" s="2">
        <f>IFERROR(IF($F204="地位Ⅰ",INDEX(幹材積成長量!$I$7:$K$148,MATCH((【入力】吸収量・排出量算定シート!$H204+(【入力】吸収量・排出量算定シート!CL$17-【入力】吸収量・排出量算定シート!$CF$17)),幹材積成長量!$I$7:$I$148,0),MATCH(【入力】吸収量・排出量算定シート!$G204,幹材積成長量!$I$7:$K$7,0)),IF($F204="地位Ⅲ",INDEX(幹材積成長量!$O$7:$Q$148,MATCH((【入力】吸収量・排出量算定シート!$H204+(【入力】吸収量・排出量算定シート!CL$17-【入力】吸収量・排出量算定シート!$CF$17)),幹材積成長量!$O$7:$O$148,0),MATCH(【入力】吸収量・排出量算定シート!$G204,幹材積成長量!$O$7:$Q$7,0)),INDEX(幹材積成長量!$L$7:$N$148,MATCH((【入力】吸収量・排出量算定シート!$H204+(【入力】吸収量・排出量算定シート!CL$17-【入力】吸収量・排出量算定シート!$CF$17)),幹材積成長量!$L$7:$L$148,0),MATCH(【入力】吸収量・排出量算定シート!$G204,幹材積成長量!$L$7:$N$7,0)))),0)</f>
        <v>0</v>
      </c>
      <c r="CM204" s="2">
        <f>IFERROR(IF($F204="地位Ⅰ",INDEX(幹材積成長量!$I$7:$K$148,MATCH((【入力】吸収量・排出量算定シート!$H204+(【入力】吸収量・排出量算定シート!CM$17-【入力】吸収量・排出量算定シート!$CF$17)),幹材積成長量!$I$7:$I$148,0),MATCH(【入力】吸収量・排出量算定シート!$G204,幹材積成長量!$I$7:$K$7,0)),IF($F204="地位Ⅲ",INDEX(幹材積成長量!$O$7:$Q$148,MATCH((【入力】吸収量・排出量算定シート!$H204+(【入力】吸収量・排出量算定シート!CM$17-【入力】吸収量・排出量算定シート!$CF$17)),幹材積成長量!$O$7:$O$148,0),MATCH(【入力】吸収量・排出量算定シート!$G204,幹材積成長量!$O$7:$Q$7,0)),INDEX(幹材積成長量!$L$7:$N$148,MATCH((【入力】吸収量・排出量算定シート!$H204+(【入力】吸収量・排出量算定シート!CM$17-【入力】吸収量・排出量算定シート!$CF$17)),幹材積成長量!$L$7:$L$148,0),MATCH(【入力】吸収量・排出量算定シート!$G204,幹材積成長量!$L$7:$N$7,0)))),0)</f>
        <v>0</v>
      </c>
      <c r="CN204" s="2">
        <f>IFERROR(IF($F204="地位Ⅰ",INDEX(幹材積成長量!$I$7:$K$148,MATCH((【入力】吸収量・排出量算定シート!$H204+(【入力】吸収量・排出量算定シート!CN$17-【入力】吸収量・排出量算定シート!$CF$17)),幹材積成長量!$I$7:$I$148,0),MATCH(【入力】吸収量・排出量算定シート!$G204,幹材積成長量!$I$7:$K$7,0)),IF($F204="地位Ⅲ",INDEX(幹材積成長量!$O$7:$Q$148,MATCH((【入力】吸収量・排出量算定シート!$H204+(【入力】吸収量・排出量算定シート!CN$17-【入力】吸収量・排出量算定シート!$CF$17)),幹材積成長量!$O$7:$O$148,0),MATCH(【入力】吸収量・排出量算定シート!$G204,幹材積成長量!$O$7:$Q$7,0)),INDEX(幹材積成長量!$L$7:$N$148,MATCH((【入力】吸収量・排出量算定シート!$H204+(【入力】吸収量・排出量算定シート!CN$17-【入力】吸収量・排出量算定シート!$CF$17)),幹材積成長量!$L$7:$L$148,0),MATCH(【入力】吸収量・排出量算定シート!$G204,幹材積成長量!$L$7:$N$7,0)))),0)</f>
        <v>0</v>
      </c>
      <c r="CO204" s="2">
        <f>IFERROR(IF($F204="地位Ⅰ",INDEX(幹材積成長量!$I$7:$K$148,MATCH((【入力】吸収量・排出量算定シート!$H204+(【入力】吸収量・排出量算定シート!CO$17-【入力】吸収量・排出量算定シート!$CF$17)),幹材積成長量!$I$7:$I$148,0),MATCH(【入力】吸収量・排出量算定シート!$G204,幹材積成長量!$I$7:$K$7,0)),IF($F204="地位Ⅲ",INDEX(幹材積成長量!$O$7:$Q$148,MATCH((【入力】吸収量・排出量算定シート!$H204+(【入力】吸収量・排出量算定シート!CO$17-【入力】吸収量・排出量算定シート!$CF$17)),幹材積成長量!$O$7:$O$148,0),MATCH(【入力】吸収量・排出量算定シート!$G204,幹材積成長量!$O$7:$Q$7,0)),INDEX(幹材積成長量!$L$7:$N$148,MATCH((【入力】吸収量・排出量算定シート!$H204+(【入力】吸収量・排出量算定シート!CO$17-【入力】吸収量・排出量算定シート!$CF$17)),幹材積成長量!$L$7:$L$148,0),MATCH(【入力】吸収量・排出量算定シート!$G204,幹材積成長量!$L$7:$N$7,0)))),0)</f>
        <v>0</v>
      </c>
      <c r="CP204" s="2">
        <f>IFERROR(IF($F204="地位Ⅰ",INDEX(幹材積成長量!$I$7:$K$148,MATCH((【入力】吸収量・排出量算定シート!$H204+(【入力】吸収量・排出量算定シート!CP$17-【入力】吸収量・排出量算定シート!$CF$17)),幹材積成長量!$I$7:$I$148,0),MATCH(【入力】吸収量・排出量算定シート!$G204,幹材積成長量!$I$7:$K$7,0)),IF($F204="地位Ⅲ",INDEX(幹材積成長量!$O$7:$Q$148,MATCH((【入力】吸収量・排出量算定シート!$H204+(【入力】吸収量・排出量算定シート!CP$17-【入力】吸収量・排出量算定シート!$CF$17)),幹材積成長量!$O$7:$O$148,0),MATCH(【入力】吸収量・排出量算定シート!$G204,幹材積成長量!$O$7:$Q$7,0)),INDEX(幹材積成長量!$L$7:$N$148,MATCH((【入力】吸収量・排出量算定シート!$H204+(【入力】吸収量・排出量算定シート!CP$17-【入力】吸収量・排出量算定シート!$CF$17)),幹材積成長量!$L$7:$L$148,0),MATCH(【入力】吸収量・排出量算定シート!$G204,幹材積成長量!$L$7:$N$7,0)))),0)</f>
        <v>0</v>
      </c>
      <c r="CQ204" s="2">
        <f>IFERROR(IF($F204="地位Ⅰ",INDEX(幹材積成長量!$I$7:$K$148,MATCH((【入力】吸収量・排出量算定シート!$H204+(【入力】吸収量・排出量算定シート!CQ$17-【入力】吸収量・排出量算定シート!$CF$17)),幹材積成長量!$I$7:$I$148,0),MATCH(【入力】吸収量・排出量算定シート!$G204,幹材積成長量!$I$7:$K$7,0)),IF($F204="地位Ⅲ",INDEX(幹材積成長量!$O$7:$Q$148,MATCH((【入力】吸収量・排出量算定シート!$H204+(【入力】吸収量・排出量算定シート!CQ$17-【入力】吸収量・排出量算定シート!$CF$17)),幹材積成長量!$O$7:$O$148,0),MATCH(【入力】吸収量・排出量算定シート!$G204,幹材積成長量!$O$7:$Q$7,0)),INDEX(幹材積成長量!$L$7:$N$148,MATCH((【入力】吸収量・排出量算定シート!$H204+(【入力】吸収量・排出量算定シート!CQ$17-【入力】吸収量・排出量算定シート!$CF$17)),幹材積成長量!$L$7:$L$148,0),MATCH(【入力】吸収量・排出量算定シート!$G204,幹材積成長量!$L$7:$N$7,0)))),0)</f>
        <v>0</v>
      </c>
      <c r="CR204" s="2">
        <f>IFERROR(IF($F204="地位Ⅰ",INDEX(幹材積成長量!$I$7:$K$148,MATCH((【入力】吸収量・排出量算定シート!$H204+(【入力】吸収量・排出量算定シート!CR$17-【入力】吸収量・排出量算定シート!$CF$17)),幹材積成長量!$I$7:$I$148,0),MATCH(【入力】吸収量・排出量算定シート!$G204,幹材積成長量!$I$7:$K$7,0)),IF($F204="地位Ⅲ",INDEX(幹材積成長量!$O$7:$Q$148,MATCH((【入力】吸収量・排出量算定シート!$H204+(【入力】吸収量・排出量算定シート!CR$17-【入力】吸収量・排出量算定シート!$CF$17)),幹材積成長量!$O$7:$O$148,0),MATCH(【入力】吸収量・排出量算定シート!$G204,幹材積成長量!$O$7:$Q$7,0)),INDEX(幹材積成長量!$L$7:$N$148,MATCH((【入力】吸収量・排出量算定シート!$H204+(【入力】吸収量・排出量算定シート!CR$17-【入力】吸収量・排出量算定シート!$CF$17)),幹材積成長量!$L$7:$L$148,0),MATCH(【入力】吸収量・排出量算定シート!$G204,幹材積成長量!$L$7:$N$7,0)))),0)</f>
        <v>0</v>
      </c>
      <c r="CS204" s="2">
        <f>IFERROR(IF($F204="地位Ⅰ",INDEX(幹材積成長量!$I$7:$K$148,MATCH((【入力】吸収量・排出量算定シート!$H204+(【入力】吸収量・排出量算定シート!CS$17-【入力】吸収量・排出量算定シート!$CF$17)),幹材積成長量!$I$7:$I$148,0),MATCH(【入力】吸収量・排出量算定シート!$G204,幹材積成長量!$I$7:$K$7,0)),IF($F204="地位Ⅲ",INDEX(幹材積成長量!$O$7:$Q$148,MATCH((【入力】吸収量・排出量算定シート!$H204+(【入力】吸収量・排出量算定シート!CS$17-【入力】吸収量・排出量算定シート!$CF$17)),幹材積成長量!$O$7:$O$148,0),MATCH(【入力】吸収量・排出量算定シート!$G204,幹材積成長量!$O$7:$Q$7,0)),INDEX(幹材積成長量!$L$7:$N$148,MATCH((【入力】吸収量・排出量算定シート!$H204+(【入力】吸収量・排出量算定シート!CS$17-【入力】吸収量・排出量算定シート!$CF$17)),幹材積成長量!$L$7:$L$148,0),MATCH(【入力】吸収量・排出量算定シート!$G204,幹材積成長量!$L$7:$N$7,0)))),0)</f>
        <v>0</v>
      </c>
      <c r="CT204" s="2">
        <f>IFERROR(IF($F204="地位Ⅰ",INDEX(幹材積成長量!$I$7:$K$148,MATCH((【入力】吸収量・排出量算定シート!$H204+(【入力】吸収量・排出量算定シート!CT$17-【入力】吸収量・排出量算定シート!$CF$17)),幹材積成長量!$I$7:$I$148,0),MATCH(【入力】吸収量・排出量算定シート!$G204,幹材積成長量!$I$7:$K$7,0)),IF($F204="地位Ⅲ",INDEX(幹材積成長量!$O$7:$Q$148,MATCH((【入力】吸収量・排出量算定シート!$H204+(【入力】吸収量・排出量算定シート!CT$17-【入力】吸収量・排出量算定シート!$CF$17)),幹材積成長量!$O$7:$O$148,0),MATCH(【入力】吸収量・排出量算定シート!$G204,幹材積成長量!$O$7:$Q$7,0)),INDEX(幹材積成長量!$L$7:$N$148,MATCH((【入力】吸収量・排出量算定シート!$H204+(【入力】吸収量・排出量算定シート!CT$17-【入力】吸収量・排出量算定シート!$CF$17)),幹材積成長量!$L$7:$L$148,0),MATCH(【入力】吸収量・排出量算定シート!$G204,幹材積成長量!$L$7:$N$7,0)))),0)</f>
        <v>0</v>
      </c>
      <c r="CU204" s="2">
        <f>IFERROR(IF($F204="地位Ⅰ",INDEX(幹材積成長量!$I$7:$K$148,MATCH((【入力】吸収量・排出量算定シート!$H204+(【入力】吸収量・排出量算定シート!CU$17-【入力】吸収量・排出量算定シート!$CF$17)),幹材積成長量!$I$7:$I$148,0),MATCH(【入力】吸収量・排出量算定シート!$G204,幹材積成長量!$I$7:$K$7,0)),IF($F204="地位Ⅲ",INDEX(幹材積成長量!$O$7:$Q$148,MATCH((【入力】吸収量・排出量算定シート!$H204+(【入力】吸収量・排出量算定シート!CU$17-【入力】吸収量・排出量算定シート!$CF$17)),幹材積成長量!$O$7:$O$148,0),MATCH(【入力】吸収量・排出量算定シート!$G204,幹材積成長量!$O$7:$Q$7,0)),INDEX(幹材積成長量!$L$7:$N$148,MATCH((【入力】吸収量・排出量算定シート!$H204+(【入力】吸収量・排出量算定シート!CU$17-【入力】吸収量・排出量算定シート!$CF$17)),幹材積成長量!$L$7:$L$148,0),MATCH(【入力】吸収量・排出量算定シート!$G204,幹材積成長量!$L$7:$N$7,0)))),0)</f>
        <v>0</v>
      </c>
      <c r="CV204" s="2">
        <f>IFERROR(IF($F204="地位Ⅰ",INDEX(幹材積成長量!$I$7:$K$148,MATCH((【入力】吸収量・排出量算定シート!$H204+(【入力】吸収量・排出量算定シート!CV$17-【入力】吸収量・排出量算定シート!$CF$17)),幹材積成長量!$I$7:$I$148,0),MATCH(【入力】吸収量・排出量算定シート!$G204,幹材積成長量!$I$7:$K$7,0)),IF($F204="地位Ⅲ",INDEX(幹材積成長量!$O$7:$Q$148,MATCH((【入力】吸収量・排出量算定シート!$H204+(【入力】吸収量・排出量算定シート!CV$17-【入力】吸収量・排出量算定シート!$CF$17)),幹材積成長量!$O$7:$O$148,0),MATCH(【入力】吸収量・排出量算定シート!$G204,幹材積成長量!$O$7:$Q$7,0)),INDEX(幹材積成長量!$L$7:$N$148,MATCH((【入力】吸収量・排出量算定シート!$H204+(【入力】吸収量・排出量算定シート!CV$17-【入力】吸収量・排出量算定シート!$CF$17)),幹材積成長量!$L$7:$L$148,0),MATCH(【入力】吸収量・排出量算定シート!$G204,幹材積成長量!$L$7:$N$7,0)))),0)</f>
        <v>0</v>
      </c>
      <c r="CW204" s="2">
        <f t="shared" si="352"/>
        <v>0</v>
      </c>
      <c r="CX204" s="2">
        <f t="shared" si="353"/>
        <v>0</v>
      </c>
      <c r="CY204" s="2">
        <f t="shared" si="354"/>
        <v>0</v>
      </c>
      <c r="CZ204" s="2">
        <f t="shared" si="355"/>
        <v>0</v>
      </c>
      <c r="DA204" s="2">
        <f t="shared" si="356"/>
        <v>0</v>
      </c>
      <c r="DB204" s="2">
        <f t="shared" si="357"/>
        <v>0</v>
      </c>
      <c r="DC204" s="2">
        <f t="shared" si="358"/>
        <v>0</v>
      </c>
      <c r="DD204" s="2">
        <f t="shared" si="359"/>
        <v>0</v>
      </c>
      <c r="DE204" s="2">
        <f t="shared" si="360"/>
        <v>0</v>
      </c>
      <c r="DF204" s="2">
        <f t="shared" si="361"/>
        <v>0</v>
      </c>
      <c r="DG204" s="2">
        <f t="shared" si="362"/>
        <v>0</v>
      </c>
      <c r="DH204" s="2">
        <f t="shared" si="363"/>
        <v>0</v>
      </c>
      <c r="DI204" s="2">
        <f t="shared" si="364"/>
        <v>0</v>
      </c>
      <c r="DJ204" s="2">
        <f t="shared" si="365"/>
        <v>0</v>
      </c>
      <c r="DK204" s="2">
        <f t="shared" si="366"/>
        <v>0</v>
      </c>
      <c r="DL204" s="2">
        <f t="shared" si="367"/>
        <v>0</v>
      </c>
      <c r="DM204" s="2">
        <f t="shared" si="368"/>
        <v>0</v>
      </c>
      <c r="DN204" s="187">
        <f>IFERROR(IF($F204="地位Ⅰ",INDEX(幹材積成長量!$AE$7:$AG$14,8,MATCH(【入力】吸収量・排出量算定シート!$G204,幹材積成長量!$AE$7:$AG$7,0)),IF($F204="地位Ⅲ",INDEX(幹材積成長量!$AK$7:$AM$14,8,MATCH(【入力】吸収量・排出量算定シート!$G204,幹材積成長量!$AK$7:$AM$7,0)),INDEX(幹材積成長量!$AH$7:$AJ$14,8,MATCH(【入力】吸収量・排出量算定シート!$G204,幹材積成長量!$AH$7:$AJ$7,0)))),0)</f>
        <v>0</v>
      </c>
      <c r="DO204" s="187">
        <f>IFERROR(IF($F204="地位Ⅰ",INDEX(幹材積成長量!$AE$7:$AG$14,8,MATCH(【入力】吸収量・排出量算定シート!$G204,幹材積成長量!$AE$7:$AG$7,0)),IF($F204="地位Ⅲ",INDEX(幹材積成長量!$AK$7:$AM$14,8,MATCH(【入力】吸収量・排出量算定シート!$G204,幹材積成長量!$AK$7:$AM$7,0)),INDEX(幹材積成長量!$AH$7:$AJ$14,8,MATCH(【入力】吸収量・排出量算定シート!$G204,幹材積成長量!$AH$7:$AJ$7,0)))),0)</f>
        <v>0</v>
      </c>
      <c r="DP204" s="187">
        <f>IFERROR(IF($F204="地位Ⅰ",INDEX(幹材積成長量!$AE$7:$AG$14,8,MATCH(【入力】吸収量・排出量算定シート!$G204,幹材積成長量!$AE$7:$AG$7,0)),IF($F204="地位Ⅲ",INDEX(幹材積成長量!$AK$7:$AM$14,8,MATCH(【入力】吸収量・排出量算定シート!$G204,幹材積成長量!$AK$7:$AM$7,0)),INDEX(幹材積成長量!$AH$7:$AJ$14,8,MATCH(【入力】吸収量・排出量算定シート!$G204,幹材積成長量!$AH$7:$AJ$7,0)))),0)</f>
        <v>0</v>
      </c>
      <c r="DQ204" s="187">
        <f>IFERROR(IF($F204="地位Ⅰ",INDEX(幹材積成長量!$AE$7:$AG$14,8,MATCH(【入力】吸収量・排出量算定シート!$G204,幹材積成長量!$AE$7:$AG$7,0)),IF($F204="地位Ⅲ",INDEX(幹材積成長量!$AK$7:$AM$14,8,MATCH(【入力】吸収量・排出量算定シート!$G204,幹材積成長量!$AK$7:$AM$7,0)),INDEX(幹材積成長量!$AH$7:$AJ$14,8,MATCH(【入力】吸収量・排出量算定シート!$G204,幹材積成長量!$AH$7:$AJ$7,0)))),0)</f>
        <v>0</v>
      </c>
      <c r="DR204" s="187">
        <f>IFERROR(IF($F204="地位Ⅰ",INDEX(幹材積成長量!$AE$7:$AG$14,8,MATCH(【入力】吸収量・排出量算定シート!$G204,幹材積成長量!$AE$7:$AG$7,0)),IF($F204="地位Ⅲ",INDEX(幹材積成長量!$AK$7:$AM$14,8,MATCH(【入力】吸収量・排出量算定シート!$G204,幹材積成長量!$AK$7:$AM$7,0)),INDEX(幹材積成長量!$AH$7:$AJ$14,8,MATCH(【入力】吸収量・排出量算定シート!$G204,幹材積成長量!$AH$7:$AJ$7,0)))),0)</f>
        <v>0</v>
      </c>
      <c r="DS204" s="187">
        <f>IFERROR(IF($F204="地位Ⅰ",INDEX(幹材積成長量!$AE$7:$AG$14,8,MATCH(【入力】吸収量・排出量算定シート!$G204,幹材積成長量!$AE$7:$AG$7,0)),IF($F204="地位Ⅲ",INDEX(幹材積成長量!$AK$7:$AM$14,8,MATCH(【入力】吸収量・排出量算定シート!$G204,幹材積成長量!$AK$7:$AM$7,0)),INDEX(幹材積成長量!$AH$7:$AJ$14,8,MATCH(【入力】吸収量・排出量算定シート!$G204,幹材積成長量!$AH$7:$AJ$7,0)))),0)</f>
        <v>0</v>
      </c>
      <c r="DT204" s="187">
        <f>IFERROR(IF($F204="地位Ⅰ",INDEX(幹材積成長量!$AE$7:$AG$14,8,MATCH(【入力】吸収量・排出量算定シート!$G204,幹材積成長量!$AE$7:$AG$7,0)),IF($F204="地位Ⅲ",INDEX(幹材積成長量!$AK$7:$AM$14,8,MATCH(【入力】吸収量・排出量算定シート!$G204,幹材積成長量!$AK$7:$AM$7,0)),INDEX(幹材積成長量!$AH$7:$AJ$14,8,MATCH(【入力】吸収量・排出量算定シート!$G204,幹材積成長量!$AH$7:$AJ$7,0)))),0)</f>
        <v>0</v>
      </c>
      <c r="DU204" s="187">
        <f>IFERROR(IF($F204="地位Ⅰ",INDEX(幹材積成長量!$AE$7:$AG$14,8,MATCH(【入力】吸収量・排出量算定シート!$G204,幹材積成長量!$AE$7:$AG$7,0)),IF($F204="地位Ⅲ",INDEX(幹材積成長量!$AK$7:$AM$14,8,MATCH(【入力】吸収量・排出量算定シート!$G204,幹材積成長量!$AK$7:$AM$7,0)),INDEX(幹材積成長量!$AH$7:$AJ$14,8,MATCH(【入力】吸収量・排出量算定シート!$G204,幹材積成長量!$AH$7:$AJ$7,0)))),0)</f>
        <v>0</v>
      </c>
      <c r="DV204" s="187">
        <f>IFERROR(IF($F204="地位Ⅰ",INDEX(幹材積成長量!$AE$7:$AG$14,8,MATCH(【入力】吸収量・排出量算定シート!$G204,幹材積成長量!$AE$7:$AG$7,0)),IF($F204="地位Ⅲ",INDEX(幹材積成長量!$AK$7:$AM$14,8,MATCH(【入力】吸収量・排出量算定シート!$G204,幹材積成長量!$AK$7:$AM$7,0)),INDEX(幹材積成長量!$AH$7:$AJ$14,8,MATCH(【入力】吸収量・排出量算定シート!$G204,幹材積成長量!$AH$7:$AJ$7,0)))),0)</f>
        <v>0</v>
      </c>
      <c r="DW204" s="187">
        <f>IFERROR(IF($F204="地位Ⅰ",INDEX(幹材積成長量!$AE$7:$AG$14,8,MATCH(【入力】吸収量・排出量算定シート!$G204,幹材積成長量!$AE$7:$AG$7,0)),IF($F204="地位Ⅲ",INDEX(幹材積成長量!$AK$7:$AM$14,8,MATCH(【入力】吸収量・排出量算定シート!$G204,幹材積成長量!$AK$7:$AM$7,0)),INDEX(幹材積成長量!$AH$7:$AJ$14,8,MATCH(【入力】吸収量・排出量算定シート!$G204,幹材積成長量!$AH$7:$AJ$7,0)))),0)</f>
        <v>0</v>
      </c>
      <c r="DX204" s="187">
        <f>IFERROR(IF($F204="地位Ⅰ",INDEX(幹材積成長量!$AE$7:$AG$14,8,MATCH(【入力】吸収量・排出量算定シート!$G204,幹材積成長量!$AE$7:$AG$7,0)),IF($F204="地位Ⅲ",INDEX(幹材積成長量!$AK$7:$AM$14,8,MATCH(【入力】吸収量・排出量算定シート!$G204,幹材積成長量!$AK$7:$AM$7,0)),INDEX(幹材積成長量!$AH$7:$AJ$14,8,MATCH(【入力】吸収量・排出量算定シート!$G204,幹材積成長量!$AH$7:$AJ$7,0)))),0)</f>
        <v>0</v>
      </c>
      <c r="DY204" s="187">
        <f>IFERROR(IF($F204="地位Ⅰ",INDEX(幹材積成長量!$AE$7:$AG$14,8,MATCH(【入力】吸収量・排出量算定シート!$G204,幹材積成長量!$AE$7:$AG$7,0)),IF($F204="地位Ⅲ",INDEX(幹材積成長量!$AK$7:$AM$14,8,MATCH(【入力】吸収量・排出量算定シート!$G204,幹材積成長量!$AK$7:$AM$7,0)),INDEX(幹材積成長量!$AH$7:$AJ$14,8,MATCH(【入力】吸収量・排出量算定シート!$G204,幹材積成長量!$AH$7:$AJ$7,0)))),0)</f>
        <v>0</v>
      </c>
      <c r="DZ204" s="187">
        <f>IFERROR(IF($F204="地位Ⅰ",INDEX(幹材積成長量!$AE$7:$AG$14,8,MATCH(【入力】吸収量・排出量算定シート!$G204,幹材積成長量!$AE$7:$AG$7,0)),IF($F204="地位Ⅲ",INDEX(幹材積成長量!$AK$7:$AM$14,8,MATCH(【入力】吸収量・排出量算定シート!$G204,幹材積成長量!$AK$7:$AM$7,0)),INDEX(幹材積成長量!$AH$7:$AJ$14,8,MATCH(【入力】吸収量・排出量算定シート!$G204,幹材積成長量!$AH$7:$AJ$7,0)))),0)</f>
        <v>0</v>
      </c>
      <c r="EA204" s="187">
        <f>IFERROR(IF($F204="地位Ⅰ",INDEX(幹材積成長量!$AE$7:$AG$14,8,MATCH(【入力】吸収量・排出量算定シート!$G204,幹材積成長量!$AE$7:$AG$7,0)),IF($F204="地位Ⅲ",INDEX(幹材積成長量!$AK$7:$AM$14,8,MATCH(【入力】吸収量・排出量算定シート!$G204,幹材積成長量!$AK$7:$AM$7,0)),INDEX(幹材積成長量!$AH$7:$AJ$14,8,MATCH(【入力】吸収量・排出量算定シート!$G204,幹材積成長量!$AH$7:$AJ$7,0)))),0)</f>
        <v>0</v>
      </c>
      <c r="EB204" s="187">
        <f>IFERROR(IF($F204="地位Ⅰ",INDEX(幹材積成長量!$AE$7:$AG$14,8,MATCH(【入力】吸収量・排出量算定シート!$G204,幹材積成長量!$AE$7:$AG$7,0)),IF($F204="地位Ⅲ",INDEX(幹材積成長量!$AK$7:$AM$14,8,MATCH(【入力】吸収量・排出量算定シート!$G204,幹材積成長量!$AK$7:$AM$7,0)),INDEX(幹材積成長量!$AH$7:$AJ$14,8,MATCH(【入力】吸収量・排出量算定シート!$G204,幹材積成長量!$AH$7:$AJ$7,0)))),0)</f>
        <v>0</v>
      </c>
      <c r="EC204" s="187">
        <f>IFERROR(IF($F204="地位Ⅰ",INDEX(幹材積成長量!$AE$7:$AG$14,8,MATCH(【入力】吸収量・排出量算定シート!$G204,幹材積成長量!$AE$7:$AG$7,0)),IF($F204="地位Ⅲ",INDEX(幹材積成長量!$AK$7:$AM$14,8,MATCH(【入力】吸収量・排出量算定シート!$G204,幹材積成長量!$AK$7:$AM$7,0)),INDEX(幹材積成長量!$AH$7:$AJ$14,8,MATCH(【入力】吸収量・排出量算定シート!$G204,幹材積成長量!$AH$7:$AJ$7,0)))),0)</f>
        <v>0</v>
      </c>
      <c r="ED204" s="186">
        <f t="shared" si="369"/>
        <v>0</v>
      </c>
      <c r="EE204" s="186">
        <f t="shared" si="370"/>
        <v>0</v>
      </c>
      <c r="EF204" s="186">
        <f t="shared" si="371"/>
        <v>0</v>
      </c>
      <c r="EG204" s="186">
        <f t="shared" si="372"/>
        <v>0</v>
      </c>
      <c r="EH204" s="186">
        <f t="shared" si="373"/>
        <v>0</v>
      </c>
      <c r="EI204" s="186">
        <f t="shared" si="374"/>
        <v>0</v>
      </c>
      <c r="EJ204" s="186">
        <f t="shared" si="375"/>
        <v>0</v>
      </c>
      <c r="EK204" s="186">
        <f t="shared" si="376"/>
        <v>0</v>
      </c>
      <c r="EL204" s="186">
        <f t="shared" si="377"/>
        <v>0</v>
      </c>
      <c r="EM204" s="186">
        <f t="shared" si="378"/>
        <v>0</v>
      </c>
      <c r="EN204" s="186">
        <f t="shared" si="379"/>
        <v>0</v>
      </c>
      <c r="EO204" s="186">
        <f t="shared" si="380"/>
        <v>0</v>
      </c>
      <c r="EP204" s="186">
        <f t="shared" si="381"/>
        <v>0</v>
      </c>
      <c r="EQ204" s="186">
        <f t="shared" si="382"/>
        <v>0</v>
      </c>
      <c r="ER204" s="186">
        <f t="shared" si="383"/>
        <v>0</v>
      </c>
      <c r="ES204" s="186">
        <f t="shared" si="384"/>
        <v>0</v>
      </c>
      <c r="ET204" s="186">
        <f t="shared" si="385"/>
        <v>0</v>
      </c>
    </row>
    <row r="205" spans="2:150" x14ac:dyDescent="0.3">
      <c r="B205" s="3"/>
      <c r="C205" s="3"/>
      <c r="D205" s="3"/>
      <c r="E205" s="3"/>
      <c r="G205" s="217"/>
      <c r="J205" s="3"/>
      <c r="M205" s="187">
        <f>IFERROR(IF($F205="地位Ⅰ",INDEX(幹材積成長量!$S$7:$U$148,MATCH(【入力】吸収量・排出量算定シート!$H205+(M$17-$M$17),幹材積成長量!$S$7:$S$148,0),MATCH($G205,幹材積成長量!$S$7:$U$7,0)),IF($F205="地位Ⅲ",INDEX(幹材積成長量!$Y$7:$AA$148,MATCH(【入力】吸収量・排出量算定シート!$H205+(M$17-$M$17),幹材積成長量!$Y$7:$Y$148,0),MATCH($G205,幹材積成長量!$Y$7:$AA$7,0)),INDEX(幹材積成長量!$V$7:$X$148,MATCH(【入力】吸収量・排出量算定シート!$H205+(M$17-$M$17),幹材積成長量!$V$7:$V$148,0),MATCH($G205,幹材積成長量!$V$7:$X$7,0)))),0)</f>
        <v>0</v>
      </c>
      <c r="N205" s="187">
        <f>IFERROR(IF($F205="地位Ⅰ",INDEX(幹材積成長量!$S$7:$U$148,MATCH(【入力】吸収量・排出量算定シート!$H205+(N$17-$M$17),幹材積成長量!$S$7:$S$148,0),MATCH($G205,幹材積成長量!$S$7:$U$7,0)),IF($F205="地位Ⅲ",INDEX(幹材積成長量!$Y$7:$AA$148,MATCH(【入力】吸収量・排出量算定シート!$H205+(N$17-$M$17),幹材積成長量!$Y$7:$Y$148,0),MATCH($G205,幹材積成長量!$Y$7:$AA$7,0)),INDEX(幹材積成長量!$V$7:$X$148,MATCH(【入力】吸収量・排出量算定シート!$H205+(N$17-$M$17),幹材積成長量!$V$7:$V$148,0),MATCH($G205,幹材積成長量!$V$7:$X$7,0)))),0)</f>
        <v>0</v>
      </c>
      <c r="O205" s="187">
        <f>IFERROR(IF($F205="地位Ⅰ",INDEX(幹材積成長量!$S$7:$U$148,MATCH(【入力】吸収量・排出量算定シート!$H205+(O$17-$M$17),幹材積成長量!$S$7:$S$148,0),MATCH($G205,幹材積成長量!$S$7:$U$7,0)),IF($F205="地位Ⅲ",INDEX(幹材積成長量!$Y$7:$AA$148,MATCH(【入力】吸収量・排出量算定シート!$H205+(O$17-$M$17),幹材積成長量!$Y$7:$Y$148,0),MATCH($G205,幹材積成長量!$Y$7:$AA$7,0)),INDEX(幹材積成長量!$V$7:$X$148,MATCH(【入力】吸収量・排出量算定シート!$H205+(O$17-$M$17),幹材積成長量!$V$7:$V$148,0),MATCH($G205,幹材積成長量!$V$7:$X$7,0)))),0)</f>
        <v>0</v>
      </c>
      <c r="P205" s="187">
        <f>IFERROR(IF($F205="地位Ⅰ",INDEX(幹材積成長量!$S$7:$U$148,MATCH(【入力】吸収量・排出量算定シート!$H205+(P$17-$M$17),幹材積成長量!$S$7:$S$148,0),MATCH($G205,幹材積成長量!$S$7:$U$7,0)),IF($F205="地位Ⅲ",INDEX(幹材積成長量!$Y$7:$AA$148,MATCH(【入力】吸収量・排出量算定シート!$H205+(P$17-$M$17),幹材積成長量!$Y$7:$Y$148,0),MATCH($G205,幹材積成長量!$Y$7:$AA$7,0)),INDEX(幹材積成長量!$V$7:$X$148,MATCH(【入力】吸収量・排出量算定シート!$H205+(P$17-$M$17),幹材積成長量!$V$7:$V$148,0),MATCH($G205,幹材積成長量!$V$7:$X$7,0)))),0)</f>
        <v>0</v>
      </c>
      <c r="Q205" s="187">
        <f>IFERROR(IF($F205="地位Ⅰ",INDEX(幹材積成長量!$S$7:$U$148,MATCH(【入力】吸収量・排出量算定シート!$H205+(Q$17-$M$17),幹材積成長量!$S$7:$S$148,0),MATCH($G205,幹材積成長量!$S$7:$U$7,0)),IF($F205="地位Ⅲ",INDEX(幹材積成長量!$Y$7:$AA$148,MATCH(【入力】吸収量・排出量算定シート!$H205+(Q$17-$M$17),幹材積成長量!$Y$7:$Y$148,0),MATCH($G205,幹材積成長量!$Y$7:$AA$7,0)),INDEX(幹材積成長量!$V$7:$X$148,MATCH(【入力】吸収量・排出量算定シート!$H205+(Q$17-$M$17),幹材積成長量!$V$7:$V$148,0),MATCH($G205,幹材積成長量!$V$7:$X$7,0)))),0)</f>
        <v>0</v>
      </c>
      <c r="R205" s="187">
        <f>IFERROR(IF($F205="地位Ⅰ",INDEX(幹材積成長量!$S$7:$U$148,MATCH(【入力】吸収量・排出量算定シート!$H205+(R$17-$M$17),幹材積成長量!$S$7:$S$148,0),MATCH($G205,幹材積成長量!$S$7:$U$7,0)),IF($F205="地位Ⅲ",INDEX(幹材積成長量!$Y$7:$AA$148,MATCH(【入力】吸収量・排出量算定シート!$H205+(R$17-$M$17),幹材積成長量!$Y$7:$Y$148,0),MATCH($G205,幹材積成長量!$Y$7:$AA$7,0)),INDEX(幹材積成長量!$V$7:$X$148,MATCH(【入力】吸収量・排出量算定シート!$H205+(R$17-$M$17),幹材積成長量!$V$7:$V$148,0),MATCH($G205,幹材積成長量!$V$7:$X$7,0)))),0)</f>
        <v>0</v>
      </c>
      <c r="S205" s="187">
        <f>IFERROR(IF($F205="地位Ⅰ",INDEX(幹材積成長量!$S$7:$U$148,MATCH(【入力】吸収量・排出量算定シート!$H205+(S$17-$M$17),幹材積成長量!$S$7:$S$148,0),MATCH($G205,幹材積成長量!$S$7:$U$7,0)),IF($F205="地位Ⅲ",INDEX(幹材積成長量!$Y$7:$AA$148,MATCH(【入力】吸収量・排出量算定シート!$H205+(S$17-$M$17),幹材積成長量!$Y$7:$Y$148,0),MATCH($G205,幹材積成長量!$Y$7:$AA$7,0)),INDEX(幹材積成長量!$V$7:$X$148,MATCH(【入力】吸収量・排出量算定シート!$H205+(S$17-$M$17),幹材積成長量!$V$7:$V$148,0),MATCH($G205,幹材積成長量!$V$7:$X$7,0)))),0)</f>
        <v>0</v>
      </c>
      <c r="T205" s="187">
        <f>IFERROR(IF($F205="地位Ⅰ",INDEX(幹材積成長量!$S$7:$U$148,MATCH(【入力】吸収量・排出量算定シート!$H205+(T$17-$M$17),幹材積成長量!$S$7:$S$148,0),MATCH($G205,幹材積成長量!$S$7:$U$7,0)),IF($F205="地位Ⅲ",INDEX(幹材積成長量!$Y$7:$AA$148,MATCH(【入力】吸収量・排出量算定シート!$H205+(T$17-$M$17),幹材積成長量!$Y$7:$Y$148,0),MATCH($G205,幹材積成長量!$Y$7:$AA$7,0)),INDEX(幹材積成長量!$V$7:$X$148,MATCH(【入力】吸収量・排出量算定シート!$H205+(T$17-$M$17),幹材積成長量!$V$7:$V$148,0),MATCH($G205,幹材積成長量!$V$7:$X$7,0)))),0)</f>
        <v>0</v>
      </c>
      <c r="U205" s="187">
        <f>IFERROR(IF($F205="地位Ⅰ",INDEX(幹材積成長量!$S$7:$U$148,MATCH(【入力】吸収量・排出量算定シート!$H205+(U$17-$M$17),幹材積成長量!$S$7:$S$148,0),MATCH($G205,幹材積成長量!$S$7:$U$7,0)),IF($F205="地位Ⅲ",INDEX(幹材積成長量!$Y$7:$AA$148,MATCH(【入力】吸収量・排出量算定シート!$H205+(U$17-$M$17),幹材積成長量!$Y$7:$Y$148,0),MATCH($G205,幹材積成長量!$Y$7:$AA$7,0)),INDEX(幹材積成長量!$V$7:$X$148,MATCH(【入力】吸収量・排出量算定シート!$H205+(U$17-$M$17),幹材積成長量!$V$7:$V$148,0),MATCH($G205,幹材積成長量!$V$7:$X$7,0)))),0)</f>
        <v>0</v>
      </c>
      <c r="V205" s="187">
        <f>IFERROR(IF($F205="地位Ⅰ",INDEX(幹材積成長量!$S$7:$U$148,MATCH(【入力】吸収量・排出量算定シート!$H205+(V$17-$M$17),幹材積成長量!$S$7:$S$148,0),MATCH($G205,幹材積成長量!$S$7:$U$7,0)),IF($F205="地位Ⅲ",INDEX(幹材積成長量!$Y$7:$AA$148,MATCH(【入力】吸収量・排出量算定シート!$H205+(V$17-$M$17),幹材積成長量!$Y$7:$Y$148,0),MATCH($G205,幹材積成長量!$Y$7:$AA$7,0)),INDEX(幹材積成長量!$V$7:$X$148,MATCH(【入力】吸収量・排出量算定シート!$H205+(V$17-$M$17),幹材積成長量!$V$7:$V$148,0),MATCH($G205,幹材積成長量!$V$7:$X$7,0)))),0)</f>
        <v>0</v>
      </c>
      <c r="W205" s="187">
        <f>IFERROR(IF($F205="地位Ⅰ",INDEX(幹材積成長量!$S$7:$U$148,MATCH(【入力】吸収量・排出量算定シート!$H205+(W$17-$M$17),幹材積成長量!$S$7:$S$148,0),MATCH($G205,幹材積成長量!$S$7:$U$7,0)),IF($F205="地位Ⅲ",INDEX(幹材積成長量!$Y$7:$AA$148,MATCH(【入力】吸収量・排出量算定シート!$H205+(W$17-$M$17),幹材積成長量!$Y$7:$Y$148,0),MATCH($G205,幹材積成長量!$Y$7:$AA$7,0)),INDEX(幹材積成長量!$V$7:$X$148,MATCH(【入力】吸収量・排出量算定シート!$H205+(W$17-$M$17),幹材積成長量!$V$7:$V$148,0),MATCH($G205,幹材積成長量!$V$7:$X$7,0)))),0)</f>
        <v>0</v>
      </c>
      <c r="X205" s="187">
        <f>IFERROR(IF($F205="地位Ⅰ",INDEX(幹材積成長量!$S$7:$U$148,MATCH(【入力】吸収量・排出量算定シート!$H205+(X$17-$M$17),幹材積成長量!$S$7:$S$148,0),MATCH($G205,幹材積成長量!$S$7:$U$7,0)),IF($F205="地位Ⅲ",INDEX(幹材積成長量!$Y$7:$AA$148,MATCH(【入力】吸収量・排出量算定シート!$H205+(X$17-$M$17),幹材積成長量!$Y$7:$Y$148,0),MATCH($G205,幹材積成長量!$Y$7:$AA$7,0)),INDEX(幹材積成長量!$V$7:$X$148,MATCH(【入力】吸収量・排出量算定シート!$H205+(X$17-$M$17),幹材積成長量!$V$7:$V$148,0),MATCH($G205,幹材積成長量!$V$7:$X$7,0)))),0)</f>
        <v>0</v>
      </c>
      <c r="Y205" s="187">
        <f>IFERROR(IF($F205="地位Ⅰ",INDEX(幹材積成長量!$S$7:$U$148,MATCH(【入力】吸収量・排出量算定シート!$H205+(Y$17-$M$17),幹材積成長量!$S$7:$S$148,0),MATCH($G205,幹材積成長量!$S$7:$U$7,0)),IF($F205="地位Ⅲ",INDEX(幹材積成長量!$Y$7:$AA$148,MATCH(【入力】吸収量・排出量算定シート!$H205+(Y$17-$M$17),幹材積成長量!$Y$7:$Y$148,0),MATCH($G205,幹材積成長量!$Y$7:$AA$7,0)),INDEX(幹材積成長量!$V$7:$X$148,MATCH(【入力】吸収量・排出量算定シート!$H205+(Y$17-$M$17),幹材積成長量!$V$7:$V$148,0),MATCH($G205,幹材積成長量!$V$7:$X$7,0)))),0)</f>
        <v>0</v>
      </c>
      <c r="Z205" s="187">
        <f>IFERROR(IF($F205="地位Ⅰ",INDEX(幹材積成長量!$S$7:$U$148,MATCH(【入力】吸収量・排出量算定シート!$H205+(Z$17-$M$17),幹材積成長量!$S$7:$S$148,0),MATCH($G205,幹材積成長量!$S$7:$U$7,0)),IF($F205="地位Ⅲ",INDEX(幹材積成長量!$Y$7:$AA$148,MATCH(【入力】吸収量・排出量算定シート!$H205+(Z$17-$M$17),幹材積成長量!$Y$7:$Y$148,0),MATCH($G205,幹材積成長量!$Y$7:$AA$7,0)),INDEX(幹材積成長量!$V$7:$X$148,MATCH(【入力】吸収量・排出量算定シート!$H205+(Z$17-$M$17),幹材積成長量!$V$7:$V$148,0),MATCH($G205,幹材積成長量!$V$7:$X$7,0)))),0)</f>
        <v>0</v>
      </c>
      <c r="AA205" s="187">
        <f>IFERROR(IF($F205="地位Ⅰ",INDEX(幹材積成長量!$S$7:$U$148,MATCH(【入力】吸収量・排出量算定シート!$H205+(AA$17-$M$17),幹材積成長量!$S$7:$S$148,0),MATCH($G205,幹材積成長量!$S$7:$U$7,0)),IF($F205="地位Ⅲ",INDEX(幹材積成長量!$Y$7:$AA$148,MATCH(【入力】吸収量・排出量算定シート!$H205+(AA$17-$M$17),幹材積成長量!$Y$7:$Y$148,0),MATCH($G205,幹材積成長量!$Y$7:$AA$7,0)),INDEX(幹材積成長量!$V$7:$X$148,MATCH(【入力】吸収量・排出量算定シート!$H205+(AA$17-$M$17),幹材積成長量!$V$7:$V$148,0),MATCH($G205,幹材積成長量!$V$7:$X$7,0)))),0)</f>
        <v>0</v>
      </c>
      <c r="AB205" s="187">
        <f>IFERROR(IF($F205="地位Ⅰ",INDEX(幹材積成長量!$S$7:$U$148,MATCH(【入力】吸収量・排出量算定シート!$H205+(AB$17-$M$17),幹材積成長量!$S$7:$S$148,0),MATCH($G205,幹材積成長量!$S$7:$U$7,0)),IF($F205="地位Ⅲ",INDEX(幹材積成長量!$Y$7:$AA$148,MATCH(【入力】吸収量・排出量算定シート!$H205+(AB$17-$M$17),幹材積成長量!$Y$7:$Y$148,0),MATCH($G205,幹材積成長量!$Y$7:$AA$7,0)),INDEX(幹材積成長量!$V$7:$X$148,MATCH(【入力】吸収量・排出量算定シート!$H205+(AB$17-$M$17),幹材積成長量!$V$7:$V$148,0),MATCH($G205,幹材積成長量!$V$7:$X$7,0)))),0)</f>
        <v>0</v>
      </c>
      <c r="AC205" s="187">
        <f>IFERROR(IF($F205="地位Ⅰ",INDEX(幹材積成長量!$S$7:$U$148,MATCH(【入力】吸収量・排出量算定シート!$H205+(AC$17-$M$17),幹材積成長量!$S$7:$S$148,0),MATCH($G205,幹材積成長量!$S$7:$U$7,0)),IF($F205="地位Ⅲ",INDEX(幹材積成長量!$Y$7:$AA$148,MATCH(【入力】吸収量・排出量算定シート!$H205+(AC$17-$M$17),幹材積成長量!$Y$7:$Y$148,0),MATCH($G205,幹材積成長量!$Y$7:$AA$7,0)),INDEX(幹材積成長量!$V$7:$X$148,MATCH(【入力】吸収量・排出量算定シート!$H205+(AC$17-$M$17),幹材積成長量!$V$7:$V$148,0),MATCH($G205,幹材積成長量!$V$7:$X$7,0)))),0)</f>
        <v>0</v>
      </c>
      <c r="AD205" s="2">
        <f>IFERROR(INDEX('BEF（拡大係数）'!$A$4:$AO$154,MATCH(【入力】吸収量・排出量算定シート!$H205,'BEF（拡大係数）'!$A$4:$A$154,0),MATCH($G205,'BEF（拡大係数）'!$A$4:$AO$4,0)),0)</f>
        <v>0</v>
      </c>
      <c r="AE205" s="2">
        <f>IFERROR(INDEX('BEF（拡大係数）'!$A$4:$AO$154,MATCH(【入力】吸収量・排出量算定シート!$H205,'BEF（拡大係数）'!$A$4:$A$154,0),MATCH($G205,'BEF（拡大係数）'!$A$4:$AO$4,0)),0)</f>
        <v>0</v>
      </c>
      <c r="AF205" s="2">
        <f>IFERROR(INDEX('BEF（拡大係数）'!$A$4:$AO$154,MATCH(【入力】吸収量・排出量算定シート!$H205,'BEF（拡大係数）'!$A$4:$A$154,0),MATCH($G205,'BEF（拡大係数）'!$A$4:$AO$4,0)),0)</f>
        <v>0</v>
      </c>
      <c r="AG205" s="2">
        <f>IFERROR(INDEX('BEF（拡大係数）'!$A$4:$AO$154,MATCH(【入力】吸収量・排出量算定シート!$H205,'BEF（拡大係数）'!$A$4:$A$154,0),MATCH($G205,'BEF（拡大係数）'!$A$4:$AO$4,0)),0)</f>
        <v>0</v>
      </c>
      <c r="AH205" s="2">
        <f>IFERROR(INDEX('BEF（拡大係数）'!$A$4:$AO$154,MATCH(【入力】吸収量・排出量算定シート!$H205,'BEF（拡大係数）'!$A$4:$A$154,0),MATCH($G205,'BEF（拡大係数）'!$A$4:$AO$4,0)),0)</f>
        <v>0</v>
      </c>
      <c r="AI205" s="2">
        <f>IFERROR(INDEX('BEF（拡大係数）'!$A$4:$AO$154,MATCH(【入力】吸収量・排出量算定シート!$H205,'BEF（拡大係数）'!$A$4:$A$154,0),MATCH($G205,'BEF（拡大係数）'!$A$4:$AO$4,0)),0)</f>
        <v>0</v>
      </c>
      <c r="AJ205" s="2">
        <f>IFERROR(INDEX('BEF（拡大係数）'!$A$4:$AO$154,MATCH(【入力】吸収量・排出量算定シート!$H205,'BEF（拡大係数）'!$A$4:$A$154,0),MATCH($G205,'BEF（拡大係数）'!$A$4:$AO$4,0)),0)</f>
        <v>0</v>
      </c>
      <c r="AK205" s="2">
        <f>IFERROR(INDEX('BEF（拡大係数）'!$A$4:$AO$154,MATCH(【入力】吸収量・排出量算定シート!$H205,'BEF（拡大係数）'!$A$4:$A$154,0),MATCH($G205,'BEF（拡大係数）'!$A$4:$AO$4,0)),0)</f>
        <v>0</v>
      </c>
      <c r="AL205" s="2">
        <f>IFERROR(INDEX('BEF（拡大係数）'!$A$4:$AO$154,MATCH(【入力】吸収量・排出量算定シート!$H205,'BEF（拡大係数）'!$A$4:$A$154,0),MATCH($G205,'BEF（拡大係数）'!$A$4:$AO$4,0)),0)</f>
        <v>0</v>
      </c>
      <c r="AM205" s="2">
        <f>IFERROR(INDEX('BEF（拡大係数）'!$A$4:$AO$154,MATCH(【入力】吸収量・排出量算定シート!$H205,'BEF（拡大係数）'!$A$4:$A$154,0),MATCH($G205,'BEF（拡大係数）'!$A$4:$AO$4,0)),0)</f>
        <v>0</v>
      </c>
      <c r="AN205" s="2">
        <f>IFERROR(INDEX('BEF（拡大係数）'!$A$4:$AO$154,MATCH(【入力】吸収量・排出量算定シート!$H205,'BEF（拡大係数）'!$A$4:$A$154,0),MATCH($G205,'BEF（拡大係数）'!$A$4:$AO$4,0)),0)</f>
        <v>0</v>
      </c>
      <c r="AO205" s="2">
        <f>IFERROR(INDEX('BEF（拡大係数）'!$A$4:$AO$154,MATCH(【入力】吸収量・排出量算定シート!$H205,'BEF（拡大係数）'!$A$4:$A$154,0),MATCH($G205,'BEF（拡大係数）'!$A$4:$AO$4,0)),0)</f>
        <v>0</v>
      </c>
      <c r="AP205" s="2">
        <f>IFERROR(INDEX('BEF（拡大係数）'!$A$4:$AO$154,MATCH(【入力】吸収量・排出量算定シート!$H205,'BEF（拡大係数）'!$A$4:$A$154,0),MATCH($G205,'BEF（拡大係数）'!$A$4:$AO$4,0)),0)</f>
        <v>0</v>
      </c>
      <c r="AQ205" s="2">
        <f>IFERROR(INDEX('BEF（拡大係数）'!$A$4:$AO$154,MATCH(【入力】吸収量・排出量算定シート!$H205,'BEF（拡大係数）'!$A$4:$A$154,0),MATCH($G205,'BEF（拡大係数）'!$A$4:$AO$4,0)),0)</f>
        <v>0</v>
      </c>
      <c r="AR205" s="2">
        <f>IFERROR(INDEX('BEF（拡大係数）'!$A$4:$AO$154,MATCH(【入力】吸収量・排出量算定シート!$H205,'BEF（拡大係数）'!$A$4:$A$154,0),MATCH($G205,'BEF（拡大係数）'!$A$4:$AO$4,0)),0)</f>
        <v>0</v>
      </c>
      <c r="AS205" s="2">
        <f>IFERROR(INDEX('BEF（拡大係数）'!$A$4:$AO$154,MATCH(【入力】吸収量・排出量算定シート!$H205,'BEF（拡大係数）'!$A$4:$A$154,0),MATCH($G205,'BEF（拡大係数）'!$A$4:$AO$4,0)),0)</f>
        <v>0</v>
      </c>
      <c r="AT205" s="2">
        <f>IFERROR(INDEX('BEF（拡大係数）'!$A$4:$AO$154,MATCH(【入力】吸収量・排出量算定シート!$H205,'BEF（拡大係数）'!$A$4:$A$154,0),MATCH($G205,'BEF（拡大係数）'!$A$4:$AO$4,0)),0)</f>
        <v>0</v>
      </c>
      <c r="AU205" s="2">
        <f>IFERROR(VLOOKUP($G205,パラメータ_オリジナル!$B$6:$G$45,4,FALSE),0)</f>
        <v>0</v>
      </c>
      <c r="AV205" s="2">
        <f>IFERROR(VLOOKUP($G205,パラメータ_オリジナル!$B$6:$G$45,5,FALSE),0)</f>
        <v>0</v>
      </c>
      <c r="AW205" s="2">
        <f>IFERROR(VLOOKUP($G205,パラメータ_オリジナル!$B$6:$G$45,6,FALSE),0)</f>
        <v>0</v>
      </c>
      <c r="AX205" s="125">
        <f t="shared" si="318"/>
        <v>0</v>
      </c>
      <c r="AY205" s="125">
        <f t="shared" si="319"/>
        <v>0</v>
      </c>
      <c r="AZ205" s="125">
        <f t="shared" si="320"/>
        <v>0</v>
      </c>
      <c r="BA205" s="125">
        <f t="shared" si="321"/>
        <v>0</v>
      </c>
      <c r="BB205" s="125">
        <f t="shared" si="322"/>
        <v>0</v>
      </c>
      <c r="BC205" s="125">
        <f t="shared" si="323"/>
        <v>0</v>
      </c>
      <c r="BD205" s="125">
        <f t="shared" si="324"/>
        <v>0</v>
      </c>
      <c r="BE205" s="125">
        <f t="shared" si="325"/>
        <v>0</v>
      </c>
      <c r="BF205" s="125">
        <f t="shared" si="326"/>
        <v>0</v>
      </c>
      <c r="BG205" s="125">
        <f t="shared" si="327"/>
        <v>0</v>
      </c>
      <c r="BH205" s="125">
        <f t="shared" si="328"/>
        <v>0</v>
      </c>
      <c r="BI205" s="125">
        <f t="shared" si="329"/>
        <v>0</v>
      </c>
      <c r="BJ205" s="125">
        <f t="shared" si="330"/>
        <v>0</v>
      </c>
      <c r="BK205" s="125">
        <f t="shared" si="331"/>
        <v>0</v>
      </c>
      <c r="BL205" s="125">
        <f t="shared" si="332"/>
        <v>0</v>
      </c>
      <c r="BM205" s="125">
        <f t="shared" si="333"/>
        <v>0</v>
      </c>
      <c r="BN205" s="125">
        <f t="shared" si="334"/>
        <v>0</v>
      </c>
      <c r="BO205" s="125">
        <f t="shared" si="335"/>
        <v>0</v>
      </c>
      <c r="BP205" s="125">
        <f t="shared" si="336"/>
        <v>0</v>
      </c>
      <c r="BQ205" s="125">
        <f t="shared" si="337"/>
        <v>0</v>
      </c>
      <c r="BR205" s="125">
        <f t="shared" si="338"/>
        <v>0</v>
      </c>
      <c r="BS205" s="125">
        <f t="shared" si="339"/>
        <v>0</v>
      </c>
      <c r="BT205" s="125">
        <f t="shared" si="340"/>
        <v>0</v>
      </c>
      <c r="BU205" s="125">
        <f t="shared" si="341"/>
        <v>0</v>
      </c>
      <c r="BV205" s="125">
        <f t="shared" si="342"/>
        <v>0</v>
      </c>
      <c r="BW205" s="125">
        <f t="shared" si="343"/>
        <v>0</v>
      </c>
      <c r="BX205" s="125">
        <f t="shared" si="344"/>
        <v>0</v>
      </c>
      <c r="BY205" s="125">
        <f t="shared" si="345"/>
        <v>0</v>
      </c>
      <c r="BZ205" s="125">
        <f t="shared" si="346"/>
        <v>0</v>
      </c>
      <c r="CA205" s="125">
        <f t="shared" si="347"/>
        <v>0</v>
      </c>
      <c r="CB205" s="125">
        <f t="shared" si="348"/>
        <v>0</v>
      </c>
      <c r="CC205" s="125">
        <f t="shared" si="349"/>
        <v>0</v>
      </c>
      <c r="CD205" s="125">
        <f t="shared" si="350"/>
        <v>0</v>
      </c>
      <c r="CE205" s="125">
        <f t="shared" si="351"/>
        <v>0</v>
      </c>
      <c r="CF205" s="2">
        <f>IFERROR(IF($F205="地位Ⅰ",INDEX(幹材積成長量!$I$7:$K$148,MATCH((【入力】吸収量・排出量算定シート!$H205+(【入力】吸収量・排出量算定シート!CF$17-【入力】吸収量・排出量算定シート!$CF$17)),幹材積成長量!$I$7:$I$148,0),MATCH(【入力】吸収量・排出量算定シート!$G205,幹材積成長量!$I$7:$K$7,0)),IF($F205="地位Ⅲ",INDEX(幹材積成長量!$O$7:$Q$148,MATCH((【入力】吸収量・排出量算定シート!$H205+(【入力】吸収量・排出量算定シート!CF$17-【入力】吸収量・排出量算定シート!$CF$17)),幹材積成長量!$O$7:$O$148,0),MATCH(【入力】吸収量・排出量算定シート!$G205,幹材積成長量!$O$7:$Q$7,0)),INDEX(幹材積成長量!$L$7:$N$148,MATCH((【入力】吸収量・排出量算定シート!$H205+(【入力】吸収量・排出量算定シート!CF$17-【入力】吸収量・排出量算定シート!$CF$17)),幹材積成長量!$L$7:$L$148,0),MATCH(【入力】吸収量・排出量算定シート!$G205,幹材積成長量!$L$7:$N$7,0)))),0)</f>
        <v>0</v>
      </c>
      <c r="CG205" s="2">
        <f>IFERROR(IF($F205="地位Ⅰ",INDEX(幹材積成長量!$I$7:$K$148,MATCH((【入力】吸収量・排出量算定シート!$H205+(【入力】吸収量・排出量算定シート!CG$17-【入力】吸収量・排出量算定シート!$CF$17)),幹材積成長量!$I$7:$I$148,0),MATCH(【入力】吸収量・排出量算定シート!$G205,幹材積成長量!$I$7:$K$7,0)),IF($F205="地位Ⅲ",INDEX(幹材積成長量!$O$7:$Q$148,MATCH((【入力】吸収量・排出量算定シート!$H205+(【入力】吸収量・排出量算定シート!CG$17-【入力】吸収量・排出量算定シート!$CF$17)),幹材積成長量!$O$7:$O$148,0),MATCH(【入力】吸収量・排出量算定シート!$G205,幹材積成長量!$O$7:$Q$7,0)),INDEX(幹材積成長量!$L$7:$N$148,MATCH((【入力】吸収量・排出量算定シート!$H205+(【入力】吸収量・排出量算定シート!CG$17-【入力】吸収量・排出量算定シート!$CF$17)),幹材積成長量!$L$7:$L$148,0),MATCH(【入力】吸収量・排出量算定シート!$G205,幹材積成長量!$L$7:$N$7,0)))),0)</f>
        <v>0</v>
      </c>
      <c r="CH205" s="2">
        <f>IFERROR(IF($F205="地位Ⅰ",INDEX(幹材積成長量!$I$7:$K$148,MATCH((【入力】吸収量・排出量算定シート!$H205+(【入力】吸収量・排出量算定シート!CH$17-【入力】吸収量・排出量算定シート!$CF$17)),幹材積成長量!$I$7:$I$148,0),MATCH(【入力】吸収量・排出量算定シート!$G205,幹材積成長量!$I$7:$K$7,0)),IF($F205="地位Ⅲ",INDEX(幹材積成長量!$O$7:$Q$148,MATCH((【入力】吸収量・排出量算定シート!$H205+(【入力】吸収量・排出量算定シート!CH$17-【入力】吸収量・排出量算定シート!$CF$17)),幹材積成長量!$O$7:$O$148,0),MATCH(【入力】吸収量・排出量算定シート!$G205,幹材積成長量!$O$7:$Q$7,0)),INDEX(幹材積成長量!$L$7:$N$148,MATCH((【入力】吸収量・排出量算定シート!$H205+(【入力】吸収量・排出量算定シート!CH$17-【入力】吸収量・排出量算定シート!$CF$17)),幹材積成長量!$L$7:$L$148,0),MATCH(【入力】吸収量・排出量算定シート!$G205,幹材積成長量!$L$7:$N$7,0)))),0)</f>
        <v>0</v>
      </c>
      <c r="CI205" s="2">
        <f>IFERROR(IF($F205="地位Ⅰ",INDEX(幹材積成長量!$I$7:$K$148,MATCH((【入力】吸収量・排出量算定シート!$H205+(【入力】吸収量・排出量算定シート!CI$17-【入力】吸収量・排出量算定シート!$CF$17)),幹材積成長量!$I$7:$I$148,0),MATCH(【入力】吸収量・排出量算定シート!$G205,幹材積成長量!$I$7:$K$7,0)),IF($F205="地位Ⅲ",INDEX(幹材積成長量!$O$7:$Q$148,MATCH((【入力】吸収量・排出量算定シート!$H205+(【入力】吸収量・排出量算定シート!CI$17-【入力】吸収量・排出量算定シート!$CF$17)),幹材積成長量!$O$7:$O$148,0),MATCH(【入力】吸収量・排出量算定シート!$G205,幹材積成長量!$O$7:$Q$7,0)),INDEX(幹材積成長量!$L$7:$N$148,MATCH((【入力】吸収量・排出量算定シート!$H205+(【入力】吸収量・排出量算定シート!CI$17-【入力】吸収量・排出量算定シート!$CF$17)),幹材積成長量!$L$7:$L$148,0),MATCH(【入力】吸収量・排出量算定シート!$G205,幹材積成長量!$L$7:$N$7,0)))),0)</f>
        <v>0</v>
      </c>
      <c r="CJ205" s="2">
        <f>IFERROR(IF($F205="地位Ⅰ",INDEX(幹材積成長量!$I$7:$K$148,MATCH((【入力】吸収量・排出量算定シート!$H205+(【入力】吸収量・排出量算定シート!CJ$17-【入力】吸収量・排出量算定シート!$CF$17)),幹材積成長量!$I$7:$I$148,0),MATCH(【入力】吸収量・排出量算定シート!$G205,幹材積成長量!$I$7:$K$7,0)),IF($F205="地位Ⅲ",INDEX(幹材積成長量!$O$7:$Q$148,MATCH((【入力】吸収量・排出量算定シート!$H205+(【入力】吸収量・排出量算定シート!CJ$17-【入力】吸収量・排出量算定シート!$CF$17)),幹材積成長量!$O$7:$O$148,0),MATCH(【入力】吸収量・排出量算定シート!$G205,幹材積成長量!$O$7:$Q$7,0)),INDEX(幹材積成長量!$L$7:$N$148,MATCH((【入力】吸収量・排出量算定シート!$H205+(【入力】吸収量・排出量算定シート!CJ$17-【入力】吸収量・排出量算定シート!$CF$17)),幹材積成長量!$L$7:$L$148,0),MATCH(【入力】吸収量・排出量算定シート!$G205,幹材積成長量!$L$7:$N$7,0)))),0)</f>
        <v>0</v>
      </c>
      <c r="CK205" s="2">
        <f>IFERROR(IF($F205="地位Ⅰ",INDEX(幹材積成長量!$I$7:$K$148,MATCH((【入力】吸収量・排出量算定シート!$H205+(【入力】吸収量・排出量算定シート!CK$17-【入力】吸収量・排出量算定シート!$CF$17)),幹材積成長量!$I$7:$I$148,0),MATCH(【入力】吸収量・排出量算定シート!$G205,幹材積成長量!$I$7:$K$7,0)),IF($F205="地位Ⅲ",INDEX(幹材積成長量!$O$7:$Q$148,MATCH((【入力】吸収量・排出量算定シート!$H205+(【入力】吸収量・排出量算定シート!CK$17-【入力】吸収量・排出量算定シート!$CF$17)),幹材積成長量!$O$7:$O$148,0),MATCH(【入力】吸収量・排出量算定シート!$G205,幹材積成長量!$O$7:$Q$7,0)),INDEX(幹材積成長量!$L$7:$N$148,MATCH((【入力】吸収量・排出量算定シート!$H205+(【入力】吸収量・排出量算定シート!CK$17-【入力】吸収量・排出量算定シート!$CF$17)),幹材積成長量!$L$7:$L$148,0),MATCH(【入力】吸収量・排出量算定シート!$G205,幹材積成長量!$L$7:$N$7,0)))),0)</f>
        <v>0</v>
      </c>
      <c r="CL205" s="2">
        <f>IFERROR(IF($F205="地位Ⅰ",INDEX(幹材積成長量!$I$7:$K$148,MATCH((【入力】吸収量・排出量算定シート!$H205+(【入力】吸収量・排出量算定シート!CL$17-【入力】吸収量・排出量算定シート!$CF$17)),幹材積成長量!$I$7:$I$148,0),MATCH(【入力】吸収量・排出量算定シート!$G205,幹材積成長量!$I$7:$K$7,0)),IF($F205="地位Ⅲ",INDEX(幹材積成長量!$O$7:$Q$148,MATCH((【入力】吸収量・排出量算定シート!$H205+(【入力】吸収量・排出量算定シート!CL$17-【入力】吸収量・排出量算定シート!$CF$17)),幹材積成長量!$O$7:$O$148,0),MATCH(【入力】吸収量・排出量算定シート!$G205,幹材積成長量!$O$7:$Q$7,0)),INDEX(幹材積成長量!$L$7:$N$148,MATCH((【入力】吸収量・排出量算定シート!$H205+(【入力】吸収量・排出量算定シート!CL$17-【入力】吸収量・排出量算定シート!$CF$17)),幹材積成長量!$L$7:$L$148,0),MATCH(【入力】吸収量・排出量算定シート!$G205,幹材積成長量!$L$7:$N$7,0)))),0)</f>
        <v>0</v>
      </c>
      <c r="CM205" s="2">
        <f>IFERROR(IF($F205="地位Ⅰ",INDEX(幹材積成長量!$I$7:$K$148,MATCH((【入力】吸収量・排出量算定シート!$H205+(【入力】吸収量・排出量算定シート!CM$17-【入力】吸収量・排出量算定シート!$CF$17)),幹材積成長量!$I$7:$I$148,0),MATCH(【入力】吸収量・排出量算定シート!$G205,幹材積成長量!$I$7:$K$7,0)),IF($F205="地位Ⅲ",INDEX(幹材積成長量!$O$7:$Q$148,MATCH((【入力】吸収量・排出量算定シート!$H205+(【入力】吸収量・排出量算定シート!CM$17-【入力】吸収量・排出量算定シート!$CF$17)),幹材積成長量!$O$7:$O$148,0),MATCH(【入力】吸収量・排出量算定シート!$G205,幹材積成長量!$O$7:$Q$7,0)),INDEX(幹材積成長量!$L$7:$N$148,MATCH((【入力】吸収量・排出量算定シート!$H205+(【入力】吸収量・排出量算定シート!CM$17-【入力】吸収量・排出量算定シート!$CF$17)),幹材積成長量!$L$7:$L$148,0),MATCH(【入力】吸収量・排出量算定シート!$G205,幹材積成長量!$L$7:$N$7,0)))),0)</f>
        <v>0</v>
      </c>
      <c r="CN205" s="2">
        <f>IFERROR(IF($F205="地位Ⅰ",INDEX(幹材積成長量!$I$7:$K$148,MATCH((【入力】吸収量・排出量算定シート!$H205+(【入力】吸収量・排出量算定シート!CN$17-【入力】吸収量・排出量算定シート!$CF$17)),幹材積成長量!$I$7:$I$148,0),MATCH(【入力】吸収量・排出量算定シート!$G205,幹材積成長量!$I$7:$K$7,0)),IF($F205="地位Ⅲ",INDEX(幹材積成長量!$O$7:$Q$148,MATCH((【入力】吸収量・排出量算定シート!$H205+(【入力】吸収量・排出量算定シート!CN$17-【入力】吸収量・排出量算定シート!$CF$17)),幹材積成長量!$O$7:$O$148,0),MATCH(【入力】吸収量・排出量算定シート!$G205,幹材積成長量!$O$7:$Q$7,0)),INDEX(幹材積成長量!$L$7:$N$148,MATCH((【入力】吸収量・排出量算定シート!$H205+(【入力】吸収量・排出量算定シート!CN$17-【入力】吸収量・排出量算定シート!$CF$17)),幹材積成長量!$L$7:$L$148,0),MATCH(【入力】吸収量・排出量算定シート!$G205,幹材積成長量!$L$7:$N$7,0)))),0)</f>
        <v>0</v>
      </c>
      <c r="CO205" s="2">
        <f>IFERROR(IF($F205="地位Ⅰ",INDEX(幹材積成長量!$I$7:$K$148,MATCH((【入力】吸収量・排出量算定シート!$H205+(【入力】吸収量・排出量算定シート!CO$17-【入力】吸収量・排出量算定シート!$CF$17)),幹材積成長量!$I$7:$I$148,0),MATCH(【入力】吸収量・排出量算定シート!$G205,幹材積成長量!$I$7:$K$7,0)),IF($F205="地位Ⅲ",INDEX(幹材積成長量!$O$7:$Q$148,MATCH((【入力】吸収量・排出量算定シート!$H205+(【入力】吸収量・排出量算定シート!CO$17-【入力】吸収量・排出量算定シート!$CF$17)),幹材積成長量!$O$7:$O$148,0),MATCH(【入力】吸収量・排出量算定シート!$G205,幹材積成長量!$O$7:$Q$7,0)),INDEX(幹材積成長量!$L$7:$N$148,MATCH((【入力】吸収量・排出量算定シート!$H205+(【入力】吸収量・排出量算定シート!CO$17-【入力】吸収量・排出量算定シート!$CF$17)),幹材積成長量!$L$7:$L$148,0),MATCH(【入力】吸収量・排出量算定シート!$G205,幹材積成長量!$L$7:$N$7,0)))),0)</f>
        <v>0</v>
      </c>
      <c r="CP205" s="2">
        <f>IFERROR(IF($F205="地位Ⅰ",INDEX(幹材積成長量!$I$7:$K$148,MATCH((【入力】吸収量・排出量算定シート!$H205+(【入力】吸収量・排出量算定シート!CP$17-【入力】吸収量・排出量算定シート!$CF$17)),幹材積成長量!$I$7:$I$148,0),MATCH(【入力】吸収量・排出量算定シート!$G205,幹材積成長量!$I$7:$K$7,0)),IF($F205="地位Ⅲ",INDEX(幹材積成長量!$O$7:$Q$148,MATCH((【入力】吸収量・排出量算定シート!$H205+(【入力】吸収量・排出量算定シート!CP$17-【入力】吸収量・排出量算定シート!$CF$17)),幹材積成長量!$O$7:$O$148,0),MATCH(【入力】吸収量・排出量算定シート!$G205,幹材積成長量!$O$7:$Q$7,0)),INDEX(幹材積成長量!$L$7:$N$148,MATCH((【入力】吸収量・排出量算定シート!$H205+(【入力】吸収量・排出量算定シート!CP$17-【入力】吸収量・排出量算定シート!$CF$17)),幹材積成長量!$L$7:$L$148,0),MATCH(【入力】吸収量・排出量算定シート!$G205,幹材積成長量!$L$7:$N$7,0)))),0)</f>
        <v>0</v>
      </c>
      <c r="CQ205" s="2">
        <f>IFERROR(IF($F205="地位Ⅰ",INDEX(幹材積成長量!$I$7:$K$148,MATCH((【入力】吸収量・排出量算定シート!$H205+(【入力】吸収量・排出量算定シート!CQ$17-【入力】吸収量・排出量算定シート!$CF$17)),幹材積成長量!$I$7:$I$148,0),MATCH(【入力】吸収量・排出量算定シート!$G205,幹材積成長量!$I$7:$K$7,0)),IF($F205="地位Ⅲ",INDEX(幹材積成長量!$O$7:$Q$148,MATCH((【入力】吸収量・排出量算定シート!$H205+(【入力】吸収量・排出量算定シート!CQ$17-【入力】吸収量・排出量算定シート!$CF$17)),幹材積成長量!$O$7:$O$148,0),MATCH(【入力】吸収量・排出量算定シート!$G205,幹材積成長量!$O$7:$Q$7,0)),INDEX(幹材積成長量!$L$7:$N$148,MATCH((【入力】吸収量・排出量算定シート!$H205+(【入力】吸収量・排出量算定シート!CQ$17-【入力】吸収量・排出量算定シート!$CF$17)),幹材積成長量!$L$7:$L$148,0),MATCH(【入力】吸収量・排出量算定シート!$G205,幹材積成長量!$L$7:$N$7,0)))),0)</f>
        <v>0</v>
      </c>
      <c r="CR205" s="2">
        <f>IFERROR(IF($F205="地位Ⅰ",INDEX(幹材積成長量!$I$7:$K$148,MATCH((【入力】吸収量・排出量算定シート!$H205+(【入力】吸収量・排出量算定シート!CR$17-【入力】吸収量・排出量算定シート!$CF$17)),幹材積成長量!$I$7:$I$148,0),MATCH(【入力】吸収量・排出量算定シート!$G205,幹材積成長量!$I$7:$K$7,0)),IF($F205="地位Ⅲ",INDEX(幹材積成長量!$O$7:$Q$148,MATCH((【入力】吸収量・排出量算定シート!$H205+(【入力】吸収量・排出量算定シート!CR$17-【入力】吸収量・排出量算定シート!$CF$17)),幹材積成長量!$O$7:$O$148,0),MATCH(【入力】吸収量・排出量算定シート!$G205,幹材積成長量!$O$7:$Q$7,0)),INDEX(幹材積成長量!$L$7:$N$148,MATCH((【入力】吸収量・排出量算定シート!$H205+(【入力】吸収量・排出量算定シート!CR$17-【入力】吸収量・排出量算定シート!$CF$17)),幹材積成長量!$L$7:$L$148,0),MATCH(【入力】吸収量・排出量算定シート!$G205,幹材積成長量!$L$7:$N$7,0)))),0)</f>
        <v>0</v>
      </c>
      <c r="CS205" s="2">
        <f>IFERROR(IF($F205="地位Ⅰ",INDEX(幹材積成長量!$I$7:$K$148,MATCH((【入力】吸収量・排出量算定シート!$H205+(【入力】吸収量・排出量算定シート!CS$17-【入力】吸収量・排出量算定シート!$CF$17)),幹材積成長量!$I$7:$I$148,0),MATCH(【入力】吸収量・排出量算定シート!$G205,幹材積成長量!$I$7:$K$7,0)),IF($F205="地位Ⅲ",INDEX(幹材積成長量!$O$7:$Q$148,MATCH((【入力】吸収量・排出量算定シート!$H205+(【入力】吸収量・排出量算定シート!CS$17-【入力】吸収量・排出量算定シート!$CF$17)),幹材積成長量!$O$7:$O$148,0),MATCH(【入力】吸収量・排出量算定シート!$G205,幹材積成長量!$O$7:$Q$7,0)),INDEX(幹材積成長量!$L$7:$N$148,MATCH((【入力】吸収量・排出量算定シート!$H205+(【入力】吸収量・排出量算定シート!CS$17-【入力】吸収量・排出量算定シート!$CF$17)),幹材積成長量!$L$7:$L$148,0),MATCH(【入力】吸収量・排出量算定シート!$G205,幹材積成長量!$L$7:$N$7,0)))),0)</f>
        <v>0</v>
      </c>
      <c r="CT205" s="2">
        <f>IFERROR(IF($F205="地位Ⅰ",INDEX(幹材積成長量!$I$7:$K$148,MATCH((【入力】吸収量・排出量算定シート!$H205+(【入力】吸収量・排出量算定シート!CT$17-【入力】吸収量・排出量算定シート!$CF$17)),幹材積成長量!$I$7:$I$148,0),MATCH(【入力】吸収量・排出量算定シート!$G205,幹材積成長量!$I$7:$K$7,0)),IF($F205="地位Ⅲ",INDEX(幹材積成長量!$O$7:$Q$148,MATCH((【入力】吸収量・排出量算定シート!$H205+(【入力】吸収量・排出量算定シート!CT$17-【入力】吸収量・排出量算定シート!$CF$17)),幹材積成長量!$O$7:$O$148,0),MATCH(【入力】吸収量・排出量算定シート!$G205,幹材積成長量!$O$7:$Q$7,0)),INDEX(幹材積成長量!$L$7:$N$148,MATCH((【入力】吸収量・排出量算定シート!$H205+(【入力】吸収量・排出量算定シート!CT$17-【入力】吸収量・排出量算定シート!$CF$17)),幹材積成長量!$L$7:$L$148,0),MATCH(【入力】吸収量・排出量算定シート!$G205,幹材積成長量!$L$7:$N$7,0)))),0)</f>
        <v>0</v>
      </c>
      <c r="CU205" s="2">
        <f>IFERROR(IF($F205="地位Ⅰ",INDEX(幹材積成長量!$I$7:$K$148,MATCH((【入力】吸収量・排出量算定シート!$H205+(【入力】吸収量・排出量算定シート!CU$17-【入力】吸収量・排出量算定シート!$CF$17)),幹材積成長量!$I$7:$I$148,0),MATCH(【入力】吸収量・排出量算定シート!$G205,幹材積成長量!$I$7:$K$7,0)),IF($F205="地位Ⅲ",INDEX(幹材積成長量!$O$7:$Q$148,MATCH((【入力】吸収量・排出量算定シート!$H205+(【入力】吸収量・排出量算定シート!CU$17-【入力】吸収量・排出量算定シート!$CF$17)),幹材積成長量!$O$7:$O$148,0),MATCH(【入力】吸収量・排出量算定シート!$G205,幹材積成長量!$O$7:$Q$7,0)),INDEX(幹材積成長量!$L$7:$N$148,MATCH((【入力】吸収量・排出量算定シート!$H205+(【入力】吸収量・排出量算定シート!CU$17-【入力】吸収量・排出量算定シート!$CF$17)),幹材積成長量!$L$7:$L$148,0),MATCH(【入力】吸収量・排出量算定シート!$G205,幹材積成長量!$L$7:$N$7,0)))),0)</f>
        <v>0</v>
      </c>
      <c r="CV205" s="2">
        <f>IFERROR(IF($F205="地位Ⅰ",INDEX(幹材積成長量!$I$7:$K$148,MATCH((【入力】吸収量・排出量算定シート!$H205+(【入力】吸収量・排出量算定シート!CV$17-【入力】吸収量・排出量算定シート!$CF$17)),幹材積成長量!$I$7:$I$148,0),MATCH(【入力】吸収量・排出量算定シート!$G205,幹材積成長量!$I$7:$K$7,0)),IF($F205="地位Ⅲ",INDEX(幹材積成長量!$O$7:$Q$148,MATCH((【入力】吸収量・排出量算定シート!$H205+(【入力】吸収量・排出量算定シート!CV$17-【入力】吸収量・排出量算定シート!$CF$17)),幹材積成長量!$O$7:$O$148,0),MATCH(【入力】吸収量・排出量算定シート!$G205,幹材積成長量!$O$7:$Q$7,0)),INDEX(幹材積成長量!$L$7:$N$148,MATCH((【入力】吸収量・排出量算定シート!$H205+(【入力】吸収量・排出量算定シート!CV$17-【入力】吸収量・排出量算定シート!$CF$17)),幹材積成長量!$L$7:$L$148,0),MATCH(【入力】吸収量・排出量算定シート!$G205,幹材積成長量!$L$7:$N$7,0)))),0)</f>
        <v>0</v>
      </c>
      <c r="CW205" s="2">
        <f t="shared" si="352"/>
        <v>0</v>
      </c>
      <c r="CX205" s="2">
        <f t="shared" si="353"/>
        <v>0</v>
      </c>
      <c r="CY205" s="2">
        <f t="shared" si="354"/>
        <v>0</v>
      </c>
      <c r="CZ205" s="2">
        <f t="shared" si="355"/>
        <v>0</v>
      </c>
      <c r="DA205" s="2">
        <f t="shared" si="356"/>
        <v>0</v>
      </c>
      <c r="DB205" s="2">
        <f t="shared" si="357"/>
        <v>0</v>
      </c>
      <c r="DC205" s="2">
        <f t="shared" si="358"/>
        <v>0</v>
      </c>
      <c r="DD205" s="2">
        <f t="shared" si="359"/>
        <v>0</v>
      </c>
      <c r="DE205" s="2">
        <f t="shared" si="360"/>
        <v>0</v>
      </c>
      <c r="DF205" s="2">
        <f t="shared" si="361"/>
        <v>0</v>
      </c>
      <c r="DG205" s="2">
        <f t="shared" si="362"/>
        <v>0</v>
      </c>
      <c r="DH205" s="2">
        <f t="shared" si="363"/>
        <v>0</v>
      </c>
      <c r="DI205" s="2">
        <f t="shared" si="364"/>
        <v>0</v>
      </c>
      <c r="DJ205" s="2">
        <f t="shared" si="365"/>
        <v>0</v>
      </c>
      <c r="DK205" s="2">
        <f t="shared" si="366"/>
        <v>0</v>
      </c>
      <c r="DL205" s="2">
        <f t="shared" si="367"/>
        <v>0</v>
      </c>
      <c r="DM205" s="2">
        <f t="shared" si="368"/>
        <v>0</v>
      </c>
      <c r="DN205" s="187">
        <f>IFERROR(IF($F205="地位Ⅰ",INDEX(幹材積成長量!$AE$7:$AG$14,8,MATCH(【入力】吸収量・排出量算定シート!$G205,幹材積成長量!$AE$7:$AG$7,0)),IF($F205="地位Ⅲ",INDEX(幹材積成長量!$AK$7:$AM$14,8,MATCH(【入力】吸収量・排出量算定シート!$G205,幹材積成長量!$AK$7:$AM$7,0)),INDEX(幹材積成長量!$AH$7:$AJ$14,8,MATCH(【入力】吸収量・排出量算定シート!$G205,幹材積成長量!$AH$7:$AJ$7,0)))),0)</f>
        <v>0</v>
      </c>
      <c r="DO205" s="187">
        <f>IFERROR(IF($F205="地位Ⅰ",INDEX(幹材積成長量!$AE$7:$AG$14,8,MATCH(【入力】吸収量・排出量算定シート!$G205,幹材積成長量!$AE$7:$AG$7,0)),IF($F205="地位Ⅲ",INDEX(幹材積成長量!$AK$7:$AM$14,8,MATCH(【入力】吸収量・排出量算定シート!$G205,幹材積成長量!$AK$7:$AM$7,0)),INDEX(幹材積成長量!$AH$7:$AJ$14,8,MATCH(【入力】吸収量・排出量算定シート!$G205,幹材積成長量!$AH$7:$AJ$7,0)))),0)</f>
        <v>0</v>
      </c>
      <c r="DP205" s="187">
        <f>IFERROR(IF($F205="地位Ⅰ",INDEX(幹材積成長量!$AE$7:$AG$14,8,MATCH(【入力】吸収量・排出量算定シート!$G205,幹材積成長量!$AE$7:$AG$7,0)),IF($F205="地位Ⅲ",INDEX(幹材積成長量!$AK$7:$AM$14,8,MATCH(【入力】吸収量・排出量算定シート!$G205,幹材積成長量!$AK$7:$AM$7,0)),INDEX(幹材積成長量!$AH$7:$AJ$14,8,MATCH(【入力】吸収量・排出量算定シート!$G205,幹材積成長量!$AH$7:$AJ$7,0)))),0)</f>
        <v>0</v>
      </c>
      <c r="DQ205" s="187">
        <f>IFERROR(IF($F205="地位Ⅰ",INDEX(幹材積成長量!$AE$7:$AG$14,8,MATCH(【入力】吸収量・排出量算定シート!$G205,幹材積成長量!$AE$7:$AG$7,0)),IF($F205="地位Ⅲ",INDEX(幹材積成長量!$AK$7:$AM$14,8,MATCH(【入力】吸収量・排出量算定シート!$G205,幹材積成長量!$AK$7:$AM$7,0)),INDEX(幹材積成長量!$AH$7:$AJ$14,8,MATCH(【入力】吸収量・排出量算定シート!$G205,幹材積成長量!$AH$7:$AJ$7,0)))),0)</f>
        <v>0</v>
      </c>
      <c r="DR205" s="187">
        <f>IFERROR(IF($F205="地位Ⅰ",INDEX(幹材積成長量!$AE$7:$AG$14,8,MATCH(【入力】吸収量・排出量算定シート!$G205,幹材積成長量!$AE$7:$AG$7,0)),IF($F205="地位Ⅲ",INDEX(幹材積成長量!$AK$7:$AM$14,8,MATCH(【入力】吸収量・排出量算定シート!$G205,幹材積成長量!$AK$7:$AM$7,0)),INDEX(幹材積成長量!$AH$7:$AJ$14,8,MATCH(【入力】吸収量・排出量算定シート!$G205,幹材積成長量!$AH$7:$AJ$7,0)))),0)</f>
        <v>0</v>
      </c>
      <c r="DS205" s="187">
        <f>IFERROR(IF($F205="地位Ⅰ",INDEX(幹材積成長量!$AE$7:$AG$14,8,MATCH(【入力】吸収量・排出量算定シート!$G205,幹材積成長量!$AE$7:$AG$7,0)),IF($F205="地位Ⅲ",INDEX(幹材積成長量!$AK$7:$AM$14,8,MATCH(【入力】吸収量・排出量算定シート!$G205,幹材積成長量!$AK$7:$AM$7,0)),INDEX(幹材積成長量!$AH$7:$AJ$14,8,MATCH(【入力】吸収量・排出量算定シート!$G205,幹材積成長量!$AH$7:$AJ$7,0)))),0)</f>
        <v>0</v>
      </c>
      <c r="DT205" s="187">
        <f>IFERROR(IF($F205="地位Ⅰ",INDEX(幹材積成長量!$AE$7:$AG$14,8,MATCH(【入力】吸収量・排出量算定シート!$G205,幹材積成長量!$AE$7:$AG$7,0)),IF($F205="地位Ⅲ",INDEX(幹材積成長量!$AK$7:$AM$14,8,MATCH(【入力】吸収量・排出量算定シート!$G205,幹材積成長量!$AK$7:$AM$7,0)),INDEX(幹材積成長量!$AH$7:$AJ$14,8,MATCH(【入力】吸収量・排出量算定シート!$G205,幹材積成長量!$AH$7:$AJ$7,0)))),0)</f>
        <v>0</v>
      </c>
      <c r="DU205" s="187">
        <f>IFERROR(IF($F205="地位Ⅰ",INDEX(幹材積成長量!$AE$7:$AG$14,8,MATCH(【入力】吸収量・排出量算定シート!$G205,幹材積成長量!$AE$7:$AG$7,0)),IF($F205="地位Ⅲ",INDEX(幹材積成長量!$AK$7:$AM$14,8,MATCH(【入力】吸収量・排出量算定シート!$G205,幹材積成長量!$AK$7:$AM$7,0)),INDEX(幹材積成長量!$AH$7:$AJ$14,8,MATCH(【入力】吸収量・排出量算定シート!$G205,幹材積成長量!$AH$7:$AJ$7,0)))),0)</f>
        <v>0</v>
      </c>
      <c r="DV205" s="187">
        <f>IFERROR(IF($F205="地位Ⅰ",INDEX(幹材積成長量!$AE$7:$AG$14,8,MATCH(【入力】吸収量・排出量算定シート!$G205,幹材積成長量!$AE$7:$AG$7,0)),IF($F205="地位Ⅲ",INDEX(幹材積成長量!$AK$7:$AM$14,8,MATCH(【入力】吸収量・排出量算定シート!$G205,幹材積成長量!$AK$7:$AM$7,0)),INDEX(幹材積成長量!$AH$7:$AJ$14,8,MATCH(【入力】吸収量・排出量算定シート!$G205,幹材積成長量!$AH$7:$AJ$7,0)))),0)</f>
        <v>0</v>
      </c>
      <c r="DW205" s="187">
        <f>IFERROR(IF($F205="地位Ⅰ",INDEX(幹材積成長量!$AE$7:$AG$14,8,MATCH(【入力】吸収量・排出量算定シート!$G205,幹材積成長量!$AE$7:$AG$7,0)),IF($F205="地位Ⅲ",INDEX(幹材積成長量!$AK$7:$AM$14,8,MATCH(【入力】吸収量・排出量算定シート!$G205,幹材積成長量!$AK$7:$AM$7,0)),INDEX(幹材積成長量!$AH$7:$AJ$14,8,MATCH(【入力】吸収量・排出量算定シート!$G205,幹材積成長量!$AH$7:$AJ$7,0)))),0)</f>
        <v>0</v>
      </c>
      <c r="DX205" s="187">
        <f>IFERROR(IF($F205="地位Ⅰ",INDEX(幹材積成長量!$AE$7:$AG$14,8,MATCH(【入力】吸収量・排出量算定シート!$G205,幹材積成長量!$AE$7:$AG$7,0)),IF($F205="地位Ⅲ",INDEX(幹材積成長量!$AK$7:$AM$14,8,MATCH(【入力】吸収量・排出量算定シート!$G205,幹材積成長量!$AK$7:$AM$7,0)),INDEX(幹材積成長量!$AH$7:$AJ$14,8,MATCH(【入力】吸収量・排出量算定シート!$G205,幹材積成長量!$AH$7:$AJ$7,0)))),0)</f>
        <v>0</v>
      </c>
      <c r="DY205" s="187">
        <f>IFERROR(IF($F205="地位Ⅰ",INDEX(幹材積成長量!$AE$7:$AG$14,8,MATCH(【入力】吸収量・排出量算定シート!$G205,幹材積成長量!$AE$7:$AG$7,0)),IF($F205="地位Ⅲ",INDEX(幹材積成長量!$AK$7:$AM$14,8,MATCH(【入力】吸収量・排出量算定シート!$G205,幹材積成長量!$AK$7:$AM$7,0)),INDEX(幹材積成長量!$AH$7:$AJ$14,8,MATCH(【入力】吸収量・排出量算定シート!$G205,幹材積成長量!$AH$7:$AJ$7,0)))),0)</f>
        <v>0</v>
      </c>
      <c r="DZ205" s="187">
        <f>IFERROR(IF($F205="地位Ⅰ",INDEX(幹材積成長量!$AE$7:$AG$14,8,MATCH(【入力】吸収量・排出量算定シート!$G205,幹材積成長量!$AE$7:$AG$7,0)),IF($F205="地位Ⅲ",INDEX(幹材積成長量!$AK$7:$AM$14,8,MATCH(【入力】吸収量・排出量算定シート!$G205,幹材積成長量!$AK$7:$AM$7,0)),INDEX(幹材積成長量!$AH$7:$AJ$14,8,MATCH(【入力】吸収量・排出量算定シート!$G205,幹材積成長量!$AH$7:$AJ$7,0)))),0)</f>
        <v>0</v>
      </c>
      <c r="EA205" s="187">
        <f>IFERROR(IF($F205="地位Ⅰ",INDEX(幹材積成長量!$AE$7:$AG$14,8,MATCH(【入力】吸収量・排出量算定シート!$G205,幹材積成長量!$AE$7:$AG$7,0)),IF($F205="地位Ⅲ",INDEX(幹材積成長量!$AK$7:$AM$14,8,MATCH(【入力】吸収量・排出量算定シート!$G205,幹材積成長量!$AK$7:$AM$7,0)),INDEX(幹材積成長量!$AH$7:$AJ$14,8,MATCH(【入力】吸収量・排出量算定シート!$G205,幹材積成長量!$AH$7:$AJ$7,0)))),0)</f>
        <v>0</v>
      </c>
      <c r="EB205" s="187">
        <f>IFERROR(IF($F205="地位Ⅰ",INDEX(幹材積成長量!$AE$7:$AG$14,8,MATCH(【入力】吸収量・排出量算定シート!$G205,幹材積成長量!$AE$7:$AG$7,0)),IF($F205="地位Ⅲ",INDEX(幹材積成長量!$AK$7:$AM$14,8,MATCH(【入力】吸収量・排出量算定シート!$G205,幹材積成長量!$AK$7:$AM$7,0)),INDEX(幹材積成長量!$AH$7:$AJ$14,8,MATCH(【入力】吸収量・排出量算定シート!$G205,幹材積成長量!$AH$7:$AJ$7,0)))),0)</f>
        <v>0</v>
      </c>
      <c r="EC205" s="187">
        <f>IFERROR(IF($F205="地位Ⅰ",INDEX(幹材積成長量!$AE$7:$AG$14,8,MATCH(【入力】吸収量・排出量算定シート!$G205,幹材積成長量!$AE$7:$AG$7,0)),IF($F205="地位Ⅲ",INDEX(幹材積成長量!$AK$7:$AM$14,8,MATCH(【入力】吸収量・排出量算定シート!$G205,幹材積成長量!$AK$7:$AM$7,0)),INDEX(幹材積成長量!$AH$7:$AJ$14,8,MATCH(【入力】吸収量・排出量算定シート!$G205,幹材積成長量!$AH$7:$AJ$7,0)))),0)</f>
        <v>0</v>
      </c>
      <c r="ED205" s="186">
        <f t="shared" si="369"/>
        <v>0</v>
      </c>
      <c r="EE205" s="186">
        <f t="shared" si="370"/>
        <v>0</v>
      </c>
      <c r="EF205" s="186">
        <f t="shared" si="371"/>
        <v>0</v>
      </c>
      <c r="EG205" s="186">
        <f t="shared" si="372"/>
        <v>0</v>
      </c>
      <c r="EH205" s="186">
        <f t="shared" si="373"/>
        <v>0</v>
      </c>
      <c r="EI205" s="186">
        <f t="shared" si="374"/>
        <v>0</v>
      </c>
      <c r="EJ205" s="186">
        <f t="shared" si="375"/>
        <v>0</v>
      </c>
      <c r="EK205" s="186">
        <f t="shared" si="376"/>
        <v>0</v>
      </c>
      <c r="EL205" s="186">
        <f t="shared" si="377"/>
        <v>0</v>
      </c>
      <c r="EM205" s="186">
        <f t="shared" si="378"/>
        <v>0</v>
      </c>
      <c r="EN205" s="186">
        <f t="shared" si="379"/>
        <v>0</v>
      </c>
      <c r="EO205" s="186">
        <f t="shared" si="380"/>
        <v>0</v>
      </c>
      <c r="EP205" s="186">
        <f t="shared" si="381"/>
        <v>0</v>
      </c>
      <c r="EQ205" s="186">
        <f t="shared" si="382"/>
        <v>0</v>
      </c>
      <c r="ER205" s="186">
        <f t="shared" si="383"/>
        <v>0</v>
      </c>
      <c r="ES205" s="186">
        <f t="shared" si="384"/>
        <v>0</v>
      </c>
      <c r="ET205" s="186">
        <f t="shared" si="385"/>
        <v>0</v>
      </c>
    </row>
    <row r="206" spans="2:150" x14ac:dyDescent="0.3">
      <c r="B206" s="3"/>
      <c r="C206" s="3"/>
      <c r="D206" s="3"/>
      <c r="E206" s="3"/>
      <c r="G206" s="217"/>
      <c r="J206" s="3"/>
      <c r="M206" s="187">
        <f>IFERROR(IF($F206="地位Ⅰ",INDEX(幹材積成長量!$S$7:$U$148,MATCH(【入力】吸収量・排出量算定シート!$H206+(M$17-$M$17),幹材積成長量!$S$7:$S$148,0),MATCH($G206,幹材積成長量!$S$7:$U$7,0)),IF($F206="地位Ⅲ",INDEX(幹材積成長量!$Y$7:$AA$148,MATCH(【入力】吸収量・排出量算定シート!$H206+(M$17-$M$17),幹材積成長量!$Y$7:$Y$148,0),MATCH($G206,幹材積成長量!$Y$7:$AA$7,0)),INDEX(幹材積成長量!$V$7:$X$148,MATCH(【入力】吸収量・排出量算定シート!$H206+(M$17-$M$17),幹材積成長量!$V$7:$V$148,0),MATCH($G206,幹材積成長量!$V$7:$X$7,0)))),0)</f>
        <v>0</v>
      </c>
      <c r="N206" s="187">
        <f>IFERROR(IF($F206="地位Ⅰ",INDEX(幹材積成長量!$S$7:$U$148,MATCH(【入力】吸収量・排出量算定シート!$H206+(N$17-$M$17),幹材積成長量!$S$7:$S$148,0),MATCH($G206,幹材積成長量!$S$7:$U$7,0)),IF($F206="地位Ⅲ",INDEX(幹材積成長量!$Y$7:$AA$148,MATCH(【入力】吸収量・排出量算定シート!$H206+(N$17-$M$17),幹材積成長量!$Y$7:$Y$148,0),MATCH($G206,幹材積成長量!$Y$7:$AA$7,0)),INDEX(幹材積成長量!$V$7:$X$148,MATCH(【入力】吸収量・排出量算定シート!$H206+(N$17-$M$17),幹材積成長量!$V$7:$V$148,0),MATCH($G206,幹材積成長量!$V$7:$X$7,0)))),0)</f>
        <v>0</v>
      </c>
      <c r="O206" s="187">
        <f>IFERROR(IF($F206="地位Ⅰ",INDEX(幹材積成長量!$S$7:$U$148,MATCH(【入力】吸収量・排出量算定シート!$H206+(O$17-$M$17),幹材積成長量!$S$7:$S$148,0),MATCH($G206,幹材積成長量!$S$7:$U$7,0)),IF($F206="地位Ⅲ",INDEX(幹材積成長量!$Y$7:$AA$148,MATCH(【入力】吸収量・排出量算定シート!$H206+(O$17-$M$17),幹材積成長量!$Y$7:$Y$148,0),MATCH($G206,幹材積成長量!$Y$7:$AA$7,0)),INDEX(幹材積成長量!$V$7:$X$148,MATCH(【入力】吸収量・排出量算定シート!$H206+(O$17-$M$17),幹材積成長量!$V$7:$V$148,0),MATCH($G206,幹材積成長量!$V$7:$X$7,0)))),0)</f>
        <v>0</v>
      </c>
      <c r="P206" s="187">
        <f>IFERROR(IF($F206="地位Ⅰ",INDEX(幹材積成長量!$S$7:$U$148,MATCH(【入力】吸収量・排出量算定シート!$H206+(P$17-$M$17),幹材積成長量!$S$7:$S$148,0),MATCH($G206,幹材積成長量!$S$7:$U$7,0)),IF($F206="地位Ⅲ",INDEX(幹材積成長量!$Y$7:$AA$148,MATCH(【入力】吸収量・排出量算定シート!$H206+(P$17-$M$17),幹材積成長量!$Y$7:$Y$148,0),MATCH($G206,幹材積成長量!$Y$7:$AA$7,0)),INDEX(幹材積成長量!$V$7:$X$148,MATCH(【入力】吸収量・排出量算定シート!$H206+(P$17-$M$17),幹材積成長量!$V$7:$V$148,0),MATCH($G206,幹材積成長量!$V$7:$X$7,0)))),0)</f>
        <v>0</v>
      </c>
      <c r="Q206" s="187">
        <f>IFERROR(IF($F206="地位Ⅰ",INDEX(幹材積成長量!$S$7:$U$148,MATCH(【入力】吸収量・排出量算定シート!$H206+(Q$17-$M$17),幹材積成長量!$S$7:$S$148,0),MATCH($G206,幹材積成長量!$S$7:$U$7,0)),IF($F206="地位Ⅲ",INDEX(幹材積成長量!$Y$7:$AA$148,MATCH(【入力】吸収量・排出量算定シート!$H206+(Q$17-$M$17),幹材積成長量!$Y$7:$Y$148,0),MATCH($G206,幹材積成長量!$Y$7:$AA$7,0)),INDEX(幹材積成長量!$V$7:$X$148,MATCH(【入力】吸収量・排出量算定シート!$H206+(Q$17-$M$17),幹材積成長量!$V$7:$V$148,0),MATCH($G206,幹材積成長量!$V$7:$X$7,0)))),0)</f>
        <v>0</v>
      </c>
      <c r="R206" s="187">
        <f>IFERROR(IF($F206="地位Ⅰ",INDEX(幹材積成長量!$S$7:$U$148,MATCH(【入力】吸収量・排出量算定シート!$H206+(R$17-$M$17),幹材積成長量!$S$7:$S$148,0),MATCH($G206,幹材積成長量!$S$7:$U$7,0)),IF($F206="地位Ⅲ",INDEX(幹材積成長量!$Y$7:$AA$148,MATCH(【入力】吸収量・排出量算定シート!$H206+(R$17-$M$17),幹材積成長量!$Y$7:$Y$148,0),MATCH($G206,幹材積成長量!$Y$7:$AA$7,0)),INDEX(幹材積成長量!$V$7:$X$148,MATCH(【入力】吸収量・排出量算定シート!$H206+(R$17-$M$17),幹材積成長量!$V$7:$V$148,0),MATCH($G206,幹材積成長量!$V$7:$X$7,0)))),0)</f>
        <v>0</v>
      </c>
      <c r="S206" s="187">
        <f>IFERROR(IF($F206="地位Ⅰ",INDEX(幹材積成長量!$S$7:$U$148,MATCH(【入力】吸収量・排出量算定シート!$H206+(S$17-$M$17),幹材積成長量!$S$7:$S$148,0),MATCH($G206,幹材積成長量!$S$7:$U$7,0)),IF($F206="地位Ⅲ",INDEX(幹材積成長量!$Y$7:$AA$148,MATCH(【入力】吸収量・排出量算定シート!$H206+(S$17-$M$17),幹材積成長量!$Y$7:$Y$148,0),MATCH($G206,幹材積成長量!$Y$7:$AA$7,0)),INDEX(幹材積成長量!$V$7:$X$148,MATCH(【入力】吸収量・排出量算定シート!$H206+(S$17-$M$17),幹材積成長量!$V$7:$V$148,0),MATCH($G206,幹材積成長量!$V$7:$X$7,0)))),0)</f>
        <v>0</v>
      </c>
      <c r="T206" s="187">
        <f>IFERROR(IF($F206="地位Ⅰ",INDEX(幹材積成長量!$S$7:$U$148,MATCH(【入力】吸収量・排出量算定シート!$H206+(T$17-$M$17),幹材積成長量!$S$7:$S$148,0),MATCH($G206,幹材積成長量!$S$7:$U$7,0)),IF($F206="地位Ⅲ",INDEX(幹材積成長量!$Y$7:$AA$148,MATCH(【入力】吸収量・排出量算定シート!$H206+(T$17-$M$17),幹材積成長量!$Y$7:$Y$148,0),MATCH($G206,幹材積成長量!$Y$7:$AA$7,0)),INDEX(幹材積成長量!$V$7:$X$148,MATCH(【入力】吸収量・排出量算定シート!$H206+(T$17-$M$17),幹材積成長量!$V$7:$V$148,0),MATCH($G206,幹材積成長量!$V$7:$X$7,0)))),0)</f>
        <v>0</v>
      </c>
      <c r="U206" s="187">
        <f>IFERROR(IF($F206="地位Ⅰ",INDEX(幹材積成長量!$S$7:$U$148,MATCH(【入力】吸収量・排出量算定シート!$H206+(U$17-$M$17),幹材積成長量!$S$7:$S$148,0),MATCH($G206,幹材積成長量!$S$7:$U$7,0)),IF($F206="地位Ⅲ",INDEX(幹材積成長量!$Y$7:$AA$148,MATCH(【入力】吸収量・排出量算定シート!$H206+(U$17-$M$17),幹材積成長量!$Y$7:$Y$148,0),MATCH($G206,幹材積成長量!$Y$7:$AA$7,0)),INDEX(幹材積成長量!$V$7:$X$148,MATCH(【入力】吸収量・排出量算定シート!$H206+(U$17-$M$17),幹材積成長量!$V$7:$V$148,0),MATCH($G206,幹材積成長量!$V$7:$X$7,0)))),0)</f>
        <v>0</v>
      </c>
      <c r="V206" s="187">
        <f>IFERROR(IF($F206="地位Ⅰ",INDEX(幹材積成長量!$S$7:$U$148,MATCH(【入力】吸収量・排出量算定シート!$H206+(V$17-$M$17),幹材積成長量!$S$7:$S$148,0),MATCH($G206,幹材積成長量!$S$7:$U$7,0)),IF($F206="地位Ⅲ",INDEX(幹材積成長量!$Y$7:$AA$148,MATCH(【入力】吸収量・排出量算定シート!$H206+(V$17-$M$17),幹材積成長量!$Y$7:$Y$148,0),MATCH($G206,幹材積成長量!$Y$7:$AA$7,0)),INDEX(幹材積成長量!$V$7:$X$148,MATCH(【入力】吸収量・排出量算定シート!$H206+(V$17-$M$17),幹材積成長量!$V$7:$V$148,0),MATCH($G206,幹材積成長量!$V$7:$X$7,0)))),0)</f>
        <v>0</v>
      </c>
      <c r="W206" s="187">
        <f>IFERROR(IF($F206="地位Ⅰ",INDEX(幹材積成長量!$S$7:$U$148,MATCH(【入力】吸収量・排出量算定シート!$H206+(W$17-$M$17),幹材積成長量!$S$7:$S$148,0),MATCH($G206,幹材積成長量!$S$7:$U$7,0)),IF($F206="地位Ⅲ",INDEX(幹材積成長量!$Y$7:$AA$148,MATCH(【入力】吸収量・排出量算定シート!$H206+(W$17-$M$17),幹材積成長量!$Y$7:$Y$148,0),MATCH($G206,幹材積成長量!$Y$7:$AA$7,0)),INDEX(幹材積成長量!$V$7:$X$148,MATCH(【入力】吸収量・排出量算定シート!$H206+(W$17-$M$17),幹材積成長量!$V$7:$V$148,0),MATCH($G206,幹材積成長量!$V$7:$X$7,0)))),0)</f>
        <v>0</v>
      </c>
      <c r="X206" s="187">
        <f>IFERROR(IF($F206="地位Ⅰ",INDEX(幹材積成長量!$S$7:$U$148,MATCH(【入力】吸収量・排出量算定シート!$H206+(X$17-$M$17),幹材積成長量!$S$7:$S$148,0),MATCH($G206,幹材積成長量!$S$7:$U$7,0)),IF($F206="地位Ⅲ",INDEX(幹材積成長量!$Y$7:$AA$148,MATCH(【入力】吸収量・排出量算定シート!$H206+(X$17-$M$17),幹材積成長量!$Y$7:$Y$148,0),MATCH($G206,幹材積成長量!$Y$7:$AA$7,0)),INDEX(幹材積成長量!$V$7:$X$148,MATCH(【入力】吸収量・排出量算定シート!$H206+(X$17-$M$17),幹材積成長量!$V$7:$V$148,0),MATCH($G206,幹材積成長量!$V$7:$X$7,0)))),0)</f>
        <v>0</v>
      </c>
      <c r="Y206" s="187">
        <f>IFERROR(IF($F206="地位Ⅰ",INDEX(幹材積成長量!$S$7:$U$148,MATCH(【入力】吸収量・排出量算定シート!$H206+(Y$17-$M$17),幹材積成長量!$S$7:$S$148,0),MATCH($G206,幹材積成長量!$S$7:$U$7,0)),IF($F206="地位Ⅲ",INDEX(幹材積成長量!$Y$7:$AA$148,MATCH(【入力】吸収量・排出量算定シート!$H206+(Y$17-$M$17),幹材積成長量!$Y$7:$Y$148,0),MATCH($G206,幹材積成長量!$Y$7:$AA$7,0)),INDEX(幹材積成長量!$V$7:$X$148,MATCH(【入力】吸収量・排出量算定シート!$H206+(Y$17-$M$17),幹材積成長量!$V$7:$V$148,0),MATCH($G206,幹材積成長量!$V$7:$X$7,0)))),0)</f>
        <v>0</v>
      </c>
      <c r="Z206" s="187">
        <f>IFERROR(IF($F206="地位Ⅰ",INDEX(幹材積成長量!$S$7:$U$148,MATCH(【入力】吸収量・排出量算定シート!$H206+(Z$17-$M$17),幹材積成長量!$S$7:$S$148,0),MATCH($G206,幹材積成長量!$S$7:$U$7,0)),IF($F206="地位Ⅲ",INDEX(幹材積成長量!$Y$7:$AA$148,MATCH(【入力】吸収量・排出量算定シート!$H206+(Z$17-$M$17),幹材積成長量!$Y$7:$Y$148,0),MATCH($G206,幹材積成長量!$Y$7:$AA$7,0)),INDEX(幹材積成長量!$V$7:$X$148,MATCH(【入力】吸収量・排出量算定シート!$H206+(Z$17-$M$17),幹材積成長量!$V$7:$V$148,0),MATCH($G206,幹材積成長量!$V$7:$X$7,0)))),0)</f>
        <v>0</v>
      </c>
      <c r="AA206" s="187">
        <f>IFERROR(IF($F206="地位Ⅰ",INDEX(幹材積成長量!$S$7:$U$148,MATCH(【入力】吸収量・排出量算定シート!$H206+(AA$17-$M$17),幹材積成長量!$S$7:$S$148,0),MATCH($G206,幹材積成長量!$S$7:$U$7,0)),IF($F206="地位Ⅲ",INDEX(幹材積成長量!$Y$7:$AA$148,MATCH(【入力】吸収量・排出量算定シート!$H206+(AA$17-$M$17),幹材積成長量!$Y$7:$Y$148,0),MATCH($G206,幹材積成長量!$Y$7:$AA$7,0)),INDEX(幹材積成長量!$V$7:$X$148,MATCH(【入力】吸収量・排出量算定シート!$H206+(AA$17-$M$17),幹材積成長量!$V$7:$V$148,0),MATCH($G206,幹材積成長量!$V$7:$X$7,0)))),0)</f>
        <v>0</v>
      </c>
      <c r="AB206" s="187">
        <f>IFERROR(IF($F206="地位Ⅰ",INDEX(幹材積成長量!$S$7:$U$148,MATCH(【入力】吸収量・排出量算定シート!$H206+(AB$17-$M$17),幹材積成長量!$S$7:$S$148,0),MATCH($G206,幹材積成長量!$S$7:$U$7,0)),IF($F206="地位Ⅲ",INDEX(幹材積成長量!$Y$7:$AA$148,MATCH(【入力】吸収量・排出量算定シート!$H206+(AB$17-$M$17),幹材積成長量!$Y$7:$Y$148,0),MATCH($G206,幹材積成長量!$Y$7:$AA$7,0)),INDEX(幹材積成長量!$V$7:$X$148,MATCH(【入力】吸収量・排出量算定シート!$H206+(AB$17-$M$17),幹材積成長量!$V$7:$V$148,0),MATCH($G206,幹材積成長量!$V$7:$X$7,0)))),0)</f>
        <v>0</v>
      </c>
      <c r="AC206" s="187">
        <f>IFERROR(IF($F206="地位Ⅰ",INDEX(幹材積成長量!$S$7:$U$148,MATCH(【入力】吸収量・排出量算定シート!$H206+(AC$17-$M$17),幹材積成長量!$S$7:$S$148,0),MATCH($G206,幹材積成長量!$S$7:$U$7,0)),IF($F206="地位Ⅲ",INDEX(幹材積成長量!$Y$7:$AA$148,MATCH(【入力】吸収量・排出量算定シート!$H206+(AC$17-$M$17),幹材積成長量!$Y$7:$Y$148,0),MATCH($G206,幹材積成長量!$Y$7:$AA$7,0)),INDEX(幹材積成長量!$V$7:$X$148,MATCH(【入力】吸収量・排出量算定シート!$H206+(AC$17-$M$17),幹材積成長量!$V$7:$V$148,0),MATCH($G206,幹材積成長量!$V$7:$X$7,0)))),0)</f>
        <v>0</v>
      </c>
      <c r="AD206" s="2">
        <f>IFERROR(INDEX('BEF（拡大係数）'!$A$4:$AO$154,MATCH(【入力】吸収量・排出量算定シート!$H206,'BEF（拡大係数）'!$A$4:$A$154,0),MATCH($G206,'BEF（拡大係数）'!$A$4:$AO$4,0)),0)</f>
        <v>0</v>
      </c>
      <c r="AE206" s="2">
        <f>IFERROR(INDEX('BEF（拡大係数）'!$A$4:$AO$154,MATCH(【入力】吸収量・排出量算定シート!$H206,'BEF（拡大係数）'!$A$4:$A$154,0),MATCH($G206,'BEF（拡大係数）'!$A$4:$AO$4,0)),0)</f>
        <v>0</v>
      </c>
      <c r="AF206" s="2">
        <f>IFERROR(INDEX('BEF（拡大係数）'!$A$4:$AO$154,MATCH(【入力】吸収量・排出量算定シート!$H206,'BEF（拡大係数）'!$A$4:$A$154,0),MATCH($G206,'BEF（拡大係数）'!$A$4:$AO$4,0)),0)</f>
        <v>0</v>
      </c>
      <c r="AG206" s="2">
        <f>IFERROR(INDEX('BEF（拡大係数）'!$A$4:$AO$154,MATCH(【入力】吸収量・排出量算定シート!$H206,'BEF（拡大係数）'!$A$4:$A$154,0),MATCH($G206,'BEF（拡大係数）'!$A$4:$AO$4,0)),0)</f>
        <v>0</v>
      </c>
      <c r="AH206" s="2">
        <f>IFERROR(INDEX('BEF（拡大係数）'!$A$4:$AO$154,MATCH(【入力】吸収量・排出量算定シート!$H206,'BEF（拡大係数）'!$A$4:$A$154,0),MATCH($G206,'BEF（拡大係数）'!$A$4:$AO$4,0)),0)</f>
        <v>0</v>
      </c>
      <c r="AI206" s="2">
        <f>IFERROR(INDEX('BEF（拡大係数）'!$A$4:$AO$154,MATCH(【入力】吸収量・排出量算定シート!$H206,'BEF（拡大係数）'!$A$4:$A$154,0),MATCH($G206,'BEF（拡大係数）'!$A$4:$AO$4,0)),0)</f>
        <v>0</v>
      </c>
      <c r="AJ206" s="2">
        <f>IFERROR(INDEX('BEF（拡大係数）'!$A$4:$AO$154,MATCH(【入力】吸収量・排出量算定シート!$H206,'BEF（拡大係数）'!$A$4:$A$154,0),MATCH($G206,'BEF（拡大係数）'!$A$4:$AO$4,0)),0)</f>
        <v>0</v>
      </c>
      <c r="AK206" s="2">
        <f>IFERROR(INDEX('BEF（拡大係数）'!$A$4:$AO$154,MATCH(【入力】吸収量・排出量算定シート!$H206,'BEF（拡大係数）'!$A$4:$A$154,0),MATCH($G206,'BEF（拡大係数）'!$A$4:$AO$4,0)),0)</f>
        <v>0</v>
      </c>
      <c r="AL206" s="2">
        <f>IFERROR(INDEX('BEF（拡大係数）'!$A$4:$AO$154,MATCH(【入力】吸収量・排出量算定シート!$H206,'BEF（拡大係数）'!$A$4:$A$154,0),MATCH($G206,'BEF（拡大係数）'!$A$4:$AO$4,0)),0)</f>
        <v>0</v>
      </c>
      <c r="AM206" s="2">
        <f>IFERROR(INDEX('BEF（拡大係数）'!$A$4:$AO$154,MATCH(【入力】吸収量・排出量算定シート!$H206,'BEF（拡大係数）'!$A$4:$A$154,0),MATCH($G206,'BEF（拡大係数）'!$A$4:$AO$4,0)),0)</f>
        <v>0</v>
      </c>
      <c r="AN206" s="2">
        <f>IFERROR(INDEX('BEF（拡大係数）'!$A$4:$AO$154,MATCH(【入力】吸収量・排出量算定シート!$H206,'BEF（拡大係数）'!$A$4:$A$154,0),MATCH($G206,'BEF（拡大係数）'!$A$4:$AO$4,0)),0)</f>
        <v>0</v>
      </c>
      <c r="AO206" s="2">
        <f>IFERROR(INDEX('BEF（拡大係数）'!$A$4:$AO$154,MATCH(【入力】吸収量・排出量算定シート!$H206,'BEF（拡大係数）'!$A$4:$A$154,0),MATCH($G206,'BEF（拡大係数）'!$A$4:$AO$4,0)),0)</f>
        <v>0</v>
      </c>
      <c r="AP206" s="2">
        <f>IFERROR(INDEX('BEF（拡大係数）'!$A$4:$AO$154,MATCH(【入力】吸収量・排出量算定シート!$H206,'BEF（拡大係数）'!$A$4:$A$154,0),MATCH($G206,'BEF（拡大係数）'!$A$4:$AO$4,0)),0)</f>
        <v>0</v>
      </c>
      <c r="AQ206" s="2">
        <f>IFERROR(INDEX('BEF（拡大係数）'!$A$4:$AO$154,MATCH(【入力】吸収量・排出量算定シート!$H206,'BEF（拡大係数）'!$A$4:$A$154,0),MATCH($G206,'BEF（拡大係数）'!$A$4:$AO$4,0)),0)</f>
        <v>0</v>
      </c>
      <c r="AR206" s="2">
        <f>IFERROR(INDEX('BEF（拡大係数）'!$A$4:$AO$154,MATCH(【入力】吸収量・排出量算定シート!$H206,'BEF（拡大係数）'!$A$4:$A$154,0),MATCH($G206,'BEF（拡大係数）'!$A$4:$AO$4,0)),0)</f>
        <v>0</v>
      </c>
      <c r="AS206" s="2">
        <f>IFERROR(INDEX('BEF（拡大係数）'!$A$4:$AO$154,MATCH(【入力】吸収量・排出量算定シート!$H206,'BEF（拡大係数）'!$A$4:$A$154,0),MATCH($G206,'BEF（拡大係数）'!$A$4:$AO$4,0)),0)</f>
        <v>0</v>
      </c>
      <c r="AT206" s="2">
        <f>IFERROR(INDEX('BEF（拡大係数）'!$A$4:$AO$154,MATCH(【入力】吸収量・排出量算定シート!$H206,'BEF（拡大係数）'!$A$4:$A$154,0),MATCH($G206,'BEF（拡大係数）'!$A$4:$AO$4,0)),0)</f>
        <v>0</v>
      </c>
      <c r="AU206" s="2">
        <f>IFERROR(VLOOKUP($G206,パラメータ_オリジナル!$B$6:$G$45,4,FALSE),0)</f>
        <v>0</v>
      </c>
      <c r="AV206" s="2">
        <f>IFERROR(VLOOKUP($G206,パラメータ_オリジナル!$B$6:$G$45,5,FALSE),0)</f>
        <v>0</v>
      </c>
      <c r="AW206" s="2">
        <f>IFERROR(VLOOKUP($G206,パラメータ_オリジナル!$B$6:$G$45,6,FALSE),0)</f>
        <v>0</v>
      </c>
      <c r="AX206" s="125">
        <f t="shared" si="318"/>
        <v>0</v>
      </c>
      <c r="AY206" s="125">
        <f t="shared" si="319"/>
        <v>0</v>
      </c>
      <c r="AZ206" s="125">
        <f t="shared" si="320"/>
        <v>0</v>
      </c>
      <c r="BA206" s="125">
        <f t="shared" si="321"/>
        <v>0</v>
      </c>
      <c r="BB206" s="125">
        <f t="shared" si="322"/>
        <v>0</v>
      </c>
      <c r="BC206" s="125">
        <f t="shared" si="323"/>
        <v>0</v>
      </c>
      <c r="BD206" s="125">
        <f t="shared" si="324"/>
        <v>0</v>
      </c>
      <c r="BE206" s="125">
        <f t="shared" si="325"/>
        <v>0</v>
      </c>
      <c r="BF206" s="125">
        <f t="shared" si="326"/>
        <v>0</v>
      </c>
      <c r="BG206" s="125">
        <f t="shared" si="327"/>
        <v>0</v>
      </c>
      <c r="BH206" s="125">
        <f t="shared" si="328"/>
        <v>0</v>
      </c>
      <c r="BI206" s="125">
        <f t="shared" si="329"/>
        <v>0</v>
      </c>
      <c r="BJ206" s="125">
        <f t="shared" si="330"/>
        <v>0</v>
      </c>
      <c r="BK206" s="125">
        <f t="shared" si="331"/>
        <v>0</v>
      </c>
      <c r="BL206" s="125">
        <f t="shared" si="332"/>
        <v>0</v>
      </c>
      <c r="BM206" s="125">
        <f t="shared" si="333"/>
        <v>0</v>
      </c>
      <c r="BN206" s="125">
        <f t="shared" si="334"/>
        <v>0</v>
      </c>
      <c r="BO206" s="125">
        <f t="shared" si="335"/>
        <v>0</v>
      </c>
      <c r="BP206" s="125">
        <f t="shared" si="336"/>
        <v>0</v>
      </c>
      <c r="BQ206" s="125">
        <f t="shared" si="337"/>
        <v>0</v>
      </c>
      <c r="BR206" s="125">
        <f t="shared" si="338"/>
        <v>0</v>
      </c>
      <c r="BS206" s="125">
        <f t="shared" si="339"/>
        <v>0</v>
      </c>
      <c r="BT206" s="125">
        <f t="shared" si="340"/>
        <v>0</v>
      </c>
      <c r="BU206" s="125">
        <f t="shared" si="341"/>
        <v>0</v>
      </c>
      <c r="BV206" s="125">
        <f t="shared" si="342"/>
        <v>0</v>
      </c>
      <c r="BW206" s="125">
        <f t="shared" si="343"/>
        <v>0</v>
      </c>
      <c r="BX206" s="125">
        <f t="shared" si="344"/>
        <v>0</v>
      </c>
      <c r="BY206" s="125">
        <f t="shared" si="345"/>
        <v>0</v>
      </c>
      <c r="BZ206" s="125">
        <f t="shared" si="346"/>
        <v>0</v>
      </c>
      <c r="CA206" s="125">
        <f t="shared" si="347"/>
        <v>0</v>
      </c>
      <c r="CB206" s="125">
        <f t="shared" si="348"/>
        <v>0</v>
      </c>
      <c r="CC206" s="125">
        <f t="shared" si="349"/>
        <v>0</v>
      </c>
      <c r="CD206" s="125">
        <f t="shared" si="350"/>
        <v>0</v>
      </c>
      <c r="CE206" s="125">
        <f t="shared" si="351"/>
        <v>0</v>
      </c>
      <c r="CF206" s="2">
        <f>IFERROR(IF($F206="地位Ⅰ",INDEX(幹材積成長量!$I$7:$K$148,MATCH((【入力】吸収量・排出量算定シート!$H206+(【入力】吸収量・排出量算定シート!CF$17-【入力】吸収量・排出量算定シート!$CF$17)),幹材積成長量!$I$7:$I$148,0),MATCH(【入力】吸収量・排出量算定シート!$G206,幹材積成長量!$I$7:$K$7,0)),IF($F206="地位Ⅲ",INDEX(幹材積成長量!$O$7:$Q$148,MATCH((【入力】吸収量・排出量算定シート!$H206+(【入力】吸収量・排出量算定シート!CF$17-【入力】吸収量・排出量算定シート!$CF$17)),幹材積成長量!$O$7:$O$148,0),MATCH(【入力】吸収量・排出量算定シート!$G206,幹材積成長量!$O$7:$Q$7,0)),INDEX(幹材積成長量!$L$7:$N$148,MATCH((【入力】吸収量・排出量算定シート!$H206+(【入力】吸収量・排出量算定シート!CF$17-【入力】吸収量・排出量算定シート!$CF$17)),幹材積成長量!$L$7:$L$148,0),MATCH(【入力】吸収量・排出量算定シート!$G206,幹材積成長量!$L$7:$N$7,0)))),0)</f>
        <v>0</v>
      </c>
      <c r="CG206" s="2">
        <f>IFERROR(IF($F206="地位Ⅰ",INDEX(幹材積成長量!$I$7:$K$148,MATCH((【入力】吸収量・排出量算定シート!$H206+(【入力】吸収量・排出量算定シート!CG$17-【入力】吸収量・排出量算定シート!$CF$17)),幹材積成長量!$I$7:$I$148,0),MATCH(【入力】吸収量・排出量算定シート!$G206,幹材積成長量!$I$7:$K$7,0)),IF($F206="地位Ⅲ",INDEX(幹材積成長量!$O$7:$Q$148,MATCH((【入力】吸収量・排出量算定シート!$H206+(【入力】吸収量・排出量算定シート!CG$17-【入力】吸収量・排出量算定シート!$CF$17)),幹材積成長量!$O$7:$O$148,0),MATCH(【入力】吸収量・排出量算定シート!$G206,幹材積成長量!$O$7:$Q$7,0)),INDEX(幹材積成長量!$L$7:$N$148,MATCH((【入力】吸収量・排出量算定シート!$H206+(【入力】吸収量・排出量算定シート!CG$17-【入力】吸収量・排出量算定シート!$CF$17)),幹材積成長量!$L$7:$L$148,0),MATCH(【入力】吸収量・排出量算定シート!$G206,幹材積成長量!$L$7:$N$7,0)))),0)</f>
        <v>0</v>
      </c>
      <c r="CH206" s="2">
        <f>IFERROR(IF($F206="地位Ⅰ",INDEX(幹材積成長量!$I$7:$K$148,MATCH((【入力】吸収量・排出量算定シート!$H206+(【入力】吸収量・排出量算定シート!CH$17-【入力】吸収量・排出量算定シート!$CF$17)),幹材積成長量!$I$7:$I$148,0),MATCH(【入力】吸収量・排出量算定シート!$G206,幹材積成長量!$I$7:$K$7,0)),IF($F206="地位Ⅲ",INDEX(幹材積成長量!$O$7:$Q$148,MATCH((【入力】吸収量・排出量算定シート!$H206+(【入力】吸収量・排出量算定シート!CH$17-【入力】吸収量・排出量算定シート!$CF$17)),幹材積成長量!$O$7:$O$148,0),MATCH(【入力】吸収量・排出量算定シート!$G206,幹材積成長量!$O$7:$Q$7,0)),INDEX(幹材積成長量!$L$7:$N$148,MATCH((【入力】吸収量・排出量算定シート!$H206+(【入力】吸収量・排出量算定シート!CH$17-【入力】吸収量・排出量算定シート!$CF$17)),幹材積成長量!$L$7:$L$148,0),MATCH(【入力】吸収量・排出量算定シート!$G206,幹材積成長量!$L$7:$N$7,0)))),0)</f>
        <v>0</v>
      </c>
      <c r="CI206" s="2">
        <f>IFERROR(IF($F206="地位Ⅰ",INDEX(幹材積成長量!$I$7:$K$148,MATCH((【入力】吸収量・排出量算定シート!$H206+(【入力】吸収量・排出量算定シート!CI$17-【入力】吸収量・排出量算定シート!$CF$17)),幹材積成長量!$I$7:$I$148,0),MATCH(【入力】吸収量・排出量算定シート!$G206,幹材積成長量!$I$7:$K$7,0)),IF($F206="地位Ⅲ",INDEX(幹材積成長量!$O$7:$Q$148,MATCH((【入力】吸収量・排出量算定シート!$H206+(【入力】吸収量・排出量算定シート!CI$17-【入力】吸収量・排出量算定シート!$CF$17)),幹材積成長量!$O$7:$O$148,0),MATCH(【入力】吸収量・排出量算定シート!$G206,幹材積成長量!$O$7:$Q$7,0)),INDEX(幹材積成長量!$L$7:$N$148,MATCH((【入力】吸収量・排出量算定シート!$H206+(【入力】吸収量・排出量算定シート!CI$17-【入力】吸収量・排出量算定シート!$CF$17)),幹材積成長量!$L$7:$L$148,0),MATCH(【入力】吸収量・排出量算定シート!$G206,幹材積成長量!$L$7:$N$7,0)))),0)</f>
        <v>0</v>
      </c>
      <c r="CJ206" s="2">
        <f>IFERROR(IF($F206="地位Ⅰ",INDEX(幹材積成長量!$I$7:$K$148,MATCH((【入力】吸収量・排出量算定シート!$H206+(【入力】吸収量・排出量算定シート!CJ$17-【入力】吸収量・排出量算定シート!$CF$17)),幹材積成長量!$I$7:$I$148,0),MATCH(【入力】吸収量・排出量算定シート!$G206,幹材積成長量!$I$7:$K$7,0)),IF($F206="地位Ⅲ",INDEX(幹材積成長量!$O$7:$Q$148,MATCH((【入力】吸収量・排出量算定シート!$H206+(【入力】吸収量・排出量算定シート!CJ$17-【入力】吸収量・排出量算定シート!$CF$17)),幹材積成長量!$O$7:$O$148,0),MATCH(【入力】吸収量・排出量算定シート!$G206,幹材積成長量!$O$7:$Q$7,0)),INDEX(幹材積成長量!$L$7:$N$148,MATCH((【入力】吸収量・排出量算定シート!$H206+(【入力】吸収量・排出量算定シート!CJ$17-【入力】吸収量・排出量算定シート!$CF$17)),幹材積成長量!$L$7:$L$148,0),MATCH(【入力】吸収量・排出量算定シート!$G206,幹材積成長量!$L$7:$N$7,0)))),0)</f>
        <v>0</v>
      </c>
      <c r="CK206" s="2">
        <f>IFERROR(IF($F206="地位Ⅰ",INDEX(幹材積成長量!$I$7:$K$148,MATCH((【入力】吸収量・排出量算定シート!$H206+(【入力】吸収量・排出量算定シート!CK$17-【入力】吸収量・排出量算定シート!$CF$17)),幹材積成長量!$I$7:$I$148,0),MATCH(【入力】吸収量・排出量算定シート!$G206,幹材積成長量!$I$7:$K$7,0)),IF($F206="地位Ⅲ",INDEX(幹材積成長量!$O$7:$Q$148,MATCH((【入力】吸収量・排出量算定シート!$H206+(【入力】吸収量・排出量算定シート!CK$17-【入力】吸収量・排出量算定シート!$CF$17)),幹材積成長量!$O$7:$O$148,0),MATCH(【入力】吸収量・排出量算定シート!$G206,幹材積成長量!$O$7:$Q$7,0)),INDEX(幹材積成長量!$L$7:$N$148,MATCH((【入力】吸収量・排出量算定シート!$H206+(【入力】吸収量・排出量算定シート!CK$17-【入力】吸収量・排出量算定シート!$CF$17)),幹材積成長量!$L$7:$L$148,0),MATCH(【入力】吸収量・排出量算定シート!$G206,幹材積成長量!$L$7:$N$7,0)))),0)</f>
        <v>0</v>
      </c>
      <c r="CL206" s="2">
        <f>IFERROR(IF($F206="地位Ⅰ",INDEX(幹材積成長量!$I$7:$K$148,MATCH((【入力】吸収量・排出量算定シート!$H206+(【入力】吸収量・排出量算定シート!CL$17-【入力】吸収量・排出量算定シート!$CF$17)),幹材積成長量!$I$7:$I$148,0),MATCH(【入力】吸収量・排出量算定シート!$G206,幹材積成長量!$I$7:$K$7,0)),IF($F206="地位Ⅲ",INDEX(幹材積成長量!$O$7:$Q$148,MATCH((【入力】吸収量・排出量算定シート!$H206+(【入力】吸収量・排出量算定シート!CL$17-【入力】吸収量・排出量算定シート!$CF$17)),幹材積成長量!$O$7:$O$148,0),MATCH(【入力】吸収量・排出量算定シート!$G206,幹材積成長量!$O$7:$Q$7,0)),INDEX(幹材積成長量!$L$7:$N$148,MATCH((【入力】吸収量・排出量算定シート!$H206+(【入力】吸収量・排出量算定シート!CL$17-【入力】吸収量・排出量算定シート!$CF$17)),幹材積成長量!$L$7:$L$148,0),MATCH(【入力】吸収量・排出量算定シート!$G206,幹材積成長量!$L$7:$N$7,0)))),0)</f>
        <v>0</v>
      </c>
      <c r="CM206" s="2">
        <f>IFERROR(IF($F206="地位Ⅰ",INDEX(幹材積成長量!$I$7:$K$148,MATCH((【入力】吸収量・排出量算定シート!$H206+(【入力】吸収量・排出量算定シート!CM$17-【入力】吸収量・排出量算定シート!$CF$17)),幹材積成長量!$I$7:$I$148,0),MATCH(【入力】吸収量・排出量算定シート!$G206,幹材積成長量!$I$7:$K$7,0)),IF($F206="地位Ⅲ",INDEX(幹材積成長量!$O$7:$Q$148,MATCH((【入力】吸収量・排出量算定シート!$H206+(【入力】吸収量・排出量算定シート!CM$17-【入力】吸収量・排出量算定シート!$CF$17)),幹材積成長量!$O$7:$O$148,0),MATCH(【入力】吸収量・排出量算定シート!$G206,幹材積成長量!$O$7:$Q$7,0)),INDEX(幹材積成長量!$L$7:$N$148,MATCH((【入力】吸収量・排出量算定シート!$H206+(【入力】吸収量・排出量算定シート!CM$17-【入力】吸収量・排出量算定シート!$CF$17)),幹材積成長量!$L$7:$L$148,0),MATCH(【入力】吸収量・排出量算定シート!$G206,幹材積成長量!$L$7:$N$7,0)))),0)</f>
        <v>0</v>
      </c>
      <c r="CN206" s="2">
        <f>IFERROR(IF($F206="地位Ⅰ",INDEX(幹材積成長量!$I$7:$K$148,MATCH((【入力】吸収量・排出量算定シート!$H206+(【入力】吸収量・排出量算定シート!CN$17-【入力】吸収量・排出量算定シート!$CF$17)),幹材積成長量!$I$7:$I$148,0),MATCH(【入力】吸収量・排出量算定シート!$G206,幹材積成長量!$I$7:$K$7,0)),IF($F206="地位Ⅲ",INDEX(幹材積成長量!$O$7:$Q$148,MATCH((【入力】吸収量・排出量算定シート!$H206+(【入力】吸収量・排出量算定シート!CN$17-【入力】吸収量・排出量算定シート!$CF$17)),幹材積成長量!$O$7:$O$148,0),MATCH(【入力】吸収量・排出量算定シート!$G206,幹材積成長量!$O$7:$Q$7,0)),INDEX(幹材積成長量!$L$7:$N$148,MATCH((【入力】吸収量・排出量算定シート!$H206+(【入力】吸収量・排出量算定シート!CN$17-【入力】吸収量・排出量算定シート!$CF$17)),幹材積成長量!$L$7:$L$148,0),MATCH(【入力】吸収量・排出量算定シート!$G206,幹材積成長量!$L$7:$N$7,0)))),0)</f>
        <v>0</v>
      </c>
      <c r="CO206" s="2">
        <f>IFERROR(IF($F206="地位Ⅰ",INDEX(幹材積成長量!$I$7:$K$148,MATCH((【入力】吸収量・排出量算定シート!$H206+(【入力】吸収量・排出量算定シート!CO$17-【入力】吸収量・排出量算定シート!$CF$17)),幹材積成長量!$I$7:$I$148,0),MATCH(【入力】吸収量・排出量算定シート!$G206,幹材積成長量!$I$7:$K$7,0)),IF($F206="地位Ⅲ",INDEX(幹材積成長量!$O$7:$Q$148,MATCH((【入力】吸収量・排出量算定シート!$H206+(【入力】吸収量・排出量算定シート!CO$17-【入力】吸収量・排出量算定シート!$CF$17)),幹材積成長量!$O$7:$O$148,0),MATCH(【入力】吸収量・排出量算定シート!$G206,幹材積成長量!$O$7:$Q$7,0)),INDEX(幹材積成長量!$L$7:$N$148,MATCH((【入力】吸収量・排出量算定シート!$H206+(【入力】吸収量・排出量算定シート!CO$17-【入力】吸収量・排出量算定シート!$CF$17)),幹材積成長量!$L$7:$L$148,0),MATCH(【入力】吸収量・排出量算定シート!$G206,幹材積成長量!$L$7:$N$7,0)))),0)</f>
        <v>0</v>
      </c>
      <c r="CP206" s="2">
        <f>IFERROR(IF($F206="地位Ⅰ",INDEX(幹材積成長量!$I$7:$K$148,MATCH((【入力】吸収量・排出量算定シート!$H206+(【入力】吸収量・排出量算定シート!CP$17-【入力】吸収量・排出量算定シート!$CF$17)),幹材積成長量!$I$7:$I$148,0),MATCH(【入力】吸収量・排出量算定シート!$G206,幹材積成長量!$I$7:$K$7,0)),IF($F206="地位Ⅲ",INDEX(幹材積成長量!$O$7:$Q$148,MATCH((【入力】吸収量・排出量算定シート!$H206+(【入力】吸収量・排出量算定シート!CP$17-【入力】吸収量・排出量算定シート!$CF$17)),幹材積成長量!$O$7:$O$148,0),MATCH(【入力】吸収量・排出量算定シート!$G206,幹材積成長量!$O$7:$Q$7,0)),INDEX(幹材積成長量!$L$7:$N$148,MATCH((【入力】吸収量・排出量算定シート!$H206+(【入力】吸収量・排出量算定シート!CP$17-【入力】吸収量・排出量算定シート!$CF$17)),幹材積成長量!$L$7:$L$148,0),MATCH(【入力】吸収量・排出量算定シート!$G206,幹材積成長量!$L$7:$N$7,0)))),0)</f>
        <v>0</v>
      </c>
      <c r="CQ206" s="2">
        <f>IFERROR(IF($F206="地位Ⅰ",INDEX(幹材積成長量!$I$7:$K$148,MATCH((【入力】吸収量・排出量算定シート!$H206+(【入力】吸収量・排出量算定シート!CQ$17-【入力】吸収量・排出量算定シート!$CF$17)),幹材積成長量!$I$7:$I$148,0),MATCH(【入力】吸収量・排出量算定シート!$G206,幹材積成長量!$I$7:$K$7,0)),IF($F206="地位Ⅲ",INDEX(幹材積成長量!$O$7:$Q$148,MATCH((【入力】吸収量・排出量算定シート!$H206+(【入力】吸収量・排出量算定シート!CQ$17-【入力】吸収量・排出量算定シート!$CF$17)),幹材積成長量!$O$7:$O$148,0),MATCH(【入力】吸収量・排出量算定シート!$G206,幹材積成長量!$O$7:$Q$7,0)),INDEX(幹材積成長量!$L$7:$N$148,MATCH((【入力】吸収量・排出量算定シート!$H206+(【入力】吸収量・排出量算定シート!CQ$17-【入力】吸収量・排出量算定シート!$CF$17)),幹材積成長量!$L$7:$L$148,0),MATCH(【入力】吸収量・排出量算定シート!$G206,幹材積成長量!$L$7:$N$7,0)))),0)</f>
        <v>0</v>
      </c>
      <c r="CR206" s="2">
        <f>IFERROR(IF($F206="地位Ⅰ",INDEX(幹材積成長量!$I$7:$K$148,MATCH((【入力】吸収量・排出量算定シート!$H206+(【入力】吸収量・排出量算定シート!CR$17-【入力】吸収量・排出量算定シート!$CF$17)),幹材積成長量!$I$7:$I$148,0),MATCH(【入力】吸収量・排出量算定シート!$G206,幹材積成長量!$I$7:$K$7,0)),IF($F206="地位Ⅲ",INDEX(幹材積成長量!$O$7:$Q$148,MATCH((【入力】吸収量・排出量算定シート!$H206+(【入力】吸収量・排出量算定シート!CR$17-【入力】吸収量・排出量算定シート!$CF$17)),幹材積成長量!$O$7:$O$148,0),MATCH(【入力】吸収量・排出量算定シート!$G206,幹材積成長量!$O$7:$Q$7,0)),INDEX(幹材積成長量!$L$7:$N$148,MATCH((【入力】吸収量・排出量算定シート!$H206+(【入力】吸収量・排出量算定シート!CR$17-【入力】吸収量・排出量算定シート!$CF$17)),幹材積成長量!$L$7:$L$148,0),MATCH(【入力】吸収量・排出量算定シート!$G206,幹材積成長量!$L$7:$N$7,0)))),0)</f>
        <v>0</v>
      </c>
      <c r="CS206" s="2">
        <f>IFERROR(IF($F206="地位Ⅰ",INDEX(幹材積成長量!$I$7:$K$148,MATCH((【入力】吸収量・排出量算定シート!$H206+(【入力】吸収量・排出量算定シート!CS$17-【入力】吸収量・排出量算定シート!$CF$17)),幹材積成長量!$I$7:$I$148,0),MATCH(【入力】吸収量・排出量算定シート!$G206,幹材積成長量!$I$7:$K$7,0)),IF($F206="地位Ⅲ",INDEX(幹材積成長量!$O$7:$Q$148,MATCH((【入力】吸収量・排出量算定シート!$H206+(【入力】吸収量・排出量算定シート!CS$17-【入力】吸収量・排出量算定シート!$CF$17)),幹材積成長量!$O$7:$O$148,0),MATCH(【入力】吸収量・排出量算定シート!$G206,幹材積成長量!$O$7:$Q$7,0)),INDEX(幹材積成長量!$L$7:$N$148,MATCH((【入力】吸収量・排出量算定シート!$H206+(【入力】吸収量・排出量算定シート!CS$17-【入力】吸収量・排出量算定シート!$CF$17)),幹材積成長量!$L$7:$L$148,0),MATCH(【入力】吸収量・排出量算定シート!$G206,幹材積成長量!$L$7:$N$7,0)))),0)</f>
        <v>0</v>
      </c>
      <c r="CT206" s="2">
        <f>IFERROR(IF($F206="地位Ⅰ",INDEX(幹材積成長量!$I$7:$K$148,MATCH((【入力】吸収量・排出量算定シート!$H206+(【入力】吸収量・排出量算定シート!CT$17-【入力】吸収量・排出量算定シート!$CF$17)),幹材積成長量!$I$7:$I$148,0),MATCH(【入力】吸収量・排出量算定シート!$G206,幹材積成長量!$I$7:$K$7,0)),IF($F206="地位Ⅲ",INDEX(幹材積成長量!$O$7:$Q$148,MATCH((【入力】吸収量・排出量算定シート!$H206+(【入力】吸収量・排出量算定シート!CT$17-【入力】吸収量・排出量算定シート!$CF$17)),幹材積成長量!$O$7:$O$148,0),MATCH(【入力】吸収量・排出量算定シート!$G206,幹材積成長量!$O$7:$Q$7,0)),INDEX(幹材積成長量!$L$7:$N$148,MATCH((【入力】吸収量・排出量算定シート!$H206+(【入力】吸収量・排出量算定シート!CT$17-【入力】吸収量・排出量算定シート!$CF$17)),幹材積成長量!$L$7:$L$148,0),MATCH(【入力】吸収量・排出量算定シート!$G206,幹材積成長量!$L$7:$N$7,0)))),0)</f>
        <v>0</v>
      </c>
      <c r="CU206" s="2">
        <f>IFERROR(IF($F206="地位Ⅰ",INDEX(幹材積成長量!$I$7:$K$148,MATCH((【入力】吸収量・排出量算定シート!$H206+(【入力】吸収量・排出量算定シート!CU$17-【入力】吸収量・排出量算定シート!$CF$17)),幹材積成長量!$I$7:$I$148,0),MATCH(【入力】吸収量・排出量算定シート!$G206,幹材積成長量!$I$7:$K$7,0)),IF($F206="地位Ⅲ",INDEX(幹材積成長量!$O$7:$Q$148,MATCH((【入力】吸収量・排出量算定シート!$H206+(【入力】吸収量・排出量算定シート!CU$17-【入力】吸収量・排出量算定シート!$CF$17)),幹材積成長量!$O$7:$O$148,0),MATCH(【入力】吸収量・排出量算定シート!$G206,幹材積成長量!$O$7:$Q$7,0)),INDEX(幹材積成長量!$L$7:$N$148,MATCH((【入力】吸収量・排出量算定シート!$H206+(【入力】吸収量・排出量算定シート!CU$17-【入力】吸収量・排出量算定シート!$CF$17)),幹材積成長量!$L$7:$L$148,0),MATCH(【入力】吸収量・排出量算定シート!$G206,幹材積成長量!$L$7:$N$7,0)))),0)</f>
        <v>0</v>
      </c>
      <c r="CV206" s="2">
        <f>IFERROR(IF($F206="地位Ⅰ",INDEX(幹材積成長量!$I$7:$K$148,MATCH((【入力】吸収量・排出量算定シート!$H206+(【入力】吸収量・排出量算定シート!CV$17-【入力】吸収量・排出量算定シート!$CF$17)),幹材積成長量!$I$7:$I$148,0),MATCH(【入力】吸収量・排出量算定シート!$G206,幹材積成長量!$I$7:$K$7,0)),IF($F206="地位Ⅲ",INDEX(幹材積成長量!$O$7:$Q$148,MATCH((【入力】吸収量・排出量算定シート!$H206+(【入力】吸収量・排出量算定シート!CV$17-【入力】吸収量・排出量算定シート!$CF$17)),幹材積成長量!$O$7:$O$148,0),MATCH(【入力】吸収量・排出量算定シート!$G206,幹材積成長量!$O$7:$Q$7,0)),INDEX(幹材積成長量!$L$7:$N$148,MATCH((【入力】吸収量・排出量算定シート!$H206+(【入力】吸収量・排出量算定シート!CV$17-【入力】吸収量・排出量算定シート!$CF$17)),幹材積成長量!$L$7:$L$148,0),MATCH(【入力】吸収量・排出量算定シート!$G206,幹材積成長量!$L$7:$N$7,0)))),0)</f>
        <v>0</v>
      </c>
      <c r="CW206" s="2">
        <f t="shared" si="352"/>
        <v>0</v>
      </c>
      <c r="CX206" s="2">
        <f t="shared" si="353"/>
        <v>0</v>
      </c>
      <c r="CY206" s="2">
        <f t="shared" si="354"/>
        <v>0</v>
      </c>
      <c r="CZ206" s="2">
        <f t="shared" si="355"/>
        <v>0</v>
      </c>
      <c r="DA206" s="2">
        <f t="shared" si="356"/>
        <v>0</v>
      </c>
      <c r="DB206" s="2">
        <f t="shared" si="357"/>
        <v>0</v>
      </c>
      <c r="DC206" s="2">
        <f t="shared" si="358"/>
        <v>0</v>
      </c>
      <c r="DD206" s="2">
        <f t="shared" si="359"/>
        <v>0</v>
      </c>
      <c r="DE206" s="2">
        <f t="shared" si="360"/>
        <v>0</v>
      </c>
      <c r="DF206" s="2">
        <f t="shared" si="361"/>
        <v>0</v>
      </c>
      <c r="DG206" s="2">
        <f t="shared" si="362"/>
        <v>0</v>
      </c>
      <c r="DH206" s="2">
        <f t="shared" si="363"/>
        <v>0</v>
      </c>
      <c r="DI206" s="2">
        <f t="shared" si="364"/>
        <v>0</v>
      </c>
      <c r="DJ206" s="2">
        <f t="shared" si="365"/>
        <v>0</v>
      </c>
      <c r="DK206" s="2">
        <f t="shared" si="366"/>
        <v>0</v>
      </c>
      <c r="DL206" s="2">
        <f t="shared" si="367"/>
        <v>0</v>
      </c>
      <c r="DM206" s="2">
        <f t="shared" si="368"/>
        <v>0</v>
      </c>
      <c r="DN206" s="187">
        <f>IFERROR(IF($F206="地位Ⅰ",INDEX(幹材積成長量!$AE$7:$AG$14,8,MATCH(【入力】吸収量・排出量算定シート!$G206,幹材積成長量!$AE$7:$AG$7,0)),IF($F206="地位Ⅲ",INDEX(幹材積成長量!$AK$7:$AM$14,8,MATCH(【入力】吸収量・排出量算定シート!$G206,幹材積成長量!$AK$7:$AM$7,0)),INDEX(幹材積成長量!$AH$7:$AJ$14,8,MATCH(【入力】吸収量・排出量算定シート!$G206,幹材積成長量!$AH$7:$AJ$7,0)))),0)</f>
        <v>0</v>
      </c>
      <c r="DO206" s="187">
        <f>IFERROR(IF($F206="地位Ⅰ",INDEX(幹材積成長量!$AE$7:$AG$14,8,MATCH(【入力】吸収量・排出量算定シート!$G206,幹材積成長量!$AE$7:$AG$7,0)),IF($F206="地位Ⅲ",INDEX(幹材積成長量!$AK$7:$AM$14,8,MATCH(【入力】吸収量・排出量算定シート!$G206,幹材積成長量!$AK$7:$AM$7,0)),INDEX(幹材積成長量!$AH$7:$AJ$14,8,MATCH(【入力】吸収量・排出量算定シート!$G206,幹材積成長量!$AH$7:$AJ$7,0)))),0)</f>
        <v>0</v>
      </c>
      <c r="DP206" s="187">
        <f>IFERROR(IF($F206="地位Ⅰ",INDEX(幹材積成長量!$AE$7:$AG$14,8,MATCH(【入力】吸収量・排出量算定シート!$G206,幹材積成長量!$AE$7:$AG$7,0)),IF($F206="地位Ⅲ",INDEX(幹材積成長量!$AK$7:$AM$14,8,MATCH(【入力】吸収量・排出量算定シート!$G206,幹材積成長量!$AK$7:$AM$7,0)),INDEX(幹材積成長量!$AH$7:$AJ$14,8,MATCH(【入力】吸収量・排出量算定シート!$G206,幹材積成長量!$AH$7:$AJ$7,0)))),0)</f>
        <v>0</v>
      </c>
      <c r="DQ206" s="187">
        <f>IFERROR(IF($F206="地位Ⅰ",INDEX(幹材積成長量!$AE$7:$AG$14,8,MATCH(【入力】吸収量・排出量算定シート!$G206,幹材積成長量!$AE$7:$AG$7,0)),IF($F206="地位Ⅲ",INDEX(幹材積成長量!$AK$7:$AM$14,8,MATCH(【入力】吸収量・排出量算定シート!$G206,幹材積成長量!$AK$7:$AM$7,0)),INDEX(幹材積成長量!$AH$7:$AJ$14,8,MATCH(【入力】吸収量・排出量算定シート!$G206,幹材積成長量!$AH$7:$AJ$7,0)))),0)</f>
        <v>0</v>
      </c>
      <c r="DR206" s="187">
        <f>IFERROR(IF($F206="地位Ⅰ",INDEX(幹材積成長量!$AE$7:$AG$14,8,MATCH(【入力】吸収量・排出量算定シート!$G206,幹材積成長量!$AE$7:$AG$7,0)),IF($F206="地位Ⅲ",INDEX(幹材積成長量!$AK$7:$AM$14,8,MATCH(【入力】吸収量・排出量算定シート!$G206,幹材積成長量!$AK$7:$AM$7,0)),INDEX(幹材積成長量!$AH$7:$AJ$14,8,MATCH(【入力】吸収量・排出量算定シート!$G206,幹材積成長量!$AH$7:$AJ$7,0)))),0)</f>
        <v>0</v>
      </c>
      <c r="DS206" s="187">
        <f>IFERROR(IF($F206="地位Ⅰ",INDEX(幹材積成長量!$AE$7:$AG$14,8,MATCH(【入力】吸収量・排出量算定シート!$G206,幹材積成長量!$AE$7:$AG$7,0)),IF($F206="地位Ⅲ",INDEX(幹材積成長量!$AK$7:$AM$14,8,MATCH(【入力】吸収量・排出量算定シート!$G206,幹材積成長量!$AK$7:$AM$7,0)),INDEX(幹材積成長量!$AH$7:$AJ$14,8,MATCH(【入力】吸収量・排出量算定シート!$G206,幹材積成長量!$AH$7:$AJ$7,0)))),0)</f>
        <v>0</v>
      </c>
      <c r="DT206" s="187">
        <f>IFERROR(IF($F206="地位Ⅰ",INDEX(幹材積成長量!$AE$7:$AG$14,8,MATCH(【入力】吸収量・排出量算定シート!$G206,幹材積成長量!$AE$7:$AG$7,0)),IF($F206="地位Ⅲ",INDEX(幹材積成長量!$AK$7:$AM$14,8,MATCH(【入力】吸収量・排出量算定シート!$G206,幹材積成長量!$AK$7:$AM$7,0)),INDEX(幹材積成長量!$AH$7:$AJ$14,8,MATCH(【入力】吸収量・排出量算定シート!$G206,幹材積成長量!$AH$7:$AJ$7,0)))),0)</f>
        <v>0</v>
      </c>
      <c r="DU206" s="187">
        <f>IFERROR(IF($F206="地位Ⅰ",INDEX(幹材積成長量!$AE$7:$AG$14,8,MATCH(【入力】吸収量・排出量算定シート!$G206,幹材積成長量!$AE$7:$AG$7,0)),IF($F206="地位Ⅲ",INDEX(幹材積成長量!$AK$7:$AM$14,8,MATCH(【入力】吸収量・排出量算定シート!$G206,幹材積成長量!$AK$7:$AM$7,0)),INDEX(幹材積成長量!$AH$7:$AJ$14,8,MATCH(【入力】吸収量・排出量算定シート!$G206,幹材積成長量!$AH$7:$AJ$7,0)))),0)</f>
        <v>0</v>
      </c>
      <c r="DV206" s="187">
        <f>IFERROR(IF($F206="地位Ⅰ",INDEX(幹材積成長量!$AE$7:$AG$14,8,MATCH(【入力】吸収量・排出量算定シート!$G206,幹材積成長量!$AE$7:$AG$7,0)),IF($F206="地位Ⅲ",INDEX(幹材積成長量!$AK$7:$AM$14,8,MATCH(【入力】吸収量・排出量算定シート!$G206,幹材積成長量!$AK$7:$AM$7,0)),INDEX(幹材積成長量!$AH$7:$AJ$14,8,MATCH(【入力】吸収量・排出量算定シート!$G206,幹材積成長量!$AH$7:$AJ$7,0)))),0)</f>
        <v>0</v>
      </c>
      <c r="DW206" s="187">
        <f>IFERROR(IF($F206="地位Ⅰ",INDEX(幹材積成長量!$AE$7:$AG$14,8,MATCH(【入力】吸収量・排出量算定シート!$G206,幹材積成長量!$AE$7:$AG$7,0)),IF($F206="地位Ⅲ",INDEX(幹材積成長量!$AK$7:$AM$14,8,MATCH(【入力】吸収量・排出量算定シート!$G206,幹材積成長量!$AK$7:$AM$7,0)),INDEX(幹材積成長量!$AH$7:$AJ$14,8,MATCH(【入力】吸収量・排出量算定シート!$G206,幹材積成長量!$AH$7:$AJ$7,0)))),0)</f>
        <v>0</v>
      </c>
      <c r="DX206" s="187">
        <f>IFERROR(IF($F206="地位Ⅰ",INDEX(幹材積成長量!$AE$7:$AG$14,8,MATCH(【入力】吸収量・排出量算定シート!$G206,幹材積成長量!$AE$7:$AG$7,0)),IF($F206="地位Ⅲ",INDEX(幹材積成長量!$AK$7:$AM$14,8,MATCH(【入力】吸収量・排出量算定シート!$G206,幹材積成長量!$AK$7:$AM$7,0)),INDEX(幹材積成長量!$AH$7:$AJ$14,8,MATCH(【入力】吸収量・排出量算定シート!$G206,幹材積成長量!$AH$7:$AJ$7,0)))),0)</f>
        <v>0</v>
      </c>
      <c r="DY206" s="187">
        <f>IFERROR(IF($F206="地位Ⅰ",INDEX(幹材積成長量!$AE$7:$AG$14,8,MATCH(【入力】吸収量・排出量算定シート!$G206,幹材積成長量!$AE$7:$AG$7,0)),IF($F206="地位Ⅲ",INDEX(幹材積成長量!$AK$7:$AM$14,8,MATCH(【入力】吸収量・排出量算定シート!$G206,幹材積成長量!$AK$7:$AM$7,0)),INDEX(幹材積成長量!$AH$7:$AJ$14,8,MATCH(【入力】吸収量・排出量算定シート!$G206,幹材積成長量!$AH$7:$AJ$7,0)))),0)</f>
        <v>0</v>
      </c>
      <c r="DZ206" s="187">
        <f>IFERROR(IF($F206="地位Ⅰ",INDEX(幹材積成長量!$AE$7:$AG$14,8,MATCH(【入力】吸収量・排出量算定シート!$G206,幹材積成長量!$AE$7:$AG$7,0)),IF($F206="地位Ⅲ",INDEX(幹材積成長量!$AK$7:$AM$14,8,MATCH(【入力】吸収量・排出量算定シート!$G206,幹材積成長量!$AK$7:$AM$7,0)),INDEX(幹材積成長量!$AH$7:$AJ$14,8,MATCH(【入力】吸収量・排出量算定シート!$G206,幹材積成長量!$AH$7:$AJ$7,0)))),0)</f>
        <v>0</v>
      </c>
      <c r="EA206" s="187">
        <f>IFERROR(IF($F206="地位Ⅰ",INDEX(幹材積成長量!$AE$7:$AG$14,8,MATCH(【入力】吸収量・排出量算定シート!$G206,幹材積成長量!$AE$7:$AG$7,0)),IF($F206="地位Ⅲ",INDEX(幹材積成長量!$AK$7:$AM$14,8,MATCH(【入力】吸収量・排出量算定シート!$G206,幹材積成長量!$AK$7:$AM$7,0)),INDEX(幹材積成長量!$AH$7:$AJ$14,8,MATCH(【入力】吸収量・排出量算定シート!$G206,幹材積成長量!$AH$7:$AJ$7,0)))),0)</f>
        <v>0</v>
      </c>
      <c r="EB206" s="187">
        <f>IFERROR(IF($F206="地位Ⅰ",INDEX(幹材積成長量!$AE$7:$AG$14,8,MATCH(【入力】吸収量・排出量算定シート!$G206,幹材積成長量!$AE$7:$AG$7,0)),IF($F206="地位Ⅲ",INDEX(幹材積成長量!$AK$7:$AM$14,8,MATCH(【入力】吸収量・排出量算定シート!$G206,幹材積成長量!$AK$7:$AM$7,0)),INDEX(幹材積成長量!$AH$7:$AJ$14,8,MATCH(【入力】吸収量・排出量算定シート!$G206,幹材積成長量!$AH$7:$AJ$7,0)))),0)</f>
        <v>0</v>
      </c>
      <c r="EC206" s="187">
        <f>IFERROR(IF($F206="地位Ⅰ",INDEX(幹材積成長量!$AE$7:$AG$14,8,MATCH(【入力】吸収量・排出量算定シート!$G206,幹材積成長量!$AE$7:$AG$7,0)),IF($F206="地位Ⅲ",INDEX(幹材積成長量!$AK$7:$AM$14,8,MATCH(【入力】吸収量・排出量算定シート!$G206,幹材積成長量!$AK$7:$AM$7,0)),INDEX(幹材積成長量!$AH$7:$AJ$14,8,MATCH(【入力】吸収量・排出量算定シート!$G206,幹材積成長量!$AH$7:$AJ$7,0)))),0)</f>
        <v>0</v>
      </c>
      <c r="ED206" s="186">
        <f t="shared" si="369"/>
        <v>0</v>
      </c>
      <c r="EE206" s="186">
        <f t="shared" si="370"/>
        <v>0</v>
      </c>
      <c r="EF206" s="186">
        <f t="shared" si="371"/>
        <v>0</v>
      </c>
      <c r="EG206" s="186">
        <f t="shared" si="372"/>
        <v>0</v>
      </c>
      <c r="EH206" s="186">
        <f t="shared" si="373"/>
        <v>0</v>
      </c>
      <c r="EI206" s="186">
        <f t="shared" si="374"/>
        <v>0</v>
      </c>
      <c r="EJ206" s="186">
        <f t="shared" si="375"/>
        <v>0</v>
      </c>
      <c r="EK206" s="186">
        <f t="shared" si="376"/>
        <v>0</v>
      </c>
      <c r="EL206" s="186">
        <f t="shared" si="377"/>
        <v>0</v>
      </c>
      <c r="EM206" s="186">
        <f t="shared" si="378"/>
        <v>0</v>
      </c>
      <c r="EN206" s="186">
        <f t="shared" si="379"/>
        <v>0</v>
      </c>
      <c r="EO206" s="186">
        <f t="shared" si="380"/>
        <v>0</v>
      </c>
      <c r="EP206" s="186">
        <f t="shared" si="381"/>
        <v>0</v>
      </c>
      <c r="EQ206" s="186">
        <f t="shared" si="382"/>
        <v>0</v>
      </c>
      <c r="ER206" s="186">
        <f t="shared" si="383"/>
        <v>0</v>
      </c>
      <c r="ES206" s="186">
        <f t="shared" si="384"/>
        <v>0</v>
      </c>
      <c r="ET206" s="186">
        <f t="shared" si="385"/>
        <v>0</v>
      </c>
    </row>
    <row r="207" spans="2:150" x14ac:dyDescent="0.3">
      <c r="B207" s="3"/>
      <c r="C207" s="3"/>
      <c r="D207" s="3"/>
      <c r="E207" s="3"/>
      <c r="G207" s="217"/>
      <c r="J207" s="3"/>
      <c r="M207" s="187">
        <f>IFERROR(IF($F207="地位Ⅰ",INDEX(幹材積成長量!$S$7:$U$148,MATCH(【入力】吸収量・排出量算定シート!$H207+(M$17-$M$17),幹材積成長量!$S$7:$S$148,0),MATCH($G207,幹材積成長量!$S$7:$U$7,0)),IF($F207="地位Ⅲ",INDEX(幹材積成長量!$Y$7:$AA$148,MATCH(【入力】吸収量・排出量算定シート!$H207+(M$17-$M$17),幹材積成長量!$Y$7:$Y$148,0),MATCH($G207,幹材積成長量!$Y$7:$AA$7,0)),INDEX(幹材積成長量!$V$7:$X$148,MATCH(【入力】吸収量・排出量算定シート!$H207+(M$17-$M$17),幹材積成長量!$V$7:$V$148,0),MATCH($G207,幹材積成長量!$V$7:$X$7,0)))),0)</f>
        <v>0</v>
      </c>
      <c r="N207" s="187">
        <f>IFERROR(IF($F207="地位Ⅰ",INDEX(幹材積成長量!$S$7:$U$148,MATCH(【入力】吸収量・排出量算定シート!$H207+(N$17-$M$17),幹材積成長量!$S$7:$S$148,0),MATCH($G207,幹材積成長量!$S$7:$U$7,0)),IF($F207="地位Ⅲ",INDEX(幹材積成長量!$Y$7:$AA$148,MATCH(【入力】吸収量・排出量算定シート!$H207+(N$17-$M$17),幹材積成長量!$Y$7:$Y$148,0),MATCH($G207,幹材積成長量!$Y$7:$AA$7,0)),INDEX(幹材積成長量!$V$7:$X$148,MATCH(【入力】吸収量・排出量算定シート!$H207+(N$17-$M$17),幹材積成長量!$V$7:$V$148,0),MATCH($G207,幹材積成長量!$V$7:$X$7,0)))),0)</f>
        <v>0</v>
      </c>
      <c r="O207" s="187">
        <f>IFERROR(IF($F207="地位Ⅰ",INDEX(幹材積成長量!$S$7:$U$148,MATCH(【入力】吸収量・排出量算定シート!$H207+(O$17-$M$17),幹材積成長量!$S$7:$S$148,0),MATCH($G207,幹材積成長量!$S$7:$U$7,0)),IF($F207="地位Ⅲ",INDEX(幹材積成長量!$Y$7:$AA$148,MATCH(【入力】吸収量・排出量算定シート!$H207+(O$17-$M$17),幹材積成長量!$Y$7:$Y$148,0),MATCH($G207,幹材積成長量!$Y$7:$AA$7,0)),INDEX(幹材積成長量!$V$7:$X$148,MATCH(【入力】吸収量・排出量算定シート!$H207+(O$17-$M$17),幹材積成長量!$V$7:$V$148,0),MATCH($G207,幹材積成長量!$V$7:$X$7,0)))),0)</f>
        <v>0</v>
      </c>
      <c r="P207" s="187">
        <f>IFERROR(IF($F207="地位Ⅰ",INDEX(幹材積成長量!$S$7:$U$148,MATCH(【入力】吸収量・排出量算定シート!$H207+(P$17-$M$17),幹材積成長量!$S$7:$S$148,0),MATCH($G207,幹材積成長量!$S$7:$U$7,0)),IF($F207="地位Ⅲ",INDEX(幹材積成長量!$Y$7:$AA$148,MATCH(【入力】吸収量・排出量算定シート!$H207+(P$17-$M$17),幹材積成長量!$Y$7:$Y$148,0),MATCH($G207,幹材積成長量!$Y$7:$AA$7,0)),INDEX(幹材積成長量!$V$7:$X$148,MATCH(【入力】吸収量・排出量算定シート!$H207+(P$17-$M$17),幹材積成長量!$V$7:$V$148,0),MATCH($G207,幹材積成長量!$V$7:$X$7,0)))),0)</f>
        <v>0</v>
      </c>
      <c r="Q207" s="187">
        <f>IFERROR(IF($F207="地位Ⅰ",INDEX(幹材積成長量!$S$7:$U$148,MATCH(【入力】吸収量・排出量算定シート!$H207+(Q$17-$M$17),幹材積成長量!$S$7:$S$148,0),MATCH($G207,幹材積成長量!$S$7:$U$7,0)),IF($F207="地位Ⅲ",INDEX(幹材積成長量!$Y$7:$AA$148,MATCH(【入力】吸収量・排出量算定シート!$H207+(Q$17-$M$17),幹材積成長量!$Y$7:$Y$148,0),MATCH($G207,幹材積成長量!$Y$7:$AA$7,0)),INDEX(幹材積成長量!$V$7:$X$148,MATCH(【入力】吸収量・排出量算定シート!$H207+(Q$17-$M$17),幹材積成長量!$V$7:$V$148,0),MATCH($G207,幹材積成長量!$V$7:$X$7,0)))),0)</f>
        <v>0</v>
      </c>
      <c r="R207" s="187">
        <f>IFERROR(IF($F207="地位Ⅰ",INDEX(幹材積成長量!$S$7:$U$148,MATCH(【入力】吸収量・排出量算定シート!$H207+(R$17-$M$17),幹材積成長量!$S$7:$S$148,0),MATCH($G207,幹材積成長量!$S$7:$U$7,0)),IF($F207="地位Ⅲ",INDEX(幹材積成長量!$Y$7:$AA$148,MATCH(【入力】吸収量・排出量算定シート!$H207+(R$17-$M$17),幹材積成長量!$Y$7:$Y$148,0),MATCH($G207,幹材積成長量!$Y$7:$AA$7,0)),INDEX(幹材積成長量!$V$7:$X$148,MATCH(【入力】吸収量・排出量算定シート!$H207+(R$17-$M$17),幹材積成長量!$V$7:$V$148,0),MATCH($G207,幹材積成長量!$V$7:$X$7,0)))),0)</f>
        <v>0</v>
      </c>
      <c r="S207" s="187">
        <f>IFERROR(IF($F207="地位Ⅰ",INDEX(幹材積成長量!$S$7:$U$148,MATCH(【入力】吸収量・排出量算定シート!$H207+(S$17-$M$17),幹材積成長量!$S$7:$S$148,0),MATCH($G207,幹材積成長量!$S$7:$U$7,0)),IF($F207="地位Ⅲ",INDEX(幹材積成長量!$Y$7:$AA$148,MATCH(【入力】吸収量・排出量算定シート!$H207+(S$17-$M$17),幹材積成長量!$Y$7:$Y$148,0),MATCH($G207,幹材積成長量!$Y$7:$AA$7,0)),INDEX(幹材積成長量!$V$7:$X$148,MATCH(【入力】吸収量・排出量算定シート!$H207+(S$17-$M$17),幹材積成長量!$V$7:$V$148,0),MATCH($G207,幹材積成長量!$V$7:$X$7,0)))),0)</f>
        <v>0</v>
      </c>
      <c r="T207" s="187">
        <f>IFERROR(IF($F207="地位Ⅰ",INDEX(幹材積成長量!$S$7:$U$148,MATCH(【入力】吸収量・排出量算定シート!$H207+(T$17-$M$17),幹材積成長量!$S$7:$S$148,0),MATCH($G207,幹材積成長量!$S$7:$U$7,0)),IF($F207="地位Ⅲ",INDEX(幹材積成長量!$Y$7:$AA$148,MATCH(【入力】吸収量・排出量算定シート!$H207+(T$17-$M$17),幹材積成長量!$Y$7:$Y$148,0),MATCH($G207,幹材積成長量!$Y$7:$AA$7,0)),INDEX(幹材積成長量!$V$7:$X$148,MATCH(【入力】吸収量・排出量算定シート!$H207+(T$17-$M$17),幹材積成長量!$V$7:$V$148,0),MATCH($G207,幹材積成長量!$V$7:$X$7,0)))),0)</f>
        <v>0</v>
      </c>
      <c r="U207" s="187">
        <f>IFERROR(IF($F207="地位Ⅰ",INDEX(幹材積成長量!$S$7:$U$148,MATCH(【入力】吸収量・排出量算定シート!$H207+(U$17-$M$17),幹材積成長量!$S$7:$S$148,0),MATCH($G207,幹材積成長量!$S$7:$U$7,0)),IF($F207="地位Ⅲ",INDEX(幹材積成長量!$Y$7:$AA$148,MATCH(【入力】吸収量・排出量算定シート!$H207+(U$17-$M$17),幹材積成長量!$Y$7:$Y$148,0),MATCH($G207,幹材積成長量!$Y$7:$AA$7,0)),INDEX(幹材積成長量!$V$7:$X$148,MATCH(【入力】吸収量・排出量算定シート!$H207+(U$17-$M$17),幹材積成長量!$V$7:$V$148,0),MATCH($G207,幹材積成長量!$V$7:$X$7,0)))),0)</f>
        <v>0</v>
      </c>
      <c r="V207" s="187">
        <f>IFERROR(IF($F207="地位Ⅰ",INDEX(幹材積成長量!$S$7:$U$148,MATCH(【入力】吸収量・排出量算定シート!$H207+(V$17-$M$17),幹材積成長量!$S$7:$S$148,0),MATCH($G207,幹材積成長量!$S$7:$U$7,0)),IF($F207="地位Ⅲ",INDEX(幹材積成長量!$Y$7:$AA$148,MATCH(【入力】吸収量・排出量算定シート!$H207+(V$17-$M$17),幹材積成長量!$Y$7:$Y$148,0),MATCH($G207,幹材積成長量!$Y$7:$AA$7,0)),INDEX(幹材積成長量!$V$7:$X$148,MATCH(【入力】吸収量・排出量算定シート!$H207+(V$17-$M$17),幹材積成長量!$V$7:$V$148,0),MATCH($G207,幹材積成長量!$V$7:$X$7,0)))),0)</f>
        <v>0</v>
      </c>
      <c r="W207" s="187">
        <f>IFERROR(IF($F207="地位Ⅰ",INDEX(幹材積成長量!$S$7:$U$148,MATCH(【入力】吸収量・排出量算定シート!$H207+(W$17-$M$17),幹材積成長量!$S$7:$S$148,0),MATCH($G207,幹材積成長量!$S$7:$U$7,0)),IF($F207="地位Ⅲ",INDEX(幹材積成長量!$Y$7:$AA$148,MATCH(【入力】吸収量・排出量算定シート!$H207+(W$17-$M$17),幹材積成長量!$Y$7:$Y$148,0),MATCH($G207,幹材積成長量!$Y$7:$AA$7,0)),INDEX(幹材積成長量!$V$7:$X$148,MATCH(【入力】吸収量・排出量算定シート!$H207+(W$17-$M$17),幹材積成長量!$V$7:$V$148,0),MATCH($G207,幹材積成長量!$V$7:$X$7,0)))),0)</f>
        <v>0</v>
      </c>
      <c r="X207" s="187">
        <f>IFERROR(IF($F207="地位Ⅰ",INDEX(幹材積成長量!$S$7:$U$148,MATCH(【入力】吸収量・排出量算定シート!$H207+(X$17-$M$17),幹材積成長量!$S$7:$S$148,0),MATCH($G207,幹材積成長量!$S$7:$U$7,0)),IF($F207="地位Ⅲ",INDEX(幹材積成長量!$Y$7:$AA$148,MATCH(【入力】吸収量・排出量算定シート!$H207+(X$17-$M$17),幹材積成長量!$Y$7:$Y$148,0),MATCH($G207,幹材積成長量!$Y$7:$AA$7,0)),INDEX(幹材積成長量!$V$7:$X$148,MATCH(【入力】吸収量・排出量算定シート!$H207+(X$17-$M$17),幹材積成長量!$V$7:$V$148,0),MATCH($G207,幹材積成長量!$V$7:$X$7,0)))),0)</f>
        <v>0</v>
      </c>
      <c r="Y207" s="187">
        <f>IFERROR(IF($F207="地位Ⅰ",INDEX(幹材積成長量!$S$7:$U$148,MATCH(【入力】吸収量・排出量算定シート!$H207+(Y$17-$M$17),幹材積成長量!$S$7:$S$148,0),MATCH($G207,幹材積成長量!$S$7:$U$7,0)),IF($F207="地位Ⅲ",INDEX(幹材積成長量!$Y$7:$AA$148,MATCH(【入力】吸収量・排出量算定シート!$H207+(Y$17-$M$17),幹材積成長量!$Y$7:$Y$148,0),MATCH($G207,幹材積成長量!$Y$7:$AA$7,0)),INDEX(幹材積成長量!$V$7:$X$148,MATCH(【入力】吸収量・排出量算定シート!$H207+(Y$17-$M$17),幹材積成長量!$V$7:$V$148,0),MATCH($G207,幹材積成長量!$V$7:$X$7,0)))),0)</f>
        <v>0</v>
      </c>
      <c r="Z207" s="187">
        <f>IFERROR(IF($F207="地位Ⅰ",INDEX(幹材積成長量!$S$7:$U$148,MATCH(【入力】吸収量・排出量算定シート!$H207+(Z$17-$M$17),幹材積成長量!$S$7:$S$148,0),MATCH($G207,幹材積成長量!$S$7:$U$7,0)),IF($F207="地位Ⅲ",INDEX(幹材積成長量!$Y$7:$AA$148,MATCH(【入力】吸収量・排出量算定シート!$H207+(Z$17-$M$17),幹材積成長量!$Y$7:$Y$148,0),MATCH($G207,幹材積成長量!$Y$7:$AA$7,0)),INDEX(幹材積成長量!$V$7:$X$148,MATCH(【入力】吸収量・排出量算定シート!$H207+(Z$17-$M$17),幹材積成長量!$V$7:$V$148,0),MATCH($G207,幹材積成長量!$V$7:$X$7,0)))),0)</f>
        <v>0</v>
      </c>
      <c r="AA207" s="187">
        <f>IFERROR(IF($F207="地位Ⅰ",INDEX(幹材積成長量!$S$7:$U$148,MATCH(【入力】吸収量・排出量算定シート!$H207+(AA$17-$M$17),幹材積成長量!$S$7:$S$148,0),MATCH($G207,幹材積成長量!$S$7:$U$7,0)),IF($F207="地位Ⅲ",INDEX(幹材積成長量!$Y$7:$AA$148,MATCH(【入力】吸収量・排出量算定シート!$H207+(AA$17-$M$17),幹材積成長量!$Y$7:$Y$148,0),MATCH($G207,幹材積成長量!$Y$7:$AA$7,0)),INDEX(幹材積成長量!$V$7:$X$148,MATCH(【入力】吸収量・排出量算定シート!$H207+(AA$17-$M$17),幹材積成長量!$V$7:$V$148,0),MATCH($G207,幹材積成長量!$V$7:$X$7,0)))),0)</f>
        <v>0</v>
      </c>
      <c r="AB207" s="187">
        <f>IFERROR(IF($F207="地位Ⅰ",INDEX(幹材積成長量!$S$7:$U$148,MATCH(【入力】吸収量・排出量算定シート!$H207+(AB$17-$M$17),幹材積成長量!$S$7:$S$148,0),MATCH($G207,幹材積成長量!$S$7:$U$7,0)),IF($F207="地位Ⅲ",INDEX(幹材積成長量!$Y$7:$AA$148,MATCH(【入力】吸収量・排出量算定シート!$H207+(AB$17-$M$17),幹材積成長量!$Y$7:$Y$148,0),MATCH($G207,幹材積成長量!$Y$7:$AA$7,0)),INDEX(幹材積成長量!$V$7:$X$148,MATCH(【入力】吸収量・排出量算定シート!$H207+(AB$17-$M$17),幹材積成長量!$V$7:$V$148,0),MATCH($G207,幹材積成長量!$V$7:$X$7,0)))),0)</f>
        <v>0</v>
      </c>
      <c r="AC207" s="187">
        <f>IFERROR(IF($F207="地位Ⅰ",INDEX(幹材積成長量!$S$7:$U$148,MATCH(【入力】吸収量・排出量算定シート!$H207+(AC$17-$M$17),幹材積成長量!$S$7:$S$148,0),MATCH($G207,幹材積成長量!$S$7:$U$7,0)),IF($F207="地位Ⅲ",INDEX(幹材積成長量!$Y$7:$AA$148,MATCH(【入力】吸収量・排出量算定シート!$H207+(AC$17-$M$17),幹材積成長量!$Y$7:$Y$148,0),MATCH($G207,幹材積成長量!$Y$7:$AA$7,0)),INDEX(幹材積成長量!$V$7:$X$148,MATCH(【入力】吸収量・排出量算定シート!$H207+(AC$17-$M$17),幹材積成長量!$V$7:$V$148,0),MATCH($G207,幹材積成長量!$V$7:$X$7,0)))),0)</f>
        <v>0</v>
      </c>
      <c r="AD207" s="2">
        <f>IFERROR(INDEX('BEF（拡大係数）'!$A$4:$AO$154,MATCH(【入力】吸収量・排出量算定シート!$H207,'BEF（拡大係数）'!$A$4:$A$154,0),MATCH($G207,'BEF（拡大係数）'!$A$4:$AO$4,0)),0)</f>
        <v>0</v>
      </c>
      <c r="AE207" s="2">
        <f>IFERROR(INDEX('BEF（拡大係数）'!$A$4:$AO$154,MATCH(【入力】吸収量・排出量算定シート!$H207,'BEF（拡大係数）'!$A$4:$A$154,0),MATCH($G207,'BEF（拡大係数）'!$A$4:$AO$4,0)),0)</f>
        <v>0</v>
      </c>
      <c r="AF207" s="2">
        <f>IFERROR(INDEX('BEF（拡大係数）'!$A$4:$AO$154,MATCH(【入力】吸収量・排出量算定シート!$H207,'BEF（拡大係数）'!$A$4:$A$154,0),MATCH($G207,'BEF（拡大係数）'!$A$4:$AO$4,0)),0)</f>
        <v>0</v>
      </c>
      <c r="AG207" s="2">
        <f>IFERROR(INDEX('BEF（拡大係数）'!$A$4:$AO$154,MATCH(【入力】吸収量・排出量算定シート!$H207,'BEF（拡大係数）'!$A$4:$A$154,0),MATCH($G207,'BEF（拡大係数）'!$A$4:$AO$4,0)),0)</f>
        <v>0</v>
      </c>
      <c r="AH207" s="2">
        <f>IFERROR(INDEX('BEF（拡大係数）'!$A$4:$AO$154,MATCH(【入力】吸収量・排出量算定シート!$H207,'BEF（拡大係数）'!$A$4:$A$154,0),MATCH($G207,'BEF（拡大係数）'!$A$4:$AO$4,0)),0)</f>
        <v>0</v>
      </c>
      <c r="AI207" s="2">
        <f>IFERROR(INDEX('BEF（拡大係数）'!$A$4:$AO$154,MATCH(【入力】吸収量・排出量算定シート!$H207,'BEF（拡大係数）'!$A$4:$A$154,0),MATCH($G207,'BEF（拡大係数）'!$A$4:$AO$4,0)),0)</f>
        <v>0</v>
      </c>
      <c r="AJ207" s="2">
        <f>IFERROR(INDEX('BEF（拡大係数）'!$A$4:$AO$154,MATCH(【入力】吸収量・排出量算定シート!$H207,'BEF（拡大係数）'!$A$4:$A$154,0),MATCH($G207,'BEF（拡大係数）'!$A$4:$AO$4,0)),0)</f>
        <v>0</v>
      </c>
      <c r="AK207" s="2">
        <f>IFERROR(INDEX('BEF（拡大係数）'!$A$4:$AO$154,MATCH(【入力】吸収量・排出量算定シート!$H207,'BEF（拡大係数）'!$A$4:$A$154,0),MATCH($G207,'BEF（拡大係数）'!$A$4:$AO$4,0)),0)</f>
        <v>0</v>
      </c>
      <c r="AL207" s="2">
        <f>IFERROR(INDEX('BEF（拡大係数）'!$A$4:$AO$154,MATCH(【入力】吸収量・排出量算定シート!$H207,'BEF（拡大係数）'!$A$4:$A$154,0),MATCH($G207,'BEF（拡大係数）'!$A$4:$AO$4,0)),0)</f>
        <v>0</v>
      </c>
      <c r="AM207" s="2">
        <f>IFERROR(INDEX('BEF（拡大係数）'!$A$4:$AO$154,MATCH(【入力】吸収量・排出量算定シート!$H207,'BEF（拡大係数）'!$A$4:$A$154,0),MATCH($G207,'BEF（拡大係数）'!$A$4:$AO$4,0)),0)</f>
        <v>0</v>
      </c>
      <c r="AN207" s="2">
        <f>IFERROR(INDEX('BEF（拡大係数）'!$A$4:$AO$154,MATCH(【入力】吸収量・排出量算定シート!$H207,'BEF（拡大係数）'!$A$4:$A$154,0),MATCH($G207,'BEF（拡大係数）'!$A$4:$AO$4,0)),0)</f>
        <v>0</v>
      </c>
      <c r="AO207" s="2">
        <f>IFERROR(INDEX('BEF（拡大係数）'!$A$4:$AO$154,MATCH(【入力】吸収量・排出量算定シート!$H207,'BEF（拡大係数）'!$A$4:$A$154,0),MATCH($G207,'BEF（拡大係数）'!$A$4:$AO$4,0)),0)</f>
        <v>0</v>
      </c>
      <c r="AP207" s="2">
        <f>IFERROR(INDEX('BEF（拡大係数）'!$A$4:$AO$154,MATCH(【入力】吸収量・排出量算定シート!$H207,'BEF（拡大係数）'!$A$4:$A$154,0),MATCH($G207,'BEF（拡大係数）'!$A$4:$AO$4,0)),0)</f>
        <v>0</v>
      </c>
      <c r="AQ207" s="2">
        <f>IFERROR(INDEX('BEF（拡大係数）'!$A$4:$AO$154,MATCH(【入力】吸収量・排出量算定シート!$H207,'BEF（拡大係数）'!$A$4:$A$154,0),MATCH($G207,'BEF（拡大係数）'!$A$4:$AO$4,0)),0)</f>
        <v>0</v>
      </c>
      <c r="AR207" s="2">
        <f>IFERROR(INDEX('BEF（拡大係数）'!$A$4:$AO$154,MATCH(【入力】吸収量・排出量算定シート!$H207,'BEF（拡大係数）'!$A$4:$A$154,0),MATCH($G207,'BEF（拡大係数）'!$A$4:$AO$4,0)),0)</f>
        <v>0</v>
      </c>
      <c r="AS207" s="2">
        <f>IFERROR(INDEX('BEF（拡大係数）'!$A$4:$AO$154,MATCH(【入力】吸収量・排出量算定シート!$H207,'BEF（拡大係数）'!$A$4:$A$154,0),MATCH($G207,'BEF（拡大係数）'!$A$4:$AO$4,0)),0)</f>
        <v>0</v>
      </c>
      <c r="AT207" s="2">
        <f>IFERROR(INDEX('BEF（拡大係数）'!$A$4:$AO$154,MATCH(【入力】吸収量・排出量算定シート!$H207,'BEF（拡大係数）'!$A$4:$A$154,0),MATCH($G207,'BEF（拡大係数）'!$A$4:$AO$4,0)),0)</f>
        <v>0</v>
      </c>
      <c r="AU207" s="2">
        <f>IFERROR(VLOOKUP($G207,パラメータ_オリジナル!$B$6:$G$45,4,FALSE),0)</f>
        <v>0</v>
      </c>
      <c r="AV207" s="2">
        <f>IFERROR(VLOOKUP($G207,パラメータ_オリジナル!$B$6:$G$45,5,FALSE),0)</f>
        <v>0</v>
      </c>
      <c r="AW207" s="2">
        <f>IFERROR(VLOOKUP($G207,パラメータ_オリジナル!$B$6:$G$45,6,FALSE),0)</f>
        <v>0</v>
      </c>
      <c r="AX207" s="125">
        <f t="shared" si="318"/>
        <v>0</v>
      </c>
      <c r="AY207" s="125">
        <f t="shared" si="319"/>
        <v>0</v>
      </c>
      <c r="AZ207" s="125">
        <f t="shared" si="320"/>
        <v>0</v>
      </c>
      <c r="BA207" s="125">
        <f t="shared" si="321"/>
        <v>0</v>
      </c>
      <c r="BB207" s="125">
        <f t="shared" si="322"/>
        <v>0</v>
      </c>
      <c r="BC207" s="125">
        <f t="shared" si="323"/>
        <v>0</v>
      </c>
      <c r="BD207" s="125">
        <f t="shared" si="324"/>
        <v>0</v>
      </c>
      <c r="BE207" s="125">
        <f t="shared" si="325"/>
        <v>0</v>
      </c>
      <c r="BF207" s="125">
        <f t="shared" si="326"/>
        <v>0</v>
      </c>
      <c r="BG207" s="125">
        <f t="shared" si="327"/>
        <v>0</v>
      </c>
      <c r="BH207" s="125">
        <f t="shared" si="328"/>
        <v>0</v>
      </c>
      <c r="BI207" s="125">
        <f t="shared" si="329"/>
        <v>0</v>
      </c>
      <c r="BJ207" s="125">
        <f t="shared" si="330"/>
        <v>0</v>
      </c>
      <c r="BK207" s="125">
        <f t="shared" si="331"/>
        <v>0</v>
      </c>
      <c r="BL207" s="125">
        <f t="shared" si="332"/>
        <v>0</v>
      </c>
      <c r="BM207" s="125">
        <f t="shared" si="333"/>
        <v>0</v>
      </c>
      <c r="BN207" s="125">
        <f t="shared" si="334"/>
        <v>0</v>
      </c>
      <c r="BO207" s="125">
        <f t="shared" si="335"/>
        <v>0</v>
      </c>
      <c r="BP207" s="125">
        <f t="shared" si="336"/>
        <v>0</v>
      </c>
      <c r="BQ207" s="125">
        <f t="shared" si="337"/>
        <v>0</v>
      </c>
      <c r="BR207" s="125">
        <f t="shared" si="338"/>
        <v>0</v>
      </c>
      <c r="BS207" s="125">
        <f t="shared" si="339"/>
        <v>0</v>
      </c>
      <c r="BT207" s="125">
        <f t="shared" si="340"/>
        <v>0</v>
      </c>
      <c r="BU207" s="125">
        <f t="shared" si="341"/>
        <v>0</v>
      </c>
      <c r="BV207" s="125">
        <f t="shared" si="342"/>
        <v>0</v>
      </c>
      <c r="BW207" s="125">
        <f t="shared" si="343"/>
        <v>0</v>
      </c>
      <c r="BX207" s="125">
        <f t="shared" si="344"/>
        <v>0</v>
      </c>
      <c r="BY207" s="125">
        <f t="shared" si="345"/>
        <v>0</v>
      </c>
      <c r="BZ207" s="125">
        <f t="shared" si="346"/>
        <v>0</v>
      </c>
      <c r="CA207" s="125">
        <f t="shared" si="347"/>
        <v>0</v>
      </c>
      <c r="CB207" s="125">
        <f t="shared" si="348"/>
        <v>0</v>
      </c>
      <c r="CC207" s="125">
        <f t="shared" si="349"/>
        <v>0</v>
      </c>
      <c r="CD207" s="125">
        <f t="shared" si="350"/>
        <v>0</v>
      </c>
      <c r="CE207" s="125">
        <f t="shared" si="351"/>
        <v>0</v>
      </c>
      <c r="CF207" s="2">
        <f>IFERROR(IF($F207="地位Ⅰ",INDEX(幹材積成長量!$I$7:$K$148,MATCH((【入力】吸収量・排出量算定シート!$H207+(【入力】吸収量・排出量算定シート!CF$17-【入力】吸収量・排出量算定シート!$CF$17)),幹材積成長量!$I$7:$I$148,0),MATCH(【入力】吸収量・排出量算定シート!$G207,幹材積成長量!$I$7:$K$7,0)),IF($F207="地位Ⅲ",INDEX(幹材積成長量!$O$7:$Q$148,MATCH((【入力】吸収量・排出量算定シート!$H207+(【入力】吸収量・排出量算定シート!CF$17-【入力】吸収量・排出量算定シート!$CF$17)),幹材積成長量!$O$7:$O$148,0),MATCH(【入力】吸収量・排出量算定シート!$G207,幹材積成長量!$O$7:$Q$7,0)),INDEX(幹材積成長量!$L$7:$N$148,MATCH((【入力】吸収量・排出量算定シート!$H207+(【入力】吸収量・排出量算定シート!CF$17-【入力】吸収量・排出量算定シート!$CF$17)),幹材積成長量!$L$7:$L$148,0),MATCH(【入力】吸収量・排出量算定シート!$G207,幹材積成長量!$L$7:$N$7,0)))),0)</f>
        <v>0</v>
      </c>
      <c r="CG207" s="2">
        <f>IFERROR(IF($F207="地位Ⅰ",INDEX(幹材積成長量!$I$7:$K$148,MATCH((【入力】吸収量・排出量算定シート!$H207+(【入力】吸収量・排出量算定シート!CG$17-【入力】吸収量・排出量算定シート!$CF$17)),幹材積成長量!$I$7:$I$148,0),MATCH(【入力】吸収量・排出量算定シート!$G207,幹材積成長量!$I$7:$K$7,0)),IF($F207="地位Ⅲ",INDEX(幹材積成長量!$O$7:$Q$148,MATCH((【入力】吸収量・排出量算定シート!$H207+(【入力】吸収量・排出量算定シート!CG$17-【入力】吸収量・排出量算定シート!$CF$17)),幹材積成長量!$O$7:$O$148,0),MATCH(【入力】吸収量・排出量算定シート!$G207,幹材積成長量!$O$7:$Q$7,0)),INDEX(幹材積成長量!$L$7:$N$148,MATCH((【入力】吸収量・排出量算定シート!$H207+(【入力】吸収量・排出量算定シート!CG$17-【入力】吸収量・排出量算定シート!$CF$17)),幹材積成長量!$L$7:$L$148,0),MATCH(【入力】吸収量・排出量算定シート!$G207,幹材積成長量!$L$7:$N$7,0)))),0)</f>
        <v>0</v>
      </c>
      <c r="CH207" s="2">
        <f>IFERROR(IF($F207="地位Ⅰ",INDEX(幹材積成長量!$I$7:$K$148,MATCH((【入力】吸収量・排出量算定シート!$H207+(【入力】吸収量・排出量算定シート!CH$17-【入力】吸収量・排出量算定シート!$CF$17)),幹材積成長量!$I$7:$I$148,0),MATCH(【入力】吸収量・排出量算定シート!$G207,幹材積成長量!$I$7:$K$7,0)),IF($F207="地位Ⅲ",INDEX(幹材積成長量!$O$7:$Q$148,MATCH((【入力】吸収量・排出量算定シート!$H207+(【入力】吸収量・排出量算定シート!CH$17-【入力】吸収量・排出量算定シート!$CF$17)),幹材積成長量!$O$7:$O$148,0),MATCH(【入力】吸収量・排出量算定シート!$G207,幹材積成長量!$O$7:$Q$7,0)),INDEX(幹材積成長量!$L$7:$N$148,MATCH((【入力】吸収量・排出量算定シート!$H207+(【入力】吸収量・排出量算定シート!CH$17-【入力】吸収量・排出量算定シート!$CF$17)),幹材積成長量!$L$7:$L$148,0),MATCH(【入力】吸収量・排出量算定シート!$G207,幹材積成長量!$L$7:$N$7,0)))),0)</f>
        <v>0</v>
      </c>
      <c r="CI207" s="2">
        <f>IFERROR(IF($F207="地位Ⅰ",INDEX(幹材積成長量!$I$7:$K$148,MATCH((【入力】吸収量・排出量算定シート!$H207+(【入力】吸収量・排出量算定シート!CI$17-【入力】吸収量・排出量算定シート!$CF$17)),幹材積成長量!$I$7:$I$148,0),MATCH(【入力】吸収量・排出量算定シート!$G207,幹材積成長量!$I$7:$K$7,0)),IF($F207="地位Ⅲ",INDEX(幹材積成長量!$O$7:$Q$148,MATCH((【入力】吸収量・排出量算定シート!$H207+(【入力】吸収量・排出量算定シート!CI$17-【入力】吸収量・排出量算定シート!$CF$17)),幹材積成長量!$O$7:$O$148,0),MATCH(【入力】吸収量・排出量算定シート!$G207,幹材積成長量!$O$7:$Q$7,0)),INDEX(幹材積成長量!$L$7:$N$148,MATCH((【入力】吸収量・排出量算定シート!$H207+(【入力】吸収量・排出量算定シート!CI$17-【入力】吸収量・排出量算定シート!$CF$17)),幹材積成長量!$L$7:$L$148,0),MATCH(【入力】吸収量・排出量算定シート!$G207,幹材積成長量!$L$7:$N$7,0)))),0)</f>
        <v>0</v>
      </c>
      <c r="CJ207" s="2">
        <f>IFERROR(IF($F207="地位Ⅰ",INDEX(幹材積成長量!$I$7:$K$148,MATCH((【入力】吸収量・排出量算定シート!$H207+(【入力】吸収量・排出量算定シート!CJ$17-【入力】吸収量・排出量算定シート!$CF$17)),幹材積成長量!$I$7:$I$148,0),MATCH(【入力】吸収量・排出量算定シート!$G207,幹材積成長量!$I$7:$K$7,0)),IF($F207="地位Ⅲ",INDEX(幹材積成長量!$O$7:$Q$148,MATCH((【入力】吸収量・排出量算定シート!$H207+(【入力】吸収量・排出量算定シート!CJ$17-【入力】吸収量・排出量算定シート!$CF$17)),幹材積成長量!$O$7:$O$148,0),MATCH(【入力】吸収量・排出量算定シート!$G207,幹材積成長量!$O$7:$Q$7,0)),INDEX(幹材積成長量!$L$7:$N$148,MATCH((【入力】吸収量・排出量算定シート!$H207+(【入力】吸収量・排出量算定シート!CJ$17-【入力】吸収量・排出量算定シート!$CF$17)),幹材積成長量!$L$7:$L$148,0),MATCH(【入力】吸収量・排出量算定シート!$G207,幹材積成長量!$L$7:$N$7,0)))),0)</f>
        <v>0</v>
      </c>
      <c r="CK207" s="2">
        <f>IFERROR(IF($F207="地位Ⅰ",INDEX(幹材積成長量!$I$7:$K$148,MATCH((【入力】吸収量・排出量算定シート!$H207+(【入力】吸収量・排出量算定シート!CK$17-【入力】吸収量・排出量算定シート!$CF$17)),幹材積成長量!$I$7:$I$148,0),MATCH(【入力】吸収量・排出量算定シート!$G207,幹材積成長量!$I$7:$K$7,0)),IF($F207="地位Ⅲ",INDEX(幹材積成長量!$O$7:$Q$148,MATCH((【入力】吸収量・排出量算定シート!$H207+(【入力】吸収量・排出量算定シート!CK$17-【入力】吸収量・排出量算定シート!$CF$17)),幹材積成長量!$O$7:$O$148,0),MATCH(【入力】吸収量・排出量算定シート!$G207,幹材積成長量!$O$7:$Q$7,0)),INDEX(幹材積成長量!$L$7:$N$148,MATCH((【入力】吸収量・排出量算定シート!$H207+(【入力】吸収量・排出量算定シート!CK$17-【入力】吸収量・排出量算定シート!$CF$17)),幹材積成長量!$L$7:$L$148,0),MATCH(【入力】吸収量・排出量算定シート!$G207,幹材積成長量!$L$7:$N$7,0)))),0)</f>
        <v>0</v>
      </c>
      <c r="CL207" s="2">
        <f>IFERROR(IF($F207="地位Ⅰ",INDEX(幹材積成長量!$I$7:$K$148,MATCH((【入力】吸収量・排出量算定シート!$H207+(【入力】吸収量・排出量算定シート!CL$17-【入力】吸収量・排出量算定シート!$CF$17)),幹材積成長量!$I$7:$I$148,0),MATCH(【入力】吸収量・排出量算定シート!$G207,幹材積成長量!$I$7:$K$7,0)),IF($F207="地位Ⅲ",INDEX(幹材積成長量!$O$7:$Q$148,MATCH((【入力】吸収量・排出量算定シート!$H207+(【入力】吸収量・排出量算定シート!CL$17-【入力】吸収量・排出量算定シート!$CF$17)),幹材積成長量!$O$7:$O$148,0),MATCH(【入力】吸収量・排出量算定シート!$G207,幹材積成長量!$O$7:$Q$7,0)),INDEX(幹材積成長量!$L$7:$N$148,MATCH((【入力】吸収量・排出量算定シート!$H207+(【入力】吸収量・排出量算定シート!CL$17-【入力】吸収量・排出量算定シート!$CF$17)),幹材積成長量!$L$7:$L$148,0),MATCH(【入力】吸収量・排出量算定シート!$G207,幹材積成長量!$L$7:$N$7,0)))),0)</f>
        <v>0</v>
      </c>
      <c r="CM207" s="2">
        <f>IFERROR(IF($F207="地位Ⅰ",INDEX(幹材積成長量!$I$7:$K$148,MATCH((【入力】吸収量・排出量算定シート!$H207+(【入力】吸収量・排出量算定シート!CM$17-【入力】吸収量・排出量算定シート!$CF$17)),幹材積成長量!$I$7:$I$148,0),MATCH(【入力】吸収量・排出量算定シート!$G207,幹材積成長量!$I$7:$K$7,0)),IF($F207="地位Ⅲ",INDEX(幹材積成長量!$O$7:$Q$148,MATCH((【入力】吸収量・排出量算定シート!$H207+(【入力】吸収量・排出量算定シート!CM$17-【入力】吸収量・排出量算定シート!$CF$17)),幹材積成長量!$O$7:$O$148,0),MATCH(【入力】吸収量・排出量算定シート!$G207,幹材積成長量!$O$7:$Q$7,0)),INDEX(幹材積成長量!$L$7:$N$148,MATCH((【入力】吸収量・排出量算定シート!$H207+(【入力】吸収量・排出量算定シート!CM$17-【入力】吸収量・排出量算定シート!$CF$17)),幹材積成長量!$L$7:$L$148,0),MATCH(【入力】吸収量・排出量算定シート!$G207,幹材積成長量!$L$7:$N$7,0)))),0)</f>
        <v>0</v>
      </c>
      <c r="CN207" s="2">
        <f>IFERROR(IF($F207="地位Ⅰ",INDEX(幹材積成長量!$I$7:$K$148,MATCH((【入力】吸収量・排出量算定シート!$H207+(【入力】吸収量・排出量算定シート!CN$17-【入力】吸収量・排出量算定シート!$CF$17)),幹材積成長量!$I$7:$I$148,0),MATCH(【入力】吸収量・排出量算定シート!$G207,幹材積成長量!$I$7:$K$7,0)),IF($F207="地位Ⅲ",INDEX(幹材積成長量!$O$7:$Q$148,MATCH((【入力】吸収量・排出量算定シート!$H207+(【入力】吸収量・排出量算定シート!CN$17-【入力】吸収量・排出量算定シート!$CF$17)),幹材積成長量!$O$7:$O$148,0),MATCH(【入力】吸収量・排出量算定シート!$G207,幹材積成長量!$O$7:$Q$7,0)),INDEX(幹材積成長量!$L$7:$N$148,MATCH((【入力】吸収量・排出量算定シート!$H207+(【入力】吸収量・排出量算定シート!CN$17-【入力】吸収量・排出量算定シート!$CF$17)),幹材積成長量!$L$7:$L$148,0),MATCH(【入力】吸収量・排出量算定シート!$G207,幹材積成長量!$L$7:$N$7,0)))),0)</f>
        <v>0</v>
      </c>
      <c r="CO207" s="2">
        <f>IFERROR(IF($F207="地位Ⅰ",INDEX(幹材積成長量!$I$7:$K$148,MATCH((【入力】吸収量・排出量算定シート!$H207+(【入力】吸収量・排出量算定シート!CO$17-【入力】吸収量・排出量算定シート!$CF$17)),幹材積成長量!$I$7:$I$148,0),MATCH(【入力】吸収量・排出量算定シート!$G207,幹材積成長量!$I$7:$K$7,0)),IF($F207="地位Ⅲ",INDEX(幹材積成長量!$O$7:$Q$148,MATCH((【入力】吸収量・排出量算定シート!$H207+(【入力】吸収量・排出量算定シート!CO$17-【入力】吸収量・排出量算定シート!$CF$17)),幹材積成長量!$O$7:$O$148,0),MATCH(【入力】吸収量・排出量算定シート!$G207,幹材積成長量!$O$7:$Q$7,0)),INDEX(幹材積成長量!$L$7:$N$148,MATCH((【入力】吸収量・排出量算定シート!$H207+(【入力】吸収量・排出量算定シート!CO$17-【入力】吸収量・排出量算定シート!$CF$17)),幹材積成長量!$L$7:$L$148,0),MATCH(【入力】吸収量・排出量算定シート!$G207,幹材積成長量!$L$7:$N$7,0)))),0)</f>
        <v>0</v>
      </c>
      <c r="CP207" s="2">
        <f>IFERROR(IF($F207="地位Ⅰ",INDEX(幹材積成長量!$I$7:$K$148,MATCH((【入力】吸収量・排出量算定シート!$H207+(【入力】吸収量・排出量算定シート!CP$17-【入力】吸収量・排出量算定シート!$CF$17)),幹材積成長量!$I$7:$I$148,0),MATCH(【入力】吸収量・排出量算定シート!$G207,幹材積成長量!$I$7:$K$7,0)),IF($F207="地位Ⅲ",INDEX(幹材積成長量!$O$7:$Q$148,MATCH((【入力】吸収量・排出量算定シート!$H207+(【入力】吸収量・排出量算定シート!CP$17-【入力】吸収量・排出量算定シート!$CF$17)),幹材積成長量!$O$7:$O$148,0),MATCH(【入力】吸収量・排出量算定シート!$G207,幹材積成長量!$O$7:$Q$7,0)),INDEX(幹材積成長量!$L$7:$N$148,MATCH((【入力】吸収量・排出量算定シート!$H207+(【入力】吸収量・排出量算定シート!CP$17-【入力】吸収量・排出量算定シート!$CF$17)),幹材積成長量!$L$7:$L$148,0),MATCH(【入力】吸収量・排出量算定シート!$G207,幹材積成長量!$L$7:$N$7,0)))),0)</f>
        <v>0</v>
      </c>
      <c r="CQ207" s="2">
        <f>IFERROR(IF($F207="地位Ⅰ",INDEX(幹材積成長量!$I$7:$K$148,MATCH((【入力】吸収量・排出量算定シート!$H207+(【入力】吸収量・排出量算定シート!CQ$17-【入力】吸収量・排出量算定シート!$CF$17)),幹材積成長量!$I$7:$I$148,0),MATCH(【入力】吸収量・排出量算定シート!$G207,幹材積成長量!$I$7:$K$7,0)),IF($F207="地位Ⅲ",INDEX(幹材積成長量!$O$7:$Q$148,MATCH((【入力】吸収量・排出量算定シート!$H207+(【入力】吸収量・排出量算定シート!CQ$17-【入力】吸収量・排出量算定シート!$CF$17)),幹材積成長量!$O$7:$O$148,0),MATCH(【入力】吸収量・排出量算定シート!$G207,幹材積成長量!$O$7:$Q$7,0)),INDEX(幹材積成長量!$L$7:$N$148,MATCH((【入力】吸収量・排出量算定シート!$H207+(【入力】吸収量・排出量算定シート!CQ$17-【入力】吸収量・排出量算定シート!$CF$17)),幹材積成長量!$L$7:$L$148,0),MATCH(【入力】吸収量・排出量算定シート!$G207,幹材積成長量!$L$7:$N$7,0)))),0)</f>
        <v>0</v>
      </c>
      <c r="CR207" s="2">
        <f>IFERROR(IF($F207="地位Ⅰ",INDEX(幹材積成長量!$I$7:$K$148,MATCH((【入力】吸収量・排出量算定シート!$H207+(【入力】吸収量・排出量算定シート!CR$17-【入力】吸収量・排出量算定シート!$CF$17)),幹材積成長量!$I$7:$I$148,0),MATCH(【入力】吸収量・排出量算定シート!$G207,幹材積成長量!$I$7:$K$7,0)),IF($F207="地位Ⅲ",INDEX(幹材積成長量!$O$7:$Q$148,MATCH((【入力】吸収量・排出量算定シート!$H207+(【入力】吸収量・排出量算定シート!CR$17-【入力】吸収量・排出量算定シート!$CF$17)),幹材積成長量!$O$7:$O$148,0),MATCH(【入力】吸収量・排出量算定シート!$G207,幹材積成長量!$O$7:$Q$7,0)),INDEX(幹材積成長量!$L$7:$N$148,MATCH((【入力】吸収量・排出量算定シート!$H207+(【入力】吸収量・排出量算定シート!CR$17-【入力】吸収量・排出量算定シート!$CF$17)),幹材積成長量!$L$7:$L$148,0),MATCH(【入力】吸収量・排出量算定シート!$G207,幹材積成長量!$L$7:$N$7,0)))),0)</f>
        <v>0</v>
      </c>
      <c r="CS207" s="2">
        <f>IFERROR(IF($F207="地位Ⅰ",INDEX(幹材積成長量!$I$7:$K$148,MATCH((【入力】吸収量・排出量算定シート!$H207+(【入力】吸収量・排出量算定シート!CS$17-【入力】吸収量・排出量算定シート!$CF$17)),幹材積成長量!$I$7:$I$148,0),MATCH(【入力】吸収量・排出量算定シート!$G207,幹材積成長量!$I$7:$K$7,0)),IF($F207="地位Ⅲ",INDEX(幹材積成長量!$O$7:$Q$148,MATCH((【入力】吸収量・排出量算定シート!$H207+(【入力】吸収量・排出量算定シート!CS$17-【入力】吸収量・排出量算定シート!$CF$17)),幹材積成長量!$O$7:$O$148,0),MATCH(【入力】吸収量・排出量算定シート!$G207,幹材積成長量!$O$7:$Q$7,0)),INDEX(幹材積成長量!$L$7:$N$148,MATCH((【入力】吸収量・排出量算定シート!$H207+(【入力】吸収量・排出量算定シート!CS$17-【入力】吸収量・排出量算定シート!$CF$17)),幹材積成長量!$L$7:$L$148,0),MATCH(【入力】吸収量・排出量算定シート!$G207,幹材積成長量!$L$7:$N$7,0)))),0)</f>
        <v>0</v>
      </c>
      <c r="CT207" s="2">
        <f>IFERROR(IF($F207="地位Ⅰ",INDEX(幹材積成長量!$I$7:$K$148,MATCH((【入力】吸収量・排出量算定シート!$H207+(【入力】吸収量・排出量算定シート!CT$17-【入力】吸収量・排出量算定シート!$CF$17)),幹材積成長量!$I$7:$I$148,0),MATCH(【入力】吸収量・排出量算定シート!$G207,幹材積成長量!$I$7:$K$7,0)),IF($F207="地位Ⅲ",INDEX(幹材積成長量!$O$7:$Q$148,MATCH((【入力】吸収量・排出量算定シート!$H207+(【入力】吸収量・排出量算定シート!CT$17-【入力】吸収量・排出量算定シート!$CF$17)),幹材積成長量!$O$7:$O$148,0),MATCH(【入力】吸収量・排出量算定シート!$G207,幹材積成長量!$O$7:$Q$7,0)),INDEX(幹材積成長量!$L$7:$N$148,MATCH((【入力】吸収量・排出量算定シート!$H207+(【入力】吸収量・排出量算定シート!CT$17-【入力】吸収量・排出量算定シート!$CF$17)),幹材積成長量!$L$7:$L$148,0),MATCH(【入力】吸収量・排出量算定シート!$G207,幹材積成長量!$L$7:$N$7,0)))),0)</f>
        <v>0</v>
      </c>
      <c r="CU207" s="2">
        <f>IFERROR(IF($F207="地位Ⅰ",INDEX(幹材積成長量!$I$7:$K$148,MATCH((【入力】吸収量・排出量算定シート!$H207+(【入力】吸収量・排出量算定シート!CU$17-【入力】吸収量・排出量算定シート!$CF$17)),幹材積成長量!$I$7:$I$148,0),MATCH(【入力】吸収量・排出量算定シート!$G207,幹材積成長量!$I$7:$K$7,0)),IF($F207="地位Ⅲ",INDEX(幹材積成長量!$O$7:$Q$148,MATCH((【入力】吸収量・排出量算定シート!$H207+(【入力】吸収量・排出量算定シート!CU$17-【入力】吸収量・排出量算定シート!$CF$17)),幹材積成長量!$O$7:$O$148,0),MATCH(【入力】吸収量・排出量算定シート!$G207,幹材積成長量!$O$7:$Q$7,0)),INDEX(幹材積成長量!$L$7:$N$148,MATCH((【入力】吸収量・排出量算定シート!$H207+(【入力】吸収量・排出量算定シート!CU$17-【入力】吸収量・排出量算定シート!$CF$17)),幹材積成長量!$L$7:$L$148,0),MATCH(【入力】吸収量・排出量算定シート!$G207,幹材積成長量!$L$7:$N$7,0)))),0)</f>
        <v>0</v>
      </c>
      <c r="CV207" s="2">
        <f>IFERROR(IF($F207="地位Ⅰ",INDEX(幹材積成長量!$I$7:$K$148,MATCH((【入力】吸収量・排出量算定シート!$H207+(【入力】吸収量・排出量算定シート!CV$17-【入力】吸収量・排出量算定シート!$CF$17)),幹材積成長量!$I$7:$I$148,0),MATCH(【入力】吸収量・排出量算定シート!$G207,幹材積成長量!$I$7:$K$7,0)),IF($F207="地位Ⅲ",INDEX(幹材積成長量!$O$7:$Q$148,MATCH((【入力】吸収量・排出量算定シート!$H207+(【入力】吸収量・排出量算定シート!CV$17-【入力】吸収量・排出量算定シート!$CF$17)),幹材積成長量!$O$7:$O$148,0),MATCH(【入力】吸収量・排出量算定シート!$G207,幹材積成長量!$O$7:$Q$7,0)),INDEX(幹材積成長量!$L$7:$N$148,MATCH((【入力】吸収量・排出量算定シート!$H207+(【入力】吸収量・排出量算定シート!CV$17-【入力】吸収量・排出量算定シート!$CF$17)),幹材積成長量!$L$7:$L$148,0),MATCH(【入力】吸収量・排出量算定シート!$G207,幹材積成長量!$L$7:$N$7,0)))),0)</f>
        <v>0</v>
      </c>
      <c r="CW207" s="2">
        <f t="shared" si="352"/>
        <v>0</v>
      </c>
      <c r="CX207" s="2">
        <f t="shared" si="353"/>
        <v>0</v>
      </c>
      <c r="CY207" s="2">
        <f t="shared" si="354"/>
        <v>0</v>
      </c>
      <c r="CZ207" s="2">
        <f t="shared" si="355"/>
        <v>0</v>
      </c>
      <c r="DA207" s="2">
        <f t="shared" si="356"/>
        <v>0</v>
      </c>
      <c r="DB207" s="2">
        <f t="shared" si="357"/>
        <v>0</v>
      </c>
      <c r="DC207" s="2">
        <f t="shared" si="358"/>
        <v>0</v>
      </c>
      <c r="DD207" s="2">
        <f t="shared" si="359"/>
        <v>0</v>
      </c>
      <c r="DE207" s="2">
        <f t="shared" si="360"/>
        <v>0</v>
      </c>
      <c r="DF207" s="2">
        <f t="shared" si="361"/>
        <v>0</v>
      </c>
      <c r="DG207" s="2">
        <f t="shared" si="362"/>
        <v>0</v>
      </c>
      <c r="DH207" s="2">
        <f t="shared" si="363"/>
        <v>0</v>
      </c>
      <c r="DI207" s="2">
        <f t="shared" si="364"/>
        <v>0</v>
      </c>
      <c r="DJ207" s="2">
        <f t="shared" si="365"/>
        <v>0</v>
      </c>
      <c r="DK207" s="2">
        <f t="shared" si="366"/>
        <v>0</v>
      </c>
      <c r="DL207" s="2">
        <f t="shared" si="367"/>
        <v>0</v>
      </c>
      <c r="DM207" s="2">
        <f t="shared" si="368"/>
        <v>0</v>
      </c>
      <c r="DN207" s="187">
        <f>IFERROR(IF($F207="地位Ⅰ",INDEX(幹材積成長量!$AE$7:$AG$14,8,MATCH(【入力】吸収量・排出量算定シート!$G207,幹材積成長量!$AE$7:$AG$7,0)),IF($F207="地位Ⅲ",INDEX(幹材積成長量!$AK$7:$AM$14,8,MATCH(【入力】吸収量・排出量算定シート!$G207,幹材積成長量!$AK$7:$AM$7,0)),INDEX(幹材積成長量!$AH$7:$AJ$14,8,MATCH(【入力】吸収量・排出量算定シート!$G207,幹材積成長量!$AH$7:$AJ$7,0)))),0)</f>
        <v>0</v>
      </c>
      <c r="DO207" s="187">
        <f>IFERROR(IF($F207="地位Ⅰ",INDEX(幹材積成長量!$AE$7:$AG$14,8,MATCH(【入力】吸収量・排出量算定シート!$G207,幹材積成長量!$AE$7:$AG$7,0)),IF($F207="地位Ⅲ",INDEX(幹材積成長量!$AK$7:$AM$14,8,MATCH(【入力】吸収量・排出量算定シート!$G207,幹材積成長量!$AK$7:$AM$7,0)),INDEX(幹材積成長量!$AH$7:$AJ$14,8,MATCH(【入力】吸収量・排出量算定シート!$G207,幹材積成長量!$AH$7:$AJ$7,0)))),0)</f>
        <v>0</v>
      </c>
      <c r="DP207" s="187">
        <f>IFERROR(IF($F207="地位Ⅰ",INDEX(幹材積成長量!$AE$7:$AG$14,8,MATCH(【入力】吸収量・排出量算定シート!$G207,幹材積成長量!$AE$7:$AG$7,0)),IF($F207="地位Ⅲ",INDEX(幹材積成長量!$AK$7:$AM$14,8,MATCH(【入力】吸収量・排出量算定シート!$G207,幹材積成長量!$AK$7:$AM$7,0)),INDEX(幹材積成長量!$AH$7:$AJ$14,8,MATCH(【入力】吸収量・排出量算定シート!$G207,幹材積成長量!$AH$7:$AJ$7,0)))),0)</f>
        <v>0</v>
      </c>
      <c r="DQ207" s="187">
        <f>IFERROR(IF($F207="地位Ⅰ",INDEX(幹材積成長量!$AE$7:$AG$14,8,MATCH(【入力】吸収量・排出量算定シート!$G207,幹材積成長量!$AE$7:$AG$7,0)),IF($F207="地位Ⅲ",INDEX(幹材積成長量!$AK$7:$AM$14,8,MATCH(【入力】吸収量・排出量算定シート!$G207,幹材積成長量!$AK$7:$AM$7,0)),INDEX(幹材積成長量!$AH$7:$AJ$14,8,MATCH(【入力】吸収量・排出量算定シート!$G207,幹材積成長量!$AH$7:$AJ$7,0)))),0)</f>
        <v>0</v>
      </c>
      <c r="DR207" s="187">
        <f>IFERROR(IF($F207="地位Ⅰ",INDEX(幹材積成長量!$AE$7:$AG$14,8,MATCH(【入力】吸収量・排出量算定シート!$G207,幹材積成長量!$AE$7:$AG$7,0)),IF($F207="地位Ⅲ",INDEX(幹材積成長量!$AK$7:$AM$14,8,MATCH(【入力】吸収量・排出量算定シート!$G207,幹材積成長量!$AK$7:$AM$7,0)),INDEX(幹材積成長量!$AH$7:$AJ$14,8,MATCH(【入力】吸収量・排出量算定シート!$G207,幹材積成長量!$AH$7:$AJ$7,0)))),0)</f>
        <v>0</v>
      </c>
      <c r="DS207" s="187">
        <f>IFERROR(IF($F207="地位Ⅰ",INDEX(幹材積成長量!$AE$7:$AG$14,8,MATCH(【入力】吸収量・排出量算定シート!$G207,幹材積成長量!$AE$7:$AG$7,0)),IF($F207="地位Ⅲ",INDEX(幹材積成長量!$AK$7:$AM$14,8,MATCH(【入力】吸収量・排出量算定シート!$G207,幹材積成長量!$AK$7:$AM$7,0)),INDEX(幹材積成長量!$AH$7:$AJ$14,8,MATCH(【入力】吸収量・排出量算定シート!$G207,幹材積成長量!$AH$7:$AJ$7,0)))),0)</f>
        <v>0</v>
      </c>
      <c r="DT207" s="187">
        <f>IFERROR(IF($F207="地位Ⅰ",INDEX(幹材積成長量!$AE$7:$AG$14,8,MATCH(【入力】吸収量・排出量算定シート!$G207,幹材積成長量!$AE$7:$AG$7,0)),IF($F207="地位Ⅲ",INDEX(幹材積成長量!$AK$7:$AM$14,8,MATCH(【入力】吸収量・排出量算定シート!$G207,幹材積成長量!$AK$7:$AM$7,0)),INDEX(幹材積成長量!$AH$7:$AJ$14,8,MATCH(【入力】吸収量・排出量算定シート!$G207,幹材積成長量!$AH$7:$AJ$7,0)))),0)</f>
        <v>0</v>
      </c>
      <c r="DU207" s="187">
        <f>IFERROR(IF($F207="地位Ⅰ",INDEX(幹材積成長量!$AE$7:$AG$14,8,MATCH(【入力】吸収量・排出量算定シート!$G207,幹材積成長量!$AE$7:$AG$7,0)),IF($F207="地位Ⅲ",INDEX(幹材積成長量!$AK$7:$AM$14,8,MATCH(【入力】吸収量・排出量算定シート!$G207,幹材積成長量!$AK$7:$AM$7,0)),INDEX(幹材積成長量!$AH$7:$AJ$14,8,MATCH(【入力】吸収量・排出量算定シート!$G207,幹材積成長量!$AH$7:$AJ$7,0)))),0)</f>
        <v>0</v>
      </c>
      <c r="DV207" s="187">
        <f>IFERROR(IF($F207="地位Ⅰ",INDEX(幹材積成長量!$AE$7:$AG$14,8,MATCH(【入力】吸収量・排出量算定シート!$G207,幹材積成長量!$AE$7:$AG$7,0)),IF($F207="地位Ⅲ",INDEX(幹材積成長量!$AK$7:$AM$14,8,MATCH(【入力】吸収量・排出量算定シート!$G207,幹材積成長量!$AK$7:$AM$7,0)),INDEX(幹材積成長量!$AH$7:$AJ$14,8,MATCH(【入力】吸収量・排出量算定シート!$G207,幹材積成長量!$AH$7:$AJ$7,0)))),0)</f>
        <v>0</v>
      </c>
      <c r="DW207" s="187">
        <f>IFERROR(IF($F207="地位Ⅰ",INDEX(幹材積成長量!$AE$7:$AG$14,8,MATCH(【入力】吸収量・排出量算定シート!$G207,幹材積成長量!$AE$7:$AG$7,0)),IF($F207="地位Ⅲ",INDEX(幹材積成長量!$AK$7:$AM$14,8,MATCH(【入力】吸収量・排出量算定シート!$G207,幹材積成長量!$AK$7:$AM$7,0)),INDEX(幹材積成長量!$AH$7:$AJ$14,8,MATCH(【入力】吸収量・排出量算定シート!$G207,幹材積成長量!$AH$7:$AJ$7,0)))),0)</f>
        <v>0</v>
      </c>
      <c r="DX207" s="187">
        <f>IFERROR(IF($F207="地位Ⅰ",INDEX(幹材積成長量!$AE$7:$AG$14,8,MATCH(【入力】吸収量・排出量算定シート!$G207,幹材積成長量!$AE$7:$AG$7,0)),IF($F207="地位Ⅲ",INDEX(幹材積成長量!$AK$7:$AM$14,8,MATCH(【入力】吸収量・排出量算定シート!$G207,幹材積成長量!$AK$7:$AM$7,0)),INDEX(幹材積成長量!$AH$7:$AJ$14,8,MATCH(【入力】吸収量・排出量算定シート!$G207,幹材積成長量!$AH$7:$AJ$7,0)))),0)</f>
        <v>0</v>
      </c>
      <c r="DY207" s="187">
        <f>IFERROR(IF($F207="地位Ⅰ",INDEX(幹材積成長量!$AE$7:$AG$14,8,MATCH(【入力】吸収量・排出量算定シート!$G207,幹材積成長量!$AE$7:$AG$7,0)),IF($F207="地位Ⅲ",INDEX(幹材積成長量!$AK$7:$AM$14,8,MATCH(【入力】吸収量・排出量算定シート!$G207,幹材積成長量!$AK$7:$AM$7,0)),INDEX(幹材積成長量!$AH$7:$AJ$14,8,MATCH(【入力】吸収量・排出量算定シート!$G207,幹材積成長量!$AH$7:$AJ$7,0)))),0)</f>
        <v>0</v>
      </c>
      <c r="DZ207" s="187">
        <f>IFERROR(IF($F207="地位Ⅰ",INDEX(幹材積成長量!$AE$7:$AG$14,8,MATCH(【入力】吸収量・排出量算定シート!$G207,幹材積成長量!$AE$7:$AG$7,0)),IF($F207="地位Ⅲ",INDEX(幹材積成長量!$AK$7:$AM$14,8,MATCH(【入力】吸収量・排出量算定シート!$G207,幹材積成長量!$AK$7:$AM$7,0)),INDEX(幹材積成長量!$AH$7:$AJ$14,8,MATCH(【入力】吸収量・排出量算定シート!$G207,幹材積成長量!$AH$7:$AJ$7,0)))),0)</f>
        <v>0</v>
      </c>
      <c r="EA207" s="187">
        <f>IFERROR(IF($F207="地位Ⅰ",INDEX(幹材積成長量!$AE$7:$AG$14,8,MATCH(【入力】吸収量・排出量算定シート!$G207,幹材積成長量!$AE$7:$AG$7,0)),IF($F207="地位Ⅲ",INDEX(幹材積成長量!$AK$7:$AM$14,8,MATCH(【入力】吸収量・排出量算定シート!$G207,幹材積成長量!$AK$7:$AM$7,0)),INDEX(幹材積成長量!$AH$7:$AJ$14,8,MATCH(【入力】吸収量・排出量算定シート!$G207,幹材積成長量!$AH$7:$AJ$7,0)))),0)</f>
        <v>0</v>
      </c>
      <c r="EB207" s="187">
        <f>IFERROR(IF($F207="地位Ⅰ",INDEX(幹材積成長量!$AE$7:$AG$14,8,MATCH(【入力】吸収量・排出量算定シート!$G207,幹材積成長量!$AE$7:$AG$7,0)),IF($F207="地位Ⅲ",INDEX(幹材積成長量!$AK$7:$AM$14,8,MATCH(【入力】吸収量・排出量算定シート!$G207,幹材積成長量!$AK$7:$AM$7,0)),INDEX(幹材積成長量!$AH$7:$AJ$14,8,MATCH(【入力】吸収量・排出量算定シート!$G207,幹材積成長量!$AH$7:$AJ$7,0)))),0)</f>
        <v>0</v>
      </c>
      <c r="EC207" s="187">
        <f>IFERROR(IF($F207="地位Ⅰ",INDEX(幹材積成長量!$AE$7:$AG$14,8,MATCH(【入力】吸収量・排出量算定シート!$G207,幹材積成長量!$AE$7:$AG$7,0)),IF($F207="地位Ⅲ",INDEX(幹材積成長量!$AK$7:$AM$14,8,MATCH(【入力】吸収量・排出量算定シート!$G207,幹材積成長量!$AK$7:$AM$7,0)),INDEX(幹材積成長量!$AH$7:$AJ$14,8,MATCH(【入力】吸収量・排出量算定シート!$G207,幹材積成長量!$AH$7:$AJ$7,0)))),0)</f>
        <v>0</v>
      </c>
      <c r="ED207" s="186">
        <f t="shared" si="369"/>
        <v>0</v>
      </c>
      <c r="EE207" s="186">
        <f t="shared" si="370"/>
        <v>0</v>
      </c>
      <c r="EF207" s="186">
        <f t="shared" si="371"/>
        <v>0</v>
      </c>
      <c r="EG207" s="186">
        <f t="shared" si="372"/>
        <v>0</v>
      </c>
      <c r="EH207" s="186">
        <f t="shared" si="373"/>
        <v>0</v>
      </c>
      <c r="EI207" s="186">
        <f t="shared" si="374"/>
        <v>0</v>
      </c>
      <c r="EJ207" s="186">
        <f t="shared" si="375"/>
        <v>0</v>
      </c>
      <c r="EK207" s="186">
        <f t="shared" si="376"/>
        <v>0</v>
      </c>
      <c r="EL207" s="186">
        <f t="shared" si="377"/>
        <v>0</v>
      </c>
      <c r="EM207" s="186">
        <f t="shared" si="378"/>
        <v>0</v>
      </c>
      <c r="EN207" s="186">
        <f t="shared" si="379"/>
        <v>0</v>
      </c>
      <c r="EO207" s="186">
        <f t="shared" si="380"/>
        <v>0</v>
      </c>
      <c r="EP207" s="186">
        <f t="shared" si="381"/>
        <v>0</v>
      </c>
      <c r="EQ207" s="186">
        <f t="shared" si="382"/>
        <v>0</v>
      </c>
      <c r="ER207" s="186">
        <f t="shared" si="383"/>
        <v>0</v>
      </c>
      <c r="ES207" s="186">
        <f t="shared" si="384"/>
        <v>0</v>
      </c>
      <c r="ET207" s="186">
        <f t="shared" si="385"/>
        <v>0</v>
      </c>
    </row>
    <row r="208" spans="2:150" x14ac:dyDescent="0.3">
      <c r="B208" s="3"/>
      <c r="C208" s="3"/>
      <c r="D208" s="3"/>
      <c r="E208" s="3"/>
      <c r="G208" s="217"/>
      <c r="J208" s="3"/>
      <c r="M208" s="187">
        <f>IFERROR(IF($F208="地位Ⅰ",INDEX(幹材積成長量!$S$7:$U$148,MATCH(【入力】吸収量・排出量算定シート!$H208+(M$17-$M$17),幹材積成長量!$S$7:$S$148,0),MATCH($G208,幹材積成長量!$S$7:$U$7,0)),IF($F208="地位Ⅲ",INDEX(幹材積成長量!$Y$7:$AA$148,MATCH(【入力】吸収量・排出量算定シート!$H208+(M$17-$M$17),幹材積成長量!$Y$7:$Y$148,0),MATCH($G208,幹材積成長量!$Y$7:$AA$7,0)),INDEX(幹材積成長量!$V$7:$X$148,MATCH(【入力】吸収量・排出量算定シート!$H208+(M$17-$M$17),幹材積成長量!$V$7:$V$148,0),MATCH($G208,幹材積成長量!$V$7:$X$7,0)))),0)</f>
        <v>0</v>
      </c>
      <c r="N208" s="187">
        <f>IFERROR(IF($F208="地位Ⅰ",INDEX(幹材積成長量!$S$7:$U$148,MATCH(【入力】吸収量・排出量算定シート!$H208+(N$17-$M$17),幹材積成長量!$S$7:$S$148,0),MATCH($G208,幹材積成長量!$S$7:$U$7,0)),IF($F208="地位Ⅲ",INDEX(幹材積成長量!$Y$7:$AA$148,MATCH(【入力】吸収量・排出量算定シート!$H208+(N$17-$M$17),幹材積成長量!$Y$7:$Y$148,0),MATCH($G208,幹材積成長量!$Y$7:$AA$7,0)),INDEX(幹材積成長量!$V$7:$X$148,MATCH(【入力】吸収量・排出量算定シート!$H208+(N$17-$M$17),幹材積成長量!$V$7:$V$148,0),MATCH($G208,幹材積成長量!$V$7:$X$7,0)))),0)</f>
        <v>0</v>
      </c>
      <c r="O208" s="187">
        <f>IFERROR(IF($F208="地位Ⅰ",INDEX(幹材積成長量!$S$7:$U$148,MATCH(【入力】吸収量・排出量算定シート!$H208+(O$17-$M$17),幹材積成長量!$S$7:$S$148,0),MATCH($G208,幹材積成長量!$S$7:$U$7,0)),IF($F208="地位Ⅲ",INDEX(幹材積成長量!$Y$7:$AA$148,MATCH(【入力】吸収量・排出量算定シート!$H208+(O$17-$M$17),幹材積成長量!$Y$7:$Y$148,0),MATCH($G208,幹材積成長量!$Y$7:$AA$7,0)),INDEX(幹材積成長量!$V$7:$X$148,MATCH(【入力】吸収量・排出量算定シート!$H208+(O$17-$M$17),幹材積成長量!$V$7:$V$148,0),MATCH($G208,幹材積成長量!$V$7:$X$7,0)))),0)</f>
        <v>0</v>
      </c>
      <c r="P208" s="187">
        <f>IFERROR(IF($F208="地位Ⅰ",INDEX(幹材積成長量!$S$7:$U$148,MATCH(【入力】吸収量・排出量算定シート!$H208+(P$17-$M$17),幹材積成長量!$S$7:$S$148,0),MATCH($G208,幹材積成長量!$S$7:$U$7,0)),IF($F208="地位Ⅲ",INDEX(幹材積成長量!$Y$7:$AA$148,MATCH(【入力】吸収量・排出量算定シート!$H208+(P$17-$M$17),幹材積成長量!$Y$7:$Y$148,0),MATCH($G208,幹材積成長量!$Y$7:$AA$7,0)),INDEX(幹材積成長量!$V$7:$X$148,MATCH(【入力】吸収量・排出量算定シート!$H208+(P$17-$M$17),幹材積成長量!$V$7:$V$148,0),MATCH($G208,幹材積成長量!$V$7:$X$7,0)))),0)</f>
        <v>0</v>
      </c>
      <c r="Q208" s="187">
        <f>IFERROR(IF($F208="地位Ⅰ",INDEX(幹材積成長量!$S$7:$U$148,MATCH(【入力】吸収量・排出量算定シート!$H208+(Q$17-$M$17),幹材積成長量!$S$7:$S$148,0),MATCH($G208,幹材積成長量!$S$7:$U$7,0)),IF($F208="地位Ⅲ",INDEX(幹材積成長量!$Y$7:$AA$148,MATCH(【入力】吸収量・排出量算定シート!$H208+(Q$17-$M$17),幹材積成長量!$Y$7:$Y$148,0),MATCH($G208,幹材積成長量!$Y$7:$AA$7,0)),INDEX(幹材積成長量!$V$7:$X$148,MATCH(【入力】吸収量・排出量算定シート!$H208+(Q$17-$M$17),幹材積成長量!$V$7:$V$148,0),MATCH($G208,幹材積成長量!$V$7:$X$7,0)))),0)</f>
        <v>0</v>
      </c>
      <c r="R208" s="187">
        <f>IFERROR(IF($F208="地位Ⅰ",INDEX(幹材積成長量!$S$7:$U$148,MATCH(【入力】吸収量・排出量算定シート!$H208+(R$17-$M$17),幹材積成長量!$S$7:$S$148,0),MATCH($G208,幹材積成長量!$S$7:$U$7,0)),IF($F208="地位Ⅲ",INDEX(幹材積成長量!$Y$7:$AA$148,MATCH(【入力】吸収量・排出量算定シート!$H208+(R$17-$M$17),幹材積成長量!$Y$7:$Y$148,0),MATCH($G208,幹材積成長量!$Y$7:$AA$7,0)),INDEX(幹材積成長量!$V$7:$X$148,MATCH(【入力】吸収量・排出量算定シート!$H208+(R$17-$M$17),幹材積成長量!$V$7:$V$148,0),MATCH($G208,幹材積成長量!$V$7:$X$7,0)))),0)</f>
        <v>0</v>
      </c>
      <c r="S208" s="187">
        <f>IFERROR(IF($F208="地位Ⅰ",INDEX(幹材積成長量!$S$7:$U$148,MATCH(【入力】吸収量・排出量算定シート!$H208+(S$17-$M$17),幹材積成長量!$S$7:$S$148,0),MATCH($G208,幹材積成長量!$S$7:$U$7,0)),IF($F208="地位Ⅲ",INDEX(幹材積成長量!$Y$7:$AA$148,MATCH(【入力】吸収量・排出量算定シート!$H208+(S$17-$M$17),幹材積成長量!$Y$7:$Y$148,0),MATCH($G208,幹材積成長量!$Y$7:$AA$7,0)),INDEX(幹材積成長量!$V$7:$X$148,MATCH(【入力】吸収量・排出量算定シート!$H208+(S$17-$M$17),幹材積成長量!$V$7:$V$148,0),MATCH($G208,幹材積成長量!$V$7:$X$7,0)))),0)</f>
        <v>0</v>
      </c>
      <c r="T208" s="187">
        <f>IFERROR(IF($F208="地位Ⅰ",INDEX(幹材積成長量!$S$7:$U$148,MATCH(【入力】吸収量・排出量算定シート!$H208+(T$17-$M$17),幹材積成長量!$S$7:$S$148,0),MATCH($G208,幹材積成長量!$S$7:$U$7,0)),IF($F208="地位Ⅲ",INDEX(幹材積成長量!$Y$7:$AA$148,MATCH(【入力】吸収量・排出量算定シート!$H208+(T$17-$M$17),幹材積成長量!$Y$7:$Y$148,0),MATCH($G208,幹材積成長量!$Y$7:$AA$7,0)),INDEX(幹材積成長量!$V$7:$X$148,MATCH(【入力】吸収量・排出量算定シート!$H208+(T$17-$M$17),幹材積成長量!$V$7:$V$148,0),MATCH($G208,幹材積成長量!$V$7:$X$7,0)))),0)</f>
        <v>0</v>
      </c>
      <c r="U208" s="187">
        <f>IFERROR(IF($F208="地位Ⅰ",INDEX(幹材積成長量!$S$7:$U$148,MATCH(【入力】吸収量・排出量算定シート!$H208+(U$17-$M$17),幹材積成長量!$S$7:$S$148,0),MATCH($G208,幹材積成長量!$S$7:$U$7,0)),IF($F208="地位Ⅲ",INDEX(幹材積成長量!$Y$7:$AA$148,MATCH(【入力】吸収量・排出量算定シート!$H208+(U$17-$M$17),幹材積成長量!$Y$7:$Y$148,0),MATCH($G208,幹材積成長量!$Y$7:$AA$7,0)),INDEX(幹材積成長量!$V$7:$X$148,MATCH(【入力】吸収量・排出量算定シート!$H208+(U$17-$M$17),幹材積成長量!$V$7:$V$148,0),MATCH($G208,幹材積成長量!$V$7:$X$7,0)))),0)</f>
        <v>0</v>
      </c>
      <c r="V208" s="187">
        <f>IFERROR(IF($F208="地位Ⅰ",INDEX(幹材積成長量!$S$7:$U$148,MATCH(【入力】吸収量・排出量算定シート!$H208+(V$17-$M$17),幹材積成長量!$S$7:$S$148,0),MATCH($G208,幹材積成長量!$S$7:$U$7,0)),IF($F208="地位Ⅲ",INDEX(幹材積成長量!$Y$7:$AA$148,MATCH(【入力】吸収量・排出量算定シート!$H208+(V$17-$M$17),幹材積成長量!$Y$7:$Y$148,0),MATCH($G208,幹材積成長量!$Y$7:$AA$7,0)),INDEX(幹材積成長量!$V$7:$X$148,MATCH(【入力】吸収量・排出量算定シート!$H208+(V$17-$M$17),幹材積成長量!$V$7:$V$148,0),MATCH($G208,幹材積成長量!$V$7:$X$7,0)))),0)</f>
        <v>0</v>
      </c>
      <c r="W208" s="187">
        <f>IFERROR(IF($F208="地位Ⅰ",INDEX(幹材積成長量!$S$7:$U$148,MATCH(【入力】吸収量・排出量算定シート!$H208+(W$17-$M$17),幹材積成長量!$S$7:$S$148,0),MATCH($G208,幹材積成長量!$S$7:$U$7,0)),IF($F208="地位Ⅲ",INDEX(幹材積成長量!$Y$7:$AA$148,MATCH(【入力】吸収量・排出量算定シート!$H208+(W$17-$M$17),幹材積成長量!$Y$7:$Y$148,0),MATCH($G208,幹材積成長量!$Y$7:$AA$7,0)),INDEX(幹材積成長量!$V$7:$X$148,MATCH(【入力】吸収量・排出量算定シート!$H208+(W$17-$M$17),幹材積成長量!$V$7:$V$148,0),MATCH($G208,幹材積成長量!$V$7:$X$7,0)))),0)</f>
        <v>0</v>
      </c>
      <c r="X208" s="187">
        <f>IFERROR(IF($F208="地位Ⅰ",INDEX(幹材積成長量!$S$7:$U$148,MATCH(【入力】吸収量・排出量算定シート!$H208+(X$17-$M$17),幹材積成長量!$S$7:$S$148,0),MATCH($G208,幹材積成長量!$S$7:$U$7,0)),IF($F208="地位Ⅲ",INDEX(幹材積成長量!$Y$7:$AA$148,MATCH(【入力】吸収量・排出量算定シート!$H208+(X$17-$M$17),幹材積成長量!$Y$7:$Y$148,0),MATCH($G208,幹材積成長量!$Y$7:$AA$7,0)),INDEX(幹材積成長量!$V$7:$X$148,MATCH(【入力】吸収量・排出量算定シート!$H208+(X$17-$M$17),幹材積成長量!$V$7:$V$148,0),MATCH($G208,幹材積成長量!$V$7:$X$7,0)))),0)</f>
        <v>0</v>
      </c>
      <c r="Y208" s="187">
        <f>IFERROR(IF($F208="地位Ⅰ",INDEX(幹材積成長量!$S$7:$U$148,MATCH(【入力】吸収量・排出量算定シート!$H208+(Y$17-$M$17),幹材積成長量!$S$7:$S$148,0),MATCH($G208,幹材積成長量!$S$7:$U$7,0)),IF($F208="地位Ⅲ",INDEX(幹材積成長量!$Y$7:$AA$148,MATCH(【入力】吸収量・排出量算定シート!$H208+(Y$17-$M$17),幹材積成長量!$Y$7:$Y$148,0),MATCH($G208,幹材積成長量!$Y$7:$AA$7,0)),INDEX(幹材積成長量!$V$7:$X$148,MATCH(【入力】吸収量・排出量算定シート!$H208+(Y$17-$M$17),幹材積成長量!$V$7:$V$148,0),MATCH($G208,幹材積成長量!$V$7:$X$7,0)))),0)</f>
        <v>0</v>
      </c>
      <c r="Z208" s="187">
        <f>IFERROR(IF($F208="地位Ⅰ",INDEX(幹材積成長量!$S$7:$U$148,MATCH(【入力】吸収量・排出量算定シート!$H208+(Z$17-$M$17),幹材積成長量!$S$7:$S$148,0),MATCH($G208,幹材積成長量!$S$7:$U$7,0)),IF($F208="地位Ⅲ",INDEX(幹材積成長量!$Y$7:$AA$148,MATCH(【入力】吸収量・排出量算定シート!$H208+(Z$17-$M$17),幹材積成長量!$Y$7:$Y$148,0),MATCH($G208,幹材積成長量!$Y$7:$AA$7,0)),INDEX(幹材積成長量!$V$7:$X$148,MATCH(【入力】吸収量・排出量算定シート!$H208+(Z$17-$M$17),幹材積成長量!$V$7:$V$148,0),MATCH($G208,幹材積成長量!$V$7:$X$7,0)))),0)</f>
        <v>0</v>
      </c>
      <c r="AA208" s="187">
        <f>IFERROR(IF($F208="地位Ⅰ",INDEX(幹材積成長量!$S$7:$U$148,MATCH(【入力】吸収量・排出量算定シート!$H208+(AA$17-$M$17),幹材積成長量!$S$7:$S$148,0),MATCH($G208,幹材積成長量!$S$7:$U$7,0)),IF($F208="地位Ⅲ",INDEX(幹材積成長量!$Y$7:$AA$148,MATCH(【入力】吸収量・排出量算定シート!$H208+(AA$17-$M$17),幹材積成長量!$Y$7:$Y$148,0),MATCH($G208,幹材積成長量!$Y$7:$AA$7,0)),INDEX(幹材積成長量!$V$7:$X$148,MATCH(【入力】吸収量・排出量算定シート!$H208+(AA$17-$M$17),幹材積成長量!$V$7:$V$148,0),MATCH($G208,幹材積成長量!$V$7:$X$7,0)))),0)</f>
        <v>0</v>
      </c>
      <c r="AB208" s="187">
        <f>IFERROR(IF($F208="地位Ⅰ",INDEX(幹材積成長量!$S$7:$U$148,MATCH(【入力】吸収量・排出量算定シート!$H208+(AB$17-$M$17),幹材積成長量!$S$7:$S$148,0),MATCH($G208,幹材積成長量!$S$7:$U$7,0)),IF($F208="地位Ⅲ",INDEX(幹材積成長量!$Y$7:$AA$148,MATCH(【入力】吸収量・排出量算定シート!$H208+(AB$17-$M$17),幹材積成長量!$Y$7:$Y$148,0),MATCH($G208,幹材積成長量!$Y$7:$AA$7,0)),INDEX(幹材積成長量!$V$7:$X$148,MATCH(【入力】吸収量・排出量算定シート!$H208+(AB$17-$M$17),幹材積成長量!$V$7:$V$148,0),MATCH($G208,幹材積成長量!$V$7:$X$7,0)))),0)</f>
        <v>0</v>
      </c>
      <c r="AC208" s="187">
        <f>IFERROR(IF($F208="地位Ⅰ",INDEX(幹材積成長量!$S$7:$U$148,MATCH(【入力】吸収量・排出量算定シート!$H208+(AC$17-$M$17),幹材積成長量!$S$7:$S$148,0),MATCH($G208,幹材積成長量!$S$7:$U$7,0)),IF($F208="地位Ⅲ",INDEX(幹材積成長量!$Y$7:$AA$148,MATCH(【入力】吸収量・排出量算定シート!$H208+(AC$17-$M$17),幹材積成長量!$Y$7:$Y$148,0),MATCH($G208,幹材積成長量!$Y$7:$AA$7,0)),INDEX(幹材積成長量!$V$7:$X$148,MATCH(【入力】吸収量・排出量算定シート!$H208+(AC$17-$M$17),幹材積成長量!$V$7:$V$148,0),MATCH($G208,幹材積成長量!$V$7:$X$7,0)))),0)</f>
        <v>0</v>
      </c>
      <c r="AD208" s="2">
        <f>IFERROR(INDEX('BEF（拡大係数）'!$A$4:$AO$154,MATCH(【入力】吸収量・排出量算定シート!$H208,'BEF（拡大係数）'!$A$4:$A$154,0),MATCH($G208,'BEF（拡大係数）'!$A$4:$AO$4,0)),0)</f>
        <v>0</v>
      </c>
      <c r="AE208" s="2">
        <f>IFERROR(INDEX('BEF（拡大係数）'!$A$4:$AO$154,MATCH(【入力】吸収量・排出量算定シート!$H208,'BEF（拡大係数）'!$A$4:$A$154,0),MATCH($G208,'BEF（拡大係数）'!$A$4:$AO$4,0)),0)</f>
        <v>0</v>
      </c>
      <c r="AF208" s="2">
        <f>IFERROR(INDEX('BEF（拡大係数）'!$A$4:$AO$154,MATCH(【入力】吸収量・排出量算定シート!$H208,'BEF（拡大係数）'!$A$4:$A$154,0),MATCH($G208,'BEF（拡大係数）'!$A$4:$AO$4,0)),0)</f>
        <v>0</v>
      </c>
      <c r="AG208" s="2">
        <f>IFERROR(INDEX('BEF（拡大係数）'!$A$4:$AO$154,MATCH(【入力】吸収量・排出量算定シート!$H208,'BEF（拡大係数）'!$A$4:$A$154,0),MATCH($G208,'BEF（拡大係数）'!$A$4:$AO$4,0)),0)</f>
        <v>0</v>
      </c>
      <c r="AH208" s="2">
        <f>IFERROR(INDEX('BEF（拡大係数）'!$A$4:$AO$154,MATCH(【入力】吸収量・排出量算定シート!$H208,'BEF（拡大係数）'!$A$4:$A$154,0),MATCH($G208,'BEF（拡大係数）'!$A$4:$AO$4,0)),0)</f>
        <v>0</v>
      </c>
      <c r="AI208" s="2">
        <f>IFERROR(INDEX('BEF（拡大係数）'!$A$4:$AO$154,MATCH(【入力】吸収量・排出量算定シート!$H208,'BEF（拡大係数）'!$A$4:$A$154,0),MATCH($G208,'BEF（拡大係数）'!$A$4:$AO$4,0)),0)</f>
        <v>0</v>
      </c>
      <c r="AJ208" s="2">
        <f>IFERROR(INDEX('BEF（拡大係数）'!$A$4:$AO$154,MATCH(【入力】吸収量・排出量算定シート!$H208,'BEF（拡大係数）'!$A$4:$A$154,0),MATCH($G208,'BEF（拡大係数）'!$A$4:$AO$4,0)),0)</f>
        <v>0</v>
      </c>
      <c r="AK208" s="2">
        <f>IFERROR(INDEX('BEF（拡大係数）'!$A$4:$AO$154,MATCH(【入力】吸収量・排出量算定シート!$H208,'BEF（拡大係数）'!$A$4:$A$154,0),MATCH($G208,'BEF（拡大係数）'!$A$4:$AO$4,0)),0)</f>
        <v>0</v>
      </c>
      <c r="AL208" s="2">
        <f>IFERROR(INDEX('BEF（拡大係数）'!$A$4:$AO$154,MATCH(【入力】吸収量・排出量算定シート!$H208,'BEF（拡大係数）'!$A$4:$A$154,0),MATCH($G208,'BEF（拡大係数）'!$A$4:$AO$4,0)),0)</f>
        <v>0</v>
      </c>
      <c r="AM208" s="2">
        <f>IFERROR(INDEX('BEF（拡大係数）'!$A$4:$AO$154,MATCH(【入力】吸収量・排出量算定シート!$H208,'BEF（拡大係数）'!$A$4:$A$154,0),MATCH($G208,'BEF（拡大係数）'!$A$4:$AO$4,0)),0)</f>
        <v>0</v>
      </c>
      <c r="AN208" s="2">
        <f>IFERROR(INDEX('BEF（拡大係数）'!$A$4:$AO$154,MATCH(【入力】吸収量・排出量算定シート!$H208,'BEF（拡大係数）'!$A$4:$A$154,0),MATCH($G208,'BEF（拡大係数）'!$A$4:$AO$4,0)),0)</f>
        <v>0</v>
      </c>
      <c r="AO208" s="2">
        <f>IFERROR(INDEX('BEF（拡大係数）'!$A$4:$AO$154,MATCH(【入力】吸収量・排出量算定シート!$H208,'BEF（拡大係数）'!$A$4:$A$154,0),MATCH($G208,'BEF（拡大係数）'!$A$4:$AO$4,0)),0)</f>
        <v>0</v>
      </c>
      <c r="AP208" s="2">
        <f>IFERROR(INDEX('BEF（拡大係数）'!$A$4:$AO$154,MATCH(【入力】吸収量・排出量算定シート!$H208,'BEF（拡大係数）'!$A$4:$A$154,0),MATCH($G208,'BEF（拡大係数）'!$A$4:$AO$4,0)),0)</f>
        <v>0</v>
      </c>
      <c r="AQ208" s="2">
        <f>IFERROR(INDEX('BEF（拡大係数）'!$A$4:$AO$154,MATCH(【入力】吸収量・排出量算定シート!$H208,'BEF（拡大係数）'!$A$4:$A$154,0),MATCH($G208,'BEF（拡大係数）'!$A$4:$AO$4,0)),0)</f>
        <v>0</v>
      </c>
      <c r="AR208" s="2">
        <f>IFERROR(INDEX('BEF（拡大係数）'!$A$4:$AO$154,MATCH(【入力】吸収量・排出量算定シート!$H208,'BEF（拡大係数）'!$A$4:$A$154,0),MATCH($G208,'BEF（拡大係数）'!$A$4:$AO$4,0)),0)</f>
        <v>0</v>
      </c>
      <c r="AS208" s="2">
        <f>IFERROR(INDEX('BEF（拡大係数）'!$A$4:$AO$154,MATCH(【入力】吸収量・排出量算定シート!$H208,'BEF（拡大係数）'!$A$4:$A$154,0),MATCH($G208,'BEF（拡大係数）'!$A$4:$AO$4,0)),0)</f>
        <v>0</v>
      </c>
      <c r="AT208" s="2">
        <f>IFERROR(INDEX('BEF（拡大係数）'!$A$4:$AO$154,MATCH(【入力】吸収量・排出量算定シート!$H208,'BEF（拡大係数）'!$A$4:$A$154,0),MATCH($G208,'BEF（拡大係数）'!$A$4:$AO$4,0)),0)</f>
        <v>0</v>
      </c>
      <c r="AU208" s="2">
        <f>IFERROR(VLOOKUP($G208,パラメータ_オリジナル!$B$6:$G$45,4,FALSE),0)</f>
        <v>0</v>
      </c>
      <c r="AV208" s="2">
        <f>IFERROR(VLOOKUP($G208,パラメータ_オリジナル!$B$6:$G$45,5,FALSE),0)</f>
        <v>0</v>
      </c>
      <c r="AW208" s="2">
        <f>IFERROR(VLOOKUP($G208,パラメータ_オリジナル!$B$6:$G$45,6,FALSE),0)</f>
        <v>0</v>
      </c>
      <c r="AX208" s="125">
        <f t="shared" si="318"/>
        <v>0</v>
      </c>
      <c r="AY208" s="125">
        <f t="shared" si="319"/>
        <v>0</v>
      </c>
      <c r="AZ208" s="125">
        <f t="shared" si="320"/>
        <v>0</v>
      </c>
      <c r="BA208" s="125">
        <f t="shared" si="321"/>
        <v>0</v>
      </c>
      <c r="BB208" s="125">
        <f t="shared" si="322"/>
        <v>0</v>
      </c>
      <c r="BC208" s="125">
        <f t="shared" si="323"/>
        <v>0</v>
      </c>
      <c r="BD208" s="125">
        <f t="shared" si="324"/>
        <v>0</v>
      </c>
      <c r="BE208" s="125">
        <f t="shared" si="325"/>
        <v>0</v>
      </c>
      <c r="BF208" s="125">
        <f t="shared" si="326"/>
        <v>0</v>
      </c>
      <c r="BG208" s="125">
        <f t="shared" si="327"/>
        <v>0</v>
      </c>
      <c r="BH208" s="125">
        <f t="shared" si="328"/>
        <v>0</v>
      </c>
      <c r="BI208" s="125">
        <f t="shared" si="329"/>
        <v>0</v>
      </c>
      <c r="BJ208" s="125">
        <f t="shared" si="330"/>
        <v>0</v>
      </c>
      <c r="BK208" s="125">
        <f t="shared" si="331"/>
        <v>0</v>
      </c>
      <c r="BL208" s="125">
        <f t="shared" si="332"/>
        <v>0</v>
      </c>
      <c r="BM208" s="125">
        <f t="shared" si="333"/>
        <v>0</v>
      </c>
      <c r="BN208" s="125">
        <f t="shared" si="334"/>
        <v>0</v>
      </c>
      <c r="BO208" s="125">
        <f t="shared" si="335"/>
        <v>0</v>
      </c>
      <c r="BP208" s="125">
        <f t="shared" si="336"/>
        <v>0</v>
      </c>
      <c r="BQ208" s="125">
        <f t="shared" si="337"/>
        <v>0</v>
      </c>
      <c r="BR208" s="125">
        <f t="shared" si="338"/>
        <v>0</v>
      </c>
      <c r="BS208" s="125">
        <f t="shared" si="339"/>
        <v>0</v>
      </c>
      <c r="BT208" s="125">
        <f t="shared" si="340"/>
        <v>0</v>
      </c>
      <c r="BU208" s="125">
        <f t="shared" si="341"/>
        <v>0</v>
      </c>
      <c r="BV208" s="125">
        <f t="shared" si="342"/>
        <v>0</v>
      </c>
      <c r="BW208" s="125">
        <f t="shared" si="343"/>
        <v>0</v>
      </c>
      <c r="BX208" s="125">
        <f t="shared" si="344"/>
        <v>0</v>
      </c>
      <c r="BY208" s="125">
        <f t="shared" si="345"/>
        <v>0</v>
      </c>
      <c r="BZ208" s="125">
        <f t="shared" si="346"/>
        <v>0</v>
      </c>
      <c r="CA208" s="125">
        <f t="shared" si="347"/>
        <v>0</v>
      </c>
      <c r="CB208" s="125">
        <f t="shared" si="348"/>
        <v>0</v>
      </c>
      <c r="CC208" s="125">
        <f t="shared" si="349"/>
        <v>0</v>
      </c>
      <c r="CD208" s="125">
        <f t="shared" si="350"/>
        <v>0</v>
      </c>
      <c r="CE208" s="125">
        <f t="shared" si="351"/>
        <v>0</v>
      </c>
      <c r="CF208" s="2">
        <f>IFERROR(IF($F208="地位Ⅰ",INDEX(幹材積成長量!$I$7:$K$148,MATCH((【入力】吸収量・排出量算定シート!$H208+(【入力】吸収量・排出量算定シート!CF$17-【入力】吸収量・排出量算定シート!$CF$17)),幹材積成長量!$I$7:$I$148,0),MATCH(【入力】吸収量・排出量算定シート!$G208,幹材積成長量!$I$7:$K$7,0)),IF($F208="地位Ⅲ",INDEX(幹材積成長量!$O$7:$Q$148,MATCH((【入力】吸収量・排出量算定シート!$H208+(【入力】吸収量・排出量算定シート!CF$17-【入力】吸収量・排出量算定シート!$CF$17)),幹材積成長量!$O$7:$O$148,0),MATCH(【入力】吸収量・排出量算定シート!$G208,幹材積成長量!$O$7:$Q$7,0)),INDEX(幹材積成長量!$L$7:$N$148,MATCH((【入力】吸収量・排出量算定シート!$H208+(【入力】吸収量・排出量算定シート!CF$17-【入力】吸収量・排出量算定シート!$CF$17)),幹材積成長量!$L$7:$L$148,0),MATCH(【入力】吸収量・排出量算定シート!$G208,幹材積成長量!$L$7:$N$7,0)))),0)</f>
        <v>0</v>
      </c>
      <c r="CG208" s="2">
        <f>IFERROR(IF($F208="地位Ⅰ",INDEX(幹材積成長量!$I$7:$K$148,MATCH((【入力】吸収量・排出量算定シート!$H208+(【入力】吸収量・排出量算定シート!CG$17-【入力】吸収量・排出量算定シート!$CF$17)),幹材積成長量!$I$7:$I$148,0),MATCH(【入力】吸収量・排出量算定シート!$G208,幹材積成長量!$I$7:$K$7,0)),IF($F208="地位Ⅲ",INDEX(幹材積成長量!$O$7:$Q$148,MATCH((【入力】吸収量・排出量算定シート!$H208+(【入力】吸収量・排出量算定シート!CG$17-【入力】吸収量・排出量算定シート!$CF$17)),幹材積成長量!$O$7:$O$148,0),MATCH(【入力】吸収量・排出量算定シート!$G208,幹材積成長量!$O$7:$Q$7,0)),INDEX(幹材積成長量!$L$7:$N$148,MATCH((【入力】吸収量・排出量算定シート!$H208+(【入力】吸収量・排出量算定シート!CG$17-【入力】吸収量・排出量算定シート!$CF$17)),幹材積成長量!$L$7:$L$148,0),MATCH(【入力】吸収量・排出量算定シート!$G208,幹材積成長量!$L$7:$N$7,0)))),0)</f>
        <v>0</v>
      </c>
      <c r="CH208" s="2">
        <f>IFERROR(IF($F208="地位Ⅰ",INDEX(幹材積成長量!$I$7:$K$148,MATCH((【入力】吸収量・排出量算定シート!$H208+(【入力】吸収量・排出量算定シート!CH$17-【入力】吸収量・排出量算定シート!$CF$17)),幹材積成長量!$I$7:$I$148,0),MATCH(【入力】吸収量・排出量算定シート!$G208,幹材積成長量!$I$7:$K$7,0)),IF($F208="地位Ⅲ",INDEX(幹材積成長量!$O$7:$Q$148,MATCH((【入力】吸収量・排出量算定シート!$H208+(【入力】吸収量・排出量算定シート!CH$17-【入力】吸収量・排出量算定シート!$CF$17)),幹材積成長量!$O$7:$O$148,0),MATCH(【入力】吸収量・排出量算定シート!$G208,幹材積成長量!$O$7:$Q$7,0)),INDEX(幹材積成長量!$L$7:$N$148,MATCH((【入力】吸収量・排出量算定シート!$H208+(【入力】吸収量・排出量算定シート!CH$17-【入力】吸収量・排出量算定シート!$CF$17)),幹材積成長量!$L$7:$L$148,0),MATCH(【入力】吸収量・排出量算定シート!$G208,幹材積成長量!$L$7:$N$7,0)))),0)</f>
        <v>0</v>
      </c>
      <c r="CI208" s="2">
        <f>IFERROR(IF($F208="地位Ⅰ",INDEX(幹材積成長量!$I$7:$K$148,MATCH((【入力】吸収量・排出量算定シート!$H208+(【入力】吸収量・排出量算定シート!CI$17-【入力】吸収量・排出量算定シート!$CF$17)),幹材積成長量!$I$7:$I$148,0),MATCH(【入力】吸収量・排出量算定シート!$G208,幹材積成長量!$I$7:$K$7,0)),IF($F208="地位Ⅲ",INDEX(幹材積成長量!$O$7:$Q$148,MATCH((【入力】吸収量・排出量算定シート!$H208+(【入力】吸収量・排出量算定シート!CI$17-【入力】吸収量・排出量算定シート!$CF$17)),幹材積成長量!$O$7:$O$148,0),MATCH(【入力】吸収量・排出量算定シート!$G208,幹材積成長量!$O$7:$Q$7,0)),INDEX(幹材積成長量!$L$7:$N$148,MATCH((【入力】吸収量・排出量算定シート!$H208+(【入力】吸収量・排出量算定シート!CI$17-【入力】吸収量・排出量算定シート!$CF$17)),幹材積成長量!$L$7:$L$148,0),MATCH(【入力】吸収量・排出量算定シート!$G208,幹材積成長量!$L$7:$N$7,0)))),0)</f>
        <v>0</v>
      </c>
      <c r="CJ208" s="2">
        <f>IFERROR(IF($F208="地位Ⅰ",INDEX(幹材積成長量!$I$7:$K$148,MATCH((【入力】吸収量・排出量算定シート!$H208+(【入力】吸収量・排出量算定シート!CJ$17-【入力】吸収量・排出量算定シート!$CF$17)),幹材積成長量!$I$7:$I$148,0),MATCH(【入力】吸収量・排出量算定シート!$G208,幹材積成長量!$I$7:$K$7,0)),IF($F208="地位Ⅲ",INDEX(幹材積成長量!$O$7:$Q$148,MATCH((【入力】吸収量・排出量算定シート!$H208+(【入力】吸収量・排出量算定シート!CJ$17-【入力】吸収量・排出量算定シート!$CF$17)),幹材積成長量!$O$7:$O$148,0),MATCH(【入力】吸収量・排出量算定シート!$G208,幹材積成長量!$O$7:$Q$7,0)),INDEX(幹材積成長量!$L$7:$N$148,MATCH((【入力】吸収量・排出量算定シート!$H208+(【入力】吸収量・排出量算定シート!CJ$17-【入力】吸収量・排出量算定シート!$CF$17)),幹材積成長量!$L$7:$L$148,0),MATCH(【入力】吸収量・排出量算定シート!$G208,幹材積成長量!$L$7:$N$7,0)))),0)</f>
        <v>0</v>
      </c>
      <c r="CK208" s="2">
        <f>IFERROR(IF($F208="地位Ⅰ",INDEX(幹材積成長量!$I$7:$K$148,MATCH((【入力】吸収量・排出量算定シート!$H208+(【入力】吸収量・排出量算定シート!CK$17-【入力】吸収量・排出量算定シート!$CF$17)),幹材積成長量!$I$7:$I$148,0),MATCH(【入力】吸収量・排出量算定シート!$G208,幹材積成長量!$I$7:$K$7,0)),IF($F208="地位Ⅲ",INDEX(幹材積成長量!$O$7:$Q$148,MATCH((【入力】吸収量・排出量算定シート!$H208+(【入力】吸収量・排出量算定シート!CK$17-【入力】吸収量・排出量算定シート!$CF$17)),幹材積成長量!$O$7:$O$148,0),MATCH(【入力】吸収量・排出量算定シート!$G208,幹材積成長量!$O$7:$Q$7,0)),INDEX(幹材積成長量!$L$7:$N$148,MATCH((【入力】吸収量・排出量算定シート!$H208+(【入力】吸収量・排出量算定シート!CK$17-【入力】吸収量・排出量算定シート!$CF$17)),幹材積成長量!$L$7:$L$148,0),MATCH(【入力】吸収量・排出量算定シート!$G208,幹材積成長量!$L$7:$N$7,0)))),0)</f>
        <v>0</v>
      </c>
      <c r="CL208" s="2">
        <f>IFERROR(IF($F208="地位Ⅰ",INDEX(幹材積成長量!$I$7:$K$148,MATCH((【入力】吸収量・排出量算定シート!$H208+(【入力】吸収量・排出量算定シート!CL$17-【入力】吸収量・排出量算定シート!$CF$17)),幹材積成長量!$I$7:$I$148,0),MATCH(【入力】吸収量・排出量算定シート!$G208,幹材積成長量!$I$7:$K$7,0)),IF($F208="地位Ⅲ",INDEX(幹材積成長量!$O$7:$Q$148,MATCH((【入力】吸収量・排出量算定シート!$H208+(【入力】吸収量・排出量算定シート!CL$17-【入力】吸収量・排出量算定シート!$CF$17)),幹材積成長量!$O$7:$O$148,0),MATCH(【入力】吸収量・排出量算定シート!$G208,幹材積成長量!$O$7:$Q$7,0)),INDEX(幹材積成長量!$L$7:$N$148,MATCH((【入力】吸収量・排出量算定シート!$H208+(【入力】吸収量・排出量算定シート!CL$17-【入力】吸収量・排出量算定シート!$CF$17)),幹材積成長量!$L$7:$L$148,0),MATCH(【入力】吸収量・排出量算定シート!$G208,幹材積成長量!$L$7:$N$7,0)))),0)</f>
        <v>0</v>
      </c>
      <c r="CM208" s="2">
        <f>IFERROR(IF($F208="地位Ⅰ",INDEX(幹材積成長量!$I$7:$K$148,MATCH((【入力】吸収量・排出量算定シート!$H208+(【入力】吸収量・排出量算定シート!CM$17-【入力】吸収量・排出量算定シート!$CF$17)),幹材積成長量!$I$7:$I$148,0),MATCH(【入力】吸収量・排出量算定シート!$G208,幹材積成長量!$I$7:$K$7,0)),IF($F208="地位Ⅲ",INDEX(幹材積成長量!$O$7:$Q$148,MATCH((【入力】吸収量・排出量算定シート!$H208+(【入力】吸収量・排出量算定シート!CM$17-【入力】吸収量・排出量算定シート!$CF$17)),幹材積成長量!$O$7:$O$148,0),MATCH(【入力】吸収量・排出量算定シート!$G208,幹材積成長量!$O$7:$Q$7,0)),INDEX(幹材積成長量!$L$7:$N$148,MATCH((【入力】吸収量・排出量算定シート!$H208+(【入力】吸収量・排出量算定シート!CM$17-【入力】吸収量・排出量算定シート!$CF$17)),幹材積成長量!$L$7:$L$148,0),MATCH(【入力】吸収量・排出量算定シート!$G208,幹材積成長量!$L$7:$N$7,0)))),0)</f>
        <v>0</v>
      </c>
      <c r="CN208" s="2">
        <f>IFERROR(IF($F208="地位Ⅰ",INDEX(幹材積成長量!$I$7:$K$148,MATCH((【入力】吸収量・排出量算定シート!$H208+(【入力】吸収量・排出量算定シート!CN$17-【入力】吸収量・排出量算定シート!$CF$17)),幹材積成長量!$I$7:$I$148,0),MATCH(【入力】吸収量・排出量算定シート!$G208,幹材積成長量!$I$7:$K$7,0)),IF($F208="地位Ⅲ",INDEX(幹材積成長量!$O$7:$Q$148,MATCH((【入力】吸収量・排出量算定シート!$H208+(【入力】吸収量・排出量算定シート!CN$17-【入力】吸収量・排出量算定シート!$CF$17)),幹材積成長量!$O$7:$O$148,0),MATCH(【入力】吸収量・排出量算定シート!$G208,幹材積成長量!$O$7:$Q$7,0)),INDEX(幹材積成長量!$L$7:$N$148,MATCH((【入力】吸収量・排出量算定シート!$H208+(【入力】吸収量・排出量算定シート!CN$17-【入力】吸収量・排出量算定シート!$CF$17)),幹材積成長量!$L$7:$L$148,0),MATCH(【入力】吸収量・排出量算定シート!$G208,幹材積成長量!$L$7:$N$7,0)))),0)</f>
        <v>0</v>
      </c>
      <c r="CO208" s="2">
        <f>IFERROR(IF($F208="地位Ⅰ",INDEX(幹材積成長量!$I$7:$K$148,MATCH((【入力】吸収量・排出量算定シート!$H208+(【入力】吸収量・排出量算定シート!CO$17-【入力】吸収量・排出量算定シート!$CF$17)),幹材積成長量!$I$7:$I$148,0),MATCH(【入力】吸収量・排出量算定シート!$G208,幹材積成長量!$I$7:$K$7,0)),IF($F208="地位Ⅲ",INDEX(幹材積成長量!$O$7:$Q$148,MATCH((【入力】吸収量・排出量算定シート!$H208+(【入力】吸収量・排出量算定シート!CO$17-【入力】吸収量・排出量算定シート!$CF$17)),幹材積成長量!$O$7:$O$148,0),MATCH(【入力】吸収量・排出量算定シート!$G208,幹材積成長量!$O$7:$Q$7,0)),INDEX(幹材積成長量!$L$7:$N$148,MATCH((【入力】吸収量・排出量算定シート!$H208+(【入力】吸収量・排出量算定シート!CO$17-【入力】吸収量・排出量算定シート!$CF$17)),幹材積成長量!$L$7:$L$148,0),MATCH(【入力】吸収量・排出量算定シート!$G208,幹材積成長量!$L$7:$N$7,0)))),0)</f>
        <v>0</v>
      </c>
      <c r="CP208" s="2">
        <f>IFERROR(IF($F208="地位Ⅰ",INDEX(幹材積成長量!$I$7:$K$148,MATCH((【入力】吸収量・排出量算定シート!$H208+(【入力】吸収量・排出量算定シート!CP$17-【入力】吸収量・排出量算定シート!$CF$17)),幹材積成長量!$I$7:$I$148,0),MATCH(【入力】吸収量・排出量算定シート!$G208,幹材積成長量!$I$7:$K$7,0)),IF($F208="地位Ⅲ",INDEX(幹材積成長量!$O$7:$Q$148,MATCH((【入力】吸収量・排出量算定シート!$H208+(【入力】吸収量・排出量算定シート!CP$17-【入力】吸収量・排出量算定シート!$CF$17)),幹材積成長量!$O$7:$O$148,0),MATCH(【入力】吸収量・排出量算定シート!$G208,幹材積成長量!$O$7:$Q$7,0)),INDEX(幹材積成長量!$L$7:$N$148,MATCH((【入力】吸収量・排出量算定シート!$H208+(【入力】吸収量・排出量算定シート!CP$17-【入力】吸収量・排出量算定シート!$CF$17)),幹材積成長量!$L$7:$L$148,0),MATCH(【入力】吸収量・排出量算定シート!$G208,幹材積成長量!$L$7:$N$7,0)))),0)</f>
        <v>0</v>
      </c>
      <c r="CQ208" s="2">
        <f>IFERROR(IF($F208="地位Ⅰ",INDEX(幹材積成長量!$I$7:$K$148,MATCH((【入力】吸収量・排出量算定シート!$H208+(【入力】吸収量・排出量算定シート!CQ$17-【入力】吸収量・排出量算定シート!$CF$17)),幹材積成長量!$I$7:$I$148,0),MATCH(【入力】吸収量・排出量算定シート!$G208,幹材積成長量!$I$7:$K$7,0)),IF($F208="地位Ⅲ",INDEX(幹材積成長量!$O$7:$Q$148,MATCH((【入力】吸収量・排出量算定シート!$H208+(【入力】吸収量・排出量算定シート!CQ$17-【入力】吸収量・排出量算定シート!$CF$17)),幹材積成長量!$O$7:$O$148,0),MATCH(【入力】吸収量・排出量算定シート!$G208,幹材積成長量!$O$7:$Q$7,0)),INDEX(幹材積成長量!$L$7:$N$148,MATCH((【入力】吸収量・排出量算定シート!$H208+(【入力】吸収量・排出量算定シート!CQ$17-【入力】吸収量・排出量算定シート!$CF$17)),幹材積成長量!$L$7:$L$148,0),MATCH(【入力】吸収量・排出量算定シート!$G208,幹材積成長量!$L$7:$N$7,0)))),0)</f>
        <v>0</v>
      </c>
      <c r="CR208" s="2">
        <f>IFERROR(IF($F208="地位Ⅰ",INDEX(幹材積成長量!$I$7:$K$148,MATCH((【入力】吸収量・排出量算定シート!$H208+(【入力】吸収量・排出量算定シート!CR$17-【入力】吸収量・排出量算定シート!$CF$17)),幹材積成長量!$I$7:$I$148,0),MATCH(【入力】吸収量・排出量算定シート!$G208,幹材積成長量!$I$7:$K$7,0)),IF($F208="地位Ⅲ",INDEX(幹材積成長量!$O$7:$Q$148,MATCH((【入力】吸収量・排出量算定シート!$H208+(【入力】吸収量・排出量算定シート!CR$17-【入力】吸収量・排出量算定シート!$CF$17)),幹材積成長量!$O$7:$O$148,0),MATCH(【入力】吸収量・排出量算定シート!$G208,幹材積成長量!$O$7:$Q$7,0)),INDEX(幹材積成長量!$L$7:$N$148,MATCH((【入力】吸収量・排出量算定シート!$H208+(【入力】吸収量・排出量算定シート!CR$17-【入力】吸収量・排出量算定シート!$CF$17)),幹材積成長量!$L$7:$L$148,0),MATCH(【入力】吸収量・排出量算定シート!$G208,幹材積成長量!$L$7:$N$7,0)))),0)</f>
        <v>0</v>
      </c>
      <c r="CS208" s="2">
        <f>IFERROR(IF($F208="地位Ⅰ",INDEX(幹材積成長量!$I$7:$K$148,MATCH((【入力】吸収量・排出量算定シート!$H208+(【入力】吸収量・排出量算定シート!CS$17-【入力】吸収量・排出量算定シート!$CF$17)),幹材積成長量!$I$7:$I$148,0),MATCH(【入力】吸収量・排出量算定シート!$G208,幹材積成長量!$I$7:$K$7,0)),IF($F208="地位Ⅲ",INDEX(幹材積成長量!$O$7:$Q$148,MATCH((【入力】吸収量・排出量算定シート!$H208+(【入力】吸収量・排出量算定シート!CS$17-【入力】吸収量・排出量算定シート!$CF$17)),幹材積成長量!$O$7:$O$148,0),MATCH(【入力】吸収量・排出量算定シート!$G208,幹材積成長量!$O$7:$Q$7,0)),INDEX(幹材積成長量!$L$7:$N$148,MATCH((【入力】吸収量・排出量算定シート!$H208+(【入力】吸収量・排出量算定シート!CS$17-【入力】吸収量・排出量算定シート!$CF$17)),幹材積成長量!$L$7:$L$148,0),MATCH(【入力】吸収量・排出量算定シート!$G208,幹材積成長量!$L$7:$N$7,0)))),0)</f>
        <v>0</v>
      </c>
      <c r="CT208" s="2">
        <f>IFERROR(IF($F208="地位Ⅰ",INDEX(幹材積成長量!$I$7:$K$148,MATCH((【入力】吸収量・排出量算定シート!$H208+(【入力】吸収量・排出量算定シート!CT$17-【入力】吸収量・排出量算定シート!$CF$17)),幹材積成長量!$I$7:$I$148,0),MATCH(【入力】吸収量・排出量算定シート!$G208,幹材積成長量!$I$7:$K$7,0)),IF($F208="地位Ⅲ",INDEX(幹材積成長量!$O$7:$Q$148,MATCH((【入力】吸収量・排出量算定シート!$H208+(【入力】吸収量・排出量算定シート!CT$17-【入力】吸収量・排出量算定シート!$CF$17)),幹材積成長量!$O$7:$O$148,0),MATCH(【入力】吸収量・排出量算定シート!$G208,幹材積成長量!$O$7:$Q$7,0)),INDEX(幹材積成長量!$L$7:$N$148,MATCH((【入力】吸収量・排出量算定シート!$H208+(【入力】吸収量・排出量算定シート!CT$17-【入力】吸収量・排出量算定シート!$CF$17)),幹材積成長量!$L$7:$L$148,0),MATCH(【入力】吸収量・排出量算定シート!$G208,幹材積成長量!$L$7:$N$7,0)))),0)</f>
        <v>0</v>
      </c>
      <c r="CU208" s="2">
        <f>IFERROR(IF($F208="地位Ⅰ",INDEX(幹材積成長量!$I$7:$K$148,MATCH((【入力】吸収量・排出量算定シート!$H208+(【入力】吸収量・排出量算定シート!CU$17-【入力】吸収量・排出量算定シート!$CF$17)),幹材積成長量!$I$7:$I$148,0),MATCH(【入力】吸収量・排出量算定シート!$G208,幹材積成長量!$I$7:$K$7,0)),IF($F208="地位Ⅲ",INDEX(幹材積成長量!$O$7:$Q$148,MATCH((【入力】吸収量・排出量算定シート!$H208+(【入力】吸収量・排出量算定シート!CU$17-【入力】吸収量・排出量算定シート!$CF$17)),幹材積成長量!$O$7:$O$148,0),MATCH(【入力】吸収量・排出量算定シート!$G208,幹材積成長量!$O$7:$Q$7,0)),INDEX(幹材積成長量!$L$7:$N$148,MATCH((【入力】吸収量・排出量算定シート!$H208+(【入力】吸収量・排出量算定シート!CU$17-【入力】吸収量・排出量算定シート!$CF$17)),幹材積成長量!$L$7:$L$148,0),MATCH(【入力】吸収量・排出量算定シート!$G208,幹材積成長量!$L$7:$N$7,0)))),0)</f>
        <v>0</v>
      </c>
      <c r="CV208" s="2">
        <f>IFERROR(IF($F208="地位Ⅰ",INDEX(幹材積成長量!$I$7:$K$148,MATCH((【入力】吸収量・排出量算定シート!$H208+(【入力】吸収量・排出量算定シート!CV$17-【入力】吸収量・排出量算定シート!$CF$17)),幹材積成長量!$I$7:$I$148,0),MATCH(【入力】吸収量・排出量算定シート!$G208,幹材積成長量!$I$7:$K$7,0)),IF($F208="地位Ⅲ",INDEX(幹材積成長量!$O$7:$Q$148,MATCH((【入力】吸収量・排出量算定シート!$H208+(【入力】吸収量・排出量算定シート!CV$17-【入力】吸収量・排出量算定シート!$CF$17)),幹材積成長量!$O$7:$O$148,0),MATCH(【入力】吸収量・排出量算定シート!$G208,幹材積成長量!$O$7:$Q$7,0)),INDEX(幹材積成長量!$L$7:$N$148,MATCH((【入力】吸収量・排出量算定シート!$H208+(【入力】吸収量・排出量算定シート!CV$17-【入力】吸収量・排出量算定シート!$CF$17)),幹材積成長量!$L$7:$L$148,0),MATCH(【入力】吸収量・排出量算定シート!$G208,幹材積成長量!$L$7:$N$7,0)))),0)</f>
        <v>0</v>
      </c>
      <c r="CW208" s="2">
        <f t="shared" si="352"/>
        <v>0</v>
      </c>
      <c r="CX208" s="2">
        <f t="shared" si="353"/>
        <v>0</v>
      </c>
      <c r="CY208" s="2">
        <f t="shared" si="354"/>
        <v>0</v>
      </c>
      <c r="CZ208" s="2">
        <f t="shared" si="355"/>
        <v>0</v>
      </c>
      <c r="DA208" s="2">
        <f t="shared" si="356"/>
        <v>0</v>
      </c>
      <c r="DB208" s="2">
        <f t="shared" si="357"/>
        <v>0</v>
      </c>
      <c r="DC208" s="2">
        <f t="shared" si="358"/>
        <v>0</v>
      </c>
      <c r="DD208" s="2">
        <f t="shared" si="359"/>
        <v>0</v>
      </c>
      <c r="DE208" s="2">
        <f t="shared" si="360"/>
        <v>0</v>
      </c>
      <c r="DF208" s="2">
        <f t="shared" si="361"/>
        <v>0</v>
      </c>
      <c r="DG208" s="2">
        <f t="shared" si="362"/>
        <v>0</v>
      </c>
      <c r="DH208" s="2">
        <f t="shared" si="363"/>
        <v>0</v>
      </c>
      <c r="DI208" s="2">
        <f t="shared" si="364"/>
        <v>0</v>
      </c>
      <c r="DJ208" s="2">
        <f t="shared" si="365"/>
        <v>0</v>
      </c>
      <c r="DK208" s="2">
        <f t="shared" si="366"/>
        <v>0</v>
      </c>
      <c r="DL208" s="2">
        <f t="shared" si="367"/>
        <v>0</v>
      </c>
      <c r="DM208" s="2">
        <f t="shared" si="368"/>
        <v>0</v>
      </c>
      <c r="DN208" s="187">
        <f>IFERROR(IF($F208="地位Ⅰ",INDEX(幹材積成長量!$AE$7:$AG$14,8,MATCH(【入力】吸収量・排出量算定シート!$G208,幹材積成長量!$AE$7:$AG$7,0)),IF($F208="地位Ⅲ",INDEX(幹材積成長量!$AK$7:$AM$14,8,MATCH(【入力】吸収量・排出量算定シート!$G208,幹材積成長量!$AK$7:$AM$7,0)),INDEX(幹材積成長量!$AH$7:$AJ$14,8,MATCH(【入力】吸収量・排出量算定シート!$G208,幹材積成長量!$AH$7:$AJ$7,0)))),0)</f>
        <v>0</v>
      </c>
      <c r="DO208" s="187">
        <f>IFERROR(IF($F208="地位Ⅰ",INDEX(幹材積成長量!$AE$7:$AG$14,8,MATCH(【入力】吸収量・排出量算定シート!$G208,幹材積成長量!$AE$7:$AG$7,0)),IF($F208="地位Ⅲ",INDEX(幹材積成長量!$AK$7:$AM$14,8,MATCH(【入力】吸収量・排出量算定シート!$G208,幹材積成長量!$AK$7:$AM$7,0)),INDEX(幹材積成長量!$AH$7:$AJ$14,8,MATCH(【入力】吸収量・排出量算定シート!$G208,幹材積成長量!$AH$7:$AJ$7,0)))),0)</f>
        <v>0</v>
      </c>
      <c r="DP208" s="187">
        <f>IFERROR(IF($F208="地位Ⅰ",INDEX(幹材積成長量!$AE$7:$AG$14,8,MATCH(【入力】吸収量・排出量算定シート!$G208,幹材積成長量!$AE$7:$AG$7,0)),IF($F208="地位Ⅲ",INDEX(幹材積成長量!$AK$7:$AM$14,8,MATCH(【入力】吸収量・排出量算定シート!$G208,幹材積成長量!$AK$7:$AM$7,0)),INDEX(幹材積成長量!$AH$7:$AJ$14,8,MATCH(【入力】吸収量・排出量算定シート!$G208,幹材積成長量!$AH$7:$AJ$7,0)))),0)</f>
        <v>0</v>
      </c>
      <c r="DQ208" s="187">
        <f>IFERROR(IF($F208="地位Ⅰ",INDEX(幹材積成長量!$AE$7:$AG$14,8,MATCH(【入力】吸収量・排出量算定シート!$G208,幹材積成長量!$AE$7:$AG$7,0)),IF($F208="地位Ⅲ",INDEX(幹材積成長量!$AK$7:$AM$14,8,MATCH(【入力】吸収量・排出量算定シート!$G208,幹材積成長量!$AK$7:$AM$7,0)),INDEX(幹材積成長量!$AH$7:$AJ$14,8,MATCH(【入力】吸収量・排出量算定シート!$G208,幹材積成長量!$AH$7:$AJ$7,0)))),0)</f>
        <v>0</v>
      </c>
      <c r="DR208" s="187">
        <f>IFERROR(IF($F208="地位Ⅰ",INDEX(幹材積成長量!$AE$7:$AG$14,8,MATCH(【入力】吸収量・排出量算定シート!$G208,幹材積成長量!$AE$7:$AG$7,0)),IF($F208="地位Ⅲ",INDEX(幹材積成長量!$AK$7:$AM$14,8,MATCH(【入力】吸収量・排出量算定シート!$G208,幹材積成長量!$AK$7:$AM$7,0)),INDEX(幹材積成長量!$AH$7:$AJ$14,8,MATCH(【入力】吸収量・排出量算定シート!$G208,幹材積成長量!$AH$7:$AJ$7,0)))),0)</f>
        <v>0</v>
      </c>
      <c r="DS208" s="187">
        <f>IFERROR(IF($F208="地位Ⅰ",INDEX(幹材積成長量!$AE$7:$AG$14,8,MATCH(【入力】吸収量・排出量算定シート!$G208,幹材積成長量!$AE$7:$AG$7,0)),IF($F208="地位Ⅲ",INDEX(幹材積成長量!$AK$7:$AM$14,8,MATCH(【入力】吸収量・排出量算定シート!$G208,幹材積成長量!$AK$7:$AM$7,0)),INDEX(幹材積成長量!$AH$7:$AJ$14,8,MATCH(【入力】吸収量・排出量算定シート!$G208,幹材積成長量!$AH$7:$AJ$7,0)))),0)</f>
        <v>0</v>
      </c>
      <c r="DT208" s="187">
        <f>IFERROR(IF($F208="地位Ⅰ",INDEX(幹材積成長量!$AE$7:$AG$14,8,MATCH(【入力】吸収量・排出量算定シート!$G208,幹材積成長量!$AE$7:$AG$7,0)),IF($F208="地位Ⅲ",INDEX(幹材積成長量!$AK$7:$AM$14,8,MATCH(【入力】吸収量・排出量算定シート!$G208,幹材積成長量!$AK$7:$AM$7,0)),INDEX(幹材積成長量!$AH$7:$AJ$14,8,MATCH(【入力】吸収量・排出量算定シート!$G208,幹材積成長量!$AH$7:$AJ$7,0)))),0)</f>
        <v>0</v>
      </c>
      <c r="DU208" s="187">
        <f>IFERROR(IF($F208="地位Ⅰ",INDEX(幹材積成長量!$AE$7:$AG$14,8,MATCH(【入力】吸収量・排出量算定シート!$G208,幹材積成長量!$AE$7:$AG$7,0)),IF($F208="地位Ⅲ",INDEX(幹材積成長量!$AK$7:$AM$14,8,MATCH(【入力】吸収量・排出量算定シート!$G208,幹材積成長量!$AK$7:$AM$7,0)),INDEX(幹材積成長量!$AH$7:$AJ$14,8,MATCH(【入力】吸収量・排出量算定シート!$G208,幹材積成長量!$AH$7:$AJ$7,0)))),0)</f>
        <v>0</v>
      </c>
      <c r="DV208" s="187">
        <f>IFERROR(IF($F208="地位Ⅰ",INDEX(幹材積成長量!$AE$7:$AG$14,8,MATCH(【入力】吸収量・排出量算定シート!$G208,幹材積成長量!$AE$7:$AG$7,0)),IF($F208="地位Ⅲ",INDEX(幹材積成長量!$AK$7:$AM$14,8,MATCH(【入力】吸収量・排出量算定シート!$G208,幹材積成長量!$AK$7:$AM$7,0)),INDEX(幹材積成長量!$AH$7:$AJ$14,8,MATCH(【入力】吸収量・排出量算定シート!$G208,幹材積成長量!$AH$7:$AJ$7,0)))),0)</f>
        <v>0</v>
      </c>
      <c r="DW208" s="187">
        <f>IFERROR(IF($F208="地位Ⅰ",INDEX(幹材積成長量!$AE$7:$AG$14,8,MATCH(【入力】吸収量・排出量算定シート!$G208,幹材積成長量!$AE$7:$AG$7,0)),IF($F208="地位Ⅲ",INDEX(幹材積成長量!$AK$7:$AM$14,8,MATCH(【入力】吸収量・排出量算定シート!$G208,幹材積成長量!$AK$7:$AM$7,0)),INDEX(幹材積成長量!$AH$7:$AJ$14,8,MATCH(【入力】吸収量・排出量算定シート!$G208,幹材積成長量!$AH$7:$AJ$7,0)))),0)</f>
        <v>0</v>
      </c>
      <c r="DX208" s="187">
        <f>IFERROR(IF($F208="地位Ⅰ",INDEX(幹材積成長量!$AE$7:$AG$14,8,MATCH(【入力】吸収量・排出量算定シート!$G208,幹材積成長量!$AE$7:$AG$7,0)),IF($F208="地位Ⅲ",INDEX(幹材積成長量!$AK$7:$AM$14,8,MATCH(【入力】吸収量・排出量算定シート!$G208,幹材積成長量!$AK$7:$AM$7,0)),INDEX(幹材積成長量!$AH$7:$AJ$14,8,MATCH(【入力】吸収量・排出量算定シート!$G208,幹材積成長量!$AH$7:$AJ$7,0)))),0)</f>
        <v>0</v>
      </c>
      <c r="DY208" s="187">
        <f>IFERROR(IF($F208="地位Ⅰ",INDEX(幹材積成長量!$AE$7:$AG$14,8,MATCH(【入力】吸収量・排出量算定シート!$G208,幹材積成長量!$AE$7:$AG$7,0)),IF($F208="地位Ⅲ",INDEX(幹材積成長量!$AK$7:$AM$14,8,MATCH(【入力】吸収量・排出量算定シート!$G208,幹材積成長量!$AK$7:$AM$7,0)),INDEX(幹材積成長量!$AH$7:$AJ$14,8,MATCH(【入力】吸収量・排出量算定シート!$G208,幹材積成長量!$AH$7:$AJ$7,0)))),0)</f>
        <v>0</v>
      </c>
      <c r="DZ208" s="187">
        <f>IFERROR(IF($F208="地位Ⅰ",INDEX(幹材積成長量!$AE$7:$AG$14,8,MATCH(【入力】吸収量・排出量算定シート!$G208,幹材積成長量!$AE$7:$AG$7,0)),IF($F208="地位Ⅲ",INDEX(幹材積成長量!$AK$7:$AM$14,8,MATCH(【入力】吸収量・排出量算定シート!$G208,幹材積成長量!$AK$7:$AM$7,0)),INDEX(幹材積成長量!$AH$7:$AJ$14,8,MATCH(【入力】吸収量・排出量算定シート!$G208,幹材積成長量!$AH$7:$AJ$7,0)))),0)</f>
        <v>0</v>
      </c>
      <c r="EA208" s="187">
        <f>IFERROR(IF($F208="地位Ⅰ",INDEX(幹材積成長量!$AE$7:$AG$14,8,MATCH(【入力】吸収量・排出量算定シート!$G208,幹材積成長量!$AE$7:$AG$7,0)),IF($F208="地位Ⅲ",INDEX(幹材積成長量!$AK$7:$AM$14,8,MATCH(【入力】吸収量・排出量算定シート!$G208,幹材積成長量!$AK$7:$AM$7,0)),INDEX(幹材積成長量!$AH$7:$AJ$14,8,MATCH(【入力】吸収量・排出量算定シート!$G208,幹材積成長量!$AH$7:$AJ$7,0)))),0)</f>
        <v>0</v>
      </c>
      <c r="EB208" s="187">
        <f>IFERROR(IF($F208="地位Ⅰ",INDEX(幹材積成長量!$AE$7:$AG$14,8,MATCH(【入力】吸収量・排出量算定シート!$G208,幹材積成長量!$AE$7:$AG$7,0)),IF($F208="地位Ⅲ",INDEX(幹材積成長量!$AK$7:$AM$14,8,MATCH(【入力】吸収量・排出量算定シート!$G208,幹材積成長量!$AK$7:$AM$7,0)),INDEX(幹材積成長量!$AH$7:$AJ$14,8,MATCH(【入力】吸収量・排出量算定シート!$G208,幹材積成長量!$AH$7:$AJ$7,0)))),0)</f>
        <v>0</v>
      </c>
      <c r="EC208" s="187">
        <f>IFERROR(IF($F208="地位Ⅰ",INDEX(幹材積成長量!$AE$7:$AG$14,8,MATCH(【入力】吸収量・排出量算定シート!$G208,幹材積成長量!$AE$7:$AG$7,0)),IF($F208="地位Ⅲ",INDEX(幹材積成長量!$AK$7:$AM$14,8,MATCH(【入力】吸収量・排出量算定シート!$G208,幹材積成長量!$AK$7:$AM$7,0)),INDEX(幹材積成長量!$AH$7:$AJ$14,8,MATCH(【入力】吸収量・排出量算定シート!$G208,幹材積成長量!$AH$7:$AJ$7,0)))),0)</f>
        <v>0</v>
      </c>
      <c r="ED208" s="186">
        <f t="shared" si="369"/>
        <v>0</v>
      </c>
      <c r="EE208" s="186">
        <f t="shared" si="370"/>
        <v>0</v>
      </c>
      <c r="EF208" s="186">
        <f t="shared" si="371"/>
        <v>0</v>
      </c>
      <c r="EG208" s="186">
        <f t="shared" si="372"/>
        <v>0</v>
      </c>
      <c r="EH208" s="186">
        <f t="shared" si="373"/>
        <v>0</v>
      </c>
      <c r="EI208" s="186">
        <f t="shared" si="374"/>
        <v>0</v>
      </c>
      <c r="EJ208" s="186">
        <f t="shared" si="375"/>
        <v>0</v>
      </c>
      <c r="EK208" s="186">
        <f t="shared" si="376"/>
        <v>0</v>
      </c>
      <c r="EL208" s="186">
        <f t="shared" si="377"/>
        <v>0</v>
      </c>
      <c r="EM208" s="186">
        <f t="shared" si="378"/>
        <v>0</v>
      </c>
      <c r="EN208" s="186">
        <f t="shared" si="379"/>
        <v>0</v>
      </c>
      <c r="EO208" s="186">
        <f t="shared" si="380"/>
        <v>0</v>
      </c>
      <c r="EP208" s="186">
        <f t="shared" si="381"/>
        <v>0</v>
      </c>
      <c r="EQ208" s="186">
        <f t="shared" si="382"/>
        <v>0</v>
      </c>
      <c r="ER208" s="186">
        <f t="shared" si="383"/>
        <v>0</v>
      </c>
      <c r="ES208" s="186">
        <f t="shared" si="384"/>
        <v>0</v>
      </c>
      <c r="ET208" s="186">
        <f t="shared" si="385"/>
        <v>0</v>
      </c>
    </row>
    <row r="209" spans="2:150" x14ac:dyDescent="0.3">
      <c r="B209" s="3"/>
      <c r="C209" s="3"/>
      <c r="D209" s="3"/>
      <c r="E209" s="3"/>
      <c r="G209" s="217"/>
      <c r="J209" s="3"/>
      <c r="M209" s="187">
        <f>IFERROR(IF($F209="地位Ⅰ",INDEX(幹材積成長量!$S$7:$U$148,MATCH(【入力】吸収量・排出量算定シート!$H209+(M$17-$M$17),幹材積成長量!$S$7:$S$148,0),MATCH($G209,幹材積成長量!$S$7:$U$7,0)),IF($F209="地位Ⅲ",INDEX(幹材積成長量!$Y$7:$AA$148,MATCH(【入力】吸収量・排出量算定シート!$H209+(M$17-$M$17),幹材積成長量!$Y$7:$Y$148,0),MATCH($G209,幹材積成長量!$Y$7:$AA$7,0)),INDEX(幹材積成長量!$V$7:$X$148,MATCH(【入力】吸収量・排出量算定シート!$H209+(M$17-$M$17),幹材積成長量!$V$7:$V$148,0),MATCH($G209,幹材積成長量!$V$7:$X$7,0)))),0)</f>
        <v>0</v>
      </c>
      <c r="N209" s="187">
        <f>IFERROR(IF($F209="地位Ⅰ",INDEX(幹材積成長量!$S$7:$U$148,MATCH(【入力】吸収量・排出量算定シート!$H209+(N$17-$M$17),幹材積成長量!$S$7:$S$148,0),MATCH($G209,幹材積成長量!$S$7:$U$7,0)),IF($F209="地位Ⅲ",INDEX(幹材積成長量!$Y$7:$AA$148,MATCH(【入力】吸収量・排出量算定シート!$H209+(N$17-$M$17),幹材積成長量!$Y$7:$Y$148,0),MATCH($G209,幹材積成長量!$Y$7:$AA$7,0)),INDEX(幹材積成長量!$V$7:$X$148,MATCH(【入力】吸収量・排出量算定シート!$H209+(N$17-$M$17),幹材積成長量!$V$7:$V$148,0),MATCH($G209,幹材積成長量!$V$7:$X$7,0)))),0)</f>
        <v>0</v>
      </c>
      <c r="O209" s="187">
        <f>IFERROR(IF($F209="地位Ⅰ",INDEX(幹材積成長量!$S$7:$U$148,MATCH(【入力】吸収量・排出量算定シート!$H209+(O$17-$M$17),幹材積成長量!$S$7:$S$148,0),MATCH($G209,幹材積成長量!$S$7:$U$7,0)),IF($F209="地位Ⅲ",INDEX(幹材積成長量!$Y$7:$AA$148,MATCH(【入力】吸収量・排出量算定シート!$H209+(O$17-$M$17),幹材積成長量!$Y$7:$Y$148,0),MATCH($G209,幹材積成長量!$Y$7:$AA$7,0)),INDEX(幹材積成長量!$V$7:$X$148,MATCH(【入力】吸収量・排出量算定シート!$H209+(O$17-$M$17),幹材積成長量!$V$7:$V$148,0),MATCH($G209,幹材積成長量!$V$7:$X$7,0)))),0)</f>
        <v>0</v>
      </c>
      <c r="P209" s="187">
        <f>IFERROR(IF($F209="地位Ⅰ",INDEX(幹材積成長量!$S$7:$U$148,MATCH(【入力】吸収量・排出量算定シート!$H209+(P$17-$M$17),幹材積成長量!$S$7:$S$148,0),MATCH($G209,幹材積成長量!$S$7:$U$7,0)),IF($F209="地位Ⅲ",INDEX(幹材積成長量!$Y$7:$AA$148,MATCH(【入力】吸収量・排出量算定シート!$H209+(P$17-$M$17),幹材積成長量!$Y$7:$Y$148,0),MATCH($G209,幹材積成長量!$Y$7:$AA$7,0)),INDEX(幹材積成長量!$V$7:$X$148,MATCH(【入力】吸収量・排出量算定シート!$H209+(P$17-$M$17),幹材積成長量!$V$7:$V$148,0),MATCH($G209,幹材積成長量!$V$7:$X$7,0)))),0)</f>
        <v>0</v>
      </c>
      <c r="Q209" s="187">
        <f>IFERROR(IF($F209="地位Ⅰ",INDEX(幹材積成長量!$S$7:$U$148,MATCH(【入力】吸収量・排出量算定シート!$H209+(Q$17-$M$17),幹材積成長量!$S$7:$S$148,0),MATCH($G209,幹材積成長量!$S$7:$U$7,0)),IF($F209="地位Ⅲ",INDEX(幹材積成長量!$Y$7:$AA$148,MATCH(【入力】吸収量・排出量算定シート!$H209+(Q$17-$M$17),幹材積成長量!$Y$7:$Y$148,0),MATCH($G209,幹材積成長量!$Y$7:$AA$7,0)),INDEX(幹材積成長量!$V$7:$X$148,MATCH(【入力】吸収量・排出量算定シート!$H209+(Q$17-$M$17),幹材積成長量!$V$7:$V$148,0),MATCH($G209,幹材積成長量!$V$7:$X$7,0)))),0)</f>
        <v>0</v>
      </c>
      <c r="R209" s="187">
        <f>IFERROR(IF($F209="地位Ⅰ",INDEX(幹材積成長量!$S$7:$U$148,MATCH(【入力】吸収量・排出量算定シート!$H209+(R$17-$M$17),幹材積成長量!$S$7:$S$148,0),MATCH($G209,幹材積成長量!$S$7:$U$7,0)),IF($F209="地位Ⅲ",INDEX(幹材積成長量!$Y$7:$AA$148,MATCH(【入力】吸収量・排出量算定シート!$H209+(R$17-$M$17),幹材積成長量!$Y$7:$Y$148,0),MATCH($G209,幹材積成長量!$Y$7:$AA$7,0)),INDEX(幹材積成長量!$V$7:$X$148,MATCH(【入力】吸収量・排出量算定シート!$H209+(R$17-$M$17),幹材積成長量!$V$7:$V$148,0),MATCH($G209,幹材積成長量!$V$7:$X$7,0)))),0)</f>
        <v>0</v>
      </c>
      <c r="S209" s="187">
        <f>IFERROR(IF($F209="地位Ⅰ",INDEX(幹材積成長量!$S$7:$U$148,MATCH(【入力】吸収量・排出量算定シート!$H209+(S$17-$M$17),幹材積成長量!$S$7:$S$148,0),MATCH($G209,幹材積成長量!$S$7:$U$7,0)),IF($F209="地位Ⅲ",INDEX(幹材積成長量!$Y$7:$AA$148,MATCH(【入力】吸収量・排出量算定シート!$H209+(S$17-$M$17),幹材積成長量!$Y$7:$Y$148,0),MATCH($G209,幹材積成長量!$Y$7:$AA$7,0)),INDEX(幹材積成長量!$V$7:$X$148,MATCH(【入力】吸収量・排出量算定シート!$H209+(S$17-$M$17),幹材積成長量!$V$7:$V$148,0),MATCH($G209,幹材積成長量!$V$7:$X$7,0)))),0)</f>
        <v>0</v>
      </c>
      <c r="T209" s="187">
        <f>IFERROR(IF($F209="地位Ⅰ",INDEX(幹材積成長量!$S$7:$U$148,MATCH(【入力】吸収量・排出量算定シート!$H209+(T$17-$M$17),幹材積成長量!$S$7:$S$148,0),MATCH($G209,幹材積成長量!$S$7:$U$7,0)),IF($F209="地位Ⅲ",INDEX(幹材積成長量!$Y$7:$AA$148,MATCH(【入力】吸収量・排出量算定シート!$H209+(T$17-$M$17),幹材積成長量!$Y$7:$Y$148,0),MATCH($G209,幹材積成長量!$Y$7:$AA$7,0)),INDEX(幹材積成長量!$V$7:$X$148,MATCH(【入力】吸収量・排出量算定シート!$H209+(T$17-$M$17),幹材積成長量!$V$7:$V$148,0),MATCH($G209,幹材積成長量!$V$7:$X$7,0)))),0)</f>
        <v>0</v>
      </c>
      <c r="U209" s="187">
        <f>IFERROR(IF($F209="地位Ⅰ",INDEX(幹材積成長量!$S$7:$U$148,MATCH(【入力】吸収量・排出量算定シート!$H209+(U$17-$M$17),幹材積成長量!$S$7:$S$148,0),MATCH($G209,幹材積成長量!$S$7:$U$7,0)),IF($F209="地位Ⅲ",INDEX(幹材積成長量!$Y$7:$AA$148,MATCH(【入力】吸収量・排出量算定シート!$H209+(U$17-$M$17),幹材積成長量!$Y$7:$Y$148,0),MATCH($G209,幹材積成長量!$Y$7:$AA$7,0)),INDEX(幹材積成長量!$V$7:$X$148,MATCH(【入力】吸収量・排出量算定シート!$H209+(U$17-$M$17),幹材積成長量!$V$7:$V$148,0),MATCH($G209,幹材積成長量!$V$7:$X$7,0)))),0)</f>
        <v>0</v>
      </c>
      <c r="V209" s="187">
        <f>IFERROR(IF($F209="地位Ⅰ",INDEX(幹材積成長量!$S$7:$U$148,MATCH(【入力】吸収量・排出量算定シート!$H209+(V$17-$M$17),幹材積成長量!$S$7:$S$148,0),MATCH($G209,幹材積成長量!$S$7:$U$7,0)),IF($F209="地位Ⅲ",INDEX(幹材積成長量!$Y$7:$AA$148,MATCH(【入力】吸収量・排出量算定シート!$H209+(V$17-$M$17),幹材積成長量!$Y$7:$Y$148,0),MATCH($G209,幹材積成長量!$Y$7:$AA$7,0)),INDEX(幹材積成長量!$V$7:$X$148,MATCH(【入力】吸収量・排出量算定シート!$H209+(V$17-$M$17),幹材積成長量!$V$7:$V$148,0),MATCH($G209,幹材積成長量!$V$7:$X$7,0)))),0)</f>
        <v>0</v>
      </c>
      <c r="W209" s="187">
        <f>IFERROR(IF($F209="地位Ⅰ",INDEX(幹材積成長量!$S$7:$U$148,MATCH(【入力】吸収量・排出量算定シート!$H209+(W$17-$M$17),幹材積成長量!$S$7:$S$148,0),MATCH($G209,幹材積成長量!$S$7:$U$7,0)),IF($F209="地位Ⅲ",INDEX(幹材積成長量!$Y$7:$AA$148,MATCH(【入力】吸収量・排出量算定シート!$H209+(W$17-$M$17),幹材積成長量!$Y$7:$Y$148,0),MATCH($G209,幹材積成長量!$Y$7:$AA$7,0)),INDEX(幹材積成長量!$V$7:$X$148,MATCH(【入力】吸収量・排出量算定シート!$H209+(W$17-$M$17),幹材積成長量!$V$7:$V$148,0),MATCH($G209,幹材積成長量!$V$7:$X$7,0)))),0)</f>
        <v>0</v>
      </c>
      <c r="X209" s="187">
        <f>IFERROR(IF($F209="地位Ⅰ",INDEX(幹材積成長量!$S$7:$U$148,MATCH(【入力】吸収量・排出量算定シート!$H209+(X$17-$M$17),幹材積成長量!$S$7:$S$148,0),MATCH($G209,幹材積成長量!$S$7:$U$7,0)),IF($F209="地位Ⅲ",INDEX(幹材積成長量!$Y$7:$AA$148,MATCH(【入力】吸収量・排出量算定シート!$H209+(X$17-$M$17),幹材積成長量!$Y$7:$Y$148,0),MATCH($G209,幹材積成長量!$Y$7:$AA$7,0)),INDEX(幹材積成長量!$V$7:$X$148,MATCH(【入力】吸収量・排出量算定シート!$H209+(X$17-$M$17),幹材積成長量!$V$7:$V$148,0),MATCH($G209,幹材積成長量!$V$7:$X$7,0)))),0)</f>
        <v>0</v>
      </c>
      <c r="Y209" s="187">
        <f>IFERROR(IF($F209="地位Ⅰ",INDEX(幹材積成長量!$S$7:$U$148,MATCH(【入力】吸収量・排出量算定シート!$H209+(Y$17-$M$17),幹材積成長量!$S$7:$S$148,0),MATCH($G209,幹材積成長量!$S$7:$U$7,0)),IF($F209="地位Ⅲ",INDEX(幹材積成長量!$Y$7:$AA$148,MATCH(【入力】吸収量・排出量算定シート!$H209+(Y$17-$M$17),幹材積成長量!$Y$7:$Y$148,0),MATCH($G209,幹材積成長量!$Y$7:$AA$7,0)),INDEX(幹材積成長量!$V$7:$X$148,MATCH(【入力】吸収量・排出量算定シート!$H209+(Y$17-$M$17),幹材積成長量!$V$7:$V$148,0),MATCH($G209,幹材積成長量!$V$7:$X$7,0)))),0)</f>
        <v>0</v>
      </c>
      <c r="Z209" s="187">
        <f>IFERROR(IF($F209="地位Ⅰ",INDEX(幹材積成長量!$S$7:$U$148,MATCH(【入力】吸収量・排出量算定シート!$H209+(Z$17-$M$17),幹材積成長量!$S$7:$S$148,0),MATCH($G209,幹材積成長量!$S$7:$U$7,0)),IF($F209="地位Ⅲ",INDEX(幹材積成長量!$Y$7:$AA$148,MATCH(【入力】吸収量・排出量算定シート!$H209+(Z$17-$M$17),幹材積成長量!$Y$7:$Y$148,0),MATCH($G209,幹材積成長量!$Y$7:$AA$7,0)),INDEX(幹材積成長量!$V$7:$X$148,MATCH(【入力】吸収量・排出量算定シート!$H209+(Z$17-$M$17),幹材積成長量!$V$7:$V$148,0),MATCH($G209,幹材積成長量!$V$7:$X$7,0)))),0)</f>
        <v>0</v>
      </c>
      <c r="AA209" s="187">
        <f>IFERROR(IF($F209="地位Ⅰ",INDEX(幹材積成長量!$S$7:$U$148,MATCH(【入力】吸収量・排出量算定シート!$H209+(AA$17-$M$17),幹材積成長量!$S$7:$S$148,0),MATCH($G209,幹材積成長量!$S$7:$U$7,0)),IF($F209="地位Ⅲ",INDEX(幹材積成長量!$Y$7:$AA$148,MATCH(【入力】吸収量・排出量算定シート!$H209+(AA$17-$M$17),幹材積成長量!$Y$7:$Y$148,0),MATCH($G209,幹材積成長量!$Y$7:$AA$7,0)),INDEX(幹材積成長量!$V$7:$X$148,MATCH(【入力】吸収量・排出量算定シート!$H209+(AA$17-$M$17),幹材積成長量!$V$7:$V$148,0),MATCH($G209,幹材積成長量!$V$7:$X$7,0)))),0)</f>
        <v>0</v>
      </c>
      <c r="AB209" s="187">
        <f>IFERROR(IF($F209="地位Ⅰ",INDEX(幹材積成長量!$S$7:$U$148,MATCH(【入力】吸収量・排出量算定シート!$H209+(AB$17-$M$17),幹材積成長量!$S$7:$S$148,0),MATCH($G209,幹材積成長量!$S$7:$U$7,0)),IF($F209="地位Ⅲ",INDEX(幹材積成長量!$Y$7:$AA$148,MATCH(【入力】吸収量・排出量算定シート!$H209+(AB$17-$M$17),幹材積成長量!$Y$7:$Y$148,0),MATCH($G209,幹材積成長量!$Y$7:$AA$7,0)),INDEX(幹材積成長量!$V$7:$X$148,MATCH(【入力】吸収量・排出量算定シート!$H209+(AB$17-$M$17),幹材積成長量!$V$7:$V$148,0),MATCH($G209,幹材積成長量!$V$7:$X$7,0)))),0)</f>
        <v>0</v>
      </c>
      <c r="AC209" s="187">
        <f>IFERROR(IF($F209="地位Ⅰ",INDEX(幹材積成長量!$S$7:$U$148,MATCH(【入力】吸収量・排出量算定シート!$H209+(AC$17-$M$17),幹材積成長量!$S$7:$S$148,0),MATCH($G209,幹材積成長量!$S$7:$U$7,0)),IF($F209="地位Ⅲ",INDEX(幹材積成長量!$Y$7:$AA$148,MATCH(【入力】吸収量・排出量算定シート!$H209+(AC$17-$M$17),幹材積成長量!$Y$7:$Y$148,0),MATCH($G209,幹材積成長量!$Y$7:$AA$7,0)),INDEX(幹材積成長量!$V$7:$X$148,MATCH(【入力】吸収量・排出量算定シート!$H209+(AC$17-$M$17),幹材積成長量!$V$7:$V$148,0),MATCH($G209,幹材積成長量!$V$7:$X$7,0)))),0)</f>
        <v>0</v>
      </c>
      <c r="AD209" s="2">
        <f>IFERROR(INDEX('BEF（拡大係数）'!$A$4:$AO$154,MATCH(【入力】吸収量・排出量算定シート!$H209,'BEF（拡大係数）'!$A$4:$A$154,0),MATCH($G209,'BEF（拡大係数）'!$A$4:$AO$4,0)),0)</f>
        <v>0</v>
      </c>
      <c r="AE209" s="2">
        <f>IFERROR(INDEX('BEF（拡大係数）'!$A$4:$AO$154,MATCH(【入力】吸収量・排出量算定シート!$H209,'BEF（拡大係数）'!$A$4:$A$154,0),MATCH($G209,'BEF（拡大係数）'!$A$4:$AO$4,0)),0)</f>
        <v>0</v>
      </c>
      <c r="AF209" s="2">
        <f>IFERROR(INDEX('BEF（拡大係数）'!$A$4:$AO$154,MATCH(【入力】吸収量・排出量算定シート!$H209,'BEF（拡大係数）'!$A$4:$A$154,0),MATCH($G209,'BEF（拡大係数）'!$A$4:$AO$4,0)),0)</f>
        <v>0</v>
      </c>
      <c r="AG209" s="2">
        <f>IFERROR(INDEX('BEF（拡大係数）'!$A$4:$AO$154,MATCH(【入力】吸収量・排出量算定シート!$H209,'BEF（拡大係数）'!$A$4:$A$154,0),MATCH($G209,'BEF（拡大係数）'!$A$4:$AO$4,0)),0)</f>
        <v>0</v>
      </c>
      <c r="AH209" s="2">
        <f>IFERROR(INDEX('BEF（拡大係数）'!$A$4:$AO$154,MATCH(【入力】吸収量・排出量算定シート!$H209,'BEF（拡大係数）'!$A$4:$A$154,0),MATCH($G209,'BEF（拡大係数）'!$A$4:$AO$4,0)),0)</f>
        <v>0</v>
      </c>
      <c r="AI209" s="2">
        <f>IFERROR(INDEX('BEF（拡大係数）'!$A$4:$AO$154,MATCH(【入力】吸収量・排出量算定シート!$H209,'BEF（拡大係数）'!$A$4:$A$154,0),MATCH($G209,'BEF（拡大係数）'!$A$4:$AO$4,0)),0)</f>
        <v>0</v>
      </c>
      <c r="AJ209" s="2">
        <f>IFERROR(INDEX('BEF（拡大係数）'!$A$4:$AO$154,MATCH(【入力】吸収量・排出量算定シート!$H209,'BEF（拡大係数）'!$A$4:$A$154,0),MATCH($G209,'BEF（拡大係数）'!$A$4:$AO$4,0)),0)</f>
        <v>0</v>
      </c>
      <c r="AK209" s="2">
        <f>IFERROR(INDEX('BEF（拡大係数）'!$A$4:$AO$154,MATCH(【入力】吸収量・排出量算定シート!$H209,'BEF（拡大係数）'!$A$4:$A$154,0),MATCH($G209,'BEF（拡大係数）'!$A$4:$AO$4,0)),0)</f>
        <v>0</v>
      </c>
      <c r="AL209" s="2">
        <f>IFERROR(INDEX('BEF（拡大係数）'!$A$4:$AO$154,MATCH(【入力】吸収量・排出量算定シート!$H209,'BEF（拡大係数）'!$A$4:$A$154,0),MATCH($G209,'BEF（拡大係数）'!$A$4:$AO$4,0)),0)</f>
        <v>0</v>
      </c>
      <c r="AM209" s="2">
        <f>IFERROR(INDEX('BEF（拡大係数）'!$A$4:$AO$154,MATCH(【入力】吸収量・排出量算定シート!$H209,'BEF（拡大係数）'!$A$4:$A$154,0),MATCH($G209,'BEF（拡大係数）'!$A$4:$AO$4,0)),0)</f>
        <v>0</v>
      </c>
      <c r="AN209" s="2">
        <f>IFERROR(INDEX('BEF（拡大係数）'!$A$4:$AO$154,MATCH(【入力】吸収量・排出量算定シート!$H209,'BEF（拡大係数）'!$A$4:$A$154,0),MATCH($G209,'BEF（拡大係数）'!$A$4:$AO$4,0)),0)</f>
        <v>0</v>
      </c>
      <c r="AO209" s="2">
        <f>IFERROR(INDEX('BEF（拡大係数）'!$A$4:$AO$154,MATCH(【入力】吸収量・排出量算定シート!$H209,'BEF（拡大係数）'!$A$4:$A$154,0),MATCH($G209,'BEF（拡大係数）'!$A$4:$AO$4,0)),0)</f>
        <v>0</v>
      </c>
      <c r="AP209" s="2">
        <f>IFERROR(INDEX('BEF（拡大係数）'!$A$4:$AO$154,MATCH(【入力】吸収量・排出量算定シート!$H209,'BEF（拡大係数）'!$A$4:$A$154,0),MATCH($G209,'BEF（拡大係数）'!$A$4:$AO$4,0)),0)</f>
        <v>0</v>
      </c>
      <c r="AQ209" s="2">
        <f>IFERROR(INDEX('BEF（拡大係数）'!$A$4:$AO$154,MATCH(【入力】吸収量・排出量算定シート!$H209,'BEF（拡大係数）'!$A$4:$A$154,0),MATCH($G209,'BEF（拡大係数）'!$A$4:$AO$4,0)),0)</f>
        <v>0</v>
      </c>
      <c r="AR209" s="2">
        <f>IFERROR(INDEX('BEF（拡大係数）'!$A$4:$AO$154,MATCH(【入力】吸収量・排出量算定シート!$H209,'BEF（拡大係数）'!$A$4:$A$154,0),MATCH($G209,'BEF（拡大係数）'!$A$4:$AO$4,0)),0)</f>
        <v>0</v>
      </c>
      <c r="AS209" s="2">
        <f>IFERROR(INDEX('BEF（拡大係数）'!$A$4:$AO$154,MATCH(【入力】吸収量・排出量算定シート!$H209,'BEF（拡大係数）'!$A$4:$A$154,0),MATCH($G209,'BEF（拡大係数）'!$A$4:$AO$4,0)),0)</f>
        <v>0</v>
      </c>
      <c r="AT209" s="2">
        <f>IFERROR(INDEX('BEF（拡大係数）'!$A$4:$AO$154,MATCH(【入力】吸収量・排出量算定シート!$H209,'BEF（拡大係数）'!$A$4:$A$154,0),MATCH($G209,'BEF（拡大係数）'!$A$4:$AO$4,0)),0)</f>
        <v>0</v>
      </c>
      <c r="AU209" s="2">
        <f>IFERROR(VLOOKUP($G209,パラメータ_オリジナル!$B$6:$G$45,4,FALSE),0)</f>
        <v>0</v>
      </c>
      <c r="AV209" s="2">
        <f>IFERROR(VLOOKUP($G209,パラメータ_オリジナル!$B$6:$G$45,5,FALSE),0)</f>
        <v>0</v>
      </c>
      <c r="AW209" s="2">
        <f>IFERROR(VLOOKUP($G209,パラメータ_オリジナル!$B$6:$G$45,6,FALSE),0)</f>
        <v>0</v>
      </c>
      <c r="AX209" s="125">
        <f t="shared" si="318"/>
        <v>0</v>
      </c>
      <c r="AY209" s="125">
        <f t="shared" si="319"/>
        <v>0</v>
      </c>
      <c r="AZ209" s="125">
        <f t="shared" si="320"/>
        <v>0</v>
      </c>
      <c r="BA209" s="125">
        <f t="shared" si="321"/>
        <v>0</v>
      </c>
      <c r="BB209" s="125">
        <f t="shared" si="322"/>
        <v>0</v>
      </c>
      <c r="BC209" s="125">
        <f t="shared" si="323"/>
        <v>0</v>
      </c>
      <c r="BD209" s="125">
        <f t="shared" si="324"/>
        <v>0</v>
      </c>
      <c r="BE209" s="125">
        <f t="shared" si="325"/>
        <v>0</v>
      </c>
      <c r="BF209" s="125">
        <f t="shared" si="326"/>
        <v>0</v>
      </c>
      <c r="BG209" s="125">
        <f t="shared" si="327"/>
        <v>0</v>
      </c>
      <c r="BH209" s="125">
        <f t="shared" si="328"/>
        <v>0</v>
      </c>
      <c r="BI209" s="125">
        <f t="shared" si="329"/>
        <v>0</v>
      </c>
      <c r="BJ209" s="125">
        <f t="shared" si="330"/>
        <v>0</v>
      </c>
      <c r="BK209" s="125">
        <f t="shared" si="331"/>
        <v>0</v>
      </c>
      <c r="BL209" s="125">
        <f t="shared" si="332"/>
        <v>0</v>
      </c>
      <c r="BM209" s="125">
        <f t="shared" si="333"/>
        <v>0</v>
      </c>
      <c r="BN209" s="125">
        <f t="shared" si="334"/>
        <v>0</v>
      </c>
      <c r="BO209" s="125">
        <f t="shared" si="335"/>
        <v>0</v>
      </c>
      <c r="BP209" s="125">
        <f t="shared" si="336"/>
        <v>0</v>
      </c>
      <c r="BQ209" s="125">
        <f t="shared" si="337"/>
        <v>0</v>
      </c>
      <c r="BR209" s="125">
        <f t="shared" si="338"/>
        <v>0</v>
      </c>
      <c r="BS209" s="125">
        <f t="shared" si="339"/>
        <v>0</v>
      </c>
      <c r="BT209" s="125">
        <f t="shared" si="340"/>
        <v>0</v>
      </c>
      <c r="BU209" s="125">
        <f t="shared" si="341"/>
        <v>0</v>
      </c>
      <c r="BV209" s="125">
        <f t="shared" si="342"/>
        <v>0</v>
      </c>
      <c r="BW209" s="125">
        <f t="shared" si="343"/>
        <v>0</v>
      </c>
      <c r="BX209" s="125">
        <f t="shared" si="344"/>
        <v>0</v>
      </c>
      <c r="BY209" s="125">
        <f t="shared" si="345"/>
        <v>0</v>
      </c>
      <c r="BZ209" s="125">
        <f t="shared" si="346"/>
        <v>0</v>
      </c>
      <c r="CA209" s="125">
        <f t="shared" si="347"/>
        <v>0</v>
      </c>
      <c r="CB209" s="125">
        <f t="shared" si="348"/>
        <v>0</v>
      </c>
      <c r="CC209" s="125">
        <f t="shared" si="349"/>
        <v>0</v>
      </c>
      <c r="CD209" s="125">
        <f t="shared" si="350"/>
        <v>0</v>
      </c>
      <c r="CE209" s="125">
        <f t="shared" si="351"/>
        <v>0</v>
      </c>
      <c r="CF209" s="2">
        <f>IFERROR(IF($F209="地位Ⅰ",INDEX(幹材積成長量!$I$7:$K$148,MATCH((【入力】吸収量・排出量算定シート!$H209+(【入力】吸収量・排出量算定シート!CF$17-【入力】吸収量・排出量算定シート!$CF$17)),幹材積成長量!$I$7:$I$148,0),MATCH(【入力】吸収量・排出量算定シート!$G209,幹材積成長量!$I$7:$K$7,0)),IF($F209="地位Ⅲ",INDEX(幹材積成長量!$O$7:$Q$148,MATCH((【入力】吸収量・排出量算定シート!$H209+(【入力】吸収量・排出量算定シート!CF$17-【入力】吸収量・排出量算定シート!$CF$17)),幹材積成長量!$O$7:$O$148,0),MATCH(【入力】吸収量・排出量算定シート!$G209,幹材積成長量!$O$7:$Q$7,0)),INDEX(幹材積成長量!$L$7:$N$148,MATCH((【入力】吸収量・排出量算定シート!$H209+(【入力】吸収量・排出量算定シート!CF$17-【入力】吸収量・排出量算定シート!$CF$17)),幹材積成長量!$L$7:$L$148,0),MATCH(【入力】吸収量・排出量算定シート!$G209,幹材積成長量!$L$7:$N$7,0)))),0)</f>
        <v>0</v>
      </c>
      <c r="CG209" s="2">
        <f>IFERROR(IF($F209="地位Ⅰ",INDEX(幹材積成長量!$I$7:$K$148,MATCH((【入力】吸収量・排出量算定シート!$H209+(【入力】吸収量・排出量算定シート!CG$17-【入力】吸収量・排出量算定シート!$CF$17)),幹材積成長量!$I$7:$I$148,0),MATCH(【入力】吸収量・排出量算定シート!$G209,幹材積成長量!$I$7:$K$7,0)),IF($F209="地位Ⅲ",INDEX(幹材積成長量!$O$7:$Q$148,MATCH((【入力】吸収量・排出量算定シート!$H209+(【入力】吸収量・排出量算定シート!CG$17-【入力】吸収量・排出量算定シート!$CF$17)),幹材積成長量!$O$7:$O$148,0),MATCH(【入力】吸収量・排出量算定シート!$G209,幹材積成長量!$O$7:$Q$7,0)),INDEX(幹材積成長量!$L$7:$N$148,MATCH((【入力】吸収量・排出量算定シート!$H209+(【入力】吸収量・排出量算定シート!CG$17-【入力】吸収量・排出量算定シート!$CF$17)),幹材積成長量!$L$7:$L$148,0),MATCH(【入力】吸収量・排出量算定シート!$G209,幹材積成長量!$L$7:$N$7,0)))),0)</f>
        <v>0</v>
      </c>
      <c r="CH209" s="2">
        <f>IFERROR(IF($F209="地位Ⅰ",INDEX(幹材積成長量!$I$7:$K$148,MATCH((【入力】吸収量・排出量算定シート!$H209+(【入力】吸収量・排出量算定シート!CH$17-【入力】吸収量・排出量算定シート!$CF$17)),幹材積成長量!$I$7:$I$148,0),MATCH(【入力】吸収量・排出量算定シート!$G209,幹材積成長量!$I$7:$K$7,0)),IF($F209="地位Ⅲ",INDEX(幹材積成長量!$O$7:$Q$148,MATCH((【入力】吸収量・排出量算定シート!$H209+(【入力】吸収量・排出量算定シート!CH$17-【入力】吸収量・排出量算定シート!$CF$17)),幹材積成長量!$O$7:$O$148,0),MATCH(【入力】吸収量・排出量算定シート!$G209,幹材積成長量!$O$7:$Q$7,0)),INDEX(幹材積成長量!$L$7:$N$148,MATCH((【入力】吸収量・排出量算定シート!$H209+(【入力】吸収量・排出量算定シート!CH$17-【入力】吸収量・排出量算定シート!$CF$17)),幹材積成長量!$L$7:$L$148,0),MATCH(【入力】吸収量・排出量算定シート!$G209,幹材積成長量!$L$7:$N$7,0)))),0)</f>
        <v>0</v>
      </c>
      <c r="CI209" s="2">
        <f>IFERROR(IF($F209="地位Ⅰ",INDEX(幹材積成長量!$I$7:$K$148,MATCH((【入力】吸収量・排出量算定シート!$H209+(【入力】吸収量・排出量算定シート!CI$17-【入力】吸収量・排出量算定シート!$CF$17)),幹材積成長量!$I$7:$I$148,0),MATCH(【入力】吸収量・排出量算定シート!$G209,幹材積成長量!$I$7:$K$7,0)),IF($F209="地位Ⅲ",INDEX(幹材積成長量!$O$7:$Q$148,MATCH((【入力】吸収量・排出量算定シート!$H209+(【入力】吸収量・排出量算定シート!CI$17-【入力】吸収量・排出量算定シート!$CF$17)),幹材積成長量!$O$7:$O$148,0),MATCH(【入力】吸収量・排出量算定シート!$G209,幹材積成長量!$O$7:$Q$7,0)),INDEX(幹材積成長量!$L$7:$N$148,MATCH((【入力】吸収量・排出量算定シート!$H209+(【入力】吸収量・排出量算定シート!CI$17-【入力】吸収量・排出量算定シート!$CF$17)),幹材積成長量!$L$7:$L$148,0),MATCH(【入力】吸収量・排出量算定シート!$G209,幹材積成長量!$L$7:$N$7,0)))),0)</f>
        <v>0</v>
      </c>
      <c r="CJ209" s="2">
        <f>IFERROR(IF($F209="地位Ⅰ",INDEX(幹材積成長量!$I$7:$K$148,MATCH((【入力】吸収量・排出量算定シート!$H209+(【入力】吸収量・排出量算定シート!CJ$17-【入力】吸収量・排出量算定シート!$CF$17)),幹材積成長量!$I$7:$I$148,0),MATCH(【入力】吸収量・排出量算定シート!$G209,幹材積成長量!$I$7:$K$7,0)),IF($F209="地位Ⅲ",INDEX(幹材積成長量!$O$7:$Q$148,MATCH((【入力】吸収量・排出量算定シート!$H209+(【入力】吸収量・排出量算定シート!CJ$17-【入力】吸収量・排出量算定シート!$CF$17)),幹材積成長量!$O$7:$O$148,0),MATCH(【入力】吸収量・排出量算定シート!$G209,幹材積成長量!$O$7:$Q$7,0)),INDEX(幹材積成長量!$L$7:$N$148,MATCH((【入力】吸収量・排出量算定シート!$H209+(【入力】吸収量・排出量算定シート!CJ$17-【入力】吸収量・排出量算定シート!$CF$17)),幹材積成長量!$L$7:$L$148,0),MATCH(【入力】吸収量・排出量算定シート!$G209,幹材積成長量!$L$7:$N$7,0)))),0)</f>
        <v>0</v>
      </c>
      <c r="CK209" s="2">
        <f>IFERROR(IF($F209="地位Ⅰ",INDEX(幹材積成長量!$I$7:$K$148,MATCH((【入力】吸収量・排出量算定シート!$H209+(【入力】吸収量・排出量算定シート!CK$17-【入力】吸収量・排出量算定シート!$CF$17)),幹材積成長量!$I$7:$I$148,0),MATCH(【入力】吸収量・排出量算定シート!$G209,幹材積成長量!$I$7:$K$7,0)),IF($F209="地位Ⅲ",INDEX(幹材積成長量!$O$7:$Q$148,MATCH((【入力】吸収量・排出量算定シート!$H209+(【入力】吸収量・排出量算定シート!CK$17-【入力】吸収量・排出量算定シート!$CF$17)),幹材積成長量!$O$7:$O$148,0),MATCH(【入力】吸収量・排出量算定シート!$G209,幹材積成長量!$O$7:$Q$7,0)),INDEX(幹材積成長量!$L$7:$N$148,MATCH((【入力】吸収量・排出量算定シート!$H209+(【入力】吸収量・排出量算定シート!CK$17-【入力】吸収量・排出量算定シート!$CF$17)),幹材積成長量!$L$7:$L$148,0),MATCH(【入力】吸収量・排出量算定シート!$G209,幹材積成長量!$L$7:$N$7,0)))),0)</f>
        <v>0</v>
      </c>
      <c r="CL209" s="2">
        <f>IFERROR(IF($F209="地位Ⅰ",INDEX(幹材積成長量!$I$7:$K$148,MATCH((【入力】吸収量・排出量算定シート!$H209+(【入力】吸収量・排出量算定シート!CL$17-【入力】吸収量・排出量算定シート!$CF$17)),幹材積成長量!$I$7:$I$148,0),MATCH(【入力】吸収量・排出量算定シート!$G209,幹材積成長量!$I$7:$K$7,0)),IF($F209="地位Ⅲ",INDEX(幹材積成長量!$O$7:$Q$148,MATCH((【入力】吸収量・排出量算定シート!$H209+(【入力】吸収量・排出量算定シート!CL$17-【入力】吸収量・排出量算定シート!$CF$17)),幹材積成長量!$O$7:$O$148,0),MATCH(【入力】吸収量・排出量算定シート!$G209,幹材積成長量!$O$7:$Q$7,0)),INDEX(幹材積成長量!$L$7:$N$148,MATCH((【入力】吸収量・排出量算定シート!$H209+(【入力】吸収量・排出量算定シート!CL$17-【入力】吸収量・排出量算定シート!$CF$17)),幹材積成長量!$L$7:$L$148,0),MATCH(【入力】吸収量・排出量算定シート!$G209,幹材積成長量!$L$7:$N$7,0)))),0)</f>
        <v>0</v>
      </c>
      <c r="CM209" s="2">
        <f>IFERROR(IF($F209="地位Ⅰ",INDEX(幹材積成長量!$I$7:$K$148,MATCH((【入力】吸収量・排出量算定シート!$H209+(【入力】吸収量・排出量算定シート!CM$17-【入力】吸収量・排出量算定シート!$CF$17)),幹材積成長量!$I$7:$I$148,0),MATCH(【入力】吸収量・排出量算定シート!$G209,幹材積成長量!$I$7:$K$7,0)),IF($F209="地位Ⅲ",INDEX(幹材積成長量!$O$7:$Q$148,MATCH((【入力】吸収量・排出量算定シート!$H209+(【入力】吸収量・排出量算定シート!CM$17-【入力】吸収量・排出量算定シート!$CF$17)),幹材積成長量!$O$7:$O$148,0),MATCH(【入力】吸収量・排出量算定シート!$G209,幹材積成長量!$O$7:$Q$7,0)),INDEX(幹材積成長量!$L$7:$N$148,MATCH((【入力】吸収量・排出量算定シート!$H209+(【入力】吸収量・排出量算定シート!CM$17-【入力】吸収量・排出量算定シート!$CF$17)),幹材積成長量!$L$7:$L$148,0),MATCH(【入力】吸収量・排出量算定シート!$G209,幹材積成長量!$L$7:$N$7,0)))),0)</f>
        <v>0</v>
      </c>
      <c r="CN209" s="2">
        <f>IFERROR(IF($F209="地位Ⅰ",INDEX(幹材積成長量!$I$7:$K$148,MATCH((【入力】吸収量・排出量算定シート!$H209+(【入力】吸収量・排出量算定シート!CN$17-【入力】吸収量・排出量算定シート!$CF$17)),幹材積成長量!$I$7:$I$148,0),MATCH(【入力】吸収量・排出量算定シート!$G209,幹材積成長量!$I$7:$K$7,0)),IF($F209="地位Ⅲ",INDEX(幹材積成長量!$O$7:$Q$148,MATCH((【入力】吸収量・排出量算定シート!$H209+(【入力】吸収量・排出量算定シート!CN$17-【入力】吸収量・排出量算定シート!$CF$17)),幹材積成長量!$O$7:$O$148,0),MATCH(【入力】吸収量・排出量算定シート!$G209,幹材積成長量!$O$7:$Q$7,0)),INDEX(幹材積成長量!$L$7:$N$148,MATCH((【入力】吸収量・排出量算定シート!$H209+(【入力】吸収量・排出量算定シート!CN$17-【入力】吸収量・排出量算定シート!$CF$17)),幹材積成長量!$L$7:$L$148,0),MATCH(【入力】吸収量・排出量算定シート!$G209,幹材積成長量!$L$7:$N$7,0)))),0)</f>
        <v>0</v>
      </c>
      <c r="CO209" s="2">
        <f>IFERROR(IF($F209="地位Ⅰ",INDEX(幹材積成長量!$I$7:$K$148,MATCH((【入力】吸収量・排出量算定シート!$H209+(【入力】吸収量・排出量算定シート!CO$17-【入力】吸収量・排出量算定シート!$CF$17)),幹材積成長量!$I$7:$I$148,0),MATCH(【入力】吸収量・排出量算定シート!$G209,幹材積成長量!$I$7:$K$7,0)),IF($F209="地位Ⅲ",INDEX(幹材積成長量!$O$7:$Q$148,MATCH((【入力】吸収量・排出量算定シート!$H209+(【入力】吸収量・排出量算定シート!CO$17-【入力】吸収量・排出量算定シート!$CF$17)),幹材積成長量!$O$7:$O$148,0),MATCH(【入力】吸収量・排出量算定シート!$G209,幹材積成長量!$O$7:$Q$7,0)),INDEX(幹材積成長量!$L$7:$N$148,MATCH((【入力】吸収量・排出量算定シート!$H209+(【入力】吸収量・排出量算定シート!CO$17-【入力】吸収量・排出量算定シート!$CF$17)),幹材積成長量!$L$7:$L$148,0),MATCH(【入力】吸収量・排出量算定シート!$G209,幹材積成長量!$L$7:$N$7,0)))),0)</f>
        <v>0</v>
      </c>
      <c r="CP209" s="2">
        <f>IFERROR(IF($F209="地位Ⅰ",INDEX(幹材積成長量!$I$7:$K$148,MATCH((【入力】吸収量・排出量算定シート!$H209+(【入力】吸収量・排出量算定シート!CP$17-【入力】吸収量・排出量算定シート!$CF$17)),幹材積成長量!$I$7:$I$148,0),MATCH(【入力】吸収量・排出量算定シート!$G209,幹材積成長量!$I$7:$K$7,0)),IF($F209="地位Ⅲ",INDEX(幹材積成長量!$O$7:$Q$148,MATCH((【入力】吸収量・排出量算定シート!$H209+(【入力】吸収量・排出量算定シート!CP$17-【入力】吸収量・排出量算定シート!$CF$17)),幹材積成長量!$O$7:$O$148,0),MATCH(【入力】吸収量・排出量算定シート!$G209,幹材積成長量!$O$7:$Q$7,0)),INDEX(幹材積成長量!$L$7:$N$148,MATCH((【入力】吸収量・排出量算定シート!$H209+(【入力】吸収量・排出量算定シート!CP$17-【入力】吸収量・排出量算定シート!$CF$17)),幹材積成長量!$L$7:$L$148,0),MATCH(【入力】吸収量・排出量算定シート!$G209,幹材積成長量!$L$7:$N$7,0)))),0)</f>
        <v>0</v>
      </c>
      <c r="CQ209" s="2">
        <f>IFERROR(IF($F209="地位Ⅰ",INDEX(幹材積成長量!$I$7:$K$148,MATCH((【入力】吸収量・排出量算定シート!$H209+(【入力】吸収量・排出量算定シート!CQ$17-【入力】吸収量・排出量算定シート!$CF$17)),幹材積成長量!$I$7:$I$148,0),MATCH(【入力】吸収量・排出量算定シート!$G209,幹材積成長量!$I$7:$K$7,0)),IF($F209="地位Ⅲ",INDEX(幹材積成長量!$O$7:$Q$148,MATCH((【入力】吸収量・排出量算定シート!$H209+(【入力】吸収量・排出量算定シート!CQ$17-【入力】吸収量・排出量算定シート!$CF$17)),幹材積成長量!$O$7:$O$148,0),MATCH(【入力】吸収量・排出量算定シート!$G209,幹材積成長量!$O$7:$Q$7,0)),INDEX(幹材積成長量!$L$7:$N$148,MATCH((【入力】吸収量・排出量算定シート!$H209+(【入力】吸収量・排出量算定シート!CQ$17-【入力】吸収量・排出量算定シート!$CF$17)),幹材積成長量!$L$7:$L$148,0),MATCH(【入力】吸収量・排出量算定シート!$G209,幹材積成長量!$L$7:$N$7,0)))),0)</f>
        <v>0</v>
      </c>
      <c r="CR209" s="2">
        <f>IFERROR(IF($F209="地位Ⅰ",INDEX(幹材積成長量!$I$7:$K$148,MATCH((【入力】吸収量・排出量算定シート!$H209+(【入力】吸収量・排出量算定シート!CR$17-【入力】吸収量・排出量算定シート!$CF$17)),幹材積成長量!$I$7:$I$148,0),MATCH(【入力】吸収量・排出量算定シート!$G209,幹材積成長量!$I$7:$K$7,0)),IF($F209="地位Ⅲ",INDEX(幹材積成長量!$O$7:$Q$148,MATCH((【入力】吸収量・排出量算定シート!$H209+(【入力】吸収量・排出量算定シート!CR$17-【入力】吸収量・排出量算定シート!$CF$17)),幹材積成長量!$O$7:$O$148,0),MATCH(【入力】吸収量・排出量算定シート!$G209,幹材積成長量!$O$7:$Q$7,0)),INDEX(幹材積成長量!$L$7:$N$148,MATCH((【入力】吸収量・排出量算定シート!$H209+(【入力】吸収量・排出量算定シート!CR$17-【入力】吸収量・排出量算定シート!$CF$17)),幹材積成長量!$L$7:$L$148,0),MATCH(【入力】吸収量・排出量算定シート!$G209,幹材積成長量!$L$7:$N$7,0)))),0)</f>
        <v>0</v>
      </c>
      <c r="CS209" s="2">
        <f>IFERROR(IF($F209="地位Ⅰ",INDEX(幹材積成長量!$I$7:$K$148,MATCH((【入力】吸収量・排出量算定シート!$H209+(【入力】吸収量・排出量算定シート!CS$17-【入力】吸収量・排出量算定シート!$CF$17)),幹材積成長量!$I$7:$I$148,0),MATCH(【入力】吸収量・排出量算定シート!$G209,幹材積成長量!$I$7:$K$7,0)),IF($F209="地位Ⅲ",INDEX(幹材積成長量!$O$7:$Q$148,MATCH((【入力】吸収量・排出量算定シート!$H209+(【入力】吸収量・排出量算定シート!CS$17-【入力】吸収量・排出量算定シート!$CF$17)),幹材積成長量!$O$7:$O$148,0),MATCH(【入力】吸収量・排出量算定シート!$G209,幹材積成長量!$O$7:$Q$7,0)),INDEX(幹材積成長量!$L$7:$N$148,MATCH((【入力】吸収量・排出量算定シート!$H209+(【入力】吸収量・排出量算定シート!CS$17-【入力】吸収量・排出量算定シート!$CF$17)),幹材積成長量!$L$7:$L$148,0),MATCH(【入力】吸収量・排出量算定シート!$G209,幹材積成長量!$L$7:$N$7,0)))),0)</f>
        <v>0</v>
      </c>
      <c r="CT209" s="2">
        <f>IFERROR(IF($F209="地位Ⅰ",INDEX(幹材積成長量!$I$7:$K$148,MATCH((【入力】吸収量・排出量算定シート!$H209+(【入力】吸収量・排出量算定シート!CT$17-【入力】吸収量・排出量算定シート!$CF$17)),幹材積成長量!$I$7:$I$148,0),MATCH(【入力】吸収量・排出量算定シート!$G209,幹材積成長量!$I$7:$K$7,0)),IF($F209="地位Ⅲ",INDEX(幹材積成長量!$O$7:$Q$148,MATCH((【入力】吸収量・排出量算定シート!$H209+(【入力】吸収量・排出量算定シート!CT$17-【入力】吸収量・排出量算定シート!$CF$17)),幹材積成長量!$O$7:$O$148,0),MATCH(【入力】吸収量・排出量算定シート!$G209,幹材積成長量!$O$7:$Q$7,0)),INDEX(幹材積成長量!$L$7:$N$148,MATCH((【入力】吸収量・排出量算定シート!$H209+(【入力】吸収量・排出量算定シート!CT$17-【入力】吸収量・排出量算定シート!$CF$17)),幹材積成長量!$L$7:$L$148,0),MATCH(【入力】吸収量・排出量算定シート!$G209,幹材積成長量!$L$7:$N$7,0)))),0)</f>
        <v>0</v>
      </c>
      <c r="CU209" s="2">
        <f>IFERROR(IF($F209="地位Ⅰ",INDEX(幹材積成長量!$I$7:$K$148,MATCH((【入力】吸収量・排出量算定シート!$H209+(【入力】吸収量・排出量算定シート!CU$17-【入力】吸収量・排出量算定シート!$CF$17)),幹材積成長量!$I$7:$I$148,0),MATCH(【入力】吸収量・排出量算定シート!$G209,幹材積成長量!$I$7:$K$7,0)),IF($F209="地位Ⅲ",INDEX(幹材積成長量!$O$7:$Q$148,MATCH((【入力】吸収量・排出量算定シート!$H209+(【入力】吸収量・排出量算定シート!CU$17-【入力】吸収量・排出量算定シート!$CF$17)),幹材積成長量!$O$7:$O$148,0),MATCH(【入力】吸収量・排出量算定シート!$G209,幹材積成長量!$O$7:$Q$7,0)),INDEX(幹材積成長量!$L$7:$N$148,MATCH((【入力】吸収量・排出量算定シート!$H209+(【入力】吸収量・排出量算定シート!CU$17-【入力】吸収量・排出量算定シート!$CF$17)),幹材積成長量!$L$7:$L$148,0),MATCH(【入力】吸収量・排出量算定シート!$G209,幹材積成長量!$L$7:$N$7,0)))),0)</f>
        <v>0</v>
      </c>
      <c r="CV209" s="2">
        <f>IFERROR(IF($F209="地位Ⅰ",INDEX(幹材積成長量!$I$7:$K$148,MATCH((【入力】吸収量・排出量算定シート!$H209+(【入力】吸収量・排出量算定シート!CV$17-【入力】吸収量・排出量算定シート!$CF$17)),幹材積成長量!$I$7:$I$148,0),MATCH(【入力】吸収量・排出量算定シート!$G209,幹材積成長量!$I$7:$K$7,0)),IF($F209="地位Ⅲ",INDEX(幹材積成長量!$O$7:$Q$148,MATCH((【入力】吸収量・排出量算定シート!$H209+(【入力】吸収量・排出量算定シート!CV$17-【入力】吸収量・排出量算定シート!$CF$17)),幹材積成長量!$O$7:$O$148,0),MATCH(【入力】吸収量・排出量算定シート!$G209,幹材積成長量!$O$7:$Q$7,0)),INDEX(幹材積成長量!$L$7:$N$148,MATCH((【入力】吸収量・排出量算定シート!$H209+(【入力】吸収量・排出量算定シート!CV$17-【入力】吸収量・排出量算定シート!$CF$17)),幹材積成長量!$L$7:$L$148,0),MATCH(【入力】吸収量・排出量算定シート!$G209,幹材積成長量!$L$7:$N$7,0)))),0)</f>
        <v>0</v>
      </c>
      <c r="CW209" s="2">
        <f t="shared" si="352"/>
        <v>0</v>
      </c>
      <c r="CX209" s="2">
        <f t="shared" si="353"/>
        <v>0</v>
      </c>
      <c r="CY209" s="2">
        <f t="shared" si="354"/>
        <v>0</v>
      </c>
      <c r="CZ209" s="2">
        <f t="shared" si="355"/>
        <v>0</v>
      </c>
      <c r="DA209" s="2">
        <f t="shared" si="356"/>
        <v>0</v>
      </c>
      <c r="DB209" s="2">
        <f t="shared" si="357"/>
        <v>0</v>
      </c>
      <c r="DC209" s="2">
        <f t="shared" si="358"/>
        <v>0</v>
      </c>
      <c r="DD209" s="2">
        <f t="shared" si="359"/>
        <v>0</v>
      </c>
      <c r="DE209" s="2">
        <f t="shared" si="360"/>
        <v>0</v>
      </c>
      <c r="DF209" s="2">
        <f t="shared" si="361"/>
        <v>0</v>
      </c>
      <c r="DG209" s="2">
        <f t="shared" si="362"/>
        <v>0</v>
      </c>
      <c r="DH209" s="2">
        <f t="shared" si="363"/>
        <v>0</v>
      </c>
      <c r="DI209" s="2">
        <f t="shared" si="364"/>
        <v>0</v>
      </c>
      <c r="DJ209" s="2">
        <f t="shared" si="365"/>
        <v>0</v>
      </c>
      <c r="DK209" s="2">
        <f t="shared" si="366"/>
        <v>0</v>
      </c>
      <c r="DL209" s="2">
        <f t="shared" si="367"/>
        <v>0</v>
      </c>
      <c r="DM209" s="2">
        <f t="shared" si="368"/>
        <v>0</v>
      </c>
      <c r="DN209" s="187">
        <f>IFERROR(IF($F209="地位Ⅰ",INDEX(幹材積成長量!$AE$7:$AG$14,8,MATCH(【入力】吸収量・排出量算定シート!$G209,幹材積成長量!$AE$7:$AG$7,0)),IF($F209="地位Ⅲ",INDEX(幹材積成長量!$AK$7:$AM$14,8,MATCH(【入力】吸収量・排出量算定シート!$G209,幹材積成長量!$AK$7:$AM$7,0)),INDEX(幹材積成長量!$AH$7:$AJ$14,8,MATCH(【入力】吸収量・排出量算定シート!$G209,幹材積成長量!$AH$7:$AJ$7,0)))),0)</f>
        <v>0</v>
      </c>
      <c r="DO209" s="187">
        <f>IFERROR(IF($F209="地位Ⅰ",INDEX(幹材積成長量!$AE$7:$AG$14,8,MATCH(【入力】吸収量・排出量算定シート!$G209,幹材積成長量!$AE$7:$AG$7,0)),IF($F209="地位Ⅲ",INDEX(幹材積成長量!$AK$7:$AM$14,8,MATCH(【入力】吸収量・排出量算定シート!$G209,幹材積成長量!$AK$7:$AM$7,0)),INDEX(幹材積成長量!$AH$7:$AJ$14,8,MATCH(【入力】吸収量・排出量算定シート!$G209,幹材積成長量!$AH$7:$AJ$7,0)))),0)</f>
        <v>0</v>
      </c>
      <c r="DP209" s="187">
        <f>IFERROR(IF($F209="地位Ⅰ",INDEX(幹材積成長量!$AE$7:$AG$14,8,MATCH(【入力】吸収量・排出量算定シート!$G209,幹材積成長量!$AE$7:$AG$7,0)),IF($F209="地位Ⅲ",INDEX(幹材積成長量!$AK$7:$AM$14,8,MATCH(【入力】吸収量・排出量算定シート!$G209,幹材積成長量!$AK$7:$AM$7,0)),INDEX(幹材積成長量!$AH$7:$AJ$14,8,MATCH(【入力】吸収量・排出量算定シート!$G209,幹材積成長量!$AH$7:$AJ$7,0)))),0)</f>
        <v>0</v>
      </c>
      <c r="DQ209" s="187">
        <f>IFERROR(IF($F209="地位Ⅰ",INDEX(幹材積成長量!$AE$7:$AG$14,8,MATCH(【入力】吸収量・排出量算定シート!$G209,幹材積成長量!$AE$7:$AG$7,0)),IF($F209="地位Ⅲ",INDEX(幹材積成長量!$AK$7:$AM$14,8,MATCH(【入力】吸収量・排出量算定シート!$G209,幹材積成長量!$AK$7:$AM$7,0)),INDEX(幹材積成長量!$AH$7:$AJ$14,8,MATCH(【入力】吸収量・排出量算定シート!$G209,幹材積成長量!$AH$7:$AJ$7,0)))),0)</f>
        <v>0</v>
      </c>
      <c r="DR209" s="187">
        <f>IFERROR(IF($F209="地位Ⅰ",INDEX(幹材積成長量!$AE$7:$AG$14,8,MATCH(【入力】吸収量・排出量算定シート!$G209,幹材積成長量!$AE$7:$AG$7,0)),IF($F209="地位Ⅲ",INDEX(幹材積成長量!$AK$7:$AM$14,8,MATCH(【入力】吸収量・排出量算定シート!$G209,幹材積成長量!$AK$7:$AM$7,0)),INDEX(幹材積成長量!$AH$7:$AJ$14,8,MATCH(【入力】吸収量・排出量算定シート!$G209,幹材積成長量!$AH$7:$AJ$7,0)))),0)</f>
        <v>0</v>
      </c>
      <c r="DS209" s="187">
        <f>IFERROR(IF($F209="地位Ⅰ",INDEX(幹材積成長量!$AE$7:$AG$14,8,MATCH(【入力】吸収量・排出量算定シート!$G209,幹材積成長量!$AE$7:$AG$7,0)),IF($F209="地位Ⅲ",INDEX(幹材積成長量!$AK$7:$AM$14,8,MATCH(【入力】吸収量・排出量算定シート!$G209,幹材積成長量!$AK$7:$AM$7,0)),INDEX(幹材積成長量!$AH$7:$AJ$14,8,MATCH(【入力】吸収量・排出量算定シート!$G209,幹材積成長量!$AH$7:$AJ$7,0)))),0)</f>
        <v>0</v>
      </c>
      <c r="DT209" s="187">
        <f>IFERROR(IF($F209="地位Ⅰ",INDEX(幹材積成長量!$AE$7:$AG$14,8,MATCH(【入力】吸収量・排出量算定シート!$G209,幹材積成長量!$AE$7:$AG$7,0)),IF($F209="地位Ⅲ",INDEX(幹材積成長量!$AK$7:$AM$14,8,MATCH(【入力】吸収量・排出量算定シート!$G209,幹材積成長量!$AK$7:$AM$7,0)),INDEX(幹材積成長量!$AH$7:$AJ$14,8,MATCH(【入力】吸収量・排出量算定シート!$G209,幹材積成長量!$AH$7:$AJ$7,0)))),0)</f>
        <v>0</v>
      </c>
      <c r="DU209" s="187">
        <f>IFERROR(IF($F209="地位Ⅰ",INDEX(幹材積成長量!$AE$7:$AG$14,8,MATCH(【入力】吸収量・排出量算定シート!$G209,幹材積成長量!$AE$7:$AG$7,0)),IF($F209="地位Ⅲ",INDEX(幹材積成長量!$AK$7:$AM$14,8,MATCH(【入力】吸収量・排出量算定シート!$G209,幹材積成長量!$AK$7:$AM$7,0)),INDEX(幹材積成長量!$AH$7:$AJ$14,8,MATCH(【入力】吸収量・排出量算定シート!$G209,幹材積成長量!$AH$7:$AJ$7,0)))),0)</f>
        <v>0</v>
      </c>
      <c r="DV209" s="187">
        <f>IFERROR(IF($F209="地位Ⅰ",INDEX(幹材積成長量!$AE$7:$AG$14,8,MATCH(【入力】吸収量・排出量算定シート!$G209,幹材積成長量!$AE$7:$AG$7,0)),IF($F209="地位Ⅲ",INDEX(幹材積成長量!$AK$7:$AM$14,8,MATCH(【入力】吸収量・排出量算定シート!$G209,幹材積成長量!$AK$7:$AM$7,0)),INDEX(幹材積成長量!$AH$7:$AJ$14,8,MATCH(【入力】吸収量・排出量算定シート!$G209,幹材積成長量!$AH$7:$AJ$7,0)))),0)</f>
        <v>0</v>
      </c>
      <c r="DW209" s="187">
        <f>IFERROR(IF($F209="地位Ⅰ",INDEX(幹材積成長量!$AE$7:$AG$14,8,MATCH(【入力】吸収量・排出量算定シート!$G209,幹材積成長量!$AE$7:$AG$7,0)),IF($F209="地位Ⅲ",INDEX(幹材積成長量!$AK$7:$AM$14,8,MATCH(【入力】吸収量・排出量算定シート!$G209,幹材積成長量!$AK$7:$AM$7,0)),INDEX(幹材積成長量!$AH$7:$AJ$14,8,MATCH(【入力】吸収量・排出量算定シート!$G209,幹材積成長量!$AH$7:$AJ$7,0)))),0)</f>
        <v>0</v>
      </c>
      <c r="DX209" s="187">
        <f>IFERROR(IF($F209="地位Ⅰ",INDEX(幹材積成長量!$AE$7:$AG$14,8,MATCH(【入力】吸収量・排出量算定シート!$G209,幹材積成長量!$AE$7:$AG$7,0)),IF($F209="地位Ⅲ",INDEX(幹材積成長量!$AK$7:$AM$14,8,MATCH(【入力】吸収量・排出量算定シート!$G209,幹材積成長量!$AK$7:$AM$7,0)),INDEX(幹材積成長量!$AH$7:$AJ$14,8,MATCH(【入力】吸収量・排出量算定シート!$G209,幹材積成長量!$AH$7:$AJ$7,0)))),0)</f>
        <v>0</v>
      </c>
      <c r="DY209" s="187">
        <f>IFERROR(IF($F209="地位Ⅰ",INDEX(幹材積成長量!$AE$7:$AG$14,8,MATCH(【入力】吸収量・排出量算定シート!$G209,幹材積成長量!$AE$7:$AG$7,0)),IF($F209="地位Ⅲ",INDEX(幹材積成長量!$AK$7:$AM$14,8,MATCH(【入力】吸収量・排出量算定シート!$G209,幹材積成長量!$AK$7:$AM$7,0)),INDEX(幹材積成長量!$AH$7:$AJ$14,8,MATCH(【入力】吸収量・排出量算定シート!$G209,幹材積成長量!$AH$7:$AJ$7,0)))),0)</f>
        <v>0</v>
      </c>
      <c r="DZ209" s="187">
        <f>IFERROR(IF($F209="地位Ⅰ",INDEX(幹材積成長量!$AE$7:$AG$14,8,MATCH(【入力】吸収量・排出量算定シート!$G209,幹材積成長量!$AE$7:$AG$7,0)),IF($F209="地位Ⅲ",INDEX(幹材積成長量!$AK$7:$AM$14,8,MATCH(【入力】吸収量・排出量算定シート!$G209,幹材積成長量!$AK$7:$AM$7,0)),INDEX(幹材積成長量!$AH$7:$AJ$14,8,MATCH(【入力】吸収量・排出量算定シート!$G209,幹材積成長量!$AH$7:$AJ$7,0)))),0)</f>
        <v>0</v>
      </c>
      <c r="EA209" s="187">
        <f>IFERROR(IF($F209="地位Ⅰ",INDEX(幹材積成長量!$AE$7:$AG$14,8,MATCH(【入力】吸収量・排出量算定シート!$G209,幹材積成長量!$AE$7:$AG$7,0)),IF($F209="地位Ⅲ",INDEX(幹材積成長量!$AK$7:$AM$14,8,MATCH(【入力】吸収量・排出量算定シート!$G209,幹材積成長量!$AK$7:$AM$7,0)),INDEX(幹材積成長量!$AH$7:$AJ$14,8,MATCH(【入力】吸収量・排出量算定シート!$G209,幹材積成長量!$AH$7:$AJ$7,0)))),0)</f>
        <v>0</v>
      </c>
      <c r="EB209" s="187">
        <f>IFERROR(IF($F209="地位Ⅰ",INDEX(幹材積成長量!$AE$7:$AG$14,8,MATCH(【入力】吸収量・排出量算定シート!$G209,幹材積成長量!$AE$7:$AG$7,0)),IF($F209="地位Ⅲ",INDEX(幹材積成長量!$AK$7:$AM$14,8,MATCH(【入力】吸収量・排出量算定シート!$G209,幹材積成長量!$AK$7:$AM$7,0)),INDEX(幹材積成長量!$AH$7:$AJ$14,8,MATCH(【入力】吸収量・排出量算定シート!$G209,幹材積成長量!$AH$7:$AJ$7,0)))),0)</f>
        <v>0</v>
      </c>
      <c r="EC209" s="187">
        <f>IFERROR(IF($F209="地位Ⅰ",INDEX(幹材積成長量!$AE$7:$AG$14,8,MATCH(【入力】吸収量・排出量算定シート!$G209,幹材積成長量!$AE$7:$AG$7,0)),IF($F209="地位Ⅲ",INDEX(幹材積成長量!$AK$7:$AM$14,8,MATCH(【入力】吸収量・排出量算定シート!$G209,幹材積成長量!$AK$7:$AM$7,0)),INDEX(幹材積成長量!$AH$7:$AJ$14,8,MATCH(【入力】吸収量・排出量算定シート!$G209,幹材積成長量!$AH$7:$AJ$7,0)))),0)</f>
        <v>0</v>
      </c>
      <c r="ED209" s="186">
        <f t="shared" si="369"/>
        <v>0</v>
      </c>
      <c r="EE209" s="186">
        <f t="shared" si="370"/>
        <v>0</v>
      </c>
      <c r="EF209" s="186">
        <f t="shared" si="371"/>
        <v>0</v>
      </c>
      <c r="EG209" s="186">
        <f t="shared" si="372"/>
        <v>0</v>
      </c>
      <c r="EH209" s="186">
        <f t="shared" si="373"/>
        <v>0</v>
      </c>
      <c r="EI209" s="186">
        <f t="shared" si="374"/>
        <v>0</v>
      </c>
      <c r="EJ209" s="186">
        <f t="shared" si="375"/>
        <v>0</v>
      </c>
      <c r="EK209" s="186">
        <f t="shared" si="376"/>
        <v>0</v>
      </c>
      <c r="EL209" s="186">
        <f t="shared" si="377"/>
        <v>0</v>
      </c>
      <c r="EM209" s="186">
        <f t="shared" si="378"/>
        <v>0</v>
      </c>
      <c r="EN209" s="186">
        <f t="shared" si="379"/>
        <v>0</v>
      </c>
      <c r="EO209" s="186">
        <f t="shared" si="380"/>
        <v>0</v>
      </c>
      <c r="EP209" s="186">
        <f t="shared" si="381"/>
        <v>0</v>
      </c>
      <c r="EQ209" s="186">
        <f t="shared" si="382"/>
        <v>0</v>
      </c>
      <c r="ER209" s="186">
        <f t="shared" si="383"/>
        <v>0</v>
      </c>
      <c r="ES209" s="186">
        <f t="shared" si="384"/>
        <v>0</v>
      </c>
      <c r="ET209" s="186">
        <f t="shared" si="385"/>
        <v>0</v>
      </c>
    </row>
    <row r="210" spans="2:150" x14ac:dyDescent="0.3">
      <c r="B210" s="3"/>
      <c r="C210" s="3"/>
      <c r="D210" s="3"/>
      <c r="E210" s="3"/>
      <c r="G210" s="217"/>
      <c r="J210" s="3"/>
      <c r="M210" s="187">
        <f>IFERROR(IF($F210="地位Ⅰ",INDEX(幹材積成長量!$S$7:$U$148,MATCH(【入力】吸収量・排出量算定シート!$H210+(M$17-$M$17),幹材積成長量!$S$7:$S$148,0),MATCH($G210,幹材積成長量!$S$7:$U$7,0)),IF($F210="地位Ⅲ",INDEX(幹材積成長量!$Y$7:$AA$148,MATCH(【入力】吸収量・排出量算定シート!$H210+(M$17-$M$17),幹材積成長量!$Y$7:$Y$148,0),MATCH($G210,幹材積成長量!$Y$7:$AA$7,0)),INDEX(幹材積成長量!$V$7:$X$148,MATCH(【入力】吸収量・排出量算定シート!$H210+(M$17-$M$17),幹材積成長量!$V$7:$V$148,0),MATCH($G210,幹材積成長量!$V$7:$X$7,0)))),0)</f>
        <v>0</v>
      </c>
      <c r="N210" s="187">
        <f>IFERROR(IF($F210="地位Ⅰ",INDEX(幹材積成長量!$S$7:$U$148,MATCH(【入力】吸収量・排出量算定シート!$H210+(N$17-$M$17),幹材積成長量!$S$7:$S$148,0),MATCH($G210,幹材積成長量!$S$7:$U$7,0)),IF($F210="地位Ⅲ",INDEX(幹材積成長量!$Y$7:$AA$148,MATCH(【入力】吸収量・排出量算定シート!$H210+(N$17-$M$17),幹材積成長量!$Y$7:$Y$148,0),MATCH($G210,幹材積成長量!$Y$7:$AA$7,0)),INDEX(幹材積成長量!$V$7:$X$148,MATCH(【入力】吸収量・排出量算定シート!$H210+(N$17-$M$17),幹材積成長量!$V$7:$V$148,0),MATCH($G210,幹材積成長量!$V$7:$X$7,0)))),0)</f>
        <v>0</v>
      </c>
      <c r="O210" s="187">
        <f>IFERROR(IF($F210="地位Ⅰ",INDEX(幹材積成長量!$S$7:$U$148,MATCH(【入力】吸収量・排出量算定シート!$H210+(O$17-$M$17),幹材積成長量!$S$7:$S$148,0),MATCH($G210,幹材積成長量!$S$7:$U$7,0)),IF($F210="地位Ⅲ",INDEX(幹材積成長量!$Y$7:$AA$148,MATCH(【入力】吸収量・排出量算定シート!$H210+(O$17-$M$17),幹材積成長量!$Y$7:$Y$148,0),MATCH($G210,幹材積成長量!$Y$7:$AA$7,0)),INDEX(幹材積成長量!$V$7:$X$148,MATCH(【入力】吸収量・排出量算定シート!$H210+(O$17-$M$17),幹材積成長量!$V$7:$V$148,0),MATCH($G210,幹材積成長量!$V$7:$X$7,0)))),0)</f>
        <v>0</v>
      </c>
      <c r="P210" s="187">
        <f>IFERROR(IF($F210="地位Ⅰ",INDEX(幹材積成長量!$S$7:$U$148,MATCH(【入力】吸収量・排出量算定シート!$H210+(P$17-$M$17),幹材積成長量!$S$7:$S$148,0),MATCH($G210,幹材積成長量!$S$7:$U$7,0)),IF($F210="地位Ⅲ",INDEX(幹材積成長量!$Y$7:$AA$148,MATCH(【入力】吸収量・排出量算定シート!$H210+(P$17-$M$17),幹材積成長量!$Y$7:$Y$148,0),MATCH($G210,幹材積成長量!$Y$7:$AA$7,0)),INDEX(幹材積成長量!$V$7:$X$148,MATCH(【入力】吸収量・排出量算定シート!$H210+(P$17-$M$17),幹材積成長量!$V$7:$V$148,0),MATCH($G210,幹材積成長量!$V$7:$X$7,0)))),0)</f>
        <v>0</v>
      </c>
      <c r="Q210" s="187">
        <f>IFERROR(IF($F210="地位Ⅰ",INDEX(幹材積成長量!$S$7:$U$148,MATCH(【入力】吸収量・排出量算定シート!$H210+(Q$17-$M$17),幹材積成長量!$S$7:$S$148,0),MATCH($G210,幹材積成長量!$S$7:$U$7,0)),IF($F210="地位Ⅲ",INDEX(幹材積成長量!$Y$7:$AA$148,MATCH(【入力】吸収量・排出量算定シート!$H210+(Q$17-$M$17),幹材積成長量!$Y$7:$Y$148,0),MATCH($G210,幹材積成長量!$Y$7:$AA$7,0)),INDEX(幹材積成長量!$V$7:$X$148,MATCH(【入力】吸収量・排出量算定シート!$H210+(Q$17-$M$17),幹材積成長量!$V$7:$V$148,0),MATCH($G210,幹材積成長量!$V$7:$X$7,0)))),0)</f>
        <v>0</v>
      </c>
      <c r="R210" s="187">
        <f>IFERROR(IF($F210="地位Ⅰ",INDEX(幹材積成長量!$S$7:$U$148,MATCH(【入力】吸収量・排出量算定シート!$H210+(R$17-$M$17),幹材積成長量!$S$7:$S$148,0),MATCH($G210,幹材積成長量!$S$7:$U$7,0)),IF($F210="地位Ⅲ",INDEX(幹材積成長量!$Y$7:$AA$148,MATCH(【入力】吸収量・排出量算定シート!$H210+(R$17-$M$17),幹材積成長量!$Y$7:$Y$148,0),MATCH($G210,幹材積成長量!$Y$7:$AA$7,0)),INDEX(幹材積成長量!$V$7:$X$148,MATCH(【入力】吸収量・排出量算定シート!$H210+(R$17-$M$17),幹材積成長量!$V$7:$V$148,0),MATCH($G210,幹材積成長量!$V$7:$X$7,0)))),0)</f>
        <v>0</v>
      </c>
      <c r="S210" s="187">
        <f>IFERROR(IF($F210="地位Ⅰ",INDEX(幹材積成長量!$S$7:$U$148,MATCH(【入力】吸収量・排出量算定シート!$H210+(S$17-$M$17),幹材積成長量!$S$7:$S$148,0),MATCH($G210,幹材積成長量!$S$7:$U$7,0)),IF($F210="地位Ⅲ",INDEX(幹材積成長量!$Y$7:$AA$148,MATCH(【入力】吸収量・排出量算定シート!$H210+(S$17-$M$17),幹材積成長量!$Y$7:$Y$148,0),MATCH($G210,幹材積成長量!$Y$7:$AA$7,0)),INDEX(幹材積成長量!$V$7:$X$148,MATCH(【入力】吸収量・排出量算定シート!$H210+(S$17-$M$17),幹材積成長量!$V$7:$V$148,0),MATCH($G210,幹材積成長量!$V$7:$X$7,0)))),0)</f>
        <v>0</v>
      </c>
      <c r="T210" s="187">
        <f>IFERROR(IF($F210="地位Ⅰ",INDEX(幹材積成長量!$S$7:$U$148,MATCH(【入力】吸収量・排出量算定シート!$H210+(T$17-$M$17),幹材積成長量!$S$7:$S$148,0),MATCH($G210,幹材積成長量!$S$7:$U$7,0)),IF($F210="地位Ⅲ",INDEX(幹材積成長量!$Y$7:$AA$148,MATCH(【入力】吸収量・排出量算定シート!$H210+(T$17-$M$17),幹材積成長量!$Y$7:$Y$148,0),MATCH($G210,幹材積成長量!$Y$7:$AA$7,0)),INDEX(幹材積成長量!$V$7:$X$148,MATCH(【入力】吸収量・排出量算定シート!$H210+(T$17-$M$17),幹材積成長量!$V$7:$V$148,0),MATCH($G210,幹材積成長量!$V$7:$X$7,0)))),0)</f>
        <v>0</v>
      </c>
      <c r="U210" s="187">
        <f>IFERROR(IF($F210="地位Ⅰ",INDEX(幹材積成長量!$S$7:$U$148,MATCH(【入力】吸収量・排出量算定シート!$H210+(U$17-$M$17),幹材積成長量!$S$7:$S$148,0),MATCH($G210,幹材積成長量!$S$7:$U$7,0)),IF($F210="地位Ⅲ",INDEX(幹材積成長量!$Y$7:$AA$148,MATCH(【入力】吸収量・排出量算定シート!$H210+(U$17-$M$17),幹材積成長量!$Y$7:$Y$148,0),MATCH($G210,幹材積成長量!$Y$7:$AA$7,0)),INDEX(幹材積成長量!$V$7:$X$148,MATCH(【入力】吸収量・排出量算定シート!$H210+(U$17-$M$17),幹材積成長量!$V$7:$V$148,0),MATCH($G210,幹材積成長量!$V$7:$X$7,0)))),0)</f>
        <v>0</v>
      </c>
      <c r="V210" s="187">
        <f>IFERROR(IF($F210="地位Ⅰ",INDEX(幹材積成長量!$S$7:$U$148,MATCH(【入力】吸収量・排出量算定シート!$H210+(V$17-$M$17),幹材積成長量!$S$7:$S$148,0),MATCH($G210,幹材積成長量!$S$7:$U$7,0)),IF($F210="地位Ⅲ",INDEX(幹材積成長量!$Y$7:$AA$148,MATCH(【入力】吸収量・排出量算定シート!$H210+(V$17-$M$17),幹材積成長量!$Y$7:$Y$148,0),MATCH($G210,幹材積成長量!$Y$7:$AA$7,0)),INDEX(幹材積成長量!$V$7:$X$148,MATCH(【入力】吸収量・排出量算定シート!$H210+(V$17-$M$17),幹材積成長量!$V$7:$V$148,0),MATCH($G210,幹材積成長量!$V$7:$X$7,0)))),0)</f>
        <v>0</v>
      </c>
      <c r="W210" s="187">
        <f>IFERROR(IF($F210="地位Ⅰ",INDEX(幹材積成長量!$S$7:$U$148,MATCH(【入力】吸収量・排出量算定シート!$H210+(W$17-$M$17),幹材積成長量!$S$7:$S$148,0),MATCH($G210,幹材積成長量!$S$7:$U$7,0)),IF($F210="地位Ⅲ",INDEX(幹材積成長量!$Y$7:$AA$148,MATCH(【入力】吸収量・排出量算定シート!$H210+(W$17-$M$17),幹材積成長量!$Y$7:$Y$148,0),MATCH($G210,幹材積成長量!$Y$7:$AA$7,0)),INDEX(幹材積成長量!$V$7:$X$148,MATCH(【入力】吸収量・排出量算定シート!$H210+(W$17-$M$17),幹材積成長量!$V$7:$V$148,0),MATCH($G210,幹材積成長量!$V$7:$X$7,0)))),0)</f>
        <v>0</v>
      </c>
      <c r="X210" s="187">
        <f>IFERROR(IF($F210="地位Ⅰ",INDEX(幹材積成長量!$S$7:$U$148,MATCH(【入力】吸収量・排出量算定シート!$H210+(X$17-$M$17),幹材積成長量!$S$7:$S$148,0),MATCH($G210,幹材積成長量!$S$7:$U$7,0)),IF($F210="地位Ⅲ",INDEX(幹材積成長量!$Y$7:$AA$148,MATCH(【入力】吸収量・排出量算定シート!$H210+(X$17-$M$17),幹材積成長量!$Y$7:$Y$148,0),MATCH($G210,幹材積成長量!$Y$7:$AA$7,0)),INDEX(幹材積成長量!$V$7:$X$148,MATCH(【入力】吸収量・排出量算定シート!$H210+(X$17-$M$17),幹材積成長量!$V$7:$V$148,0),MATCH($G210,幹材積成長量!$V$7:$X$7,0)))),0)</f>
        <v>0</v>
      </c>
      <c r="Y210" s="187">
        <f>IFERROR(IF($F210="地位Ⅰ",INDEX(幹材積成長量!$S$7:$U$148,MATCH(【入力】吸収量・排出量算定シート!$H210+(Y$17-$M$17),幹材積成長量!$S$7:$S$148,0),MATCH($G210,幹材積成長量!$S$7:$U$7,0)),IF($F210="地位Ⅲ",INDEX(幹材積成長量!$Y$7:$AA$148,MATCH(【入力】吸収量・排出量算定シート!$H210+(Y$17-$M$17),幹材積成長量!$Y$7:$Y$148,0),MATCH($G210,幹材積成長量!$Y$7:$AA$7,0)),INDEX(幹材積成長量!$V$7:$X$148,MATCH(【入力】吸収量・排出量算定シート!$H210+(Y$17-$M$17),幹材積成長量!$V$7:$V$148,0),MATCH($G210,幹材積成長量!$V$7:$X$7,0)))),0)</f>
        <v>0</v>
      </c>
      <c r="Z210" s="187">
        <f>IFERROR(IF($F210="地位Ⅰ",INDEX(幹材積成長量!$S$7:$U$148,MATCH(【入力】吸収量・排出量算定シート!$H210+(Z$17-$M$17),幹材積成長量!$S$7:$S$148,0),MATCH($G210,幹材積成長量!$S$7:$U$7,0)),IF($F210="地位Ⅲ",INDEX(幹材積成長量!$Y$7:$AA$148,MATCH(【入力】吸収量・排出量算定シート!$H210+(Z$17-$M$17),幹材積成長量!$Y$7:$Y$148,0),MATCH($G210,幹材積成長量!$Y$7:$AA$7,0)),INDEX(幹材積成長量!$V$7:$X$148,MATCH(【入力】吸収量・排出量算定シート!$H210+(Z$17-$M$17),幹材積成長量!$V$7:$V$148,0),MATCH($G210,幹材積成長量!$V$7:$X$7,0)))),0)</f>
        <v>0</v>
      </c>
      <c r="AA210" s="187">
        <f>IFERROR(IF($F210="地位Ⅰ",INDEX(幹材積成長量!$S$7:$U$148,MATCH(【入力】吸収量・排出量算定シート!$H210+(AA$17-$M$17),幹材積成長量!$S$7:$S$148,0),MATCH($G210,幹材積成長量!$S$7:$U$7,0)),IF($F210="地位Ⅲ",INDEX(幹材積成長量!$Y$7:$AA$148,MATCH(【入力】吸収量・排出量算定シート!$H210+(AA$17-$M$17),幹材積成長量!$Y$7:$Y$148,0),MATCH($G210,幹材積成長量!$Y$7:$AA$7,0)),INDEX(幹材積成長量!$V$7:$X$148,MATCH(【入力】吸収量・排出量算定シート!$H210+(AA$17-$M$17),幹材積成長量!$V$7:$V$148,0),MATCH($G210,幹材積成長量!$V$7:$X$7,0)))),0)</f>
        <v>0</v>
      </c>
      <c r="AB210" s="187">
        <f>IFERROR(IF($F210="地位Ⅰ",INDEX(幹材積成長量!$S$7:$U$148,MATCH(【入力】吸収量・排出量算定シート!$H210+(AB$17-$M$17),幹材積成長量!$S$7:$S$148,0),MATCH($G210,幹材積成長量!$S$7:$U$7,0)),IF($F210="地位Ⅲ",INDEX(幹材積成長量!$Y$7:$AA$148,MATCH(【入力】吸収量・排出量算定シート!$H210+(AB$17-$M$17),幹材積成長量!$Y$7:$Y$148,0),MATCH($G210,幹材積成長量!$Y$7:$AA$7,0)),INDEX(幹材積成長量!$V$7:$X$148,MATCH(【入力】吸収量・排出量算定シート!$H210+(AB$17-$M$17),幹材積成長量!$V$7:$V$148,0),MATCH($G210,幹材積成長量!$V$7:$X$7,0)))),0)</f>
        <v>0</v>
      </c>
      <c r="AC210" s="187">
        <f>IFERROR(IF($F210="地位Ⅰ",INDEX(幹材積成長量!$S$7:$U$148,MATCH(【入力】吸収量・排出量算定シート!$H210+(AC$17-$M$17),幹材積成長量!$S$7:$S$148,0),MATCH($G210,幹材積成長量!$S$7:$U$7,0)),IF($F210="地位Ⅲ",INDEX(幹材積成長量!$Y$7:$AA$148,MATCH(【入力】吸収量・排出量算定シート!$H210+(AC$17-$M$17),幹材積成長量!$Y$7:$Y$148,0),MATCH($G210,幹材積成長量!$Y$7:$AA$7,0)),INDEX(幹材積成長量!$V$7:$X$148,MATCH(【入力】吸収量・排出量算定シート!$H210+(AC$17-$M$17),幹材積成長量!$V$7:$V$148,0),MATCH($G210,幹材積成長量!$V$7:$X$7,0)))),0)</f>
        <v>0</v>
      </c>
      <c r="AD210" s="2">
        <f>IFERROR(INDEX('BEF（拡大係数）'!$A$4:$AO$154,MATCH(【入力】吸収量・排出量算定シート!$H210,'BEF（拡大係数）'!$A$4:$A$154,0),MATCH($G210,'BEF（拡大係数）'!$A$4:$AO$4,0)),0)</f>
        <v>0</v>
      </c>
      <c r="AE210" s="2">
        <f>IFERROR(INDEX('BEF（拡大係数）'!$A$4:$AO$154,MATCH(【入力】吸収量・排出量算定シート!$H210,'BEF（拡大係数）'!$A$4:$A$154,0),MATCH($G210,'BEF（拡大係数）'!$A$4:$AO$4,0)),0)</f>
        <v>0</v>
      </c>
      <c r="AF210" s="2">
        <f>IFERROR(INDEX('BEF（拡大係数）'!$A$4:$AO$154,MATCH(【入力】吸収量・排出量算定シート!$H210,'BEF（拡大係数）'!$A$4:$A$154,0),MATCH($G210,'BEF（拡大係数）'!$A$4:$AO$4,0)),0)</f>
        <v>0</v>
      </c>
      <c r="AG210" s="2">
        <f>IFERROR(INDEX('BEF（拡大係数）'!$A$4:$AO$154,MATCH(【入力】吸収量・排出量算定シート!$H210,'BEF（拡大係数）'!$A$4:$A$154,0),MATCH($G210,'BEF（拡大係数）'!$A$4:$AO$4,0)),0)</f>
        <v>0</v>
      </c>
      <c r="AH210" s="2">
        <f>IFERROR(INDEX('BEF（拡大係数）'!$A$4:$AO$154,MATCH(【入力】吸収量・排出量算定シート!$H210,'BEF（拡大係数）'!$A$4:$A$154,0),MATCH($G210,'BEF（拡大係数）'!$A$4:$AO$4,0)),0)</f>
        <v>0</v>
      </c>
      <c r="AI210" s="2">
        <f>IFERROR(INDEX('BEF（拡大係数）'!$A$4:$AO$154,MATCH(【入力】吸収量・排出量算定シート!$H210,'BEF（拡大係数）'!$A$4:$A$154,0),MATCH($G210,'BEF（拡大係数）'!$A$4:$AO$4,0)),0)</f>
        <v>0</v>
      </c>
      <c r="AJ210" s="2">
        <f>IFERROR(INDEX('BEF（拡大係数）'!$A$4:$AO$154,MATCH(【入力】吸収量・排出量算定シート!$H210,'BEF（拡大係数）'!$A$4:$A$154,0),MATCH($G210,'BEF（拡大係数）'!$A$4:$AO$4,0)),0)</f>
        <v>0</v>
      </c>
      <c r="AK210" s="2">
        <f>IFERROR(INDEX('BEF（拡大係数）'!$A$4:$AO$154,MATCH(【入力】吸収量・排出量算定シート!$H210,'BEF（拡大係数）'!$A$4:$A$154,0),MATCH($G210,'BEF（拡大係数）'!$A$4:$AO$4,0)),0)</f>
        <v>0</v>
      </c>
      <c r="AL210" s="2">
        <f>IFERROR(INDEX('BEF（拡大係数）'!$A$4:$AO$154,MATCH(【入力】吸収量・排出量算定シート!$H210,'BEF（拡大係数）'!$A$4:$A$154,0),MATCH($G210,'BEF（拡大係数）'!$A$4:$AO$4,0)),0)</f>
        <v>0</v>
      </c>
      <c r="AM210" s="2">
        <f>IFERROR(INDEX('BEF（拡大係数）'!$A$4:$AO$154,MATCH(【入力】吸収量・排出量算定シート!$H210,'BEF（拡大係数）'!$A$4:$A$154,0),MATCH($G210,'BEF（拡大係数）'!$A$4:$AO$4,0)),0)</f>
        <v>0</v>
      </c>
      <c r="AN210" s="2">
        <f>IFERROR(INDEX('BEF（拡大係数）'!$A$4:$AO$154,MATCH(【入力】吸収量・排出量算定シート!$H210,'BEF（拡大係数）'!$A$4:$A$154,0),MATCH($G210,'BEF（拡大係数）'!$A$4:$AO$4,0)),0)</f>
        <v>0</v>
      </c>
      <c r="AO210" s="2">
        <f>IFERROR(INDEX('BEF（拡大係数）'!$A$4:$AO$154,MATCH(【入力】吸収量・排出量算定シート!$H210,'BEF（拡大係数）'!$A$4:$A$154,0),MATCH($G210,'BEF（拡大係数）'!$A$4:$AO$4,0)),0)</f>
        <v>0</v>
      </c>
      <c r="AP210" s="2">
        <f>IFERROR(INDEX('BEF（拡大係数）'!$A$4:$AO$154,MATCH(【入力】吸収量・排出量算定シート!$H210,'BEF（拡大係数）'!$A$4:$A$154,0),MATCH($G210,'BEF（拡大係数）'!$A$4:$AO$4,0)),0)</f>
        <v>0</v>
      </c>
      <c r="AQ210" s="2">
        <f>IFERROR(INDEX('BEF（拡大係数）'!$A$4:$AO$154,MATCH(【入力】吸収量・排出量算定シート!$H210,'BEF（拡大係数）'!$A$4:$A$154,0),MATCH($G210,'BEF（拡大係数）'!$A$4:$AO$4,0)),0)</f>
        <v>0</v>
      </c>
      <c r="AR210" s="2">
        <f>IFERROR(INDEX('BEF（拡大係数）'!$A$4:$AO$154,MATCH(【入力】吸収量・排出量算定シート!$H210,'BEF（拡大係数）'!$A$4:$A$154,0),MATCH($G210,'BEF（拡大係数）'!$A$4:$AO$4,0)),0)</f>
        <v>0</v>
      </c>
      <c r="AS210" s="2">
        <f>IFERROR(INDEX('BEF（拡大係数）'!$A$4:$AO$154,MATCH(【入力】吸収量・排出量算定シート!$H210,'BEF（拡大係数）'!$A$4:$A$154,0),MATCH($G210,'BEF（拡大係数）'!$A$4:$AO$4,0)),0)</f>
        <v>0</v>
      </c>
      <c r="AT210" s="2">
        <f>IFERROR(INDEX('BEF（拡大係数）'!$A$4:$AO$154,MATCH(【入力】吸収量・排出量算定シート!$H210,'BEF（拡大係数）'!$A$4:$A$154,0),MATCH($G210,'BEF（拡大係数）'!$A$4:$AO$4,0)),0)</f>
        <v>0</v>
      </c>
      <c r="AU210" s="2">
        <f>IFERROR(VLOOKUP($G210,パラメータ_オリジナル!$B$6:$G$45,4,FALSE),0)</f>
        <v>0</v>
      </c>
      <c r="AV210" s="2">
        <f>IFERROR(VLOOKUP($G210,パラメータ_オリジナル!$B$6:$G$45,5,FALSE),0)</f>
        <v>0</v>
      </c>
      <c r="AW210" s="2">
        <f>IFERROR(VLOOKUP($G210,パラメータ_オリジナル!$B$6:$G$45,6,FALSE),0)</f>
        <v>0</v>
      </c>
      <c r="AX210" s="125">
        <f t="shared" si="318"/>
        <v>0</v>
      </c>
      <c r="AY210" s="125">
        <f t="shared" si="319"/>
        <v>0</v>
      </c>
      <c r="AZ210" s="125">
        <f t="shared" si="320"/>
        <v>0</v>
      </c>
      <c r="BA210" s="125">
        <f t="shared" si="321"/>
        <v>0</v>
      </c>
      <c r="BB210" s="125">
        <f t="shared" si="322"/>
        <v>0</v>
      </c>
      <c r="BC210" s="125">
        <f t="shared" si="323"/>
        <v>0</v>
      </c>
      <c r="BD210" s="125">
        <f t="shared" si="324"/>
        <v>0</v>
      </c>
      <c r="BE210" s="125">
        <f t="shared" si="325"/>
        <v>0</v>
      </c>
      <c r="BF210" s="125">
        <f t="shared" si="326"/>
        <v>0</v>
      </c>
      <c r="BG210" s="125">
        <f t="shared" si="327"/>
        <v>0</v>
      </c>
      <c r="BH210" s="125">
        <f t="shared" si="328"/>
        <v>0</v>
      </c>
      <c r="BI210" s="125">
        <f t="shared" si="329"/>
        <v>0</v>
      </c>
      <c r="BJ210" s="125">
        <f t="shared" si="330"/>
        <v>0</v>
      </c>
      <c r="BK210" s="125">
        <f t="shared" si="331"/>
        <v>0</v>
      </c>
      <c r="BL210" s="125">
        <f t="shared" si="332"/>
        <v>0</v>
      </c>
      <c r="BM210" s="125">
        <f t="shared" si="333"/>
        <v>0</v>
      </c>
      <c r="BN210" s="125">
        <f t="shared" si="334"/>
        <v>0</v>
      </c>
      <c r="BO210" s="125">
        <f t="shared" si="335"/>
        <v>0</v>
      </c>
      <c r="BP210" s="125">
        <f t="shared" si="336"/>
        <v>0</v>
      </c>
      <c r="BQ210" s="125">
        <f t="shared" si="337"/>
        <v>0</v>
      </c>
      <c r="BR210" s="125">
        <f t="shared" si="338"/>
        <v>0</v>
      </c>
      <c r="BS210" s="125">
        <f t="shared" si="339"/>
        <v>0</v>
      </c>
      <c r="BT210" s="125">
        <f t="shared" si="340"/>
        <v>0</v>
      </c>
      <c r="BU210" s="125">
        <f t="shared" si="341"/>
        <v>0</v>
      </c>
      <c r="BV210" s="125">
        <f t="shared" si="342"/>
        <v>0</v>
      </c>
      <c r="BW210" s="125">
        <f t="shared" si="343"/>
        <v>0</v>
      </c>
      <c r="BX210" s="125">
        <f t="shared" si="344"/>
        <v>0</v>
      </c>
      <c r="BY210" s="125">
        <f t="shared" si="345"/>
        <v>0</v>
      </c>
      <c r="BZ210" s="125">
        <f t="shared" si="346"/>
        <v>0</v>
      </c>
      <c r="CA210" s="125">
        <f t="shared" si="347"/>
        <v>0</v>
      </c>
      <c r="CB210" s="125">
        <f t="shared" si="348"/>
        <v>0</v>
      </c>
      <c r="CC210" s="125">
        <f t="shared" si="349"/>
        <v>0</v>
      </c>
      <c r="CD210" s="125">
        <f t="shared" si="350"/>
        <v>0</v>
      </c>
      <c r="CE210" s="125">
        <f t="shared" si="351"/>
        <v>0</v>
      </c>
      <c r="CF210" s="2">
        <f>IFERROR(IF($F210="地位Ⅰ",INDEX(幹材積成長量!$I$7:$K$148,MATCH((【入力】吸収量・排出量算定シート!$H210+(【入力】吸収量・排出量算定シート!CF$17-【入力】吸収量・排出量算定シート!$CF$17)),幹材積成長量!$I$7:$I$148,0),MATCH(【入力】吸収量・排出量算定シート!$G210,幹材積成長量!$I$7:$K$7,0)),IF($F210="地位Ⅲ",INDEX(幹材積成長量!$O$7:$Q$148,MATCH((【入力】吸収量・排出量算定シート!$H210+(【入力】吸収量・排出量算定シート!CF$17-【入力】吸収量・排出量算定シート!$CF$17)),幹材積成長量!$O$7:$O$148,0),MATCH(【入力】吸収量・排出量算定シート!$G210,幹材積成長量!$O$7:$Q$7,0)),INDEX(幹材積成長量!$L$7:$N$148,MATCH((【入力】吸収量・排出量算定シート!$H210+(【入力】吸収量・排出量算定シート!CF$17-【入力】吸収量・排出量算定シート!$CF$17)),幹材積成長量!$L$7:$L$148,0),MATCH(【入力】吸収量・排出量算定シート!$G210,幹材積成長量!$L$7:$N$7,0)))),0)</f>
        <v>0</v>
      </c>
      <c r="CG210" s="2">
        <f>IFERROR(IF($F210="地位Ⅰ",INDEX(幹材積成長量!$I$7:$K$148,MATCH((【入力】吸収量・排出量算定シート!$H210+(【入力】吸収量・排出量算定シート!CG$17-【入力】吸収量・排出量算定シート!$CF$17)),幹材積成長量!$I$7:$I$148,0),MATCH(【入力】吸収量・排出量算定シート!$G210,幹材積成長量!$I$7:$K$7,0)),IF($F210="地位Ⅲ",INDEX(幹材積成長量!$O$7:$Q$148,MATCH((【入力】吸収量・排出量算定シート!$H210+(【入力】吸収量・排出量算定シート!CG$17-【入力】吸収量・排出量算定シート!$CF$17)),幹材積成長量!$O$7:$O$148,0),MATCH(【入力】吸収量・排出量算定シート!$G210,幹材積成長量!$O$7:$Q$7,0)),INDEX(幹材積成長量!$L$7:$N$148,MATCH((【入力】吸収量・排出量算定シート!$H210+(【入力】吸収量・排出量算定シート!CG$17-【入力】吸収量・排出量算定シート!$CF$17)),幹材積成長量!$L$7:$L$148,0),MATCH(【入力】吸収量・排出量算定シート!$G210,幹材積成長量!$L$7:$N$7,0)))),0)</f>
        <v>0</v>
      </c>
      <c r="CH210" s="2">
        <f>IFERROR(IF($F210="地位Ⅰ",INDEX(幹材積成長量!$I$7:$K$148,MATCH((【入力】吸収量・排出量算定シート!$H210+(【入力】吸収量・排出量算定シート!CH$17-【入力】吸収量・排出量算定シート!$CF$17)),幹材積成長量!$I$7:$I$148,0),MATCH(【入力】吸収量・排出量算定シート!$G210,幹材積成長量!$I$7:$K$7,0)),IF($F210="地位Ⅲ",INDEX(幹材積成長量!$O$7:$Q$148,MATCH((【入力】吸収量・排出量算定シート!$H210+(【入力】吸収量・排出量算定シート!CH$17-【入力】吸収量・排出量算定シート!$CF$17)),幹材積成長量!$O$7:$O$148,0),MATCH(【入力】吸収量・排出量算定シート!$G210,幹材積成長量!$O$7:$Q$7,0)),INDEX(幹材積成長量!$L$7:$N$148,MATCH((【入力】吸収量・排出量算定シート!$H210+(【入力】吸収量・排出量算定シート!CH$17-【入力】吸収量・排出量算定シート!$CF$17)),幹材積成長量!$L$7:$L$148,0),MATCH(【入力】吸収量・排出量算定シート!$G210,幹材積成長量!$L$7:$N$7,0)))),0)</f>
        <v>0</v>
      </c>
      <c r="CI210" s="2">
        <f>IFERROR(IF($F210="地位Ⅰ",INDEX(幹材積成長量!$I$7:$K$148,MATCH((【入力】吸収量・排出量算定シート!$H210+(【入力】吸収量・排出量算定シート!CI$17-【入力】吸収量・排出量算定シート!$CF$17)),幹材積成長量!$I$7:$I$148,0),MATCH(【入力】吸収量・排出量算定シート!$G210,幹材積成長量!$I$7:$K$7,0)),IF($F210="地位Ⅲ",INDEX(幹材積成長量!$O$7:$Q$148,MATCH((【入力】吸収量・排出量算定シート!$H210+(【入力】吸収量・排出量算定シート!CI$17-【入力】吸収量・排出量算定シート!$CF$17)),幹材積成長量!$O$7:$O$148,0),MATCH(【入力】吸収量・排出量算定シート!$G210,幹材積成長量!$O$7:$Q$7,0)),INDEX(幹材積成長量!$L$7:$N$148,MATCH((【入力】吸収量・排出量算定シート!$H210+(【入力】吸収量・排出量算定シート!CI$17-【入力】吸収量・排出量算定シート!$CF$17)),幹材積成長量!$L$7:$L$148,0),MATCH(【入力】吸収量・排出量算定シート!$G210,幹材積成長量!$L$7:$N$7,0)))),0)</f>
        <v>0</v>
      </c>
      <c r="CJ210" s="2">
        <f>IFERROR(IF($F210="地位Ⅰ",INDEX(幹材積成長量!$I$7:$K$148,MATCH((【入力】吸収量・排出量算定シート!$H210+(【入力】吸収量・排出量算定シート!CJ$17-【入力】吸収量・排出量算定シート!$CF$17)),幹材積成長量!$I$7:$I$148,0),MATCH(【入力】吸収量・排出量算定シート!$G210,幹材積成長量!$I$7:$K$7,0)),IF($F210="地位Ⅲ",INDEX(幹材積成長量!$O$7:$Q$148,MATCH((【入力】吸収量・排出量算定シート!$H210+(【入力】吸収量・排出量算定シート!CJ$17-【入力】吸収量・排出量算定シート!$CF$17)),幹材積成長量!$O$7:$O$148,0),MATCH(【入力】吸収量・排出量算定シート!$G210,幹材積成長量!$O$7:$Q$7,0)),INDEX(幹材積成長量!$L$7:$N$148,MATCH((【入力】吸収量・排出量算定シート!$H210+(【入力】吸収量・排出量算定シート!CJ$17-【入力】吸収量・排出量算定シート!$CF$17)),幹材積成長量!$L$7:$L$148,0),MATCH(【入力】吸収量・排出量算定シート!$G210,幹材積成長量!$L$7:$N$7,0)))),0)</f>
        <v>0</v>
      </c>
      <c r="CK210" s="2">
        <f>IFERROR(IF($F210="地位Ⅰ",INDEX(幹材積成長量!$I$7:$K$148,MATCH((【入力】吸収量・排出量算定シート!$H210+(【入力】吸収量・排出量算定シート!CK$17-【入力】吸収量・排出量算定シート!$CF$17)),幹材積成長量!$I$7:$I$148,0),MATCH(【入力】吸収量・排出量算定シート!$G210,幹材積成長量!$I$7:$K$7,0)),IF($F210="地位Ⅲ",INDEX(幹材積成長量!$O$7:$Q$148,MATCH((【入力】吸収量・排出量算定シート!$H210+(【入力】吸収量・排出量算定シート!CK$17-【入力】吸収量・排出量算定シート!$CF$17)),幹材積成長量!$O$7:$O$148,0),MATCH(【入力】吸収量・排出量算定シート!$G210,幹材積成長量!$O$7:$Q$7,0)),INDEX(幹材積成長量!$L$7:$N$148,MATCH((【入力】吸収量・排出量算定シート!$H210+(【入力】吸収量・排出量算定シート!CK$17-【入力】吸収量・排出量算定シート!$CF$17)),幹材積成長量!$L$7:$L$148,0),MATCH(【入力】吸収量・排出量算定シート!$G210,幹材積成長量!$L$7:$N$7,0)))),0)</f>
        <v>0</v>
      </c>
      <c r="CL210" s="2">
        <f>IFERROR(IF($F210="地位Ⅰ",INDEX(幹材積成長量!$I$7:$K$148,MATCH((【入力】吸収量・排出量算定シート!$H210+(【入力】吸収量・排出量算定シート!CL$17-【入力】吸収量・排出量算定シート!$CF$17)),幹材積成長量!$I$7:$I$148,0),MATCH(【入力】吸収量・排出量算定シート!$G210,幹材積成長量!$I$7:$K$7,0)),IF($F210="地位Ⅲ",INDEX(幹材積成長量!$O$7:$Q$148,MATCH((【入力】吸収量・排出量算定シート!$H210+(【入力】吸収量・排出量算定シート!CL$17-【入力】吸収量・排出量算定シート!$CF$17)),幹材積成長量!$O$7:$O$148,0),MATCH(【入力】吸収量・排出量算定シート!$G210,幹材積成長量!$O$7:$Q$7,0)),INDEX(幹材積成長量!$L$7:$N$148,MATCH((【入力】吸収量・排出量算定シート!$H210+(【入力】吸収量・排出量算定シート!CL$17-【入力】吸収量・排出量算定シート!$CF$17)),幹材積成長量!$L$7:$L$148,0),MATCH(【入力】吸収量・排出量算定シート!$G210,幹材積成長量!$L$7:$N$7,0)))),0)</f>
        <v>0</v>
      </c>
      <c r="CM210" s="2">
        <f>IFERROR(IF($F210="地位Ⅰ",INDEX(幹材積成長量!$I$7:$K$148,MATCH((【入力】吸収量・排出量算定シート!$H210+(【入力】吸収量・排出量算定シート!CM$17-【入力】吸収量・排出量算定シート!$CF$17)),幹材積成長量!$I$7:$I$148,0),MATCH(【入力】吸収量・排出量算定シート!$G210,幹材積成長量!$I$7:$K$7,0)),IF($F210="地位Ⅲ",INDEX(幹材積成長量!$O$7:$Q$148,MATCH((【入力】吸収量・排出量算定シート!$H210+(【入力】吸収量・排出量算定シート!CM$17-【入力】吸収量・排出量算定シート!$CF$17)),幹材積成長量!$O$7:$O$148,0),MATCH(【入力】吸収量・排出量算定シート!$G210,幹材積成長量!$O$7:$Q$7,0)),INDEX(幹材積成長量!$L$7:$N$148,MATCH((【入力】吸収量・排出量算定シート!$H210+(【入力】吸収量・排出量算定シート!CM$17-【入力】吸収量・排出量算定シート!$CF$17)),幹材積成長量!$L$7:$L$148,0),MATCH(【入力】吸収量・排出量算定シート!$G210,幹材積成長量!$L$7:$N$7,0)))),0)</f>
        <v>0</v>
      </c>
      <c r="CN210" s="2">
        <f>IFERROR(IF($F210="地位Ⅰ",INDEX(幹材積成長量!$I$7:$K$148,MATCH((【入力】吸収量・排出量算定シート!$H210+(【入力】吸収量・排出量算定シート!CN$17-【入力】吸収量・排出量算定シート!$CF$17)),幹材積成長量!$I$7:$I$148,0),MATCH(【入力】吸収量・排出量算定シート!$G210,幹材積成長量!$I$7:$K$7,0)),IF($F210="地位Ⅲ",INDEX(幹材積成長量!$O$7:$Q$148,MATCH((【入力】吸収量・排出量算定シート!$H210+(【入力】吸収量・排出量算定シート!CN$17-【入力】吸収量・排出量算定シート!$CF$17)),幹材積成長量!$O$7:$O$148,0),MATCH(【入力】吸収量・排出量算定シート!$G210,幹材積成長量!$O$7:$Q$7,0)),INDEX(幹材積成長量!$L$7:$N$148,MATCH((【入力】吸収量・排出量算定シート!$H210+(【入力】吸収量・排出量算定シート!CN$17-【入力】吸収量・排出量算定シート!$CF$17)),幹材積成長量!$L$7:$L$148,0),MATCH(【入力】吸収量・排出量算定シート!$G210,幹材積成長量!$L$7:$N$7,0)))),0)</f>
        <v>0</v>
      </c>
      <c r="CO210" s="2">
        <f>IFERROR(IF($F210="地位Ⅰ",INDEX(幹材積成長量!$I$7:$K$148,MATCH((【入力】吸収量・排出量算定シート!$H210+(【入力】吸収量・排出量算定シート!CO$17-【入力】吸収量・排出量算定シート!$CF$17)),幹材積成長量!$I$7:$I$148,0),MATCH(【入力】吸収量・排出量算定シート!$G210,幹材積成長量!$I$7:$K$7,0)),IF($F210="地位Ⅲ",INDEX(幹材積成長量!$O$7:$Q$148,MATCH((【入力】吸収量・排出量算定シート!$H210+(【入力】吸収量・排出量算定シート!CO$17-【入力】吸収量・排出量算定シート!$CF$17)),幹材積成長量!$O$7:$O$148,0),MATCH(【入力】吸収量・排出量算定シート!$G210,幹材積成長量!$O$7:$Q$7,0)),INDEX(幹材積成長量!$L$7:$N$148,MATCH((【入力】吸収量・排出量算定シート!$H210+(【入力】吸収量・排出量算定シート!CO$17-【入力】吸収量・排出量算定シート!$CF$17)),幹材積成長量!$L$7:$L$148,0),MATCH(【入力】吸収量・排出量算定シート!$G210,幹材積成長量!$L$7:$N$7,0)))),0)</f>
        <v>0</v>
      </c>
      <c r="CP210" s="2">
        <f>IFERROR(IF($F210="地位Ⅰ",INDEX(幹材積成長量!$I$7:$K$148,MATCH((【入力】吸収量・排出量算定シート!$H210+(【入力】吸収量・排出量算定シート!CP$17-【入力】吸収量・排出量算定シート!$CF$17)),幹材積成長量!$I$7:$I$148,0),MATCH(【入力】吸収量・排出量算定シート!$G210,幹材積成長量!$I$7:$K$7,0)),IF($F210="地位Ⅲ",INDEX(幹材積成長量!$O$7:$Q$148,MATCH((【入力】吸収量・排出量算定シート!$H210+(【入力】吸収量・排出量算定シート!CP$17-【入力】吸収量・排出量算定シート!$CF$17)),幹材積成長量!$O$7:$O$148,0),MATCH(【入力】吸収量・排出量算定シート!$G210,幹材積成長量!$O$7:$Q$7,0)),INDEX(幹材積成長量!$L$7:$N$148,MATCH((【入力】吸収量・排出量算定シート!$H210+(【入力】吸収量・排出量算定シート!CP$17-【入力】吸収量・排出量算定シート!$CF$17)),幹材積成長量!$L$7:$L$148,0),MATCH(【入力】吸収量・排出量算定シート!$G210,幹材積成長量!$L$7:$N$7,0)))),0)</f>
        <v>0</v>
      </c>
      <c r="CQ210" s="2">
        <f>IFERROR(IF($F210="地位Ⅰ",INDEX(幹材積成長量!$I$7:$K$148,MATCH((【入力】吸収量・排出量算定シート!$H210+(【入力】吸収量・排出量算定シート!CQ$17-【入力】吸収量・排出量算定シート!$CF$17)),幹材積成長量!$I$7:$I$148,0),MATCH(【入力】吸収量・排出量算定シート!$G210,幹材積成長量!$I$7:$K$7,0)),IF($F210="地位Ⅲ",INDEX(幹材積成長量!$O$7:$Q$148,MATCH((【入力】吸収量・排出量算定シート!$H210+(【入力】吸収量・排出量算定シート!CQ$17-【入力】吸収量・排出量算定シート!$CF$17)),幹材積成長量!$O$7:$O$148,0),MATCH(【入力】吸収量・排出量算定シート!$G210,幹材積成長量!$O$7:$Q$7,0)),INDEX(幹材積成長量!$L$7:$N$148,MATCH((【入力】吸収量・排出量算定シート!$H210+(【入力】吸収量・排出量算定シート!CQ$17-【入力】吸収量・排出量算定シート!$CF$17)),幹材積成長量!$L$7:$L$148,0),MATCH(【入力】吸収量・排出量算定シート!$G210,幹材積成長量!$L$7:$N$7,0)))),0)</f>
        <v>0</v>
      </c>
      <c r="CR210" s="2">
        <f>IFERROR(IF($F210="地位Ⅰ",INDEX(幹材積成長量!$I$7:$K$148,MATCH((【入力】吸収量・排出量算定シート!$H210+(【入力】吸収量・排出量算定シート!CR$17-【入力】吸収量・排出量算定シート!$CF$17)),幹材積成長量!$I$7:$I$148,0),MATCH(【入力】吸収量・排出量算定シート!$G210,幹材積成長量!$I$7:$K$7,0)),IF($F210="地位Ⅲ",INDEX(幹材積成長量!$O$7:$Q$148,MATCH((【入力】吸収量・排出量算定シート!$H210+(【入力】吸収量・排出量算定シート!CR$17-【入力】吸収量・排出量算定シート!$CF$17)),幹材積成長量!$O$7:$O$148,0),MATCH(【入力】吸収量・排出量算定シート!$G210,幹材積成長量!$O$7:$Q$7,0)),INDEX(幹材積成長量!$L$7:$N$148,MATCH((【入力】吸収量・排出量算定シート!$H210+(【入力】吸収量・排出量算定シート!CR$17-【入力】吸収量・排出量算定シート!$CF$17)),幹材積成長量!$L$7:$L$148,0),MATCH(【入力】吸収量・排出量算定シート!$G210,幹材積成長量!$L$7:$N$7,0)))),0)</f>
        <v>0</v>
      </c>
      <c r="CS210" s="2">
        <f>IFERROR(IF($F210="地位Ⅰ",INDEX(幹材積成長量!$I$7:$K$148,MATCH((【入力】吸収量・排出量算定シート!$H210+(【入力】吸収量・排出量算定シート!CS$17-【入力】吸収量・排出量算定シート!$CF$17)),幹材積成長量!$I$7:$I$148,0),MATCH(【入力】吸収量・排出量算定シート!$G210,幹材積成長量!$I$7:$K$7,0)),IF($F210="地位Ⅲ",INDEX(幹材積成長量!$O$7:$Q$148,MATCH((【入力】吸収量・排出量算定シート!$H210+(【入力】吸収量・排出量算定シート!CS$17-【入力】吸収量・排出量算定シート!$CF$17)),幹材積成長量!$O$7:$O$148,0),MATCH(【入力】吸収量・排出量算定シート!$G210,幹材積成長量!$O$7:$Q$7,0)),INDEX(幹材積成長量!$L$7:$N$148,MATCH((【入力】吸収量・排出量算定シート!$H210+(【入力】吸収量・排出量算定シート!CS$17-【入力】吸収量・排出量算定シート!$CF$17)),幹材積成長量!$L$7:$L$148,0),MATCH(【入力】吸収量・排出量算定シート!$G210,幹材積成長量!$L$7:$N$7,0)))),0)</f>
        <v>0</v>
      </c>
      <c r="CT210" s="2">
        <f>IFERROR(IF($F210="地位Ⅰ",INDEX(幹材積成長量!$I$7:$K$148,MATCH((【入力】吸収量・排出量算定シート!$H210+(【入力】吸収量・排出量算定シート!CT$17-【入力】吸収量・排出量算定シート!$CF$17)),幹材積成長量!$I$7:$I$148,0),MATCH(【入力】吸収量・排出量算定シート!$G210,幹材積成長量!$I$7:$K$7,0)),IF($F210="地位Ⅲ",INDEX(幹材積成長量!$O$7:$Q$148,MATCH((【入力】吸収量・排出量算定シート!$H210+(【入力】吸収量・排出量算定シート!CT$17-【入力】吸収量・排出量算定シート!$CF$17)),幹材積成長量!$O$7:$O$148,0),MATCH(【入力】吸収量・排出量算定シート!$G210,幹材積成長量!$O$7:$Q$7,0)),INDEX(幹材積成長量!$L$7:$N$148,MATCH((【入力】吸収量・排出量算定シート!$H210+(【入力】吸収量・排出量算定シート!CT$17-【入力】吸収量・排出量算定シート!$CF$17)),幹材積成長量!$L$7:$L$148,0),MATCH(【入力】吸収量・排出量算定シート!$G210,幹材積成長量!$L$7:$N$7,0)))),0)</f>
        <v>0</v>
      </c>
      <c r="CU210" s="2">
        <f>IFERROR(IF($F210="地位Ⅰ",INDEX(幹材積成長量!$I$7:$K$148,MATCH((【入力】吸収量・排出量算定シート!$H210+(【入力】吸収量・排出量算定シート!CU$17-【入力】吸収量・排出量算定シート!$CF$17)),幹材積成長量!$I$7:$I$148,0),MATCH(【入力】吸収量・排出量算定シート!$G210,幹材積成長量!$I$7:$K$7,0)),IF($F210="地位Ⅲ",INDEX(幹材積成長量!$O$7:$Q$148,MATCH((【入力】吸収量・排出量算定シート!$H210+(【入力】吸収量・排出量算定シート!CU$17-【入力】吸収量・排出量算定シート!$CF$17)),幹材積成長量!$O$7:$O$148,0),MATCH(【入力】吸収量・排出量算定シート!$G210,幹材積成長量!$O$7:$Q$7,0)),INDEX(幹材積成長量!$L$7:$N$148,MATCH((【入力】吸収量・排出量算定シート!$H210+(【入力】吸収量・排出量算定シート!CU$17-【入力】吸収量・排出量算定シート!$CF$17)),幹材積成長量!$L$7:$L$148,0),MATCH(【入力】吸収量・排出量算定シート!$G210,幹材積成長量!$L$7:$N$7,0)))),0)</f>
        <v>0</v>
      </c>
      <c r="CV210" s="2">
        <f>IFERROR(IF($F210="地位Ⅰ",INDEX(幹材積成長量!$I$7:$K$148,MATCH((【入力】吸収量・排出量算定シート!$H210+(【入力】吸収量・排出量算定シート!CV$17-【入力】吸収量・排出量算定シート!$CF$17)),幹材積成長量!$I$7:$I$148,0),MATCH(【入力】吸収量・排出量算定シート!$G210,幹材積成長量!$I$7:$K$7,0)),IF($F210="地位Ⅲ",INDEX(幹材積成長量!$O$7:$Q$148,MATCH((【入力】吸収量・排出量算定シート!$H210+(【入力】吸収量・排出量算定シート!CV$17-【入力】吸収量・排出量算定シート!$CF$17)),幹材積成長量!$O$7:$O$148,0),MATCH(【入力】吸収量・排出量算定シート!$G210,幹材積成長量!$O$7:$Q$7,0)),INDEX(幹材積成長量!$L$7:$N$148,MATCH((【入力】吸収量・排出量算定シート!$H210+(【入力】吸収量・排出量算定シート!CV$17-【入力】吸収量・排出量算定シート!$CF$17)),幹材積成長量!$L$7:$L$148,0),MATCH(【入力】吸収量・排出量算定シート!$G210,幹材積成長量!$L$7:$N$7,0)))),0)</f>
        <v>0</v>
      </c>
      <c r="CW210" s="2">
        <f t="shared" si="352"/>
        <v>0</v>
      </c>
      <c r="CX210" s="2">
        <f t="shared" si="353"/>
        <v>0</v>
      </c>
      <c r="CY210" s="2">
        <f t="shared" si="354"/>
        <v>0</v>
      </c>
      <c r="CZ210" s="2">
        <f t="shared" si="355"/>
        <v>0</v>
      </c>
      <c r="DA210" s="2">
        <f t="shared" si="356"/>
        <v>0</v>
      </c>
      <c r="DB210" s="2">
        <f t="shared" si="357"/>
        <v>0</v>
      </c>
      <c r="DC210" s="2">
        <f t="shared" si="358"/>
        <v>0</v>
      </c>
      <c r="DD210" s="2">
        <f t="shared" si="359"/>
        <v>0</v>
      </c>
      <c r="DE210" s="2">
        <f t="shared" si="360"/>
        <v>0</v>
      </c>
      <c r="DF210" s="2">
        <f t="shared" si="361"/>
        <v>0</v>
      </c>
      <c r="DG210" s="2">
        <f t="shared" si="362"/>
        <v>0</v>
      </c>
      <c r="DH210" s="2">
        <f t="shared" si="363"/>
        <v>0</v>
      </c>
      <c r="DI210" s="2">
        <f t="shared" si="364"/>
        <v>0</v>
      </c>
      <c r="DJ210" s="2">
        <f t="shared" si="365"/>
        <v>0</v>
      </c>
      <c r="DK210" s="2">
        <f t="shared" si="366"/>
        <v>0</v>
      </c>
      <c r="DL210" s="2">
        <f t="shared" si="367"/>
        <v>0</v>
      </c>
      <c r="DM210" s="2">
        <f t="shared" si="368"/>
        <v>0</v>
      </c>
      <c r="DN210" s="187">
        <f>IFERROR(IF($F210="地位Ⅰ",INDEX(幹材積成長量!$AE$7:$AG$14,8,MATCH(【入力】吸収量・排出量算定シート!$G210,幹材積成長量!$AE$7:$AG$7,0)),IF($F210="地位Ⅲ",INDEX(幹材積成長量!$AK$7:$AM$14,8,MATCH(【入力】吸収量・排出量算定シート!$G210,幹材積成長量!$AK$7:$AM$7,0)),INDEX(幹材積成長量!$AH$7:$AJ$14,8,MATCH(【入力】吸収量・排出量算定シート!$G210,幹材積成長量!$AH$7:$AJ$7,0)))),0)</f>
        <v>0</v>
      </c>
      <c r="DO210" s="187">
        <f>IFERROR(IF($F210="地位Ⅰ",INDEX(幹材積成長量!$AE$7:$AG$14,8,MATCH(【入力】吸収量・排出量算定シート!$G210,幹材積成長量!$AE$7:$AG$7,0)),IF($F210="地位Ⅲ",INDEX(幹材積成長量!$AK$7:$AM$14,8,MATCH(【入力】吸収量・排出量算定シート!$G210,幹材積成長量!$AK$7:$AM$7,0)),INDEX(幹材積成長量!$AH$7:$AJ$14,8,MATCH(【入力】吸収量・排出量算定シート!$G210,幹材積成長量!$AH$7:$AJ$7,0)))),0)</f>
        <v>0</v>
      </c>
      <c r="DP210" s="187">
        <f>IFERROR(IF($F210="地位Ⅰ",INDEX(幹材積成長量!$AE$7:$AG$14,8,MATCH(【入力】吸収量・排出量算定シート!$G210,幹材積成長量!$AE$7:$AG$7,0)),IF($F210="地位Ⅲ",INDEX(幹材積成長量!$AK$7:$AM$14,8,MATCH(【入力】吸収量・排出量算定シート!$G210,幹材積成長量!$AK$7:$AM$7,0)),INDEX(幹材積成長量!$AH$7:$AJ$14,8,MATCH(【入力】吸収量・排出量算定シート!$G210,幹材積成長量!$AH$7:$AJ$7,0)))),0)</f>
        <v>0</v>
      </c>
      <c r="DQ210" s="187">
        <f>IFERROR(IF($F210="地位Ⅰ",INDEX(幹材積成長量!$AE$7:$AG$14,8,MATCH(【入力】吸収量・排出量算定シート!$G210,幹材積成長量!$AE$7:$AG$7,0)),IF($F210="地位Ⅲ",INDEX(幹材積成長量!$AK$7:$AM$14,8,MATCH(【入力】吸収量・排出量算定シート!$G210,幹材積成長量!$AK$7:$AM$7,0)),INDEX(幹材積成長量!$AH$7:$AJ$14,8,MATCH(【入力】吸収量・排出量算定シート!$G210,幹材積成長量!$AH$7:$AJ$7,0)))),0)</f>
        <v>0</v>
      </c>
      <c r="DR210" s="187">
        <f>IFERROR(IF($F210="地位Ⅰ",INDEX(幹材積成長量!$AE$7:$AG$14,8,MATCH(【入力】吸収量・排出量算定シート!$G210,幹材積成長量!$AE$7:$AG$7,0)),IF($F210="地位Ⅲ",INDEX(幹材積成長量!$AK$7:$AM$14,8,MATCH(【入力】吸収量・排出量算定シート!$G210,幹材積成長量!$AK$7:$AM$7,0)),INDEX(幹材積成長量!$AH$7:$AJ$14,8,MATCH(【入力】吸収量・排出量算定シート!$G210,幹材積成長量!$AH$7:$AJ$7,0)))),0)</f>
        <v>0</v>
      </c>
      <c r="DS210" s="187">
        <f>IFERROR(IF($F210="地位Ⅰ",INDEX(幹材積成長量!$AE$7:$AG$14,8,MATCH(【入力】吸収量・排出量算定シート!$G210,幹材積成長量!$AE$7:$AG$7,0)),IF($F210="地位Ⅲ",INDEX(幹材積成長量!$AK$7:$AM$14,8,MATCH(【入力】吸収量・排出量算定シート!$G210,幹材積成長量!$AK$7:$AM$7,0)),INDEX(幹材積成長量!$AH$7:$AJ$14,8,MATCH(【入力】吸収量・排出量算定シート!$G210,幹材積成長量!$AH$7:$AJ$7,0)))),0)</f>
        <v>0</v>
      </c>
      <c r="DT210" s="187">
        <f>IFERROR(IF($F210="地位Ⅰ",INDEX(幹材積成長量!$AE$7:$AG$14,8,MATCH(【入力】吸収量・排出量算定シート!$G210,幹材積成長量!$AE$7:$AG$7,0)),IF($F210="地位Ⅲ",INDEX(幹材積成長量!$AK$7:$AM$14,8,MATCH(【入力】吸収量・排出量算定シート!$G210,幹材積成長量!$AK$7:$AM$7,0)),INDEX(幹材積成長量!$AH$7:$AJ$14,8,MATCH(【入力】吸収量・排出量算定シート!$G210,幹材積成長量!$AH$7:$AJ$7,0)))),0)</f>
        <v>0</v>
      </c>
      <c r="DU210" s="187">
        <f>IFERROR(IF($F210="地位Ⅰ",INDEX(幹材積成長量!$AE$7:$AG$14,8,MATCH(【入力】吸収量・排出量算定シート!$G210,幹材積成長量!$AE$7:$AG$7,0)),IF($F210="地位Ⅲ",INDEX(幹材積成長量!$AK$7:$AM$14,8,MATCH(【入力】吸収量・排出量算定シート!$G210,幹材積成長量!$AK$7:$AM$7,0)),INDEX(幹材積成長量!$AH$7:$AJ$14,8,MATCH(【入力】吸収量・排出量算定シート!$G210,幹材積成長量!$AH$7:$AJ$7,0)))),0)</f>
        <v>0</v>
      </c>
      <c r="DV210" s="187">
        <f>IFERROR(IF($F210="地位Ⅰ",INDEX(幹材積成長量!$AE$7:$AG$14,8,MATCH(【入力】吸収量・排出量算定シート!$G210,幹材積成長量!$AE$7:$AG$7,0)),IF($F210="地位Ⅲ",INDEX(幹材積成長量!$AK$7:$AM$14,8,MATCH(【入力】吸収量・排出量算定シート!$G210,幹材積成長量!$AK$7:$AM$7,0)),INDEX(幹材積成長量!$AH$7:$AJ$14,8,MATCH(【入力】吸収量・排出量算定シート!$G210,幹材積成長量!$AH$7:$AJ$7,0)))),0)</f>
        <v>0</v>
      </c>
      <c r="DW210" s="187">
        <f>IFERROR(IF($F210="地位Ⅰ",INDEX(幹材積成長量!$AE$7:$AG$14,8,MATCH(【入力】吸収量・排出量算定シート!$G210,幹材積成長量!$AE$7:$AG$7,0)),IF($F210="地位Ⅲ",INDEX(幹材積成長量!$AK$7:$AM$14,8,MATCH(【入力】吸収量・排出量算定シート!$G210,幹材積成長量!$AK$7:$AM$7,0)),INDEX(幹材積成長量!$AH$7:$AJ$14,8,MATCH(【入力】吸収量・排出量算定シート!$G210,幹材積成長量!$AH$7:$AJ$7,0)))),0)</f>
        <v>0</v>
      </c>
      <c r="DX210" s="187">
        <f>IFERROR(IF($F210="地位Ⅰ",INDEX(幹材積成長量!$AE$7:$AG$14,8,MATCH(【入力】吸収量・排出量算定シート!$G210,幹材積成長量!$AE$7:$AG$7,0)),IF($F210="地位Ⅲ",INDEX(幹材積成長量!$AK$7:$AM$14,8,MATCH(【入力】吸収量・排出量算定シート!$G210,幹材積成長量!$AK$7:$AM$7,0)),INDEX(幹材積成長量!$AH$7:$AJ$14,8,MATCH(【入力】吸収量・排出量算定シート!$G210,幹材積成長量!$AH$7:$AJ$7,0)))),0)</f>
        <v>0</v>
      </c>
      <c r="DY210" s="187">
        <f>IFERROR(IF($F210="地位Ⅰ",INDEX(幹材積成長量!$AE$7:$AG$14,8,MATCH(【入力】吸収量・排出量算定シート!$G210,幹材積成長量!$AE$7:$AG$7,0)),IF($F210="地位Ⅲ",INDEX(幹材積成長量!$AK$7:$AM$14,8,MATCH(【入力】吸収量・排出量算定シート!$G210,幹材積成長量!$AK$7:$AM$7,0)),INDEX(幹材積成長量!$AH$7:$AJ$14,8,MATCH(【入力】吸収量・排出量算定シート!$G210,幹材積成長量!$AH$7:$AJ$7,0)))),0)</f>
        <v>0</v>
      </c>
      <c r="DZ210" s="187">
        <f>IFERROR(IF($F210="地位Ⅰ",INDEX(幹材積成長量!$AE$7:$AG$14,8,MATCH(【入力】吸収量・排出量算定シート!$G210,幹材積成長量!$AE$7:$AG$7,0)),IF($F210="地位Ⅲ",INDEX(幹材積成長量!$AK$7:$AM$14,8,MATCH(【入力】吸収量・排出量算定シート!$G210,幹材積成長量!$AK$7:$AM$7,0)),INDEX(幹材積成長量!$AH$7:$AJ$14,8,MATCH(【入力】吸収量・排出量算定シート!$G210,幹材積成長量!$AH$7:$AJ$7,0)))),0)</f>
        <v>0</v>
      </c>
      <c r="EA210" s="187">
        <f>IFERROR(IF($F210="地位Ⅰ",INDEX(幹材積成長量!$AE$7:$AG$14,8,MATCH(【入力】吸収量・排出量算定シート!$G210,幹材積成長量!$AE$7:$AG$7,0)),IF($F210="地位Ⅲ",INDEX(幹材積成長量!$AK$7:$AM$14,8,MATCH(【入力】吸収量・排出量算定シート!$G210,幹材積成長量!$AK$7:$AM$7,0)),INDEX(幹材積成長量!$AH$7:$AJ$14,8,MATCH(【入力】吸収量・排出量算定シート!$G210,幹材積成長量!$AH$7:$AJ$7,0)))),0)</f>
        <v>0</v>
      </c>
      <c r="EB210" s="187">
        <f>IFERROR(IF($F210="地位Ⅰ",INDEX(幹材積成長量!$AE$7:$AG$14,8,MATCH(【入力】吸収量・排出量算定シート!$G210,幹材積成長量!$AE$7:$AG$7,0)),IF($F210="地位Ⅲ",INDEX(幹材積成長量!$AK$7:$AM$14,8,MATCH(【入力】吸収量・排出量算定シート!$G210,幹材積成長量!$AK$7:$AM$7,0)),INDEX(幹材積成長量!$AH$7:$AJ$14,8,MATCH(【入力】吸収量・排出量算定シート!$G210,幹材積成長量!$AH$7:$AJ$7,0)))),0)</f>
        <v>0</v>
      </c>
      <c r="EC210" s="187">
        <f>IFERROR(IF($F210="地位Ⅰ",INDEX(幹材積成長量!$AE$7:$AG$14,8,MATCH(【入力】吸収量・排出量算定シート!$G210,幹材積成長量!$AE$7:$AG$7,0)),IF($F210="地位Ⅲ",INDEX(幹材積成長量!$AK$7:$AM$14,8,MATCH(【入力】吸収量・排出量算定シート!$G210,幹材積成長量!$AK$7:$AM$7,0)),INDEX(幹材積成長量!$AH$7:$AJ$14,8,MATCH(【入力】吸収量・排出量算定シート!$G210,幹材積成長量!$AH$7:$AJ$7,0)))),0)</f>
        <v>0</v>
      </c>
      <c r="ED210" s="186">
        <f t="shared" si="369"/>
        <v>0</v>
      </c>
      <c r="EE210" s="186">
        <f t="shared" si="370"/>
        <v>0</v>
      </c>
      <c r="EF210" s="186">
        <f t="shared" si="371"/>
        <v>0</v>
      </c>
      <c r="EG210" s="186">
        <f t="shared" si="372"/>
        <v>0</v>
      </c>
      <c r="EH210" s="186">
        <f t="shared" si="373"/>
        <v>0</v>
      </c>
      <c r="EI210" s="186">
        <f t="shared" si="374"/>
        <v>0</v>
      </c>
      <c r="EJ210" s="186">
        <f t="shared" si="375"/>
        <v>0</v>
      </c>
      <c r="EK210" s="186">
        <f t="shared" si="376"/>
        <v>0</v>
      </c>
      <c r="EL210" s="186">
        <f t="shared" si="377"/>
        <v>0</v>
      </c>
      <c r="EM210" s="186">
        <f t="shared" si="378"/>
        <v>0</v>
      </c>
      <c r="EN210" s="186">
        <f t="shared" si="379"/>
        <v>0</v>
      </c>
      <c r="EO210" s="186">
        <f t="shared" si="380"/>
        <v>0</v>
      </c>
      <c r="EP210" s="186">
        <f t="shared" si="381"/>
        <v>0</v>
      </c>
      <c r="EQ210" s="186">
        <f t="shared" si="382"/>
        <v>0</v>
      </c>
      <c r="ER210" s="186">
        <f t="shared" si="383"/>
        <v>0</v>
      </c>
      <c r="ES210" s="186">
        <f t="shared" si="384"/>
        <v>0</v>
      </c>
      <c r="ET210" s="186">
        <f t="shared" si="385"/>
        <v>0</v>
      </c>
    </row>
    <row r="211" spans="2:150" x14ac:dyDescent="0.3">
      <c r="B211" s="3"/>
      <c r="C211" s="3"/>
      <c r="D211" s="3"/>
      <c r="E211" s="3"/>
      <c r="G211" s="217"/>
      <c r="J211" s="3"/>
      <c r="M211" s="187">
        <f>IFERROR(IF($F211="地位Ⅰ",INDEX(幹材積成長量!$S$7:$U$148,MATCH(【入力】吸収量・排出量算定シート!$H211+(M$17-$M$17),幹材積成長量!$S$7:$S$148,0),MATCH($G211,幹材積成長量!$S$7:$U$7,0)),IF($F211="地位Ⅲ",INDEX(幹材積成長量!$Y$7:$AA$148,MATCH(【入力】吸収量・排出量算定シート!$H211+(M$17-$M$17),幹材積成長量!$Y$7:$Y$148,0),MATCH($G211,幹材積成長量!$Y$7:$AA$7,0)),INDEX(幹材積成長量!$V$7:$X$148,MATCH(【入力】吸収量・排出量算定シート!$H211+(M$17-$M$17),幹材積成長量!$V$7:$V$148,0),MATCH($G211,幹材積成長量!$V$7:$X$7,0)))),0)</f>
        <v>0</v>
      </c>
      <c r="N211" s="187">
        <f>IFERROR(IF($F211="地位Ⅰ",INDEX(幹材積成長量!$S$7:$U$148,MATCH(【入力】吸収量・排出量算定シート!$H211+(N$17-$M$17),幹材積成長量!$S$7:$S$148,0),MATCH($G211,幹材積成長量!$S$7:$U$7,0)),IF($F211="地位Ⅲ",INDEX(幹材積成長量!$Y$7:$AA$148,MATCH(【入力】吸収量・排出量算定シート!$H211+(N$17-$M$17),幹材積成長量!$Y$7:$Y$148,0),MATCH($G211,幹材積成長量!$Y$7:$AA$7,0)),INDEX(幹材積成長量!$V$7:$X$148,MATCH(【入力】吸収量・排出量算定シート!$H211+(N$17-$M$17),幹材積成長量!$V$7:$V$148,0),MATCH($G211,幹材積成長量!$V$7:$X$7,0)))),0)</f>
        <v>0</v>
      </c>
      <c r="O211" s="187">
        <f>IFERROR(IF($F211="地位Ⅰ",INDEX(幹材積成長量!$S$7:$U$148,MATCH(【入力】吸収量・排出量算定シート!$H211+(O$17-$M$17),幹材積成長量!$S$7:$S$148,0),MATCH($G211,幹材積成長量!$S$7:$U$7,0)),IF($F211="地位Ⅲ",INDEX(幹材積成長量!$Y$7:$AA$148,MATCH(【入力】吸収量・排出量算定シート!$H211+(O$17-$M$17),幹材積成長量!$Y$7:$Y$148,0),MATCH($G211,幹材積成長量!$Y$7:$AA$7,0)),INDEX(幹材積成長量!$V$7:$X$148,MATCH(【入力】吸収量・排出量算定シート!$H211+(O$17-$M$17),幹材積成長量!$V$7:$V$148,0),MATCH($G211,幹材積成長量!$V$7:$X$7,0)))),0)</f>
        <v>0</v>
      </c>
      <c r="P211" s="187">
        <f>IFERROR(IF($F211="地位Ⅰ",INDEX(幹材積成長量!$S$7:$U$148,MATCH(【入力】吸収量・排出量算定シート!$H211+(P$17-$M$17),幹材積成長量!$S$7:$S$148,0),MATCH($G211,幹材積成長量!$S$7:$U$7,0)),IF($F211="地位Ⅲ",INDEX(幹材積成長量!$Y$7:$AA$148,MATCH(【入力】吸収量・排出量算定シート!$H211+(P$17-$M$17),幹材積成長量!$Y$7:$Y$148,0),MATCH($G211,幹材積成長量!$Y$7:$AA$7,0)),INDEX(幹材積成長量!$V$7:$X$148,MATCH(【入力】吸収量・排出量算定シート!$H211+(P$17-$M$17),幹材積成長量!$V$7:$V$148,0),MATCH($G211,幹材積成長量!$V$7:$X$7,0)))),0)</f>
        <v>0</v>
      </c>
      <c r="Q211" s="187">
        <f>IFERROR(IF($F211="地位Ⅰ",INDEX(幹材積成長量!$S$7:$U$148,MATCH(【入力】吸収量・排出量算定シート!$H211+(Q$17-$M$17),幹材積成長量!$S$7:$S$148,0),MATCH($G211,幹材積成長量!$S$7:$U$7,0)),IF($F211="地位Ⅲ",INDEX(幹材積成長量!$Y$7:$AA$148,MATCH(【入力】吸収量・排出量算定シート!$H211+(Q$17-$M$17),幹材積成長量!$Y$7:$Y$148,0),MATCH($G211,幹材積成長量!$Y$7:$AA$7,0)),INDEX(幹材積成長量!$V$7:$X$148,MATCH(【入力】吸収量・排出量算定シート!$H211+(Q$17-$M$17),幹材積成長量!$V$7:$V$148,0),MATCH($G211,幹材積成長量!$V$7:$X$7,0)))),0)</f>
        <v>0</v>
      </c>
      <c r="R211" s="187">
        <f>IFERROR(IF($F211="地位Ⅰ",INDEX(幹材積成長量!$S$7:$U$148,MATCH(【入力】吸収量・排出量算定シート!$H211+(R$17-$M$17),幹材積成長量!$S$7:$S$148,0),MATCH($G211,幹材積成長量!$S$7:$U$7,0)),IF($F211="地位Ⅲ",INDEX(幹材積成長量!$Y$7:$AA$148,MATCH(【入力】吸収量・排出量算定シート!$H211+(R$17-$M$17),幹材積成長量!$Y$7:$Y$148,0),MATCH($G211,幹材積成長量!$Y$7:$AA$7,0)),INDEX(幹材積成長量!$V$7:$X$148,MATCH(【入力】吸収量・排出量算定シート!$H211+(R$17-$M$17),幹材積成長量!$V$7:$V$148,0),MATCH($G211,幹材積成長量!$V$7:$X$7,0)))),0)</f>
        <v>0</v>
      </c>
      <c r="S211" s="187">
        <f>IFERROR(IF($F211="地位Ⅰ",INDEX(幹材積成長量!$S$7:$U$148,MATCH(【入力】吸収量・排出量算定シート!$H211+(S$17-$M$17),幹材積成長量!$S$7:$S$148,0),MATCH($G211,幹材積成長量!$S$7:$U$7,0)),IF($F211="地位Ⅲ",INDEX(幹材積成長量!$Y$7:$AA$148,MATCH(【入力】吸収量・排出量算定シート!$H211+(S$17-$M$17),幹材積成長量!$Y$7:$Y$148,0),MATCH($G211,幹材積成長量!$Y$7:$AA$7,0)),INDEX(幹材積成長量!$V$7:$X$148,MATCH(【入力】吸収量・排出量算定シート!$H211+(S$17-$M$17),幹材積成長量!$V$7:$V$148,0),MATCH($G211,幹材積成長量!$V$7:$X$7,0)))),0)</f>
        <v>0</v>
      </c>
      <c r="T211" s="187">
        <f>IFERROR(IF($F211="地位Ⅰ",INDEX(幹材積成長量!$S$7:$U$148,MATCH(【入力】吸収量・排出量算定シート!$H211+(T$17-$M$17),幹材積成長量!$S$7:$S$148,0),MATCH($G211,幹材積成長量!$S$7:$U$7,0)),IF($F211="地位Ⅲ",INDEX(幹材積成長量!$Y$7:$AA$148,MATCH(【入力】吸収量・排出量算定シート!$H211+(T$17-$M$17),幹材積成長量!$Y$7:$Y$148,0),MATCH($G211,幹材積成長量!$Y$7:$AA$7,0)),INDEX(幹材積成長量!$V$7:$X$148,MATCH(【入力】吸収量・排出量算定シート!$H211+(T$17-$M$17),幹材積成長量!$V$7:$V$148,0),MATCH($G211,幹材積成長量!$V$7:$X$7,0)))),0)</f>
        <v>0</v>
      </c>
      <c r="U211" s="187">
        <f>IFERROR(IF($F211="地位Ⅰ",INDEX(幹材積成長量!$S$7:$U$148,MATCH(【入力】吸収量・排出量算定シート!$H211+(U$17-$M$17),幹材積成長量!$S$7:$S$148,0),MATCH($G211,幹材積成長量!$S$7:$U$7,0)),IF($F211="地位Ⅲ",INDEX(幹材積成長量!$Y$7:$AA$148,MATCH(【入力】吸収量・排出量算定シート!$H211+(U$17-$M$17),幹材積成長量!$Y$7:$Y$148,0),MATCH($G211,幹材積成長量!$Y$7:$AA$7,0)),INDEX(幹材積成長量!$V$7:$X$148,MATCH(【入力】吸収量・排出量算定シート!$H211+(U$17-$M$17),幹材積成長量!$V$7:$V$148,0),MATCH($G211,幹材積成長量!$V$7:$X$7,0)))),0)</f>
        <v>0</v>
      </c>
      <c r="V211" s="187">
        <f>IFERROR(IF($F211="地位Ⅰ",INDEX(幹材積成長量!$S$7:$U$148,MATCH(【入力】吸収量・排出量算定シート!$H211+(V$17-$M$17),幹材積成長量!$S$7:$S$148,0),MATCH($G211,幹材積成長量!$S$7:$U$7,0)),IF($F211="地位Ⅲ",INDEX(幹材積成長量!$Y$7:$AA$148,MATCH(【入力】吸収量・排出量算定シート!$H211+(V$17-$M$17),幹材積成長量!$Y$7:$Y$148,0),MATCH($G211,幹材積成長量!$Y$7:$AA$7,0)),INDEX(幹材積成長量!$V$7:$X$148,MATCH(【入力】吸収量・排出量算定シート!$H211+(V$17-$M$17),幹材積成長量!$V$7:$V$148,0),MATCH($G211,幹材積成長量!$V$7:$X$7,0)))),0)</f>
        <v>0</v>
      </c>
      <c r="W211" s="187">
        <f>IFERROR(IF($F211="地位Ⅰ",INDEX(幹材積成長量!$S$7:$U$148,MATCH(【入力】吸収量・排出量算定シート!$H211+(W$17-$M$17),幹材積成長量!$S$7:$S$148,0),MATCH($G211,幹材積成長量!$S$7:$U$7,0)),IF($F211="地位Ⅲ",INDEX(幹材積成長量!$Y$7:$AA$148,MATCH(【入力】吸収量・排出量算定シート!$H211+(W$17-$M$17),幹材積成長量!$Y$7:$Y$148,0),MATCH($G211,幹材積成長量!$Y$7:$AA$7,0)),INDEX(幹材積成長量!$V$7:$X$148,MATCH(【入力】吸収量・排出量算定シート!$H211+(W$17-$M$17),幹材積成長量!$V$7:$V$148,0),MATCH($G211,幹材積成長量!$V$7:$X$7,0)))),0)</f>
        <v>0</v>
      </c>
      <c r="X211" s="187">
        <f>IFERROR(IF($F211="地位Ⅰ",INDEX(幹材積成長量!$S$7:$U$148,MATCH(【入力】吸収量・排出量算定シート!$H211+(X$17-$M$17),幹材積成長量!$S$7:$S$148,0),MATCH($G211,幹材積成長量!$S$7:$U$7,0)),IF($F211="地位Ⅲ",INDEX(幹材積成長量!$Y$7:$AA$148,MATCH(【入力】吸収量・排出量算定シート!$H211+(X$17-$M$17),幹材積成長量!$Y$7:$Y$148,0),MATCH($G211,幹材積成長量!$Y$7:$AA$7,0)),INDEX(幹材積成長量!$V$7:$X$148,MATCH(【入力】吸収量・排出量算定シート!$H211+(X$17-$M$17),幹材積成長量!$V$7:$V$148,0),MATCH($G211,幹材積成長量!$V$7:$X$7,0)))),0)</f>
        <v>0</v>
      </c>
      <c r="Y211" s="187">
        <f>IFERROR(IF($F211="地位Ⅰ",INDEX(幹材積成長量!$S$7:$U$148,MATCH(【入力】吸収量・排出量算定シート!$H211+(Y$17-$M$17),幹材積成長量!$S$7:$S$148,0),MATCH($G211,幹材積成長量!$S$7:$U$7,0)),IF($F211="地位Ⅲ",INDEX(幹材積成長量!$Y$7:$AA$148,MATCH(【入力】吸収量・排出量算定シート!$H211+(Y$17-$M$17),幹材積成長量!$Y$7:$Y$148,0),MATCH($G211,幹材積成長量!$Y$7:$AA$7,0)),INDEX(幹材積成長量!$V$7:$X$148,MATCH(【入力】吸収量・排出量算定シート!$H211+(Y$17-$M$17),幹材積成長量!$V$7:$V$148,0),MATCH($G211,幹材積成長量!$V$7:$X$7,0)))),0)</f>
        <v>0</v>
      </c>
      <c r="Z211" s="187">
        <f>IFERROR(IF($F211="地位Ⅰ",INDEX(幹材積成長量!$S$7:$U$148,MATCH(【入力】吸収量・排出量算定シート!$H211+(Z$17-$M$17),幹材積成長量!$S$7:$S$148,0),MATCH($G211,幹材積成長量!$S$7:$U$7,0)),IF($F211="地位Ⅲ",INDEX(幹材積成長量!$Y$7:$AA$148,MATCH(【入力】吸収量・排出量算定シート!$H211+(Z$17-$M$17),幹材積成長量!$Y$7:$Y$148,0),MATCH($G211,幹材積成長量!$Y$7:$AA$7,0)),INDEX(幹材積成長量!$V$7:$X$148,MATCH(【入力】吸収量・排出量算定シート!$H211+(Z$17-$M$17),幹材積成長量!$V$7:$V$148,0),MATCH($G211,幹材積成長量!$V$7:$X$7,0)))),0)</f>
        <v>0</v>
      </c>
      <c r="AA211" s="187">
        <f>IFERROR(IF($F211="地位Ⅰ",INDEX(幹材積成長量!$S$7:$U$148,MATCH(【入力】吸収量・排出量算定シート!$H211+(AA$17-$M$17),幹材積成長量!$S$7:$S$148,0),MATCH($G211,幹材積成長量!$S$7:$U$7,0)),IF($F211="地位Ⅲ",INDEX(幹材積成長量!$Y$7:$AA$148,MATCH(【入力】吸収量・排出量算定シート!$H211+(AA$17-$M$17),幹材積成長量!$Y$7:$Y$148,0),MATCH($G211,幹材積成長量!$Y$7:$AA$7,0)),INDEX(幹材積成長量!$V$7:$X$148,MATCH(【入力】吸収量・排出量算定シート!$H211+(AA$17-$M$17),幹材積成長量!$V$7:$V$148,0),MATCH($G211,幹材積成長量!$V$7:$X$7,0)))),0)</f>
        <v>0</v>
      </c>
      <c r="AB211" s="187">
        <f>IFERROR(IF($F211="地位Ⅰ",INDEX(幹材積成長量!$S$7:$U$148,MATCH(【入力】吸収量・排出量算定シート!$H211+(AB$17-$M$17),幹材積成長量!$S$7:$S$148,0),MATCH($G211,幹材積成長量!$S$7:$U$7,0)),IF($F211="地位Ⅲ",INDEX(幹材積成長量!$Y$7:$AA$148,MATCH(【入力】吸収量・排出量算定シート!$H211+(AB$17-$M$17),幹材積成長量!$Y$7:$Y$148,0),MATCH($G211,幹材積成長量!$Y$7:$AA$7,0)),INDEX(幹材積成長量!$V$7:$X$148,MATCH(【入力】吸収量・排出量算定シート!$H211+(AB$17-$M$17),幹材積成長量!$V$7:$V$148,0),MATCH($G211,幹材積成長量!$V$7:$X$7,0)))),0)</f>
        <v>0</v>
      </c>
      <c r="AC211" s="187">
        <f>IFERROR(IF($F211="地位Ⅰ",INDEX(幹材積成長量!$S$7:$U$148,MATCH(【入力】吸収量・排出量算定シート!$H211+(AC$17-$M$17),幹材積成長量!$S$7:$S$148,0),MATCH($G211,幹材積成長量!$S$7:$U$7,0)),IF($F211="地位Ⅲ",INDEX(幹材積成長量!$Y$7:$AA$148,MATCH(【入力】吸収量・排出量算定シート!$H211+(AC$17-$M$17),幹材積成長量!$Y$7:$Y$148,0),MATCH($G211,幹材積成長量!$Y$7:$AA$7,0)),INDEX(幹材積成長量!$V$7:$X$148,MATCH(【入力】吸収量・排出量算定シート!$H211+(AC$17-$M$17),幹材積成長量!$V$7:$V$148,0),MATCH($G211,幹材積成長量!$V$7:$X$7,0)))),0)</f>
        <v>0</v>
      </c>
      <c r="AD211" s="2">
        <f>IFERROR(INDEX('BEF（拡大係数）'!$A$4:$AO$154,MATCH(【入力】吸収量・排出量算定シート!$H211,'BEF（拡大係数）'!$A$4:$A$154,0),MATCH($G211,'BEF（拡大係数）'!$A$4:$AO$4,0)),0)</f>
        <v>0</v>
      </c>
      <c r="AE211" s="2">
        <f>IFERROR(INDEX('BEF（拡大係数）'!$A$4:$AO$154,MATCH(【入力】吸収量・排出量算定シート!$H211,'BEF（拡大係数）'!$A$4:$A$154,0),MATCH($G211,'BEF（拡大係数）'!$A$4:$AO$4,0)),0)</f>
        <v>0</v>
      </c>
      <c r="AF211" s="2">
        <f>IFERROR(INDEX('BEF（拡大係数）'!$A$4:$AO$154,MATCH(【入力】吸収量・排出量算定シート!$H211,'BEF（拡大係数）'!$A$4:$A$154,0),MATCH($G211,'BEF（拡大係数）'!$A$4:$AO$4,0)),0)</f>
        <v>0</v>
      </c>
      <c r="AG211" s="2">
        <f>IFERROR(INDEX('BEF（拡大係数）'!$A$4:$AO$154,MATCH(【入力】吸収量・排出量算定シート!$H211,'BEF（拡大係数）'!$A$4:$A$154,0),MATCH($G211,'BEF（拡大係数）'!$A$4:$AO$4,0)),0)</f>
        <v>0</v>
      </c>
      <c r="AH211" s="2">
        <f>IFERROR(INDEX('BEF（拡大係数）'!$A$4:$AO$154,MATCH(【入力】吸収量・排出量算定シート!$H211,'BEF（拡大係数）'!$A$4:$A$154,0),MATCH($G211,'BEF（拡大係数）'!$A$4:$AO$4,0)),0)</f>
        <v>0</v>
      </c>
      <c r="AI211" s="2">
        <f>IFERROR(INDEX('BEF（拡大係数）'!$A$4:$AO$154,MATCH(【入力】吸収量・排出量算定シート!$H211,'BEF（拡大係数）'!$A$4:$A$154,0),MATCH($G211,'BEF（拡大係数）'!$A$4:$AO$4,0)),0)</f>
        <v>0</v>
      </c>
      <c r="AJ211" s="2">
        <f>IFERROR(INDEX('BEF（拡大係数）'!$A$4:$AO$154,MATCH(【入力】吸収量・排出量算定シート!$H211,'BEF（拡大係数）'!$A$4:$A$154,0),MATCH($G211,'BEF（拡大係数）'!$A$4:$AO$4,0)),0)</f>
        <v>0</v>
      </c>
      <c r="AK211" s="2">
        <f>IFERROR(INDEX('BEF（拡大係数）'!$A$4:$AO$154,MATCH(【入力】吸収量・排出量算定シート!$H211,'BEF（拡大係数）'!$A$4:$A$154,0),MATCH($G211,'BEF（拡大係数）'!$A$4:$AO$4,0)),0)</f>
        <v>0</v>
      </c>
      <c r="AL211" s="2">
        <f>IFERROR(INDEX('BEF（拡大係数）'!$A$4:$AO$154,MATCH(【入力】吸収量・排出量算定シート!$H211,'BEF（拡大係数）'!$A$4:$A$154,0),MATCH($G211,'BEF（拡大係数）'!$A$4:$AO$4,0)),0)</f>
        <v>0</v>
      </c>
      <c r="AM211" s="2">
        <f>IFERROR(INDEX('BEF（拡大係数）'!$A$4:$AO$154,MATCH(【入力】吸収量・排出量算定シート!$H211,'BEF（拡大係数）'!$A$4:$A$154,0),MATCH($G211,'BEF（拡大係数）'!$A$4:$AO$4,0)),0)</f>
        <v>0</v>
      </c>
      <c r="AN211" s="2">
        <f>IFERROR(INDEX('BEF（拡大係数）'!$A$4:$AO$154,MATCH(【入力】吸収量・排出量算定シート!$H211,'BEF（拡大係数）'!$A$4:$A$154,0),MATCH($G211,'BEF（拡大係数）'!$A$4:$AO$4,0)),0)</f>
        <v>0</v>
      </c>
      <c r="AO211" s="2">
        <f>IFERROR(INDEX('BEF（拡大係数）'!$A$4:$AO$154,MATCH(【入力】吸収量・排出量算定シート!$H211,'BEF（拡大係数）'!$A$4:$A$154,0),MATCH($G211,'BEF（拡大係数）'!$A$4:$AO$4,0)),0)</f>
        <v>0</v>
      </c>
      <c r="AP211" s="2">
        <f>IFERROR(INDEX('BEF（拡大係数）'!$A$4:$AO$154,MATCH(【入力】吸収量・排出量算定シート!$H211,'BEF（拡大係数）'!$A$4:$A$154,0),MATCH($G211,'BEF（拡大係数）'!$A$4:$AO$4,0)),0)</f>
        <v>0</v>
      </c>
      <c r="AQ211" s="2">
        <f>IFERROR(INDEX('BEF（拡大係数）'!$A$4:$AO$154,MATCH(【入力】吸収量・排出量算定シート!$H211,'BEF（拡大係数）'!$A$4:$A$154,0),MATCH($G211,'BEF（拡大係数）'!$A$4:$AO$4,0)),0)</f>
        <v>0</v>
      </c>
      <c r="AR211" s="2">
        <f>IFERROR(INDEX('BEF（拡大係数）'!$A$4:$AO$154,MATCH(【入力】吸収量・排出量算定シート!$H211,'BEF（拡大係数）'!$A$4:$A$154,0),MATCH($G211,'BEF（拡大係数）'!$A$4:$AO$4,0)),0)</f>
        <v>0</v>
      </c>
      <c r="AS211" s="2">
        <f>IFERROR(INDEX('BEF（拡大係数）'!$A$4:$AO$154,MATCH(【入力】吸収量・排出量算定シート!$H211,'BEF（拡大係数）'!$A$4:$A$154,0),MATCH($G211,'BEF（拡大係数）'!$A$4:$AO$4,0)),0)</f>
        <v>0</v>
      </c>
      <c r="AT211" s="2">
        <f>IFERROR(INDEX('BEF（拡大係数）'!$A$4:$AO$154,MATCH(【入力】吸収量・排出量算定シート!$H211,'BEF（拡大係数）'!$A$4:$A$154,0),MATCH($G211,'BEF（拡大係数）'!$A$4:$AO$4,0)),0)</f>
        <v>0</v>
      </c>
      <c r="AU211" s="2">
        <f>IFERROR(VLOOKUP($G211,パラメータ_オリジナル!$B$6:$G$45,4,FALSE),0)</f>
        <v>0</v>
      </c>
      <c r="AV211" s="2">
        <f>IFERROR(VLOOKUP($G211,パラメータ_オリジナル!$B$6:$G$45,5,FALSE),0)</f>
        <v>0</v>
      </c>
      <c r="AW211" s="2">
        <f>IFERROR(VLOOKUP($G211,パラメータ_オリジナル!$B$6:$G$45,6,FALSE),0)</f>
        <v>0</v>
      </c>
      <c r="AX211" s="125">
        <f t="shared" si="318"/>
        <v>0</v>
      </c>
      <c r="AY211" s="125">
        <f t="shared" si="319"/>
        <v>0</v>
      </c>
      <c r="AZ211" s="125">
        <f t="shared" si="320"/>
        <v>0</v>
      </c>
      <c r="BA211" s="125">
        <f t="shared" si="321"/>
        <v>0</v>
      </c>
      <c r="BB211" s="125">
        <f t="shared" si="322"/>
        <v>0</v>
      </c>
      <c r="BC211" s="125">
        <f t="shared" si="323"/>
        <v>0</v>
      </c>
      <c r="BD211" s="125">
        <f t="shared" si="324"/>
        <v>0</v>
      </c>
      <c r="BE211" s="125">
        <f t="shared" si="325"/>
        <v>0</v>
      </c>
      <c r="BF211" s="125">
        <f t="shared" si="326"/>
        <v>0</v>
      </c>
      <c r="BG211" s="125">
        <f t="shared" si="327"/>
        <v>0</v>
      </c>
      <c r="BH211" s="125">
        <f t="shared" si="328"/>
        <v>0</v>
      </c>
      <c r="BI211" s="125">
        <f t="shared" si="329"/>
        <v>0</v>
      </c>
      <c r="BJ211" s="125">
        <f t="shared" si="330"/>
        <v>0</v>
      </c>
      <c r="BK211" s="125">
        <f t="shared" si="331"/>
        <v>0</v>
      </c>
      <c r="BL211" s="125">
        <f t="shared" si="332"/>
        <v>0</v>
      </c>
      <c r="BM211" s="125">
        <f t="shared" si="333"/>
        <v>0</v>
      </c>
      <c r="BN211" s="125">
        <f t="shared" si="334"/>
        <v>0</v>
      </c>
      <c r="BO211" s="125">
        <f t="shared" si="335"/>
        <v>0</v>
      </c>
      <c r="BP211" s="125">
        <f t="shared" si="336"/>
        <v>0</v>
      </c>
      <c r="BQ211" s="125">
        <f t="shared" si="337"/>
        <v>0</v>
      </c>
      <c r="BR211" s="125">
        <f t="shared" si="338"/>
        <v>0</v>
      </c>
      <c r="BS211" s="125">
        <f t="shared" si="339"/>
        <v>0</v>
      </c>
      <c r="BT211" s="125">
        <f t="shared" si="340"/>
        <v>0</v>
      </c>
      <c r="BU211" s="125">
        <f t="shared" si="341"/>
        <v>0</v>
      </c>
      <c r="BV211" s="125">
        <f t="shared" si="342"/>
        <v>0</v>
      </c>
      <c r="BW211" s="125">
        <f t="shared" si="343"/>
        <v>0</v>
      </c>
      <c r="BX211" s="125">
        <f t="shared" si="344"/>
        <v>0</v>
      </c>
      <c r="BY211" s="125">
        <f t="shared" si="345"/>
        <v>0</v>
      </c>
      <c r="BZ211" s="125">
        <f t="shared" si="346"/>
        <v>0</v>
      </c>
      <c r="CA211" s="125">
        <f t="shared" si="347"/>
        <v>0</v>
      </c>
      <c r="CB211" s="125">
        <f t="shared" si="348"/>
        <v>0</v>
      </c>
      <c r="CC211" s="125">
        <f t="shared" si="349"/>
        <v>0</v>
      </c>
      <c r="CD211" s="125">
        <f t="shared" si="350"/>
        <v>0</v>
      </c>
      <c r="CE211" s="125">
        <f t="shared" si="351"/>
        <v>0</v>
      </c>
      <c r="CF211" s="2">
        <f>IFERROR(IF($F211="地位Ⅰ",INDEX(幹材積成長量!$I$7:$K$148,MATCH((【入力】吸収量・排出量算定シート!$H211+(【入力】吸収量・排出量算定シート!CF$17-【入力】吸収量・排出量算定シート!$CF$17)),幹材積成長量!$I$7:$I$148,0),MATCH(【入力】吸収量・排出量算定シート!$G211,幹材積成長量!$I$7:$K$7,0)),IF($F211="地位Ⅲ",INDEX(幹材積成長量!$O$7:$Q$148,MATCH((【入力】吸収量・排出量算定シート!$H211+(【入力】吸収量・排出量算定シート!CF$17-【入力】吸収量・排出量算定シート!$CF$17)),幹材積成長量!$O$7:$O$148,0),MATCH(【入力】吸収量・排出量算定シート!$G211,幹材積成長量!$O$7:$Q$7,0)),INDEX(幹材積成長量!$L$7:$N$148,MATCH((【入力】吸収量・排出量算定シート!$H211+(【入力】吸収量・排出量算定シート!CF$17-【入力】吸収量・排出量算定シート!$CF$17)),幹材積成長量!$L$7:$L$148,0),MATCH(【入力】吸収量・排出量算定シート!$G211,幹材積成長量!$L$7:$N$7,0)))),0)</f>
        <v>0</v>
      </c>
      <c r="CG211" s="2">
        <f>IFERROR(IF($F211="地位Ⅰ",INDEX(幹材積成長量!$I$7:$K$148,MATCH((【入力】吸収量・排出量算定シート!$H211+(【入力】吸収量・排出量算定シート!CG$17-【入力】吸収量・排出量算定シート!$CF$17)),幹材積成長量!$I$7:$I$148,0),MATCH(【入力】吸収量・排出量算定シート!$G211,幹材積成長量!$I$7:$K$7,0)),IF($F211="地位Ⅲ",INDEX(幹材積成長量!$O$7:$Q$148,MATCH((【入力】吸収量・排出量算定シート!$H211+(【入力】吸収量・排出量算定シート!CG$17-【入力】吸収量・排出量算定シート!$CF$17)),幹材積成長量!$O$7:$O$148,0),MATCH(【入力】吸収量・排出量算定シート!$G211,幹材積成長量!$O$7:$Q$7,0)),INDEX(幹材積成長量!$L$7:$N$148,MATCH((【入力】吸収量・排出量算定シート!$H211+(【入力】吸収量・排出量算定シート!CG$17-【入力】吸収量・排出量算定シート!$CF$17)),幹材積成長量!$L$7:$L$148,0),MATCH(【入力】吸収量・排出量算定シート!$G211,幹材積成長量!$L$7:$N$7,0)))),0)</f>
        <v>0</v>
      </c>
      <c r="CH211" s="2">
        <f>IFERROR(IF($F211="地位Ⅰ",INDEX(幹材積成長量!$I$7:$K$148,MATCH((【入力】吸収量・排出量算定シート!$H211+(【入力】吸収量・排出量算定シート!CH$17-【入力】吸収量・排出量算定シート!$CF$17)),幹材積成長量!$I$7:$I$148,0),MATCH(【入力】吸収量・排出量算定シート!$G211,幹材積成長量!$I$7:$K$7,0)),IF($F211="地位Ⅲ",INDEX(幹材積成長量!$O$7:$Q$148,MATCH((【入力】吸収量・排出量算定シート!$H211+(【入力】吸収量・排出量算定シート!CH$17-【入力】吸収量・排出量算定シート!$CF$17)),幹材積成長量!$O$7:$O$148,0),MATCH(【入力】吸収量・排出量算定シート!$G211,幹材積成長量!$O$7:$Q$7,0)),INDEX(幹材積成長量!$L$7:$N$148,MATCH((【入力】吸収量・排出量算定シート!$H211+(【入力】吸収量・排出量算定シート!CH$17-【入力】吸収量・排出量算定シート!$CF$17)),幹材積成長量!$L$7:$L$148,0),MATCH(【入力】吸収量・排出量算定シート!$G211,幹材積成長量!$L$7:$N$7,0)))),0)</f>
        <v>0</v>
      </c>
      <c r="CI211" s="2">
        <f>IFERROR(IF($F211="地位Ⅰ",INDEX(幹材積成長量!$I$7:$K$148,MATCH((【入力】吸収量・排出量算定シート!$H211+(【入力】吸収量・排出量算定シート!CI$17-【入力】吸収量・排出量算定シート!$CF$17)),幹材積成長量!$I$7:$I$148,0),MATCH(【入力】吸収量・排出量算定シート!$G211,幹材積成長量!$I$7:$K$7,0)),IF($F211="地位Ⅲ",INDEX(幹材積成長量!$O$7:$Q$148,MATCH((【入力】吸収量・排出量算定シート!$H211+(【入力】吸収量・排出量算定シート!CI$17-【入力】吸収量・排出量算定シート!$CF$17)),幹材積成長量!$O$7:$O$148,0),MATCH(【入力】吸収量・排出量算定シート!$G211,幹材積成長量!$O$7:$Q$7,0)),INDEX(幹材積成長量!$L$7:$N$148,MATCH((【入力】吸収量・排出量算定シート!$H211+(【入力】吸収量・排出量算定シート!CI$17-【入力】吸収量・排出量算定シート!$CF$17)),幹材積成長量!$L$7:$L$148,0),MATCH(【入力】吸収量・排出量算定シート!$G211,幹材積成長量!$L$7:$N$7,0)))),0)</f>
        <v>0</v>
      </c>
      <c r="CJ211" s="2">
        <f>IFERROR(IF($F211="地位Ⅰ",INDEX(幹材積成長量!$I$7:$K$148,MATCH((【入力】吸収量・排出量算定シート!$H211+(【入力】吸収量・排出量算定シート!CJ$17-【入力】吸収量・排出量算定シート!$CF$17)),幹材積成長量!$I$7:$I$148,0),MATCH(【入力】吸収量・排出量算定シート!$G211,幹材積成長量!$I$7:$K$7,0)),IF($F211="地位Ⅲ",INDEX(幹材積成長量!$O$7:$Q$148,MATCH((【入力】吸収量・排出量算定シート!$H211+(【入力】吸収量・排出量算定シート!CJ$17-【入力】吸収量・排出量算定シート!$CF$17)),幹材積成長量!$O$7:$O$148,0),MATCH(【入力】吸収量・排出量算定シート!$G211,幹材積成長量!$O$7:$Q$7,0)),INDEX(幹材積成長量!$L$7:$N$148,MATCH((【入力】吸収量・排出量算定シート!$H211+(【入力】吸収量・排出量算定シート!CJ$17-【入力】吸収量・排出量算定シート!$CF$17)),幹材積成長量!$L$7:$L$148,0),MATCH(【入力】吸収量・排出量算定シート!$G211,幹材積成長量!$L$7:$N$7,0)))),0)</f>
        <v>0</v>
      </c>
      <c r="CK211" s="2">
        <f>IFERROR(IF($F211="地位Ⅰ",INDEX(幹材積成長量!$I$7:$K$148,MATCH((【入力】吸収量・排出量算定シート!$H211+(【入力】吸収量・排出量算定シート!CK$17-【入力】吸収量・排出量算定シート!$CF$17)),幹材積成長量!$I$7:$I$148,0),MATCH(【入力】吸収量・排出量算定シート!$G211,幹材積成長量!$I$7:$K$7,0)),IF($F211="地位Ⅲ",INDEX(幹材積成長量!$O$7:$Q$148,MATCH((【入力】吸収量・排出量算定シート!$H211+(【入力】吸収量・排出量算定シート!CK$17-【入力】吸収量・排出量算定シート!$CF$17)),幹材積成長量!$O$7:$O$148,0),MATCH(【入力】吸収量・排出量算定シート!$G211,幹材積成長量!$O$7:$Q$7,0)),INDEX(幹材積成長量!$L$7:$N$148,MATCH((【入力】吸収量・排出量算定シート!$H211+(【入力】吸収量・排出量算定シート!CK$17-【入力】吸収量・排出量算定シート!$CF$17)),幹材積成長量!$L$7:$L$148,0),MATCH(【入力】吸収量・排出量算定シート!$G211,幹材積成長量!$L$7:$N$7,0)))),0)</f>
        <v>0</v>
      </c>
      <c r="CL211" s="2">
        <f>IFERROR(IF($F211="地位Ⅰ",INDEX(幹材積成長量!$I$7:$K$148,MATCH((【入力】吸収量・排出量算定シート!$H211+(【入力】吸収量・排出量算定シート!CL$17-【入力】吸収量・排出量算定シート!$CF$17)),幹材積成長量!$I$7:$I$148,0),MATCH(【入力】吸収量・排出量算定シート!$G211,幹材積成長量!$I$7:$K$7,0)),IF($F211="地位Ⅲ",INDEX(幹材積成長量!$O$7:$Q$148,MATCH((【入力】吸収量・排出量算定シート!$H211+(【入力】吸収量・排出量算定シート!CL$17-【入力】吸収量・排出量算定シート!$CF$17)),幹材積成長量!$O$7:$O$148,0),MATCH(【入力】吸収量・排出量算定シート!$G211,幹材積成長量!$O$7:$Q$7,0)),INDEX(幹材積成長量!$L$7:$N$148,MATCH((【入力】吸収量・排出量算定シート!$H211+(【入力】吸収量・排出量算定シート!CL$17-【入力】吸収量・排出量算定シート!$CF$17)),幹材積成長量!$L$7:$L$148,0),MATCH(【入力】吸収量・排出量算定シート!$G211,幹材積成長量!$L$7:$N$7,0)))),0)</f>
        <v>0</v>
      </c>
      <c r="CM211" s="2">
        <f>IFERROR(IF($F211="地位Ⅰ",INDEX(幹材積成長量!$I$7:$K$148,MATCH((【入力】吸収量・排出量算定シート!$H211+(【入力】吸収量・排出量算定シート!CM$17-【入力】吸収量・排出量算定シート!$CF$17)),幹材積成長量!$I$7:$I$148,0),MATCH(【入力】吸収量・排出量算定シート!$G211,幹材積成長量!$I$7:$K$7,0)),IF($F211="地位Ⅲ",INDEX(幹材積成長量!$O$7:$Q$148,MATCH((【入力】吸収量・排出量算定シート!$H211+(【入力】吸収量・排出量算定シート!CM$17-【入力】吸収量・排出量算定シート!$CF$17)),幹材積成長量!$O$7:$O$148,0),MATCH(【入力】吸収量・排出量算定シート!$G211,幹材積成長量!$O$7:$Q$7,0)),INDEX(幹材積成長量!$L$7:$N$148,MATCH((【入力】吸収量・排出量算定シート!$H211+(【入力】吸収量・排出量算定シート!CM$17-【入力】吸収量・排出量算定シート!$CF$17)),幹材積成長量!$L$7:$L$148,0),MATCH(【入力】吸収量・排出量算定シート!$G211,幹材積成長量!$L$7:$N$7,0)))),0)</f>
        <v>0</v>
      </c>
      <c r="CN211" s="2">
        <f>IFERROR(IF($F211="地位Ⅰ",INDEX(幹材積成長量!$I$7:$K$148,MATCH((【入力】吸収量・排出量算定シート!$H211+(【入力】吸収量・排出量算定シート!CN$17-【入力】吸収量・排出量算定シート!$CF$17)),幹材積成長量!$I$7:$I$148,0),MATCH(【入力】吸収量・排出量算定シート!$G211,幹材積成長量!$I$7:$K$7,0)),IF($F211="地位Ⅲ",INDEX(幹材積成長量!$O$7:$Q$148,MATCH((【入力】吸収量・排出量算定シート!$H211+(【入力】吸収量・排出量算定シート!CN$17-【入力】吸収量・排出量算定シート!$CF$17)),幹材積成長量!$O$7:$O$148,0),MATCH(【入力】吸収量・排出量算定シート!$G211,幹材積成長量!$O$7:$Q$7,0)),INDEX(幹材積成長量!$L$7:$N$148,MATCH((【入力】吸収量・排出量算定シート!$H211+(【入力】吸収量・排出量算定シート!CN$17-【入力】吸収量・排出量算定シート!$CF$17)),幹材積成長量!$L$7:$L$148,0),MATCH(【入力】吸収量・排出量算定シート!$G211,幹材積成長量!$L$7:$N$7,0)))),0)</f>
        <v>0</v>
      </c>
      <c r="CO211" s="2">
        <f>IFERROR(IF($F211="地位Ⅰ",INDEX(幹材積成長量!$I$7:$K$148,MATCH((【入力】吸収量・排出量算定シート!$H211+(【入力】吸収量・排出量算定シート!CO$17-【入力】吸収量・排出量算定シート!$CF$17)),幹材積成長量!$I$7:$I$148,0),MATCH(【入力】吸収量・排出量算定シート!$G211,幹材積成長量!$I$7:$K$7,0)),IF($F211="地位Ⅲ",INDEX(幹材積成長量!$O$7:$Q$148,MATCH((【入力】吸収量・排出量算定シート!$H211+(【入力】吸収量・排出量算定シート!CO$17-【入力】吸収量・排出量算定シート!$CF$17)),幹材積成長量!$O$7:$O$148,0),MATCH(【入力】吸収量・排出量算定シート!$G211,幹材積成長量!$O$7:$Q$7,0)),INDEX(幹材積成長量!$L$7:$N$148,MATCH((【入力】吸収量・排出量算定シート!$H211+(【入力】吸収量・排出量算定シート!CO$17-【入力】吸収量・排出量算定シート!$CF$17)),幹材積成長量!$L$7:$L$148,0),MATCH(【入力】吸収量・排出量算定シート!$G211,幹材積成長量!$L$7:$N$7,0)))),0)</f>
        <v>0</v>
      </c>
      <c r="CP211" s="2">
        <f>IFERROR(IF($F211="地位Ⅰ",INDEX(幹材積成長量!$I$7:$K$148,MATCH((【入力】吸収量・排出量算定シート!$H211+(【入力】吸収量・排出量算定シート!CP$17-【入力】吸収量・排出量算定シート!$CF$17)),幹材積成長量!$I$7:$I$148,0),MATCH(【入力】吸収量・排出量算定シート!$G211,幹材積成長量!$I$7:$K$7,0)),IF($F211="地位Ⅲ",INDEX(幹材積成長量!$O$7:$Q$148,MATCH((【入力】吸収量・排出量算定シート!$H211+(【入力】吸収量・排出量算定シート!CP$17-【入力】吸収量・排出量算定シート!$CF$17)),幹材積成長量!$O$7:$O$148,0),MATCH(【入力】吸収量・排出量算定シート!$G211,幹材積成長量!$O$7:$Q$7,0)),INDEX(幹材積成長量!$L$7:$N$148,MATCH((【入力】吸収量・排出量算定シート!$H211+(【入力】吸収量・排出量算定シート!CP$17-【入力】吸収量・排出量算定シート!$CF$17)),幹材積成長量!$L$7:$L$148,0),MATCH(【入力】吸収量・排出量算定シート!$G211,幹材積成長量!$L$7:$N$7,0)))),0)</f>
        <v>0</v>
      </c>
      <c r="CQ211" s="2">
        <f>IFERROR(IF($F211="地位Ⅰ",INDEX(幹材積成長量!$I$7:$K$148,MATCH((【入力】吸収量・排出量算定シート!$H211+(【入力】吸収量・排出量算定シート!CQ$17-【入力】吸収量・排出量算定シート!$CF$17)),幹材積成長量!$I$7:$I$148,0),MATCH(【入力】吸収量・排出量算定シート!$G211,幹材積成長量!$I$7:$K$7,0)),IF($F211="地位Ⅲ",INDEX(幹材積成長量!$O$7:$Q$148,MATCH((【入力】吸収量・排出量算定シート!$H211+(【入力】吸収量・排出量算定シート!CQ$17-【入力】吸収量・排出量算定シート!$CF$17)),幹材積成長量!$O$7:$O$148,0),MATCH(【入力】吸収量・排出量算定シート!$G211,幹材積成長量!$O$7:$Q$7,0)),INDEX(幹材積成長量!$L$7:$N$148,MATCH((【入力】吸収量・排出量算定シート!$H211+(【入力】吸収量・排出量算定シート!CQ$17-【入力】吸収量・排出量算定シート!$CF$17)),幹材積成長量!$L$7:$L$148,0),MATCH(【入力】吸収量・排出量算定シート!$G211,幹材積成長量!$L$7:$N$7,0)))),0)</f>
        <v>0</v>
      </c>
      <c r="CR211" s="2">
        <f>IFERROR(IF($F211="地位Ⅰ",INDEX(幹材積成長量!$I$7:$K$148,MATCH((【入力】吸収量・排出量算定シート!$H211+(【入力】吸収量・排出量算定シート!CR$17-【入力】吸収量・排出量算定シート!$CF$17)),幹材積成長量!$I$7:$I$148,0),MATCH(【入力】吸収量・排出量算定シート!$G211,幹材積成長量!$I$7:$K$7,0)),IF($F211="地位Ⅲ",INDEX(幹材積成長量!$O$7:$Q$148,MATCH((【入力】吸収量・排出量算定シート!$H211+(【入力】吸収量・排出量算定シート!CR$17-【入力】吸収量・排出量算定シート!$CF$17)),幹材積成長量!$O$7:$O$148,0),MATCH(【入力】吸収量・排出量算定シート!$G211,幹材積成長量!$O$7:$Q$7,0)),INDEX(幹材積成長量!$L$7:$N$148,MATCH((【入力】吸収量・排出量算定シート!$H211+(【入力】吸収量・排出量算定シート!CR$17-【入力】吸収量・排出量算定シート!$CF$17)),幹材積成長量!$L$7:$L$148,0),MATCH(【入力】吸収量・排出量算定シート!$G211,幹材積成長量!$L$7:$N$7,0)))),0)</f>
        <v>0</v>
      </c>
      <c r="CS211" s="2">
        <f>IFERROR(IF($F211="地位Ⅰ",INDEX(幹材積成長量!$I$7:$K$148,MATCH((【入力】吸収量・排出量算定シート!$H211+(【入力】吸収量・排出量算定シート!CS$17-【入力】吸収量・排出量算定シート!$CF$17)),幹材積成長量!$I$7:$I$148,0),MATCH(【入力】吸収量・排出量算定シート!$G211,幹材積成長量!$I$7:$K$7,0)),IF($F211="地位Ⅲ",INDEX(幹材積成長量!$O$7:$Q$148,MATCH((【入力】吸収量・排出量算定シート!$H211+(【入力】吸収量・排出量算定シート!CS$17-【入力】吸収量・排出量算定シート!$CF$17)),幹材積成長量!$O$7:$O$148,0),MATCH(【入力】吸収量・排出量算定シート!$G211,幹材積成長量!$O$7:$Q$7,0)),INDEX(幹材積成長量!$L$7:$N$148,MATCH((【入力】吸収量・排出量算定シート!$H211+(【入力】吸収量・排出量算定シート!CS$17-【入力】吸収量・排出量算定シート!$CF$17)),幹材積成長量!$L$7:$L$148,0),MATCH(【入力】吸収量・排出量算定シート!$G211,幹材積成長量!$L$7:$N$7,0)))),0)</f>
        <v>0</v>
      </c>
      <c r="CT211" s="2">
        <f>IFERROR(IF($F211="地位Ⅰ",INDEX(幹材積成長量!$I$7:$K$148,MATCH((【入力】吸収量・排出量算定シート!$H211+(【入力】吸収量・排出量算定シート!CT$17-【入力】吸収量・排出量算定シート!$CF$17)),幹材積成長量!$I$7:$I$148,0),MATCH(【入力】吸収量・排出量算定シート!$G211,幹材積成長量!$I$7:$K$7,0)),IF($F211="地位Ⅲ",INDEX(幹材積成長量!$O$7:$Q$148,MATCH((【入力】吸収量・排出量算定シート!$H211+(【入力】吸収量・排出量算定シート!CT$17-【入力】吸収量・排出量算定シート!$CF$17)),幹材積成長量!$O$7:$O$148,0),MATCH(【入力】吸収量・排出量算定シート!$G211,幹材積成長量!$O$7:$Q$7,0)),INDEX(幹材積成長量!$L$7:$N$148,MATCH((【入力】吸収量・排出量算定シート!$H211+(【入力】吸収量・排出量算定シート!CT$17-【入力】吸収量・排出量算定シート!$CF$17)),幹材積成長量!$L$7:$L$148,0),MATCH(【入力】吸収量・排出量算定シート!$G211,幹材積成長量!$L$7:$N$7,0)))),0)</f>
        <v>0</v>
      </c>
      <c r="CU211" s="2">
        <f>IFERROR(IF($F211="地位Ⅰ",INDEX(幹材積成長量!$I$7:$K$148,MATCH((【入力】吸収量・排出量算定シート!$H211+(【入力】吸収量・排出量算定シート!CU$17-【入力】吸収量・排出量算定シート!$CF$17)),幹材積成長量!$I$7:$I$148,0),MATCH(【入力】吸収量・排出量算定シート!$G211,幹材積成長量!$I$7:$K$7,0)),IF($F211="地位Ⅲ",INDEX(幹材積成長量!$O$7:$Q$148,MATCH((【入力】吸収量・排出量算定シート!$H211+(【入力】吸収量・排出量算定シート!CU$17-【入力】吸収量・排出量算定シート!$CF$17)),幹材積成長量!$O$7:$O$148,0),MATCH(【入力】吸収量・排出量算定シート!$G211,幹材積成長量!$O$7:$Q$7,0)),INDEX(幹材積成長量!$L$7:$N$148,MATCH((【入力】吸収量・排出量算定シート!$H211+(【入力】吸収量・排出量算定シート!CU$17-【入力】吸収量・排出量算定シート!$CF$17)),幹材積成長量!$L$7:$L$148,0),MATCH(【入力】吸収量・排出量算定シート!$G211,幹材積成長量!$L$7:$N$7,0)))),0)</f>
        <v>0</v>
      </c>
      <c r="CV211" s="2">
        <f>IFERROR(IF($F211="地位Ⅰ",INDEX(幹材積成長量!$I$7:$K$148,MATCH((【入力】吸収量・排出量算定シート!$H211+(【入力】吸収量・排出量算定シート!CV$17-【入力】吸収量・排出量算定シート!$CF$17)),幹材積成長量!$I$7:$I$148,0),MATCH(【入力】吸収量・排出量算定シート!$G211,幹材積成長量!$I$7:$K$7,0)),IF($F211="地位Ⅲ",INDEX(幹材積成長量!$O$7:$Q$148,MATCH((【入力】吸収量・排出量算定シート!$H211+(【入力】吸収量・排出量算定シート!CV$17-【入力】吸収量・排出量算定シート!$CF$17)),幹材積成長量!$O$7:$O$148,0),MATCH(【入力】吸収量・排出量算定シート!$G211,幹材積成長量!$O$7:$Q$7,0)),INDEX(幹材積成長量!$L$7:$N$148,MATCH((【入力】吸収量・排出量算定シート!$H211+(【入力】吸収量・排出量算定シート!CV$17-【入力】吸収量・排出量算定シート!$CF$17)),幹材積成長量!$L$7:$L$148,0),MATCH(【入力】吸収量・排出量算定シート!$G211,幹材積成長量!$L$7:$N$7,0)))),0)</f>
        <v>0</v>
      </c>
      <c r="CW211" s="2">
        <f t="shared" si="352"/>
        <v>0</v>
      </c>
      <c r="CX211" s="2">
        <f t="shared" si="353"/>
        <v>0</v>
      </c>
      <c r="CY211" s="2">
        <f t="shared" si="354"/>
        <v>0</v>
      </c>
      <c r="CZ211" s="2">
        <f t="shared" si="355"/>
        <v>0</v>
      </c>
      <c r="DA211" s="2">
        <f t="shared" si="356"/>
        <v>0</v>
      </c>
      <c r="DB211" s="2">
        <f t="shared" si="357"/>
        <v>0</v>
      </c>
      <c r="DC211" s="2">
        <f t="shared" si="358"/>
        <v>0</v>
      </c>
      <c r="DD211" s="2">
        <f t="shared" si="359"/>
        <v>0</v>
      </c>
      <c r="DE211" s="2">
        <f t="shared" si="360"/>
        <v>0</v>
      </c>
      <c r="DF211" s="2">
        <f t="shared" si="361"/>
        <v>0</v>
      </c>
      <c r="DG211" s="2">
        <f t="shared" si="362"/>
        <v>0</v>
      </c>
      <c r="DH211" s="2">
        <f t="shared" si="363"/>
        <v>0</v>
      </c>
      <c r="DI211" s="2">
        <f t="shared" si="364"/>
        <v>0</v>
      </c>
      <c r="DJ211" s="2">
        <f t="shared" si="365"/>
        <v>0</v>
      </c>
      <c r="DK211" s="2">
        <f t="shared" si="366"/>
        <v>0</v>
      </c>
      <c r="DL211" s="2">
        <f t="shared" si="367"/>
        <v>0</v>
      </c>
      <c r="DM211" s="2">
        <f t="shared" si="368"/>
        <v>0</v>
      </c>
      <c r="DN211" s="187">
        <f>IFERROR(IF($F211="地位Ⅰ",INDEX(幹材積成長量!$AE$7:$AG$14,8,MATCH(【入力】吸収量・排出量算定シート!$G211,幹材積成長量!$AE$7:$AG$7,0)),IF($F211="地位Ⅲ",INDEX(幹材積成長量!$AK$7:$AM$14,8,MATCH(【入力】吸収量・排出量算定シート!$G211,幹材積成長量!$AK$7:$AM$7,0)),INDEX(幹材積成長量!$AH$7:$AJ$14,8,MATCH(【入力】吸収量・排出量算定シート!$G211,幹材積成長量!$AH$7:$AJ$7,0)))),0)</f>
        <v>0</v>
      </c>
      <c r="DO211" s="187">
        <f>IFERROR(IF($F211="地位Ⅰ",INDEX(幹材積成長量!$AE$7:$AG$14,8,MATCH(【入力】吸収量・排出量算定シート!$G211,幹材積成長量!$AE$7:$AG$7,0)),IF($F211="地位Ⅲ",INDEX(幹材積成長量!$AK$7:$AM$14,8,MATCH(【入力】吸収量・排出量算定シート!$G211,幹材積成長量!$AK$7:$AM$7,0)),INDEX(幹材積成長量!$AH$7:$AJ$14,8,MATCH(【入力】吸収量・排出量算定シート!$G211,幹材積成長量!$AH$7:$AJ$7,0)))),0)</f>
        <v>0</v>
      </c>
      <c r="DP211" s="187">
        <f>IFERROR(IF($F211="地位Ⅰ",INDEX(幹材積成長量!$AE$7:$AG$14,8,MATCH(【入力】吸収量・排出量算定シート!$G211,幹材積成長量!$AE$7:$AG$7,0)),IF($F211="地位Ⅲ",INDEX(幹材積成長量!$AK$7:$AM$14,8,MATCH(【入力】吸収量・排出量算定シート!$G211,幹材積成長量!$AK$7:$AM$7,0)),INDEX(幹材積成長量!$AH$7:$AJ$14,8,MATCH(【入力】吸収量・排出量算定シート!$G211,幹材積成長量!$AH$7:$AJ$7,0)))),0)</f>
        <v>0</v>
      </c>
      <c r="DQ211" s="187">
        <f>IFERROR(IF($F211="地位Ⅰ",INDEX(幹材積成長量!$AE$7:$AG$14,8,MATCH(【入力】吸収量・排出量算定シート!$G211,幹材積成長量!$AE$7:$AG$7,0)),IF($F211="地位Ⅲ",INDEX(幹材積成長量!$AK$7:$AM$14,8,MATCH(【入力】吸収量・排出量算定シート!$G211,幹材積成長量!$AK$7:$AM$7,0)),INDEX(幹材積成長量!$AH$7:$AJ$14,8,MATCH(【入力】吸収量・排出量算定シート!$G211,幹材積成長量!$AH$7:$AJ$7,0)))),0)</f>
        <v>0</v>
      </c>
      <c r="DR211" s="187">
        <f>IFERROR(IF($F211="地位Ⅰ",INDEX(幹材積成長量!$AE$7:$AG$14,8,MATCH(【入力】吸収量・排出量算定シート!$G211,幹材積成長量!$AE$7:$AG$7,0)),IF($F211="地位Ⅲ",INDEX(幹材積成長量!$AK$7:$AM$14,8,MATCH(【入力】吸収量・排出量算定シート!$G211,幹材積成長量!$AK$7:$AM$7,0)),INDEX(幹材積成長量!$AH$7:$AJ$14,8,MATCH(【入力】吸収量・排出量算定シート!$G211,幹材積成長量!$AH$7:$AJ$7,0)))),0)</f>
        <v>0</v>
      </c>
      <c r="DS211" s="187">
        <f>IFERROR(IF($F211="地位Ⅰ",INDEX(幹材積成長量!$AE$7:$AG$14,8,MATCH(【入力】吸収量・排出量算定シート!$G211,幹材積成長量!$AE$7:$AG$7,0)),IF($F211="地位Ⅲ",INDEX(幹材積成長量!$AK$7:$AM$14,8,MATCH(【入力】吸収量・排出量算定シート!$G211,幹材積成長量!$AK$7:$AM$7,0)),INDEX(幹材積成長量!$AH$7:$AJ$14,8,MATCH(【入力】吸収量・排出量算定シート!$G211,幹材積成長量!$AH$7:$AJ$7,0)))),0)</f>
        <v>0</v>
      </c>
      <c r="DT211" s="187">
        <f>IFERROR(IF($F211="地位Ⅰ",INDEX(幹材積成長量!$AE$7:$AG$14,8,MATCH(【入力】吸収量・排出量算定シート!$G211,幹材積成長量!$AE$7:$AG$7,0)),IF($F211="地位Ⅲ",INDEX(幹材積成長量!$AK$7:$AM$14,8,MATCH(【入力】吸収量・排出量算定シート!$G211,幹材積成長量!$AK$7:$AM$7,0)),INDEX(幹材積成長量!$AH$7:$AJ$14,8,MATCH(【入力】吸収量・排出量算定シート!$G211,幹材積成長量!$AH$7:$AJ$7,0)))),0)</f>
        <v>0</v>
      </c>
      <c r="DU211" s="187">
        <f>IFERROR(IF($F211="地位Ⅰ",INDEX(幹材積成長量!$AE$7:$AG$14,8,MATCH(【入力】吸収量・排出量算定シート!$G211,幹材積成長量!$AE$7:$AG$7,0)),IF($F211="地位Ⅲ",INDEX(幹材積成長量!$AK$7:$AM$14,8,MATCH(【入力】吸収量・排出量算定シート!$G211,幹材積成長量!$AK$7:$AM$7,0)),INDEX(幹材積成長量!$AH$7:$AJ$14,8,MATCH(【入力】吸収量・排出量算定シート!$G211,幹材積成長量!$AH$7:$AJ$7,0)))),0)</f>
        <v>0</v>
      </c>
      <c r="DV211" s="187">
        <f>IFERROR(IF($F211="地位Ⅰ",INDEX(幹材積成長量!$AE$7:$AG$14,8,MATCH(【入力】吸収量・排出量算定シート!$G211,幹材積成長量!$AE$7:$AG$7,0)),IF($F211="地位Ⅲ",INDEX(幹材積成長量!$AK$7:$AM$14,8,MATCH(【入力】吸収量・排出量算定シート!$G211,幹材積成長量!$AK$7:$AM$7,0)),INDEX(幹材積成長量!$AH$7:$AJ$14,8,MATCH(【入力】吸収量・排出量算定シート!$G211,幹材積成長量!$AH$7:$AJ$7,0)))),0)</f>
        <v>0</v>
      </c>
      <c r="DW211" s="187">
        <f>IFERROR(IF($F211="地位Ⅰ",INDEX(幹材積成長量!$AE$7:$AG$14,8,MATCH(【入力】吸収量・排出量算定シート!$G211,幹材積成長量!$AE$7:$AG$7,0)),IF($F211="地位Ⅲ",INDEX(幹材積成長量!$AK$7:$AM$14,8,MATCH(【入力】吸収量・排出量算定シート!$G211,幹材積成長量!$AK$7:$AM$7,0)),INDEX(幹材積成長量!$AH$7:$AJ$14,8,MATCH(【入力】吸収量・排出量算定シート!$G211,幹材積成長量!$AH$7:$AJ$7,0)))),0)</f>
        <v>0</v>
      </c>
      <c r="DX211" s="187">
        <f>IFERROR(IF($F211="地位Ⅰ",INDEX(幹材積成長量!$AE$7:$AG$14,8,MATCH(【入力】吸収量・排出量算定シート!$G211,幹材積成長量!$AE$7:$AG$7,0)),IF($F211="地位Ⅲ",INDEX(幹材積成長量!$AK$7:$AM$14,8,MATCH(【入力】吸収量・排出量算定シート!$G211,幹材積成長量!$AK$7:$AM$7,0)),INDEX(幹材積成長量!$AH$7:$AJ$14,8,MATCH(【入力】吸収量・排出量算定シート!$G211,幹材積成長量!$AH$7:$AJ$7,0)))),0)</f>
        <v>0</v>
      </c>
      <c r="DY211" s="187">
        <f>IFERROR(IF($F211="地位Ⅰ",INDEX(幹材積成長量!$AE$7:$AG$14,8,MATCH(【入力】吸収量・排出量算定シート!$G211,幹材積成長量!$AE$7:$AG$7,0)),IF($F211="地位Ⅲ",INDEX(幹材積成長量!$AK$7:$AM$14,8,MATCH(【入力】吸収量・排出量算定シート!$G211,幹材積成長量!$AK$7:$AM$7,0)),INDEX(幹材積成長量!$AH$7:$AJ$14,8,MATCH(【入力】吸収量・排出量算定シート!$G211,幹材積成長量!$AH$7:$AJ$7,0)))),0)</f>
        <v>0</v>
      </c>
      <c r="DZ211" s="187">
        <f>IFERROR(IF($F211="地位Ⅰ",INDEX(幹材積成長量!$AE$7:$AG$14,8,MATCH(【入力】吸収量・排出量算定シート!$G211,幹材積成長量!$AE$7:$AG$7,0)),IF($F211="地位Ⅲ",INDEX(幹材積成長量!$AK$7:$AM$14,8,MATCH(【入力】吸収量・排出量算定シート!$G211,幹材積成長量!$AK$7:$AM$7,0)),INDEX(幹材積成長量!$AH$7:$AJ$14,8,MATCH(【入力】吸収量・排出量算定シート!$G211,幹材積成長量!$AH$7:$AJ$7,0)))),0)</f>
        <v>0</v>
      </c>
      <c r="EA211" s="187">
        <f>IFERROR(IF($F211="地位Ⅰ",INDEX(幹材積成長量!$AE$7:$AG$14,8,MATCH(【入力】吸収量・排出量算定シート!$G211,幹材積成長量!$AE$7:$AG$7,0)),IF($F211="地位Ⅲ",INDEX(幹材積成長量!$AK$7:$AM$14,8,MATCH(【入力】吸収量・排出量算定シート!$G211,幹材積成長量!$AK$7:$AM$7,0)),INDEX(幹材積成長量!$AH$7:$AJ$14,8,MATCH(【入力】吸収量・排出量算定シート!$G211,幹材積成長量!$AH$7:$AJ$7,0)))),0)</f>
        <v>0</v>
      </c>
      <c r="EB211" s="187">
        <f>IFERROR(IF($F211="地位Ⅰ",INDEX(幹材積成長量!$AE$7:$AG$14,8,MATCH(【入力】吸収量・排出量算定シート!$G211,幹材積成長量!$AE$7:$AG$7,0)),IF($F211="地位Ⅲ",INDEX(幹材積成長量!$AK$7:$AM$14,8,MATCH(【入力】吸収量・排出量算定シート!$G211,幹材積成長量!$AK$7:$AM$7,0)),INDEX(幹材積成長量!$AH$7:$AJ$14,8,MATCH(【入力】吸収量・排出量算定シート!$G211,幹材積成長量!$AH$7:$AJ$7,0)))),0)</f>
        <v>0</v>
      </c>
      <c r="EC211" s="187">
        <f>IFERROR(IF($F211="地位Ⅰ",INDEX(幹材積成長量!$AE$7:$AG$14,8,MATCH(【入力】吸収量・排出量算定シート!$G211,幹材積成長量!$AE$7:$AG$7,0)),IF($F211="地位Ⅲ",INDEX(幹材積成長量!$AK$7:$AM$14,8,MATCH(【入力】吸収量・排出量算定シート!$G211,幹材積成長量!$AK$7:$AM$7,0)),INDEX(幹材積成長量!$AH$7:$AJ$14,8,MATCH(【入力】吸収量・排出量算定シート!$G211,幹材積成長量!$AH$7:$AJ$7,0)))),0)</f>
        <v>0</v>
      </c>
      <c r="ED211" s="186">
        <f t="shared" si="369"/>
        <v>0</v>
      </c>
      <c r="EE211" s="186">
        <f t="shared" si="370"/>
        <v>0</v>
      </c>
      <c r="EF211" s="186">
        <f t="shared" si="371"/>
        <v>0</v>
      </c>
      <c r="EG211" s="186">
        <f t="shared" si="372"/>
        <v>0</v>
      </c>
      <c r="EH211" s="186">
        <f t="shared" si="373"/>
        <v>0</v>
      </c>
      <c r="EI211" s="186">
        <f t="shared" si="374"/>
        <v>0</v>
      </c>
      <c r="EJ211" s="186">
        <f t="shared" si="375"/>
        <v>0</v>
      </c>
      <c r="EK211" s="186">
        <f t="shared" si="376"/>
        <v>0</v>
      </c>
      <c r="EL211" s="186">
        <f t="shared" si="377"/>
        <v>0</v>
      </c>
      <c r="EM211" s="186">
        <f t="shared" si="378"/>
        <v>0</v>
      </c>
      <c r="EN211" s="186">
        <f t="shared" si="379"/>
        <v>0</v>
      </c>
      <c r="EO211" s="186">
        <f t="shared" si="380"/>
        <v>0</v>
      </c>
      <c r="EP211" s="186">
        <f t="shared" si="381"/>
        <v>0</v>
      </c>
      <c r="EQ211" s="186">
        <f t="shared" si="382"/>
        <v>0</v>
      </c>
      <c r="ER211" s="186">
        <f t="shared" si="383"/>
        <v>0</v>
      </c>
      <c r="ES211" s="186">
        <f t="shared" si="384"/>
        <v>0</v>
      </c>
      <c r="ET211" s="186">
        <f t="shared" si="385"/>
        <v>0</v>
      </c>
    </row>
    <row r="212" spans="2:150" x14ac:dyDescent="0.3">
      <c r="B212" s="3"/>
      <c r="C212" s="3"/>
      <c r="D212" s="3"/>
      <c r="E212" s="3"/>
      <c r="G212" s="217"/>
      <c r="J212" s="3"/>
      <c r="M212" s="187">
        <f>IFERROR(IF($F212="地位Ⅰ",INDEX(幹材積成長量!$S$7:$U$148,MATCH(【入力】吸収量・排出量算定シート!$H212+(M$17-$M$17),幹材積成長量!$S$7:$S$148,0),MATCH($G212,幹材積成長量!$S$7:$U$7,0)),IF($F212="地位Ⅲ",INDEX(幹材積成長量!$Y$7:$AA$148,MATCH(【入力】吸収量・排出量算定シート!$H212+(M$17-$M$17),幹材積成長量!$Y$7:$Y$148,0),MATCH($G212,幹材積成長量!$Y$7:$AA$7,0)),INDEX(幹材積成長量!$V$7:$X$148,MATCH(【入力】吸収量・排出量算定シート!$H212+(M$17-$M$17),幹材積成長量!$V$7:$V$148,0),MATCH($G212,幹材積成長量!$V$7:$X$7,0)))),0)</f>
        <v>0</v>
      </c>
      <c r="N212" s="187">
        <f>IFERROR(IF($F212="地位Ⅰ",INDEX(幹材積成長量!$S$7:$U$148,MATCH(【入力】吸収量・排出量算定シート!$H212+(N$17-$M$17),幹材積成長量!$S$7:$S$148,0),MATCH($G212,幹材積成長量!$S$7:$U$7,0)),IF($F212="地位Ⅲ",INDEX(幹材積成長量!$Y$7:$AA$148,MATCH(【入力】吸収量・排出量算定シート!$H212+(N$17-$M$17),幹材積成長量!$Y$7:$Y$148,0),MATCH($G212,幹材積成長量!$Y$7:$AA$7,0)),INDEX(幹材積成長量!$V$7:$X$148,MATCH(【入力】吸収量・排出量算定シート!$H212+(N$17-$M$17),幹材積成長量!$V$7:$V$148,0),MATCH($G212,幹材積成長量!$V$7:$X$7,0)))),0)</f>
        <v>0</v>
      </c>
      <c r="O212" s="187">
        <f>IFERROR(IF($F212="地位Ⅰ",INDEX(幹材積成長量!$S$7:$U$148,MATCH(【入力】吸収量・排出量算定シート!$H212+(O$17-$M$17),幹材積成長量!$S$7:$S$148,0),MATCH($G212,幹材積成長量!$S$7:$U$7,0)),IF($F212="地位Ⅲ",INDEX(幹材積成長量!$Y$7:$AA$148,MATCH(【入力】吸収量・排出量算定シート!$H212+(O$17-$M$17),幹材積成長量!$Y$7:$Y$148,0),MATCH($G212,幹材積成長量!$Y$7:$AA$7,0)),INDEX(幹材積成長量!$V$7:$X$148,MATCH(【入力】吸収量・排出量算定シート!$H212+(O$17-$M$17),幹材積成長量!$V$7:$V$148,0),MATCH($G212,幹材積成長量!$V$7:$X$7,0)))),0)</f>
        <v>0</v>
      </c>
      <c r="P212" s="187">
        <f>IFERROR(IF($F212="地位Ⅰ",INDEX(幹材積成長量!$S$7:$U$148,MATCH(【入力】吸収量・排出量算定シート!$H212+(P$17-$M$17),幹材積成長量!$S$7:$S$148,0),MATCH($G212,幹材積成長量!$S$7:$U$7,0)),IF($F212="地位Ⅲ",INDEX(幹材積成長量!$Y$7:$AA$148,MATCH(【入力】吸収量・排出量算定シート!$H212+(P$17-$M$17),幹材積成長量!$Y$7:$Y$148,0),MATCH($G212,幹材積成長量!$Y$7:$AA$7,0)),INDEX(幹材積成長量!$V$7:$X$148,MATCH(【入力】吸収量・排出量算定シート!$H212+(P$17-$M$17),幹材積成長量!$V$7:$V$148,0),MATCH($G212,幹材積成長量!$V$7:$X$7,0)))),0)</f>
        <v>0</v>
      </c>
      <c r="Q212" s="187">
        <f>IFERROR(IF($F212="地位Ⅰ",INDEX(幹材積成長量!$S$7:$U$148,MATCH(【入力】吸収量・排出量算定シート!$H212+(Q$17-$M$17),幹材積成長量!$S$7:$S$148,0),MATCH($G212,幹材積成長量!$S$7:$U$7,0)),IF($F212="地位Ⅲ",INDEX(幹材積成長量!$Y$7:$AA$148,MATCH(【入力】吸収量・排出量算定シート!$H212+(Q$17-$M$17),幹材積成長量!$Y$7:$Y$148,0),MATCH($G212,幹材積成長量!$Y$7:$AA$7,0)),INDEX(幹材積成長量!$V$7:$X$148,MATCH(【入力】吸収量・排出量算定シート!$H212+(Q$17-$M$17),幹材積成長量!$V$7:$V$148,0),MATCH($G212,幹材積成長量!$V$7:$X$7,0)))),0)</f>
        <v>0</v>
      </c>
      <c r="R212" s="187">
        <f>IFERROR(IF($F212="地位Ⅰ",INDEX(幹材積成長量!$S$7:$U$148,MATCH(【入力】吸収量・排出量算定シート!$H212+(R$17-$M$17),幹材積成長量!$S$7:$S$148,0),MATCH($G212,幹材積成長量!$S$7:$U$7,0)),IF($F212="地位Ⅲ",INDEX(幹材積成長量!$Y$7:$AA$148,MATCH(【入力】吸収量・排出量算定シート!$H212+(R$17-$M$17),幹材積成長量!$Y$7:$Y$148,0),MATCH($G212,幹材積成長量!$Y$7:$AA$7,0)),INDEX(幹材積成長量!$V$7:$X$148,MATCH(【入力】吸収量・排出量算定シート!$H212+(R$17-$M$17),幹材積成長量!$V$7:$V$148,0),MATCH($G212,幹材積成長量!$V$7:$X$7,0)))),0)</f>
        <v>0</v>
      </c>
      <c r="S212" s="187">
        <f>IFERROR(IF($F212="地位Ⅰ",INDEX(幹材積成長量!$S$7:$U$148,MATCH(【入力】吸収量・排出量算定シート!$H212+(S$17-$M$17),幹材積成長量!$S$7:$S$148,0),MATCH($G212,幹材積成長量!$S$7:$U$7,0)),IF($F212="地位Ⅲ",INDEX(幹材積成長量!$Y$7:$AA$148,MATCH(【入力】吸収量・排出量算定シート!$H212+(S$17-$M$17),幹材積成長量!$Y$7:$Y$148,0),MATCH($G212,幹材積成長量!$Y$7:$AA$7,0)),INDEX(幹材積成長量!$V$7:$X$148,MATCH(【入力】吸収量・排出量算定シート!$H212+(S$17-$M$17),幹材積成長量!$V$7:$V$148,0),MATCH($G212,幹材積成長量!$V$7:$X$7,0)))),0)</f>
        <v>0</v>
      </c>
      <c r="T212" s="187">
        <f>IFERROR(IF($F212="地位Ⅰ",INDEX(幹材積成長量!$S$7:$U$148,MATCH(【入力】吸収量・排出量算定シート!$H212+(T$17-$M$17),幹材積成長量!$S$7:$S$148,0),MATCH($G212,幹材積成長量!$S$7:$U$7,0)),IF($F212="地位Ⅲ",INDEX(幹材積成長量!$Y$7:$AA$148,MATCH(【入力】吸収量・排出量算定シート!$H212+(T$17-$M$17),幹材積成長量!$Y$7:$Y$148,0),MATCH($G212,幹材積成長量!$Y$7:$AA$7,0)),INDEX(幹材積成長量!$V$7:$X$148,MATCH(【入力】吸収量・排出量算定シート!$H212+(T$17-$M$17),幹材積成長量!$V$7:$V$148,0),MATCH($G212,幹材積成長量!$V$7:$X$7,0)))),0)</f>
        <v>0</v>
      </c>
      <c r="U212" s="187">
        <f>IFERROR(IF($F212="地位Ⅰ",INDEX(幹材積成長量!$S$7:$U$148,MATCH(【入力】吸収量・排出量算定シート!$H212+(U$17-$M$17),幹材積成長量!$S$7:$S$148,0),MATCH($G212,幹材積成長量!$S$7:$U$7,0)),IF($F212="地位Ⅲ",INDEX(幹材積成長量!$Y$7:$AA$148,MATCH(【入力】吸収量・排出量算定シート!$H212+(U$17-$M$17),幹材積成長量!$Y$7:$Y$148,0),MATCH($G212,幹材積成長量!$Y$7:$AA$7,0)),INDEX(幹材積成長量!$V$7:$X$148,MATCH(【入力】吸収量・排出量算定シート!$H212+(U$17-$M$17),幹材積成長量!$V$7:$V$148,0),MATCH($G212,幹材積成長量!$V$7:$X$7,0)))),0)</f>
        <v>0</v>
      </c>
      <c r="V212" s="187">
        <f>IFERROR(IF($F212="地位Ⅰ",INDEX(幹材積成長量!$S$7:$U$148,MATCH(【入力】吸収量・排出量算定シート!$H212+(V$17-$M$17),幹材積成長量!$S$7:$S$148,0),MATCH($G212,幹材積成長量!$S$7:$U$7,0)),IF($F212="地位Ⅲ",INDEX(幹材積成長量!$Y$7:$AA$148,MATCH(【入力】吸収量・排出量算定シート!$H212+(V$17-$M$17),幹材積成長量!$Y$7:$Y$148,0),MATCH($G212,幹材積成長量!$Y$7:$AA$7,0)),INDEX(幹材積成長量!$V$7:$X$148,MATCH(【入力】吸収量・排出量算定シート!$H212+(V$17-$M$17),幹材積成長量!$V$7:$V$148,0),MATCH($G212,幹材積成長量!$V$7:$X$7,0)))),0)</f>
        <v>0</v>
      </c>
      <c r="W212" s="187">
        <f>IFERROR(IF($F212="地位Ⅰ",INDEX(幹材積成長量!$S$7:$U$148,MATCH(【入力】吸収量・排出量算定シート!$H212+(W$17-$M$17),幹材積成長量!$S$7:$S$148,0),MATCH($G212,幹材積成長量!$S$7:$U$7,0)),IF($F212="地位Ⅲ",INDEX(幹材積成長量!$Y$7:$AA$148,MATCH(【入力】吸収量・排出量算定シート!$H212+(W$17-$M$17),幹材積成長量!$Y$7:$Y$148,0),MATCH($G212,幹材積成長量!$Y$7:$AA$7,0)),INDEX(幹材積成長量!$V$7:$X$148,MATCH(【入力】吸収量・排出量算定シート!$H212+(W$17-$M$17),幹材積成長量!$V$7:$V$148,0),MATCH($G212,幹材積成長量!$V$7:$X$7,0)))),0)</f>
        <v>0</v>
      </c>
      <c r="X212" s="187">
        <f>IFERROR(IF($F212="地位Ⅰ",INDEX(幹材積成長量!$S$7:$U$148,MATCH(【入力】吸収量・排出量算定シート!$H212+(X$17-$M$17),幹材積成長量!$S$7:$S$148,0),MATCH($G212,幹材積成長量!$S$7:$U$7,0)),IF($F212="地位Ⅲ",INDEX(幹材積成長量!$Y$7:$AA$148,MATCH(【入力】吸収量・排出量算定シート!$H212+(X$17-$M$17),幹材積成長量!$Y$7:$Y$148,0),MATCH($G212,幹材積成長量!$Y$7:$AA$7,0)),INDEX(幹材積成長量!$V$7:$X$148,MATCH(【入力】吸収量・排出量算定シート!$H212+(X$17-$M$17),幹材積成長量!$V$7:$V$148,0),MATCH($G212,幹材積成長量!$V$7:$X$7,0)))),0)</f>
        <v>0</v>
      </c>
      <c r="Y212" s="187">
        <f>IFERROR(IF($F212="地位Ⅰ",INDEX(幹材積成長量!$S$7:$U$148,MATCH(【入力】吸収量・排出量算定シート!$H212+(Y$17-$M$17),幹材積成長量!$S$7:$S$148,0),MATCH($G212,幹材積成長量!$S$7:$U$7,0)),IF($F212="地位Ⅲ",INDEX(幹材積成長量!$Y$7:$AA$148,MATCH(【入力】吸収量・排出量算定シート!$H212+(Y$17-$M$17),幹材積成長量!$Y$7:$Y$148,0),MATCH($G212,幹材積成長量!$Y$7:$AA$7,0)),INDEX(幹材積成長量!$V$7:$X$148,MATCH(【入力】吸収量・排出量算定シート!$H212+(Y$17-$M$17),幹材積成長量!$V$7:$V$148,0),MATCH($G212,幹材積成長量!$V$7:$X$7,0)))),0)</f>
        <v>0</v>
      </c>
      <c r="Z212" s="187">
        <f>IFERROR(IF($F212="地位Ⅰ",INDEX(幹材積成長量!$S$7:$U$148,MATCH(【入力】吸収量・排出量算定シート!$H212+(Z$17-$M$17),幹材積成長量!$S$7:$S$148,0),MATCH($G212,幹材積成長量!$S$7:$U$7,0)),IF($F212="地位Ⅲ",INDEX(幹材積成長量!$Y$7:$AA$148,MATCH(【入力】吸収量・排出量算定シート!$H212+(Z$17-$M$17),幹材積成長量!$Y$7:$Y$148,0),MATCH($G212,幹材積成長量!$Y$7:$AA$7,0)),INDEX(幹材積成長量!$V$7:$X$148,MATCH(【入力】吸収量・排出量算定シート!$H212+(Z$17-$M$17),幹材積成長量!$V$7:$V$148,0),MATCH($G212,幹材積成長量!$V$7:$X$7,0)))),0)</f>
        <v>0</v>
      </c>
      <c r="AA212" s="187">
        <f>IFERROR(IF($F212="地位Ⅰ",INDEX(幹材積成長量!$S$7:$U$148,MATCH(【入力】吸収量・排出量算定シート!$H212+(AA$17-$M$17),幹材積成長量!$S$7:$S$148,0),MATCH($G212,幹材積成長量!$S$7:$U$7,0)),IF($F212="地位Ⅲ",INDEX(幹材積成長量!$Y$7:$AA$148,MATCH(【入力】吸収量・排出量算定シート!$H212+(AA$17-$M$17),幹材積成長量!$Y$7:$Y$148,0),MATCH($G212,幹材積成長量!$Y$7:$AA$7,0)),INDEX(幹材積成長量!$V$7:$X$148,MATCH(【入力】吸収量・排出量算定シート!$H212+(AA$17-$M$17),幹材積成長量!$V$7:$V$148,0),MATCH($G212,幹材積成長量!$V$7:$X$7,0)))),0)</f>
        <v>0</v>
      </c>
      <c r="AB212" s="187">
        <f>IFERROR(IF($F212="地位Ⅰ",INDEX(幹材積成長量!$S$7:$U$148,MATCH(【入力】吸収量・排出量算定シート!$H212+(AB$17-$M$17),幹材積成長量!$S$7:$S$148,0),MATCH($G212,幹材積成長量!$S$7:$U$7,0)),IF($F212="地位Ⅲ",INDEX(幹材積成長量!$Y$7:$AA$148,MATCH(【入力】吸収量・排出量算定シート!$H212+(AB$17-$M$17),幹材積成長量!$Y$7:$Y$148,0),MATCH($G212,幹材積成長量!$Y$7:$AA$7,0)),INDEX(幹材積成長量!$V$7:$X$148,MATCH(【入力】吸収量・排出量算定シート!$H212+(AB$17-$M$17),幹材積成長量!$V$7:$V$148,0),MATCH($G212,幹材積成長量!$V$7:$X$7,0)))),0)</f>
        <v>0</v>
      </c>
      <c r="AC212" s="187">
        <f>IFERROR(IF($F212="地位Ⅰ",INDEX(幹材積成長量!$S$7:$U$148,MATCH(【入力】吸収量・排出量算定シート!$H212+(AC$17-$M$17),幹材積成長量!$S$7:$S$148,0),MATCH($G212,幹材積成長量!$S$7:$U$7,0)),IF($F212="地位Ⅲ",INDEX(幹材積成長量!$Y$7:$AA$148,MATCH(【入力】吸収量・排出量算定シート!$H212+(AC$17-$M$17),幹材積成長量!$Y$7:$Y$148,0),MATCH($G212,幹材積成長量!$Y$7:$AA$7,0)),INDEX(幹材積成長量!$V$7:$X$148,MATCH(【入力】吸収量・排出量算定シート!$H212+(AC$17-$M$17),幹材積成長量!$V$7:$V$148,0),MATCH($G212,幹材積成長量!$V$7:$X$7,0)))),0)</f>
        <v>0</v>
      </c>
      <c r="AD212" s="2">
        <f>IFERROR(INDEX('BEF（拡大係数）'!$A$4:$AO$154,MATCH(【入力】吸収量・排出量算定シート!$H212,'BEF（拡大係数）'!$A$4:$A$154,0),MATCH($G212,'BEF（拡大係数）'!$A$4:$AO$4,0)),0)</f>
        <v>0</v>
      </c>
      <c r="AE212" s="2">
        <f>IFERROR(INDEX('BEF（拡大係数）'!$A$4:$AO$154,MATCH(【入力】吸収量・排出量算定シート!$H212,'BEF（拡大係数）'!$A$4:$A$154,0),MATCH($G212,'BEF（拡大係数）'!$A$4:$AO$4,0)),0)</f>
        <v>0</v>
      </c>
      <c r="AF212" s="2">
        <f>IFERROR(INDEX('BEF（拡大係数）'!$A$4:$AO$154,MATCH(【入力】吸収量・排出量算定シート!$H212,'BEF（拡大係数）'!$A$4:$A$154,0),MATCH($G212,'BEF（拡大係数）'!$A$4:$AO$4,0)),0)</f>
        <v>0</v>
      </c>
      <c r="AG212" s="2">
        <f>IFERROR(INDEX('BEF（拡大係数）'!$A$4:$AO$154,MATCH(【入力】吸収量・排出量算定シート!$H212,'BEF（拡大係数）'!$A$4:$A$154,0),MATCH($G212,'BEF（拡大係数）'!$A$4:$AO$4,0)),0)</f>
        <v>0</v>
      </c>
      <c r="AH212" s="2">
        <f>IFERROR(INDEX('BEF（拡大係数）'!$A$4:$AO$154,MATCH(【入力】吸収量・排出量算定シート!$H212,'BEF（拡大係数）'!$A$4:$A$154,0),MATCH($G212,'BEF（拡大係数）'!$A$4:$AO$4,0)),0)</f>
        <v>0</v>
      </c>
      <c r="AI212" s="2">
        <f>IFERROR(INDEX('BEF（拡大係数）'!$A$4:$AO$154,MATCH(【入力】吸収量・排出量算定シート!$H212,'BEF（拡大係数）'!$A$4:$A$154,0),MATCH($G212,'BEF（拡大係数）'!$A$4:$AO$4,0)),0)</f>
        <v>0</v>
      </c>
      <c r="AJ212" s="2">
        <f>IFERROR(INDEX('BEF（拡大係数）'!$A$4:$AO$154,MATCH(【入力】吸収量・排出量算定シート!$H212,'BEF（拡大係数）'!$A$4:$A$154,0),MATCH($G212,'BEF（拡大係数）'!$A$4:$AO$4,0)),0)</f>
        <v>0</v>
      </c>
      <c r="AK212" s="2">
        <f>IFERROR(INDEX('BEF（拡大係数）'!$A$4:$AO$154,MATCH(【入力】吸収量・排出量算定シート!$H212,'BEF（拡大係数）'!$A$4:$A$154,0),MATCH($G212,'BEF（拡大係数）'!$A$4:$AO$4,0)),0)</f>
        <v>0</v>
      </c>
      <c r="AL212" s="2">
        <f>IFERROR(INDEX('BEF（拡大係数）'!$A$4:$AO$154,MATCH(【入力】吸収量・排出量算定シート!$H212,'BEF（拡大係数）'!$A$4:$A$154,0),MATCH($G212,'BEF（拡大係数）'!$A$4:$AO$4,0)),0)</f>
        <v>0</v>
      </c>
      <c r="AM212" s="2">
        <f>IFERROR(INDEX('BEF（拡大係数）'!$A$4:$AO$154,MATCH(【入力】吸収量・排出量算定シート!$H212,'BEF（拡大係数）'!$A$4:$A$154,0),MATCH($G212,'BEF（拡大係数）'!$A$4:$AO$4,0)),0)</f>
        <v>0</v>
      </c>
      <c r="AN212" s="2">
        <f>IFERROR(INDEX('BEF（拡大係数）'!$A$4:$AO$154,MATCH(【入力】吸収量・排出量算定シート!$H212,'BEF（拡大係数）'!$A$4:$A$154,0),MATCH($G212,'BEF（拡大係数）'!$A$4:$AO$4,0)),0)</f>
        <v>0</v>
      </c>
      <c r="AO212" s="2">
        <f>IFERROR(INDEX('BEF（拡大係数）'!$A$4:$AO$154,MATCH(【入力】吸収量・排出量算定シート!$H212,'BEF（拡大係数）'!$A$4:$A$154,0),MATCH($G212,'BEF（拡大係数）'!$A$4:$AO$4,0)),0)</f>
        <v>0</v>
      </c>
      <c r="AP212" s="2">
        <f>IFERROR(INDEX('BEF（拡大係数）'!$A$4:$AO$154,MATCH(【入力】吸収量・排出量算定シート!$H212,'BEF（拡大係数）'!$A$4:$A$154,0),MATCH($G212,'BEF（拡大係数）'!$A$4:$AO$4,0)),0)</f>
        <v>0</v>
      </c>
      <c r="AQ212" s="2">
        <f>IFERROR(INDEX('BEF（拡大係数）'!$A$4:$AO$154,MATCH(【入力】吸収量・排出量算定シート!$H212,'BEF（拡大係数）'!$A$4:$A$154,0),MATCH($G212,'BEF（拡大係数）'!$A$4:$AO$4,0)),0)</f>
        <v>0</v>
      </c>
      <c r="AR212" s="2">
        <f>IFERROR(INDEX('BEF（拡大係数）'!$A$4:$AO$154,MATCH(【入力】吸収量・排出量算定シート!$H212,'BEF（拡大係数）'!$A$4:$A$154,0),MATCH($G212,'BEF（拡大係数）'!$A$4:$AO$4,0)),0)</f>
        <v>0</v>
      </c>
      <c r="AS212" s="2">
        <f>IFERROR(INDEX('BEF（拡大係数）'!$A$4:$AO$154,MATCH(【入力】吸収量・排出量算定シート!$H212,'BEF（拡大係数）'!$A$4:$A$154,0),MATCH($G212,'BEF（拡大係数）'!$A$4:$AO$4,0)),0)</f>
        <v>0</v>
      </c>
      <c r="AT212" s="2">
        <f>IFERROR(INDEX('BEF（拡大係数）'!$A$4:$AO$154,MATCH(【入力】吸収量・排出量算定シート!$H212,'BEF（拡大係数）'!$A$4:$A$154,0),MATCH($G212,'BEF（拡大係数）'!$A$4:$AO$4,0)),0)</f>
        <v>0</v>
      </c>
      <c r="AU212" s="2">
        <f>IFERROR(VLOOKUP($G212,パラメータ_オリジナル!$B$6:$G$45,4,FALSE),0)</f>
        <v>0</v>
      </c>
      <c r="AV212" s="2">
        <f>IFERROR(VLOOKUP($G212,パラメータ_オリジナル!$B$6:$G$45,5,FALSE),0)</f>
        <v>0</v>
      </c>
      <c r="AW212" s="2">
        <f>IFERROR(VLOOKUP($G212,パラメータ_オリジナル!$B$6:$G$45,6,FALSE),0)</f>
        <v>0</v>
      </c>
      <c r="AX212" s="125">
        <f t="shared" si="318"/>
        <v>0</v>
      </c>
      <c r="AY212" s="125">
        <f t="shared" si="319"/>
        <v>0</v>
      </c>
      <c r="AZ212" s="125">
        <f t="shared" si="320"/>
        <v>0</v>
      </c>
      <c r="BA212" s="125">
        <f t="shared" si="321"/>
        <v>0</v>
      </c>
      <c r="BB212" s="125">
        <f t="shared" si="322"/>
        <v>0</v>
      </c>
      <c r="BC212" s="125">
        <f t="shared" si="323"/>
        <v>0</v>
      </c>
      <c r="BD212" s="125">
        <f t="shared" si="324"/>
        <v>0</v>
      </c>
      <c r="BE212" s="125">
        <f t="shared" si="325"/>
        <v>0</v>
      </c>
      <c r="BF212" s="125">
        <f t="shared" si="326"/>
        <v>0</v>
      </c>
      <c r="BG212" s="125">
        <f t="shared" si="327"/>
        <v>0</v>
      </c>
      <c r="BH212" s="125">
        <f t="shared" si="328"/>
        <v>0</v>
      </c>
      <c r="BI212" s="125">
        <f t="shared" si="329"/>
        <v>0</v>
      </c>
      <c r="BJ212" s="125">
        <f t="shared" si="330"/>
        <v>0</v>
      </c>
      <c r="BK212" s="125">
        <f t="shared" si="331"/>
        <v>0</v>
      </c>
      <c r="BL212" s="125">
        <f t="shared" si="332"/>
        <v>0</v>
      </c>
      <c r="BM212" s="125">
        <f t="shared" si="333"/>
        <v>0</v>
      </c>
      <c r="BN212" s="125">
        <f t="shared" si="334"/>
        <v>0</v>
      </c>
      <c r="BO212" s="125">
        <f t="shared" si="335"/>
        <v>0</v>
      </c>
      <c r="BP212" s="125">
        <f t="shared" si="336"/>
        <v>0</v>
      </c>
      <c r="BQ212" s="125">
        <f t="shared" si="337"/>
        <v>0</v>
      </c>
      <c r="BR212" s="125">
        <f t="shared" si="338"/>
        <v>0</v>
      </c>
      <c r="BS212" s="125">
        <f t="shared" si="339"/>
        <v>0</v>
      </c>
      <c r="BT212" s="125">
        <f t="shared" si="340"/>
        <v>0</v>
      </c>
      <c r="BU212" s="125">
        <f t="shared" si="341"/>
        <v>0</v>
      </c>
      <c r="BV212" s="125">
        <f t="shared" si="342"/>
        <v>0</v>
      </c>
      <c r="BW212" s="125">
        <f t="shared" si="343"/>
        <v>0</v>
      </c>
      <c r="BX212" s="125">
        <f t="shared" si="344"/>
        <v>0</v>
      </c>
      <c r="BY212" s="125">
        <f t="shared" si="345"/>
        <v>0</v>
      </c>
      <c r="BZ212" s="125">
        <f t="shared" si="346"/>
        <v>0</v>
      </c>
      <c r="CA212" s="125">
        <f t="shared" si="347"/>
        <v>0</v>
      </c>
      <c r="CB212" s="125">
        <f t="shared" si="348"/>
        <v>0</v>
      </c>
      <c r="CC212" s="125">
        <f t="shared" si="349"/>
        <v>0</v>
      </c>
      <c r="CD212" s="125">
        <f t="shared" si="350"/>
        <v>0</v>
      </c>
      <c r="CE212" s="125">
        <f t="shared" si="351"/>
        <v>0</v>
      </c>
      <c r="CF212" s="2">
        <f>IFERROR(IF($F212="地位Ⅰ",INDEX(幹材積成長量!$I$7:$K$148,MATCH((【入力】吸収量・排出量算定シート!$H212+(【入力】吸収量・排出量算定シート!CF$17-【入力】吸収量・排出量算定シート!$CF$17)),幹材積成長量!$I$7:$I$148,0),MATCH(【入力】吸収量・排出量算定シート!$G212,幹材積成長量!$I$7:$K$7,0)),IF($F212="地位Ⅲ",INDEX(幹材積成長量!$O$7:$Q$148,MATCH((【入力】吸収量・排出量算定シート!$H212+(【入力】吸収量・排出量算定シート!CF$17-【入力】吸収量・排出量算定シート!$CF$17)),幹材積成長量!$O$7:$O$148,0),MATCH(【入力】吸収量・排出量算定シート!$G212,幹材積成長量!$O$7:$Q$7,0)),INDEX(幹材積成長量!$L$7:$N$148,MATCH((【入力】吸収量・排出量算定シート!$H212+(【入力】吸収量・排出量算定シート!CF$17-【入力】吸収量・排出量算定シート!$CF$17)),幹材積成長量!$L$7:$L$148,0),MATCH(【入力】吸収量・排出量算定シート!$G212,幹材積成長量!$L$7:$N$7,0)))),0)</f>
        <v>0</v>
      </c>
      <c r="CG212" s="2">
        <f>IFERROR(IF($F212="地位Ⅰ",INDEX(幹材積成長量!$I$7:$K$148,MATCH((【入力】吸収量・排出量算定シート!$H212+(【入力】吸収量・排出量算定シート!CG$17-【入力】吸収量・排出量算定シート!$CF$17)),幹材積成長量!$I$7:$I$148,0),MATCH(【入力】吸収量・排出量算定シート!$G212,幹材積成長量!$I$7:$K$7,0)),IF($F212="地位Ⅲ",INDEX(幹材積成長量!$O$7:$Q$148,MATCH((【入力】吸収量・排出量算定シート!$H212+(【入力】吸収量・排出量算定シート!CG$17-【入力】吸収量・排出量算定シート!$CF$17)),幹材積成長量!$O$7:$O$148,0),MATCH(【入力】吸収量・排出量算定シート!$G212,幹材積成長量!$O$7:$Q$7,0)),INDEX(幹材積成長量!$L$7:$N$148,MATCH((【入力】吸収量・排出量算定シート!$H212+(【入力】吸収量・排出量算定シート!CG$17-【入力】吸収量・排出量算定シート!$CF$17)),幹材積成長量!$L$7:$L$148,0),MATCH(【入力】吸収量・排出量算定シート!$G212,幹材積成長量!$L$7:$N$7,0)))),0)</f>
        <v>0</v>
      </c>
      <c r="CH212" s="2">
        <f>IFERROR(IF($F212="地位Ⅰ",INDEX(幹材積成長量!$I$7:$K$148,MATCH((【入力】吸収量・排出量算定シート!$H212+(【入力】吸収量・排出量算定シート!CH$17-【入力】吸収量・排出量算定シート!$CF$17)),幹材積成長量!$I$7:$I$148,0),MATCH(【入力】吸収量・排出量算定シート!$G212,幹材積成長量!$I$7:$K$7,0)),IF($F212="地位Ⅲ",INDEX(幹材積成長量!$O$7:$Q$148,MATCH((【入力】吸収量・排出量算定シート!$H212+(【入力】吸収量・排出量算定シート!CH$17-【入力】吸収量・排出量算定シート!$CF$17)),幹材積成長量!$O$7:$O$148,0),MATCH(【入力】吸収量・排出量算定シート!$G212,幹材積成長量!$O$7:$Q$7,0)),INDEX(幹材積成長量!$L$7:$N$148,MATCH((【入力】吸収量・排出量算定シート!$H212+(【入力】吸収量・排出量算定シート!CH$17-【入力】吸収量・排出量算定シート!$CF$17)),幹材積成長量!$L$7:$L$148,0),MATCH(【入力】吸収量・排出量算定シート!$G212,幹材積成長量!$L$7:$N$7,0)))),0)</f>
        <v>0</v>
      </c>
      <c r="CI212" s="2">
        <f>IFERROR(IF($F212="地位Ⅰ",INDEX(幹材積成長量!$I$7:$K$148,MATCH((【入力】吸収量・排出量算定シート!$H212+(【入力】吸収量・排出量算定シート!CI$17-【入力】吸収量・排出量算定シート!$CF$17)),幹材積成長量!$I$7:$I$148,0),MATCH(【入力】吸収量・排出量算定シート!$G212,幹材積成長量!$I$7:$K$7,0)),IF($F212="地位Ⅲ",INDEX(幹材積成長量!$O$7:$Q$148,MATCH((【入力】吸収量・排出量算定シート!$H212+(【入力】吸収量・排出量算定シート!CI$17-【入力】吸収量・排出量算定シート!$CF$17)),幹材積成長量!$O$7:$O$148,0),MATCH(【入力】吸収量・排出量算定シート!$G212,幹材積成長量!$O$7:$Q$7,0)),INDEX(幹材積成長量!$L$7:$N$148,MATCH((【入力】吸収量・排出量算定シート!$H212+(【入力】吸収量・排出量算定シート!CI$17-【入力】吸収量・排出量算定シート!$CF$17)),幹材積成長量!$L$7:$L$148,0),MATCH(【入力】吸収量・排出量算定シート!$G212,幹材積成長量!$L$7:$N$7,0)))),0)</f>
        <v>0</v>
      </c>
      <c r="CJ212" s="2">
        <f>IFERROR(IF($F212="地位Ⅰ",INDEX(幹材積成長量!$I$7:$K$148,MATCH((【入力】吸収量・排出量算定シート!$H212+(【入力】吸収量・排出量算定シート!CJ$17-【入力】吸収量・排出量算定シート!$CF$17)),幹材積成長量!$I$7:$I$148,0),MATCH(【入力】吸収量・排出量算定シート!$G212,幹材積成長量!$I$7:$K$7,0)),IF($F212="地位Ⅲ",INDEX(幹材積成長量!$O$7:$Q$148,MATCH((【入力】吸収量・排出量算定シート!$H212+(【入力】吸収量・排出量算定シート!CJ$17-【入力】吸収量・排出量算定シート!$CF$17)),幹材積成長量!$O$7:$O$148,0),MATCH(【入力】吸収量・排出量算定シート!$G212,幹材積成長量!$O$7:$Q$7,0)),INDEX(幹材積成長量!$L$7:$N$148,MATCH((【入力】吸収量・排出量算定シート!$H212+(【入力】吸収量・排出量算定シート!CJ$17-【入力】吸収量・排出量算定シート!$CF$17)),幹材積成長量!$L$7:$L$148,0),MATCH(【入力】吸収量・排出量算定シート!$G212,幹材積成長量!$L$7:$N$7,0)))),0)</f>
        <v>0</v>
      </c>
      <c r="CK212" s="2">
        <f>IFERROR(IF($F212="地位Ⅰ",INDEX(幹材積成長量!$I$7:$K$148,MATCH((【入力】吸収量・排出量算定シート!$H212+(【入力】吸収量・排出量算定シート!CK$17-【入力】吸収量・排出量算定シート!$CF$17)),幹材積成長量!$I$7:$I$148,0),MATCH(【入力】吸収量・排出量算定シート!$G212,幹材積成長量!$I$7:$K$7,0)),IF($F212="地位Ⅲ",INDEX(幹材積成長量!$O$7:$Q$148,MATCH((【入力】吸収量・排出量算定シート!$H212+(【入力】吸収量・排出量算定シート!CK$17-【入力】吸収量・排出量算定シート!$CF$17)),幹材積成長量!$O$7:$O$148,0),MATCH(【入力】吸収量・排出量算定シート!$G212,幹材積成長量!$O$7:$Q$7,0)),INDEX(幹材積成長量!$L$7:$N$148,MATCH((【入力】吸収量・排出量算定シート!$H212+(【入力】吸収量・排出量算定シート!CK$17-【入力】吸収量・排出量算定シート!$CF$17)),幹材積成長量!$L$7:$L$148,0),MATCH(【入力】吸収量・排出量算定シート!$G212,幹材積成長量!$L$7:$N$7,0)))),0)</f>
        <v>0</v>
      </c>
      <c r="CL212" s="2">
        <f>IFERROR(IF($F212="地位Ⅰ",INDEX(幹材積成長量!$I$7:$K$148,MATCH((【入力】吸収量・排出量算定シート!$H212+(【入力】吸収量・排出量算定シート!CL$17-【入力】吸収量・排出量算定シート!$CF$17)),幹材積成長量!$I$7:$I$148,0),MATCH(【入力】吸収量・排出量算定シート!$G212,幹材積成長量!$I$7:$K$7,0)),IF($F212="地位Ⅲ",INDEX(幹材積成長量!$O$7:$Q$148,MATCH((【入力】吸収量・排出量算定シート!$H212+(【入力】吸収量・排出量算定シート!CL$17-【入力】吸収量・排出量算定シート!$CF$17)),幹材積成長量!$O$7:$O$148,0),MATCH(【入力】吸収量・排出量算定シート!$G212,幹材積成長量!$O$7:$Q$7,0)),INDEX(幹材積成長量!$L$7:$N$148,MATCH((【入力】吸収量・排出量算定シート!$H212+(【入力】吸収量・排出量算定シート!CL$17-【入力】吸収量・排出量算定シート!$CF$17)),幹材積成長量!$L$7:$L$148,0),MATCH(【入力】吸収量・排出量算定シート!$G212,幹材積成長量!$L$7:$N$7,0)))),0)</f>
        <v>0</v>
      </c>
      <c r="CM212" s="2">
        <f>IFERROR(IF($F212="地位Ⅰ",INDEX(幹材積成長量!$I$7:$K$148,MATCH((【入力】吸収量・排出量算定シート!$H212+(【入力】吸収量・排出量算定シート!CM$17-【入力】吸収量・排出量算定シート!$CF$17)),幹材積成長量!$I$7:$I$148,0),MATCH(【入力】吸収量・排出量算定シート!$G212,幹材積成長量!$I$7:$K$7,0)),IF($F212="地位Ⅲ",INDEX(幹材積成長量!$O$7:$Q$148,MATCH((【入力】吸収量・排出量算定シート!$H212+(【入力】吸収量・排出量算定シート!CM$17-【入力】吸収量・排出量算定シート!$CF$17)),幹材積成長量!$O$7:$O$148,0),MATCH(【入力】吸収量・排出量算定シート!$G212,幹材積成長量!$O$7:$Q$7,0)),INDEX(幹材積成長量!$L$7:$N$148,MATCH((【入力】吸収量・排出量算定シート!$H212+(【入力】吸収量・排出量算定シート!CM$17-【入力】吸収量・排出量算定シート!$CF$17)),幹材積成長量!$L$7:$L$148,0),MATCH(【入力】吸収量・排出量算定シート!$G212,幹材積成長量!$L$7:$N$7,0)))),0)</f>
        <v>0</v>
      </c>
      <c r="CN212" s="2">
        <f>IFERROR(IF($F212="地位Ⅰ",INDEX(幹材積成長量!$I$7:$K$148,MATCH((【入力】吸収量・排出量算定シート!$H212+(【入力】吸収量・排出量算定シート!CN$17-【入力】吸収量・排出量算定シート!$CF$17)),幹材積成長量!$I$7:$I$148,0),MATCH(【入力】吸収量・排出量算定シート!$G212,幹材積成長量!$I$7:$K$7,0)),IF($F212="地位Ⅲ",INDEX(幹材積成長量!$O$7:$Q$148,MATCH((【入力】吸収量・排出量算定シート!$H212+(【入力】吸収量・排出量算定シート!CN$17-【入力】吸収量・排出量算定シート!$CF$17)),幹材積成長量!$O$7:$O$148,0),MATCH(【入力】吸収量・排出量算定シート!$G212,幹材積成長量!$O$7:$Q$7,0)),INDEX(幹材積成長量!$L$7:$N$148,MATCH((【入力】吸収量・排出量算定シート!$H212+(【入力】吸収量・排出量算定シート!CN$17-【入力】吸収量・排出量算定シート!$CF$17)),幹材積成長量!$L$7:$L$148,0),MATCH(【入力】吸収量・排出量算定シート!$G212,幹材積成長量!$L$7:$N$7,0)))),0)</f>
        <v>0</v>
      </c>
      <c r="CO212" s="2">
        <f>IFERROR(IF($F212="地位Ⅰ",INDEX(幹材積成長量!$I$7:$K$148,MATCH((【入力】吸収量・排出量算定シート!$H212+(【入力】吸収量・排出量算定シート!CO$17-【入力】吸収量・排出量算定シート!$CF$17)),幹材積成長量!$I$7:$I$148,0),MATCH(【入力】吸収量・排出量算定シート!$G212,幹材積成長量!$I$7:$K$7,0)),IF($F212="地位Ⅲ",INDEX(幹材積成長量!$O$7:$Q$148,MATCH((【入力】吸収量・排出量算定シート!$H212+(【入力】吸収量・排出量算定シート!CO$17-【入力】吸収量・排出量算定シート!$CF$17)),幹材積成長量!$O$7:$O$148,0),MATCH(【入力】吸収量・排出量算定シート!$G212,幹材積成長量!$O$7:$Q$7,0)),INDEX(幹材積成長量!$L$7:$N$148,MATCH((【入力】吸収量・排出量算定シート!$H212+(【入力】吸収量・排出量算定シート!CO$17-【入力】吸収量・排出量算定シート!$CF$17)),幹材積成長量!$L$7:$L$148,0),MATCH(【入力】吸収量・排出量算定シート!$G212,幹材積成長量!$L$7:$N$7,0)))),0)</f>
        <v>0</v>
      </c>
      <c r="CP212" s="2">
        <f>IFERROR(IF($F212="地位Ⅰ",INDEX(幹材積成長量!$I$7:$K$148,MATCH((【入力】吸収量・排出量算定シート!$H212+(【入力】吸収量・排出量算定シート!CP$17-【入力】吸収量・排出量算定シート!$CF$17)),幹材積成長量!$I$7:$I$148,0),MATCH(【入力】吸収量・排出量算定シート!$G212,幹材積成長量!$I$7:$K$7,0)),IF($F212="地位Ⅲ",INDEX(幹材積成長量!$O$7:$Q$148,MATCH((【入力】吸収量・排出量算定シート!$H212+(【入力】吸収量・排出量算定シート!CP$17-【入力】吸収量・排出量算定シート!$CF$17)),幹材積成長量!$O$7:$O$148,0),MATCH(【入力】吸収量・排出量算定シート!$G212,幹材積成長量!$O$7:$Q$7,0)),INDEX(幹材積成長量!$L$7:$N$148,MATCH((【入力】吸収量・排出量算定シート!$H212+(【入力】吸収量・排出量算定シート!CP$17-【入力】吸収量・排出量算定シート!$CF$17)),幹材積成長量!$L$7:$L$148,0),MATCH(【入力】吸収量・排出量算定シート!$G212,幹材積成長量!$L$7:$N$7,0)))),0)</f>
        <v>0</v>
      </c>
      <c r="CQ212" s="2">
        <f>IFERROR(IF($F212="地位Ⅰ",INDEX(幹材積成長量!$I$7:$K$148,MATCH((【入力】吸収量・排出量算定シート!$H212+(【入力】吸収量・排出量算定シート!CQ$17-【入力】吸収量・排出量算定シート!$CF$17)),幹材積成長量!$I$7:$I$148,0),MATCH(【入力】吸収量・排出量算定シート!$G212,幹材積成長量!$I$7:$K$7,0)),IF($F212="地位Ⅲ",INDEX(幹材積成長量!$O$7:$Q$148,MATCH((【入力】吸収量・排出量算定シート!$H212+(【入力】吸収量・排出量算定シート!CQ$17-【入力】吸収量・排出量算定シート!$CF$17)),幹材積成長量!$O$7:$O$148,0),MATCH(【入力】吸収量・排出量算定シート!$G212,幹材積成長量!$O$7:$Q$7,0)),INDEX(幹材積成長量!$L$7:$N$148,MATCH((【入力】吸収量・排出量算定シート!$H212+(【入力】吸収量・排出量算定シート!CQ$17-【入力】吸収量・排出量算定シート!$CF$17)),幹材積成長量!$L$7:$L$148,0),MATCH(【入力】吸収量・排出量算定シート!$G212,幹材積成長量!$L$7:$N$7,0)))),0)</f>
        <v>0</v>
      </c>
      <c r="CR212" s="2">
        <f>IFERROR(IF($F212="地位Ⅰ",INDEX(幹材積成長量!$I$7:$K$148,MATCH((【入力】吸収量・排出量算定シート!$H212+(【入力】吸収量・排出量算定シート!CR$17-【入力】吸収量・排出量算定シート!$CF$17)),幹材積成長量!$I$7:$I$148,0),MATCH(【入力】吸収量・排出量算定シート!$G212,幹材積成長量!$I$7:$K$7,0)),IF($F212="地位Ⅲ",INDEX(幹材積成長量!$O$7:$Q$148,MATCH((【入力】吸収量・排出量算定シート!$H212+(【入力】吸収量・排出量算定シート!CR$17-【入力】吸収量・排出量算定シート!$CF$17)),幹材積成長量!$O$7:$O$148,0),MATCH(【入力】吸収量・排出量算定シート!$G212,幹材積成長量!$O$7:$Q$7,0)),INDEX(幹材積成長量!$L$7:$N$148,MATCH((【入力】吸収量・排出量算定シート!$H212+(【入力】吸収量・排出量算定シート!CR$17-【入力】吸収量・排出量算定シート!$CF$17)),幹材積成長量!$L$7:$L$148,0),MATCH(【入力】吸収量・排出量算定シート!$G212,幹材積成長量!$L$7:$N$7,0)))),0)</f>
        <v>0</v>
      </c>
      <c r="CS212" s="2">
        <f>IFERROR(IF($F212="地位Ⅰ",INDEX(幹材積成長量!$I$7:$K$148,MATCH((【入力】吸収量・排出量算定シート!$H212+(【入力】吸収量・排出量算定シート!CS$17-【入力】吸収量・排出量算定シート!$CF$17)),幹材積成長量!$I$7:$I$148,0),MATCH(【入力】吸収量・排出量算定シート!$G212,幹材積成長量!$I$7:$K$7,0)),IF($F212="地位Ⅲ",INDEX(幹材積成長量!$O$7:$Q$148,MATCH((【入力】吸収量・排出量算定シート!$H212+(【入力】吸収量・排出量算定シート!CS$17-【入力】吸収量・排出量算定シート!$CF$17)),幹材積成長量!$O$7:$O$148,0),MATCH(【入力】吸収量・排出量算定シート!$G212,幹材積成長量!$O$7:$Q$7,0)),INDEX(幹材積成長量!$L$7:$N$148,MATCH((【入力】吸収量・排出量算定シート!$H212+(【入力】吸収量・排出量算定シート!CS$17-【入力】吸収量・排出量算定シート!$CF$17)),幹材積成長量!$L$7:$L$148,0),MATCH(【入力】吸収量・排出量算定シート!$G212,幹材積成長量!$L$7:$N$7,0)))),0)</f>
        <v>0</v>
      </c>
      <c r="CT212" s="2">
        <f>IFERROR(IF($F212="地位Ⅰ",INDEX(幹材積成長量!$I$7:$K$148,MATCH((【入力】吸収量・排出量算定シート!$H212+(【入力】吸収量・排出量算定シート!CT$17-【入力】吸収量・排出量算定シート!$CF$17)),幹材積成長量!$I$7:$I$148,0),MATCH(【入力】吸収量・排出量算定シート!$G212,幹材積成長量!$I$7:$K$7,0)),IF($F212="地位Ⅲ",INDEX(幹材積成長量!$O$7:$Q$148,MATCH((【入力】吸収量・排出量算定シート!$H212+(【入力】吸収量・排出量算定シート!CT$17-【入力】吸収量・排出量算定シート!$CF$17)),幹材積成長量!$O$7:$O$148,0),MATCH(【入力】吸収量・排出量算定シート!$G212,幹材積成長量!$O$7:$Q$7,0)),INDEX(幹材積成長量!$L$7:$N$148,MATCH((【入力】吸収量・排出量算定シート!$H212+(【入力】吸収量・排出量算定シート!CT$17-【入力】吸収量・排出量算定シート!$CF$17)),幹材積成長量!$L$7:$L$148,0),MATCH(【入力】吸収量・排出量算定シート!$G212,幹材積成長量!$L$7:$N$7,0)))),0)</f>
        <v>0</v>
      </c>
      <c r="CU212" s="2">
        <f>IFERROR(IF($F212="地位Ⅰ",INDEX(幹材積成長量!$I$7:$K$148,MATCH((【入力】吸収量・排出量算定シート!$H212+(【入力】吸収量・排出量算定シート!CU$17-【入力】吸収量・排出量算定シート!$CF$17)),幹材積成長量!$I$7:$I$148,0),MATCH(【入力】吸収量・排出量算定シート!$G212,幹材積成長量!$I$7:$K$7,0)),IF($F212="地位Ⅲ",INDEX(幹材積成長量!$O$7:$Q$148,MATCH((【入力】吸収量・排出量算定シート!$H212+(【入力】吸収量・排出量算定シート!CU$17-【入力】吸収量・排出量算定シート!$CF$17)),幹材積成長量!$O$7:$O$148,0),MATCH(【入力】吸収量・排出量算定シート!$G212,幹材積成長量!$O$7:$Q$7,0)),INDEX(幹材積成長量!$L$7:$N$148,MATCH((【入力】吸収量・排出量算定シート!$H212+(【入力】吸収量・排出量算定シート!CU$17-【入力】吸収量・排出量算定シート!$CF$17)),幹材積成長量!$L$7:$L$148,0),MATCH(【入力】吸収量・排出量算定シート!$G212,幹材積成長量!$L$7:$N$7,0)))),0)</f>
        <v>0</v>
      </c>
      <c r="CV212" s="2">
        <f>IFERROR(IF($F212="地位Ⅰ",INDEX(幹材積成長量!$I$7:$K$148,MATCH((【入力】吸収量・排出量算定シート!$H212+(【入力】吸収量・排出量算定シート!CV$17-【入力】吸収量・排出量算定シート!$CF$17)),幹材積成長量!$I$7:$I$148,0),MATCH(【入力】吸収量・排出量算定シート!$G212,幹材積成長量!$I$7:$K$7,0)),IF($F212="地位Ⅲ",INDEX(幹材積成長量!$O$7:$Q$148,MATCH((【入力】吸収量・排出量算定シート!$H212+(【入力】吸収量・排出量算定シート!CV$17-【入力】吸収量・排出量算定シート!$CF$17)),幹材積成長量!$O$7:$O$148,0),MATCH(【入力】吸収量・排出量算定シート!$G212,幹材積成長量!$O$7:$Q$7,0)),INDEX(幹材積成長量!$L$7:$N$148,MATCH((【入力】吸収量・排出量算定シート!$H212+(【入力】吸収量・排出量算定シート!CV$17-【入力】吸収量・排出量算定シート!$CF$17)),幹材積成長量!$L$7:$L$148,0),MATCH(【入力】吸収量・排出量算定シート!$G212,幹材積成長量!$L$7:$N$7,0)))),0)</f>
        <v>0</v>
      </c>
      <c r="CW212" s="2">
        <f t="shared" si="352"/>
        <v>0</v>
      </c>
      <c r="CX212" s="2">
        <f t="shared" si="353"/>
        <v>0</v>
      </c>
      <c r="CY212" s="2">
        <f t="shared" si="354"/>
        <v>0</v>
      </c>
      <c r="CZ212" s="2">
        <f t="shared" si="355"/>
        <v>0</v>
      </c>
      <c r="DA212" s="2">
        <f t="shared" si="356"/>
        <v>0</v>
      </c>
      <c r="DB212" s="2">
        <f t="shared" si="357"/>
        <v>0</v>
      </c>
      <c r="DC212" s="2">
        <f t="shared" si="358"/>
        <v>0</v>
      </c>
      <c r="DD212" s="2">
        <f t="shared" si="359"/>
        <v>0</v>
      </c>
      <c r="DE212" s="2">
        <f t="shared" si="360"/>
        <v>0</v>
      </c>
      <c r="DF212" s="2">
        <f t="shared" si="361"/>
        <v>0</v>
      </c>
      <c r="DG212" s="2">
        <f t="shared" si="362"/>
        <v>0</v>
      </c>
      <c r="DH212" s="2">
        <f t="shared" si="363"/>
        <v>0</v>
      </c>
      <c r="DI212" s="2">
        <f t="shared" si="364"/>
        <v>0</v>
      </c>
      <c r="DJ212" s="2">
        <f t="shared" si="365"/>
        <v>0</v>
      </c>
      <c r="DK212" s="2">
        <f t="shared" si="366"/>
        <v>0</v>
      </c>
      <c r="DL212" s="2">
        <f t="shared" si="367"/>
        <v>0</v>
      </c>
      <c r="DM212" s="2">
        <f t="shared" si="368"/>
        <v>0</v>
      </c>
      <c r="DN212" s="187">
        <f>IFERROR(IF($F212="地位Ⅰ",INDEX(幹材積成長量!$AE$7:$AG$14,8,MATCH(【入力】吸収量・排出量算定シート!$G212,幹材積成長量!$AE$7:$AG$7,0)),IF($F212="地位Ⅲ",INDEX(幹材積成長量!$AK$7:$AM$14,8,MATCH(【入力】吸収量・排出量算定シート!$G212,幹材積成長量!$AK$7:$AM$7,0)),INDEX(幹材積成長量!$AH$7:$AJ$14,8,MATCH(【入力】吸収量・排出量算定シート!$G212,幹材積成長量!$AH$7:$AJ$7,0)))),0)</f>
        <v>0</v>
      </c>
      <c r="DO212" s="187">
        <f>IFERROR(IF($F212="地位Ⅰ",INDEX(幹材積成長量!$AE$7:$AG$14,8,MATCH(【入力】吸収量・排出量算定シート!$G212,幹材積成長量!$AE$7:$AG$7,0)),IF($F212="地位Ⅲ",INDEX(幹材積成長量!$AK$7:$AM$14,8,MATCH(【入力】吸収量・排出量算定シート!$G212,幹材積成長量!$AK$7:$AM$7,0)),INDEX(幹材積成長量!$AH$7:$AJ$14,8,MATCH(【入力】吸収量・排出量算定シート!$G212,幹材積成長量!$AH$7:$AJ$7,0)))),0)</f>
        <v>0</v>
      </c>
      <c r="DP212" s="187">
        <f>IFERROR(IF($F212="地位Ⅰ",INDEX(幹材積成長量!$AE$7:$AG$14,8,MATCH(【入力】吸収量・排出量算定シート!$G212,幹材積成長量!$AE$7:$AG$7,0)),IF($F212="地位Ⅲ",INDEX(幹材積成長量!$AK$7:$AM$14,8,MATCH(【入力】吸収量・排出量算定シート!$G212,幹材積成長量!$AK$7:$AM$7,0)),INDEX(幹材積成長量!$AH$7:$AJ$14,8,MATCH(【入力】吸収量・排出量算定シート!$G212,幹材積成長量!$AH$7:$AJ$7,0)))),0)</f>
        <v>0</v>
      </c>
      <c r="DQ212" s="187">
        <f>IFERROR(IF($F212="地位Ⅰ",INDEX(幹材積成長量!$AE$7:$AG$14,8,MATCH(【入力】吸収量・排出量算定シート!$G212,幹材積成長量!$AE$7:$AG$7,0)),IF($F212="地位Ⅲ",INDEX(幹材積成長量!$AK$7:$AM$14,8,MATCH(【入力】吸収量・排出量算定シート!$G212,幹材積成長量!$AK$7:$AM$7,0)),INDEX(幹材積成長量!$AH$7:$AJ$14,8,MATCH(【入力】吸収量・排出量算定シート!$G212,幹材積成長量!$AH$7:$AJ$7,0)))),0)</f>
        <v>0</v>
      </c>
      <c r="DR212" s="187">
        <f>IFERROR(IF($F212="地位Ⅰ",INDEX(幹材積成長量!$AE$7:$AG$14,8,MATCH(【入力】吸収量・排出量算定シート!$G212,幹材積成長量!$AE$7:$AG$7,0)),IF($F212="地位Ⅲ",INDEX(幹材積成長量!$AK$7:$AM$14,8,MATCH(【入力】吸収量・排出量算定シート!$G212,幹材積成長量!$AK$7:$AM$7,0)),INDEX(幹材積成長量!$AH$7:$AJ$14,8,MATCH(【入力】吸収量・排出量算定シート!$G212,幹材積成長量!$AH$7:$AJ$7,0)))),0)</f>
        <v>0</v>
      </c>
      <c r="DS212" s="187">
        <f>IFERROR(IF($F212="地位Ⅰ",INDEX(幹材積成長量!$AE$7:$AG$14,8,MATCH(【入力】吸収量・排出量算定シート!$G212,幹材積成長量!$AE$7:$AG$7,0)),IF($F212="地位Ⅲ",INDEX(幹材積成長量!$AK$7:$AM$14,8,MATCH(【入力】吸収量・排出量算定シート!$G212,幹材積成長量!$AK$7:$AM$7,0)),INDEX(幹材積成長量!$AH$7:$AJ$14,8,MATCH(【入力】吸収量・排出量算定シート!$G212,幹材積成長量!$AH$7:$AJ$7,0)))),0)</f>
        <v>0</v>
      </c>
      <c r="DT212" s="187">
        <f>IFERROR(IF($F212="地位Ⅰ",INDEX(幹材積成長量!$AE$7:$AG$14,8,MATCH(【入力】吸収量・排出量算定シート!$G212,幹材積成長量!$AE$7:$AG$7,0)),IF($F212="地位Ⅲ",INDEX(幹材積成長量!$AK$7:$AM$14,8,MATCH(【入力】吸収量・排出量算定シート!$G212,幹材積成長量!$AK$7:$AM$7,0)),INDEX(幹材積成長量!$AH$7:$AJ$14,8,MATCH(【入力】吸収量・排出量算定シート!$G212,幹材積成長量!$AH$7:$AJ$7,0)))),0)</f>
        <v>0</v>
      </c>
      <c r="DU212" s="187">
        <f>IFERROR(IF($F212="地位Ⅰ",INDEX(幹材積成長量!$AE$7:$AG$14,8,MATCH(【入力】吸収量・排出量算定シート!$G212,幹材積成長量!$AE$7:$AG$7,0)),IF($F212="地位Ⅲ",INDEX(幹材積成長量!$AK$7:$AM$14,8,MATCH(【入力】吸収量・排出量算定シート!$G212,幹材積成長量!$AK$7:$AM$7,0)),INDEX(幹材積成長量!$AH$7:$AJ$14,8,MATCH(【入力】吸収量・排出量算定シート!$G212,幹材積成長量!$AH$7:$AJ$7,0)))),0)</f>
        <v>0</v>
      </c>
      <c r="DV212" s="187">
        <f>IFERROR(IF($F212="地位Ⅰ",INDEX(幹材積成長量!$AE$7:$AG$14,8,MATCH(【入力】吸収量・排出量算定シート!$G212,幹材積成長量!$AE$7:$AG$7,0)),IF($F212="地位Ⅲ",INDEX(幹材積成長量!$AK$7:$AM$14,8,MATCH(【入力】吸収量・排出量算定シート!$G212,幹材積成長量!$AK$7:$AM$7,0)),INDEX(幹材積成長量!$AH$7:$AJ$14,8,MATCH(【入力】吸収量・排出量算定シート!$G212,幹材積成長量!$AH$7:$AJ$7,0)))),0)</f>
        <v>0</v>
      </c>
      <c r="DW212" s="187">
        <f>IFERROR(IF($F212="地位Ⅰ",INDEX(幹材積成長量!$AE$7:$AG$14,8,MATCH(【入力】吸収量・排出量算定シート!$G212,幹材積成長量!$AE$7:$AG$7,0)),IF($F212="地位Ⅲ",INDEX(幹材積成長量!$AK$7:$AM$14,8,MATCH(【入力】吸収量・排出量算定シート!$G212,幹材積成長量!$AK$7:$AM$7,0)),INDEX(幹材積成長量!$AH$7:$AJ$14,8,MATCH(【入力】吸収量・排出量算定シート!$G212,幹材積成長量!$AH$7:$AJ$7,0)))),0)</f>
        <v>0</v>
      </c>
      <c r="DX212" s="187">
        <f>IFERROR(IF($F212="地位Ⅰ",INDEX(幹材積成長量!$AE$7:$AG$14,8,MATCH(【入力】吸収量・排出量算定シート!$G212,幹材積成長量!$AE$7:$AG$7,0)),IF($F212="地位Ⅲ",INDEX(幹材積成長量!$AK$7:$AM$14,8,MATCH(【入力】吸収量・排出量算定シート!$G212,幹材積成長量!$AK$7:$AM$7,0)),INDEX(幹材積成長量!$AH$7:$AJ$14,8,MATCH(【入力】吸収量・排出量算定シート!$G212,幹材積成長量!$AH$7:$AJ$7,0)))),0)</f>
        <v>0</v>
      </c>
      <c r="DY212" s="187">
        <f>IFERROR(IF($F212="地位Ⅰ",INDEX(幹材積成長量!$AE$7:$AG$14,8,MATCH(【入力】吸収量・排出量算定シート!$G212,幹材積成長量!$AE$7:$AG$7,0)),IF($F212="地位Ⅲ",INDEX(幹材積成長量!$AK$7:$AM$14,8,MATCH(【入力】吸収量・排出量算定シート!$G212,幹材積成長量!$AK$7:$AM$7,0)),INDEX(幹材積成長量!$AH$7:$AJ$14,8,MATCH(【入力】吸収量・排出量算定シート!$G212,幹材積成長量!$AH$7:$AJ$7,0)))),0)</f>
        <v>0</v>
      </c>
      <c r="DZ212" s="187">
        <f>IFERROR(IF($F212="地位Ⅰ",INDEX(幹材積成長量!$AE$7:$AG$14,8,MATCH(【入力】吸収量・排出量算定シート!$G212,幹材積成長量!$AE$7:$AG$7,0)),IF($F212="地位Ⅲ",INDEX(幹材積成長量!$AK$7:$AM$14,8,MATCH(【入力】吸収量・排出量算定シート!$G212,幹材積成長量!$AK$7:$AM$7,0)),INDEX(幹材積成長量!$AH$7:$AJ$14,8,MATCH(【入力】吸収量・排出量算定シート!$G212,幹材積成長量!$AH$7:$AJ$7,0)))),0)</f>
        <v>0</v>
      </c>
      <c r="EA212" s="187">
        <f>IFERROR(IF($F212="地位Ⅰ",INDEX(幹材積成長量!$AE$7:$AG$14,8,MATCH(【入力】吸収量・排出量算定シート!$G212,幹材積成長量!$AE$7:$AG$7,0)),IF($F212="地位Ⅲ",INDEX(幹材積成長量!$AK$7:$AM$14,8,MATCH(【入力】吸収量・排出量算定シート!$G212,幹材積成長量!$AK$7:$AM$7,0)),INDEX(幹材積成長量!$AH$7:$AJ$14,8,MATCH(【入力】吸収量・排出量算定シート!$G212,幹材積成長量!$AH$7:$AJ$7,0)))),0)</f>
        <v>0</v>
      </c>
      <c r="EB212" s="187">
        <f>IFERROR(IF($F212="地位Ⅰ",INDEX(幹材積成長量!$AE$7:$AG$14,8,MATCH(【入力】吸収量・排出量算定シート!$G212,幹材積成長量!$AE$7:$AG$7,0)),IF($F212="地位Ⅲ",INDEX(幹材積成長量!$AK$7:$AM$14,8,MATCH(【入力】吸収量・排出量算定シート!$G212,幹材積成長量!$AK$7:$AM$7,0)),INDEX(幹材積成長量!$AH$7:$AJ$14,8,MATCH(【入力】吸収量・排出量算定シート!$G212,幹材積成長量!$AH$7:$AJ$7,0)))),0)</f>
        <v>0</v>
      </c>
      <c r="EC212" s="187">
        <f>IFERROR(IF($F212="地位Ⅰ",INDEX(幹材積成長量!$AE$7:$AG$14,8,MATCH(【入力】吸収量・排出量算定シート!$G212,幹材積成長量!$AE$7:$AG$7,0)),IF($F212="地位Ⅲ",INDEX(幹材積成長量!$AK$7:$AM$14,8,MATCH(【入力】吸収量・排出量算定シート!$G212,幹材積成長量!$AK$7:$AM$7,0)),INDEX(幹材積成長量!$AH$7:$AJ$14,8,MATCH(【入力】吸収量・排出量算定シート!$G212,幹材積成長量!$AH$7:$AJ$7,0)))),0)</f>
        <v>0</v>
      </c>
      <c r="ED212" s="186">
        <f t="shared" si="369"/>
        <v>0</v>
      </c>
      <c r="EE212" s="186">
        <f t="shared" si="370"/>
        <v>0</v>
      </c>
      <c r="EF212" s="186">
        <f t="shared" si="371"/>
        <v>0</v>
      </c>
      <c r="EG212" s="186">
        <f t="shared" si="372"/>
        <v>0</v>
      </c>
      <c r="EH212" s="186">
        <f t="shared" si="373"/>
        <v>0</v>
      </c>
      <c r="EI212" s="186">
        <f t="shared" si="374"/>
        <v>0</v>
      </c>
      <c r="EJ212" s="186">
        <f t="shared" si="375"/>
        <v>0</v>
      </c>
      <c r="EK212" s="186">
        <f t="shared" si="376"/>
        <v>0</v>
      </c>
      <c r="EL212" s="186">
        <f t="shared" si="377"/>
        <v>0</v>
      </c>
      <c r="EM212" s="186">
        <f t="shared" si="378"/>
        <v>0</v>
      </c>
      <c r="EN212" s="186">
        <f t="shared" si="379"/>
        <v>0</v>
      </c>
      <c r="EO212" s="186">
        <f t="shared" si="380"/>
        <v>0</v>
      </c>
      <c r="EP212" s="186">
        <f t="shared" si="381"/>
        <v>0</v>
      </c>
      <c r="EQ212" s="186">
        <f t="shared" si="382"/>
        <v>0</v>
      </c>
      <c r="ER212" s="186">
        <f t="shared" si="383"/>
        <v>0</v>
      </c>
      <c r="ES212" s="186">
        <f t="shared" si="384"/>
        <v>0</v>
      </c>
      <c r="ET212" s="186">
        <f t="shared" si="385"/>
        <v>0</v>
      </c>
    </row>
    <row r="213" spans="2:150" x14ac:dyDescent="0.3">
      <c r="B213" s="3"/>
      <c r="C213" s="3"/>
      <c r="D213" s="3"/>
      <c r="E213" s="3"/>
      <c r="G213" s="217"/>
      <c r="J213" s="3"/>
      <c r="M213" s="187">
        <f>IFERROR(IF($F213="地位Ⅰ",INDEX(幹材積成長量!$S$7:$U$148,MATCH(【入力】吸収量・排出量算定シート!$H213+(M$17-$M$17),幹材積成長量!$S$7:$S$148,0),MATCH($G213,幹材積成長量!$S$7:$U$7,0)),IF($F213="地位Ⅲ",INDEX(幹材積成長量!$Y$7:$AA$148,MATCH(【入力】吸収量・排出量算定シート!$H213+(M$17-$M$17),幹材積成長量!$Y$7:$Y$148,0),MATCH($G213,幹材積成長量!$Y$7:$AA$7,0)),INDEX(幹材積成長量!$V$7:$X$148,MATCH(【入力】吸収量・排出量算定シート!$H213+(M$17-$M$17),幹材積成長量!$V$7:$V$148,0),MATCH($G213,幹材積成長量!$V$7:$X$7,0)))),0)</f>
        <v>0</v>
      </c>
      <c r="N213" s="187">
        <f>IFERROR(IF($F213="地位Ⅰ",INDEX(幹材積成長量!$S$7:$U$148,MATCH(【入力】吸収量・排出量算定シート!$H213+(N$17-$M$17),幹材積成長量!$S$7:$S$148,0),MATCH($G213,幹材積成長量!$S$7:$U$7,0)),IF($F213="地位Ⅲ",INDEX(幹材積成長量!$Y$7:$AA$148,MATCH(【入力】吸収量・排出量算定シート!$H213+(N$17-$M$17),幹材積成長量!$Y$7:$Y$148,0),MATCH($G213,幹材積成長量!$Y$7:$AA$7,0)),INDEX(幹材積成長量!$V$7:$X$148,MATCH(【入力】吸収量・排出量算定シート!$H213+(N$17-$M$17),幹材積成長量!$V$7:$V$148,0),MATCH($G213,幹材積成長量!$V$7:$X$7,0)))),0)</f>
        <v>0</v>
      </c>
      <c r="O213" s="187">
        <f>IFERROR(IF($F213="地位Ⅰ",INDEX(幹材積成長量!$S$7:$U$148,MATCH(【入力】吸収量・排出量算定シート!$H213+(O$17-$M$17),幹材積成長量!$S$7:$S$148,0),MATCH($G213,幹材積成長量!$S$7:$U$7,0)),IF($F213="地位Ⅲ",INDEX(幹材積成長量!$Y$7:$AA$148,MATCH(【入力】吸収量・排出量算定シート!$H213+(O$17-$M$17),幹材積成長量!$Y$7:$Y$148,0),MATCH($G213,幹材積成長量!$Y$7:$AA$7,0)),INDEX(幹材積成長量!$V$7:$X$148,MATCH(【入力】吸収量・排出量算定シート!$H213+(O$17-$M$17),幹材積成長量!$V$7:$V$148,0),MATCH($G213,幹材積成長量!$V$7:$X$7,0)))),0)</f>
        <v>0</v>
      </c>
      <c r="P213" s="187">
        <f>IFERROR(IF($F213="地位Ⅰ",INDEX(幹材積成長量!$S$7:$U$148,MATCH(【入力】吸収量・排出量算定シート!$H213+(P$17-$M$17),幹材積成長量!$S$7:$S$148,0),MATCH($G213,幹材積成長量!$S$7:$U$7,0)),IF($F213="地位Ⅲ",INDEX(幹材積成長量!$Y$7:$AA$148,MATCH(【入力】吸収量・排出量算定シート!$H213+(P$17-$M$17),幹材積成長量!$Y$7:$Y$148,0),MATCH($G213,幹材積成長量!$Y$7:$AA$7,0)),INDEX(幹材積成長量!$V$7:$X$148,MATCH(【入力】吸収量・排出量算定シート!$H213+(P$17-$M$17),幹材積成長量!$V$7:$V$148,0),MATCH($G213,幹材積成長量!$V$7:$X$7,0)))),0)</f>
        <v>0</v>
      </c>
      <c r="Q213" s="187">
        <f>IFERROR(IF($F213="地位Ⅰ",INDEX(幹材積成長量!$S$7:$U$148,MATCH(【入力】吸収量・排出量算定シート!$H213+(Q$17-$M$17),幹材積成長量!$S$7:$S$148,0),MATCH($G213,幹材積成長量!$S$7:$U$7,0)),IF($F213="地位Ⅲ",INDEX(幹材積成長量!$Y$7:$AA$148,MATCH(【入力】吸収量・排出量算定シート!$H213+(Q$17-$M$17),幹材積成長量!$Y$7:$Y$148,0),MATCH($G213,幹材積成長量!$Y$7:$AA$7,0)),INDEX(幹材積成長量!$V$7:$X$148,MATCH(【入力】吸収量・排出量算定シート!$H213+(Q$17-$M$17),幹材積成長量!$V$7:$V$148,0),MATCH($G213,幹材積成長量!$V$7:$X$7,0)))),0)</f>
        <v>0</v>
      </c>
      <c r="R213" s="187">
        <f>IFERROR(IF($F213="地位Ⅰ",INDEX(幹材積成長量!$S$7:$U$148,MATCH(【入力】吸収量・排出量算定シート!$H213+(R$17-$M$17),幹材積成長量!$S$7:$S$148,0),MATCH($G213,幹材積成長量!$S$7:$U$7,0)),IF($F213="地位Ⅲ",INDEX(幹材積成長量!$Y$7:$AA$148,MATCH(【入力】吸収量・排出量算定シート!$H213+(R$17-$M$17),幹材積成長量!$Y$7:$Y$148,0),MATCH($G213,幹材積成長量!$Y$7:$AA$7,0)),INDEX(幹材積成長量!$V$7:$X$148,MATCH(【入力】吸収量・排出量算定シート!$H213+(R$17-$M$17),幹材積成長量!$V$7:$V$148,0),MATCH($G213,幹材積成長量!$V$7:$X$7,0)))),0)</f>
        <v>0</v>
      </c>
      <c r="S213" s="187">
        <f>IFERROR(IF($F213="地位Ⅰ",INDEX(幹材積成長量!$S$7:$U$148,MATCH(【入力】吸収量・排出量算定シート!$H213+(S$17-$M$17),幹材積成長量!$S$7:$S$148,0),MATCH($G213,幹材積成長量!$S$7:$U$7,0)),IF($F213="地位Ⅲ",INDEX(幹材積成長量!$Y$7:$AA$148,MATCH(【入力】吸収量・排出量算定シート!$H213+(S$17-$M$17),幹材積成長量!$Y$7:$Y$148,0),MATCH($G213,幹材積成長量!$Y$7:$AA$7,0)),INDEX(幹材積成長量!$V$7:$X$148,MATCH(【入力】吸収量・排出量算定シート!$H213+(S$17-$M$17),幹材積成長量!$V$7:$V$148,0),MATCH($G213,幹材積成長量!$V$7:$X$7,0)))),0)</f>
        <v>0</v>
      </c>
      <c r="T213" s="187">
        <f>IFERROR(IF($F213="地位Ⅰ",INDEX(幹材積成長量!$S$7:$U$148,MATCH(【入力】吸収量・排出量算定シート!$H213+(T$17-$M$17),幹材積成長量!$S$7:$S$148,0),MATCH($G213,幹材積成長量!$S$7:$U$7,0)),IF($F213="地位Ⅲ",INDEX(幹材積成長量!$Y$7:$AA$148,MATCH(【入力】吸収量・排出量算定シート!$H213+(T$17-$M$17),幹材積成長量!$Y$7:$Y$148,0),MATCH($G213,幹材積成長量!$Y$7:$AA$7,0)),INDEX(幹材積成長量!$V$7:$X$148,MATCH(【入力】吸収量・排出量算定シート!$H213+(T$17-$M$17),幹材積成長量!$V$7:$V$148,0),MATCH($G213,幹材積成長量!$V$7:$X$7,0)))),0)</f>
        <v>0</v>
      </c>
      <c r="U213" s="187">
        <f>IFERROR(IF($F213="地位Ⅰ",INDEX(幹材積成長量!$S$7:$U$148,MATCH(【入力】吸収量・排出量算定シート!$H213+(U$17-$M$17),幹材積成長量!$S$7:$S$148,0),MATCH($G213,幹材積成長量!$S$7:$U$7,0)),IF($F213="地位Ⅲ",INDEX(幹材積成長量!$Y$7:$AA$148,MATCH(【入力】吸収量・排出量算定シート!$H213+(U$17-$M$17),幹材積成長量!$Y$7:$Y$148,0),MATCH($G213,幹材積成長量!$Y$7:$AA$7,0)),INDEX(幹材積成長量!$V$7:$X$148,MATCH(【入力】吸収量・排出量算定シート!$H213+(U$17-$M$17),幹材積成長量!$V$7:$V$148,0),MATCH($G213,幹材積成長量!$V$7:$X$7,0)))),0)</f>
        <v>0</v>
      </c>
      <c r="V213" s="187">
        <f>IFERROR(IF($F213="地位Ⅰ",INDEX(幹材積成長量!$S$7:$U$148,MATCH(【入力】吸収量・排出量算定シート!$H213+(V$17-$M$17),幹材積成長量!$S$7:$S$148,0),MATCH($G213,幹材積成長量!$S$7:$U$7,0)),IF($F213="地位Ⅲ",INDEX(幹材積成長量!$Y$7:$AA$148,MATCH(【入力】吸収量・排出量算定シート!$H213+(V$17-$M$17),幹材積成長量!$Y$7:$Y$148,0),MATCH($G213,幹材積成長量!$Y$7:$AA$7,0)),INDEX(幹材積成長量!$V$7:$X$148,MATCH(【入力】吸収量・排出量算定シート!$H213+(V$17-$M$17),幹材積成長量!$V$7:$V$148,0),MATCH($G213,幹材積成長量!$V$7:$X$7,0)))),0)</f>
        <v>0</v>
      </c>
      <c r="W213" s="187">
        <f>IFERROR(IF($F213="地位Ⅰ",INDEX(幹材積成長量!$S$7:$U$148,MATCH(【入力】吸収量・排出量算定シート!$H213+(W$17-$M$17),幹材積成長量!$S$7:$S$148,0),MATCH($G213,幹材積成長量!$S$7:$U$7,0)),IF($F213="地位Ⅲ",INDEX(幹材積成長量!$Y$7:$AA$148,MATCH(【入力】吸収量・排出量算定シート!$H213+(W$17-$M$17),幹材積成長量!$Y$7:$Y$148,0),MATCH($G213,幹材積成長量!$Y$7:$AA$7,0)),INDEX(幹材積成長量!$V$7:$X$148,MATCH(【入力】吸収量・排出量算定シート!$H213+(W$17-$M$17),幹材積成長量!$V$7:$V$148,0),MATCH($G213,幹材積成長量!$V$7:$X$7,0)))),0)</f>
        <v>0</v>
      </c>
      <c r="X213" s="187">
        <f>IFERROR(IF($F213="地位Ⅰ",INDEX(幹材積成長量!$S$7:$U$148,MATCH(【入力】吸収量・排出量算定シート!$H213+(X$17-$M$17),幹材積成長量!$S$7:$S$148,0),MATCH($G213,幹材積成長量!$S$7:$U$7,0)),IF($F213="地位Ⅲ",INDEX(幹材積成長量!$Y$7:$AA$148,MATCH(【入力】吸収量・排出量算定シート!$H213+(X$17-$M$17),幹材積成長量!$Y$7:$Y$148,0),MATCH($G213,幹材積成長量!$Y$7:$AA$7,0)),INDEX(幹材積成長量!$V$7:$X$148,MATCH(【入力】吸収量・排出量算定シート!$H213+(X$17-$M$17),幹材積成長量!$V$7:$V$148,0),MATCH($G213,幹材積成長量!$V$7:$X$7,0)))),0)</f>
        <v>0</v>
      </c>
      <c r="Y213" s="187">
        <f>IFERROR(IF($F213="地位Ⅰ",INDEX(幹材積成長量!$S$7:$U$148,MATCH(【入力】吸収量・排出量算定シート!$H213+(Y$17-$M$17),幹材積成長量!$S$7:$S$148,0),MATCH($G213,幹材積成長量!$S$7:$U$7,0)),IF($F213="地位Ⅲ",INDEX(幹材積成長量!$Y$7:$AA$148,MATCH(【入力】吸収量・排出量算定シート!$H213+(Y$17-$M$17),幹材積成長量!$Y$7:$Y$148,0),MATCH($G213,幹材積成長量!$Y$7:$AA$7,0)),INDEX(幹材積成長量!$V$7:$X$148,MATCH(【入力】吸収量・排出量算定シート!$H213+(Y$17-$M$17),幹材積成長量!$V$7:$V$148,0),MATCH($G213,幹材積成長量!$V$7:$X$7,0)))),0)</f>
        <v>0</v>
      </c>
      <c r="Z213" s="187">
        <f>IFERROR(IF($F213="地位Ⅰ",INDEX(幹材積成長量!$S$7:$U$148,MATCH(【入力】吸収量・排出量算定シート!$H213+(Z$17-$M$17),幹材積成長量!$S$7:$S$148,0),MATCH($G213,幹材積成長量!$S$7:$U$7,0)),IF($F213="地位Ⅲ",INDEX(幹材積成長量!$Y$7:$AA$148,MATCH(【入力】吸収量・排出量算定シート!$H213+(Z$17-$M$17),幹材積成長量!$Y$7:$Y$148,0),MATCH($G213,幹材積成長量!$Y$7:$AA$7,0)),INDEX(幹材積成長量!$V$7:$X$148,MATCH(【入力】吸収量・排出量算定シート!$H213+(Z$17-$M$17),幹材積成長量!$V$7:$V$148,0),MATCH($G213,幹材積成長量!$V$7:$X$7,0)))),0)</f>
        <v>0</v>
      </c>
      <c r="AA213" s="187">
        <f>IFERROR(IF($F213="地位Ⅰ",INDEX(幹材積成長量!$S$7:$U$148,MATCH(【入力】吸収量・排出量算定シート!$H213+(AA$17-$M$17),幹材積成長量!$S$7:$S$148,0),MATCH($G213,幹材積成長量!$S$7:$U$7,0)),IF($F213="地位Ⅲ",INDEX(幹材積成長量!$Y$7:$AA$148,MATCH(【入力】吸収量・排出量算定シート!$H213+(AA$17-$M$17),幹材積成長量!$Y$7:$Y$148,0),MATCH($G213,幹材積成長量!$Y$7:$AA$7,0)),INDEX(幹材積成長量!$V$7:$X$148,MATCH(【入力】吸収量・排出量算定シート!$H213+(AA$17-$M$17),幹材積成長量!$V$7:$V$148,0),MATCH($G213,幹材積成長量!$V$7:$X$7,0)))),0)</f>
        <v>0</v>
      </c>
      <c r="AB213" s="187">
        <f>IFERROR(IF($F213="地位Ⅰ",INDEX(幹材積成長量!$S$7:$U$148,MATCH(【入力】吸収量・排出量算定シート!$H213+(AB$17-$M$17),幹材積成長量!$S$7:$S$148,0),MATCH($G213,幹材積成長量!$S$7:$U$7,0)),IF($F213="地位Ⅲ",INDEX(幹材積成長量!$Y$7:$AA$148,MATCH(【入力】吸収量・排出量算定シート!$H213+(AB$17-$M$17),幹材積成長量!$Y$7:$Y$148,0),MATCH($G213,幹材積成長量!$Y$7:$AA$7,0)),INDEX(幹材積成長量!$V$7:$X$148,MATCH(【入力】吸収量・排出量算定シート!$H213+(AB$17-$M$17),幹材積成長量!$V$7:$V$148,0),MATCH($G213,幹材積成長量!$V$7:$X$7,0)))),0)</f>
        <v>0</v>
      </c>
      <c r="AC213" s="187">
        <f>IFERROR(IF($F213="地位Ⅰ",INDEX(幹材積成長量!$S$7:$U$148,MATCH(【入力】吸収量・排出量算定シート!$H213+(AC$17-$M$17),幹材積成長量!$S$7:$S$148,0),MATCH($G213,幹材積成長量!$S$7:$U$7,0)),IF($F213="地位Ⅲ",INDEX(幹材積成長量!$Y$7:$AA$148,MATCH(【入力】吸収量・排出量算定シート!$H213+(AC$17-$M$17),幹材積成長量!$Y$7:$Y$148,0),MATCH($G213,幹材積成長量!$Y$7:$AA$7,0)),INDEX(幹材積成長量!$V$7:$X$148,MATCH(【入力】吸収量・排出量算定シート!$H213+(AC$17-$M$17),幹材積成長量!$V$7:$V$148,0),MATCH($G213,幹材積成長量!$V$7:$X$7,0)))),0)</f>
        <v>0</v>
      </c>
      <c r="AD213" s="2">
        <f>IFERROR(INDEX('BEF（拡大係数）'!$A$4:$AO$154,MATCH(【入力】吸収量・排出量算定シート!$H213,'BEF（拡大係数）'!$A$4:$A$154,0),MATCH($G213,'BEF（拡大係数）'!$A$4:$AO$4,0)),0)</f>
        <v>0</v>
      </c>
      <c r="AE213" s="2">
        <f>IFERROR(INDEX('BEF（拡大係数）'!$A$4:$AO$154,MATCH(【入力】吸収量・排出量算定シート!$H213,'BEF（拡大係数）'!$A$4:$A$154,0),MATCH($G213,'BEF（拡大係数）'!$A$4:$AO$4,0)),0)</f>
        <v>0</v>
      </c>
      <c r="AF213" s="2">
        <f>IFERROR(INDEX('BEF（拡大係数）'!$A$4:$AO$154,MATCH(【入力】吸収量・排出量算定シート!$H213,'BEF（拡大係数）'!$A$4:$A$154,0),MATCH($G213,'BEF（拡大係数）'!$A$4:$AO$4,0)),0)</f>
        <v>0</v>
      </c>
      <c r="AG213" s="2">
        <f>IFERROR(INDEX('BEF（拡大係数）'!$A$4:$AO$154,MATCH(【入力】吸収量・排出量算定シート!$H213,'BEF（拡大係数）'!$A$4:$A$154,0),MATCH($G213,'BEF（拡大係数）'!$A$4:$AO$4,0)),0)</f>
        <v>0</v>
      </c>
      <c r="AH213" s="2">
        <f>IFERROR(INDEX('BEF（拡大係数）'!$A$4:$AO$154,MATCH(【入力】吸収量・排出量算定シート!$H213,'BEF（拡大係数）'!$A$4:$A$154,0),MATCH($G213,'BEF（拡大係数）'!$A$4:$AO$4,0)),0)</f>
        <v>0</v>
      </c>
      <c r="AI213" s="2">
        <f>IFERROR(INDEX('BEF（拡大係数）'!$A$4:$AO$154,MATCH(【入力】吸収量・排出量算定シート!$H213,'BEF（拡大係数）'!$A$4:$A$154,0),MATCH($G213,'BEF（拡大係数）'!$A$4:$AO$4,0)),0)</f>
        <v>0</v>
      </c>
      <c r="AJ213" s="2">
        <f>IFERROR(INDEX('BEF（拡大係数）'!$A$4:$AO$154,MATCH(【入力】吸収量・排出量算定シート!$H213,'BEF（拡大係数）'!$A$4:$A$154,0),MATCH($G213,'BEF（拡大係数）'!$A$4:$AO$4,0)),0)</f>
        <v>0</v>
      </c>
      <c r="AK213" s="2">
        <f>IFERROR(INDEX('BEF（拡大係数）'!$A$4:$AO$154,MATCH(【入力】吸収量・排出量算定シート!$H213,'BEF（拡大係数）'!$A$4:$A$154,0),MATCH($G213,'BEF（拡大係数）'!$A$4:$AO$4,0)),0)</f>
        <v>0</v>
      </c>
      <c r="AL213" s="2">
        <f>IFERROR(INDEX('BEF（拡大係数）'!$A$4:$AO$154,MATCH(【入力】吸収量・排出量算定シート!$H213,'BEF（拡大係数）'!$A$4:$A$154,0),MATCH($G213,'BEF（拡大係数）'!$A$4:$AO$4,0)),0)</f>
        <v>0</v>
      </c>
      <c r="AM213" s="2">
        <f>IFERROR(INDEX('BEF（拡大係数）'!$A$4:$AO$154,MATCH(【入力】吸収量・排出量算定シート!$H213,'BEF（拡大係数）'!$A$4:$A$154,0),MATCH($G213,'BEF（拡大係数）'!$A$4:$AO$4,0)),0)</f>
        <v>0</v>
      </c>
      <c r="AN213" s="2">
        <f>IFERROR(INDEX('BEF（拡大係数）'!$A$4:$AO$154,MATCH(【入力】吸収量・排出量算定シート!$H213,'BEF（拡大係数）'!$A$4:$A$154,0),MATCH($G213,'BEF（拡大係数）'!$A$4:$AO$4,0)),0)</f>
        <v>0</v>
      </c>
      <c r="AO213" s="2">
        <f>IFERROR(INDEX('BEF（拡大係数）'!$A$4:$AO$154,MATCH(【入力】吸収量・排出量算定シート!$H213,'BEF（拡大係数）'!$A$4:$A$154,0),MATCH($G213,'BEF（拡大係数）'!$A$4:$AO$4,0)),0)</f>
        <v>0</v>
      </c>
      <c r="AP213" s="2">
        <f>IFERROR(INDEX('BEF（拡大係数）'!$A$4:$AO$154,MATCH(【入力】吸収量・排出量算定シート!$H213,'BEF（拡大係数）'!$A$4:$A$154,0),MATCH($G213,'BEF（拡大係数）'!$A$4:$AO$4,0)),0)</f>
        <v>0</v>
      </c>
      <c r="AQ213" s="2">
        <f>IFERROR(INDEX('BEF（拡大係数）'!$A$4:$AO$154,MATCH(【入力】吸収量・排出量算定シート!$H213,'BEF（拡大係数）'!$A$4:$A$154,0),MATCH($G213,'BEF（拡大係数）'!$A$4:$AO$4,0)),0)</f>
        <v>0</v>
      </c>
      <c r="AR213" s="2">
        <f>IFERROR(INDEX('BEF（拡大係数）'!$A$4:$AO$154,MATCH(【入力】吸収量・排出量算定シート!$H213,'BEF（拡大係数）'!$A$4:$A$154,0),MATCH($G213,'BEF（拡大係数）'!$A$4:$AO$4,0)),0)</f>
        <v>0</v>
      </c>
      <c r="AS213" s="2">
        <f>IFERROR(INDEX('BEF（拡大係数）'!$A$4:$AO$154,MATCH(【入力】吸収量・排出量算定シート!$H213,'BEF（拡大係数）'!$A$4:$A$154,0),MATCH($G213,'BEF（拡大係数）'!$A$4:$AO$4,0)),0)</f>
        <v>0</v>
      </c>
      <c r="AT213" s="2">
        <f>IFERROR(INDEX('BEF（拡大係数）'!$A$4:$AO$154,MATCH(【入力】吸収量・排出量算定シート!$H213,'BEF（拡大係数）'!$A$4:$A$154,0),MATCH($G213,'BEF（拡大係数）'!$A$4:$AO$4,0)),0)</f>
        <v>0</v>
      </c>
      <c r="AU213" s="2">
        <f>IFERROR(VLOOKUP($G213,パラメータ_オリジナル!$B$6:$G$45,4,FALSE),0)</f>
        <v>0</v>
      </c>
      <c r="AV213" s="2">
        <f>IFERROR(VLOOKUP($G213,パラメータ_オリジナル!$B$6:$G$45,5,FALSE),0)</f>
        <v>0</v>
      </c>
      <c r="AW213" s="2">
        <f>IFERROR(VLOOKUP($G213,パラメータ_オリジナル!$B$6:$G$45,6,FALSE),0)</f>
        <v>0</v>
      </c>
      <c r="AX213" s="125">
        <f t="shared" si="318"/>
        <v>0</v>
      </c>
      <c r="AY213" s="125">
        <f t="shared" si="319"/>
        <v>0</v>
      </c>
      <c r="AZ213" s="125">
        <f t="shared" si="320"/>
        <v>0</v>
      </c>
      <c r="BA213" s="125">
        <f t="shared" si="321"/>
        <v>0</v>
      </c>
      <c r="BB213" s="125">
        <f t="shared" si="322"/>
        <v>0</v>
      </c>
      <c r="BC213" s="125">
        <f t="shared" si="323"/>
        <v>0</v>
      </c>
      <c r="BD213" s="125">
        <f t="shared" si="324"/>
        <v>0</v>
      </c>
      <c r="BE213" s="125">
        <f t="shared" si="325"/>
        <v>0</v>
      </c>
      <c r="BF213" s="125">
        <f t="shared" si="326"/>
        <v>0</v>
      </c>
      <c r="BG213" s="125">
        <f t="shared" si="327"/>
        <v>0</v>
      </c>
      <c r="BH213" s="125">
        <f t="shared" si="328"/>
        <v>0</v>
      </c>
      <c r="BI213" s="125">
        <f t="shared" si="329"/>
        <v>0</v>
      </c>
      <c r="BJ213" s="125">
        <f t="shared" si="330"/>
        <v>0</v>
      </c>
      <c r="BK213" s="125">
        <f t="shared" si="331"/>
        <v>0</v>
      </c>
      <c r="BL213" s="125">
        <f t="shared" si="332"/>
        <v>0</v>
      </c>
      <c r="BM213" s="125">
        <f t="shared" si="333"/>
        <v>0</v>
      </c>
      <c r="BN213" s="125">
        <f t="shared" si="334"/>
        <v>0</v>
      </c>
      <c r="BO213" s="125">
        <f t="shared" si="335"/>
        <v>0</v>
      </c>
      <c r="BP213" s="125">
        <f t="shared" si="336"/>
        <v>0</v>
      </c>
      <c r="BQ213" s="125">
        <f t="shared" si="337"/>
        <v>0</v>
      </c>
      <c r="BR213" s="125">
        <f t="shared" si="338"/>
        <v>0</v>
      </c>
      <c r="BS213" s="125">
        <f t="shared" si="339"/>
        <v>0</v>
      </c>
      <c r="BT213" s="125">
        <f t="shared" si="340"/>
        <v>0</v>
      </c>
      <c r="BU213" s="125">
        <f t="shared" si="341"/>
        <v>0</v>
      </c>
      <c r="BV213" s="125">
        <f t="shared" si="342"/>
        <v>0</v>
      </c>
      <c r="BW213" s="125">
        <f t="shared" si="343"/>
        <v>0</v>
      </c>
      <c r="BX213" s="125">
        <f t="shared" si="344"/>
        <v>0</v>
      </c>
      <c r="BY213" s="125">
        <f t="shared" si="345"/>
        <v>0</v>
      </c>
      <c r="BZ213" s="125">
        <f t="shared" si="346"/>
        <v>0</v>
      </c>
      <c r="CA213" s="125">
        <f t="shared" si="347"/>
        <v>0</v>
      </c>
      <c r="CB213" s="125">
        <f t="shared" si="348"/>
        <v>0</v>
      </c>
      <c r="CC213" s="125">
        <f t="shared" si="349"/>
        <v>0</v>
      </c>
      <c r="CD213" s="125">
        <f t="shared" si="350"/>
        <v>0</v>
      </c>
      <c r="CE213" s="125">
        <f t="shared" si="351"/>
        <v>0</v>
      </c>
      <c r="CF213" s="2">
        <f>IFERROR(IF($F213="地位Ⅰ",INDEX(幹材積成長量!$I$7:$K$148,MATCH((【入力】吸収量・排出量算定シート!$H213+(【入力】吸収量・排出量算定シート!CF$17-【入力】吸収量・排出量算定シート!$CF$17)),幹材積成長量!$I$7:$I$148,0),MATCH(【入力】吸収量・排出量算定シート!$G213,幹材積成長量!$I$7:$K$7,0)),IF($F213="地位Ⅲ",INDEX(幹材積成長量!$O$7:$Q$148,MATCH((【入力】吸収量・排出量算定シート!$H213+(【入力】吸収量・排出量算定シート!CF$17-【入力】吸収量・排出量算定シート!$CF$17)),幹材積成長量!$O$7:$O$148,0),MATCH(【入力】吸収量・排出量算定シート!$G213,幹材積成長量!$O$7:$Q$7,0)),INDEX(幹材積成長量!$L$7:$N$148,MATCH((【入力】吸収量・排出量算定シート!$H213+(【入力】吸収量・排出量算定シート!CF$17-【入力】吸収量・排出量算定シート!$CF$17)),幹材積成長量!$L$7:$L$148,0),MATCH(【入力】吸収量・排出量算定シート!$G213,幹材積成長量!$L$7:$N$7,0)))),0)</f>
        <v>0</v>
      </c>
      <c r="CG213" s="2">
        <f>IFERROR(IF($F213="地位Ⅰ",INDEX(幹材積成長量!$I$7:$K$148,MATCH((【入力】吸収量・排出量算定シート!$H213+(【入力】吸収量・排出量算定シート!CG$17-【入力】吸収量・排出量算定シート!$CF$17)),幹材積成長量!$I$7:$I$148,0),MATCH(【入力】吸収量・排出量算定シート!$G213,幹材積成長量!$I$7:$K$7,0)),IF($F213="地位Ⅲ",INDEX(幹材積成長量!$O$7:$Q$148,MATCH((【入力】吸収量・排出量算定シート!$H213+(【入力】吸収量・排出量算定シート!CG$17-【入力】吸収量・排出量算定シート!$CF$17)),幹材積成長量!$O$7:$O$148,0),MATCH(【入力】吸収量・排出量算定シート!$G213,幹材積成長量!$O$7:$Q$7,0)),INDEX(幹材積成長量!$L$7:$N$148,MATCH((【入力】吸収量・排出量算定シート!$H213+(【入力】吸収量・排出量算定シート!CG$17-【入力】吸収量・排出量算定シート!$CF$17)),幹材積成長量!$L$7:$L$148,0),MATCH(【入力】吸収量・排出量算定シート!$G213,幹材積成長量!$L$7:$N$7,0)))),0)</f>
        <v>0</v>
      </c>
      <c r="CH213" s="2">
        <f>IFERROR(IF($F213="地位Ⅰ",INDEX(幹材積成長量!$I$7:$K$148,MATCH((【入力】吸収量・排出量算定シート!$H213+(【入力】吸収量・排出量算定シート!CH$17-【入力】吸収量・排出量算定シート!$CF$17)),幹材積成長量!$I$7:$I$148,0),MATCH(【入力】吸収量・排出量算定シート!$G213,幹材積成長量!$I$7:$K$7,0)),IF($F213="地位Ⅲ",INDEX(幹材積成長量!$O$7:$Q$148,MATCH((【入力】吸収量・排出量算定シート!$H213+(【入力】吸収量・排出量算定シート!CH$17-【入力】吸収量・排出量算定シート!$CF$17)),幹材積成長量!$O$7:$O$148,0),MATCH(【入力】吸収量・排出量算定シート!$G213,幹材積成長量!$O$7:$Q$7,0)),INDEX(幹材積成長量!$L$7:$N$148,MATCH((【入力】吸収量・排出量算定シート!$H213+(【入力】吸収量・排出量算定シート!CH$17-【入力】吸収量・排出量算定シート!$CF$17)),幹材積成長量!$L$7:$L$148,0),MATCH(【入力】吸収量・排出量算定シート!$G213,幹材積成長量!$L$7:$N$7,0)))),0)</f>
        <v>0</v>
      </c>
      <c r="CI213" s="2">
        <f>IFERROR(IF($F213="地位Ⅰ",INDEX(幹材積成長量!$I$7:$K$148,MATCH((【入力】吸収量・排出量算定シート!$H213+(【入力】吸収量・排出量算定シート!CI$17-【入力】吸収量・排出量算定シート!$CF$17)),幹材積成長量!$I$7:$I$148,0),MATCH(【入力】吸収量・排出量算定シート!$G213,幹材積成長量!$I$7:$K$7,0)),IF($F213="地位Ⅲ",INDEX(幹材積成長量!$O$7:$Q$148,MATCH((【入力】吸収量・排出量算定シート!$H213+(【入力】吸収量・排出量算定シート!CI$17-【入力】吸収量・排出量算定シート!$CF$17)),幹材積成長量!$O$7:$O$148,0),MATCH(【入力】吸収量・排出量算定シート!$G213,幹材積成長量!$O$7:$Q$7,0)),INDEX(幹材積成長量!$L$7:$N$148,MATCH((【入力】吸収量・排出量算定シート!$H213+(【入力】吸収量・排出量算定シート!CI$17-【入力】吸収量・排出量算定シート!$CF$17)),幹材積成長量!$L$7:$L$148,0),MATCH(【入力】吸収量・排出量算定シート!$G213,幹材積成長量!$L$7:$N$7,0)))),0)</f>
        <v>0</v>
      </c>
      <c r="CJ213" s="2">
        <f>IFERROR(IF($F213="地位Ⅰ",INDEX(幹材積成長量!$I$7:$K$148,MATCH((【入力】吸収量・排出量算定シート!$H213+(【入力】吸収量・排出量算定シート!CJ$17-【入力】吸収量・排出量算定シート!$CF$17)),幹材積成長量!$I$7:$I$148,0),MATCH(【入力】吸収量・排出量算定シート!$G213,幹材積成長量!$I$7:$K$7,0)),IF($F213="地位Ⅲ",INDEX(幹材積成長量!$O$7:$Q$148,MATCH((【入力】吸収量・排出量算定シート!$H213+(【入力】吸収量・排出量算定シート!CJ$17-【入力】吸収量・排出量算定シート!$CF$17)),幹材積成長量!$O$7:$O$148,0),MATCH(【入力】吸収量・排出量算定シート!$G213,幹材積成長量!$O$7:$Q$7,0)),INDEX(幹材積成長量!$L$7:$N$148,MATCH((【入力】吸収量・排出量算定シート!$H213+(【入力】吸収量・排出量算定シート!CJ$17-【入力】吸収量・排出量算定シート!$CF$17)),幹材積成長量!$L$7:$L$148,0),MATCH(【入力】吸収量・排出量算定シート!$G213,幹材積成長量!$L$7:$N$7,0)))),0)</f>
        <v>0</v>
      </c>
      <c r="CK213" s="2">
        <f>IFERROR(IF($F213="地位Ⅰ",INDEX(幹材積成長量!$I$7:$K$148,MATCH((【入力】吸収量・排出量算定シート!$H213+(【入力】吸収量・排出量算定シート!CK$17-【入力】吸収量・排出量算定シート!$CF$17)),幹材積成長量!$I$7:$I$148,0),MATCH(【入力】吸収量・排出量算定シート!$G213,幹材積成長量!$I$7:$K$7,0)),IF($F213="地位Ⅲ",INDEX(幹材積成長量!$O$7:$Q$148,MATCH((【入力】吸収量・排出量算定シート!$H213+(【入力】吸収量・排出量算定シート!CK$17-【入力】吸収量・排出量算定シート!$CF$17)),幹材積成長量!$O$7:$O$148,0),MATCH(【入力】吸収量・排出量算定シート!$G213,幹材積成長量!$O$7:$Q$7,0)),INDEX(幹材積成長量!$L$7:$N$148,MATCH((【入力】吸収量・排出量算定シート!$H213+(【入力】吸収量・排出量算定シート!CK$17-【入力】吸収量・排出量算定シート!$CF$17)),幹材積成長量!$L$7:$L$148,0),MATCH(【入力】吸収量・排出量算定シート!$G213,幹材積成長量!$L$7:$N$7,0)))),0)</f>
        <v>0</v>
      </c>
      <c r="CL213" s="2">
        <f>IFERROR(IF($F213="地位Ⅰ",INDEX(幹材積成長量!$I$7:$K$148,MATCH((【入力】吸収量・排出量算定シート!$H213+(【入力】吸収量・排出量算定シート!CL$17-【入力】吸収量・排出量算定シート!$CF$17)),幹材積成長量!$I$7:$I$148,0),MATCH(【入力】吸収量・排出量算定シート!$G213,幹材積成長量!$I$7:$K$7,0)),IF($F213="地位Ⅲ",INDEX(幹材積成長量!$O$7:$Q$148,MATCH((【入力】吸収量・排出量算定シート!$H213+(【入力】吸収量・排出量算定シート!CL$17-【入力】吸収量・排出量算定シート!$CF$17)),幹材積成長量!$O$7:$O$148,0),MATCH(【入力】吸収量・排出量算定シート!$G213,幹材積成長量!$O$7:$Q$7,0)),INDEX(幹材積成長量!$L$7:$N$148,MATCH((【入力】吸収量・排出量算定シート!$H213+(【入力】吸収量・排出量算定シート!CL$17-【入力】吸収量・排出量算定シート!$CF$17)),幹材積成長量!$L$7:$L$148,0),MATCH(【入力】吸収量・排出量算定シート!$G213,幹材積成長量!$L$7:$N$7,0)))),0)</f>
        <v>0</v>
      </c>
      <c r="CM213" s="2">
        <f>IFERROR(IF($F213="地位Ⅰ",INDEX(幹材積成長量!$I$7:$K$148,MATCH((【入力】吸収量・排出量算定シート!$H213+(【入力】吸収量・排出量算定シート!CM$17-【入力】吸収量・排出量算定シート!$CF$17)),幹材積成長量!$I$7:$I$148,0),MATCH(【入力】吸収量・排出量算定シート!$G213,幹材積成長量!$I$7:$K$7,0)),IF($F213="地位Ⅲ",INDEX(幹材積成長量!$O$7:$Q$148,MATCH((【入力】吸収量・排出量算定シート!$H213+(【入力】吸収量・排出量算定シート!CM$17-【入力】吸収量・排出量算定シート!$CF$17)),幹材積成長量!$O$7:$O$148,0),MATCH(【入力】吸収量・排出量算定シート!$G213,幹材積成長量!$O$7:$Q$7,0)),INDEX(幹材積成長量!$L$7:$N$148,MATCH((【入力】吸収量・排出量算定シート!$H213+(【入力】吸収量・排出量算定シート!CM$17-【入力】吸収量・排出量算定シート!$CF$17)),幹材積成長量!$L$7:$L$148,0),MATCH(【入力】吸収量・排出量算定シート!$G213,幹材積成長量!$L$7:$N$7,0)))),0)</f>
        <v>0</v>
      </c>
      <c r="CN213" s="2">
        <f>IFERROR(IF($F213="地位Ⅰ",INDEX(幹材積成長量!$I$7:$K$148,MATCH((【入力】吸収量・排出量算定シート!$H213+(【入力】吸収量・排出量算定シート!CN$17-【入力】吸収量・排出量算定シート!$CF$17)),幹材積成長量!$I$7:$I$148,0),MATCH(【入力】吸収量・排出量算定シート!$G213,幹材積成長量!$I$7:$K$7,0)),IF($F213="地位Ⅲ",INDEX(幹材積成長量!$O$7:$Q$148,MATCH((【入力】吸収量・排出量算定シート!$H213+(【入力】吸収量・排出量算定シート!CN$17-【入力】吸収量・排出量算定シート!$CF$17)),幹材積成長量!$O$7:$O$148,0),MATCH(【入力】吸収量・排出量算定シート!$G213,幹材積成長量!$O$7:$Q$7,0)),INDEX(幹材積成長量!$L$7:$N$148,MATCH((【入力】吸収量・排出量算定シート!$H213+(【入力】吸収量・排出量算定シート!CN$17-【入力】吸収量・排出量算定シート!$CF$17)),幹材積成長量!$L$7:$L$148,0),MATCH(【入力】吸収量・排出量算定シート!$G213,幹材積成長量!$L$7:$N$7,0)))),0)</f>
        <v>0</v>
      </c>
      <c r="CO213" s="2">
        <f>IFERROR(IF($F213="地位Ⅰ",INDEX(幹材積成長量!$I$7:$K$148,MATCH((【入力】吸収量・排出量算定シート!$H213+(【入力】吸収量・排出量算定シート!CO$17-【入力】吸収量・排出量算定シート!$CF$17)),幹材積成長量!$I$7:$I$148,0),MATCH(【入力】吸収量・排出量算定シート!$G213,幹材積成長量!$I$7:$K$7,0)),IF($F213="地位Ⅲ",INDEX(幹材積成長量!$O$7:$Q$148,MATCH((【入力】吸収量・排出量算定シート!$H213+(【入力】吸収量・排出量算定シート!CO$17-【入力】吸収量・排出量算定シート!$CF$17)),幹材積成長量!$O$7:$O$148,0),MATCH(【入力】吸収量・排出量算定シート!$G213,幹材積成長量!$O$7:$Q$7,0)),INDEX(幹材積成長量!$L$7:$N$148,MATCH((【入力】吸収量・排出量算定シート!$H213+(【入力】吸収量・排出量算定シート!CO$17-【入力】吸収量・排出量算定シート!$CF$17)),幹材積成長量!$L$7:$L$148,0),MATCH(【入力】吸収量・排出量算定シート!$G213,幹材積成長量!$L$7:$N$7,0)))),0)</f>
        <v>0</v>
      </c>
      <c r="CP213" s="2">
        <f>IFERROR(IF($F213="地位Ⅰ",INDEX(幹材積成長量!$I$7:$K$148,MATCH((【入力】吸収量・排出量算定シート!$H213+(【入力】吸収量・排出量算定シート!CP$17-【入力】吸収量・排出量算定シート!$CF$17)),幹材積成長量!$I$7:$I$148,0),MATCH(【入力】吸収量・排出量算定シート!$G213,幹材積成長量!$I$7:$K$7,0)),IF($F213="地位Ⅲ",INDEX(幹材積成長量!$O$7:$Q$148,MATCH((【入力】吸収量・排出量算定シート!$H213+(【入力】吸収量・排出量算定シート!CP$17-【入力】吸収量・排出量算定シート!$CF$17)),幹材積成長量!$O$7:$O$148,0),MATCH(【入力】吸収量・排出量算定シート!$G213,幹材積成長量!$O$7:$Q$7,0)),INDEX(幹材積成長量!$L$7:$N$148,MATCH((【入力】吸収量・排出量算定シート!$H213+(【入力】吸収量・排出量算定シート!CP$17-【入力】吸収量・排出量算定シート!$CF$17)),幹材積成長量!$L$7:$L$148,0),MATCH(【入力】吸収量・排出量算定シート!$G213,幹材積成長量!$L$7:$N$7,0)))),0)</f>
        <v>0</v>
      </c>
      <c r="CQ213" s="2">
        <f>IFERROR(IF($F213="地位Ⅰ",INDEX(幹材積成長量!$I$7:$K$148,MATCH((【入力】吸収量・排出量算定シート!$H213+(【入力】吸収量・排出量算定シート!CQ$17-【入力】吸収量・排出量算定シート!$CF$17)),幹材積成長量!$I$7:$I$148,0),MATCH(【入力】吸収量・排出量算定シート!$G213,幹材積成長量!$I$7:$K$7,0)),IF($F213="地位Ⅲ",INDEX(幹材積成長量!$O$7:$Q$148,MATCH((【入力】吸収量・排出量算定シート!$H213+(【入力】吸収量・排出量算定シート!CQ$17-【入力】吸収量・排出量算定シート!$CF$17)),幹材積成長量!$O$7:$O$148,0),MATCH(【入力】吸収量・排出量算定シート!$G213,幹材積成長量!$O$7:$Q$7,0)),INDEX(幹材積成長量!$L$7:$N$148,MATCH((【入力】吸収量・排出量算定シート!$H213+(【入力】吸収量・排出量算定シート!CQ$17-【入力】吸収量・排出量算定シート!$CF$17)),幹材積成長量!$L$7:$L$148,0),MATCH(【入力】吸収量・排出量算定シート!$G213,幹材積成長量!$L$7:$N$7,0)))),0)</f>
        <v>0</v>
      </c>
      <c r="CR213" s="2">
        <f>IFERROR(IF($F213="地位Ⅰ",INDEX(幹材積成長量!$I$7:$K$148,MATCH((【入力】吸収量・排出量算定シート!$H213+(【入力】吸収量・排出量算定シート!CR$17-【入力】吸収量・排出量算定シート!$CF$17)),幹材積成長量!$I$7:$I$148,0),MATCH(【入力】吸収量・排出量算定シート!$G213,幹材積成長量!$I$7:$K$7,0)),IF($F213="地位Ⅲ",INDEX(幹材積成長量!$O$7:$Q$148,MATCH((【入力】吸収量・排出量算定シート!$H213+(【入力】吸収量・排出量算定シート!CR$17-【入力】吸収量・排出量算定シート!$CF$17)),幹材積成長量!$O$7:$O$148,0),MATCH(【入力】吸収量・排出量算定シート!$G213,幹材積成長量!$O$7:$Q$7,0)),INDEX(幹材積成長量!$L$7:$N$148,MATCH((【入力】吸収量・排出量算定シート!$H213+(【入力】吸収量・排出量算定シート!CR$17-【入力】吸収量・排出量算定シート!$CF$17)),幹材積成長量!$L$7:$L$148,0),MATCH(【入力】吸収量・排出量算定シート!$G213,幹材積成長量!$L$7:$N$7,0)))),0)</f>
        <v>0</v>
      </c>
      <c r="CS213" s="2">
        <f>IFERROR(IF($F213="地位Ⅰ",INDEX(幹材積成長量!$I$7:$K$148,MATCH((【入力】吸収量・排出量算定シート!$H213+(【入力】吸収量・排出量算定シート!CS$17-【入力】吸収量・排出量算定シート!$CF$17)),幹材積成長量!$I$7:$I$148,0),MATCH(【入力】吸収量・排出量算定シート!$G213,幹材積成長量!$I$7:$K$7,0)),IF($F213="地位Ⅲ",INDEX(幹材積成長量!$O$7:$Q$148,MATCH((【入力】吸収量・排出量算定シート!$H213+(【入力】吸収量・排出量算定シート!CS$17-【入力】吸収量・排出量算定シート!$CF$17)),幹材積成長量!$O$7:$O$148,0),MATCH(【入力】吸収量・排出量算定シート!$G213,幹材積成長量!$O$7:$Q$7,0)),INDEX(幹材積成長量!$L$7:$N$148,MATCH((【入力】吸収量・排出量算定シート!$H213+(【入力】吸収量・排出量算定シート!CS$17-【入力】吸収量・排出量算定シート!$CF$17)),幹材積成長量!$L$7:$L$148,0),MATCH(【入力】吸収量・排出量算定シート!$G213,幹材積成長量!$L$7:$N$7,0)))),0)</f>
        <v>0</v>
      </c>
      <c r="CT213" s="2">
        <f>IFERROR(IF($F213="地位Ⅰ",INDEX(幹材積成長量!$I$7:$K$148,MATCH((【入力】吸収量・排出量算定シート!$H213+(【入力】吸収量・排出量算定シート!CT$17-【入力】吸収量・排出量算定シート!$CF$17)),幹材積成長量!$I$7:$I$148,0),MATCH(【入力】吸収量・排出量算定シート!$G213,幹材積成長量!$I$7:$K$7,0)),IF($F213="地位Ⅲ",INDEX(幹材積成長量!$O$7:$Q$148,MATCH((【入力】吸収量・排出量算定シート!$H213+(【入力】吸収量・排出量算定シート!CT$17-【入力】吸収量・排出量算定シート!$CF$17)),幹材積成長量!$O$7:$O$148,0),MATCH(【入力】吸収量・排出量算定シート!$G213,幹材積成長量!$O$7:$Q$7,0)),INDEX(幹材積成長量!$L$7:$N$148,MATCH((【入力】吸収量・排出量算定シート!$H213+(【入力】吸収量・排出量算定シート!CT$17-【入力】吸収量・排出量算定シート!$CF$17)),幹材積成長量!$L$7:$L$148,0),MATCH(【入力】吸収量・排出量算定シート!$G213,幹材積成長量!$L$7:$N$7,0)))),0)</f>
        <v>0</v>
      </c>
      <c r="CU213" s="2">
        <f>IFERROR(IF($F213="地位Ⅰ",INDEX(幹材積成長量!$I$7:$K$148,MATCH((【入力】吸収量・排出量算定シート!$H213+(【入力】吸収量・排出量算定シート!CU$17-【入力】吸収量・排出量算定シート!$CF$17)),幹材積成長量!$I$7:$I$148,0),MATCH(【入力】吸収量・排出量算定シート!$G213,幹材積成長量!$I$7:$K$7,0)),IF($F213="地位Ⅲ",INDEX(幹材積成長量!$O$7:$Q$148,MATCH((【入力】吸収量・排出量算定シート!$H213+(【入力】吸収量・排出量算定シート!CU$17-【入力】吸収量・排出量算定シート!$CF$17)),幹材積成長量!$O$7:$O$148,0),MATCH(【入力】吸収量・排出量算定シート!$G213,幹材積成長量!$O$7:$Q$7,0)),INDEX(幹材積成長量!$L$7:$N$148,MATCH((【入力】吸収量・排出量算定シート!$H213+(【入力】吸収量・排出量算定シート!CU$17-【入力】吸収量・排出量算定シート!$CF$17)),幹材積成長量!$L$7:$L$148,0),MATCH(【入力】吸収量・排出量算定シート!$G213,幹材積成長量!$L$7:$N$7,0)))),0)</f>
        <v>0</v>
      </c>
      <c r="CV213" s="2">
        <f>IFERROR(IF($F213="地位Ⅰ",INDEX(幹材積成長量!$I$7:$K$148,MATCH((【入力】吸収量・排出量算定シート!$H213+(【入力】吸収量・排出量算定シート!CV$17-【入力】吸収量・排出量算定シート!$CF$17)),幹材積成長量!$I$7:$I$148,0),MATCH(【入力】吸収量・排出量算定シート!$G213,幹材積成長量!$I$7:$K$7,0)),IF($F213="地位Ⅲ",INDEX(幹材積成長量!$O$7:$Q$148,MATCH((【入力】吸収量・排出量算定シート!$H213+(【入力】吸収量・排出量算定シート!CV$17-【入力】吸収量・排出量算定シート!$CF$17)),幹材積成長量!$O$7:$O$148,0),MATCH(【入力】吸収量・排出量算定シート!$G213,幹材積成長量!$O$7:$Q$7,0)),INDEX(幹材積成長量!$L$7:$N$148,MATCH((【入力】吸収量・排出量算定シート!$H213+(【入力】吸収量・排出量算定シート!CV$17-【入力】吸収量・排出量算定シート!$CF$17)),幹材積成長量!$L$7:$L$148,0),MATCH(【入力】吸収量・排出量算定シート!$G213,幹材積成長量!$L$7:$N$7,0)))),0)</f>
        <v>0</v>
      </c>
      <c r="CW213" s="2">
        <f t="shared" si="352"/>
        <v>0</v>
      </c>
      <c r="CX213" s="2">
        <f t="shared" si="353"/>
        <v>0</v>
      </c>
      <c r="CY213" s="2">
        <f t="shared" si="354"/>
        <v>0</v>
      </c>
      <c r="CZ213" s="2">
        <f t="shared" si="355"/>
        <v>0</v>
      </c>
      <c r="DA213" s="2">
        <f t="shared" si="356"/>
        <v>0</v>
      </c>
      <c r="DB213" s="2">
        <f t="shared" si="357"/>
        <v>0</v>
      </c>
      <c r="DC213" s="2">
        <f t="shared" si="358"/>
        <v>0</v>
      </c>
      <c r="DD213" s="2">
        <f t="shared" si="359"/>
        <v>0</v>
      </c>
      <c r="DE213" s="2">
        <f t="shared" si="360"/>
        <v>0</v>
      </c>
      <c r="DF213" s="2">
        <f t="shared" si="361"/>
        <v>0</v>
      </c>
      <c r="DG213" s="2">
        <f t="shared" si="362"/>
        <v>0</v>
      </c>
      <c r="DH213" s="2">
        <f t="shared" si="363"/>
        <v>0</v>
      </c>
      <c r="DI213" s="2">
        <f t="shared" si="364"/>
        <v>0</v>
      </c>
      <c r="DJ213" s="2">
        <f t="shared" si="365"/>
        <v>0</v>
      </c>
      <c r="DK213" s="2">
        <f t="shared" si="366"/>
        <v>0</v>
      </c>
      <c r="DL213" s="2">
        <f t="shared" si="367"/>
        <v>0</v>
      </c>
      <c r="DM213" s="2">
        <f t="shared" si="368"/>
        <v>0</v>
      </c>
      <c r="DN213" s="187">
        <f>IFERROR(IF($F213="地位Ⅰ",INDEX(幹材積成長量!$AE$7:$AG$14,8,MATCH(【入力】吸収量・排出量算定シート!$G213,幹材積成長量!$AE$7:$AG$7,0)),IF($F213="地位Ⅲ",INDEX(幹材積成長量!$AK$7:$AM$14,8,MATCH(【入力】吸収量・排出量算定シート!$G213,幹材積成長量!$AK$7:$AM$7,0)),INDEX(幹材積成長量!$AH$7:$AJ$14,8,MATCH(【入力】吸収量・排出量算定シート!$G213,幹材積成長量!$AH$7:$AJ$7,0)))),0)</f>
        <v>0</v>
      </c>
      <c r="DO213" s="187">
        <f>IFERROR(IF($F213="地位Ⅰ",INDEX(幹材積成長量!$AE$7:$AG$14,8,MATCH(【入力】吸収量・排出量算定シート!$G213,幹材積成長量!$AE$7:$AG$7,0)),IF($F213="地位Ⅲ",INDEX(幹材積成長量!$AK$7:$AM$14,8,MATCH(【入力】吸収量・排出量算定シート!$G213,幹材積成長量!$AK$7:$AM$7,0)),INDEX(幹材積成長量!$AH$7:$AJ$14,8,MATCH(【入力】吸収量・排出量算定シート!$G213,幹材積成長量!$AH$7:$AJ$7,0)))),0)</f>
        <v>0</v>
      </c>
      <c r="DP213" s="187">
        <f>IFERROR(IF($F213="地位Ⅰ",INDEX(幹材積成長量!$AE$7:$AG$14,8,MATCH(【入力】吸収量・排出量算定シート!$G213,幹材積成長量!$AE$7:$AG$7,0)),IF($F213="地位Ⅲ",INDEX(幹材積成長量!$AK$7:$AM$14,8,MATCH(【入力】吸収量・排出量算定シート!$G213,幹材積成長量!$AK$7:$AM$7,0)),INDEX(幹材積成長量!$AH$7:$AJ$14,8,MATCH(【入力】吸収量・排出量算定シート!$G213,幹材積成長量!$AH$7:$AJ$7,0)))),0)</f>
        <v>0</v>
      </c>
      <c r="DQ213" s="187">
        <f>IFERROR(IF($F213="地位Ⅰ",INDEX(幹材積成長量!$AE$7:$AG$14,8,MATCH(【入力】吸収量・排出量算定シート!$G213,幹材積成長量!$AE$7:$AG$7,0)),IF($F213="地位Ⅲ",INDEX(幹材積成長量!$AK$7:$AM$14,8,MATCH(【入力】吸収量・排出量算定シート!$G213,幹材積成長量!$AK$7:$AM$7,0)),INDEX(幹材積成長量!$AH$7:$AJ$14,8,MATCH(【入力】吸収量・排出量算定シート!$G213,幹材積成長量!$AH$7:$AJ$7,0)))),0)</f>
        <v>0</v>
      </c>
      <c r="DR213" s="187">
        <f>IFERROR(IF($F213="地位Ⅰ",INDEX(幹材積成長量!$AE$7:$AG$14,8,MATCH(【入力】吸収量・排出量算定シート!$G213,幹材積成長量!$AE$7:$AG$7,0)),IF($F213="地位Ⅲ",INDEX(幹材積成長量!$AK$7:$AM$14,8,MATCH(【入力】吸収量・排出量算定シート!$G213,幹材積成長量!$AK$7:$AM$7,0)),INDEX(幹材積成長量!$AH$7:$AJ$14,8,MATCH(【入力】吸収量・排出量算定シート!$G213,幹材積成長量!$AH$7:$AJ$7,0)))),0)</f>
        <v>0</v>
      </c>
      <c r="DS213" s="187">
        <f>IFERROR(IF($F213="地位Ⅰ",INDEX(幹材積成長量!$AE$7:$AG$14,8,MATCH(【入力】吸収量・排出量算定シート!$G213,幹材積成長量!$AE$7:$AG$7,0)),IF($F213="地位Ⅲ",INDEX(幹材積成長量!$AK$7:$AM$14,8,MATCH(【入力】吸収量・排出量算定シート!$G213,幹材積成長量!$AK$7:$AM$7,0)),INDEX(幹材積成長量!$AH$7:$AJ$14,8,MATCH(【入力】吸収量・排出量算定シート!$G213,幹材積成長量!$AH$7:$AJ$7,0)))),0)</f>
        <v>0</v>
      </c>
      <c r="DT213" s="187">
        <f>IFERROR(IF($F213="地位Ⅰ",INDEX(幹材積成長量!$AE$7:$AG$14,8,MATCH(【入力】吸収量・排出量算定シート!$G213,幹材積成長量!$AE$7:$AG$7,0)),IF($F213="地位Ⅲ",INDEX(幹材積成長量!$AK$7:$AM$14,8,MATCH(【入力】吸収量・排出量算定シート!$G213,幹材積成長量!$AK$7:$AM$7,0)),INDEX(幹材積成長量!$AH$7:$AJ$14,8,MATCH(【入力】吸収量・排出量算定シート!$G213,幹材積成長量!$AH$7:$AJ$7,0)))),0)</f>
        <v>0</v>
      </c>
      <c r="DU213" s="187">
        <f>IFERROR(IF($F213="地位Ⅰ",INDEX(幹材積成長量!$AE$7:$AG$14,8,MATCH(【入力】吸収量・排出量算定シート!$G213,幹材積成長量!$AE$7:$AG$7,0)),IF($F213="地位Ⅲ",INDEX(幹材積成長量!$AK$7:$AM$14,8,MATCH(【入力】吸収量・排出量算定シート!$G213,幹材積成長量!$AK$7:$AM$7,0)),INDEX(幹材積成長量!$AH$7:$AJ$14,8,MATCH(【入力】吸収量・排出量算定シート!$G213,幹材積成長量!$AH$7:$AJ$7,0)))),0)</f>
        <v>0</v>
      </c>
      <c r="DV213" s="187">
        <f>IFERROR(IF($F213="地位Ⅰ",INDEX(幹材積成長量!$AE$7:$AG$14,8,MATCH(【入力】吸収量・排出量算定シート!$G213,幹材積成長量!$AE$7:$AG$7,0)),IF($F213="地位Ⅲ",INDEX(幹材積成長量!$AK$7:$AM$14,8,MATCH(【入力】吸収量・排出量算定シート!$G213,幹材積成長量!$AK$7:$AM$7,0)),INDEX(幹材積成長量!$AH$7:$AJ$14,8,MATCH(【入力】吸収量・排出量算定シート!$G213,幹材積成長量!$AH$7:$AJ$7,0)))),0)</f>
        <v>0</v>
      </c>
      <c r="DW213" s="187">
        <f>IFERROR(IF($F213="地位Ⅰ",INDEX(幹材積成長量!$AE$7:$AG$14,8,MATCH(【入力】吸収量・排出量算定シート!$G213,幹材積成長量!$AE$7:$AG$7,0)),IF($F213="地位Ⅲ",INDEX(幹材積成長量!$AK$7:$AM$14,8,MATCH(【入力】吸収量・排出量算定シート!$G213,幹材積成長量!$AK$7:$AM$7,0)),INDEX(幹材積成長量!$AH$7:$AJ$14,8,MATCH(【入力】吸収量・排出量算定シート!$G213,幹材積成長量!$AH$7:$AJ$7,0)))),0)</f>
        <v>0</v>
      </c>
      <c r="DX213" s="187">
        <f>IFERROR(IF($F213="地位Ⅰ",INDEX(幹材積成長量!$AE$7:$AG$14,8,MATCH(【入力】吸収量・排出量算定シート!$G213,幹材積成長量!$AE$7:$AG$7,0)),IF($F213="地位Ⅲ",INDEX(幹材積成長量!$AK$7:$AM$14,8,MATCH(【入力】吸収量・排出量算定シート!$G213,幹材積成長量!$AK$7:$AM$7,0)),INDEX(幹材積成長量!$AH$7:$AJ$14,8,MATCH(【入力】吸収量・排出量算定シート!$G213,幹材積成長量!$AH$7:$AJ$7,0)))),0)</f>
        <v>0</v>
      </c>
      <c r="DY213" s="187">
        <f>IFERROR(IF($F213="地位Ⅰ",INDEX(幹材積成長量!$AE$7:$AG$14,8,MATCH(【入力】吸収量・排出量算定シート!$G213,幹材積成長量!$AE$7:$AG$7,0)),IF($F213="地位Ⅲ",INDEX(幹材積成長量!$AK$7:$AM$14,8,MATCH(【入力】吸収量・排出量算定シート!$G213,幹材積成長量!$AK$7:$AM$7,0)),INDEX(幹材積成長量!$AH$7:$AJ$14,8,MATCH(【入力】吸収量・排出量算定シート!$G213,幹材積成長量!$AH$7:$AJ$7,0)))),0)</f>
        <v>0</v>
      </c>
      <c r="DZ213" s="187">
        <f>IFERROR(IF($F213="地位Ⅰ",INDEX(幹材積成長量!$AE$7:$AG$14,8,MATCH(【入力】吸収量・排出量算定シート!$G213,幹材積成長量!$AE$7:$AG$7,0)),IF($F213="地位Ⅲ",INDEX(幹材積成長量!$AK$7:$AM$14,8,MATCH(【入力】吸収量・排出量算定シート!$G213,幹材積成長量!$AK$7:$AM$7,0)),INDEX(幹材積成長量!$AH$7:$AJ$14,8,MATCH(【入力】吸収量・排出量算定シート!$G213,幹材積成長量!$AH$7:$AJ$7,0)))),0)</f>
        <v>0</v>
      </c>
      <c r="EA213" s="187">
        <f>IFERROR(IF($F213="地位Ⅰ",INDEX(幹材積成長量!$AE$7:$AG$14,8,MATCH(【入力】吸収量・排出量算定シート!$G213,幹材積成長量!$AE$7:$AG$7,0)),IF($F213="地位Ⅲ",INDEX(幹材積成長量!$AK$7:$AM$14,8,MATCH(【入力】吸収量・排出量算定シート!$G213,幹材積成長量!$AK$7:$AM$7,0)),INDEX(幹材積成長量!$AH$7:$AJ$14,8,MATCH(【入力】吸収量・排出量算定シート!$G213,幹材積成長量!$AH$7:$AJ$7,0)))),0)</f>
        <v>0</v>
      </c>
      <c r="EB213" s="187">
        <f>IFERROR(IF($F213="地位Ⅰ",INDEX(幹材積成長量!$AE$7:$AG$14,8,MATCH(【入力】吸収量・排出量算定シート!$G213,幹材積成長量!$AE$7:$AG$7,0)),IF($F213="地位Ⅲ",INDEX(幹材積成長量!$AK$7:$AM$14,8,MATCH(【入力】吸収量・排出量算定シート!$G213,幹材積成長量!$AK$7:$AM$7,0)),INDEX(幹材積成長量!$AH$7:$AJ$14,8,MATCH(【入力】吸収量・排出量算定シート!$G213,幹材積成長量!$AH$7:$AJ$7,0)))),0)</f>
        <v>0</v>
      </c>
      <c r="EC213" s="187">
        <f>IFERROR(IF($F213="地位Ⅰ",INDEX(幹材積成長量!$AE$7:$AG$14,8,MATCH(【入力】吸収量・排出量算定シート!$G213,幹材積成長量!$AE$7:$AG$7,0)),IF($F213="地位Ⅲ",INDEX(幹材積成長量!$AK$7:$AM$14,8,MATCH(【入力】吸収量・排出量算定シート!$G213,幹材積成長量!$AK$7:$AM$7,0)),INDEX(幹材積成長量!$AH$7:$AJ$14,8,MATCH(【入力】吸収量・排出量算定シート!$G213,幹材積成長量!$AH$7:$AJ$7,0)))),0)</f>
        <v>0</v>
      </c>
      <c r="ED213" s="186">
        <f t="shared" si="369"/>
        <v>0</v>
      </c>
      <c r="EE213" s="186">
        <f t="shared" si="370"/>
        <v>0</v>
      </c>
      <c r="EF213" s="186">
        <f t="shared" si="371"/>
        <v>0</v>
      </c>
      <c r="EG213" s="186">
        <f t="shared" si="372"/>
        <v>0</v>
      </c>
      <c r="EH213" s="186">
        <f t="shared" si="373"/>
        <v>0</v>
      </c>
      <c r="EI213" s="186">
        <f t="shared" si="374"/>
        <v>0</v>
      </c>
      <c r="EJ213" s="186">
        <f t="shared" si="375"/>
        <v>0</v>
      </c>
      <c r="EK213" s="186">
        <f t="shared" si="376"/>
        <v>0</v>
      </c>
      <c r="EL213" s="186">
        <f t="shared" si="377"/>
        <v>0</v>
      </c>
      <c r="EM213" s="186">
        <f t="shared" si="378"/>
        <v>0</v>
      </c>
      <c r="EN213" s="186">
        <f t="shared" si="379"/>
        <v>0</v>
      </c>
      <c r="EO213" s="186">
        <f t="shared" si="380"/>
        <v>0</v>
      </c>
      <c r="EP213" s="186">
        <f t="shared" si="381"/>
        <v>0</v>
      </c>
      <c r="EQ213" s="186">
        <f t="shared" si="382"/>
        <v>0</v>
      </c>
      <c r="ER213" s="186">
        <f t="shared" si="383"/>
        <v>0</v>
      </c>
      <c r="ES213" s="186">
        <f t="shared" si="384"/>
        <v>0</v>
      </c>
      <c r="ET213" s="186">
        <f t="shared" si="385"/>
        <v>0</v>
      </c>
    </row>
    <row r="214" spans="2:150" x14ac:dyDescent="0.3">
      <c r="B214" s="3"/>
      <c r="C214" s="3"/>
      <c r="D214" s="3"/>
      <c r="E214" s="3"/>
      <c r="G214" s="217"/>
      <c r="J214" s="3"/>
      <c r="M214" s="187">
        <f>IFERROR(IF($F214="地位Ⅰ",INDEX(幹材積成長量!$S$7:$U$148,MATCH(【入力】吸収量・排出量算定シート!$H214+(M$17-$M$17),幹材積成長量!$S$7:$S$148,0),MATCH($G214,幹材積成長量!$S$7:$U$7,0)),IF($F214="地位Ⅲ",INDEX(幹材積成長量!$Y$7:$AA$148,MATCH(【入力】吸収量・排出量算定シート!$H214+(M$17-$M$17),幹材積成長量!$Y$7:$Y$148,0),MATCH($G214,幹材積成長量!$Y$7:$AA$7,0)),INDEX(幹材積成長量!$V$7:$X$148,MATCH(【入力】吸収量・排出量算定シート!$H214+(M$17-$M$17),幹材積成長量!$V$7:$V$148,0),MATCH($G214,幹材積成長量!$V$7:$X$7,0)))),0)</f>
        <v>0</v>
      </c>
      <c r="N214" s="187">
        <f>IFERROR(IF($F214="地位Ⅰ",INDEX(幹材積成長量!$S$7:$U$148,MATCH(【入力】吸収量・排出量算定シート!$H214+(N$17-$M$17),幹材積成長量!$S$7:$S$148,0),MATCH($G214,幹材積成長量!$S$7:$U$7,0)),IF($F214="地位Ⅲ",INDEX(幹材積成長量!$Y$7:$AA$148,MATCH(【入力】吸収量・排出量算定シート!$H214+(N$17-$M$17),幹材積成長量!$Y$7:$Y$148,0),MATCH($G214,幹材積成長量!$Y$7:$AA$7,0)),INDEX(幹材積成長量!$V$7:$X$148,MATCH(【入力】吸収量・排出量算定シート!$H214+(N$17-$M$17),幹材積成長量!$V$7:$V$148,0),MATCH($G214,幹材積成長量!$V$7:$X$7,0)))),0)</f>
        <v>0</v>
      </c>
      <c r="O214" s="187">
        <f>IFERROR(IF($F214="地位Ⅰ",INDEX(幹材積成長量!$S$7:$U$148,MATCH(【入力】吸収量・排出量算定シート!$H214+(O$17-$M$17),幹材積成長量!$S$7:$S$148,0),MATCH($G214,幹材積成長量!$S$7:$U$7,0)),IF($F214="地位Ⅲ",INDEX(幹材積成長量!$Y$7:$AA$148,MATCH(【入力】吸収量・排出量算定シート!$H214+(O$17-$M$17),幹材積成長量!$Y$7:$Y$148,0),MATCH($G214,幹材積成長量!$Y$7:$AA$7,0)),INDEX(幹材積成長量!$V$7:$X$148,MATCH(【入力】吸収量・排出量算定シート!$H214+(O$17-$M$17),幹材積成長量!$V$7:$V$148,0),MATCH($G214,幹材積成長量!$V$7:$X$7,0)))),0)</f>
        <v>0</v>
      </c>
      <c r="P214" s="187">
        <f>IFERROR(IF($F214="地位Ⅰ",INDEX(幹材積成長量!$S$7:$U$148,MATCH(【入力】吸収量・排出量算定シート!$H214+(P$17-$M$17),幹材積成長量!$S$7:$S$148,0),MATCH($G214,幹材積成長量!$S$7:$U$7,0)),IF($F214="地位Ⅲ",INDEX(幹材積成長量!$Y$7:$AA$148,MATCH(【入力】吸収量・排出量算定シート!$H214+(P$17-$M$17),幹材積成長量!$Y$7:$Y$148,0),MATCH($G214,幹材積成長量!$Y$7:$AA$7,0)),INDEX(幹材積成長量!$V$7:$X$148,MATCH(【入力】吸収量・排出量算定シート!$H214+(P$17-$M$17),幹材積成長量!$V$7:$V$148,0),MATCH($G214,幹材積成長量!$V$7:$X$7,0)))),0)</f>
        <v>0</v>
      </c>
      <c r="Q214" s="187">
        <f>IFERROR(IF($F214="地位Ⅰ",INDEX(幹材積成長量!$S$7:$U$148,MATCH(【入力】吸収量・排出量算定シート!$H214+(Q$17-$M$17),幹材積成長量!$S$7:$S$148,0),MATCH($G214,幹材積成長量!$S$7:$U$7,0)),IF($F214="地位Ⅲ",INDEX(幹材積成長量!$Y$7:$AA$148,MATCH(【入力】吸収量・排出量算定シート!$H214+(Q$17-$M$17),幹材積成長量!$Y$7:$Y$148,0),MATCH($G214,幹材積成長量!$Y$7:$AA$7,0)),INDEX(幹材積成長量!$V$7:$X$148,MATCH(【入力】吸収量・排出量算定シート!$H214+(Q$17-$M$17),幹材積成長量!$V$7:$V$148,0),MATCH($G214,幹材積成長量!$V$7:$X$7,0)))),0)</f>
        <v>0</v>
      </c>
      <c r="R214" s="187">
        <f>IFERROR(IF($F214="地位Ⅰ",INDEX(幹材積成長量!$S$7:$U$148,MATCH(【入力】吸収量・排出量算定シート!$H214+(R$17-$M$17),幹材積成長量!$S$7:$S$148,0),MATCH($G214,幹材積成長量!$S$7:$U$7,0)),IF($F214="地位Ⅲ",INDEX(幹材積成長量!$Y$7:$AA$148,MATCH(【入力】吸収量・排出量算定シート!$H214+(R$17-$M$17),幹材積成長量!$Y$7:$Y$148,0),MATCH($G214,幹材積成長量!$Y$7:$AA$7,0)),INDEX(幹材積成長量!$V$7:$X$148,MATCH(【入力】吸収量・排出量算定シート!$H214+(R$17-$M$17),幹材積成長量!$V$7:$V$148,0),MATCH($G214,幹材積成長量!$V$7:$X$7,0)))),0)</f>
        <v>0</v>
      </c>
      <c r="S214" s="187">
        <f>IFERROR(IF($F214="地位Ⅰ",INDEX(幹材積成長量!$S$7:$U$148,MATCH(【入力】吸収量・排出量算定シート!$H214+(S$17-$M$17),幹材積成長量!$S$7:$S$148,0),MATCH($G214,幹材積成長量!$S$7:$U$7,0)),IF($F214="地位Ⅲ",INDEX(幹材積成長量!$Y$7:$AA$148,MATCH(【入力】吸収量・排出量算定シート!$H214+(S$17-$M$17),幹材積成長量!$Y$7:$Y$148,0),MATCH($G214,幹材積成長量!$Y$7:$AA$7,0)),INDEX(幹材積成長量!$V$7:$X$148,MATCH(【入力】吸収量・排出量算定シート!$H214+(S$17-$M$17),幹材積成長量!$V$7:$V$148,0),MATCH($G214,幹材積成長量!$V$7:$X$7,0)))),0)</f>
        <v>0</v>
      </c>
      <c r="T214" s="187">
        <f>IFERROR(IF($F214="地位Ⅰ",INDEX(幹材積成長量!$S$7:$U$148,MATCH(【入力】吸収量・排出量算定シート!$H214+(T$17-$M$17),幹材積成長量!$S$7:$S$148,0),MATCH($G214,幹材積成長量!$S$7:$U$7,0)),IF($F214="地位Ⅲ",INDEX(幹材積成長量!$Y$7:$AA$148,MATCH(【入力】吸収量・排出量算定シート!$H214+(T$17-$M$17),幹材積成長量!$Y$7:$Y$148,0),MATCH($G214,幹材積成長量!$Y$7:$AA$7,0)),INDEX(幹材積成長量!$V$7:$X$148,MATCH(【入力】吸収量・排出量算定シート!$H214+(T$17-$M$17),幹材積成長量!$V$7:$V$148,0),MATCH($G214,幹材積成長量!$V$7:$X$7,0)))),0)</f>
        <v>0</v>
      </c>
      <c r="U214" s="187">
        <f>IFERROR(IF($F214="地位Ⅰ",INDEX(幹材積成長量!$S$7:$U$148,MATCH(【入力】吸収量・排出量算定シート!$H214+(U$17-$M$17),幹材積成長量!$S$7:$S$148,0),MATCH($G214,幹材積成長量!$S$7:$U$7,0)),IF($F214="地位Ⅲ",INDEX(幹材積成長量!$Y$7:$AA$148,MATCH(【入力】吸収量・排出量算定シート!$H214+(U$17-$M$17),幹材積成長量!$Y$7:$Y$148,0),MATCH($G214,幹材積成長量!$Y$7:$AA$7,0)),INDEX(幹材積成長量!$V$7:$X$148,MATCH(【入力】吸収量・排出量算定シート!$H214+(U$17-$M$17),幹材積成長量!$V$7:$V$148,0),MATCH($G214,幹材積成長量!$V$7:$X$7,0)))),0)</f>
        <v>0</v>
      </c>
      <c r="V214" s="187">
        <f>IFERROR(IF($F214="地位Ⅰ",INDEX(幹材積成長量!$S$7:$U$148,MATCH(【入力】吸収量・排出量算定シート!$H214+(V$17-$M$17),幹材積成長量!$S$7:$S$148,0),MATCH($G214,幹材積成長量!$S$7:$U$7,0)),IF($F214="地位Ⅲ",INDEX(幹材積成長量!$Y$7:$AA$148,MATCH(【入力】吸収量・排出量算定シート!$H214+(V$17-$M$17),幹材積成長量!$Y$7:$Y$148,0),MATCH($G214,幹材積成長量!$Y$7:$AA$7,0)),INDEX(幹材積成長量!$V$7:$X$148,MATCH(【入力】吸収量・排出量算定シート!$H214+(V$17-$M$17),幹材積成長量!$V$7:$V$148,0),MATCH($G214,幹材積成長量!$V$7:$X$7,0)))),0)</f>
        <v>0</v>
      </c>
      <c r="W214" s="187">
        <f>IFERROR(IF($F214="地位Ⅰ",INDEX(幹材積成長量!$S$7:$U$148,MATCH(【入力】吸収量・排出量算定シート!$H214+(W$17-$M$17),幹材積成長量!$S$7:$S$148,0),MATCH($G214,幹材積成長量!$S$7:$U$7,0)),IF($F214="地位Ⅲ",INDEX(幹材積成長量!$Y$7:$AA$148,MATCH(【入力】吸収量・排出量算定シート!$H214+(W$17-$M$17),幹材積成長量!$Y$7:$Y$148,0),MATCH($G214,幹材積成長量!$Y$7:$AA$7,0)),INDEX(幹材積成長量!$V$7:$X$148,MATCH(【入力】吸収量・排出量算定シート!$H214+(W$17-$M$17),幹材積成長量!$V$7:$V$148,0),MATCH($G214,幹材積成長量!$V$7:$X$7,0)))),0)</f>
        <v>0</v>
      </c>
      <c r="X214" s="187">
        <f>IFERROR(IF($F214="地位Ⅰ",INDEX(幹材積成長量!$S$7:$U$148,MATCH(【入力】吸収量・排出量算定シート!$H214+(X$17-$M$17),幹材積成長量!$S$7:$S$148,0),MATCH($G214,幹材積成長量!$S$7:$U$7,0)),IF($F214="地位Ⅲ",INDEX(幹材積成長量!$Y$7:$AA$148,MATCH(【入力】吸収量・排出量算定シート!$H214+(X$17-$M$17),幹材積成長量!$Y$7:$Y$148,0),MATCH($G214,幹材積成長量!$Y$7:$AA$7,0)),INDEX(幹材積成長量!$V$7:$X$148,MATCH(【入力】吸収量・排出量算定シート!$H214+(X$17-$M$17),幹材積成長量!$V$7:$V$148,0),MATCH($G214,幹材積成長量!$V$7:$X$7,0)))),0)</f>
        <v>0</v>
      </c>
      <c r="Y214" s="187">
        <f>IFERROR(IF($F214="地位Ⅰ",INDEX(幹材積成長量!$S$7:$U$148,MATCH(【入力】吸収量・排出量算定シート!$H214+(Y$17-$M$17),幹材積成長量!$S$7:$S$148,0),MATCH($G214,幹材積成長量!$S$7:$U$7,0)),IF($F214="地位Ⅲ",INDEX(幹材積成長量!$Y$7:$AA$148,MATCH(【入力】吸収量・排出量算定シート!$H214+(Y$17-$M$17),幹材積成長量!$Y$7:$Y$148,0),MATCH($G214,幹材積成長量!$Y$7:$AA$7,0)),INDEX(幹材積成長量!$V$7:$X$148,MATCH(【入力】吸収量・排出量算定シート!$H214+(Y$17-$M$17),幹材積成長量!$V$7:$V$148,0),MATCH($G214,幹材積成長量!$V$7:$X$7,0)))),0)</f>
        <v>0</v>
      </c>
      <c r="Z214" s="187">
        <f>IFERROR(IF($F214="地位Ⅰ",INDEX(幹材積成長量!$S$7:$U$148,MATCH(【入力】吸収量・排出量算定シート!$H214+(Z$17-$M$17),幹材積成長量!$S$7:$S$148,0),MATCH($G214,幹材積成長量!$S$7:$U$7,0)),IF($F214="地位Ⅲ",INDEX(幹材積成長量!$Y$7:$AA$148,MATCH(【入力】吸収量・排出量算定シート!$H214+(Z$17-$M$17),幹材積成長量!$Y$7:$Y$148,0),MATCH($G214,幹材積成長量!$Y$7:$AA$7,0)),INDEX(幹材積成長量!$V$7:$X$148,MATCH(【入力】吸収量・排出量算定シート!$H214+(Z$17-$M$17),幹材積成長量!$V$7:$V$148,0),MATCH($G214,幹材積成長量!$V$7:$X$7,0)))),0)</f>
        <v>0</v>
      </c>
      <c r="AA214" s="187">
        <f>IFERROR(IF($F214="地位Ⅰ",INDEX(幹材積成長量!$S$7:$U$148,MATCH(【入力】吸収量・排出量算定シート!$H214+(AA$17-$M$17),幹材積成長量!$S$7:$S$148,0),MATCH($G214,幹材積成長量!$S$7:$U$7,0)),IF($F214="地位Ⅲ",INDEX(幹材積成長量!$Y$7:$AA$148,MATCH(【入力】吸収量・排出量算定シート!$H214+(AA$17-$M$17),幹材積成長量!$Y$7:$Y$148,0),MATCH($G214,幹材積成長量!$Y$7:$AA$7,0)),INDEX(幹材積成長量!$V$7:$X$148,MATCH(【入力】吸収量・排出量算定シート!$H214+(AA$17-$M$17),幹材積成長量!$V$7:$V$148,0),MATCH($G214,幹材積成長量!$V$7:$X$7,0)))),0)</f>
        <v>0</v>
      </c>
      <c r="AB214" s="187">
        <f>IFERROR(IF($F214="地位Ⅰ",INDEX(幹材積成長量!$S$7:$U$148,MATCH(【入力】吸収量・排出量算定シート!$H214+(AB$17-$M$17),幹材積成長量!$S$7:$S$148,0),MATCH($G214,幹材積成長量!$S$7:$U$7,0)),IF($F214="地位Ⅲ",INDEX(幹材積成長量!$Y$7:$AA$148,MATCH(【入力】吸収量・排出量算定シート!$H214+(AB$17-$M$17),幹材積成長量!$Y$7:$Y$148,0),MATCH($G214,幹材積成長量!$Y$7:$AA$7,0)),INDEX(幹材積成長量!$V$7:$X$148,MATCH(【入力】吸収量・排出量算定シート!$H214+(AB$17-$M$17),幹材積成長量!$V$7:$V$148,0),MATCH($G214,幹材積成長量!$V$7:$X$7,0)))),0)</f>
        <v>0</v>
      </c>
      <c r="AC214" s="187">
        <f>IFERROR(IF($F214="地位Ⅰ",INDEX(幹材積成長量!$S$7:$U$148,MATCH(【入力】吸収量・排出量算定シート!$H214+(AC$17-$M$17),幹材積成長量!$S$7:$S$148,0),MATCH($G214,幹材積成長量!$S$7:$U$7,0)),IF($F214="地位Ⅲ",INDEX(幹材積成長量!$Y$7:$AA$148,MATCH(【入力】吸収量・排出量算定シート!$H214+(AC$17-$M$17),幹材積成長量!$Y$7:$Y$148,0),MATCH($G214,幹材積成長量!$Y$7:$AA$7,0)),INDEX(幹材積成長量!$V$7:$X$148,MATCH(【入力】吸収量・排出量算定シート!$H214+(AC$17-$M$17),幹材積成長量!$V$7:$V$148,0),MATCH($G214,幹材積成長量!$V$7:$X$7,0)))),0)</f>
        <v>0</v>
      </c>
      <c r="AD214" s="2">
        <f>IFERROR(INDEX('BEF（拡大係数）'!$A$4:$AO$154,MATCH(【入力】吸収量・排出量算定シート!$H214,'BEF（拡大係数）'!$A$4:$A$154,0),MATCH($G214,'BEF（拡大係数）'!$A$4:$AO$4,0)),0)</f>
        <v>0</v>
      </c>
      <c r="AE214" s="2">
        <f>IFERROR(INDEX('BEF（拡大係数）'!$A$4:$AO$154,MATCH(【入力】吸収量・排出量算定シート!$H214,'BEF（拡大係数）'!$A$4:$A$154,0),MATCH($G214,'BEF（拡大係数）'!$A$4:$AO$4,0)),0)</f>
        <v>0</v>
      </c>
      <c r="AF214" s="2">
        <f>IFERROR(INDEX('BEF（拡大係数）'!$A$4:$AO$154,MATCH(【入力】吸収量・排出量算定シート!$H214,'BEF（拡大係数）'!$A$4:$A$154,0),MATCH($G214,'BEF（拡大係数）'!$A$4:$AO$4,0)),0)</f>
        <v>0</v>
      </c>
      <c r="AG214" s="2">
        <f>IFERROR(INDEX('BEF（拡大係数）'!$A$4:$AO$154,MATCH(【入力】吸収量・排出量算定シート!$H214,'BEF（拡大係数）'!$A$4:$A$154,0),MATCH($G214,'BEF（拡大係数）'!$A$4:$AO$4,0)),0)</f>
        <v>0</v>
      </c>
      <c r="AH214" s="2">
        <f>IFERROR(INDEX('BEF（拡大係数）'!$A$4:$AO$154,MATCH(【入力】吸収量・排出量算定シート!$H214,'BEF（拡大係数）'!$A$4:$A$154,0),MATCH($G214,'BEF（拡大係数）'!$A$4:$AO$4,0)),0)</f>
        <v>0</v>
      </c>
      <c r="AI214" s="2">
        <f>IFERROR(INDEX('BEF（拡大係数）'!$A$4:$AO$154,MATCH(【入力】吸収量・排出量算定シート!$H214,'BEF（拡大係数）'!$A$4:$A$154,0),MATCH($G214,'BEF（拡大係数）'!$A$4:$AO$4,0)),0)</f>
        <v>0</v>
      </c>
      <c r="AJ214" s="2">
        <f>IFERROR(INDEX('BEF（拡大係数）'!$A$4:$AO$154,MATCH(【入力】吸収量・排出量算定シート!$H214,'BEF（拡大係数）'!$A$4:$A$154,0),MATCH($G214,'BEF（拡大係数）'!$A$4:$AO$4,0)),0)</f>
        <v>0</v>
      </c>
      <c r="AK214" s="2">
        <f>IFERROR(INDEX('BEF（拡大係数）'!$A$4:$AO$154,MATCH(【入力】吸収量・排出量算定シート!$H214,'BEF（拡大係数）'!$A$4:$A$154,0),MATCH($G214,'BEF（拡大係数）'!$A$4:$AO$4,0)),0)</f>
        <v>0</v>
      </c>
      <c r="AL214" s="2">
        <f>IFERROR(INDEX('BEF（拡大係数）'!$A$4:$AO$154,MATCH(【入力】吸収量・排出量算定シート!$H214,'BEF（拡大係数）'!$A$4:$A$154,0),MATCH($G214,'BEF（拡大係数）'!$A$4:$AO$4,0)),0)</f>
        <v>0</v>
      </c>
      <c r="AM214" s="2">
        <f>IFERROR(INDEX('BEF（拡大係数）'!$A$4:$AO$154,MATCH(【入力】吸収量・排出量算定シート!$H214,'BEF（拡大係数）'!$A$4:$A$154,0),MATCH($G214,'BEF（拡大係数）'!$A$4:$AO$4,0)),0)</f>
        <v>0</v>
      </c>
      <c r="AN214" s="2">
        <f>IFERROR(INDEX('BEF（拡大係数）'!$A$4:$AO$154,MATCH(【入力】吸収量・排出量算定シート!$H214,'BEF（拡大係数）'!$A$4:$A$154,0),MATCH($G214,'BEF（拡大係数）'!$A$4:$AO$4,0)),0)</f>
        <v>0</v>
      </c>
      <c r="AO214" s="2">
        <f>IFERROR(INDEX('BEF（拡大係数）'!$A$4:$AO$154,MATCH(【入力】吸収量・排出量算定シート!$H214,'BEF（拡大係数）'!$A$4:$A$154,0),MATCH($G214,'BEF（拡大係数）'!$A$4:$AO$4,0)),0)</f>
        <v>0</v>
      </c>
      <c r="AP214" s="2">
        <f>IFERROR(INDEX('BEF（拡大係数）'!$A$4:$AO$154,MATCH(【入力】吸収量・排出量算定シート!$H214,'BEF（拡大係数）'!$A$4:$A$154,0),MATCH($G214,'BEF（拡大係数）'!$A$4:$AO$4,0)),0)</f>
        <v>0</v>
      </c>
      <c r="AQ214" s="2">
        <f>IFERROR(INDEX('BEF（拡大係数）'!$A$4:$AO$154,MATCH(【入力】吸収量・排出量算定シート!$H214,'BEF（拡大係数）'!$A$4:$A$154,0),MATCH($G214,'BEF（拡大係数）'!$A$4:$AO$4,0)),0)</f>
        <v>0</v>
      </c>
      <c r="AR214" s="2">
        <f>IFERROR(INDEX('BEF（拡大係数）'!$A$4:$AO$154,MATCH(【入力】吸収量・排出量算定シート!$H214,'BEF（拡大係数）'!$A$4:$A$154,0),MATCH($G214,'BEF（拡大係数）'!$A$4:$AO$4,0)),0)</f>
        <v>0</v>
      </c>
      <c r="AS214" s="2">
        <f>IFERROR(INDEX('BEF（拡大係数）'!$A$4:$AO$154,MATCH(【入力】吸収量・排出量算定シート!$H214,'BEF（拡大係数）'!$A$4:$A$154,0),MATCH($G214,'BEF（拡大係数）'!$A$4:$AO$4,0)),0)</f>
        <v>0</v>
      </c>
      <c r="AT214" s="2">
        <f>IFERROR(INDEX('BEF（拡大係数）'!$A$4:$AO$154,MATCH(【入力】吸収量・排出量算定シート!$H214,'BEF（拡大係数）'!$A$4:$A$154,0),MATCH($G214,'BEF（拡大係数）'!$A$4:$AO$4,0)),0)</f>
        <v>0</v>
      </c>
      <c r="AU214" s="2">
        <f>IFERROR(VLOOKUP($G214,パラメータ_オリジナル!$B$6:$G$45,4,FALSE),0)</f>
        <v>0</v>
      </c>
      <c r="AV214" s="2">
        <f>IFERROR(VLOOKUP($G214,パラメータ_オリジナル!$B$6:$G$45,5,FALSE),0)</f>
        <v>0</v>
      </c>
      <c r="AW214" s="2">
        <f>IFERROR(VLOOKUP($G214,パラメータ_オリジナル!$B$6:$G$45,6,FALSE),0)</f>
        <v>0</v>
      </c>
      <c r="AX214" s="125">
        <f t="shared" si="318"/>
        <v>0</v>
      </c>
      <c r="AY214" s="125">
        <f t="shared" si="319"/>
        <v>0</v>
      </c>
      <c r="AZ214" s="125">
        <f t="shared" si="320"/>
        <v>0</v>
      </c>
      <c r="BA214" s="125">
        <f t="shared" si="321"/>
        <v>0</v>
      </c>
      <c r="BB214" s="125">
        <f t="shared" si="322"/>
        <v>0</v>
      </c>
      <c r="BC214" s="125">
        <f t="shared" si="323"/>
        <v>0</v>
      </c>
      <c r="BD214" s="125">
        <f t="shared" si="324"/>
        <v>0</v>
      </c>
      <c r="BE214" s="125">
        <f t="shared" si="325"/>
        <v>0</v>
      </c>
      <c r="BF214" s="125">
        <f t="shared" si="326"/>
        <v>0</v>
      </c>
      <c r="BG214" s="125">
        <f t="shared" si="327"/>
        <v>0</v>
      </c>
      <c r="BH214" s="125">
        <f t="shared" si="328"/>
        <v>0</v>
      </c>
      <c r="BI214" s="125">
        <f t="shared" si="329"/>
        <v>0</v>
      </c>
      <c r="BJ214" s="125">
        <f t="shared" si="330"/>
        <v>0</v>
      </c>
      <c r="BK214" s="125">
        <f t="shared" si="331"/>
        <v>0</v>
      </c>
      <c r="BL214" s="125">
        <f t="shared" si="332"/>
        <v>0</v>
      </c>
      <c r="BM214" s="125">
        <f t="shared" si="333"/>
        <v>0</v>
      </c>
      <c r="BN214" s="125">
        <f t="shared" si="334"/>
        <v>0</v>
      </c>
      <c r="BO214" s="125">
        <f t="shared" si="335"/>
        <v>0</v>
      </c>
      <c r="BP214" s="125">
        <f t="shared" si="336"/>
        <v>0</v>
      </c>
      <c r="BQ214" s="125">
        <f t="shared" si="337"/>
        <v>0</v>
      </c>
      <c r="BR214" s="125">
        <f t="shared" si="338"/>
        <v>0</v>
      </c>
      <c r="BS214" s="125">
        <f t="shared" si="339"/>
        <v>0</v>
      </c>
      <c r="BT214" s="125">
        <f t="shared" si="340"/>
        <v>0</v>
      </c>
      <c r="BU214" s="125">
        <f t="shared" si="341"/>
        <v>0</v>
      </c>
      <c r="BV214" s="125">
        <f t="shared" si="342"/>
        <v>0</v>
      </c>
      <c r="BW214" s="125">
        <f t="shared" si="343"/>
        <v>0</v>
      </c>
      <c r="BX214" s="125">
        <f t="shared" si="344"/>
        <v>0</v>
      </c>
      <c r="BY214" s="125">
        <f t="shared" si="345"/>
        <v>0</v>
      </c>
      <c r="BZ214" s="125">
        <f t="shared" si="346"/>
        <v>0</v>
      </c>
      <c r="CA214" s="125">
        <f t="shared" si="347"/>
        <v>0</v>
      </c>
      <c r="CB214" s="125">
        <f t="shared" si="348"/>
        <v>0</v>
      </c>
      <c r="CC214" s="125">
        <f t="shared" si="349"/>
        <v>0</v>
      </c>
      <c r="CD214" s="125">
        <f t="shared" si="350"/>
        <v>0</v>
      </c>
      <c r="CE214" s="125">
        <f t="shared" si="351"/>
        <v>0</v>
      </c>
      <c r="CF214" s="2">
        <f>IFERROR(IF($F214="地位Ⅰ",INDEX(幹材積成長量!$I$7:$K$148,MATCH((【入力】吸収量・排出量算定シート!$H214+(【入力】吸収量・排出量算定シート!CF$17-【入力】吸収量・排出量算定シート!$CF$17)),幹材積成長量!$I$7:$I$148,0),MATCH(【入力】吸収量・排出量算定シート!$G214,幹材積成長量!$I$7:$K$7,0)),IF($F214="地位Ⅲ",INDEX(幹材積成長量!$O$7:$Q$148,MATCH((【入力】吸収量・排出量算定シート!$H214+(【入力】吸収量・排出量算定シート!CF$17-【入力】吸収量・排出量算定シート!$CF$17)),幹材積成長量!$O$7:$O$148,0),MATCH(【入力】吸収量・排出量算定シート!$G214,幹材積成長量!$O$7:$Q$7,0)),INDEX(幹材積成長量!$L$7:$N$148,MATCH((【入力】吸収量・排出量算定シート!$H214+(【入力】吸収量・排出量算定シート!CF$17-【入力】吸収量・排出量算定シート!$CF$17)),幹材積成長量!$L$7:$L$148,0),MATCH(【入力】吸収量・排出量算定シート!$G214,幹材積成長量!$L$7:$N$7,0)))),0)</f>
        <v>0</v>
      </c>
      <c r="CG214" s="2">
        <f>IFERROR(IF($F214="地位Ⅰ",INDEX(幹材積成長量!$I$7:$K$148,MATCH((【入力】吸収量・排出量算定シート!$H214+(【入力】吸収量・排出量算定シート!CG$17-【入力】吸収量・排出量算定シート!$CF$17)),幹材積成長量!$I$7:$I$148,0),MATCH(【入力】吸収量・排出量算定シート!$G214,幹材積成長量!$I$7:$K$7,0)),IF($F214="地位Ⅲ",INDEX(幹材積成長量!$O$7:$Q$148,MATCH((【入力】吸収量・排出量算定シート!$H214+(【入力】吸収量・排出量算定シート!CG$17-【入力】吸収量・排出量算定シート!$CF$17)),幹材積成長量!$O$7:$O$148,0),MATCH(【入力】吸収量・排出量算定シート!$G214,幹材積成長量!$O$7:$Q$7,0)),INDEX(幹材積成長量!$L$7:$N$148,MATCH((【入力】吸収量・排出量算定シート!$H214+(【入力】吸収量・排出量算定シート!CG$17-【入力】吸収量・排出量算定シート!$CF$17)),幹材積成長量!$L$7:$L$148,0),MATCH(【入力】吸収量・排出量算定シート!$G214,幹材積成長量!$L$7:$N$7,0)))),0)</f>
        <v>0</v>
      </c>
      <c r="CH214" s="2">
        <f>IFERROR(IF($F214="地位Ⅰ",INDEX(幹材積成長量!$I$7:$K$148,MATCH((【入力】吸収量・排出量算定シート!$H214+(【入力】吸収量・排出量算定シート!CH$17-【入力】吸収量・排出量算定シート!$CF$17)),幹材積成長量!$I$7:$I$148,0),MATCH(【入力】吸収量・排出量算定シート!$G214,幹材積成長量!$I$7:$K$7,0)),IF($F214="地位Ⅲ",INDEX(幹材積成長量!$O$7:$Q$148,MATCH((【入力】吸収量・排出量算定シート!$H214+(【入力】吸収量・排出量算定シート!CH$17-【入力】吸収量・排出量算定シート!$CF$17)),幹材積成長量!$O$7:$O$148,0),MATCH(【入力】吸収量・排出量算定シート!$G214,幹材積成長量!$O$7:$Q$7,0)),INDEX(幹材積成長量!$L$7:$N$148,MATCH((【入力】吸収量・排出量算定シート!$H214+(【入力】吸収量・排出量算定シート!CH$17-【入力】吸収量・排出量算定シート!$CF$17)),幹材積成長量!$L$7:$L$148,0),MATCH(【入力】吸収量・排出量算定シート!$G214,幹材積成長量!$L$7:$N$7,0)))),0)</f>
        <v>0</v>
      </c>
      <c r="CI214" s="2">
        <f>IFERROR(IF($F214="地位Ⅰ",INDEX(幹材積成長量!$I$7:$K$148,MATCH((【入力】吸収量・排出量算定シート!$H214+(【入力】吸収量・排出量算定シート!CI$17-【入力】吸収量・排出量算定シート!$CF$17)),幹材積成長量!$I$7:$I$148,0),MATCH(【入力】吸収量・排出量算定シート!$G214,幹材積成長量!$I$7:$K$7,0)),IF($F214="地位Ⅲ",INDEX(幹材積成長量!$O$7:$Q$148,MATCH((【入力】吸収量・排出量算定シート!$H214+(【入力】吸収量・排出量算定シート!CI$17-【入力】吸収量・排出量算定シート!$CF$17)),幹材積成長量!$O$7:$O$148,0),MATCH(【入力】吸収量・排出量算定シート!$G214,幹材積成長量!$O$7:$Q$7,0)),INDEX(幹材積成長量!$L$7:$N$148,MATCH((【入力】吸収量・排出量算定シート!$H214+(【入力】吸収量・排出量算定シート!CI$17-【入力】吸収量・排出量算定シート!$CF$17)),幹材積成長量!$L$7:$L$148,0),MATCH(【入力】吸収量・排出量算定シート!$G214,幹材積成長量!$L$7:$N$7,0)))),0)</f>
        <v>0</v>
      </c>
      <c r="CJ214" s="2">
        <f>IFERROR(IF($F214="地位Ⅰ",INDEX(幹材積成長量!$I$7:$K$148,MATCH((【入力】吸収量・排出量算定シート!$H214+(【入力】吸収量・排出量算定シート!CJ$17-【入力】吸収量・排出量算定シート!$CF$17)),幹材積成長量!$I$7:$I$148,0),MATCH(【入力】吸収量・排出量算定シート!$G214,幹材積成長量!$I$7:$K$7,0)),IF($F214="地位Ⅲ",INDEX(幹材積成長量!$O$7:$Q$148,MATCH((【入力】吸収量・排出量算定シート!$H214+(【入力】吸収量・排出量算定シート!CJ$17-【入力】吸収量・排出量算定シート!$CF$17)),幹材積成長量!$O$7:$O$148,0),MATCH(【入力】吸収量・排出量算定シート!$G214,幹材積成長量!$O$7:$Q$7,0)),INDEX(幹材積成長量!$L$7:$N$148,MATCH((【入力】吸収量・排出量算定シート!$H214+(【入力】吸収量・排出量算定シート!CJ$17-【入力】吸収量・排出量算定シート!$CF$17)),幹材積成長量!$L$7:$L$148,0),MATCH(【入力】吸収量・排出量算定シート!$G214,幹材積成長量!$L$7:$N$7,0)))),0)</f>
        <v>0</v>
      </c>
      <c r="CK214" s="2">
        <f>IFERROR(IF($F214="地位Ⅰ",INDEX(幹材積成長量!$I$7:$K$148,MATCH((【入力】吸収量・排出量算定シート!$H214+(【入力】吸収量・排出量算定シート!CK$17-【入力】吸収量・排出量算定シート!$CF$17)),幹材積成長量!$I$7:$I$148,0),MATCH(【入力】吸収量・排出量算定シート!$G214,幹材積成長量!$I$7:$K$7,0)),IF($F214="地位Ⅲ",INDEX(幹材積成長量!$O$7:$Q$148,MATCH((【入力】吸収量・排出量算定シート!$H214+(【入力】吸収量・排出量算定シート!CK$17-【入力】吸収量・排出量算定シート!$CF$17)),幹材積成長量!$O$7:$O$148,0),MATCH(【入力】吸収量・排出量算定シート!$G214,幹材積成長量!$O$7:$Q$7,0)),INDEX(幹材積成長量!$L$7:$N$148,MATCH((【入力】吸収量・排出量算定シート!$H214+(【入力】吸収量・排出量算定シート!CK$17-【入力】吸収量・排出量算定シート!$CF$17)),幹材積成長量!$L$7:$L$148,0),MATCH(【入力】吸収量・排出量算定シート!$G214,幹材積成長量!$L$7:$N$7,0)))),0)</f>
        <v>0</v>
      </c>
      <c r="CL214" s="2">
        <f>IFERROR(IF($F214="地位Ⅰ",INDEX(幹材積成長量!$I$7:$K$148,MATCH((【入力】吸収量・排出量算定シート!$H214+(【入力】吸収量・排出量算定シート!CL$17-【入力】吸収量・排出量算定シート!$CF$17)),幹材積成長量!$I$7:$I$148,0),MATCH(【入力】吸収量・排出量算定シート!$G214,幹材積成長量!$I$7:$K$7,0)),IF($F214="地位Ⅲ",INDEX(幹材積成長量!$O$7:$Q$148,MATCH((【入力】吸収量・排出量算定シート!$H214+(【入力】吸収量・排出量算定シート!CL$17-【入力】吸収量・排出量算定シート!$CF$17)),幹材積成長量!$O$7:$O$148,0),MATCH(【入力】吸収量・排出量算定シート!$G214,幹材積成長量!$O$7:$Q$7,0)),INDEX(幹材積成長量!$L$7:$N$148,MATCH((【入力】吸収量・排出量算定シート!$H214+(【入力】吸収量・排出量算定シート!CL$17-【入力】吸収量・排出量算定シート!$CF$17)),幹材積成長量!$L$7:$L$148,0),MATCH(【入力】吸収量・排出量算定シート!$G214,幹材積成長量!$L$7:$N$7,0)))),0)</f>
        <v>0</v>
      </c>
      <c r="CM214" s="2">
        <f>IFERROR(IF($F214="地位Ⅰ",INDEX(幹材積成長量!$I$7:$K$148,MATCH((【入力】吸収量・排出量算定シート!$H214+(【入力】吸収量・排出量算定シート!CM$17-【入力】吸収量・排出量算定シート!$CF$17)),幹材積成長量!$I$7:$I$148,0),MATCH(【入力】吸収量・排出量算定シート!$G214,幹材積成長量!$I$7:$K$7,0)),IF($F214="地位Ⅲ",INDEX(幹材積成長量!$O$7:$Q$148,MATCH((【入力】吸収量・排出量算定シート!$H214+(【入力】吸収量・排出量算定シート!CM$17-【入力】吸収量・排出量算定シート!$CF$17)),幹材積成長量!$O$7:$O$148,0),MATCH(【入力】吸収量・排出量算定シート!$G214,幹材積成長量!$O$7:$Q$7,0)),INDEX(幹材積成長量!$L$7:$N$148,MATCH((【入力】吸収量・排出量算定シート!$H214+(【入力】吸収量・排出量算定シート!CM$17-【入力】吸収量・排出量算定シート!$CF$17)),幹材積成長量!$L$7:$L$148,0),MATCH(【入力】吸収量・排出量算定シート!$G214,幹材積成長量!$L$7:$N$7,0)))),0)</f>
        <v>0</v>
      </c>
      <c r="CN214" s="2">
        <f>IFERROR(IF($F214="地位Ⅰ",INDEX(幹材積成長量!$I$7:$K$148,MATCH((【入力】吸収量・排出量算定シート!$H214+(【入力】吸収量・排出量算定シート!CN$17-【入力】吸収量・排出量算定シート!$CF$17)),幹材積成長量!$I$7:$I$148,0),MATCH(【入力】吸収量・排出量算定シート!$G214,幹材積成長量!$I$7:$K$7,0)),IF($F214="地位Ⅲ",INDEX(幹材積成長量!$O$7:$Q$148,MATCH((【入力】吸収量・排出量算定シート!$H214+(【入力】吸収量・排出量算定シート!CN$17-【入力】吸収量・排出量算定シート!$CF$17)),幹材積成長量!$O$7:$O$148,0),MATCH(【入力】吸収量・排出量算定シート!$G214,幹材積成長量!$O$7:$Q$7,0)),INDEX(幹材積成長量!$L$7:$N$148,MATCH((【入力】吸収量・排出量算定シート!$H214+(【入力】吸収量・排出量算定シート!CN$17-【入力】吸収量・排出量算定シート!$CF$17)),幹材積成長量!$L$7:$L$148,0),MATCH(【入力】吸収量・排出量算定シート!$G214,幹材積成長量!$L$7:$N$7,0)))),0)</f>
        <v>0</v>
      </c>
      <c r="CO214" s="2">
        <f>IFERROR(IF($F214="地位Ⅰ",INDEX(幹材積成長量!$I$7:$K$148,MATCH((【入力】吸収量・排出量算定シート!$H214+(【入力】吸収量・排出量算定シート!CO$17-【入力】吸収量・排出量算定シート!$CF$17)),幹材積成長量!$I$7:$I$148,0),MATCH(【入力】吸収量・排出量算定シート!$G214,幹材積成長量!$I$7:$K$7,0)),IF($F214="地位Ⅲ",INDEX(幹材積成長量!$O$7:$Q$148,MATCH((【入力】吸収量・排出量算定シート!$H214+(【入力】吸収量・排出量算定シート!CO$17-【入力】吸収量・排出量算定シート!$CF$17)),幹材積成長量!$O$7:$O$148,0),MATCH(【入力】吸収量・排出量算定シート!$G214,幹材積成長量!$O$7:$Q$7,0)),INDEX(幹材積成長量!$L$7:$N$148,MATCH((【入力】吸収量・排出量算定シート!$H214+(【入力】吸収量・排出量算定シート!CO$17-【入力】吸収量・排出量算定シート!$CF$17)),幹材積成長量!$L$7:$L$148,0),MATCH(【入力】吸収量・排出量算定シート!$G214,幹材積成長量!$L$7:$N$7,0)))),0)</f>
        <v>0</v>
      </c>
      <c r="CP214" s="2">
        <f>IFERROR(IF($F214="地位Ⅰ",INDEX(幹材積成長量!$I$7:$K$148,MATCH((【入力】吸収量・排出量算定シート!$H214+(【入力】吸収量・排出量算定シート!CP$17-【入力】吸収量・排出量算定シート!$CF$17)),幹材積成長量!$I$7:$I$148,0),MATCH(【入力】吸収量・排出量算定シート!$G214,幹材積成長量!$I$7:$K$7,0)),IF($F214="地位Ⅲ",INDEX(幹材積成長量!$O$7:$Q$148,MATCH((【入力】吸収量・排出量算定シート!$H214+(【入力】吸収量・排出量算定シート!CP$17-【入力】吸収量・排出量算定シート!$CF$17)),幹材積成長量!$O$7:$O$148,0),MATCH(【入力】吸収量・排出量算定シート!$G214,幹材積成長量!$O$7:$Q$7,0)),INDEX(幹材積成長量!$L$7:$N$148,MATCH((【入力】吸収量・排出量算定シート!$H214+(【入力】吸収量・排出量算定シート!CP$17-【入力】吸収量・排出量算定シート!$CF$17)),幹材積成長量!$L$7:$L$148,0),MATCH(【入力】吸収量・排出量算定シート!$G214,幹材積成長量!$L$7:$N$7,0)))),0)</f>
        <v>0</v>
      </c>
      <c r="CQ214" s="2">
        <f>IFERROR(IF($F214="地位Ⅰ",INDEX(幹材積成長量!$I$7:$K$148,MATCH((【入力】吸収量・排出量算定シート!$H214+(【入力】吸収量・排出量算定シート!CQ$17-【入力】吸収量・排出量算定シート!$CF$17)),幹材積成長量!$I$7:$I$148,0),MATCH(【入力】吸収量・排出量算定シート!$G214,幹材積成長量!$I$7:$K$7,0)),IF($F214="地位Ⅲ",INDEX(幹材積成長量!$O$7:$Q$148,MATCH((【入力】吸収量・排出量算定シート!$H214+(【入力】吸収量・排出量算定シート!CQ$17-【入力】吸収量・排出量算定シート!$CF$17)),幹材積成長量!$O$7:$O$148,0),MATCH(【入力】吸収量・排出量算定シート!$G214,幹材積成長量!$O$7:$Q$7,0)),INDEX(幹材積成長量!$L$7:$N$148,MATCH((【入力】吸収量・排出量算定シート!$H214+(【入力】吸収量・排出量算定シート!CQ$17-【入力】吸収量・排出量算定シート!$CF$17)),幹材積成長量!$L$7:$L$148,0),MATCH(【入力】吸収量・排出量算定シート!$G214,幹材積成長量!$L$7:$N$7,0)))),0)</f>
        <v>0</v>
      </c>
      <c r="CR214" s="2">
        <f>IFERROR(IF($F214="地位Ⅰ",INDEX(幹材積成長量!$I$7:$K$148,MATCH((【入力】吸収量・排出量算定シート!$H214+(【入力】吸収量・排出量算定シート!CR$17-【入力】吸収量・排出量算定シート!$CF$17)),幹材積成長量!$I$7:$I$148,0),MATCH(【入力】吸収量・排出量算定シート!$G214,幹材積成長量!$I$7:$K$7,0)),IF($F214="地位Ⅲ",INDEX(幹材積成長量!$O$7:$Q$148,MATCH((【入力】吸収量・排出量算定シート!$H214+(【入力】吸収量・排出量算定シート!CR$17-【入力】吸収量・排出量算定シート!$CF$17)),幹材積成長量!$O$7:$O$148,0),MATCH(【入力】吸収量・排出量算定シート!$G214,幹材積成長量!$O$7:$Q$7,0)),INDEX(幹材積成長量!$L$7:$N$148,MATCH((【入力】吸収量・排出量算定シート!$H214+(【入力】吸収量・排出量算定シート!CR$17-【入力】吸収量・排出量算定シート!$CF$17)),幹材積成長量!$L$7:$L$148,0),MATCH(【入力】吸収量・排出量算定シート!$G214,幹材積成長量!$L$7:$N$7,0)))),0)</f>
        <v>0</v>
      </c>
      <c r="CS214" s="2">
        <f>IFERROR(IF($F214="地位Ⅰ",INDEX(幹材積成長量!$I$7:$K$148,MATCH((【入力】吸収量・排出量算定シート!$H214+(【入力】吸収量・排出量算定シート!CS$17-【入力】吸収量・排出量算定シート!$CF$17)),幹材積成長量!$I$7:$I$148,0),MATCH(【入力】吸収量・排出量算定シート!$G214,幹材積成長量!$I$7:$K$7,0)),IF($F214="地位Ⅲ",INDEX(幹材積成長量!$O$7:$Q$148,MATCH((【入力】吸収量・排出量算定シート!$H214+(【入力】吸収量・排出量算定シート!CS$17-【入力】吸収量・排出量算定シート!$CF$17)),幹材積成長量!$O$7:$O$148,0),MATCH(【入力】吸収量・排出量算定シート!$G214,幹材積成長量!$O$7:$Q$7,0)),INDEX(幹材積成長量!$L$7:$N$148,MATCH((【入力】吸収量・排出量算定シート!$H214+(【入力】吸収量・排出量算定シート!CS$17-【入力】吸収量・排出量算定シート!$CF$17)),幹材積成長量!$L$7:$L$148,0),MATCH(【入力】吸収量・排出量算定シート!$G214,幹材積成長量!$L$7:$N$7,0)))),0)</f>
        <v>0</v>
      </c>
      <c r="CT214" s="2">
        <f>IFERROR(IF($F214="地位Ⅰ",INDEX(幹材積成長量!$I$7:$K$148,MATCH((【入力】吸収量・排出量算定シート!$H214+(【入力】吸収量・排出量算定シート!CT$17-【入力】吸収量・排出量算定シート!$CF$17)),幹材積成長量!$I$7:$I$148,0),MATCH(【入力】吸収量・排出量算定シート!$G214,幹材積成長量!$I$7:$K$7,0)),IF($F214="地位Ⅲ",INDEX(幹材積成長量!$O$7:$Q$148,MATCH((【入力】吸収量・排出量算定シート!$H214+(【入力】吸収量・排出量算定シート!CT$17-【入力】吸収量・排出量算定シート!$CF$17)),幹材積成長量!$O$7:$O$148,0),MATCH(【入力】吸収量・排出量算定シート!$G214,幹材積成長量!$O$7:$Q$7,0)),INDEX(幹材積成長量!$L$7:$N$148,MATCH((【入力】吸収量・排出量算定シート!$H214+(【入力】吸収量・排出量算定シート!CT$17-【入力】吸収量・排出量算定シート!$CF$17)),幹材積成長量!$L$7:$L$148,0),MATCH(【入力】吸収量・排出量算定シート!$G214,幹材積成長量!$L$7:$N$7,0)))),0)</f>
        <v>0</v>
      </c>
      <c r="CU214" s="2">
        <f>IFERROR(IF($F214="地位Ⅰ",INDEX(幹材積成長量!$I$7:$K$148,MATCH((【入力】吸収量・排出量算定シート!$H214+(【入力】吸収量・排出量算定シート!CU$17-【入力】吸収量・排出量算定シート!$CF$17)),幹材積成長量!$I$7:$I$148,0),MATCH(【入力】吸収量・排出量算定シート!$G214,幹材積成長量!$I$7:$K$7,0)),IF($F214="地位Ⅲ",INDEX(幹材積成長量!$O$7:$Q$148,MATCH((【入力】吸収量・排出量算定シート!$H214+(【入力】吸収量・排出量算定シート!CU$17-【入力】吸収量・排出量算定シート!$CF$17)),幹材積成長量!$O$7:$O$148,0),MATCH(【入力】吸収量・排出量算定シート!$G214,幹材積成長量!$O$7:$Q$7,0)),INDEX(幹材積成長量!$L$7:$N$148,MATCH((【入力】吸収量・排出量算定シート!$H214+(【入力】吸収量・排出量算定シート!CU$17-【入力】吸収量・排出量算定シート!$CF$17)),幹材積成長量!$L$7:$L$148,0),MATCH(【入力】吸収量・排出量算定シート!$G214,幹材積成長量!$L$7:$N$7,0)))),0)</f>
        <v>0</v>
      </c>
      <c r="CV214" s="2">
        <f>IFERROR(IF($F214="地位Ⅰ",INDEX(幹材積成長量!$I$7:$K$148,MATCH((【入力】吸収量・排出量算定シート!$H214+(【入力】吸収量・排出量算定シート!CV$17-【入力】吸収量・排出量算定シート!$CF$17)),幹材積成長量!$I$7:$I$148,0),MATCH(【入力】吸収量・排出量算定シート!$G214,幹材積成長量!$I$7:$K$7,0)),IF($F214="地位Ⅲ",INDEX(幹材積成長量!$O$7:$Q$148,MATCH((【入力】吸収量・排出量算定シート!$H214+(【入力】吸収量・排出量算定シート!CV$17-【入力】吸収量・排出量算定シート!$CF$17)),幹材積成長量!$O$7:$O$148,0),MATCH(【入力】吸収量・排出量算定シート!$G214,幹材積成長量!$O$7:$Q$7,0)),INDEX(幹材積成長量!$L$7:$N$148,MATCH((【入力】吸収量・排出量算定シート!$H214+(【入力】吸収量・排出量算定シート!CV$17-【入力】吸収量・排出量算定シート!$CF$17)),幹材積成長量!$L$7:$L$148,0),MATCH(【入力】吸収量・排出量算定シート!$G214,幹材積成長量!$L$7:$N$7,0)))),0)</f>
        <v>0</v>
      </c>
      <c r="CW214" s="2">
        <f t="shared" si="352"/>
        <v>0</v>
      </c>
      <c r="CX214" s="2">
        <f t="shared" si="353"/>
        <v>0</v>
      </c>
      <c r="CY214" s="2">
        <f t="shared" si="354"/>
        <v>0</v>
      </c>
      <c r="CZ214" s="2">
        <f t="shared" si="355"/>
        <v>0</v>
      </c>
      <c r="DA214" s="2">
        <f t="shared" si="356"/>
        <v>0</v>
      </c>
      <c r="DB214" s="2">
        <f t="shared" si="357"/>
        <v>0</v>
      </c>
      <c r="DC214" s="2">
        <f t="shared" si="358"/>
        <v>0</v>
      </c>
      <c r="DD214" s="2">
        <f t="shared" si="359"/>
        <v>0</v>
      </c>
      <c r="DE214" s="2">
        <f t="shared" si="360"/>
        <v>0</v>
      </c>
      <c r="DF214" s="2">
        <f t="shared" si="361"/>
        <v>0</v>
      </c>
      <c r="DG214" s="2">
        <f t="shared" si="362"/>
        <v>0</v>
      </c>
      <c r="DH214" s="2">
        <f t="shared" si="363"/>
        <v>0</v>
      </c>
      <c r="DI214" s="2">
        <f t="shared" si="364"/>
        <v>0</v>
      </c>
      <c r="DJ214" s="2">
        <f t="shared" si="365"/>
        <v>0</v>
      </c>
      <c r="DK214" s="2">
        <f t="shared" si="366"/>
        <v>0</v>
      </c>
      <c r="DL214" s="2">
        <f t="shared" si="367"/>
        <v>0</v>
      </c>
      <c r="DM214" s="2">
        <f t="shared" si="368"/>
        <v>0</v>
      </c>
      <c r="DN214" s="187">
        <f>IFERROR(IF($F214="地位Ⅰ",INDEX(幹材積成長量!$AE$7:$AG$14,8,MATCH(【入力】吸収量・排出量算定シート!$G214,幹材積成長量!$AE$7:$AG$7,0)),IF($F214="地位Ⅲ",INDEX(幹材積成長量!$AK$7:$AM$14,8,MATCH(【入力】吸収量・排出量算定シート!$G214,幹材積成長量!$AK$7:$AM$7,0)),INDEX(幹材積成長量!$AH$7:$AJ$14,8,MATCH(【入力】吸収量・排出量算定シート!$G214,幹材積成長量!$AH$7:$AJ$7,0)))),0)</f>
        <v>0</v>
      </c>
      <c r="DO214" s="187">
        <f>IFERROR(IF($F214="地位Ⅰ",INDEX(幹材積成長量!$AE$7:$AG$14,8,MATCH(【入力】吸収量・排出量算定シート!$G214,幹材積成長量!$AE$7:$AG$7,0)),IF($F214="地位Ⅲ",INDEX(幹材積成長量!$AK$7:$AM$14,8,MATCH(【入力】吸収量・排出量算定シート!$G214,幹材積成長量!$AK$7:$AM$7,0)),INDEX(幹材積成長量!$AH$7:$AJ$14,8,MATCH(【入力】吸収量・排出量算定シート!$G214,幹材積成長量!$AH$7:$AJ$7,0)))),0)</f>
        <v>0</v>
      </c>
      <c r="DP214" s="187">
        <f>IFERROR(IF($F214="地位Ⅰ",INDEX(幹材積成長量!$AE$7:$AG$14,8,MATCH(【入力】吸収量・排出量算定シート!$G214,幹材積成長量!$AE$7:$AG$7,0)),IF($F214="地位Ⅲ",INDEX(幹材積成長量!$AK$7:$AM$14,8,MATCH(【入力】吸収量・排出量算定シート!$G214,幹材積成長量!$AK$7:$AM$7,0)),INDEX(幹材積成長量!$AH$7:$AJ$14,8,MATCH(【入力】吸収量・排出量算定シート!$G214,幹材積成長量!$AH$7:$AJ$7,0)))),0)</f>
        <v>0</v>
      </c>
      <c r="DQ214" s="187">
        <f>IFERROR(IF($F214="地位Ⅰ",INDEX(幹材積成長量!$AE$7:$AG$14,8,MATCH(【入力】吸収量・排出量算定シート!$G214,幹材積成長量!$AE$7:$AG$7,0)),IF($F214="地位Ⅲ",INDEX(幹材積成長量!$AK$7:$AM$14,8,MATCH(【入力】吸収量・排出量算定シート!$G214,幹材積成長量!$AK$7:$AM$7,0)),INDEX(幹材積成長量!$AH$7:$AJ$14,8,MATCH(【入力】吸収量・排出量算定シート!$G214,幹材積成長量!$AH$7:$AJ$7,0)))),0)</f>
        <v>0</v>
      </c>
      <c r="DR214" s="187">
        <f>IFERROR(IF($F214="地位Ⅰ",INDEX(幹材積成長量!$AE$7:$AG$14,8,MATCH(【入力】吸収量・排出量算定シート!$G214,幹材積成長量!$AE$7:$AG$7,0)),IF($F214="地位Ⅲ",INDEX(幹材積成長量!$AK$7:$AM$14,8,MATCH(【入力】吸収量・排出量算定シート!$G214,幹材積成長量!$AK$7:$AM$7,0)),INDEX(幹材積成長量!$AH$7:$AJ$14,8,MATCH(【入力】吸収量・排出量算定シート!$G214,幹材積成長量!$AH$7:$AJ$7,0)))),0)</f>
        <v>0</v>
      </c>
      <c r="DS214" s="187">
        <f>IFERROR(IF($F214="地位Ⅰ",INDEX(幹材積成長量!$AE$7:$AG$14,8,MATCH(【入力】吸収量・排出量算定シート!$G214,幹材積成長量!$AE$7:$AG$7,0)),IF($F214="地位Ⅲ",INDEX(幹材積成長量!$AK$7:$AM$14,8,MATCH(【入力】吸収量・排出量算定シート!$G214,幹材積成長量!$AK$7:$AM$7,0)),INDEX(幹材積成長量!$AH$7:$AJ$14,8,MATCH(【入力】吸収量・排出量算定シート!$G214,幹材積成長量!$AH$7:$AJ$7,0)))),0)</f>
        <v>0</v>
      </c>
      <c r="DT214" s="187">
        <f>IFERROR(IF($F214="地位Ⅰ",INDEX(幹材積成長量!$AE$7:$AG$14,8,MATCH(【入力】吸収量・排出量算定シート!$G214,幹材積成長量!$AE$7:$AG$7,0)),IF($F214="地位Ⅲ",INDEX(幹材積成長量!$AK$7:$AM$14,8,MATCH(【入力】吸収量・排出量算定シート!$G214,幹材積成長量!$AK$7:$AM$7,0)),INDEX(幹材積成長量!$AH$7:$AJ$14,8,MATCH(【入力】吸収量・排出量算定シート!$G214,幹材積成長量!$AH$7:$AJ$7,0)))),0)</f>
        <v>0</v>
      </c>
      <c r="DU214" s="187">
        <f>IFERROR(IF($F214="地位Ⅰ",INDEX(幹材積成長量!$AE$7:$AG$14,8,MATCH(【入力】吸収量・排出量算定シート!$G214,幹材積成長量!$AE$7:$AG$7,0)),IF($F214="地位Ⅲ",INDEX(幹材積成長量!$AK$7:$AM$14,8,MATCH(【入力】吸収量・排出量算定シート!$G214,幹材積成長量!$AK$7:$AM$7,0)),INDEX(幹材積成長量!$AH$7:$AJ$14,8,MATCH(【入力】吸収量・排出量算定シート!$G214,幹材積成長量!$AH$7:$AJ$7,0)))),0)</f>
        <v>0</v>
      </c>
      <c r="DV214" s="187">
        <f>IFERROR(IF($F214="地位Ⅰ",INDEX(幹材積成長量!$AE$7:$AG$14,8,MATCH(【入力】吸収量・排出量算定シート!$G214,幹材積成長量!$AE$7:$AG$7,0)),IF($F214="地位Ⅲ",INDEX(幹材積成長量!$AK$7:$AM$14,8,MATCH(【入力】吸収量・排出量算定シート!$G214,幹材積成長量!$AK$7:$AM$7,0)),INDEX(幹材積成長量!$AH$7:$AJ$14,8,MATCH(【入力】吸収量・排出量算定シート!$G214,幹材積成長量!$AH$7:$AJ$7,0)))),0)</f>
        <v>0</v>
      </c>
      <c r="DW214" s="187">
        <f>IFERROR(IF($F214="地位Ⅰ",INDEX(幹材積成長量!$AE$7:$AG$14,8,MATCH(【入力】吸収量・排出量算定シート!$G214,幹材積成長量!$AE$7:$AG$7,0)),IF($F214="地位Ⅲ",INDEX(幹材積成長量!$AK$7:$AM$14,8,MATCH(【入力】吸収量・排出量算定シート!$G214,幹材積成長量!$AK$7:$AM$7,0)),INDEX(幹材積成長量!$AH$7:$AJ$14,8,MATCH(【入力】吸収量・排出量算定シート!$G214,幹材積成長量!$AH$7:$AJ$7,0)))),0)</f>
        <v>0</v>
      </c>
      <c r="DX214" s="187">
        <f>IFERROR(IF($F214="地位Ⅰ",INDEX(幹材積成長量!$AE$7:$AG$14,8,MATCH(【入力】吸収量・排出量算定シート!$G214,幹材積成長量!$AE$7:$AG$7,0)),IF($F214="地位Ⅲ",INDEX(幹材積成長量!$AK$7:$AM$14,8,MATCH(【入力】吸収量・排出量算定シート!$G214,幹材積成長量!$AK$7:$AM$7,0)),INDEX(幹材積成長量!$AH$7:$AJ$14,8,MATCH(【入力】吸収量・排出量算定シート!$G214,幹材積成長量!$AH$7:$AJ$7,0)))),0)</f>
        <v>0</v>
      </c>
      <c r="DY214" s="187">
        <f>IFERROR(IF($F214="地位Ⅰ",INDEX(幹材積成長量!$AE$7:$AG$14,8,MATCH(【入力】吸収量・排出量算定シート!$G214,幹材積成長量!$AE$7:$AG$7,0)),IF($F214="地位Ⅲ",INDEX(幹材積成長量!$AK$7:$AM$14,8,MATCH(【入力】吸収量・排出量算定シート!$G214,幹材積成長量!$AK$7:$AM$7,0)),INDEX(幹材積成長量!$AH$7:$AJ$14,8,MATCH(【入力】吸収量・排出量算定シート!$G214,幹材積成長量!$AH$7:$AJ$7,0)))),0)</f>
        <v>0</v>
      </c>
      <c r="DZ214" s="187">
        <f>IFERROR(IF($F214="地位Ⅰ",INDEX(幹材積成長量!$AE$7:$AG$14,8,MATCH(【入力】吸収量・排出量算定シート!$G214,幹材積成長量!$AE$7:$AG$7,0)),IF($F214="地位Ⅲ",INDEX(幹材積成長量!$AK$7:$AM$14,8,MATCH(【入力】吸収量・排出量算定シート!$G214,幹材積成長量!$AK$7:$AM$7,0)),INDEX(幹材積成長量!$AH$7:$AJ$14,8,MATCH(【入力】吸収量・排出量算定シート!$G214,幹材積成長量!$AH$7:$AJ$7,0)))),0)</f>
        <v>0</v>
      </c>
      <c r="EA214" s="187">
        <f>IFERROR(IF($F214="地位Ⅰ",INDEX(幹材積成長量!$AE$7:$AG$14,8,MATCH(【入力】吸収量・排出量算定シート!$G214,幹材積成長量!$AE$7:$AG$7,0)),IF($F214="地位Ⅲ",INDEX(幹材積成長量!$AK$7:$AM$14,8,MATCH(【入力】吸収量・排出量算定シート!$G214,幹材積成長量!$AK$7:$AM$7,0)),INDEX(幹材積成長量!$AH$7:$AJ$14,8,MATCH(【入力】吸収量・排出量算定シート!$G214,幹材積成長量!$AH$7:$AJ$7,0)))),0)</f>
        <v>0</v>
      </c>
      <c r="EB214" s="187">
        <f>IFERROR(IF($F214="地位Ⅰ",INDEX(幹材積成長量!$AE$7:$AG$14,8,MATCH(【入力】吸収量・排出量算定シート!$G214,幹材積成長量!$AE$7:$AG$7,0)),IF($F214="地位Ⅲ",INDEX(幹材積成長量!$AK$7:$AM$14,8,MATCH(【入力】吸収量・排出量算定シート!$G214,幹材積成長量!$AK$7:$AM$7,0)),INDEX(幹材積成長量!$AH$7:$AJ$14,8,MATCH(【入力】吸収量・排出量算定シート!$G214,幹材積成長量!$AH$7:$AJ$7,0)))),0)</f>
        <v>0</v>
      </c>
      <c r="EC214" s="187">
        <f>IFERROR(IF($F214="地位Ⅰ",INDEX(幹材積成長量!$AE$7:$AG$14,8,MATCH(【入力】吸収量・排出量算定シート!$G214,幹材積成長量!$AE$7:$AG$7,0)),IF($F214="地位Ⅲ",INDEX(幹材積成長量!$AK$7:$AM$14,8,MATCH(【入力】吸収量・排出量算定シート!$G214,幹材積成長量!$AK$7:$AM$7,0)),INDEX(幹材積成長量!$AH$7:$AJ$14,8,MATCH(【入力】吸収量・排出量算定シート!$G214,幹材積成長量!$AH$7:$AJ$7,0)))),0)</f>
        <v>0</v>
      </c>
      <c r="ED214" s="186">
        <f t="shared" si="369"/>
        <v>0</v>
      </c>
      <c r="EE214" s="186">
        <f t="shared" si="370"/>
        <v>0</v>
      </c>
      <c r="EF214" s="186">
        <f t="shared" si="371"/>
        <v>0</v>
      </c>
      <c r="EG214" s="186">
        <f t="shared" si="372"/>
        <v>0</v>
      </c>
      <c r="EH214" s="186">
        <f t="shared" si="373"/>
        <v>0</v>
      </c>
      <c r="EI214" s="186">
        <f t="shared" si="374"/>
        <v>0</v>
      </c>
      <c r="EJ214" s="186">
        <f t="shared" si="375"/>
        <v>0</v>
      </c>
      <c r="EK214" s="186">
        <f t="shared" si="376"/>
        <v>0</v>
      </c>
      <c r="EL214" s="186">
        <f t="shared" si="377"/>
        <v>0</v>
      </c>
      <c r="EM214" s="186">
        <f t="shared" si="378"/>
        <v>0</v>
      </c>
      <c r="EN214" s="186">
        <f t="shared" si="379"/>
        <v>0</v>
      </c>
      <c r="EO214" s="186">
        <f t="shared" si="380"/>
        <v>0</v>
      </c>
      <c r="EP214" s="186">
        <f t="shared" si="381"/>
        <v>0</v>
      </c>
      <c r="EQ214" s="186">
        <f t="shared" si="382"/>
        <v>0</v>
      </c>
      <c r="ER214" s="186">
        <f t="shared" si="383"/>
        <v>0</v>
      </c>
      <c r="ES214" s="186">
        <f t="shared" si="384"/>
        <v>0</v>
      </c>
      <c r="ET214" s="186">
        <f t="shared" si="385"/>
        <v>0</v>
      </c>
    </row>
    <row r="215" spans="2:150" x14ac:dyDescent="0.3">
      <c r="B215" s="3"/>
      <c r="C215" s="3"/>
      <c r="D215" s="3"/>
      <c r="E215" s="3"/>
      <c r="G215" s="217"/>
      <c r="J215" s="3"/>
      <c r="M215" s="187">
        <f>IFERROR(IF($F215="地位Ⅰ",INDEX(幹材積成長量!$S$7:$U$148,MATCH(【入力】吸収量・排出量算定シート!$H215+(M$17-$M$17),幹材積成長量!$S$7:$S$148,0),MATCH($G215,幹材積成長量!$S$7:$U$7,0)),IF($F215="地位Ⅲ",INDEX(幹材積成長量!$Y$7:$AA$148,MATCH(【入力】吸収量・排出量算定シート!$H215+(M$17-$M$17),幹材積成長量!$Y$7:$Y$148,0),MATCH($G215,幹材積成長量!$Y$7:$AA$7,0)),INDEX(幹材積成長量!$V$7:$X$148,MATCH(【入力】吸収量・排出量算定シート!$H215+(M$17-$M$17),幹材積成長量!$V$7:$V$148,0),MATCH($G215,幹材積成長量!$V$7:$X$7,0)))),0)</f>
        <v>0</v>
      </c>
      <c r="N215" s="187">
        <f>IFERROR(IF($F215="地位Ⅰ",INDEX(幹材積成長量!$S$7:$U$148,MATCH(【入力】吸収量・排出量算定シート!$H215+(N$17-$M$17),幹材積成長量!$S$7:$S$148,0),MATCH($G215,幹材積成長量!$S$7:$U$7,0)),IF($F215="地位Ⅲ",INDEX(幹材積成長量!$Y$7:$AA$148,MATCH(【入力】吸収量・排出量算定シート!$H215+(N$17-$M$17),幹材積成長量!$Y$7:$Y$148,0),MATCH($G215,幹材積成長量!$Y$7:$AA$7,0)),INDEX(幹材積成長量!$V$7:$X$148,MATCH(【入力】吸収量・排出量算定シート!$H215+(N$17-$M$17),幹材積成長量!$V$7:$V$148,0),MATCH($G215,幹材積成長量!$V$7:$X$7,0)))),0)</f>
        <v>0</v>
      </c>
      <c r="O215" s="187">
        <f>IFERROR(IF($F215="地位Ⅰ",INDEX(幹材積成長量!$S$7:$U$148,MATCH(【入力】吸収量・排出量算定シート!$H215+(O$17-$M$17),幹材積成長量!$S$7:$S$148,0),MATCH($G215,幹材積成長量!$S$7:$U$7,0)),IF($F215="地位Ⅲ",INDEX(幹材積成長量!$Y$7:$AA$148,MATCH(【入力】吸収量・排出量算定シート!$H215+(O$17-$M$17),幹材積成長量!$Y$7:$Y$148,0),MATCH($G215,幹材積成長量!$Y$7:$AA$7,0)),INDEX(幹材積成長量!$V$7:$X$148,MATCH(【入力】吸収量・排出量算定シート!$H215+(O$17-$M$17),幹材積成長量!$V$7:$V$148,0),MATCH($G215,幹材積成長量!$V$7:$X$7,0)))),0)</f>
        <v>0</v>
      </c>
      <c r="P215" s="187">
        <f>IFERROR(IF($F215="地位Ⅰ",INDEX(幹材積成長量!$S$7:$U$148,MATCH(【入力】吸収量・排出量算定シート!$H215+(P$17-$M$17),幹材積成長量!$S$7:$S$148,0),MATCH($G215,幹材積成長量!$S$7:$U$7,0)),IF($F215="地位Ⅲ",INDEX(幹材積成長量!$Y$7:$AA$148,MATCH(【入力】吸収量・排出量算定シート!$H215+(P$17-$M$17),幹材積成長量!$Y$7:$Y$148,0),MATCH($G215,幹材積成長量!$Y$7:$AA$7,0)),INDEX(幹材積成長量!$V$7:$X$148,MATCH(【入力】吸収量・排出量算定シート!$H215+(P$17-$M$17),幹材積成長量!$V$7:$V$148,0),MATCH($G215,幹材積成長量!$V$7:$X$7,0)))),0)</f>
        <v>0</v>
      </c>
      <c r="Q215" s="187">
        <f>IFERROR(IF($F215="地位Ⅰ",INDEX(幹材積成長量!$S$7:$U$148,MATCH(【入力】吸収量・排出量算定シート!$H215+(Q$17-$M$17),幹材積成長量!$S$7:$S$148,0),MATCH($G215,幹材積成長量!$S$7:$U$7,0)),IF($F215="地位Ⅲ",INDEX(幹材積成長量!$Y$7:$AA$148,MATCH(【入力】吸収量・排出量算定シート!$H215+(Q$17-$M$17),幹材積成長量!$Y$7:$Y$148,0),MATCH($G215,幹材積成長量!$Y$7:$AA$7,0)),INDEX(幹材積成長量!$V$7:$X$148,MATCH(【入力】吸収量・排出量算定シート!$H215+(Q$17-$M$17),幹材積成長量!$V$7:$V$148,0),MATCH($G215,幹材積成長量!$V$7:$X$7,0)))),0)</f>
        <v>0</v>
      </c>
      <c r="R215" s="187">
        <f>IFERROR(IF($F215="地位Ⅰ",INDEX(幹材積成長量!$S$7:$U$148,MATCH(【入力】吸収量・排出量算定シート!$H215+(R$17-$M$17),幹材積成長量!$S$7:$S$148,0),MATCH($G215,幹材積成長量!$S$7:$U$7,0)),IF($F215="地位Ⅲ",INDEX(幹材積成長量!$Y$7:$AA$148,MATCH(【入力】吸収量・排出量算定シート!$H215+(R$17-$M$17),幹材積成長量!$Y$7:$Y$148,0),MATCH($G215,幹材積成長量!$Y$7:$AA$7,0)),INDEX(幹材積成長量!$V$7:$X$148,MATCH(【入力】吸収量・排出量算定シート!$H215+(R$17-$M$17),幹材積成長量!$V$7:$V$148,0),MATCH($G215,幹材積成長量!$V$7:$X$7,0)))),0)</f>
        <v>0</v>
      </c>
      <c r="S215" s="187">
        <f>IFERROR(IF($F215="地位Ⅰ",INDEX(幹材積成長量!$S$7:$U$148,MATCH(【入力】吸収量・排出量算定シート!$H215+(S$17-$M$17),幹材積成長量!$S$7:$S$148,0),MATCH($G215,幹材積成長量!$S$7:$U$7,0)),IF($F215="地位Ⅲ",INDEX(幹材積成長量!$Y$7:$AA$148,MATCH(【入力】吸収量・排出量算定シート!$H215+(S$17-$M$17),幹材積成長量!$Y$7:$Y$148,0),MATCH($G215,幹材積成長量!$Y$7:$AA$7,0)),INDEX(幹材積成長量!$V$7:$X$148,MATCH(【入力】吸収量・排出量算定シート!$H215+(S$17-$M$17),幹材積成長量!$V$7:$V$148,0),MATCH($G215,幹材積成長量!$V$7:$X$7,0)))),0)</f>
        <v>0</v>
      </c>
      <c r="T215" s="187">
        <f>IFERROR(IF($F215="地位Ⅰ",INDEX(幹材積成長量!$S$7:$U$148,MATCH(【入力】吸収量・排出量算定シート!$H215+(T$17-$M$17),幹材積成長量!$S$7:$S$148,0),MATCH($G215,幹材積成長量!$S$7:$U$7,0)),IF($F215="地位Ⅲ",INDEX(幹材積成長量!$Y$7:$AA$148,MATCH(【入力】吸収量・排出量算定シート!$H215+(T$17-$M$17),幹材積成長量!$Y$7:$Y$148,0),MATCH($G215,幹材積成長量!$Y$7:$AA$7,0)),INDEX(幹材積成長量!$V$7:$X$148,MATCH(【入力】吸収量・排出量算定シート!$H215+(T$17-$M$17),幹材積成長量!$V$7:$V$148,0),MATCH($G215,幹材積成長量!$V$7:$X$7,0)))),0)</f>
        <v>0</v>
      </c>
      <c r="U215" s="187">
        <f>IFERROR(IF($F215="地位Ⅰ",INDEX(幹材積成長量!$S$7:$U$148,MATCH(【入力】吸収量・排出量算定シート!$H215+(U$17-$M$17),幹材積成長量!$S$7:$S$148,0),MATCH($G215,幹材積成長量!$S$7:$U$7,0)),IF($F215="地位Ⅲ",INDEX(幹材積成長量!$Y$7:$AA$148,MATCH(【入力】吸収量・排出量算定シート!$H215+(U$17-$M$17),幹材積成長量!$Y$7:$Y$148,0),MATCH($G215,幹材積成長量!$Y$7:$AA$7,0)),INDEX(幹材積成長量!$V$7:$X$148,MATCH(【入力】吸収量・排出量算定シート!$H215+(U$17-$M$17),幹材積成長量!$V$7:$V$148,0),MATCH($G215,幹材積成長量!$V$7:$X$7,0)))),0)</f>
        <v>0</v>
      </c>
      <c r="V215" s="187">
        <f>IFERROR(IF($F215="地位Ⅰ",INDEX(幹材積成長量!$S$7:$U$148,MATCH(【入力】吸収量・排出量算定シート!$H215+(V$17-$M$17),幹材積成長量!$S$7:$S$148,0),MATCH($G215,幹材積成長量!$S$7:$U$7,0)),IF($F215="地位Ⅲ",INDEX(幹材積成長量!$Y$7:$AA$148,MATCH(【入力】吸収量・排出量算定シート!$H215+(V$17-$M$17),幹材積成長量!$Y$7:$Y$148,0),MATCH($G215,幹材積成長量!$Y$7:$AA$7,0)),INDEX(幹材積成長量!$V$7:$X$148,MATCH(【入力】吸収量・排出量算定シート!$H215+(V$17-$M$17),幹材積成長量!$V$7:$V$148,0),MATCH($G215,幹材積成長量!$V$7:$X$7,0)))),0)</f>
        <v>0</v>
      </c>
      <c r="W215" s="187">
        <f>IFERROR(IF($F215="地位Ⅰ",INDEX(幹材積成長量!$S$7:$U$148,MATCH(【入力】吸収量・排出量算定シート!$H215+(W$17-$M$17),幹材積成長量!$S$7:$S$148,0),MATCH($G215,幹材積成長量!$S$7:$U$7,0)),IF($F215="地位Ⅲ",INDEX(幹材積成長量!$Y$7:$AA$148,MATCH(【入力】吸収量・排出量算定シート!$H215+(W$17-$M$17),幹材積成長量!$Y$7:$Y$148,0),MATCH($G215,幹材積成長量!$Y$7:$AA$7,0)),INDEX(幹材積成長量!$V$7:$X$148,MATCH(【入力】吸収量・排出量算定シート!$H215+(W$17-$M$17),幹材積成長量!$V$7:$V$148,0),MATCH($G215,幹材積成長量!$V$7:$X$7,0)))),0)</f>
        <v>0</v>
      </c>
      <c r="X215" s="187">
        <f>IFERROR(IF($F215="地位Ⅰ",INDEX(幹材積成長量!$S$7:$U$148,MATCH(【入力】吸収量・排出量算定シート!$H215+(X$17-$M$17),幹材積成長量!$S$7:$S$148,0),MATCH($G215,幹材積成長量!$S$7:$U$7,0)),IF($F215="地位Ⅲ",INDEX(幹材積成長量!$Y$7:$AA$148,MATCH(【入力】吸収量・排出量算定シート!$H215+(X$17-$M$17),幹材積成長量!$Y$7:$Y$148,0),MATCH($G215,幹材積成長量!$Y$7:$AA$7,0)),INDEX(幹材積成長量!$V$7:$X$148,MATCH(【入力】吸収量・排出量算定シート!$H215+(X$17-$M$17),幹材積成長量!$V$7:$V$148,0),MATCH($G215,幹材積成長量!$V$7:$X$7,0)))),0)</f>
        <v>0</v>
      </c>
      <c r="Y215" s="187">
        <f>IFERROR(IF($F215="地位Ⅰ",INDEX(幹材積成長量!$S$7:$U$148,MATCH(【入力】吸収量・排出量算定シート!$H215+(Y$17-$M$17),幹材積成長量!$S$7:$S$148,0),MATCH($G215,幹材積成長量!$S$7:$U$7,0)),IF($F215="地位Ⅲ",INDEX(幹材積成長量!$Y$7:$AA$148,MATCH(【入力】吸収量・排出量算定シート!$H215+(Y$17-$M$17),幹材積成長量!$Y$7:$Y$148,0),MATCH($G215,幹材積成長量!$Y$7:$AA$7,0)),INDEX(幹材積成長量!$V$7:$X$148,MATCH(【入力】吸収量・排出量算定シート!$H215+(Y$17-$M$17),幹材積成長量!$V$7:$V$148,0),MATCH($G215,幹材積成長量!$V$7:$X$7,0)))),0)</f>
        <v>0</v>
      </c>
      <c r="Z215" s="187">
        <f>IFERROR(IF($F215="地位Ⅰ",INDEX(幹材積成長量!$S$7:$U$148,MATCH(【入力】吸収量・排出量算定シート!$H215+(Z$17-$M$17),幹材積成長量!$S$7:$S$148,0),MATCH($G215,幹材積成長量!$S$7:$U$7,0)),IF($F215="地位Ⅲ",INDEX(幹材積成長量!$Y$7:$AA$148,MATCH(【入力】吸収量・排出量算定シート!$H215+(Z$17-$M$17),幹材積成長量!$Y$7:$Y$148,0),MATCH($G215,幹材積成長量!$Y$7:$AA$7,0)),INDEX(幹材積成長量!$V$7:$X$148,MATCH(【入力】吸収量・排出量算定シート!$H215+(Z$17-$M$17),幹材積成長量!$V$7:$V$148,0),MATCH($G215,幹材積成長量!$V$7:$X$7,0)))),0)</f>
        <v>0</v>
      </c>
      <c r="AA215" s="187">
        <f>IFERROR(IF($F215="地位Ⅰ",INDEX(幹材積成長量!$S$7:$U$148,MATCH(【入力】吸収量・排出量算定シート!$H215+(AA$17-$M$17),幹材積成長量!$S$7:$S$148,0),MATCH($G215,幹材積成長量!$S$7:$U$7,0)),IF($F215="地位Ⅲ",INDEX(幹材積成長量!$Y$7:$AA$148,MATCH(【入力】吸収量・排出量算定シート!$H215+(AA$17-$M$17),幹材積成長量!$Y$7:$Y$148,0),MATCH($G215,幹材積成長量!$Y$7:$AA$7,0)),INDEX(幹材積成長量!$V$7:$X$148,MATCH(【入力】吸収量・排出量算定シート!$H215+(AA$17-$M$17),幹材積成長量!$V$7:$V$148,0),MATCH($G215,幹材積成長量!$V$7:$X$7,0)))),0)</f>
        <v>0</v>
      </c>
      <c r="AB215" s="187">
        <f>IFERROR(IF($F215="地位Ⅰ",INDEX(幹材積成長量!$S$7:$U$148,MATCH(【入力】吸収量・排出量算定シート!$H215+(AB$17-$M$17),幹材積成長量!$S$7:$S$148,0),MATCH($G215,幹材積成長量!$S$7:$U$7,0)),IF($F215="地位Ⅲ",INDEX(幹材積成長量!$Y$7:$AA$148,MATCH(【入力】吸収量・排出量算定シート!$H215+(AB$17-$M$17),幹材積成長量!$Y$7:$Y$148,0),MATCH($G215,幹材積成長量!$Y$7:$AA$7,0)),INDEX(幹材積成長量!$V$7:$X$148,MATCH(【入力】吸収量・排出量算定シート!$H215+(AB$17-$M$17),幹材積成長量!$V$7:$V$148,0),MATCH($G215,幹材積成長量!$V$7:$X$7,0)))),0)</f>
        <v>0</v>
      </c>
      <c r="AC215" s="187">
        <f>IFERROR(IF($F215="地位Ⅰ",INDEX(幹材積成長量!$S$7:$U$148,MATCH(【入力】吸収量・排出量算定シート!$H215+(AC$17-$M$17),幹材積成長量!$S$7:$S$148,0),MATCH($G215,幹材積成長量!$S$7:$U$7,0)),IF($F215="地位Ⅲ",INDEX(幹材積成長量!$Y$7:$AA$148,MATCH(【入力】吸収量・排出量算定シート!$H215+(AC$17-$M$17),幹材積成長量!$Y$7:$Y$148,0),MATCH($G215,幹材積成長量!$Y$7:$AA$7,0)),INDEX(幹材積成長量!$V$7:$X$148,MATCH(【入力】吸収量・排出量算定シート!$H215+(AC$17-$M$17),幹材積成長量!$V$7:$V$148,0),MATCH($G215,幹材積成長量!$V$7:$X$7,0)))),0)</f>
        <v>0</v>
      </c>
      <c r="AD215" s="2">
        <f>IFERROR(INDEX('BEF（拡大係数）'!$A$4:$AO$154,MATCH(【入力】吸収量・排出量算定シート!$H215,'BEF（拡大係数）'!$A$4:$A$154,0),MATCH($G215,'BEF（拡大係数）'!$A$4:$AO$4,0)),0)</f>
        <v>0</v>
      </c>
      <c r="AE215" s="2">
        <f>IFERROR(INDEX('BEF（拡大係数）'!$A$4:$AO$154,MATCH(【入力】吸収量・排出量算定シート!$H215,'BEF（拡大係数）'!$A$4:$A$154,0),MATCH($G215,'BEF（拡大係数）'!$A$4:$AO$4,0)),0)</f>
        <v>0</v>
      </c>
      <c r="AF215" s="2">
        <f>IFERROR(INDEX('BEF（拡大係数）'!$A$4:$AO$154,MATCH(【入力】吸収量・排出量算定シート!$H215,'BEF（拡大係数）'!$A$4:$A$154,0),MATCH($G215,'BEF（拡大係数）'!$A$4:$AO$4,0)),0)</f>
        <v>0</v>
      </c>
      <c r="AG215" s="2">
        <f>IFERROR(INDEX('BEF（拡大係数）'!$A$4:$AO$154,MATCH(【入力】吸収量・排出量算定シート!$H215,'BEF（拡大係数）'!$A$4:$A$154,0),MATCH($G215,'BEF（拡大係数）'!$A$4:$AO$4,0)),0)</f>
        <v>0</v>
      </c>
      <c r="AH215" s="2">
        <f>IFERROR(INDEX('BEF（拡大係数）'!$A$4:$AO$154,MATCH(【入力】吸収量・排出量算定シート!$H215,'BEF（拡大係数）'!$A$4:$A$154,0),MATCH($G215,'BEF（拡大係数）'!$A$4:$AO$4,0)),0)</f>
        <v>0</v>
      </c>
      <c r="AI215" s="2">
        <f>IFERROR(INDEX('BEF（拡大係数）'!$A$4:$AO$154,MATCH(【入力】吸収量・排出量算定シート!$H215,'BEF（拡大係数）'!$A$4:$A$154,0),MATCH($G215,'BEF（拡大係数）'!$A$4:$AO$4,0)),0)</f>
        <v>0</v>
      </c>
      <c r="AJ215" s="2">
        <f>IFERROR(INDEX('BEF（拡大係数）'!$A$4:$AO$154,MATCH(【入力】吸収量・排出量算定シート!$H215,'BEF（拡大係数）'!$A$4:$A$154,0),MATCH($G215,'BEF（拡大係数）'!$A$4:$AO$4,0)),0)</f>
        <v>0</v>
      </c>
      <c r="AK215" s="2">
        <f>IFERROR(INDEX('BEF（拡大係数）'!$A$4:$AO$154,MATCH(【入力】吸収量・排出量算定シート!$H215,'BEF（拡大係数）'!$A$4:$A$154,0),MATCH($G215,'BEF（拡大係数）'!$A$4:$AO$4,0)),0)</f>
        <v>0</v>
      </c>
      <c r="AL215" s="2">
        <f>IFERROR(INDEX('BEF（拡大係数）'!$A$4:$AO$154,MATCH(【入力】吸収量・排出量算定シート!$H215,'BEF（拡大係数）'!$A$4:$A$154,0),MATCH($G215,'BEF（拡大係数）'!$A$4:$AO$4,0)),0)</f>
        <v>0</v>
      </c>
      <c r="AM215" s="2">
        <f>IFERROR(INDEX('BEF（拡大係数）'!$A$4:$AO$154,MATCH(【入力】吸収量・排出量算定シート!$H215,'BEF（拡大係数）'!$A$4:$A$154,0),MATCH($G215,'BEF（拡大係数）'!$A$4:$AO$4,0)),0)</f>
        <v>0</v>
      </c>
      <c r="AN215" s="2">
        <f>IFERROR(INDEX('BEF（拡大係数）'!$A$4:$AO$154,MATCH(【入力】吸収量・排出量算定シート!$H215,'BEF（拡大係数）'!$A$4:$A$154,0),MATCH($G215,'BEF（拡大係数）'!$A$4:$AO$4,0)),0)</f>
        <v>0</v>
      </c>
      <c r="AO215" s="2">
        <f>IFERROR(INDEX('BEF（拡大係数）'!$A$4:$AO$154,MATCH(【入力】吸収量・排出量算定シート!$H215,'BEF（拡大係数）'!$A$4:$A$154,0),MATCH($G215,'BEF（拡大係数）'!$A$4:$AO$4,0)),0)</f>
        <v>0</v>
      </c>
      <c r="AP215" s="2">
        <f>IFERROR(INDEX('BEF（拡大係数）'!$A$4:$AO$154,MATCH(【入力】吸収量・排出量算定シート!$H215,'BEF（拡大係数）'!$A$4:$A$154,0),MATCH($G215,'BEF（拡大係数）'!$A$4:$AO$4,0)),0)</f>
        <v>0</v>
      </c>
      <c r="AQ215" s="2">
        <f>IFERROR(INDEX('BEF（拡大係数）'!$A$4:$AO$154,MATCH(【入力】吸収量・排出量算定シート!$H215,'BEF（拡大係数）'!$A$4:$A$154,0),MATCH($G215,'BEF（拡大係数）'!$A$4:$AO$4,0)),0)</f>
        <v>0</v>
      </c>
      <c r="AR215" s="2">
        <f>IFERROR(INDEX('BEF（拡大係数）'!$A$4:$AO$154,MATCH(【入力】吸収量・排出量算定シート!$H215,'BEF（拡大係数）'!$A$4:$A$154,0),MATCH($G215,'BEF（拡大係数）'!$A$4:$AO$4,0)),0)</f>
        <v>0</v>
      </c>
      <c r="AS215" s="2">
        <f>IFERROR(INDEX('BEF（拡大係数）'!$A$4:$AO$154,MATCH(【入力】吸収量・排出量算定シート!$H215,'BEF（拡大係数）'!$A$4:$A$154,0),MATCH($G215,'BEF（拡大係数）'!$A$4:$AO$4,0)),0)</f>
        <v>0</v>
      </c>
      <c r="AT215" s="2">
        <f>IFERROR(INDEX('BEF（拡大係数）'!$A$4:$AO$154,MATCH(【入力】吸収量・排出量算定シート!$H215,'BEF（拡大係数）'!$A$4:$A$154,0),MATCH($G215,'BEF（拡大係数）'!$A$4:$AO$4,0)),0)</f>
        <v>0</v>
      </c>
      <c r="AU215" s="2">
        <f>IFERROR(VLOOKUP($G215,パラメータ_オリジナル!$B$6:$G$45,4,FALSE),0)</f>
        <v>0</v>
      </c>
      <c r="AV215" s="2">
        <f>IFERROR(VLOOKUP($G215,パラメータ_オリジナル!$B$6:$G$45,5,FALSE),0)</f>
        <v>0</v>
      </c>
      <c r="AW215" s="2">
        <f>IFERROR(VLOOKUP($G215,パラメータ_オリジナル!$B$6:$G$45,6,FALSE),0)</f>
        <v>0</v>
      </c>
      <c r="AX215" s="125">
        <f t="shared" si="318"/>
        <v>0</v>
      </c>
      <c r="AY215" s="125">
        <f t="shared" si="319"/>
        <v>0</v>
      </c>
      <c r="AZ215" s="125">
        <f t="shared" si="320"/>
        <v>0</v>
      </c>
      <c r="BA215" s="125">
        <f t="shared" si="321"/>
        <v>0</v>
      </c>
      <c r="BB215" s="125">
        <f t="shared" si="322"/>
        <v>0</v>
      </c>
      <c r="BC215" s="125">
        <f t="shared" si="323"/>
        <v>0</v>
      </c>
      <c r="BD215" s="125">
        <f t="shared" si="324"/>
        <v>0</v>
      </c>
      <c r="BE215" s="125">
        <f t="shared" si="325"/>
        <v>0</v>
      </c>
      <c r="BF215" s="125">
        <f t="shared" si="326"/>
        <v>0</v>
      </c>
      <c r="BG215" s="125">
        <f t="shared" si="327"/>
        <v>0</v>
      </c>
      <c r="BH215" s="125">
        <f t="shared" si="328"/>
        <v>0</v>
      </c>
      <c r="BI215" s="125">
        <f t="shared" si="329"/>
        <v>0</v>
      </c>
      <c r="BJ215" s="125">
        <f t="shared" si="330"/>
        <v>0</v>
      </c>
      <c r="BK215" s="125">
        <f t="shared" si="331"/>
        <v>0</v>
      </c>
      <c r="BL215" s="125">
        <f t="shared" si="332"/>
        <v>0</v>
      </c>
      <c r="BM215" s="125">
        <f t="shared" si="333"/>
        <v>0</v>
      </c>
      <c r="BN215" s="125">
        <f t="shared" si="334"/>
        <v>0</v>
      </c>
      <c r="BO215" s="125">
        <f t="shared" si="335"/>
        <v>0</v>
      </c>
      <c r="BP215" s="125">
        <f t="shared" si="336"/>
        <v>0</v>
      </c>
      <c r="BQ215" s="125">
        <f t="shared" si="337"/>
        <v>0</v>
      </c>
      <c r="BR215" s="125">
        <f t="shared" si="338"/>
        <v>0</v>
      </c>
      <c r="BS215" s="125">
        <f t="shared" si="339"/>
        <v>0</v>
      </c>
      <c r="BT215" s="125">
        <f t="shared" si="340"/>
        <v>0</v>
      </c>
      <c r="BU215" s="125">
        <f t="shared" si="341"/>
        <v>0</v>
      </c>
      <c r="BV215" s="125">
        <f t="shared" si="342"/>
        <v>0</v>
      </c>
      <c r="BW215" s="125">
        <f t="shared" si="343"/>
        <v>0</v>
      </c>
      <c r="BX215" s="125">
        <f t="shared" si="344"/>
        <v>0</v>
      </c>
      <c r="BY215" s="125">
        <f t="shared" si="345"/>
        <v>0</v>
      </c>
      <c r="BZ215" s="125">
        <f t="shared" si="346"/>
        <v>0</v>
      </c>
      <c r="CA215" s="125">
        <f t="shared" si="347"/>
        <v>0</v>
      </c>
      <c r="CB215" s="125">
        <f t="shared" si="348"/>
        <v>0</v>
      </c>
      <c r="CC215" s="125">
        <f t="shared" si="349"/>
        <v>0</v>
      </c>
      <c r="CD215" s="125">
        <f t="shared" si="350"/>
        <v>0</v>
      </c>
      <c r="CE215" s="125">
        <f t="shared" si="351"/>
        <v>0</v>
      </c>
      <c r="CF215" s="2">
        <f>IFERROR(IF($F215="地位Ⅰ",INDEX(幹材積成長量!$I$7:$K$148,MATCH((【入力】吸収量・排出量算定シート!$H215+(【入力】吸収量・排出量算定シート!CF$17-【入力】吸収量・排出量算定シート!$CF$17)),幹材積成長量!$I$7:$I$148,0),MATCH(【入力】吸収量・排出量算定シート!$G215,幹材積成長量!$I$7:$K$7,0)),IF($F215="地位Ⅲ",INDEX(幹材積成長量!$O$7:$Q$148,MATCH((【入力】吸収量・排出量算定シート!$H215+(【入力】吸収量・排出量算定シート!CF$17-【入力】吸収量・排出量算定シート!$CF$17)),幹材積成長量!$O$7:$O$148,0),MATCH(【入力】吸収量・排出量算定シート!$G215,幹材積成長量!$O$7:$Q$7,0)),INDEX(幹材積成長量!$L$7:$N$148,MATCH((【入力】吸収量・排出量算定シート!$H215+(【入力】吸収量・排出量算定シート!CF$17-【入力】吸収量・排出量算定シート!$CF$17)),幹材積成長量!$L$7:$L$148,0),MATCH(【入力】吸収量・排出量算定シート!$G215,幹材積成長量!$L$7:$N$7,0)))),0)</f>
        <v>0</v>
      </c>
      <c r="CG215" s="2">
        <f>IFERROR(IF($F215="地位Ⅰ",INDEX(幹材積成長量!$I$7:$K$148,MATCH((【入力】吸収量・排出量算定シート!$H215+(【入力】吸収量・排出量算定シート!CG$17-【入力】吸収量・排出量算定シート!$CF$17)),幹材積成長量!$I$7:$I$148,0),MATCH(【入力】吸収量・排出量算定シート!$G215,幹材積成長量!$I$7:$K$7,0)),IF($F215="地位Ⅲ",INDEX(幹材積成長量!$O$7:$Q$148,MATCH((【入力】吸収量・排出量算定シート!$H215+(【入力】吸収量・排出量算定シート!CG$17-【入力】吸収量・排出量算定シート!$CF$17)),幹材積成長量!$O$7:$O$148,0),MATCH(【入力】吸収量・排出量算定シート!$G215,幹材積成長量!$O$7:$Q$7,0)),INDEX(幹材積成長量!$L$7:$N$148,MATCH((【入力】吸収量・排出量算定シート!$H215+(【入力】吸収量・排出量算定シート!CG$17-【入力】吸収量・排出量算定シート!$CF$17)),幹材積成長量!$L$7:$L$148,0),MATCH(【入力】吸収量・排出量算定シート!$G215,幹材積成長量!$L$7:$N$7,0)))),0)</f>
        <v>0</v>
      </c>
      <c r="CH215" s="2">
        <f>IFERROR(IF($F215="地位Ⅰ",INDEX(幹材積成長量!$I$7:$K$148,MATCH((【入力】吸収量・排出量算定シート!$H215+(【入力】吸収量・排出量算定シート!CH$17-【入力】吸収量・排出量算定シート!$CF$17)),幹材積成長量!$I$7:$I$148,0),MATCH(【入力】吸収量・排出量算定シート!$G215,幹材積成長量!$I$7:$K$7,0)),IF($F215="地位Ⅲ",INDEX(幹材積成長量!$O$7:$Q$148,MATCH((【入力】吸収量・排出量算定シート!$H215+(【入力】吸収量・排出量算定シート!CH$17-【入力】吸収量・排出量算定シート!$CF$17)),幹材積成長量!$O$7:$O$148,0),MATCH(【入力】吸収量・排出量算定シート!$G215,幹材積成長量!$O$7:$Q$7,0)),INDEX(幹材積成長量!$L$7:$N$148,MATCH((【入力】吸収量・排出量算定シート!$H215+(【入力】吸収量・排出量算定シート!CH$17-【入力】吸収量・排出量算定シート!$CF$17)),幹材積成長量!$L$7:$L$148,0),MATCH(【入力】吸収量・排出量算定シート!$G215,幹材積成長量!$L$7:$N$7,0)))),0)</f>
        <v>0</v>
      </c>
      <c r="CI215" s="2">
        <f>IFERROR(IF($F215="地位Ⅰ",INDEX(幹材積成長量!$I$7:$K$148,MATCH((【入力】吸収量・排出量算定シート!$H215+(【入力】吸収量・排出量算定シート!CI$17-【入力】吸収量・排出量算定シート!$CF$17)),幹材積成長量!$I$7:$I$148,0),MATCH(【入力】吸収量・排出量算定シート!$G215,幹材積成長量!$I$7:$K$7,0)),IF($F215="地位Ⅲ",INDEX(幹材積成長量!$O$7:$Q$148,MATCH((【入力】吸収量・排出量算定シート!$H215+(【入力】吸収量・排出量算定シート!CI$17-【入力】吸収量・排出量算定シート!$CF$17)),幹材積成長量!$O$7:$O$148,0),MATCH(【入力】吸収量・排出量算定シート!$G215,幹材積成長量!$O$7:$Q$7,0)),INDEX(幹材積成長量!$L$7:$N$148,MATCH((【入力】吸収量・排出量算定シート!$H215+(【入力】吸収量・排出量算定シート!CI$17-【入力】吸収量・排出量算定シート!$CF$17)),幹材積成長量!$L$7:$L$148,0),MATCH(【入力】吸収量・排出量算定シート!$G215,幹材積成長量!$L$7:$N$7,0)))),0)</f>
        <v>0</v>
      </c>
      <c r="CJ215" s="2">
        <f>IFERROR(IF($F215="地位Ⅰ",INDEX(幹材積成長量!$I$7:$K$148,MATCH((【入力】吸収量・排出量算定シート!$H215+(【入力】吸収量・排出量算定シート!CJ$17-【入力】吸収量・排出量算定シート!$CF$17)),幹材積成長量!$I$7:$I$148,0),MATCH(【入力】吸収量・排出量算定シート!$G215,幹材積成長量!$I$7:$K$7,0)),IF($F215="地位Ⅲ",INDEX(幹材積成長量!$O$7:$Q$148,MATCH((【入力】吸収量・排出量算定シート!$H215+(【入力】吸収量・排出量算定シート!CJ$17-【入力】吸収量・排出量算定シート!$CF$17)),幹材積成長量!$O$7:$O$148,0),MATCH(【入力】吸収量・排出量算定シート!$G215,幹材積成長量!$O$7:$Q$7,0)),INDEX(幹材積成長量!$L$7:$N$148,MATCH((【入力】吸収量・排出量算定シート!$H215+(【入力】吸収量・排出量算定シート!CJ$17-【入力】吸収量・排出量算定シート!$CF$17)),幹材積成長量!$L$7:$L$148,0),MATCH(【入力】吸収量・排出量算定シート!$G215,幹材積成長量!$L$7:$N$7,0)))),0)</f>
        <v>0</v>
      </c>
      <c r="CK215" s="2">
        <f>IFERROR(IF($F215="地位Ⅰ",INDEX(幹材積成長量!$I$7:$K$148,MATCH((【入力】吸収量・排出量算定シート!$H215+(【入力】吸収量・排出量算定シート!CK$17-【入力】吸収量・排出量算定シート!$CF$17)),幹材積成長量!$I$7:$I$148,0),MATCH(【入力】吸収量・排出量算定シート!$G215,幹材積成長量!$I$7:$K$7,0)),IF($F215="地位Ⅲ",INDEX(幹材積成長量!$O$7:$Q$148,MATCH((【入力】吸収量・排出量算定シート!$H215+(【入力】吸収量・排出量算定シート!CK$17-【入力】吸収量・排出量算定シート!$CF$17)),幹材積成長量!$O$7:$O$148,0),MATCH(【入力】吸収量・排出量算定シート!$G215,幹材積成長量!$O$7:$Q$7,0)),INDEX(幹材積成長量!$L$7:$N$148,MATCH((【入力】吸収量・排出量算定シート!$H215+(【入力】吸収量・排出量算定シート!CK$17-【入力】吸収量・排出量算定シート!$CF$17)),幹材積成長量!$L$7:$L$148,0),MATCH(【入力】吸収量・排出量算定シート!$G215,幹材積成長量!$L$7:$N$7,0)))),0)</f>
        <v>0</v>
      </c>
      <c r="CL215" s="2">
        <f>IFERROR(IF($F215="地位Ⅰ",INDEX(幹材積成長量!$I$7:$K$148,MATCH((【入力】吸収量・排出量算定シート!$H215+(【入力】吸収量・排出量算定シート!CL$17-【入力】吸収量・排出量算定シート!$CF$17)),幹材積成長量!$I$7:$I$148,0),MATCH(【入力】吸収量・排出量算定シート!$G215,幹材積成長量!$I$7:$K$7,0)),IF($F215="地位Ⅲ",INDEX(幹材積成長量!$O$7:$Q$148,MATCH((【入力】吸収量・排出量算定シート!$H215+(【入力】吸収量・排出量算定シート!CL$17-【入力】吸収量・排出量算定シート!$CF$17)),幹材積成長量!$O$7:$O$148,0),MATCH(【入力】吸収量・排出量算定シート!$G215,幹材積成長量!$O$7:$Q$7,0)),INDEX(幹材積成長量!$L$7:$N$148,MATCH((【入力】吸収量・排出量算定シート!$H215+(【入力】吸収量・排出量算定シート!CL$17-【入力】吸収量・排出量算定シート!$CF$17)),幹材積成長量!$L$7:$L$148,0),MATCH(【入力】吸収量・排出量算定シート!$G215,幹材積成長量!$L$7:$N$7,0)))),0)</f>
        <v>0</v>
      </c>
      <c r="CM215" s="2">
        <f>IFERROR(IF($F215="地位Ⅰ",INDEX(幹材積成長量!$I$7:$K$148,MATCH((【入力】吸収量・排出量算定シート!$H215+(【入力】吸収量・排出量算定シート!CM$17-【入力】吸収量・排出量算定シート!$CF$17)),幹材積成長量!$I$7:$I$148,0),MATCH(【入力】吸収量・排出量算定シート!$G215,幹材積成長量!$I$7:$K$7,0)),IF($F215="地位Ⅲ",INDEX(幹材積成長量!$O$7:$Q$148,MATCH((【入力】吸収量・排出量算定シート!$H215+(【入力】吸収量・排出量算定シート!CM$17-【入力】吸収量・排出量算定シート!$CF$17)),幹材積成長量!$O$7:$O$148,0),MATCH(【入力】吸収量・排出量算定シート!$G215,幹材積成長量!$O$7:$Q$7,0)),INDEX(幹材積成長量!$L$7:$N$148,MATCH((【入力】吸収量・排出量算定シート!$H215+(【入力】吸収量・排出量算定シート!CM$17-【入力】吸収量・排出量算定シート!$CF$17)),幹材積成長量!$L$7:$L$148,0),MATCH(【入力】吸収量・排出量算定シート!$G215,幹材積成長量!$L$7:$N$7,0)))),0)</f>
        <v>0</v>
      </c>
      <c r="CN215" s="2">
        <f>IFERROR(IF($F215="地位Ⅰ",INDEX(幹材積成長量!$I$7:$K$148,MATCH((【入力】吸収量・排出量算定シート!$H215+(【入力】吸収量・排出量算定シート!CN$17-【入力】吸収量・排出量算定シート!$CF$17)),幹材積成長量!$I$7:$I$148,0),MATCH(【入力】吸収量・排出量算定シート!$G215,幹材積成長量!$I$7:$K$7,0)),IF($F215="地位Ⅲ",INDEX(幹材積成長量!$O$7:$Q$148,MATCH((【入力】吸収量・排出量算定シート!$H215+(【入力】吸収量・排出量算定シート!CN$17-【入力】吸収量・排出量算定シート!$CF$17)),幹材積成長量!$O$7:$O$148,0),MATCH(【入力】吸収量・排出量算定シート!$G215,幹材積成長量!$O$7:$Q$7,0)),INDEX(幹材積成長量!$L$7:$N$148,MATCH((【入力】吸収量・排出量算定シート!$H215+(【入力】吸収量・排出量算定シート!CN$17-【入力】吸収量・排出量算定シート!$CF$17)),幹材積成長量!$L$7:$L$148,0),MATCH(【入力】吸収量・排出量算定シート!$G215,幹材積成長量!$L$7:$N$7,0)))),0)</f>
        <v>0</v>
      </c>
      <c r="CO215" s="2">
        <f>IFERROR(IF($F215="地位Ⅰ",INDEX(幹材積成長量!$I$7:$K$148,MATCH((【入力】吸収量・排出量算定シート!$H215+(【入力】吸収量・排出量算定シート!CO$17-【入力】吸収量・排出量算定シート!$CF$17)),幹材積成長量!$I$7:$I$148,0),MATCH(【入力】吸収量・排出量算定シート!$G215,幹材積成長量!$I$7:$K$7,0)),IF($F215="地位Ⅲ",INDEX(幹材積成長量!$O$7:$Q$148,MATCH((【入力】吸収量・排出量算定シート!$H215+(【入力】吸収量・排出量算定シート!CO$17-【入力】吸収量・排出量算定シート!$CF$17)),幹材積成長量!$O$7:$O$148,0),MATCH(【入力】吸収量・排出量算定シート!$G215,幹材積成長量!$O$7:$Q$7,0)),INDEX(幹材積成長量!$L$7:$N$148,MATCH((【入力】吸収量・排出量算定シート!$H215+(【入力】吸収量・排出量算定シート!CO$17-【入力】吸収量・排出量算定シート!$CF$17)),幹材積成長量!$L$7:$L$148,0),MATCH(【入力】吸収量・排出量算定シート!$G215,幹材積成長量!$L$7:$N$7,0)))),0)</f>
        <v>0</v>
      </c>
      <c r="CP215" s="2">
        <f>IFERROR(IF($F215="地位Ⅰ",INDEX(幹材積成長量!$I$7:$K$148,MATCH((【入力】吸収量・排出量算定シート!$H215+(【入力】吸収量・排出量算定シート!CP$17-【入力】吸収量・排出量算定シート!$CF$17)),幹材積成長量!$I$7:$I$148,0),MATCH(【入力】吸収量・排出量算定シート!$G215,幹材積成長量!$I$7:$K$7,0)),IF($F215="地位Ⅲ",INDEX(幹材積成長量!$O$7:$Q$148,MATCH((【入力】吸収量・排出量算定シート!$H215+(【入力】吸収量・排出量算定シート!CP$17-【入力】吸収量・排出量算定シート!$CF$17)),幹材積成長量!$O$7:$O$148,0),MATCH(【入力】吸収量・排出量算定シート!$G215,幹材積成長量!$O$7:$Q$7,0)),INDEX(幹材積成長量!$L$7:$N$148,MATCH((【入力】吸収量・排出量算定シート!$H215+(【入力】吸収量・排出量算定シート!CP$17-【入力】吸収量・排出量算定シート!$CF$17)),幹材積成長量!$L$7:$L$148,0),MATCH(【入力】吸収量・排出量算定シート!$G215,幹材積成長量!$L$7:$N$7,0)))),0)</f>
        <v>0</v>
      </c>
      <c r="CQ215" s="2">
        <f>IFERROR(IF($F215="地位Ⅰ",INDEX(幹材積成長量!$I$7:$K$148,MATCH((【入力】吸収量・排出量算定シート!$H215+(【入力】吸収量・排出量算定シート!CQ$17-【入力】吸収量・排出量算定シート!$CF$17)),幹材積成長量!$I$7:$I$148,0),MATCH(【入力】吸収量・排出量算定シート!$G215,幹材積成長量!$I$7:$K$7,0)),IF($F215="地位Ⅲ",INDEX(幹材積成長量!$O$7:$Q$148,MATCH((【入力】吸収量・排出量算定シート!$H215+(【入力】吸収量・排出量算定シート!CQ$17-【入力】吸収量・排出量算定シート!$CF$17)),幹材積成長量!$O$7:$O$148,0),MATCH(【入力】吸収量・排出量算定シート!$G215,幹材積成長量!$O$7:$Q$7,0)),INDEX(幹材積成長量!$L$7:$N$148,MATCH((【入力】吸収量・排出量算定シート!$H215+(【入力】吸収量・排出量算定シート!CQ$17-【入力】吸収量・排出量算定シート!$CF$17)),幹材積成長量!$L$7:$L$148,0),MATCH(【入力】吸収量・排出量算定シート!$G215,幹材積成長量!$L$7:$N$7,0)))),0)</f>
        <v>0</v>
      </c>
      <c r="CR215" s="2">
        <f>IFERROR(IF($F215="地位Ⅰ",INDEX(幹材積成長量!$I$7:$K$148,MATCH((【入力】吸収量・排出量算定シート!$H215+(【入力】吸収量・排出量算定シート!CR$17-【入力】吸収量・排出量算定シート!$CF$17)),幹材積成長量!$I$7:$I$148,0),MATCH(【入力】吸収量・排出量算定シート!$G215,幹材積成長量!$I$7:$K$7,0)),IF($F215="地位Ⅲ",INDEX(幹材積成長量!$O$7:$Q$148,MATCH((【入力】吸収量・排出量算定シート!$H215+(【入力】吸収量・排出量算定シート!CR$17-【入力】吸収量・排出量算定シート!$CF$17)),幹材積成長量!$O$7:$O$148,0),MATCH(【入力】吸収量・排出量算定シート!$G215,幹材積成長量!$O$7:$Q$7,0)),INDEX(幹材積成長量!$L$7:$N$148,MATCH((【入力】吸収量・排出量算定シート!$H215+(【入力】吸収量・排出量算定シート!CR$17-【入力】吸収量・排出量算定シート!$CF$17)),幹材積成長量!$L$7:$L$148,0),MATCH(【入力】吸収量・排出量算定シート!$G215,幹材積成長量!$L$7:$N$7,0)))),0)</f>
        <v>0</v>
      </c>
      <c r="CS215" s="2">
        <f>IFERROR(IF($F215="地位Ⅰ",INDEX(幹材積成長量!$I$7:$K$148,MATCH((【入力】吸収量・排出量算定シート!$H215+(【入力】吸収量・排出量算定シート!CS$17-【入力】吸収量・排出量算定シート!$CF$17)),幹材積成長量!$I$7:$I$148,0),MATCH(【入力】吸収量・排出量算定シート!$G215,幹材積成長量!$I$7:$K$7,0)),IF($F215="地位Ⅲ",INDEX(幹材積成長量!$O$7:$Q$148,MATCH((【入力】吸収量・排出量算定シート!$H215+(【入力】吸収量・排出量算定シート!CS$17-【入力】吸収量・排出量算定シート!$CF$17)),幹材積成長量!$O$7:$O$148,0),MATCH(【入力】吸収量・排出量算定シート!$G215,幹材積成長量!$O$7:$Q$7,0)),INDEX(幹材積成長量!$L$7:$N$148,MATCH((【入力】吸収量・排出量算定シート!$H215+(【入力】吸収量・排出量算定シート!CS$17-【入力】吸収量・排出量算定シート!$CF$17)),幹材積成長量!$L$7:$L$148,0),MATCH(【入力】吸収量・排出量算定シート!$G215,幹材積成長量!$L$7:$N$7,0)))),0)</f>
        <v>0</v>
      </c>
      <c r="CT215" s="2">
        <f>IFERROR(IF($F215="地位Ⅰ",INDEX(幹材積成長量!$I$7:$K$148,MATCH((【入力】吸収量・排出量算定シート!$H215+(【入力】吸収量・排出量算定シート!CT$17-【入力】吸収量・排出量算定シート!$CF$17)),幹材積成長量!$I$7:$I$148,0),MATCH(【入力】吸収量・排出量算定シート!$G215,幹材積成長量!$I$7:$K$7,0)),IF($F215="地位Ⅲ",INDEX(幹材積成長量!$O$7:$Q$148,MATCH((【入力】吸収量・排出量算定シート!$H215+(【入力】吸収量・排出量算定シート!CT$17-【入力】吸収量・排出量算定シート!$CF$17)),幹材積成長量!$O$7:$O$148,0),MATCH(【入力】吸収量・排出量算定シート!$G215,幹材積成長量!$O$7:$Q$7,0)),INDEX(幹材積成長量!$L$7:$N$148,MATCH((【入力】吸収量・排出量算定シート!$H215+(【入力】吸収量・排出量算定シート!CT$17-【入力】吸収量・排出量算定シート!$CF$17)),幹材積成長量!$L$7:$L$148,0),MATCH(【入力】吸収量・排出量算定シート!$G215,幹材積成長量!$L$7:$N$7,0)))),0)</f>
        <v>0</v>
      </c>
      <c r="CU215" s="2">
        <f>IFERROR(IF($F215="地位Ⅰ",INDEX(幹材積成長量!$I$7:$K$148,MATCH((【入力】吸収量・排出量算定シート!$H215+(【入力】吸収量・排出量算定シート!CU$17-【入力】吸収量・排出量算定シート!$CF$17)),幹材積成長量!$I$7:$I$148,0),MATCH(【入力】吸収量・排出量算定シート!$G215,幹材積成長量!$I$7:$K$7,0)),IF($F215="地位Ⅲ",INDEX(幹材積成長量!$O$7:$Q$148,MATCH((【入力】吸収量・排出量算定シート!$H215+(【入力】吸収量・排出量算定シート!CU$17-【入力】吸収量・排出量算定シート!$CF$17)),幹材積成長量!$O$7:$O$148,0),MATCH(【入力】吸収量・排出量算定シート!$G215,幹材積成長量!$O$7:$Q$7,0)),INDEX(幹材積成長量!$L$7:$N$148,MATCH((【入力】吸収量・排出量算定シート!$H215+(【入力】吸収量・排出量算定シート!CU$17-【入力】吸収量・排出量算定シート!$CF$17)),幹材積成長量!$L$7:$L$148,0),MATCH(【入力】吸収量・排出量算定シート!$G215,幹材積成長量!$L$7:$N$7,0)))),0)</f>
        <v>0</v>
      </c>
      <c r="CV215" s="2">
        <f>IFERROR(IF($F215="地位Ⅰ",INDEX(幹材積成長量!$I$7:$K$148,MATCH((【入力】吸収量・排出量算定シート!$H215+(【入力】吸収量・排出量算定シート!CV$17-【入力】吸収量・排出量算定シート!$CF$17)),幹材積成長量!$I$7:$I$148,0),MATCH(【入力】吸収量・排出量算定シート!$G215,幹材積成長量!$I$7:$K$7,0)),IF($F215="地位Ⅲ",INDEX(幹材積成長量!$O$7:$Q$148,MATCH((【入力】吸収量・排出量算定シート!$H215+(【入力】吸収量・排出量算定シート!CV$17-【入力】吸収量・排出量算定シート!$CF$17)),幹材積成長量!$O$7:$O$148,0),MATCH(【入力】吸収量・排出量算定シート!$G215,幹材積成長量!$O$7:$Q$7,0)),INDEX(幹材積成長量!$L$7:$N$148,MATCH((【入力】吸収量・排出量算定シート!$H215+(【入力】吸収量・排出量算定シート!CV$17-【入力】吸収量・排出量算定シート!$CF$17)),幹材積成長量!$L$7:$L$148,0),MATCH(【入力】吸収量・排出量算定シート!$G215,幹材積成長量!$L$7:$N$7,0)))),0)</f>
        <v>0</v>
      </c>
      <c r="CW215" s="2">
        <f t="shared" si="352"/>
        <v>0</v>
      </c>
      <c r="CX215" s="2">
        <f t="shared" si="353"/>
        <v>0</v>
      </c>
      <c r="CY215" s="2">
        <f t="shared" si="354"/>
        <v>0</v>
      </c>
      <c r="CZ215" s="2">
        <f t="shared" si="355"/>
        <v>0</v>
      </c>
      <c r="DA215" s="2">
        <f t="shared" si="356"/>
        <v>0</v>
      </c>
      <c r="DB215" s="2">
        <f t="shared" si="357"/>
        <v>0</v>
      </c>
      <c r="DC215" s="2">
        <f t="shared" si="358"/>
        <v>0</v>
      </c>
      <c r="DD215" s="2">
        <f t="shared" si="359"/>
        <v>0</v>
      </c>
      <c r="DE215" s="2">
        <f t="shared" si="360"/>
        <v>0</v>
      </c>
      <c r="DF215" s="2">
        <f t="shared" si="361"/>
        <v>0</v>
      </c>
      <c r="DG215" s="2">
        <f t="shared" si="362"/>
        <v>0</v>
      </c>
      <c r="DH215" s="2">
        <f t="shared" si="363"/>
        <v>0</v>
      </c>
      <c r="DI215" s="2">
        <f t="shared" si="364"/>
        <v>0</v>
      </c>
      <c r="DJ215" s="2">
        <f t="shared" si="365"/>
        <v>0</v>
      </c>
      <c r="DK215" s="2">
        <f t="shared" si="366"/>
        <v>0</v>
      </c>
      <c r="DL215" s="2">
        <f t="shared" si="367"/>
        <v>0</v>
      </c>
      <c r="DM215" s="2">
        <f t="shared" si="368"/>
        <v>0</v>
      </c>
      <c r="DN215" s="187">
        <f>IFERROR(IF($F215="地位Ⅰ",INDEX(幹材積成長量!$AE$7:$AG$14,8,MATCH(【入力】吸収量・排出量算定シート!$G215,幹材積成長量!$AE$7:$AG$7,0)),IF($F215="地位Ⅲ",INDEX(幹材積成長量!$AK$7:$AM$14,8,MATCH(【入力】吸収量・排出量算定シート!$G215,幹材積成長量!$AK$7:$AM$7,0)),INDEX(幹材積成長量!$AH$7:$AJ$14,8,MATCH(【入力】吸収量・排出量算定シート!$G215,幹材積成長量!$AH$7:$AJ$7,0)))),0)</f>
        <v>0</v>
      </c>
      <c r="DO215" s="187">
        <f>IFERROR(IF($F215="地位Ⅰ",INDEX(幹材積成長量!$AE$7:$AG$14,8,MATCH(【入力】吸収量・排出量算定シート!$G215,幹材積成長量!$AE$7:$AG$7,0)),IF($F215="地位Ⅲ",INDEX(幹材積成長量!$AK$7:$AM$14,8,MATCH(【入力】吸収量・排出量算定シート!$G215,幹材積成長量!$AK$7:$AM$7,0)),INDEX(幹材積成長量!$AH$7:$AJ$14,8,MATCH(【入力】吸収量・排出量算定シート!$G215,幹材積成長量!$AH$7:$AJ$7,0)))),0)</f>
        <v>0</v>
      </c>
      <c r="DP215" s="187">
        <f>IFERROR(IF($F215="地位Ⅰ",INDEX(幹材積成長量!$AE$7:$AG$14,8,MATCH(【入力】吸収量・排出量算定シート!$G215,幹材積成長量!$AE$7:$AG$7,0)),IF($F215="地位Ⅲ",INDEX(幹材積成長量!$AK$7:$AM$14,8,MATCH(【入力】吸収量・排出量算定シート!$G215,幹材積成長量!$AK$7:$AM$7,0)),INDEX(幹材積成長量!$AH$7:$AJ$14,8,MATCH(【入力】吸収量・排出量算定シート!$G215,幹材積成長量!$AH$7:$AJ$7,0)))),0)</f>
        <v>0</v>
      </c>
      <c r="DQ215" s="187">
        <f>IFERROR(IF($F215="地位Ⅰ",INDEX(幹材積成長量!$AE$7:$AG$14,8,MATCH(【入力】吸収量・排出量算定シート!$G215,幹材積成長量!$AE$7:$AG$7,0)),IF($F215="地位Ⅲ",INDEX(幹材積成長量!$AK$7:$AM$14,8,MATCH(【入力】吸収量・排出量算定シート!$G215,幹材積成長量!$AK$7:$AM$7,0)),INDEX(幹材積成長量!$AH$7:$AJ$14,8,MATCH(【入力】吸収量・排出量算定シート!$G215,幹材積成長量!$AH$7:$AJ$7,0)))),0)</f>
        <v>0</v>
      </c>
      <c r="DR215" s="187">
        <f>IFERROR(IF($F215="地位Ⅰ",INDEX(幹材積成長量!$AE$7:$AG$14,8,MATCH(【入力】吸収量・排出量算定シート!$G215,幹材積成長量!$AE$7:$AG$7,0)),IF($F215="地位Ⅲ",INDEX(幹材積成長量!$AK$7:$AM$14,8,MATCH(【入力】吸収量・排出量算定シート!$G215,幹材積成長量!$AK$7:$AM$7,0)),INDEX(幹材積成長量!$AH$7:$AJ$14,8,MATCH(【入力】吸収量・排出量算定シート!$G215,幹材積成長量!$AH$7:$AJ$7,0)))),0)</f>
        <v>0</v>
      </c>
      <c r="DS215" s="187">
        <f>IFERROR(IF($F215="地位Ⅰ",INDEX(幹材積成長量!$AE$7:$AG$14,8,MATCH(【入力】吸収量・排出量算定シート!$G215,幹材積成長量!$AE$7:$AG$7,0)),IF($F215="地位Ⅲ",INDEX(幹材積成長量!$AK$7:$AM$14,8,MATCH(【入力】吸収量・排出量算定シート!$G215,幹材積成長量!$AK$7:$AM$7,0)),INDEX(幹材積成長量!$AH$7:$AJ$14,8,MATCH(【入力】吸収量・排出量算定シート!$G215,幹材積成長量!$AH$7:$AJ$7,0)))),0)</f>
        <v>0</v>
      </c>
      <c r="DT215" s="187">
        <f>IFERROR(IF($F215="地位Ⅰ",INDEX(幹材積成長量!$AE$7:$AG$14,8,MATCH(【入力】吸収量・排出量算定シート!$G215,幹材積成長量!$AE$7:$AG$7,0)),IF($F215="地位Ⅲ",INDEX(幹材積成長量!$AK$7:$AM$14,8,MATCH(【入力】吸収量・排出量算定シート!$G215,幹材積成長量!$AK$7:$AM$7,0)),INDEX(幹材積成長量!$AH$7:$AJ$14,8,MATCH(【入力】吸収量・排出量算定シート!$G215,幹材積成長量!$AH$7:$AJ$7,0)))),0)</f>
        <v>0</v>
      </c>
      <c r="DU215" s="187">
        <f>IFERROR(IF($F215="地位Ⅰ",INDEX(幹材積成長量!$AE$7:$AG$14,8,MATCH(【入力】吸収量・排出量算定シート!$G215,幹材積成長量!$AE$7:$AG$7,0)),IF($F215="地位Ⅲ",INDEX(幹材積成長量!$AK$7:$AM$14,8,MATCH(【入力】吸収量・排出量算定シート!$G215,幹材積成長量!$AK$7:$AM$7,0)),INDEX(幹材積成長量!$AH$7:$AJ$14,8,MATCH(【入力】吸収量・排出量算定シート!$G215,幹材積成長量!$AH$7:$AJ$7,0)))),0)</f>
        <v>0</v>
      </c>
      <c r="DV215" s="187">
        <f>IFERROR(IF($F215="地位Ⅰ",INDEX(幹材積成長量!$AE$7:$AG$14,8,MATCH(【入力】吸収量・排出量算定シート!$G215,幹材積成長量!$AE$7:$AG$7,0)),IF($F215="地位Ⅲ",INDEX(幹材積成長量!$AK$7:$AM$14,8,MATCH(【入力】吸収量・排出量算定シート!$G215,幹材積成長量!$AK$7:$AM$7,0)),INDEX(幹材積成長量!$AH$7:$AJ$14,8,MATCH(【入力】吸収量・排出量算定シート!$G215,幹材積成長量!$AH$7:$AJ$7,0)))),0)</f>
        <v>0</v>
      </c>
      <c r="DW215" s="187">
        <f>IFERROR(IF($F215="地位Ⅰ",INDEX(幹材積成長量!$AE$7:$AG$14,8,MATCH(【入力】吸収量・排出量算定シート!$G215,幹材積成長量!$AE$7:$AG$7,0)),IF($F215="地位Ⅲ",INDEX(幹材積成長量!$AK$7:$AM$14,8,MATCH(【入力】吸収量・排出量算定シート!$G215,幹材積成長量!$AK$7:$AM$7,0)),INDEX(幹材積成長量!$AH$7:$AJ$14,8,MATCH(【入力】吸収量・排出量算定シート!$G215,幹材積成長量!$AH$7:$AJ$7,0)))),0)</f>
        <v>0</v>
      </c>
      <c r="DX215" s="187">
        <f>IFERROR(IF($F215="地位Ⅰ",INDEX(幹材積成長量!$AE$7:$AG$14,8,MATCH(【入力】吸収量・排出量算定シート!$G215,幹材積成長量!$AE$7:$AG$7,0)),IF($F215="地位Ⅲ",INDEX(幹材積成長量!$AK$7:$AM$14,8,MATCH(【入力】吸収量・排出量算定シート!$G215,幹材積成長量!$AK$7:$AM$7,0)),INDEX(幹材積成長量!$AH$7:$AJ$14,8,MATCH(【入力】吸収量・排出量算定シート!$G215,幹材積成長量!$AH$7:$AJ$7,0)))),0)</f>
        <v>0</v>
      </c>
      <c r="DY215" s="187">
        <f>IFERROR(IF($F215="地位Ⅰ",INDEX(幹材積成長量!$AE$7:$AG$14,8,MATCH(【入力】吸収量・排出量算定シート!$G215,幹材積成長量!$AE$7:$AG$7,0)),IF($F215="地位Ⅲ",INDEX(幹材積成長量!$AK$7:$AM$14,8,MATCH(【入力】吸収量・排出量算定シート!$G215,幹材積成長量!$AK$7:$AM$7,0)),INDEX(幹材積成長量!$AH$7:$AJ$14,8,MATCH(【入力】吸収量・排出量算定シート!$G215,幹材積成長量!$AH$7:$AJ$7,0)))),0)</f>
        <v>0</v>
      </c>
      <c r="DZ215" s="187">
        <f>IFERROR(IF($F215="地位Ⅰ",INDEX(幹材積成長量!$AE$7:$AG$14,8,MATCH(【入力】吸収量・排出量算定シート!$G215,幹材積成長量!$AE$7:$AG$7,0)),IF($F215="地位Ⅲ",INDEX(幹材積成長量!$AK$7:$AM$14,8,MATCH(【入力】吸収量・排出量算定シート!$G215,幹材積成長量!$AK$7:$AM$7,0)),INDEX(幹材積成長量!$AH$7:$AJ$14,8,MATCH(【入力】吸収量・排出量算定シート!$G215,幹材積成長量!$AH$7:$AJ$7,0)))),0)</f>
        <v>0</v>
      </c>
      <c r="EA215" s="187">
        <f>IFERROR(IF($F215="地位Ⅰ",INDEX(幹材積成長量!$AE$7:$AG$14,8,MATCH(【入力】吸収量・排出量算定シート!$G215,幹材積成長量!$AE$7:$AG$7,0)),IF($F215="地位Ⅲ",INDEX(幹材積成長量!$AK$7:$AM$14,8,MATCH(【入力】吸収量・排出量算定シート!$G215,幹材積成長量!$AK$7:$AM$7,0)),INDEX(幹材積成長量!$AH$7:$AJ$14,8,MATCH(【入力】吸収量・排出量算定シート!$G215,幹材積成長量!$AH$7:$AJ$7,0)))),0)</f>
        <v>0</v>
      </c>
      <c r="EB215" s="187">
        <f>IFERROR(IF($F215="地位Ⅰ",INDEX(幹材積成長量!$AE$7:$AG$14,8,MATCH(【入力】吸収量・排出量算定シート!$G215,幹材積成長量!$AE$7:$AG$7,0)),IF($F215="地位Ⅲ",INDEX(幹材積成長量!$AK$7:$AM$14,8,MATCH(【入力】吸収量・排出量算定シート!$G215,幹材積成長量!$AK$7:$AM$7,0)),INDEX(幹材積成長量!$AH$7:$AJ$14,8,MATCH(【入力】吸収量・排出量算定シート!$G215,幹材積成長量!$AH$7:$AJ$7,0)))),0)</f>
        <v>0</v>
      </c>
      <c r="EC215" s="187">
        <f>IFERROR(IF($F215="地位Ⅰ",INDEX(幹材積成長量!$AE$7:$AG$14,8,MATCH(【入力】吸収量・排出量算定シート!$G215,幹材積成長量!$AE$7:$AG$7,0)),IF($F215="地位Ⅲ",INDEX(幹材積成長量!$AK$7:$AM$14,8,MATCH(【入力】吸収量・排出量算定シート!$G215,幹材積成長量!$AK$7:$AM$7,0)),INDEX(幹材積成長量!$AH$7:$AJ$14,8,MATCH(【入力】吸収量・排出量算定シート!$G215,幹材積成長量!$AH$7:$AJ$7,0)))),0)</f>
        <v>0</v>
      </c>
      <c r="ED215" s="186">
        <f t="shared" si="369"/>
        <v>0</v>
      </c>
      <c r="EE215" s="186">
        <f t="shared" si="370"/>
        <v>0</v>
      </c>
      <c r="EF215" s="186">
        <f t="shared" si="371"/>
        <v>0</v>
      </c>
      <c r="EG215" s="186">
        <f t="shared" si="372"/>
        <v>0</v>
      </c>
      <c r="EH215" s="186">
        <f t="shared" si="373"/>
        <v>0</v>
      </c>
      <c r="EI215" s="186">
        <f t="shared" si="374"/>
        <v>0</v>
      </c>
      <c r="EJ215" s="186">
        <f t="shared" si="375"/>
        <v>0</v>
      </c>
      <c r="EK215" s="186">
        <f t="shared" si="376"/>
        <v>0</v>
      </c>
      <c r="EL215" s="186">
        <f t="shared" si="377"/>
        <v>0</v>
      </c>
      <c r="EM215" s="186">
        <f t="shared" si="378"/>
        <v>0</v>
      </c>
      <c r="EN215" s="186">
        <f t="shared" si="379"/>
        <v>0</v>
      </c>
      <c r="EO215" s="186">
        <f t="shared" si="380"/>
        <v>0</v>
      </c>
      <c r="EP215" s="186">
        <f t="shared" si="381"/>
        <v>0</v>
      </c>
      <c r="EQ215" s="186">
        <f t="shared" si="382"/>
        <v>0</v>
      </c>
      <c r="ER215" s="186">
        <f t="shared" si="383"/>
        <v>0</v>
      </c>
      <c r="ES215" s="186">
        <f t="shared" si="384"/>
        <v>0</v>
      </c>
      <c r="ET215" s="186">
        <f t="shared" si="385"/>
        <v>0</v>
      </c>
    </row>
    <row r="216" spans="2:150" x14ac:dyDescent="0.3">
      <c r="B216" s="3"/>
      <c r="C216" s="3"/>
      <c r="D216" s="3"/>
      <c r="E216" s="3"/>
      <c r="G216" s="217"/>
      <c r="J216" s="3"/>
      <c r="M216" s="187">
        <f>IFERROR(IF($F216="地位Ⅰ",INDEX(幹材積成長量!$S$7:$U$148,MATCH(【入力】吸収量・排出量算定シート!$H216+(M$17-$M$17),幹材積成長量!$S$7:$S$148,0),MATCH($G216,幹材積成長量!$S$7:$U$7,0)),IF($F216="地位Ⅲ",INDEX(幹材積成長量!$Y$7:$AA$148,MATCH(【入力】吸収量・排出量算定シート!$H216+(M$17-$M$17),幹材積成長量!$Y$7:$Y$148,0),MATCH($G216,幹材積成長量!$Y$7:$AA$7,0)),INDEX(幹材積成長量!$V$7:$X$148,MATCH(【入力】吸収量・排出量算定シート!$H216+(M$17-$M$17),幹材積成長量!$V$7:$V$148,0),MATCH($G216,幹材積成長量!$V$7:$X$7,0)))),0)</f>
        <v>0</v>
      </c>
      <c r="N216" s="187">
        <f>IFERROR(IF($F216="地位Ⅰ",INDEX(幹材積成長量!$S$7:$U$148,MATCH(【入力】吸収量・排出量算定シート!$H216+(N$17-$M$17),幹材積成長量!$S$7:$S$148,0),MATCH($G216,幹材積成長量!$S$7:$U$7,0)),IF($F216="地位Ⅲ",INDEX(幹材積成長量!$Y$7:$AA$148,MATCH(【入力】吸収量・排出量算定シート!$H216+(N$17-$M$17),幹材積成長量!$Y$7:$Y$148,0),MATCH($G216,幹材積成長量!$Y$7:$AA$7,0)),INDEX(幹材積成長量!$V$7:$X$148,MATCH(【入力】吸収量・排出量算定シート!$H216+(N$17-$M$17),幹材積成長量!$V$7:$V$148,0),MATCH($G216,幹材積成長量!$V$7:$X$7,0)))),0)</f>
        <v>0</v>
      </c>
      <c r="O216" s="187">
        <f>IFERROR(IF($F216="地位Ⅰ",INDEX(幹材積成長量!$S$7:$U$148,MATCH(【入力】吸収量・排出量算定シート!$H216+(O$17-$M$17),幹材積成長量!$S$7:$S$148,0),MATCH($G216,幹材積成長量!$S$7:$U$7,0)),IF($F216="地位Ⅲ",INDEX(幹材積成長量!$Y$7:$AA$148,MATCH(【入力】吸収量・排出量算定シート!$H216+(O$17-$M$17),幹材積成長量!$Y$7:$Y$148,0),MATCH($G216,幹材積成長量!$Y$7:$AA$7,0)),INDEX(幹材積成長量!$V$7:$X$148,MATCH(【入力】吸収量・排出量算定シート!$H216+(O$17-$M$17),幹材積成長量!$V$7:$V$148,0),MATCH($G216,幹材積成長量!$V$7:$X$7,0)))),0)</f>
        <v>0</v>
      </c>
      <c r="P216" s="187">
        <f>IFERROR(IF($F216="地位Ⅰ",INDEX(幹材積成長量!$S$7:$U$148,MATCH(【入力】吸収量・排出量算定シート!$H216+(P$17-$M$17),幹材積成長量!$S$7:$S$148,0),MATCH($G216,幹材積成長量!$S$7:$U$7,0)),IF($F216="地位Ⅲ",INDEX(幹材積成長量!$Y$7:$AA$148,MATCH(【入力】吸収量・排出量算定シート!$H216+(P$17-$M$17),幹材積成長量!$Y$7:$Y$148,0),MATCH($G216,幹材積成長量!$Y$7:$AA$7,0)),INDEX(幹材積成長量!$V$7:$X$148,MATCH(【入力】吸収量・排出量算定シート!$H216+(P$17-$M$17),幹材積成長量!$V$7:$V$148,0),MATCH($G216,幹材積成長量!$V$7:$X$7,0)))),0)</f>
        <v>0</v>
      </c>
      <c r="Q216" s="187">
        <f>IFERROR(IF($F216="地位Ⅰ",INDEX(幹材積成長量!$S$7:$U$148,MATCH(【入力】吸収量・排出量算定シート!$H216+(Q$17-$M$17),幹材積成長量!$S$7:$S$148,0),MATCH($G216,幹材積成長量!$S$7:$U$7,0)),IF($F216="地位Ⅲ",INDEX(幹材積成長量!$Y$7:$AA$148,MATCH(【入力】吸収量・排出量算定シート!$H216+(Q$17-$M$17),幹材積成長量!$Y$7:$Y$148,0),MATCH($G216,幹材積成長量!$Y$7:$AA$7,0)),INDEX(幹材積成長量!$V$7:$X$148,MATCH(【入力】吸収量・排出量算定シート!$H216+(Q$17-$M$17),幹材積成長量!$V$7:$V$148,0),MATCH($G216,幹材積成長量!$V$7:$X$7,0)))),0)</f>
        <v>0</v>
      </c>
      <c r="R216" s="187">
        <f>IFERROR(IF($F216="地位Ⅰ",INDEX(幹材積成長量!$S$7:$U$148,MATCH(【入力】吸収量・排出量算定シート!$H216+(R$17-$M$17),幹材積成長量!$S$7:$S$148,0),MATCH($G216,幹材積成長量!$S$7:$U$7,0)),IF($F216="地位Ⅲ",INDEX(幹材積成長量!$Y$7:$AA$148,MATCH(【入力】吸収量・排出量算定シート!$H216+(R$17-$M$17),幹材積成長量!$Y$7:$Y$148,0),MATCH($G216,幹材積成長量!$Y$7:$AA$7,0)),INDEX(幹材積成長量!$V$7:$X$148,MATCH(【入力】吸収量・排出量算定シート!$H216+(R$17-$M$17),幹材積成長量!$V$7:$V$148,0),MATCH($G216,幹材積成長量!$V$7:$X$7,0)))),0)</f>
        <v>0</v>
      </c>
      <c r="S216" s="187">
        <f>IFERROR(IF($F216="地位Ⅰ",INDEX(幹材積成長量!$S$7:$U$148,MATCH(【入力】吸収量・排出量算定シート!$H216+(S$17-$M$17),幹材積成長量!$S$7:$S$148,0),MATCH($G216,幹材積成長量!$S$7:$U$7,0)),IF($F216="地位Ⅲ",INDEX(幹材積成長量!$Y$7:$AA$148,MATCH(【入力】吸収量・排出量算定シート!$H216+(S$17-$M$17),幹材積成長量!$Y$7:$Y$148,0),MATCH($G216,幹材積成長量!$Y$7:$AA$7,0)),INDEX(幹材積成長量!$V$7:$X$148,MATCH(【入力】吸収量・排出量算定シート!$H216+(S$17-$M$17),幹材積成長量!$V$7:$V$148,0),MATCH($G216,幹材積成長量!$V$7:$X$7,0)))),0)</f>
        <v>0</v>
      </c>
      <c r="T216" s="187">
        <f>IFERROR(IF($F216="地位Ⅰ",INDEX(幹材積成長量!$S$7:$U$148,MATCH(【入力】吸収量・排出量算定シート!$H216+(T$17-$M$17),幹材積成長量!$S$7:$S$148,0),MATCH($G216,幹材積成長量!$S$7:$U$7,0)),IF($F216="地位Ⅲ",INDEX(幹材積成長量!$Y$7:$AA$148,MATCH(【入力】吸収量・排出量算定シート!$H216+(T$17-$M$17),幹材積成長量!$Y$7:$Y$148,0),MATCH($G216,幹材積成長量!$Y$7:$AA$7,0)),INDEX(幹材積成長量!$V$7:$X$148,MATCH(【入力】吸収量・排出量算定シート!$H216+(T$17-$M$17),幹材積成長量!$V$7:$V$148,0),MATCH($G216,幹材積成長量!$V$7:$X$7,0)))),0)</f>
        <v>0</v>
      </c>
      <c r="U216" s="187">
        <f>IFERROR(IF($F216="地位Ⅰ",INDEX(幹材積成長量!$S$7:$U$148,MATCH(【入力】吸収量・排出量算定シート!$H216+(U$17-$M$17),幹材積成長量!$S$7:$S$148,0),MATCH($G216,幹材積成長量!$S$7:$U$7,0)),IF($F216="地位Ⅲ",INDEX(幹材積成長量!$Y$7:$AA$148,MATCH(【入力】吸収量・排出量算定シート!$H216+(U$17-$M$17),幹材積成長量!$Y$7:$Y$148,0),MATCH($G216,幹材積成長量!$Y$7:$AA$7,0)),INDEX(幹材積成長量!$V$7:$X$148,MATCH(【入力】吸収量・排出量算定シート!$H216+(U$17-$M$17),幹材積成長量!$V$7:$V$148,0),MATCH($G216,幹材積成長量!$V$7:$X$7,0)))),0)</f>
        <v>0</v>
      </c>
      <c r="V216" s="187">
        <f>IFERROR(IF($F216="地位Ⅰ",INDEX(幹材積成長量!$S$7:$U$148,MATCH(【入力】吸収量・排出量算定シート!$H216+(V$17-$M$17),幹材積成長量!$S$7:$S$148,0),MATCH($G216,幹材積成長量!$S$7:$U$7,0)),IF($F216="地位Ⅲ",INDEX(幹材積成長量!$Y$7:$AA$148,MATCH(【入力】吸収量・排出量算定シート!$H216+(V$17-$M$17),幹材積成長量!$Y$7:$Y$148,0),MATCH($G216,幹材積成長量!$Y$7:$AA$7,0)),INDEX(幹材積成長量!$V$7:$X$148,MATCH(【入力】吸収量・排出量算定シート!$H216+(V$17-$M$17),幹材積成長量!$V$7:$V$148,0),MATCH($G216,幹材積成長量!$V$7:$X$7,0)))),0)</f>
        <v>0</v>
      </c>
      <c r="W216" s="187">
        <f>IFERROR(IF($F216="地位Ⅰ",INDEX(幹材積成長量!$S$7:$U$148,MATCH(【入力】吸収量・排出量算定シート!$H216+(W$17-$M$17),幹材積成長量!$S$7:$S$148,0),MATCH($G216,幹材積成長量!$S$7:$U$7,0)),IF($F216="地位Ⅲ",INDEX(幹材積成長量!$Y$7:$AA$148,MATCH(【入力】吸収量・排出量算定シート!$H216+(W$17-$M$17),幹材積成長量!$Y$7:$Y$148,0),MATCH($G216,幹材積成長量!$Y$7:$AA$7,0)),INDEX(幹材積成長量!$V$7:$X$148,MATCH(【入力】吸収量・排出量算定シート!$H216+(W$17-$M$17),幹材積成長量!$V$7:$V$148,0),MATCH($G216,幹材積成長量!$V$7:$X$7,0)))),0)</f>
        <v>0</v>
      </c>
      <c r="X216" s="187">
        <f>IFERROR(IF($F216="地位Ⅰ",INDEX(幹材積成長量!$S$7:$U$148,MATCH(【入力】吸収量・排出量算定シート!$H216+(X$17-$M$17),幹材積成長量!$S$7:$S$148,0),MATCH($G216,幹材積成長量!$S$7:$U$7,0)),IF($F216="地位Ⅲ",INDEX(幹材積成長量!$Y$7:$AA$148,MATCH(【入力】吸収量・排出量算定シート!$H216+(X$17-$M$17),幹材積成長量!$Y$7:$Y$148,0),MATCH($G216,幹材積成長量!$Y$7:$AA$7,0)),INDEX(幹材積成長量!$V$7:$X$148,MATCH(【入力】吸収量・排出量算定シート!$H216+(X$17-$M$17),幹材積成長量!$V$7:$V$148,0),MATCH($G216,幹材積成長量!$V$7:$X$7,0)))),0)</f>
        <v>0</v>
      </c>
      <c r="Y216" s="187">
        <f>IFERROR(IF($F216="地位Ⅰ",INDEX(幹材積成長量!$S$7:$U$148,MATCH(【入力】吸収量・排出量算定シート!$H216+(Y$17-$M$17),幹材積成長量!$S$7:$S$148,0),MATCH($G216,幹材積成長量!$S$7:$U$7,0)),IF($F216="地位Ⅲ",INDEX(幹材積成長量!$Y$7:$AA$148,MATCH(【入力】吸収量・排出量算定シート!$H216+(Y$17-$M$17),幹材積成長量!$Y$7:$Y$148,0),MATCH($G216,幹材積成長量!$Y$7:$AA$7,0)),INDEX(幹材積成長量!$V$7:$X$148,MATCH(【入力】吸収量・排出量算定シート!$H216+(Y$17-$M$17),幹材積成長量!$V$7:$V$148,0),MATCH($G216,幹材積成長量!$V$7:$X$7,0)))),0)</f>
        <v>0</v>
      </c>
      <c r="Z216" s="187">
        <f>IFERROR(IF($F216="地位Ⅰ",INDEX(幹材積成長量!$S$7:$U$148,MATCH(【入力】吸収量・排出量算定シート!$H216+(Z$17-$M$17),幹材積成長量!$S$7:$S$148,0),MATCH($G216,幹材積成長量!$S$7:$U$7,0)),IF($F216="地位Ⅲ",INDEX(幹材積成長量!$Y$7:$AA$148,MATCH(【入力】吸収量・排出量算定シート!$H216+(Z$17-$M$17),幹材積成長量!$Y$7:$Y$148,0),MATCH($G216,幹材積成長量!$Y$7:$AA$7,0)),INDEX(幹材積成長量!$V$7:$X$148,MATCH(【入力】吸収量・排出量算定シート!$H216+(Z$17-$M$17),幹材積成長量!$V$7:$V$148,0),MATCH($G216,幹材積成長量!$V$7:$X$7,0)))),0)</f>
        <v>0</v>
      </c>
      <c r="AA216" s="187">
        <f>IFERROR(IF($F216="地位Ⅰ",INDEX(幹材積成長量!$S$7:$U$148,MATCH(【入力】吸収量・排出量算定シート!$H216+(AA$17-$M$17),幹材積成長量!$S$7:$S$148,0),MATCH($G216,幹材積成長量!$S$7:$U$7,0)),IF($F216="地位Ⅲ",INDEX(幹材積成長量!$Y$7:$AA$148,MATCH(【入力】吸収量・排出量算定シート!$H216+(AA$17-$M$17),幹材積成長量!$Y$7:$Y$148,0),MATCH($G216,幹材積成長量!$Y$7:$AA$7,0)),INDEX(幹材積成長量!$V$7:$X$148,MATCH(【入力】吸収量・排出量算定シート!$H216+(AA$17-$M$17),幹材積成長量!$V$7:$V$148,0),MATCH($G216,幹材積成長量!$V$7:$X$7,0)))),0)</f>
        <v>0</v>
      </c>
      <c r="AB216" s="187">
        <f>IFERROR(IF($F216="地位Ⅰ",INDEX(幹材積成長量!$S$7:$U$148,MATCH(【入力】吸収量・排出量算定シート!$H216+(AB$17-$M$17),幹材積成長量!$S$7:$S$148,0),MATCH($G216,幹材積成長量!$S$7:$U$7,0)),IF($F216="地位Ⅲ",INDEX(幹材積成長量!$Y$7:$AA$148,MATCH(【入力】吸収量・排出量算定シート!$H216+(AB$17-$M$17),幹材積成長量!$Y$7:$Y$148,0),MATCH($G216,幹材積成長量!$Y$7:$AA$7,0)),INDEX(幹材積成長量!$V$7:$X$148,MATCH(【入力】吸収量・排出量算定シート!$H216+(AB$17-$M$17),幹材積成長量!$V$7:$V$148,0),MATCH($G216,幹材積成長量!$V$7:$X$7,0)))),0)</f>
        <v>0</v>
      </c>
      <c r="AC216" s="187">
        <f>IFERROR(IF($F216="地位Ⅰ",INDEX(幹材積成長量!$S$7:$U$148,MATCH(【入力】吸収量・排出量算定シート!$H216+(AC$17-$M$17),幹材積成長量!$S$7:$S$148,0),MATCH($G216,幹材積成長量!$S$7:$U$7,0)),IF($F216="地位Ⅲ",INDEX(幹材積成長量!$Y$7:$AA$148,MATCH(【入力】吸収量・排出量算定シート!$H216+(AC$17-$M$17),幹材積成長量!$Y$7:$Y$148,0),MATCH($G216,幹材積成長量!$Y$7:$AA$7,0)),INDEX(幹材積成長量!$V$7:$X$148,MATCH(【入力】吸収量・排出量算定シート!$H216+(AC$17-$M$17),幹材積成長量!$V$7:$V$148,0),MATCH($G216,幹材積成長量!$V$7:$X$7,0)))),0)</f>
        <v>0</v>
      </c>
      <c r="AD216" s="2">
        <f>IFERROR(INDEX('BEF（拡大係数）'!$A$4:$AO$154,MATCH(【入力】吸収量・排出量算定シート!$H216,'BEF（拡大係数）'!$A$4:$A$154,0),MATCH($G216,'BEF（拡大係数）'!$A$4:$AO$4,0)),0)</f>
        <v>0</v>
      </c>
      <c r="AE216" s="2">
        <f>IFERROR(INDEX('BEF（拡大係数）'!$A$4:$AO$154,MATCH(【入力】吸収量・排出量算定シート!$H216,'BEF（拡大係数）'!$A$4:$A$154,0),MATCH($G216,'BEF（拡大係数）'!$A$4:$AO$4,0)),0)</f>
        <v>0</v>
      </c>
      <c r="AF216" s="2">
        <f>IFERROR(INDEX('BEF（拡大係数）'!$A$4:$AO$154,MATCH(【入力】吸収量・排出量算定シート!$H216,'BEF（拡大係数）'!$A$4:$A$154,0),MATCH($G216,'BEF（拡大係数）'!$A$4:$AO$4,0)),0)</f>
        <v>0</v>
      </c>
      <c r="AG216" s="2">
        <f>IFERROR(INDEX('BEF（拡大係数）'!$A$4:$AO$154,MATCH(【入力】吸収量・排出量算定シート!$H216,'BEF（拡大係数）'!$A$4:$A$154,0),MATCH($G216,'BEF（拡大係数）'!$A$4:$AO$4,0)),0)</f>
        <v>0</v>
      </c>
      <c r="AH216" s="2">
        <f>IFERROR(INDEX('BEF（拡大係数）'!$A$4:$AO$154,MATCH(【入力】吸収量・排出量算定シート!$H216,'BEF（拡大係数）'!$A$4:$A$154,0),MATCH($G216,'BEF（拡大係数）'!$A$4:$AO$4,0)),0)</f>
        <v>0</v>
      </c>
      <c r="AI216" s="2">
        <f>IFERROR(INDEX('BEF（拡大係数）'!$A$4:$AO$154,MATCH(【入力】吸収量・排出量算定シート!$H216,'BEF（拡大係数）'!$A$4:$A$154,0),MATCH($G216,'BEF（拡大係数）'!$A$4:$AO$4,0)),0)</f>
        <v>0</v>
      </c>
      <c r="AJ216" s="2">
        <f>IFERROR(INDEX('BEF（拡大係数）'!$A$4:$AO$154,MATCH(【入力】吸収量・排出量算定シート!$H216,'BEF（拡大係数）'!$A$4:$A$154,0),MATCH($G216,'BEF（拡大係数）'!$A$4:$AO$4,0)),0)</f>
        <v>0</v>
      </c>
      <c r="AK216" s="2">
        <f>IFERROR(INDEX('BEF（拡大係数）'!$A$4:$AO$154,MATCH(【入力】吸収量・排出量算定シート!$H216,'BEF（拡大係数）'!$A$4:$A$154,0),MATCH($G216,'BEF（拡大係数）'!$A$4:$AO$4,0)),0)</f>
        <v>0</v>
      </c>
      <c r="AL216" s="2">
        <f>IFERROR(INDEX('BEF（拡大係数）'!$A$4:$AO$154,MATCH(【入力】吸収量・排出量算定シート!$H216,'BEF（拡大係数）'!$A$4:$A$154,0),MATCH($G216,'BEF（拡大係数）'!$A$4:$AO$4,0)),0)</f>
        <v>0</v>
      </c>
      <c r="AM216" s="2">
        <f>IFERROR(INDEX('BEF（拡大係数）'!$A$4:$AO$154,MATCH(【入力】吸収量・排出量算定シート!$H216,'BEF（拡大係数）'!$A$4:$A$154,0),MATCH($G216,'BEF（拡大係数）'!$A$4:$AO$4,0)),0)</f>
        <v>0</v>
      </c>
      <c r="AN216" s="2">
        <f>IFERROR(INDEX('BEF（拡大係数）'!$A$4:$AO$154,MATCH(【入力】吸収量・排出量算定シート!$H216,'BEF（拡大係数）'!$A$4:$A$154,0),MATCH($G216,'BEF（拡大係数）'!$A$4:$AO$4,0)),0)</f>
        <v>0</v>
      </c>
      <c r="AO216" s="2">
        <f>IFERROR(INDEX('BEF（拡大係数）'!$A$4:$AO$154,MATCH(【入力】吸収量・排出量算定シート!$H216,'BEF（拡大係数）'!$A$4:$A$154,0),MATCH($G216,'BEF（拡大係数）'!$A$4:$AO$4,0)),0)</f>
        <v>0</v>
      </c>
      <c r="AP216" s="2">
        <f>IFERROR(INDEX('BEF（拡大係数）'!$A$4:$AO$154,MATCH(【入力】吸収量・排出量算定シート!$H216,'BEF（拡大係数）'!$A$4:$A$154,0),MATCH($G216,'BEF（拡大係数）'!$A$4:$AO$4,0)),0)</f>
        <v>0</v>
      </c>
      <c r="AQ216" s="2">
        <f>IFERROR(INDEX('BEF（拡大係数）'!$A$4:$AO$154,MATCH(【入力】吸収量・排出量算定シート!$H216,'BEF（拡大係数）'!$A$4:$A$154,0),MATCH($G216,'BEF（拡大係数）'!$A$4:$AO$4,0)),0)</f>
        <v>0</v>
      </c>
      <c r="AR216" s="2">
        <f>IFERROR(INDEX('BEF（拡大係数）'!$A$4:$AO$154,MATCH(【入力】吸収量・排出量算定シート!$H216,'BEF（拡大係数）'!$A$4:$A$154,0),MATCH($G216,'BEF（拡大係数）'!$A$4:$AO$4,0)),0)</f>
        <v>0</v>
      </c>
      <c r="AS216" s="2">
        <f>IFERROR(INDEX('BEF（拡大係数）'!$A$4:$AO$154,MATCH(【入力】吸収量・排出量算定シート!$H216,'BEF（拡大係数）'!$A$4:$A$154,0),MATCH($G216,'BEF（拡大係数）'!$A$4:$AO$4,0)),0)</f>
        <v>0</v>
      </c>
      <c r="AT216" s="2">
        <f>IFERROR(INDEX('BEF（拡大係数）'!$A$4:$AO$154,MATCH(【入力】吸収量・排出量算定シート!$H216,'BEF（拡大係数）'!$A$4:$A$154,0),MATCH($G216,'BEF（拡大係数）'!$A$4:$AO$4,0)),0)</f>
        <v>0</v>
      </c>
      <c r="AU216" s="2">
        <f>IFERROR(VLOOKUP($G216,パラメータ_オリジナル!$B$6:$G$45,4,FALSE),0)</f>
        <v>0</v>
      </c>
      <c r="AV216" s="2">
        <f>IFERROR(VLOOKUP($G216,パラメータ_オリジナル!$B$6:$G$45,5,FALSE),0)</f>
        <v>0</v>
      </c>
      <c r="AW216" s="2">
        <f>IFERROR(VLOOKUP($G216,パラメータ_オリジナル!$B$6:$G$45,6,FALSE),0)</f>
        <v>0</v>
      </c>
      <c r="AX216" s="125">
        <f t="shared" si="318"/>
        <v>0</v>
      </c>
      <c r="AY216" s="125">
        <f t="shared" si="319"/>
        <v>0</v>
      </c>
      <c r="AZ216" s="125">
        <f t="shared" si="320"/>
        <v>0</v>
      </c>
      <c r="BA216" s="125">
        <f t="shared" si="321"/>
        <v>0</v>
      </c>
      <c r="BB216" s="125">
        <f t="shared" si="322"/>
        <v>0</v>
      </c>
      <c r="BC216" s="125">
        <f t="shared" si="323"/>
        <v>0</v>
      </c>
      <c r="BD216" s="125">
        <f t="shared" si="324"/>
        <v>0</v>
      </c>
      <c r="BE216" s="125">
        <f t="shared" si="325"/>
        <v>0</v>
      </c>
      <c r="BF216" s="125">
        <f t="shared" si="326"/>
        <v>0</v>
      </c>
      <c r="BG216" s="125">
        <f t="shared" si="327"/>
        <v>0</v>
      </c>
      <c r="BH216" s="125">
        <f t="shared" si="328"/>
        <v>0</v>
      </c>
      <c r="BI216" s="125">
        <f t="shared" si="329"/>
        <v>0</v>
      </c>
      <c r="BJ216" s="125">
        <f t="shared" si="330"/>
        <v>0</v>
      </c>
      <c r="BK216" s="125">
        <f t="shared" si="331"/>
        <v>0</v>
      </c>
      <c r="BL216" s="125">
        <f t="shared" si="332"/>
        <v>0</v>
      </c>
      <c r="BM216" s="125">
        <f t="shared" si="333"/>
        <v>0</v>
      </c>
      <c r="BN216" s="125">
        <f t="shared" si="334"/>
        <v>0</v>
      </c>
      <c r="BO216" s="125">
        <f t="shared" si="335"/>
        <v>0</v>
      </c>
      <c r="BP216" s="125">
        <f t="shared" si="336"/>
        <v>0</v>
      </c>
      <c r="BQ216" s="125">
        <f t="shared" si="337"/>
        <v>0</v>
      </c>
      <c r="BR216" s="125">
        <f t="shared" si="338"/>
        <v>0</v>
      </c>
      <c r="BS216" s="125">
        <f t="shared" si="339"/>
        <v>0</v>
      </c>
      <c r="BT216" s="125">
        <f t="shared" si="340"/>
        <v>0</v>
      </c>
      <c r="BU216" s="125">
        <f t="shared" si="341"/>
        <v>0</v>
      </c>
      <c r="BV216" s="125">
        <f t="shared" si="342"/>
        <v>0</v>
      </c>
      <c r="BW216" s="125">
        <f t="shared" si="343"/>
        <v>0</v>
      </c>
      <c r="BX216" s="125">
        <f t="shared" si="344"/>
        <v>0</v>
      </c>
      <c r="BY216" s="125">
        <f t="shared" si="345"/>
        <v>0</v>
      </c>
      <c r="BZ216" s="125">
        <f t="shared" si="346"/>
        <v>0</v>
      </c>
      <c r="CA216" s="125">
        <f t="shared" si="347"/>
        <v>0</v>
      </c>
      <c r="CB216" s="125">
        <f t="shared" si="348"/>
        <v>0</v>
      </c>
      <c r="CC216" s="125">
        <f t="shared" si="349"/>
        <v>0</v>
      </c>
      <c r="CD216" s="125">
        <f t="shared" si="350"/>
        <v>0</v>
      </c>
      <c r="CE216" s="125">
        <f t="shared" si="351"/>
        <v>0</v>
      </c>
      <c r="CF216" s="2">
        <f>IFERROR(IF($F216="地位Ⅰ",INDEX(幹材積成長量!$I$7:$K$148,MATCH((【入力】吸収量・排出量算定シート!$H216+(【入力】吸収量・排出量算定シート!CF$17-【入力】吸収量・排出量算定シート!$CF$17)),幹材積成長量!$I$7:$I$148,0),MATCH(【入力】吸収量・排出量算定シート!$G216,幹材積成長量!$I$7:$K$7,0)),IF($F216="地位Ⅲ",INDEX(幹材積成長量!$O$7:$Q$148,MATCH((【入力】吸収量・排出量算定シート!$H216+(【入力】吸収量・排出量算定シート!CF$17-【入力】吸収量・排出量算定シート!$CF$17)),幹材積成長量!$O$7:$O$148,0),MATCH(【入力】吸収量・排出量算定シート!$G216,幹材積成長量!$O$7:$Q$7,0)),INDEX(幹材積成長量!$L$7:$N$148,MATCH((【入力】吸収量・排出量算定シート!$H216+(【入力】吸収量・排出量算定シート!CF$17-【入力】吸収量・排出量算定シート!$CF$17)),幹材積成長量!$L$7:$L$148,0),MATCH(【入力】吸収量・排出量算定シート!$G216,幹材積成長量!$L$7:$N$7,0)))),0)</f>
        <v>0</v>
      </c>
      <c r="CG216" s="2">
        <f>IFERROR(IF($F216="地位Ⅰ",INDEX(幹材積成長量!$I$7:$K$148,MATCH((【入力】吸収量・排出量算定シート!$H216+(【入力】吸収量・排出量算定シート!CG$17-【入力】吸収量・排出量算定シート!$CF$17)),幹材積成長量!$I$7:$I$148,0),MATCH(【入力】吸収量・排出量算定シート!$G216,幹材積成長量!$I$7:$K$7,0)),IF($F216="地位Ⅲ",INDEX(幹材積成長量!$O$7:$Q$148,MATCH((【入力】吸収量・排出量算定シート!$H216+(【入力】吸収量・排出量算定シート!CG$17-【入力】吸収量・排出量算定シート!$CF$17)),幹材積成長量!$O$7:$O$148,0),MATCH(【入力】吸収量・排出量算定シート!$G216,幹材積成長量!$O$7:$Q$7,0)),INDEX(幹材積成長量!$L$7:$N$148,MATCH((【入力】吸収量・排出量算定シート!$H216+(【入力】吸収量・排出量算定シート!CG$17-【入力】吸収量・排出量算定シート!$CF$17)),幹材積成長量!$L$7:$L$148,0),MATCH(【入力】吸収量・排出量算定シート!$G216,幹材積成長量!$L$7:$N$7,0)))),0)</f>
        <v>0</v>
      </c>
      <c r="CH216" s="2">
        <f>IFERROR(IF($F216="地位Ⅰ",INDEX(幹材積成長量!$I$7:$K$148,MATCH((【入力】吸収量・排出量算定シート!$H216+(【入力】吸収量・排出量算定シート!CH$17-【入力】吸収量・排出量算定シート!$CF$17)),幹材積成長量!$I$7:$I$148,0),MATCH(【入力】吸収量・排出量算定シート!$G216,幹材積成長量!$I$7:$K$7,0)),IF($F216="地位Ⅲ",INDEX(幹材積成長量!$O$7:$Q$148,MATCH((【入力】吸収量・排出量算定シート!$H216+(【入力】吸収量・排出量算定シート!CH$17-【入力】吸収量・排出量算定シート!$CF$17)),幹材積成長量!$O$7:$O$148,0),MATCH(【入力】吸収量・排出量算定シート!$G216,幹材積成長量!$O$7:$Q$7,0)),INDEX(幹材積成長量!$L$7:$N$148,MATCH((【入力】吸収量・排出量算定シート!$H216+(【入力】吸収量・排出量算定シート!CH$17-【入力】吸収量・排出量算定シート!$CF$17)),幹材積成長量!$L$7:$L$148,0),MATCH(【入力】吸収量・排出量算定シート!$G216,幹材積成長量!$L$7:$N$7,0)))),0)</f>
        <v>0</v>
      </c>
      <c r="CI216" s="2">
        <f>IFERROR(IF($F216="地位Ⅰ",INDEX(幹材積成長量!$I$7:$K$148,MATCH((【入力】吸収量・排出量算定シート!$H216+(【入力】吸収量・排出量算定シート!CI$17-【入力】吸収量・排出量算定シート!$CF$17)),幹材積成長量!$I$7:$I$148,0),MATCH(【入力】吸収量・排出量算定シート!$G216,幹材積成長量!$I$7:$K$7,0)),IF($F216="地位Ⅲ",INDEX(幹材積成長量!$O$7:$Q$148,MATCH((【入力】吸収量・排出量算定シート!$H216+(【入力】吸収量・排出量算定シート!CI$17-【入力】吸収量・排出量算定シート!$CF$17)),幹材積成長量!$O$7:$O$148,0),MATCH(【入力】吸収量・排出量算定シート!$G216,幹材積成長量!$O$7:$Q$7,0)),INDEX(幹材積成長量!$L$7:$N$148,MATCH((【入力】吸収量・排出量算定シート!$H216+(【入力】吸収量・排出量算定シート!CI$17-【入力】吸収量・排出量算定シート!$CF$17)),幹材積成長量!$L$7:$L$148,0),MATCH(【入力】吸収量・排出量算定シート!$G216,幹材積成長量!$L$7:$N$7,0)))),0)</f>
        <v>0</v>
      </c>
      <c r="CJ216" s="2">
        <f>IFERROR(IF($F216="地位Ⅰ",INDEX(幹材積成長量!$I$7:$K$148,MATCH((【入力】吸収量・排出量算定シート!$H216+(【入力】吸収量・排出量算定シート!CJ$17-【入力】吸収量・排出量算定シート!$CF$17)),幹材積成長量!$I$7:$I$148,0),MATCH(【入力】吸収量・排出量算定シート!$G216,幹材積成長量!$I$7:$K$7,0)),IF($F216="地位Ⅲ",INDEX(幹材積成長量!$O$7:$Q$148,MATCH((【入力】吸収量・排出量算定シート!$H216+(【入力】吸収量・排出量算定シート!CJ$17-【入力】吸収量・排出量算定シート!$CF$17)),幹材積成長量!$O$7:$O$148,0),MATCH(【入力】吸収量・排出量算定シート!$G216,幹材積成長量!$O$7:$Q$7,0)),INDEX(幹材積成長量!$L$7:$N$148,MATCH((【入力】吸収量・排出量算定シート!$H216+(【入力】吸収量・排出量算定シート!CJ$17-【入力】吸収量・排出量算定シート!$CF$17)),幹材積成長量!$L$7:$L$148,0),MATCH(【入力】吸収量・排出量算定シート!$G216,幹材積成長量!$L$7:$N$7,0)))),0)</f>
        <v>0</v>
      </c>
      <c r="CK216" s="2">
        <f>IFERROR(IF($F216="地位Ⅰ",INDEX(幹材積成長量!$I$7:$K$148,MATCH((【入力】吸収量・排出量算定シート!$H216+(【入力】吸収量・排出量算定シート!CK$17-【入力】吸収量・排出量算定シート!$CF$17)),幹材積成長量!$I$7:$I$148,0),MATCH(【入力】吸収量・排出量算定シート!$G216,幹材積成長量!$I$7:$K$7,0)),IF($F216="地位Ⅲ",INDEX(幹材積成長量!$O$7:$Q$148,MATCH((【入力】吸収量・排出量算定シート!$H216+(【入力】吸収量・排出量算定シート!CK$17-【入力】吸収量・排出量算定シート!$CF$17)),幹材積成長量!$O$7:$O$148,0),MATCH(【入力】吸収量・排出量算定シート!$G216,幹材積成長量!$O$7:$Q$7,0)),INDEX(幹材積成長量!$L$7:$N$148,MATCH((【入力】吸収量・排出量算定シート!$H216+(【入力】吸収量・排出量算定シート!CK$17-【入力】吸収量・排出量算定シート!$CF$17)),幹材積成長量!$L$7:$L$148,0),MATCH(【入力】吸収量・排出量算定シート!$G216,幹材積成長量!$L$7:$N$7,0)))),0)</f>
        <v>0</v>
      </c>
      <c r="CL216" s="2">
        <f>IFERROR(IF($F216="地位Ⅰ",INDEX(幹材積成長量!$I$7:$K$148,MATCH((【入力】吸収量・排出量算定シート!$H216+(【入力】吸収量・排出量算定シート!CL$17-【入力】吸収量・排出量算定シート!$CF$17)),幹材積成長量!$I$7:$I$148,0),MATCH(【入力】吸収量・排出量算定シート!$G216,幹材積成長量!$I$7:$K$7,0)),IF($F216="地位Ⅲ",INDEX(幹材積成長量!$O$7:$Q$148,MATCH((【入力】吸収量・排出量算定シート!$H216+(【入力】吸収量・排出量算定シート!CL$17-【入力】吸収量・排出量算定シート!$CF$17)),幹材積成長量!$O$7:$O$148,0),MATCH(【入力】吸収量・排出量算定シート!$G216,幹材積成長量!$O$7:$Q$7,0)),INDEX(幹材積成長量!$L$7:$N$148,MATCH((【入力】吸収量・排出量算定シート!$H216+(【入力】吸収量・排出量算定シート!CL$17-【入力】吸収量・排出量算定シート!$CF$17)),幹材積成長量!$L$7:$L$148,0),MATCH(【入力】吸収量・排出量算定シート!$G216,幹材積成長量!$L$7:$N$7,0)))),0)</f>
        <v>0</v>
      </c>
      <c r="CM216" s="2">
        <f>IFERROR(IF($F216="地位Ⅰ",INDEX(幹材積成長量!$I$7:$K$148,MATCH((【入力】吸収量・排出量算定シート!$H216+(【入力】吸収量・排出量算定シート!CM$17-【入力】吸収量・排出量算定シート!$CF$17)),幹材積成長量!$I$7:$I$148,0),MATCH(【入力】吸収量・排出量算定シート!$G216,幹材積成長量!$I$7:$K$7,0)),IF($F216="地位Ⅲ",INDEX(幹材積成長量!$O$7:$Q$148,MATCH((【入力】吸収量・排出量算定シート!$H216+(【入力】吸収量・排出量算定シート!CM$17-【入力】吸収量・排出量算定シート!$CF$17)),幹材積成長量!$O$7:$O$148,0),MATCH(【入力】吸収量・排出量算定シート!$G216,幹材積成長量!$O$7:$Q$7,0)),INDEX(幹材積成長量!$L$7:$N$148,MATCH((【入力】吸収量・排出量算定シート!$H216+(【入力】吸収量・排出量算定シート!CM$17-【入力】吸収量・排出量算定シート!$CF$17)),幹材積成長量!$L$7:$L$148,0),MATCH(【入力】吸収量・排出量算定シート!$G216,幹材積成長量!$L$7:$N$7,0)))),0)</f>
        <v>0</v>
      </c>
      <c r="CN216" s="2">
        <f>IFERROR(IF($F216="地位Ⅰ",INDEX(幹材積成長量!$I$7:$K$148,MATCH((【入力】吸収量・排出量算定シート!$H216+(【入力】吸収量・排出量算定シート!CN$17-【入力】吸収量・排出量算定シート!$CF$17)),幹材積成長量!$I$7:$I$148,0),MATCH(【入力】吸収量・排出量算定シート!$G216,幹材積成長量!$I$7:$K$7,0)),IF($F216="地位Ⅲ",INDEX(幹材積成長量!$O$7:$Q$148,MATCH((【入力】吸収量・排出量算定シート!$H216+(【入力】吸収量・排出量算定シート!CN$17-【入力】吸収量・排出量算定シート!$CF$17)),幹材積成長量!$O$7:$O$148,0),MATCH(【入力】吸収量・排出量算定シート!$G216,幹材積成長量!$O$7:$Q$7,0)),INDEX(幹材積成長量!$L$7:$N$148,MATCH((【入力】吸収量・排出量算定シート!$H216+(【入力】吸収量・排出量算定シート!CN$17-【入力】吸収量・排出量算定シート!$CF$17)),幹材積成長量!$L$7:$L$148,0),MATCH(【入力】吸収量・排出量算定シート!$G216,幹材積成長量!$L$7:$N$7,0)))),0)</f>
        <v>0</v>
      </c>
      <c r="CO216" s="2">
        <f>IFERROR(IF($F216="地位Ⅰ",INDEX(幹材積成長量!$I$7:$K$148,MATCH((【入力】吸収量・排出量算定シート!$H216+(【入力】吸収量・排出量算定シート!CO$17-【入力】吸収量・排出量算定シート!$CF$17)),幹材積成長量!$I$7:$I$148,0),MATCH(【入力】吸収量・排出量算定シート!$G216,幹材積成長量!$I$7:$K$7,0)),IF($F216="地位Ⅲ",INDEX(幹材積成長量!$O$7:$Q$148,MATCH((【入力】吸収量・排出量算定シート!$H216+(【入力】吸収量・排出量算定シート!CO$17-【入力】吸収量・排出量算定シート!$CF$17)),幹材積成長量!$O$7:$O$148,0),MATCH(【入力】吸収量・排出量算定シート!$G216,幹材積成長量!$O$7:$Q$7,0)),INDEX(幹材積成長量!$L$7:$N$148,MATCH((【入力】吸収量・排出量算定シート!$H216+(【入力】吸収量・排出量算定シート!CO$17-【入力】吸収量・排出量算定シート!$CF$17)),幹材積成長量!$L$7:$L$148,0),MATCH(【入力】吸収量・排出量算定シート!$G216,幹材積成長量!$L$7:$N$7,0)))),0)</f>
        <v>0</v>
      </c>
      <c r="CP216" s="2">
        <f>IFERROR(IF($F216="地位Ⅰ",INDEX(幹材積成長量!$I$7:$K$148,MATCH((【入力】吸収量・排出量算定シート!$H216+(【入力】吸収量・排出量算定シート!CP$17-【入力】吸収量・排出量算定シート!$CF$17)),幹材積成長量!$I$7:$I$148,0),MATCH(【入力】吸収量・排出量算定シート!$G216,幹材積成長量!$I$7:$K$7,0)),IF($F216="地位Ⅲ",INDEX(幹材積成長量!$O$7:$Q$148,MATCH((【入力】吸収量・排出量算定シート!$H216+(【入力】吸収量・排出量算定シート!CP$17-【入力】吸収量・排出量算定シート!$CF$17)),幹材積成長量!$O$7:$O$148,0),MATCH(【入力】吸収量・排出量算定シート!$G216,幹材積成長量!$O$7:$Q$7,0)),INDEX(幹材積成長量!$L$7:$N$148,MATCH((【入力】吸収量・排出量算定シート!$H216+(【入力】吸収量・排出量算定シート!CP$17-【入力】吸収量・排出量算定シート!$CF$17)),幹材積成長量!$L$7:$L$148,0),MATCH(【入力】吸収量・排出量算定シート!$G216,幹材積成長量!$L$7:$N$7,0)))),0)</f>
        <v>0</v>
      </c>
      <c r="CQ216" s="2">
        <f>IFERROR(IF($F216="地位Ⅰ",INDEX(幹材積成長量!$I$7:$K$148,MATCH((【入力】吸収量・排出量算定シート!$H216+(【入力】吸収量・排出量算定シート!CQ$17-【入力】吸収量・排出量算定シート!$CF$17)),幹材積成長量!$I$7:$I$148,0),MATCH(【入力】吸収量・排出量算定シート!$G216,幹材積成長量!$I$7:$K$7,0)),IF($F216="地位Ⅲ",INDEX(幹材積成長量!$O$7:$Q$148,MATCH((【入力】吸収量・排出量算定シート!$H216+(【入力】吸収量・排出量算定シート!CQ$17-【入力】吸収量・排出量算定シート!$CF$17)),幹材積成長量!$O$7:$O$148,0),MATCH(【入力】吸収量・排出量算定シート!$G216,幹材積成長量!$O$7:$Q$7,0)),INDEX(幹材積成長量!$L$7:$N$148,MATCH((【入力】吸収量・排出量算定シート!$H216+(【入力】吸収量・排出量算定シート!CQ$17-【入力】吸収量・排出量算定シート!$CF$17)),幹材積成長量!$L$7:$L$148,0),MATCH(【入力】吸収量・排出量算定シート!$G216,幹材積成長量!$L$7:$N$7,0)))),0)</f>
        <v>0</v>
      </c>
      <c r="CR216" s="2">
        <f>IFERROR(IF($F216="地位Ⅰ",INDEX(幹材積成長量!$I$7:$K$148,MATCH((【入力】吸収量・排出量算定シート!$H216+(【入力】吸収量・排出量算定シート!CR$17-【入力】吸収量・排出量算定シート!$CF$17)),幹材積成長量!$I$7:$I$148,0),MATCH(【入力】吸収量・排出量算定シート!$G216,幹材積成長量!$I$7:$K$7,0)),IF($F216="地位Ⅲ",INDEX(幹材積成長量!$O$7:$Q$148,MATCH((【入力】吸収量・排出量算定シート!$H216+(【入力】吸収量・排出量算定シート!CR$17-【入力】吸収量・排出量算定シート!$CF$17)),幹材積成長量!$O$7:$O$148,0),MATCH(【入力】吸収量・排出量算定シート!$G216,幹材積成長量!$O$7:$Q$7,0)),INDEX(幹材積成長量!$L$7:$N$148,MATCH((【入力】吸収量・排出量算定シート!$H216+(【入力】吸収量・排出量算定シート!CR$17-【入力】吸収量・排出量算定シート!$CF$17)),幹材積成長量!$L$7:$L$148,0),MATCH(【入力】吸収量・排出量算定シート!$G216,幹材積成長量!$L$7:$N$7,0)))),0)</f>
        <v>0</v>
      </c>
      <c r="CS216" s="2">
        <f>IFERROR(IF($F216="地位Ⅰ",INDEX(幹材積成長量!$I$7:$K$148,MATCH((【入力】吸収量・排出量算定シート!$H216+(【入力】吸収量・排出量算定シート!CS$17-【入力】吸収量・排出量算定シート!$CF$17)),幹材積成長量!$I$7:$I$148,0),MATCH(【入力】吸収量・排出量算定シート!$G216,幹材積成長量!$I$7:$K$7,0)),IF($F216="地位Ⅲ",INDEX(幹材積成長量!$O$7:$Q$148,MATCH((【入力】吸収量・排出量算定シート!$H216+(【入力】吸収量・排出量算定シート!CS$17-【入力】吸収量・排出量算定シート!$CF$17)),幹材積成長量!$O$7:$O$148,0),MATCH(【入力】吸収量・排出量算定シート!$G216,幹材積成長量!$O$7:$Q$7,0)),INDEX(幹材積成長量!$L$7:$N$148,MATCH((【入力】吸収量・排出量算定シート!$H216+(【入力】吸収量・排出量算定シート!CS$17-【入力】吸収量・排出量算定シート!$CF$17)),幹材積成長量!$L$7:$L$148,0),MATCH(【入力】吸収量・排出量算定シート!$G216,幹材積成長量!$L$7:$N$7,0)))),0)</f>
        <v>0</v>
      </c>
      <c r="CT216" s="2">
        <f>IFERROR(IF($F216="地位Ⅰ",INDEX(幹材積成長量!$I$7:$K$148,MATCH((【入力】吸収量・排出量算定シート!$H216+(【入力】吸収量・排出量算定シート!CT$17-【入力】吸収量・排出量算定シート!$CF$17)),幹材積成長量!$I$7:$I$148,0),MATCH(【入力】吸収量・排出量算定シート!$G216,幹材積成長量!$I$7:$K$7,0)),IF($F216="地位Ⅲ",INDEX(幹材積成長量!$O$7:$Q$148,MATCH((【入力】吸収量・排出量算定シート!$H216+(【入力】吸収量・排出量算定シート!CT$17-【入力】吸収量・排出量算定シート!$CF$17)),幹材積成長量!$O$7:$O$148,0),MATCH(【入力】吸収量・排出量算定シート!$G216,幹材積成長量!$O$7:$Q$7,0)),INDEX(幹材積成長量!$L$7:$N$148,MATCH((【入力】吸収量・排出量算定シート!$H216+(【入力】吸収量・排出量算定シート!CT$17-【入力】吸収量・排出量算定シート!$CF$17)),幹材積成長量!$L$7:$L$148,0),MATCH(【入力】吸収量・排出量算定シート!$G216,幹材積成長量!$L$7:$N$7,0)))),0)</f>
        <v>0</v>
      </c>
      <c r="CU216" s="2">
        <f>IFERROR(IF($F216="地位Ⅰ",INDEX(幹材積成長量!$I$7:$K$148,MATCH((【入力】吸収量・排出量算定シート!$H216+(【入力】吸収量・排出量算定シート!CU$17-【入力】吸収量・排出量算定シート!$CF$17)),幹材積成長量!$I$7:$I$148,0),MATCH(【入力】吸収量・排出量算定シート!$G216,幹材積成長量!$I$7:$K$7,0)),IF($F216="地位Ⅲ",INDEX(幹材積成長量!$O$7:$Q$148,MATCH((【入力】吸収量・排出量算定シート!$H216+(【入力】吸収量・排出量算定シート!CU$17-【入力】吸収量・排出量算定シート!$CF$17)),幹材積成長量!$O$7:$O$148,0),MATCH(【入力】吸収量・排出量算定シート!$G216,幹材積成長量!$O$7:$Q$7,0)),INDEX(幹材積成長量!$L$7:$N$148,MATCH((【入力】吸収量・排出量算定シート!$H216+(【入力】吸収量・排出量算定シート!CU$17-【入力】吸収量・排出量算定シート!$CF$17)),幹材積成長量!$L$7:$L$148,0),MATCH(【入力】吸収量・排出量算定シート!$G216,幹材積成長量!$L$7:$N$7,0)))),0)</f>
        <v>0</v>
      </c>
      <c r="CV216" s="2">
        <f>IFERROR(IF($F216="地位Ⅰ",INDEX(幹材積成長量!$I$7:$K$148,MATCH((【入力】吸収量・排出量算定シート!$H216+(【入力】吸収量・排出量算定シート!CV$17-【入力】吸収量・排出量算定シート!$CF$17)),幹材積成長量!$I$7:$I$148,0),MATCH(【入力】吸収量・排出量算定シート!$G216,幹材積成長量!$I$7:$K$7,0)),IF($F216="地位Ⅲ",INDEX(幹材積成長量!$O$7:$Q$148,MATCH((【入力】吸収量・排出量算定シート!$H216+(【入力】吸収量・排出量算定シート!CV$17-【入力】吸収量・排出量算定シート!$CF$17)),幹材積成長量!$O$7:$O$148,0),MATCH(【入力】吸収量・排出量算定シート!$G216,幹材積成長量!$O$7:$Q$7,0)),INDEX(幹材積成長量!$L$7:$N$148,MATCH((【入力】吸収量・排出量算定シート!$H216+(【入力】吸収量・排出量算定シート!CV$17-【入力】吸収量・排出量算定シート!$CF$17)),幹材積成長量!$L$7:$L$148,0),MATCH(【入力】吸収量・排出量算定シート!$G216,幹材積成長量!$L$7:$N$7,0)))),0)</f>
        <v>0</v>
      </c>
      <c r="CW216" s="2">
        <f t="shared" si="352"/>
        <v>0</v>
      </c>
      <c r="CX216" s="2">
        <f t="shared" si="353"/>
        <v>0</v>
      </c>
      <c r="CY216" s="2">
        <f t="shared" si="354"/>
        <v>0</v>
      </c>
      <c r="CZ216" s="2">
        <f t="shared" si="355"/>
        <v>0</v>
      </c>
      <c r="DA216" s="2">
        <f t="shared" si="356"/>
        <v>0</v>
      </c>
      <c r="DB216" s="2">
        <f t="shared" si="357"/>
        <v>0</v>
      </c>
      <c r="DC216" s="2">
        <f t="shared" si="358"/>
        <v>0</v>
      </c>
      <c r="DD216" s="2">
        <f t="shared" si="359"/>
        <v>0</v>
      </c>
      <c r="DE216" s="2">
        <f t="shared" si="360"/>
        <v>0</v>
      </c>
      <c r="DF216" s="2">
        <f t="shared" si="361"/>
        <v>0</v>
      </c>
      <c r="DG216" s="2">
        <f t="shared" si="362"/>
        <v>0</v>
      </c>
      <c r="DH216" s="2">
        <f t="shared" si="363"/>
        <v>0</v>
      </c>
      <c r="DI216" s="2">
        <f t="shared" si="364"/>
        <v>0</v>
      </c>
      <c r="DJ216" s="2">
        <f t="shared" si="365"/>
        <v>0</v>
      </c>
      <c r="DK216" s="2">
        <f t="shared" si="366"/>
        <v>0</v>
      </c>
      <c r="DL216" s="2">
        <f t="shared" si="367"/>
        <v>0</v>
      </c>
      <c r="DM216" s="2">
        <f t="shared" si="368"/>
        <v>0</v>
      </c>
      <c r="DN216" s="187">
        <f>IFERROR(IF($F216="地位Ⅰ",INDEX(幹材積成長量!$AE$7:$AG$14,8,MATCH(【入力】吸収量・排出量算定シート!$G216,幹材積成長量!$AE$7:$AG$7,0)),IF($F216="地位Ⅲ",INDEX(幹材積成長量!$AK$7:$AM$14,8,MATCH(【入力】吸収量・排出量算定シート!$G216,幹材積成長量!$AK$7:$AM$7,0)),INDEX(幹材積成長量!$AH$7:$AJ$14,8,MATCH(【入力】吸収量・排出量算定シート!$G216,幹材積成長量!$AH$7:$AJ$7,0)))),0)</f>
        <v>0</v>
      </c>
      <c r="DO216" s="187">
        <f>IFERROR(IF($F216="地位Ⅰ",INDEX(幹材積成長量!$AE$7:$AG$14,8,MATCH(【入力】吸収量・排出量算定シート!$G216,幹材積成長量!$AE$7:$AG$7,0)),IF($F216="地位Ⅲ",INDEX(幹材積成長量!$AK$7:$AM$14,8,MATCH(【入力】吸収量・排出量算定シート!$G216,幹材積成長量!$AK$7:$AM$7,0)),INDEX(幹材積成長量!$AH$7:$AJ$14,8,MATCH(【入力】吸収量・排出量算定シート!$G216,幹材積成長量!$AH$7:$AJ$7,0)))),0)</f>
        <v>0</v>
      </c>
      <c r="DP216" s="187">
        <f>IFERROR(IF($F216="地位Ⅰ",INDEX(幹材積成長量!$AE$7:$AG$14,8,MATCH(【入力】吸収量・排出量算定シート!$G216,幹材積成長量!$AE$7:$AG$7,0)),IF($F216="地位Ⅲ",INDEX(幹材積成長量!$AK$7:$AM$14,8,MATCH(【入力】吸収量・排出量算定シート!$G216,幹材積成長量!$AK$7:$AM$7,0)),INDEX(幹材積成長量!$AH$7:$AJ$14,8,MATCH(【入力】吸収量・排出量算定シート!$G216,幹材積成長量!$AH$7:$AJ$7,0)))),0)</f>
        <v>0</v>
      </c>
      <c r="DQ216" s="187">
        <f>IFERROR(IF($F216="地位Ⅰ",INDEX(幹材積成長量!$AE$7:$AG$14,8,MATCH(【入力】吸収量・排出量算定シート!$G216,幹材積成長量!$AE$7:$AG$7,0)),IF($F216="地位Ⅲ",INDEX(幹材積成長量!$AK$7:$AM$14,8,MATCH(【入力】吸収量・排出量算定シート!$G216,幹材積成長量!$AK$7:$AM$7,0)),INDEX(幹材積成長量!$AH$7:$AJ$14,8,MATCH(【入力】吸収量・排出量算定シート!$G216,幹材積成長量!$AH$7:$AJ$7,0)))),0)</f>
        <v>0</v>
      </c>
      <c r="DR216" s="187">
        <f>IFERROR(IF($F216="地位Ⅰ",INDEX(幹材積成長量!$AE$7:$AG$14,8,MATCH(【入力】吸収量・排出量算定シート!$G216,幹材積成長量!$AE$7:$AG$7,0)),IF($F216="地位Ⅲ",INDEX(幹材積成長量!$AK$7:$AM$14,8,MATCH(【入力】吸収量・排出量算定シート!$G216,幹材積成長量!$AK$7:$AM$7,0)),INDEX(幹材積成長量!$AH$7:$AJ$14,8,MATCH(【入力】吸収量・排出量算定シート!$G216,幹材積成長量!$AH$7:$AJ$7,0)))),0)</f>
        <v>0</v>
      </c>
      <c r="DS216" s="187">
        <f>IFERROR(IF($F216="地位Ⅰ",INDEX(幹材積成長量!$AE$7:$AG$14,8,MATCH(【入力】吸収量・排出量算定シート!$G216,幹材積成長量!$AE$7:$AG$7,0)),IF($F216="地位Ⅲ",INDEX(幹材積成長量!$AK$7:$AM$14,8,MATCH(【入力】吸収量・排出量算定シート!$G216,幹材積成長量!$AK$7:$AM$7,0)),INDEX(幹材積成長量!$AH$7:$AJ$14,8,MATCH(【入力】吸収量・排出量算定シート!$G216,幹材積成長量!$AH$7:$AJ$7,0)))),0)</f>
        <v>0</v>
      </c>
      <c r="DT216" s="187">
        <f>IFERROR(IF($F216="地位Ⅰ",INDEX(幹材積成長量!$AE$7:$AG$14,8,MATCH(【入力】吸収量・排出量算定シート!$G216,幹材積成長量!$AE$7:$AG$7,0)),IF($F216="地位Ⅲ",INDEX(幹材積成長量!$AK$7:$AM$14,8,MATCH(【入力】吸収量・排出量算定シート!$G216,幹材積成長量!$AK$7:$AM$7,0)),INDEX(幹材積成長量!$AH$7:$AJ$14,8,MATCH(【入力】吸収量・排出量算定シート!$G216,幹材積成長量!$AH$7:$AJ$7,0)))),0)</f>
        <v>0</v>
      </c>
      <c r="DU216" s="187">
        <f>IFERROR(IF($F216="地位Ⅰ",INDEX(幹材積成長量!$AE$7:$AG$14,8,MATCH(【入力】吸収量・排出量算定シート!$G216,幹材積成長量!$AE$7:$AG$7,0)),IF($F216="地位Ⅲ",INDEX(幹材積成長量!$AK$7:$AM$14,8,MATCH(【入力】吸収量・排出量算定シート!$G216,幹材積成長量!$AK$7:$AM$7,0)),INDEX(幹材積成長量!$AH$7:$AJ$14,8,MATCH(【入力】吸収量・排出量算定シート!$G216,幹材積成長量!$AH$7:$AJ$7,0)))),0)</f>
        <v>0</v>
      </c>
      <c r="DV216" s="187">
        <f>IFERROR(IF($F216="地位Ⅰ",INDEX(幹材積成長量!$AE$7:$AG$14,8,MATCH(【入力】吸収量・排出量算定シート!$G216,幹材積成長量!$AE$7:$AG$7,0)),IF($F216="地位Ⅲ",INDEX(幹材積成長量!$AK$7:$AM$14,8,MATCH(【入力】吸収量・排出量算定シート!$G216,幹材積成長量!$AK$7:$AM$7,0)),INDEX(幹材積成長量!$AH$7:$AJ$14,8,MATCH(【入力】吸収量・排出量算定シート!$G216,幹材積成長量!$AH$7:$AJ$7,0)))),0)</f>
        <v>0</v>
      </c>
      <c r="DW216" s="187">
        <f>IFERROR(IF($F216="地位Ⅰ",INDEX(幹材積成長量!$AE$7:$AG$14,8,MATCH(【入力】吸収量・排出量算定シート!$G216,幹材積成長量!$AE$7:$AG$7,0)),IF($F216="地位Ⅲ",INDEX(幹材積成長量!$AK$7:$AM$14,8,MATCH(【入力】吸収量・排出量算定シート!$G216,幹材積成長量!$AK$7:$AM$7,0)),INDEX(幹材積成長量!$AH$7:$AJ$14,8,MATCH(【入力】吸収量・排出量算定シート!$G216,幹材積成長量!$AH$7:$AJ$7,0)))),0)</f>
        <v>0</v>
      </c>
      <c r="DX216" s="187">
        <f>IFERROR(IF($F216="地位Ⅰ",INDEX(幹材積成長量!$AE$7:$AG$14,8,MATCH(【入力】吸収量・排出量算定シート!$G216,幹材積成長量!$AE$7:$AG$7,0)),IF($F216="地位Ⅲ",INDEX(幹材積成長量!$AK$7:$AM$14,8,MATCH(【入力】吸収量・排出量算定シート!$G216,幹材積成長量!$AK$7:$AM$7,0)),INDEX(幹材積成長量!$AH$7:$AJ$14,8,MATCH(【入力】吸収量・排出量算定シート!$G216,幹材積成長量!$AH$7:$AJ$7,0)))),0)</f>
        <v>0</v>
      </c>
      <c r="DY216" s="187">
        <f>IFERROR(IF($F216="地位Ⅰ",INDEX(幹材積成長量!$AE$7:$AG$14,8,MATCH(【入力】吸収量・排出量算定シート!$G216,幹材積成長量!$AE$7:$AG$7,0)),IF($F216="地位Ⅲ",INDEX(幹材積成長量!$AK$7:$AM$14,8,MATCH(【入力】吸収量・排出量算定シート!$G216,幹材積成長量!$AK$7:$AM$7,0)),INDEX(幹材積成長量!$AH$7:$AJ$14,8,MATCH(【入力】吸収量・排出量算定シート!$G216,幹材積成長量!$AH$7:$AJ$7,0)))),0)</f>
        <v>0</v>
      </c>
      <c r="DZ216" s="187">
        <f>IFERROR(IF($F216="地位Ⅰ",INDEX(幹材積成長量!$AE$7:$AG$14,8,MATCH(【入力】吸収量・排出量算定シート!$G216,幹材積成長量!$AE$7:$AG$7,0)),IF($F216="地位Ⅲ",INDEX(幹材積成長量!$AK$7:$AM$14,8,MATCH(【入力】吸収量・排出量算定シート!$G216,幹材積成長量!$AK$7:$AM$7,0)),INDEX(幹材積成長量!$AH$7:$AJ$14,8,MATCH(【入力】吸収量・排出量算定シート!$G216,幹材積成長量!$AH$7:$AJ$7,0)))),0)</f>
        <v>0</v>
      </c>
      <c r="EA216" s="187">
        <f>IFERROR(IF($F216="地位Ⅰ",INDEX(幹材積成長量!$AE$7:$AG$14,8,MATCH(【入力】吸収量・排出量算定シート!$G216,幹材積成長量!$AE$7:$AG$7,0)),IF($F216="地位Ⅲ",INDEX(幹材積成長量!$AK$7:$AM$14,8,MATCH(【入力】吸収量・排出量算定シート!$G216,幹材積成長量!$AK$7:$AM$7,0)),INDEX(幹材積成長量!$AH$7:$AJ$14,8,MATCH(【入力】吸収量・排出量算定シート!$G216,幹材積成長量!$AH$7:$AJ$7,0)))),0)</f>
        <v>0</v>
      </c>
      <c r="EB216" s="187">
        <f>IFERROR(IF($F216="地位Ⅰ",INDEX(幹材積成長量!$AE$7:$AG$14,8,MATCH(【入力】吸収量・排出量算定シート!$G216,幹材積成長量!$AE$7:$AG$7,0)),IF($F216="地位Ⅲ",INDEX(幹材積成長量!$AK$7:$AM$14,8,MATCH(【入力】吸収量・排出量算定シート!$G216,幹材積成長量!$AK$7:$AM$7,0)),INDEX(幹材積成長量!$AH$7:$AJ$14,8,MATCH(【入力】吸収量・排出量算定シート!$G216,幹材積成長量!$AH$7:$AJ$7,0)))),0)</f>
        <v>0</v>
      </c>
      <c r="EC216" s="187">
        <f>IFERROR(IF($F216="地位Ⅰ",INDEX(幹材積成長量!$AE$7:$AG$14,8,MATCH(【入力】吸収量・排出量算定シート!$G216,幹材積成長量!$AE$7:$AG$7,0)),IF($F216="地位Ⅲ",INDEX(幹材積成長量!$AK$7:$AM$14,8,MATCH(【入力】吸収量・排出量算定シート!$G216,幹材積成長量!$AK$7:$AM$7,0)),INDEX(幹材積成長量!$AH$7:$AJ$14,8,MATCH(【入力】吸収量・排出量算定シート!$G216,幹材積成長量!$AH$7:$AJ$7,0)))),0)</f>
        <v>0</v>
      </c>
      <c r="ED216" s="186">
        <f t="shared" si="369"/>
        <v>0</v>
      </c>
      <c r="EE216" s="186">
        <f t="shared" si="370"/>
        <v>0</v>
      </c>
      <c r="EF216" s="186">
        <f t="shared" si="371"/>
        <v>0</v>
      </c>
      <c r="EG216" s="186">
        <f t="shared" si="372"/>
        <v>0</v>
      </c>
      <c r="EH216" s="186">
        <f t="shared" si="373"/>
        <v>0</v>
      </c>
      <c r="EI216" s="186">
        <f t="shared" si="374"/>
        <v>0</v>
      </c>
      <c r="EJ216" s="186">
        <f t="shared" si="375"/>
        <v>0</v>
      </c>
      <c r="EK216" s="186">
        <f t="shared" si="376"/>
        <v>0</v>
      </c>
      <c r="EL216" s="186">
        <f t="shared" si="377"/>
        <v>0</v>
      </c>
      <c r="EM216" s="186">
        <f t="shared" si="378"/>
        <v>0</v>
      </c>
      <c r="EN216" s="186">
        <f t="shared" si="379"/>
        <v>0</v>
      </c>
      <c r="EO216" s="186">
        <f t="shared" si="380"/>
        <v>0</v>
      </c>
      <c r="EP216" s="186">
        <f t="shared" si="381"/>
        <v>0</v>
      </c>
      <c r="EQ216" s="186">
        <f t="shared" si="382"/>
        <v>0</v>
      </c>
      <c r="ER216" s="186">
        <f t="shared" si="383"/>
        <v>0</v>
      </c>
      <c r="ES216" s="186">
        <f t="shared" si="384"/>
        <v>0</v>
      </c>
      <c r="ET216" s="186">
        <f t="shared" si="385"/>
        <v>0</v>
      </c>
    </row>
    <row r="217" spans="2:150" x14ac:dyDescent="0.3">
      <c r="B217" s="3"/>
      <c r="C217" s="3"/>
      <c r="D217" s="3"/>
      <c r="E217" s="3"/>
      <c r="G217" s="217"/>
      <c r="J217" s="3"/>
      <c r="M217" s="187">
        <f>IFERROR(IF($F217="地位Ⅰ",INDEX(幹材積成長量!$S$7:$U$148,MATCH(【入力】吸収量・排出量算定シート!$H217+(M$17-$M$17),幹材積成長量!$S$7:$S$148,0),MATCH($G217,幹材積成長量!$S$7:$U$7,0)),IF($F217="地位Ⅲ",INDEX(幹材積成長量!$Y$7:$AA$148,MATCH(【入力】吸収量・排出量算定シート!$H217+(M$17-$M$17),幹材積成長量!$Y$7:$Y$148,0),MATCH($G217,幹材積成長量!$Y$7:$AA$7,0)),INDEX(幹材積成長量!$V$7:$X$148,MATCH(【入力】吸収量・排出量算定シート!$H217+(M$17-$M$17),幹材積成長量!$V$7:$V$148,0),MATCH($G217,幹材積成長量!$V$7:$X$7,0)))),0)</f>
        <v>0</v>
      </c>
      <c r="N217" s="187">
        <f>IFERROR(IF($F217="地位Ⅰ",INDEX(幹材積成長量!$S$7:$U$148,MATCH(【入力】吸収量・排出量算定シート!$H217+(N$17-$M$17),幹材積成長量!$S$7:$S$148,0),MATCH($G217,幹材積成長量!$S$7:$U$7,0)),IF($F217="地位Ⅲ",INDEX(幹材積成長量!$Y$7:$AA$148,MATCH(【入力】吸収量・排出量算定シート!$H217+(N$17-$M$17),幹材積成長量!$Y$7:$Y$148,0),MATCH($G217,幹材積成長量!$Y$7:$AA$7,0)),INDEX(幹材積成長量!$V$7:$X$148,MATCH(【入力】吸収量・排出量算定シート!$H217+(N$17-$M$17),幹材積成長量!$V$7:$V$148,0),MATCH($G217,幹材積成長量!$V$7:$X$7,0)))),0)</f>
        <v>0</v>
      </c>
      <c r="O217" s="187">
        <f>IFERROR(IF($F217="地位Ⅰ",INDEX(幹材積成長量!$S$7:$U$148,MATCH(【入力】吸収量・排出量算定シート!$H217+(O$17-$M$17),幹材積成長量!$S$7:$S$148,0),MATCH($G217,幹材積成長量!$S$7:$U$7,0)),IF($F217="地位Ⅲ",INDEX(幹材積成長量!$Y$7:$AA$148,MATCH(【入力】吸収量・排出量算定シート!$H217+(O$17-$M$17),幹材積成長量!$Y$7:$Y$148,0),MATCH($G217,幹材積成長量!$Y$7:$AA$7,0)),INDEX(幹材積成長量!$V$7:$X$148,MATCH(【入力】吸収量・排出量算定シート!$H217+(O$17-$M$17),幹材積成長量!$V$7:$V$148,0),MATCH($G217,幹材積成長量!$V$7:$X$7,0)))),0)</f>
        <v>0</v>
      </c>
      <c r="P217" s="187">
        <f>IFERROR(IF($F217="地位Ⅰ",INDEX(幹材積成長量!$S$7:$U$148,MATCH(【入力】吸収量・排出量算定シート!$H217+(P$17-$M$17),幹材積成長量!$S$7:$S$148,0),MATCH($G217,幹材積成長量!$S$7:$U$7,0)),IF($F217="地位Ⅲ",INDEX(幹材積成長量!$Y$7:$AA$148,MATCH(【入力】吸収量・排出量算定シート!$H217+(P$17-$M$17),幹材積成長量!$Y$7:$Y$148,0),MATCH($G217,幹材積成長量!$Y$7:$AA$7,0)),INDEX(幹材積成長量!$V$7:$X$148,MATCH(【入力】吸収量・排出量算定シート!$H217+(P$17-$M$17),幹材積成長量!$V$7:$V$148,0),MATCH($G217,幹材積成長量!$V$7:$X$7,0)))),0)</f>
        <v>0</v>
      </c>
      <c r="Q217" s="187">
        <f>IFERROR(IF($F217="地位Ⅰ",INDEX(幹材積成長量!$S$7:$U$148,MATCH(【入力】吸収量・排出量算定シート!$H217+(Q$17-$M$17),幹材積成長量!$S$7:$S$148,0),MATCH($G217,幹材積成長量!$S$7:$U$7,0)),IF($F217="地位Ⅲ",INDEX(幹材積成長量!$Y$7:$AA$148,MATCH(【入力】吸収量・排出量算定シート!$H217+(Q$17-$M$17),幹材積成長量!$Y$7:$Y$148,0),MATCH($G217,幹材積成長量!$Y$7:$AA$7,0)),INDEX(幹材積成長量!$V$7:$X$148,MATCH(【入力】吸収量・排出量算定シート!$H217+(Q$17-$M$17),幹材積成長量!$V$7:$V$148,0),MATCH($G217,幹材積成長量!$V$7:$X$7,0)))),0)</f>
        <v>0</v>
      </c>
      <c r="R217" s="187">
        <f>IFERROR(IF($F217="地位Ⅰ",INDEX(幹材積成長量!$S$7:$U$148,MATCH(【入力】吸収量・排出量算定シート!$H217+(R$17-$M$17),幹材積成長量!$S$7:$S$148,0),MATCH($G217,幹材積成長量!$S$7:$U$7,0)),IF($F217="地位Ⅲ",INDEX(幹材積成長量!$Y$7:$AA$148,MATCH(【入力】吸収量・排出量算定シート!$H217+(R$17-$M$17),幹材積成長量!$Y$7:$Y$148,0),MATCH($G217,幹材積成長量!$Y$7:$AA$7,0)),INDEX(幹材積成長量!$V$7:$X$148,MATCH(【入力】吸収量・排出量算定シート!$H217+(R$17-$M$17),幹材積成長量!$V$7:$V$148,0),MATCH($G217,幹材積成長量!$V$7:$X$7,0)))),0)</f>
        <v>0</v>
      </c>
      <c r="S217" s="187">
        <f>IFERROR(IF($F217="地位Ⅰ",INDEX(幹材積成長量!$S$7:$U$148,MATCH(【入力】吸収量・排出量算定シート!$H217+(S$17-$M$17),幹材積成長量!$S$7:$S$148,0),MATCH($G217,幹材積成長量!$S$7:$U$7,0)),IF($F217="地位Ⅲ",INDEX(幹材積成長量!$Y$7:$AA$148,MATCH(【入力】吸収量・排出量算定シート!$H217+(S$17-$M$17),幹材積成長量!$Y$7:$Y$148,0),MATCH($G217,幹材積成長量!$Y$7:$AA$7,0)),INDEX(幹材積成長量!$V$7:$X$148,MATCH(【入力】吸収量・排出量算定シート!$H217+(S$17-$M$17),幹材積成長量!$V$7:$V$148,0),MATCH($G217,幹材積成長量!$V$7:$X$7,0)))),0)</f>
        <v>0</v>
      </c>
      <c r="T217" s="187">
        <f>IFERROR(IF($F217="地位Ⅰ",INDEX(幹材積成長量!$S$7:$U$148,MATCH(【入力】吸収量・排出量算定シート!$H217+(T$17-$M$17),幹材積成長量!$S$7:$S$148,0),MATCH($G217,幹材積成長量!$S$7:$U$7,0)),IF($F217="地位Ⅲ",INDEX(幹材積成長量!$Y$7:$AA$148,MATCH(【入力】吸収量・排出量算定シート!$H217+(T$17-$M$17),幹材積成長量!$Y$7:$Y$148,0),MATCH($G217,幹材積成長量!$Y$7:$AA$7,0)),INDEX(幹材積成長量!$V$7:$X$148,MATCH(【入力】吸収量・排出量算定シート!$H217+(T$17-$M$17),幹材積成長量!$V$7:$V$148,0),MATCH($G217,幹材積成長量!$V$7:$X$7,0)))),0)</f>
        <v>0</v>
      </c>
      <c r="U217" s="187">
        <f>IFERROR(IF($F217="地位Ⅰ",INDEX(幹材積成長量!$S$7:$U$148,MATCH(【入力】吸収量・排出量算定シート!$H217+(U$17-$M$17),幹材積成長量!$S$7:$S$148,0),MATCH($G217,幹材積成長量!$S$7:$U$7,0)),IF($F217="地位Ⅲ",INDEX(幹材積成長量!$Y$7:$AA$148,MATCH(【入力】吸収量・排出量算定シート!$H217+(U$17-$M$17),幹材積成長量!$Y$7:$Y$148,0),MATCH($G217,幹材積成長量!$Y$7:$AA$7,0)),INDEX(幹材積成長量!$V$7:$X$148,MATCH(【入力】吸収量・排出量算定シート!$H217+(U$17-$M$17),幹材積成長量!$V$7:$V$148,0),MATCH($G217,幹材積成長量!$V$7:$X$7,0)))),0)</f>
        <v>0</v>
      </c>
      <c r="V217" s="187">
        <f>IFERROR(IF($F217="地位Ⅰ",INDEX(幹材積成長量!$S$7:$U$148,MATCH(【入力】吸収量・排出量算定シート!$H217+(V$17-$M$17),幹材積成長量!$S$7:$S$148,0),MATCH($G217,幹材積成長量!$S$7:$U$7,0)),IF($F217="地位Ⅲ",INDEX(幹材積成長量!$Y$7:$AA$148,MATCH(【入力】吸収量・排出量算定シート!$H217+(V$17-$M$17),幹材積成長量!$Y$7:$Y$148,0),MATCH($G217,幹材積成長量!$Y$7:$AA$7,0)),INDEX(幹材積成長量!$V$7:$X$148,MATCH(【入力】吸収量・排出量算定シート!$H217+(V$17-$M$17),幹材積成長量!$V$7:$V$148,0),MATCH($G217,幹材積成長量!$V$7:$X$7,0)))),0)</f>
        <v>0</v>
      </c>
      <c r="W217" s="187">
        <f>IFERROR(IF($F217="地位Ⅰ",INDEX(幹材積成長量!$S$7:$U$148,MATCH(【入力】吸収量・排出量算定シート!$H217+(W$17-$M$17),幹材積成長量!$S$7:$S$148,0),MATCH($G217,幹材積成長量!$S$7:$U$7,0)),IF($F217="地位Ⅲ",INDEX(幹材積成長量!$Y$7:$AA$148,MATCH(【入力】吸収量・排出量算定シート!$H217+(W$17-$M$17),幹材積成長量!$Y$7:$Y$148,0),MATCH($G217,幹材積成長量!$Y$7:$AA$7,0)),INDEX(幹材積成長量!$V$7:$X$148,MATCH(【入力】吸収量・排出量算定シート!$H217+(W$17-$M$17),幹材積成長量!$V$7:$V$148,0),MATCH($G217,幹材積成長量!$V$7:$X$7,0)))),0)</f>
        <v>0</v>
      </c>
      <c r="X217" s="187">
        <f>IFERROR(IF($F217="地位Ⅰ",INDEX(幹材積成長量!$S$7:$U$148,MATCH(【入力】吸収量・排出量算定シート!$H217+(X$17-$M$17),幹材積成長量!$S$7:$S$148,0),MATCH($G217,幹材積成長量!$S$7:$U$7,0)),IF($F217="地位Ⅲ",INDEX(幹材積成長量!$Y$7:$AA$148,MATCH(【入力】吸収量・排出量算定シート!$H217+(X$17-$M$17),幹材積成長量!$Y$7:$Y$148,0),MATCH($G217,幹材積成長量!$Y$7:$AA$7,0)),INDEX(幹材積成長量!$V$7:$X$148,MATCH(【入力】吸収量・排出量算定シート!$H217+(X$17-$M$17),幹材積成長量!$V$7:$V$148,0),MATCH($G217,幹材積成長量!$V$7:$X$7,0)))),0)</f>
        <v>0</v>
      </c>
      <c r="Y217" s="187">
        <f>IFERROR(IF($F217="地位Ⅰ",INDEX(幹材積成長量!$S$7:$U$148,MATCH(【入力】吸収量・排出量算定シート!$H217+(Y$17-$M$17),幹材積成長量!$S$7:$S$148,0),MATCH($G217,幹材積成長量!$S$7:$U$7,0)),IF($F217="地位Ⅲ",INDEX(幹材積成長量!$Y$7:$AA$148,MATCH(【入力】吸収量・排出量算定シート!$H217+(Y$17-$M$17),幹材積成長量!$Y$7:$Y$148,0),MATCH($G217,幹材積成長量!$Y$7:$AA$7,0)),INDEX(幹材積成長量!$V$7:$X$148,MATCH(【入力】吸収量・排出量算定シート!$H217+(Y$17-$M$17),幹材積成長量!$V$7:$V$148,0),MATCH($G217,幹材積成長量!$V$7:$X$7,0)))),0)</f>
        <v>0</v>
      </c>
      <c r="Z217" s="187">
        <f>IFERROR(IF($F217="地位Ⅰ",INDEX(幹材積成長量!$S$7:$U$148,MATCH(【入力】吸収量・排出量算定シート!$H217+(Z$17-$M$17),幹材積成長量!$S$7:$S$148,0),MATCH($G217,幹材積成長量!$S$7:$U$7,0)),IF($F217="地位Ⅲ",INDEX(幹材積成長量!$Y$7:$AA$148,MATCH(【入力】吸収量・排出量算定シート!$H217+(Z$17-$M$17),幹材積成長量!$Y$7:$Y$148,0),MATCH($G217,幹材積成長量!$Y$7:$AA$7,0)),INDEX(幹材積成長量!$V$7:$X$148,MATCH(【入力】吸収量・排出量算定シート!$H217+(Z$17-$M$17),幹材積成長量!$V$7:$V$148,0),MATCH($G217,幹材積成長量!$V$7:$X$7,0)))),0)</f>
        <v>0</v>
      </c>
      <c r="AA217" s="187">
        <f>IFERROR(IF($F217="地位Ⅰ",INDEX(幹材積成長量!$S$7:$U$148,MATCH(【入力】吸収量・排出量算定シート!$H217+(AA$17-$M$17),幹材積成長量!$S$7:$S$148,0),MATCH($G217,幹材積成長量!$S$7:$U$7,0)),IF($F217="地位Ⅲ",INDEX(幹材積成長量!$Y$7:$AA$148,MATCH(【入力】吸収量・排出量算定シート!$H217+(AA$17-$M$17),幹材積成長量!$Y$7:$Y$148,0),MATCH($G217,幹材積成長量!$Y$7:$AA$7,0)),INDEX(幹材積成長量!$V$7:$X$148,MATCH(【入力】吸収量・排出量算定シート!$H217+(AA$17-$M$17),幹材積成長量!$V$7:$V$148,0),MATCH($G217,幹材積成長量!$V$7:$X$7,0)))),0)</f>
        <v>0</v>
      </c>
      <c r="AB217" s="187">
        <f>IFERROR(IF($F217="地位Ⅰ",INDEX(幹材積成長量!$S$7:$U$148,MATCH(【入力】吸収量・排出量算定シート!$H217+(AB$17-$M$17),幹材積成長量!$S$7:$S$148,0),MATCH($G217,幹材積成長量!$S$7:$U$7,0)),IF($F217="地位Ⅲ",INDEX(幹材積成長量!$Y$7:$AA$148,MATCH(【入力】吸収量・排出量算定シート!$H217+(AB$17-$M$17),幹材積成長量!$Y$7:$Y$148,0),MATCH($G217,幹材積成長量!$Y$7:$AA$7,0)),INDEX(幹材積成長量!$V$7:$X$148,MATCH(【入力】吸収量・排出量算定シート!$H217+(AB$17-$M$17),幹材積成長量!$V$7:$V$148,0),MATCH($G217,幹材積成長量!$V$7:$X$7,0)))),0)</f>
        <v>0</v>
      </c>
      <c r="AC217" s="187">
        <f>IFERROR(IF($F217="地位Ⅰ",INDEX(幹材積成長量!$S$7:$U$148,MATCH(【入力】吸収量・排出量算定シート!$H217+(AC$17-$M$17),幹材積成長量!$S$7:$S$148,0),MATCH($G217,幹材積成長量!$S$7:$U$7,0)),IF($F217="地位Ⅲ",INDEX(幹材積成長量!$Y$7:$AA$148,MATCH(【入力】吸収量・排出量算定シート!$H217+(AC$17-$M$17),幹材積成長量!$Y$7:$Y$148,0),MATCH($G217,幹材積成長量!$Y$7:$AA$7,0)),INDEX(幹材積成長量!$V$7:$X$148,MATCH(【入力】吸収量・排出量算定シート!$H217+(AC$17-$M$17),幹材積成長量!$V$7:$V$148,0),MATCH($G217,幹材積成長量!$V$7:$X$7,0)))),0)</f>
        <v>0</v>
      </c>
      <c r="AD217" s="2">
        <f>IFERROR(INDEX('BEF（拡大係数）'!$A$4:$AO$154,MATCH(【入力】吸収量・排出量算定シート!$H217,'BEF（拡大係数）'!$A$4:$A$154,0),MATCH($G217,'BEF（拡大係数）'!$A$4:$AO$4,0)),0)</f>
        <v>0</v>
      </c>
      <c r="AE217" s="2">
        <f>IFERROR(INDEX('BEF（拡大係数）'!$A$4:$AO$154,MATCH(【入力】吸収量・排出量算定シート!$H217,'BEF（拡大係数）'!$A$4:$A$154,0),MATCH($G217,'BEF（拡大係数）'!$A$4:$AO$4,0)),0)</f>
        <v>0</v>
      </c>
      <c r="AF217" s="2">
        <f>IFERROR(INDEX('BEF（拡大係数）'!$A$4:$AO$154,MATCH(【入力】吸収量・排出量算定シート!$H217,'BEF（拡大係数）'!$A$4:$A$154,0),MATCH($G217,'BEF（拡大係数）'!$A$4:$AO$4,0)),0)</f>
        <v>0</v>
      </c>
      <c r="AG217" s="2">
        <f>IFERROR(INDEX('BEF（拡大係数）'!$A$4:$AO$154,MATCH(【入力】吸収量・排出量算定シート!$H217,'BEF（拡大係数）'!$A$4:$A$154,0),MATCH($G217,'BEF（拡大係数）'!$A$4:$AO$4,0)),0)</f>
        <v>0</v>
      </c>
      <c r="AH217" s="2">
        <f>IFERROR(INDEX('BEF（拡大係数）'!$A$4:$AO$154,MATCH(【入力】吸収量・排出量算定シート!$H217,'BEF（拡大係数）'!$A$4:$A$154,0),MATCH($G217,'BEF（拡大係数）'!$A$4:$AO$4,0)),0)</f>
        <v>0</v>
      </c>
      <c r="AI217" s="2">
        <f>IFERROR(INDEX('BEF（拡大係数）'!$A$4:$AO$154,MATCH(【入力】吸収量・排出量算定シート!$H217,'BEF（拡大係数）'!$A$4:$A$154,0),MATCH($G217,'BEF（拡大係数）'!$A$4:$AO$4,0)),0)</f>
        <v>0</v>
      </c>
      <c r="AJ217" s="2">
        <f>IFERROR(INDEX('BEF（拡大係数）'!$A$4:$AO$154,MATCH(【入力】吸収量・排出量算定シート!$H217,'BEF（拡大係数）'!$A$4:$A$154,0),MATCH($G217,'BEF（拡大係数）'!$A$4:$AO$4,0)),0)</f>
        <v>0</v>
      </c>
      <c r="AK217" s="2">
        <f>IFERROR(INDEX('BEF（拡大係数）'!$A$4:$AO$154,MATCH(【入力】吸収量・排出量算定シート!$H217,'BEF（拡大係数）'!$A$4:$A$154,0),MATCH($G217,'BEF（拡大係数）'!$A$4:$AO$4,0)),0)</f>
        <v>0</v>
      </c>
      <c r="AL217" s="2">
        <f>IFERROR(INDEX('BEF（拡大係数）'!$A$4:$AO$154,MATCH(【入力】吸収量・排出量算定シート!$H217,'BEF（拡大係数）'!$A$4:$A$154,0),MATCH($G217,'BEF（拡大係数）'!$A$4:$AO$4,0)),0)</f>
        <v>0</v>
      </c>
      <c r="AM217" s="2">
        <f>IFERROR(INDEX('BEF（拡大係数）'!$A$4:$AO$154,MATCH(【入力】吸収量・排出量算定シート!$H217,'BEF（拡大係数）'!$A$4:$A$154,0),MATCH($G217,'BEF（拡大係数）'!$A$4:$AO$4,0)),0)</f>
        <v>0</v>
      </c>
      <c r="AN217" s="2">
        <f>IFERROR(INDEX('BEF（拡大係数）'!$A$4:$AO$154,MATCH(【入力】吸収量・排出量算定シート!$H217,'BEF（拡大係数）'!$A$4:$A$154,0),MATCH($G217,'BEF（拡大係数）'!$A$4:$AO$4,0)),0)</f>
        <v>0</v>
      </c>
      <c r="AO217" s="2">
        <f>IFERROR(INDEX('BEF（拡大係数）'!$A$4:$AO$154,MATCH(【入力】吸収量・排出量算定シート!$H217,'BEF（拡大係数）'!$A$4:$A$154,0),MATCH($G217,'BEF（拡大係数）'!$A$4:$AO$4,0)),0)</f>
        <v>0</v>
      </c>
      <c r="AP217" s="2">
        <f>IFERROR(INDEX('BEF（拡大係数）'!$A$4:$AO$154,MATCH(【入力】吸収量・排出量算定シート!$H217,'BEF（拡大係数）'!$A$4:$A$154,0),MATCH($G217,'BEF（拡大係数）'!$A$4:$AO$4,0)),0)</f>
        <v>0</v>
      </c>
      <c r="AQ217" s="2">
        <f>IFERROR(INDEX('BEF（拡大係数）'!$A$4:$AO$154,MATCH(【入力】吸収量・排出量算定シート!$H217,'BEF（拡大係数）'!$A$4:$A$154,0),MATCH($G217,'BEF（拡大係数）'!$A$4:$AO$4,0)),0)</f>
        <v>0</v>
      </c>
      <c r="AR217" s="2">
        <f>IFERROR(INDEX('BEF（拡大係数）'!$A$4:$AO$154,MATCH(【入力】吸収量・排出量算定シート!$H217,'BEF（拡大係数）'!$A$4:$A$154,0),MATCH($G217,'BEF（拡大係数）'!$A$4:$AO$4,0)),0)</f>
        <v>0</v>
      </c>
      <c r="AS217" s="2">
        <f>IFERROR(INDEX('BEF（拡大係数）'!$A$4:$AO$154,MATCH(【入力】吸収量・排出量算定シート!$H217,'BEF（拡大係数）'!$A$4:$A$154,0),MATCH($G217,'BEF（拡大係数）'!$A$4:$AO$4,0)),0)</f>
        <v>0</v>
      </c>
      <c r="AT217" s="2">
        <f>IFERROR(INDEX('BEF（拡大係数）'!$A$4:$AO$154,MATCH(【入力】吸収量・排出量算定シート!$H217,'BEF（拡大係数）'!$A$4:$A$154,0),MATCH($G217,'BEF（拡大係数）'!$A$4:$AO$4,0)),0)</f>
        <v>0</v>
      </c>
      <c r="AU217" s="2">
        <f>IFERROR(VLOOKUP($G217,パラメータ_オリジナル!$B$6:$G$45,4,FALSE),0)</f>
        <v>0</v>
      </c>
      <c r="AV217" s="2">
        <f>IFERROR(VLOOKUP($G217,パラメータ_オリジナル!$B$6:$G$45,5,FALSE),0)</f>
        <v>0</v>
      </c>
      <c r="AW217" s="2">
        <f>IFERROR(VLOOKUP($G217,パラメータ_オリジナル!$B$6:$G$45,6,FALSE),0)</f>
        <v>0</v>
      </c>
      <c r="AX217" s="125">
        <f t="shared" si="318"/>
        <v>0</v>
      </c>
      <c r="AY217" s="125">
        <f t="shared" si="319"/>
        <v>0</v>
      </c>
      <c r="AZ217" s="125">
        <f t="shared" si="320"/>
        <v>0</v>
      </c>
      <c r="BA217" s="125">
        <f t="shared" si="321"/>
        <v>0</v>
      </c>
      <c r="BB217" s="125">
        <f t="shared" si="322"/>
        <v>0</v>
      </c>
      <c r="BC217" s="125">
        <f t="shared" si="323"/>
        <v>0</v>
      </c>
      <c r="BD217" s="125">
        <f t="shared" si="324"/>
        <v>0</v>
      </c>
      <c r="BE217" s="125">
        <f t="shared" si="325"/>
        <v>0</v>
      </c>
      <c r="BF217" s="125">
        <f t="shared" si="326"/>
        <v>0</v>
      </c>
      <c r="BG217" s="125">
        <f t="shared" si="327"/>
        <v>0</v>
      </c>
      <c r="BH217" s="125">
        <f t="shared" si="328"/>
        <v>0</v>
      </c>
      <c r="BI217" s="125">
        <f t="shared" si="329"/>
        <v>0</v>
      </c>
      <c r="BJ217" s="125">
        <f t="shared" si="330"/>
        <v>0</v>
      </c>
      <c r="BK217" s="125">
        <f t="shared" si="331"/>
        <v>0</v>
      </c>
      <c r="BL217" s="125">
        <f t="shared" si="332"/>
        <v>0</v>
      </c>
      <c r="BM217" s="125">
        <f t="shared" si="333"/>
        <v>0</v>
      </c>
      <c r="BN217" s="125">
        <f t="shared" si="334"/>
        <v>0</v>
      </c>
      <c r="BO217" s="125">
        <f t="shared" si="335"/>
        <v>0</v>
      </c>
      <c r="BP217" s="125">
        <f t="shared" si="336"/>
        <v>0</v>
      </c>
      <c r="BQ217" s="125">
        <f t="shared" si="337"/>
        <v>0</v>
      </c>
      <c r="BR217" s="125">
        <f t="shared" si="338"/>
        <v>0</v>
      </c>
      <c r="BS217" s="125">
        <f t="shared" si="339"/>
        <v>0</v>
      </c>
      <c r="BT217" s="125">
        <f t="shared" si="340"/>
        <v>0</v>
      </c>
      <c r="BU217" s="125">
        <f t="shared" si="341"/>
        <v>0</v>
      </c>
      <c r="BV217" s="125">
        <f t="shared" si="342"/>
        <v>0</v>
      </c>
      <c r="BW217" s="125">
        <f t="shared" si="343"/>
        <v>0</v>
      </c>
      <c r="BX217" s="125">
        <f t="shared" si="344"/>
        <v>0</v>
      </c>
      <c r="BY217" s="125">
        <f t="shared" si="345"/>
        <v>0</v>
      </c>
      <c r="BZ217" s="125">
        <f t="shared" si="346"/>
        <v>0</v>
      </c>
      <c r="CA217" s="125">
        <f t="shared" si="347"/>
        <v>0</v>
      </c>
      <c r="CB217" s="125">
        <f t="shared" si="348"/>
        <v>0</v>
      </c>
      <c r="CC217" s="125">
        <f t="shared" si="349"/>
        <v>0</v>
      </c>
      <c r="CD217" s="125">
        <f t="shared" si="350"/>
        <v>0</v>
      </c>
      <c r="CE217" s="125">
        <f t="shared" si="351"/>
        <v>0</v>
      </c>
      <c r="CF217" s="2">
        <f>IFERROR(IF($F217="地位Ⅰ",INDEX(幹材積成長量!$I$7:$K$148,MATCH((【入力】吸収量・排出量算定シート!$H217+(【入力】吸収量・排出量算定シート!CF$17-【入力】吸収量・排出量算定シート!$CF$17)),幹材積成長量!$I$7:$I$148,0),MATCH(【入力】吸収量・排出量算定シート!$G217,幹材積成長量!$I$7:$K$7,0)),IF($F217="地位Ⅲ",INDEX(幹材積成長量!$O$7:$Q$148,MATCH((【入力】吸収量・排出量算定シート!$H217+(【入力】吸収量・排出量算定シート!CF$17-【入力】吸収量・排出量算定シート!$CF$17)),幹材積成長量!$O$7:$O$148,0),MATCH(【入力】吸収量・排出量算定シート!$G217,幹材積成長量!$O$7:$Q$7,0)),INDEX(幹材積成長量!$L$7:$N$148,MATCH((【入力】吸収量・排出量算定シート!$H217+(【入力】吸収量・排出量算定シート!CF$17-【入力】吸収量・排出量算定シート!$CF$17)),幹材積成長量!$L$7:$L$148,0),MATCH(【入力】吸収量・排出量算定シート!$G217,幹材積成長量!$L$7:$N$7,0)))),0)</f>
        <v>0</v>
      </c>
      <c r="CG217" s="2">
        <f>IFERROR(IF($F217="地位Ⅰ",INDEX(幹材積成長量!$I$7:$K$148,MATCH((【入力】吸収量・排出量算定シート!$H217+(【入力】吸収量・排出量算定シート!CG$17-【入力】吸収量・排出量算定シート!$CF$17)),幹材積成長量!$I$7:$I$148,0),MATCH(【入力】吸収量・排出量算定シート!$G217,幹材積成長量!$I$7:$K$7,0)),IF($F217="地位Ⅲ",INDEX(幹材積成長量!$O$7:$Q$148,MATCH((【入力】吸収量・排出量算定シート!$H217+(【入力】吸収量・排出量算定シート!CG$17-【入力】吸収量・排出量算定シート!$CF$17)),幹材積成長量!$O$7:$O$148,0),MATCH(【入力】吸収量・排出量算定シート!$G217,幹材積成長量!$O$7:$Q$7,0)),INDEX(幹材積成長量!$L$7:$N$148,MATCH((【入力】吸収量・排出量算定シート!$H217+(【入力】吸収量・排出量算定シート!CG$17-【入力】吸収量・排出量算定シート!$CF$17)),幹材積成長量!$L$7:$L$148,0),MATCH(【入力】吸収量・排出量算定シート!$G217,幹材積成長量!$L$7:$N$7,0)))),0)</f>
        <v>0</v>
      </c>
      <c r="CH217" s="2">
        <f>IFERROR(IF($F217="地位Ⅰ",INDEX(幹材積成長量!$I$7:$K$148,MATCH((【入力】吸収量・排出量算定シート!$H217+(【入力】吸収量・排出量算定シート!CH$17-【入力】吸収量・排出量算定シート!$CF$17)),幹材積成長量!$I$7:$I$148,0),MATCH(【入力】吸収量・排出量算定シート!$G217,幹材積成長量!$I$7:$K$7,0)),IF($F217="地位Ⅲ",INDEX(幹材積成長量!$O$7:$Q$148,MATCH((【入力】吸収量・排出量算定シート!$H217+(【入力】吸収量・排出量算定シート!CH$17-【入力】吸収量・排出量算定シート!$CF$17)),幹材積成長量!$O$7:$O$148,0),MATCH(【入力】吸収量・排出量算定シート!$G217,幹材積成長量!$O$7:$Q$7,0)),INDEX(幹材積成長量!$L$7:$N$148,MATCH((【入力】吸収量・排出量算定シート!$H217+(【入力】吸収量・排出量算定シート!CH$17-【入力】吸収量・排出量算定シート!$CF$17)),幹材積成長量!$L$7:$L$148,0),MATCH(【入力】吸収量・排出量算定シート!$G217,幹材積成長量!$L$7:$N$7,0)))),0)</f>
        <v>0</v>
      </c>
      <c r="CI217" s="2">
        <f>IFERROR(IF($F217="地位Ⅰ",INDEX(幹材積成長量!$I$7:$K$148,MATCH((【入力】吸収量・排出量算定シート!$H217+(【入力】吸収量・排出量算定シート!CI$17-【入力】吸収量・排出量算定シート!$CF$17)),幹材積成長量!$I$7:$I$148,0),MATCH(【入力】吸収量・排出量算定シート!$G217,幹材積成長量!$I$7:$K$7,0)),IF($F217="地位Ⅲ",INDEX(幹材積成長量!$O$7:$Q$148,MATCH((【入力】吸収量・排出量算定シート!$H217+(【入力】吸収量・排出量算定シート!CI$17-【入力】吸収量・排出量算定シート!$CF$17)),幹材積成長量!$O$7:$O$148,0),MATCH(【入力】吸収量・排出量算定シート!$G217,幹材積成長量!$O$7:$Q$7,0)),INDEX(幹材積成長量!$L$7:$N$148,MATCH((【入力】吸収量・排出量算定シート!$H217+(【入力】吸収量・排出量算定シート!CI$17-【入力】吸収量・排出量算定シート!$CF$17)),幹材積成長量!$L$7:$L$148,0),MATCH(【入力】吸収量・排出量算定シート!$G217,幹材積成長量!$L$7:$N$7,0)))),0)</f>
        <v>0</v>
      </c>
      <c r="CJ217" s="2">
        <f>IFERROR(IF($F217="地位Ⅰ",INDEX(幹材積成長量!$I$7:$K$148,MATCH((【入力】吸収量・排出量算定シート!$H217+(【入力】吸収量・排出量算定シート!CJ$17-【入力】吸収量・排出量算定シート!$CF$17)),幹材積成長量!$I$7:$I$148,0),MATCH(【入力】吸収量・排出量算定シート!$G217,幹材積成長量!$I$7:$K$7,0)),IF($F217="地位Ⅲ",INDEX(幹材積成長量!$O$7:$Q$148,MATCH((【入力】吸収量・排出量算定シート!$H217+(【入力】吸収量・排出量算定シート!CJ$17-【入力】吸収量・排出量算定シート!$CF$17)),幹材積成長量!$O$7:$O$148,0),MATCH(【入力】吸収量・排出量算定シート!$G217,幹材積成長量!$O$7:$Q$7,0)),INDEX(幹材積成長量!$L$7:$N$148,MATCH((【入力】吸収量・排出量算定シート!$H217+(【入力】吸収量・排出量算定シート!CJ$17-【入力】吸収量・排出量算定シート!$CF$17)),幹材積成長量!$L$7:$L$148,0),MATCH(【入力】吸収量・排出量算定シート!$G217,幹材積成長量!$L$7:$N$7,0)))),0)</f>
        <v>0</v>
      </c>
      <c r="CK217" s="2">
        <f>IFERROR(IF($F217="地位Ⅰ",INDEX(幹材積成長量!$I$7:$K$148,MATCH((【入力】吸収量・排出量算定シート!$H217+(【入力】吸収量・排出量算定シート!CK$17-【入力】吸収量・排出量算定シート!$CF$17)),幹材積成長量!$I$7:$I$148,0),MATCH(【入力】吸収量・排出量算定シート!$G217,幹材積成長量!$I$7:$K$7,0)),IF($F217="地位Ⅲ",INDEX(幹材積成長量!$O$7:$Q$148,MATCH((【入力】吸収量・排出量算定シート!$H217+(【入力】吸収量・排出量算定シート!CK$17-【入力】吸収量・排出量算定シート!$CF$17)),幹材積成長量!$O$7:$O$148,0),MATCH(【入力】吸収量・排出量算定シート!$G217,幹材積成長量!$O$7:$Q$7,0)),INDEX(幹材積成長量!$L$7:$N$148,MATCH((【入力】吸収量・排出量算定シート!$H217+(【入力】吸収量・排出量算定シート!CK$17-【入力】吸収量・排出量算定シート!$CF$17)),幹材積成長量!$L$7:$L$148,0),MATCH(【入力】吸収量・排出量算定シート!$G217,幹材積成長量!$L$7:$N$7,0)))),0)</f>
        <v>0</v>
      </c>
      <c r="CL217" s="2">
        <f>IFERROR(IF($F217="地位Ⅰ",INDEX(幹材積成長量!$I$7:$K$148,MATCH((【入力】吸収量・排出量算定シート!$H217+(【入力】吸収量・排出量算定シート!CL$17-【入力】吸収量・排出量算定シート!$CF$17)),幹材積成長量!$I$7:$I$148,0),MATCH(【入力】吸収量・排出量算定シート!$G217,幹材積成長量!$I$7:$K$7,0)),IF($F217="地位Ⅲ",INDEX(幹材積成長量!$O$7:$Q$148,MATCH((【入力】吸収量・排出量算定シート!$H217+(【入力】吸収量・排出量算定シート!CL$17-【入力】吸収量・排出量算定シート!$CF$17)),幹材積成長量!$O$7:$O$148,0),MATCH(【入力】吸収量・排出量算定シート!$G217,幹材積成長量!$O$7:$Q$7,0)),INDEX(幹材積成長量!$L$7:$N$148,MATCH((【入力】吸収量・排出量算定シート!$H217+(【入力】吸収量・排出量算定シート!CL$17-【入力】吸収量・排出量算定シート!$CF$17)),幹材積成長量!$L$7:$L$148,0),MATCH(【入力】吸収量・排出量算定シート!$G217,幹材積成長量!$L$7:$N$7,0)))),0)</f>
        <v>0</v>
      </c>
      <c r="CM217" s="2">
        <f>IFERROR(IF($F217="地位Ⅰ",INDEX(幹材積成長量!$I$7:$K$148,MATCH((【入力】吸収量・排出量算定シート!$H217+(【入力】吸収量・排出量算定シート!CM$17-【入力】吸収量・排出量算定シート!$CF$17)),幹材積成長量!$I$7:$I$148,0),MATCH(【入力】吸収量・排出量算定シート!$G217,幹材積成長量!$I$7:$K$7,0)),IF($F217="地位Ⅲ",INDEX(幹材積成長量!$O$7:$Q$148,MATCH((【入力】吸収量・排出量算定シート!$H217+(【入力】吸収量・排出量算定シート!CM$17-【入力】吸収量・排出量算定シート!$CF$17)),幹材積成長量!$O$7:$O$148,0),MATCH(【入力】吸収量・排出量算定シート!$G217,幹材積成長量!$O$7:$Q$7,0)),INDEX(幹材積成長量!$L$7:$N$148,MATCH((【入力】吸収量・排出量算定シート!$H217+(【入力】吸収量・排出量算定シート!CM$17-【入力】吸収量・排出量算定シート!$CF$17)),幹材積成長量!$L$7:$L$148,0),MATCH(【入力】吸収量・排出量算定シート!$G217,幹材積成長量!$L$7:$N$7,0)))),0)</f>
        <v>0</v>
      </c>
      <c r="CN217" s="2">
        <f>IFERROR(IF($F217="地位Ⅰ",INDEX(幹材積成長量!$I$7:$K$148,MATCH((【入力】吸収量・排出量算定シート!$H217+(【入力】吸収量・排出量算定シート!CN$17-【入力】吸収量・排出量算定シート!$CF$17)),幹材積成長量!$I$7:$I$148,0),MATCH(【入力】吸収量・排出量算定シート!$G217,幹材積成長量!$I$7:$K$7,0)),IF($F217="地位Ⅲ",INDEX(幹材積成長量!$O$7:$Q$148,MATCH((【入力】吸収量・排出量算定シート!$H217+(【入力】吸収量・排出量算定シート!CN$17-【入力】吸収量・排出量算定シート!$CF$17)),幹材積成長量!$O$7:$O$148,0),MATCH(【入力】吸収量・排出量算定シート!$G217,幹材積成長量!$O$7:$Q$7,0)),INDEX(幹材積成長量!$L$7:$N$148,MATCH((【入力】吸収量・排出量算定シート!$H217+(【入力】吸収量・排出量算定シート!CN$17-【入力】吸収量・排出量算定シート!$CF$17)),幹材積成長量!$L$7:$L$148,0),MATCH(【入力】吸収量・排出量算定シート!$G217,幹材積成長量!$L$7:$N$7,0)))),0)</f>
        <v>0</v>
      </c>
      <c r="CO217" s="2">
        <f>IFERROR(IF($F217="地位Ⅰ",INDEX(幹材積成長量!$I$7:$K$148,MATCH((【入力】吸収量・排出量算定シート!$H217+(【入力】吸収量・排出量算定シート!CO$17-【入力】吸収量・排出量算定シート!$CF$17)),幹材積成長量!$I$7:$I$148,0),MATCH(【入力】吸収量・排出量算定シート!$G217,幹材積成長量!$I$7:$K$7,0)),IF($F217="地位Ⅲ",INDEX(幹材積成長量!$O$7:$Q$148,MATCH((【入力】吸収量・排出量算定シート!$H217+(【入力】吸収量・排出量算定シート!CO$17-【入力】吸収量・排出量算定シート!$CF$17)),幹材積成長量!$O$7:$O$148,0),MATCH(【入力】吸収量・排出量算定シート!$G217,幹材積成長量!$O$7:$Q$7,0)),INDEX(幹材積成長量!$L$7:$N$148,MATCH((【入力】吸収量・排出量算定シート!$H217+(【入力】吸収量・排出量算定シート!CO$17-【入力】吸収量・排出量算定シート!$CF$17)),幹材積成長量!$L$7:$L$148,0),MATCH(【入力】吸収量・排出量算定シート!$G217,幹材積成長量!$L$7:$N$7,0)))),0)</f>
        <v>0</v>
      </c>
      <c r="CP217" s="2">
        <f>IFERROR(IF($F217="地位Ⅰ",INDEX(幹材積成長量!$I$7:$K$148,MATCH((【入力】吸収量・排出量算定シート!$H217+(【入力】吸収量・排出量算定シート!CP$17-【入力】吸収量・排出量算定シート!$CF$17)),幹材積成長量!$I$7:$I$148,0),MATCH(【入力】吸収量・排出量算定シート!$G217,幹材積成長量!$I$7:$K$7,0)),IF($F217="地位Ⅲ",INDEX(幹材積成長量!$O$7:$Q$148,MATCH((【入力】吸収量・排出量算定シート!$H217+(【入力】吸収量・排出量算定シート!CP$17-【入力】吸収量・排出量算定シート!$CF$17)),幹材積成長量!$O$7:$O$148,0),MATCH(【入力】吸収量・排出量算定シート!$G217,幹材積成長量!$O$7:$Q$7,0)),INDEX(幹材積成長量!$L$7:$N$148,MATCH((【入力】吸収量・排出量算定シート!$H217+(【入力】吸収量・排出量算定シート!CP$17-【入力】吸収量・排出量算定シート!$CF$17)),幹材積成長量!$L$7:$L$148,0),MATCH(【入力】吸収量・排出量算定シート!$G217,幹材積成長量!$L$7:$N$7,0)))),0)</f>
        <v>0</v>
      </c>
      <c r="CQ217" s="2">
        <f>IFERROR(IF($F217="地位Ⅰ",INDEX(幹材積成長量!$I$7:$K$148,MATCH((【入力】吸収量・排出量算定シート!$H217+(【入力】吸収量・排出量算定シート!CQ$17-【入力】吸収量・排出量算定シート!$CF$17)),幹材積成長量!$I$7:$I$148,0),MATCH(【入力】吸収量・排出量算定シート!$G217,幹材積成長量!$I$7:$K$7,0)),IF($F217="地位Ⅲ",INDEX(幹材積成長量!$O$7:$Q$148,MATCH((【入力】吸収量・排出量算定シート!$H217+(【入力】吸収量・排出量算定シート!CQ$17-【入力】吸収量・排出量算定シート!$CF$17)),幹材積成長量!$O$7:$O$148,0),MATCH(【入力】吸収量・排出量算定シート!$G217,幹材積成長量!$O$7:$Q$7,0)),INDEX(幹材積成長量!$L$7:$N$148,MATCH((【入力】吸収量・排出量算定シート!$H217+(【入力】吸収量・排出量算定シート!CQ$17-【入力】吸収量・排出量算定シート!$CF$17)),幹材積成長量!$L$7:$L$148,0),MATCH(【入力】吸収量・排出量算定シート!$G217,幹材積成長量!$L$7:$N$7,0)))),0)</f>
        <v>0</v>
      </c>
      <c r="CR217" s="2">
        <f>IFERROR(IF($F217="地位Ⅰ",INDEX(幹材積成長量!$I$7:$K$148,MATCH((【入力】吸収量・排出量算定シート!$H217+(【入力】吸収量・排出量算定シート!CR$17-【入力】吸収量・排出量算定シート!$CF$17)),幹材積成長量!$I$7:$I$148,0),MATCH(【入力】吸収量・排出量算定シート!$G217,幹材積成長量!$I$7:$K$7,0)),IF($F217="地位Ⅲ",INDEX(幹材積成長量!$O$7:$Q$148,MATCH((【入力】吸収量・排出量算定シート!$H217+(【入力】吸収量・排出量算定シート!CR$17-【入力】吸収量・排出量算定シート!$CF$17)),幹材積成長量!$O$7:$O$148,0),MATCH(【入力】吸収量・排出量算定シート!$G217,幹材積成長量!$O$7:$Q$7,0)),INDEX(幹材積成長量!$L$7:$N$148,MATCH((【入力】吸収量・排出量算定シート!$H217+(【入力】吸収量・排出量算定シート!CR$17-【入力】吸収量・排出量算定シート!$CF$17)),幹材積成長量!$L$7:$L$148,0),MATCH(【入力】吸収量・排出量算定シート!$G217,幹材積成長量!$L$7:$N$7,0)))),0)</f>
        <v>0</v>
      </c>
      <c r="CS217" s="2">
        <f>IFERROR(IF($F217="地位Ⅰ",INDEX(幹材積成長量!$I$7:$K$148,MATCH((【入力】吸収量・排出量算定シート!$H217+(【入力】吸収量・排出量算定シート!CS$17-【入力】吸収量・排出量算定シート!$CF$17)),幹材積成長量!$I$7:$I$148,0),MATCH(【入力】吸収量・排出量算定シート!$G217,幹材積成長量!$I$7:$K$7,0)),IF($F217="地位Ⅲ",INDEX(幹材積成長量!$O$7:$Q$148,MATCH((【入力】吸収量・排出量算定シート!$H217+(【入力】吸収量・排出量算定シート!CS$17-【入力】吸収量・排出量算定シート!$CF$17)),幹材積成長量!$O$7:$O$148,0),MATCH(【入力】吸収量・排出量算定シート!$G217,幹材積成長量!$O$7:$Q$7,0)),INDEX(幹材積成長量!$L$7:$N$148,MATCH((【入力】吸収量・排出量算定シート!$H217+(【入力】吸収量・排出量算定シート!CS$17-【入力】吸収量・排出量算定シート!$CF$17)),幹材積成長量!$L$7:$L$148,0),MATCH(【入力】吸収量・排出量算定シート!$G217,幹材積成長量!$L$7:$N$7,0)))),0)</f>
        <v>0</v>
      </c>
      <c r="CT217" s="2">
        <f>IFERROR(IF($F217="地位Ⅰ",INDEX(幹材積成長量!$I$7:$K$148,MATCH((【入力】吸収量・排出量算定シート!$H217+(【入力】吸収量・排出量算定シート!CT$17-【入力】吸収量・排出量算定シート!$CF$17)),幹材積成長量!$I$7:$I$148,0),MATCH(【入力】吸収量・排出量算定シート!$G217,幹材積成長量!$I$7:$K$7,0)),IF($F217="地位Ⅲ",INDEX(幹材積成長量!$O$7:$Q$148,MATCH((【入力】吸収量・排出量算定シート!$H217+(【入力】吸収量・排出量算定シート!CT$17-【入力】吸収量・排出量算定シート!$CF$17)),幹材積成長量!$O$7:$O$148,0),MATCH(【入力】吸収量・排出量算定シート!$G217,幹材積成長量!$O$7:$Q$7,0)),INDEX(幹材積成長量!$L$7:$N$148,MATCH((【入力】吸収量・排出量算定シート!$H217+(【入力】吸収量・排出量算定シート!CT$17-【入力】吸収量・排出量算定シート!$CF$17)),幹材積成長量!$L$7:$L$148,0),MATCH(【入力】吸収量・排出量算定シート!$G217,幹材積成長量!$L$7:$N$7,0)))),0)</f>
        <v>0</v>
      </c>
      <c r="CU217" s="2">
        <f>IFERROR(IF($F217="地位Ⅰ",INDEX(幹材積成長量!$I$7:$K$148,MATCH((【入力】吸収量・排出量算定シート!$H217+(【入力】吸収量・排出量算定シート!CU$17-【入力】吸収量・排出量算定シート!$CF$17)),幹材積成長量!$I$7:$I$148,0),MATCH(【入力】吸収量・排出量算定シート!$G217,幹材積成長量!$I$7:$K$7,0)),IF($F217="地位Ⅲ",INDEX(幹材積成長量!$O$7:$Q$148,MATCH((【入力】吸収量・排出量算定シート!$H217+(【入力】吸収量・排出量算定シート!CU$17-【入力】吸収量・排出量算定シート!$CF$17)),幹材積成長量!$O$7:$O$148,0),MATCH(【入力】吸収量・排出量算定シート!$G217,幹材積成長量!$O$7:$Q$7,0)),INDEX(幹材積成長量!$L$7:$N$148,MATCH((【入力】吸収量・排出量算定シート!$H217+(【入力】吸収量・排出量算定シート!CU$17-【入力】吸収量・排出量算定シート!$CF$17)),幹材積成長量!$L$7:$L$148,0),MATCH(【入力】吸収量・排出量算定シート!$G217,幹材積成長量!$L$7:$N$7,0)))),0)</f>
        <v>0</v>
      </c>
      <c r="CV217" s="2">
        <f>IFERROR(IF($F217="地位Ⅰ",INDEX(幹材積成長量!$I$7:$K$148,MATCH((【入力】吸収量・排出量算定シート!$H217+(【入力】吸収量・排出量算定シート!CV$17-【入力】吸収量・排出量算定シート!$CF$17)),幹材積成長量!$I$7:$I$148,0),MATCH(【入力】吸収量・排出量算定シート!$G217,幹材積成長量!$I$7:$K$7,0)),IF($F217="地位Ⅲ",INDEX(幹材積成長量!$O$7:$Q$148,MATCH((【入力】吸収量・排出量算定シート!$H217+(【入力】吸収量・排出量算定シート!CV$17-【入力】吸収量・排出量算定シート!$CF$17)),幹材積成長量!$O$7:$O$148,0),MATCH(【入力】吸収量・排出量算定シート!$G217,幹材積成長量!$O$7:$Q$7,0)),INDEX(幹材積成長量!$L$7:$N$148,MATCH((【入力】吸収量・排出量算定シート!$H217+(【入力】吸収量・排出量算定シート!CV$17-【入力】吸収量・排出量算定シート!$CF$17)),幹材積成長量!$L$7:$L$148,0),MATCH(【入力】吸収量・排出量算定シート!$G217,幹材積成長量!$L$7:$N$7,0)))),0)</f>
        <v>0</v>
      </c>
      <c r="CW217" s="2">
        <f t="shared" si="352"/>
        <v>0</v>
      </c>
      <c r="CX217" s="2">
        <f t="shared" si="353"/>
        <v>0</v>
      </c>
      <c r="CY217" s="2">
        <f t="shared" si="354"/>
        <v>0</v>
      </c>
      <c r="CZ217" s="2">
        <f t="shared" si="355"/>
        <v>0</v>
      </c>
      <c r="DA217" s="2">
        <f t="shared" si="356"/>
        <v>0</v>
      </c>
      <c r="DB217" s="2">
        <f t="shared" si="357"/>
        <v>0</v>
      </c>
      <c r="DC217" s="2">
        <f t="shared" si="358"/>
        <v>0</v>
      </c>
      <c r="DD217" s="2">
        <f t="shared" si="359"/>
        <v>0</v>
      </c>
      <c r="DE217" s="2">
        <f t="shared" si="360"/>
        <v>0</v>
      </c>
      <c r="DF217" s="2">
        <f t="shared" si="361"/>
        <v>0</v>
      </c>
      <c r="DG217" s="2">
        <f t="shared" si="362"/>
        <v>0</v>
      </c>
      <c r="DH217" s="2">
        <f t="shared" si="363"/>
        <v>0</v>
      </c>
      <c r="DI217" s="2">
        <f t="shared" si="364"/>
        <v>0</v>
      </c>
      <c r="DJ217" s="2">
        <f t="shared" si="365"/>
        <v>0</v>
      </c>
      <c r="DK217" s="2">
        <f t="shared" si="366"/>
        <v>0</v>
      </c>
      <c r="DL217" s="2">
        <f t="shared" si="367"/>
        <v>0</v>
      </c>
      <c r="DM217" s="2">
        <f t="shared" si="368"/>
        <v>0</v>
      </c>
      <c r="DN217" s="187">
        <f>IFERROR(IF($F217="地位Ⅰ",INDEX(幹材積成長量!$AE$7:$AG$14,8,MATCH(【入力】吸収量・排出量算定シート!$G217,幹材積成長量!$AE$7:$AG$7,0)),IF($F217="地位Ⅲ",INDEX(幹材積成長量!$AK$7:$AM$14,8,MATCH(【入力】吸収量・排出量算定シート!$G217,幹材積成長量!$AK$7:$AM$7,0)),INDEX(幹材積成長量!$AH$7:$AJ$14,8,MATCH(【入力】吸収量・排出量算定シート!$G217,幹材積成長量!$AH$7:$AJ$7,0)))),0)</f>
        <v>0</v>
      </c>
      <c r="DO217" s="187">
        <f>IFERROR(IF($F217="地位Ⅰ",INDEX(幹材積成長量!$AE$7:$AG$14,8,MATCH(【入力】吸収量・排出量算定シート!$G217,幹材積成長量!$AE$7:$AG$7,0)),IF($F217="地位Ⅲ",INDEX(幹材積成長量!$AK$7:$AM$14,8,MATCH(【入力】吸収量・排出量算定シート!$G217,幹材積成長量!$AK$7:$AM$7,0)),INDEX(幹材積成長量!$AH$7:$AJ$14,8,MATCH(【入力】吸収量・排出量算定シート!$G217,幹材積成長量!$AH$7:$AJ$7,0)))),0)</f>
        <v>0</v>
      </c>
      <c r="DP217" s="187">
        <f>IFERROR(IF($F217="地位Ⅰ",INDEX(幹材積成長量!$AE$7:$AG$14,8,MATCH(【入力】吸収量・排出量算定シート!$G217,幹材積成長量!$AE$7:$AG$7,0)),IF($F217="地位Ⅲ",INDEX(幹材積成長量!$AK$7:$AM$14,8,MATCH(【入力】吸収量・排出量算定シート!$G217,幹材積成長量!$AK$7:$AM$7,0)),INDEX(幹材積成長量!$AH$7:$AJ$14,8,MATCH(【入力】吸収量・排出量算定シート!$G217,幹材積成長量!$AH$7:$AJ$7,0)))),0)</f>
        <v>0</v>
      </c>
      <c r="DQ217" s="187">
        <f>IFERROR(IF($F217="地位Ⅰ",INDEX(幹材積成長量!$AE$7:$AG$14,8,MATCH(【入力】吸収量・排出量算定シート!$G217,幹材積成長量!$AE$7:$AG$7,0)),IF($F217="地位Ⅲ",INDEX(幹材積成長量!$AK$7:$AM$14,8,MATCH(【入力】吸収量・排出量算定シート!$G217,幹材積成長量!$AK$7:$AM$7,0)),INDEX(幹材積成長量!$AH$7:$AJ$14,8,MATCH(【入力】吸収量・排出量算定シート!$G217,幹材積成長量!$AH$7:$AJ$7,0)))),0)</f>
        <v>0</v>
      </c>
      <c r="DR217" s="187">
        <f>IFERROR(IF($F217="地位Ⅰ",INDEX(幹材積成長量!$AE$7:$AG$14,8,MATCH(【入力】吸収量・排出量算定シート!$G217,幹材積成長量!$AE$7:$AG$7,0)),IF($F217="地位Ⅲ",INDEX(幹材積成長量!$AK$7:$AM$14,8,MATCH(【入力】吸収量・排出量算定シート!$G217,幹材積成長量!$AK$7:$AM$7,0)),INDEX(幹材積成長量!$AH$7:$AJ$14,8,MATCH(【入力】吸収量・排出量算定シート!$G217,幹材積成長量!$AH$7:$AJ$7,0)))),0)</f>
        <v>0</v>
      </c>
      <c r="DS217" s="187">
        <f>IFERROR(IF($F217="地位Ⅰ",INDEX(幹材積成長量!$AE$7:$AG$14,8,MATCH(【入力】吸収量・排出量算定シート!$G217,幹材積成長量!$AE$7:$AG$7,0)),IF($F217="地位Ⅲ",INDEX(幹材積成長量!$AK$7:$AM$14,8,MATCH(【入力】吸収量・排出量算定シート!$G217,幹材積成長量!$AK$7:$AM$7,0)),INDEX(幹材積成長量!$AH$7:$AJ$14,8,MATCH(【入力】吸収量・排出量算定シート!$G217,幹材積成長量!$AH$7:$AJ$7,0)))),0)</f>
        <v>0</v>
      </c>
      <c r="DT217" s="187">
        <f>IFERROR(IF($F217="地位Ⅰ",INDEX(幹材積成長量!$AE$7:$AG$14,8,MATCH(【入力】吸収量・排出量算定シート!$G217,幹材積成長量!$AE$7:$AG$7,0)),IF($F217="地位Ⅲ",INDEX(幹材積成長量!$AK$7:$AM$14,8,MATCH(【入力】吸収量・排出量算定シート!$G217,幹材積成長量!$AK$7:$AM$7,0)),INDEX(幹材積成長量!$AH$7:$AJ$14,8,MATCH(【入力】吸収量・排出量算定シート!$G217,幹材積成長量!$AH$7:$AJ$7,0)))),0)</f>
        <v>0</v>
      </c>
      <c r="DU217" s="187">
        <f>IFERROR(IF($F217="地位Ⅰ",INDEX(幹材積成長量!$AE$7:$AG$14,8,MATCH(【入力】吸収量・排出量算定シート!$G217,幹材積成長量!$AE$7:$AG$7,0)),IF($F217="地位Ⅲ",INDEX(幹材積成長量!$AK$7:$AM$14,8,MATCH(【入力】吸収量・排出量算定シート!$G217,幹材積成長量!$AK$7:$AM$7,0)),INDEX(幹材積成長量!$AH$7:$AJ$14,8,MATCH(【入力】吸収量・排出量算定シート!$G217,幹材積成長量!$AH$7:$AJ$7,0)))),0)</f>
        <v>0</v>
      </c>
      <c r="DV217" s="187">
        <f>IFERROR(IF($F217="地位Ⅰ",INDEX(幹材積成長量!$AE$7:$AG$14,8,MATCH(【入力】吸収量・排出量算定シート!$G217,幹材積成長量!$AE$7:$AG$7,0)),IF($F217="地位Ⅲ",INDEX(幹材積成長量!$AK$7:$AM$14,8,MATCH(【入力】吸収量・排出量算定シート!$G217,幹材積成長量!$AK$7:$AM$7,0)),INDEX(幹材積成長量!$AH$7:$AJ$14,8,MATCH(【入力】吸収量・排出量算定シート!$G217,幹材積成長量!$AH$7:$AJ$7,0)))),0)</f>
        <v>0</v>
      </c>
      <c r="DW217" s="187">
        <f>IFERROR(IF($F217="地位Ⅰ",INDEX(幹材積成長量!$AE$7:$AG$14,8,MATCH(【入力】吸収量・排出量算定シート!$G217,幹材積成長量!$AE$7:$AG$7,0)),IF($F217="地位Ⅲ",INDEX(幹材積成長量!$AK$7:$AM$14,8,MATCH(【入力】吸収量・排出量算定シート!$G217,幹材積成長量!$AK$7:$AM$7,0)),INDEX(幹材積成長量!$AH$7:$AJ$14,8,MATCH(【入力】吸収量・排出量算定シート!$G217,幹材積成長量!$AH$7:$AJ$7,0)))),0)</f>
        <v>0</v>
      </c>
      <c r="DX217" s="187">
        <f>IFERROR(IF($F217="地位Ⅰ",INDEX(幹材積成長量!$AE$7:$AG$14,8,MATCH(【入力】吸収量・排出量算定シート!$G217,幹材積成長量!$AE$7:$AG$7,0)),IF($F217="地位Ⅲ",INDEX(幹材積成長量!$AK$7:$AM$14,8,MATCH(【入力】吸収量・排出量算定シート!$G217,幹材積成長量!$AK$7:$AM$7,0)),INDEX(幹材積成長量!$AH$7:$AJ$14,8,MATCH(【入力】吸収量・排出量算定シート!$G217,幹材積成長量!$AH$7:$AJ$7,0)))),0)</f>
        <v>0</v>
      </c>
      <c r="DY217" s="187">
        <f>IFERROR(IF($F217="地位Ⅰ",INDEX(幹材積成長量!$AE$7:$AG$14,8,MATCH(【入力】吸収量・排出量算定シート!$G217,幹材積成長量!$AE$7:$AG$7,0)),IF($F217="地位Ⅲ",INDEX(幹材積成長量!$AK$7:$AM$14,8,MATCH(【入力】吸収量・排出量算定シート!$G217,幹材積成長量!$AK$7:$AM$7,0)),INDEX(幹材積成長量!$AH$7:$AJ$14,8,MATCH(【入力】吸収量・排出量算定シート!$G217,幹材積成長量!$AH$7:$AJ$7,0)))),0)</f>
        <v>0</v>
      </c>
      <c r="DZ217" s="187">
        <f>IFERROR(IF($F217="地位Ⅰ",INDEX(幹材積成長量!$AE$7:$AG$14,8,MATCH(【入力】吸収量・排出量算定シート!$G217,幹材積成長量!$AE$7:$AG$7,0)),IF($F217="地位Ⅲ",INDEX(幹材積成長量!$AK$7:$AM$14,8,MATCH(【入力】吸収量・排出量算定シート!$G217,幹材積成長量!$AK$7:$AM$7,0)),INDEX(幹材積成長量!$AH$7:$AJ$14,8,MATCH(【入力】吸収量・排出量算定シート!$G217,幹材積成長量!$AH$7:$AJ$7,0)))),0)</f>
        <v>0</v>
      </c>
      <c r="EA217" s="187">
        <f>IFERROR(IF($F217="地位Ⅰ",INDEX(幹材積成長量!$AE$7:$AG$14,8,MATCH(【入力】吸収量・排出量算定シート!$G217,幹材積成長量!$AE$7:$AG$7,0)),IF($F217="地位Ⅲ",INDEX(幹材積成長量!$AK$7:$AM$14,8,MATCH(【入力】吸収量・排出量算定シート!$G217,幹材積成長量!$AK$7:$AM$7,0)),INDEX(幹材積成長量!$AH$7:$AJ$14,8,MATCH(【入力】吸収量・排出量算定シート!$G217,幹材積成長量!$AH$7:$AJ$7,0)))),0)</f>
        <v>0</v>
      </c>
      <c r="EB217" s="187">
        <f>IFERROR(IF($F217="地位Ⅰ",INDEX(幹材積成長量!$AE$7:$AG$14,8,MATCH(【入力】吸収量・排出量算定シート!$G217,幹材積成長量!$AE$7:$AG$7,0)),IF($F217="地位Ⅲ",INDEX(幹材積成長量!$AK$7:$AM$14,8,MATCH(【入力】吸収量・排出量算定シート!$G217,幹材積成長量!$AK$7:$AM$7,0)),INDEX(幹材積成長量!$AH$7:$AJ$14,8,MATCH(【入力】吸収量・排出量算定シート!$G217,幹材積成長量!$AH$7:$AJ$7,0)))),0)</f>
        <v>0</v>
      </c>
      <c r="EC217" s="187">
        <f>IFERROR(IF($F217="地位Ⅰ",INDEX(幹材積成長量!$AE$7:$AG$14,8,MATCH(【入力】吸収量・排出量算定シート!$G217,幹材積成長量!$AE$7:$AG$7,0)),IF($F217="地位Ⅲ",INDEX(幹材積成長量!$AK$7:$AM$14,8,MATCH(【入力】吸収量・排出量算定シート!$G217,幹材積成長量!$AK$7:$AM$7,0)),INDEX(幹材積成長量!$AH$7:$AJ$14,8,MATCH(【入力】吸収量・排出量算定シート!$G217,幹材積成長量!$AH$7:$AJ$7,0)))),0)</f>
        <v>0</v>
      </c>
      <c r="ED217" s="186">
        <f t="shared" si="369"/>
        <v>0</v>
      </c>
      <c r="EE217" s="186">
        <f t="shared" si="370"/>
        <v>0</v>
      </c>
      <c r="EF217" s="186">
        <f t="shared" si="371"/>
        <v>0</v>
      </c>
      <c r="EG217" s="186">
        <f t="shared" si="372"/>
        <v>0</v>
      </c>
      <c r="EH217" s="186">
        <f t="shared" si="373"/>
        <v>0</v>
      </c>
      <c r="EI217" s="186">
        <f t="shared" si="374"/>
        <v>0</v>
      </c>
      <c r="EJ217" s="186">
        <f t="shared" si="375"/>
        <v>0</v>
      </c>
      <c r="EK217" s="186">
        <f t="shared" si="376"/>
        <v>0</v>
      </c>
      <c r="EL217" s="186">
        <f t="shared" si="377"/>
        <v>0</v>
      </c>
      <c r="EM217" s="186">
        <f t="shared" si="378"/>
        <v>0</v>
      </c>
      <c r="EN217" s="186">
        <f t="shared" si="379"/>
        <v>0</v>
      </c>
      <c r="EO217" s="186">
        <f t="shared" si="380"/>
        <v>0</v>
      </c>
      <c r="EP217" s="186">
        <f t="shared" si="381"/>
        <v>0</v>
      </c>
      <c r="EQ217" s="186">
        <f t="shared" si="382"/>
        <v>0</v>
      </c>
      <c r="ER217" s="186">
        <f t="shared" si="383"/>
        <v>0</v>
      </c>
      <c r="ES217" s="186">
        <f t="shared" si="384"/>
        <v>0</v>
      </c>
      <c r="ET217" s="186">
        <f t="shared" si="385"/>
        <v>0</v>
      </c>
    </row>
    <row r="218" spans="2:150" x14ac:dyDescent="0.3">
      <c r="B218" s="3"/>
      <c r="C218" s="3"/>
      <c r="D218" s="3"/>
      <c r="E218" s="3"/>
      <c r="G218" s="217"/>
      <c r="J218" s="3"/>
      <c r="M218" s="187">
        <f>IFERROR(IF($F218="地位Ⅰ",INDEX(幹材積成長量!$S$7:$U$148,MATCH(【入力】吸収量・排出量算定シート!$H218+(M$17-$M$17),幹材積成長量!$S$7:$S$148,0),MATCH($G218,幹材積成長量!$S$7:$U$7,0)),IF($F218="地位Ⅲ",INDEX(幹材積成長量!$Y$7:$AA$148,MATCH(【入力】吸収量・排出量算定シート!$H218+(M$17-$M$17),幹材積成長量!$Y$7:$Y$148,0),MATCH($G218,幹材積成長量!$Y$7:$AA$7,0)),INDEX(幹材積成長量!$V$7:$X$148,MATCH(【入力】吸収量・排出量算定シート!$H218+(M$17-$M$17),幹材積成長量!$V$7:$V$148,0),MATCH($G218,幹材積成長量!$V$7:$X$7,0)))),0)</f>
        <v>0</v>
      </c>
      <c r="N218" s="187">
        <f>IFERROR(IF($F218="地位Ⅰ",INDEX(幹材積成長量!$S$7:$U$148,MATCH(【入力】吸収量・排出量算定シート!$H218+(N$17-$M$17),幹材積成長量!$S$7:$S$148,0),MATCH($G218,幹材積成長量!$S$7:$U$7,0)),IF($F218="地位Ⅲ",INDEX(幹材積成長量!$Y$7:$AA$148,MATCH(【入力】吸収量・排出量算定シート!$H218+(N$17-$M$17),幹材積成長量!$Y$7:$Y$148,0),MATCH($G218,幹材積成長量!$Y$7:$AA$7,0)),INDEX(幹材積成長量!$V$7:$X$148,MATCH(【入力】吸収量・排出量算定シート!$H218+(N$17-$M$17),幹材積成長量!$V$7:$V$148,0),MATCH($G218,幹材積成長量!$V$7:$X$7,0)))),0)</f>
        <v>0</v>
      </c>
      <c r="O218" s="187">
        <f>IFERROR(IF($F218="地位Ⅰ",INDEX(幹材積成長量!$S$7:$U$148,MATCH(【入力】吸収量・排出量算定シート!$H218+(O$17-$M$17),幹材積成長量!$S$7:$S$148,0),MATCH($G218,幹材積成長量!$S$7:$U$7,0)),IF($F218="地位Ⅲ",INDEX(幹材積成長量!$Y$7:$AA$148,MATCH(【入力】吸収量・排出量算定シート!$H218+(O$17-$M$17),幹材積成長量!$Y$7:$Y$148,0),MATCH($G218,幹材積成長量!$Y$7:$AA$7,0)),INDEX(幹材積成長量!$V$7:$X$148,MATCH(【入力】吸収量・排出量算定シート!$H218+(O$17-$M$17),幹材積成長量!$V$7:$V$148,0),MATCH($G218,幹材積成長量!$V$7:$X$7,0)))),0)</f>
        <v>0</v>
      </c>
      <c r="P218" s="187">
        <f>IFERROR(IF($F218="地位Ⅰ",INDEX(幹材積成長量!$S$7:$U$148,MATCH(【入力】吸収量・排出量算定シート!$H218+(P$17-$M$17),幹材積成長量!$S$7:$S$148,0),MATCH($G218,幹材積成長量!$S$7:$U$7,0)),IF($F218="地位Ⅲ",INDEX(幹材積成長量!$Y$7:$AA$148,MATCH(【入力】吸収量・排出量算定シート!$H218+(P$17-$M$17),幹材積成長量!$Y$7:$Y$148,0),MATCH($G218,幹材積成長量!$Y$7:$AA$7,0)),INDEX(幹材積成長量!$V$7:$X$148,MATCH(【入力】吸収量・排出量算定シート!$H218+(P$17-$M$17),幹材積成長量!$V$7:$V$148,0),MATCH($G218,幹材積成長量!$V$7:$X$7,0)))),0)</f>
        <v>0</v>
      </c>
      <c r="Q218" s="187">
        <f>IFERROR(IF($F218="地位Ⅰ",INDEX(幹材積成長量!$S$7:$U$148,MATCH(【入力】吸収量・排出量算定シート!$H218+(Q$17-$M$17),幹材積成長量!$S$7:$S$148,0),MATCH($G218,幹材積成長量!$S$7:$U$7,0)),IF($F218="地位Ⅲ",INDEX(幹材積成長量!$Y$7:$AA$148,MATCH(【入力】吸収量・排出量算定シート!$H218+(Q$17-$M$17),幹材積成長量!$Y$7:$Y$148,0),MATCH($G218,幹材積成長量!$Y$7:$AA$7,0)),INDEX(幹材積成長量!$V$7:$X$148,MATCH(【入力】吸収量・排出量算定シート!$H218+(Q$17-$M$17),幹材積成長量!$V$7:$V$148,0),MATCH($G218,幹材積成長量!$V$7:$X$7,0)))),0)</f>
        <v>0</v>
      </c>
      <c r="R218" s="187">
        <f>IFERROR(IF($F218="地位Ⅰ",INDEX(幹材積成長量!$S$7:$U$148,MATCH(【入力】吸収量・排出量算定シート!$H218+(R$17-$M$17),幹材積成長量!$S$7:$S$148,0),MATCH($G218,幹材積成長量!$S$7:$U$7,0)),IF($F218="地位Ⅲ",INDEX(幹材積成長量!$Y$7:$AA$148,MATCH(【入力】吸収量・排出量算定シート!$H218+(R$17-$M$17),幹材積成長量!$Y$7:$Y$148,0),MATCH($G218,幹材積成長量!$Y$7:$AA$7,0)),INDEX(幹材積成長量!$V$7:$X$148,MATCH(【入力】吸収量・排出量算定シート!$H218+(R$17-$M$17),幹材積成長量!$V$7:$V$148,0),MATCH($G218,幹材積成長量!$V$7:$X$7,0)))),0)</f>
        <v>0</v>
      </c>
      <c r="S218" s="187">
        <f>IFERROR(IF($F218="地位Ⅰ",INDEX(幹材積成長量!$S$7:$U$148,MATCH(【入力】吸収量・排出量算定シート!$H218+(S$17-$M$17),幹材積成長量!$S$7:$S$148,0),MATCH($G218,幹材積成長量!$S$7:$U$7,0)),IF($F218="地位Ⅲ",INDEX(幹材積成長量!$Y$7:$AA$148,MATCH(【入力】吸収量・排出量算定シート!$H218+(S$17-$M$17),幹材積成長量!$Y$7:$Y$148,0),MATCH($G218,幹材積成長量!$Y$7:$AA$7,0)),INDEX(幹材積成長量!$V$7:$X$148,MATCH(【入力】吸収量・排出量算定シート!$H218+(S$17-$M$17),幹材積成長量!$V$7:$V$148,0),MATCH($G218,幹材積成長量!$V$7:$X$7,0)))),0)</f>
        <v>0</v>
      </c>
      <c r="T218" s="187">
        <f>IFERROR(IF($F218="地位Ⅰ",INDEX(幹材積成長量!$S$7:$U$148,MATCH(【入力】吸収量・排出量算定シート!$H218+(T$17-$M$17),幹材積成長量!$S$7:$S$148,0),MATCH($G218,幹材積成長量!$S$7:$U$7,0)),IF($F218="地位Ⅲ",INDEX(幹材積成長量!$Y$7:$AA$148,MATCH(【入力】吸収量・排出量算定シート!$H218+(T$17-$M$17),幹材積成長量!$Y$7:$Y$148,0),MATCH($G218,幹材積成長量!$Y$7:$AA$7,0)),INDEX(幹材積成長量!$V$7:$X$148,MATCH(【入力】吸収量・排出量算定シート!$H218+(T$17-$M$17),幹材積成長量!$V$7:$V$148,0),MATCH($G218,幹材積成長量!$V$7:$X$7,0)))),0)</f>
        <v>0</v>
      </c>
      <c r="U218" s="187">
        <f>IFERROR(IF($F218="地位Ⅰ",INDEX(幹材積成長量!$S$7:$U$148,MATCH(【入力】吸収量・排出量算定シート!$H218+(U$17-$M$17),幹材積成長量!$S$7:$S$148,0),MATCH($G218,幹材積成長量!$S$7:$U$7,0)),IF($F218="地位Ⅲ",INDEX(幹材積成長量!$Y$7:$AA$148,MATCH(【入力】吸収量・排出量算定シート!$H218+(U$17-$M$17),幹材積成長量!$Y$7:$Y$148,0),MATCH($G218,幹材積成長量!$Y$7:$AA$7,0)),INDEX(幹材積成長量!$V$7:$X$148,MATCH(【入力】吸収量・排出量算定シート!$H218+(U$17-$M$17),幹材積成長量!$V$7:$V$148,0),MATCH($G218,幹材積成長量!$V$7:$X$7,0)))),0)</f>
        <v>0</v>
      </c>
      <c r="V218" s="187">
        <f>IFERROR(IF($F218="地位Ⅰ",INDEX(幹材積成長量!$S$7:$U$148,MATCH(【入力】吸収量・排出量算定シート!$H218+(V$17-$M$17),幹材積成長量!$S$7:$S$148,0),MATCH($G218,幹材積成長量!$S$7:$U$7,0)),IF($F218="地位Ⅲ",INDEX(幹材積成長量!$Y$7:$AA$148,MATCH(【入力】吸収量・排出量算定シート!$H218+(V$17-$M$17),幹材積成長量!$Y$7:$Y$148,0),MATCH($G218,幹材積成長量!$Y$7:$AA$7,0)),INDEX(幹材積成長量!$V$7:$X$148,MATCH(【入力】吸収量・排出量算定シート!$H218+(V$17-$M$17),幹材積成長量!$V$7:$V$148,0),MATCH($G218,幹材積成長量!$V$7:$X$7,0)))),0)</f>
        <v>0</v>
      </c>
      <c r="W218" s="187">
        <f>IFERROR(IF($F218="地位Ⅰ",INDEX(幹材積成長量!$S$7:$U$148,MATCH(【入力】吸収量・排出量算定シート!$H218+(W$17-$M$17),幹材積成長量!$S$7:$S$148,0),MATCH($G218,幹材積成長量!$S$7:$U$7,0)),IF($F218="地位Ⅲ",INDEX(幹材積成長量!$Y$7:$AA$148,MATCH(【入力】吸収量・排出量算定シート!$H218+(W$17-$M$17),幹材積成長量!$Y$7:$Y$148,0),MATCH($G218,幹材積成長量!$Y$7:$AA$7,0)),INDEX(幹材積成長量!$V$7:$X$148,MATCH(【入力】吸収量・排出量算定シート!$H218+(W$17-$M$17),幹材積成長量!$V$7:$V$148,0),MATCH($G218,幹材積成長量!$V$7:$X$7,0)))),0)</f>
        <v>0</v>
      </c>
      <c r="X218" s="187">
        <f>IFERROR(IF($F218="地位Ⅰ",INDEX(幹材積成長量!$S$7:$U$148,MATCH(【入力】吸収量・排出量算定シート!$H218+(X$17-$M$17),幹材積成長量!$S$7:$S$148,0),MATCH($G218,幹材積成長量!$S$7:$U$7,0)),IF($F218="地位Ⅲ",INDEX(幹材積成長量!$Y$7:$AA$148,MATCH(【入力】吸収量・排出量算定シート!$H218+(X$17-$M$17),幹材積成長量!$Y$7:$Y$148,0),MATCH($G218,幹材積成長量!$Y$7:$AA$7,0)),INDEX(幹材積成長量!$V$7:$X$148,MATCH(【入力】吸収量・排出量算定シート!$H218+(X$17-$M$17),幹材積成長量!$V$7:$V$148,0),MATCH($G218,幹材積成長量!$V$7:$X$7,0)))),0)</f>
        <v>0</v>
      </c>
      <c r="Y218" s="187">
        <f>IFERROR(IF($F218="地位Ⅰ",INDEX(幹材積成長量!$S$7:$U$148,MATCH(【入力】吸収量・排出量算定シート!$H218+(Y$17-$M$17),幹材積成長量!$S$7:$S$148,0),MATCH($G218,幹材積成長量!$S$7:$U$7,0)),IF($F218="地位Ⅲ",INDEX(幹材積成長量!$Y$7:$AA$148,MATCH(【入力】吸収量・排出量算定シート!$H218+(Y$17-$M$17),幹材積成長量!$Y$7:$Y$148,0),MATCH($G218,幹材積成長量!$Y$7:$AA$7,0)),INDEX(幹材積成長量!$V$7:$X$148,MATCH(【入力】吸収量・排出量算定シート!$H218+(Y$17-$M$17),幹材積成長量!$V$7:$V$148,0),MATCH($G218,幹材積成長量!$V$7:$X$7,0)))),0)</f>
        <v>0</v>
      </c>
      <c r="Z218" s="187">
        <f>IFERROR(IF($F218="地位Ⅰ",INDEX(幹材積成長量!$S$7:$U$148,MATCH(【入力】吸収量・排出量算定シート!$H218+(Z$17-$M$17),幹材積成長量!$S$7:$S$148,0),MATCH($G218,幹材積成長量!$S$7:$U$7,0)),IF($F218="地位Ⅲ",INDEX(幹材積成長量!$Y$7:$AA$148,MATCH(【入力】吸収量・排出量算定シート!$H218+(Z$17-$M$17),幹材積成長量!$Y$7:$Y$148,0),MATCH($G218,幹材積成長量!$Y$7:$AA$7,0)),INDEX(幹材積成長量!$V$7:$X$148,MATCH(【入力】吸収量・排出量算定シート!$H218+(Z$17-$M$17),幹材積成長量!$V$7:$V$148,0),MATCH($G218,幹材積成長量!$V$7:$X$7,0)))),0)</f>
        <v>0</v>
      </c>
      <c r="AA218" s="187">
        <f>IFERROR(IF($F218="地位Ⅰ",INDEX(幹材積成長量!$S$7:$U$148,MATCH(【入力】吸収量・排出量算定シート!$H218+(AA$17-$M$17),幹材積成長量!$S$7:$S$148,0),MATCH($G218,幹材積成長量!$S$7:$U$7,0)),IF($F218="地位Ⅲ",INDEX(幹材積成長量!$Y$7:$AA$148,MATCH(【入力】吸収量・排出量算定シート!$H218+(AA$17-$M$17),幹材積成長量!$Y$7:$Y$148,0),MATCH($G218,幹材積成長量!$Y$7:$AA$7,0)),INDEX(幹材積成長量!$V$7:$X$148,MATCH(【入力】吸収量・排出量算定シート!$H218+(AA$17-$M$17),幹材積成長量!$V$7:$V$148,0),MATCH($G218,幹材積成長量!$V$7:$X$7,0)))),0)</f>
        <v>0</v>
      </c>
      <c r="AB218" s="187">
        <f>IFERROR(IF($F218="地位Ⅰ",INDEX(幹材積成長量!$S$7:$U$148,MATCH(【入力】吸収量・排出量算定シート!$H218+(AB$17-$M$17),幹材積成長量!$S$7:$S$148,0),MATCH($G218,幹材積成長量!$S$7:$U$7,0)),IF($F218="地位Ⅲ",INDEX(幹材積成長量!$Y$7:$AA$148,MATCH(【入力】吸収量・排出量算定シート!$H218+(AB$17-$M$17),幹材積成長量!$Y$7:$Y$148,0),MATCH($G218,幹材積成長量!$Y$7:$AA$7,0)),INDEX(幹材積成長量!$V$7:$X$148,MATCH(【入力】吸収量・排出量算定シート!$H218+(AB$17-$M$17),幹材積成長量!$V$7:$V$148,0),MATCH($G218,幹材積成長量!$V$7:$X$7,0)))),0)</f>
        <v>0</v>
      </c>
      <c r="AC218" s="187">
        <f>IFERROR(IF($F218="地位Ⅰ",INDEX(幹材積成長量!$S$7:$U$148,MATCH(【入力】吸収量・排出量算定シート!$H218+(AC$17-$M$17),幹材積成長量!$S$7:$S$148,0),MATCH($G218,幹材積成長量!$S$7:$U$7,0)),IF($F218="地位Ⅲ",INDEX(幹材積成長量!$Y$7:$AA$148,MATCH(【入力】吸収量・排出量算定シート!$H218+(AC$17-$M$17),幹材積成長量!$Y$7:$Y$148,0),MATCH($G218,幹材積成長量!$Y$7:$AA$7,0)),INDEX(幹材積成長量!$V$7:$X$148,MATCH(【入力】吸収量・排出量算定シート!$H218+(AC$17-$M$17),幹材積成長量!$V$7:$V$148,0),MATCH($G218,幹材積成長量!$V$7:$X$7,0)))),0)</f>
        <v>0</v>
      </c>
      <c r="AD218" s="2">
        <f>IFERROR(INDEX('BEF（拡大係数）'!$A$4:$AO$154,MATCH(【入力】吸収量・排出量算定シート!$H218,'BEF（拡大係数）'!$A$4:$A$154,0),MATCH($G218,'BEF（拡大係数）'!$A$4:$AO$4,0)),0)</f>
        <v>0</v>
      </c>
      <c r="AE218" s="2">
        <f>IFERROR(INDEX('BEF（拡大係数）'!$A$4:$AO$154,MATCH(【入力】吸収量・排出量算定シート!$H218,'BEF（拡大係数）'!$A$4:$A$154,0),MATCH($G218,'BEF（拡大係数）'!$A$4:$AO$4,0)),0)</f>
        <v>0</v>
      </c>
      <c r="AF218" s="2">
        <f>IFERROR(INDEX('BEF（拡大係数）'!$A$4:$AO$154,MATCH(【入力】吸収量・排出量算定シート!$H218,'BEF（拡大係数）'!$A$4:$A$154,0),MATCH($G218,'BEF（拡大係数）'!$A$4:$AO$4,0)),0)</f>
        <v>0</v>
      </c>
      <c r="AG218" s="2">
        <f>IFERROR(INDEX('BEF（拡大係数）'!$A$4:$AO$154,MATCH(【入力】吸収量・排出量算定シート!$H218,'BEF（拡大係数）'!$A$4:$A$154,0),MATCH($G218,'BEF（拡大係数）'!$A$4:$AO$4,0)),0)</f>
        <v>0</v>
      </c>
      <c r="AH218" s="2">
        <f>IFERROR(INDEX('BEF（拡大係数）'!$A$4:$AO$154,MATCH(【入力】吸収量・排出量算定シート!$H218,'BEF（拡大係数）'!$A$4:$A$154,0),MATCH($G218,'BEF（拡大係数）'!$A$4:$AO$4,0)),0)</f>
        <v>0</v>
      </c>
      <c r="AI218" s="2">
        <f>IFERROR(INDEX('BEF（拡大係数）'!$A$4:$AO$154,MATCH(【入力】吸収量・排出量算定シート!$H218,'BEF（拡大係数）'!$A$4:$A$154,0),MATCH($G218,'BEF（拡大係数）'!$A$4:$AO$4,0)),0)</f>
        <v>0</v>
      </c>
      <c r="AJ218" s="2">
        <f>IFERROR(INDEX('BEF（拡大係数）'!$A$4:$AO$154,MATCH(【入力】吸収量・排出量算定シート!$H218,'BEF（拡大係数）'!$A$4:$A$154,0),MATCH($G218,'BEF（拡大係数）'!$A$4:$AO$4,0)),0)</f>
        <v>0</v>
      </c>
      <c r="AK218" s="2">
        <f>IFERROR(INDEX('BEF（拡大係数）'!$A$4:$AO$154,MATCH(【入力】吸収量・排出量算定シート!$H218,'BEF（拡大係数）'!$A$4:$A$154,0),MATCH($G218,'BEF（拡大係数）'!$A$4:$AO$4,0)),0)</f>
        <v>0</v>
      </c>
      <c r="AL218" s="2">
        <f>IFERROR(INDEX('BEF（拡大係数）'!$A$4:$AO$154,MATCH(【入力】吸収量・排出量算定シート!$H218,'BEF（拡大係数）'!$A$4:$A$154,0),MATCH($G218,'BEF（拡大係数）'!$A$4:$AO$4,0)),0)</f>
        <v>0</v>
      </c>
      <c r="AM218" s="2">
        <f>IFERROR(INDEX('BEF（拡大係数）'!$A$4:$AO$154,MATCH(【入力】吸収量・排出量算定シート!$H218,'BEF（拡大係数）'!$A$4:$A$154,0),MATCH($G218,'BEF（拡大係数）'!$A$4:$AO$4,0)),0)</f>
        <v>0</v>
      </c>
      <c r="AN218" s="2">
        <f>IFERROR(INDEX('BEF（拡大係数）'!$A$4:$AO$154,MATCH(【入力】吸収量・排出量算定シート!$H218,'BEF（拡大係数）'!$A$4:$A$154,0),MATCH($G218,'BEF（拡大係数）'!$A$4:$AO$4,0)),0)</f>
        <v>0</v>
      </c>
      <c r="AO218" s="2">
        <f>IFERROR(INDEX('BEF（拡大係数）'!$A$4:$AO$154,MATCH(【入力】吸収量・排出量算定シート!$H218,'BEF（拡大係数）'!$A$4:$A$154,0),MATCH($G218,'BEF（拡大係数）'!$A$4:$AO$4,0)),0)</f>
        <v>0</v>
      </c>
      <c r="AP218" s="2">
        <f>IFERROR(INDEX('BEF（拡大係数）'!$A$4:$AO$154,MATCH(【入力】吸収量・排出量算定シート!$H218,'BEF（拡大係数）'!$A$4:$A$154,0),MATCH($G218,'BEF（拡大係数）'!$A$4:$AO$4,0)),0)</f>
        <v>0</v>
      </c>
      <c r="AQ218" s="2">
        <f>IFERROR(INDEX('BEF（拡大係数）'!$A$4:$AO$154,MATCH(【入力】吸収量・排出量算定シート!$H218,'BEF（拡大係数）'!$A$4:$A$154,0),MATCH($G218,'BEF（拡大係数）'!$A$4:$AO$4,0)),0)</f>
        <v>0</v>
      </c>
      <c r="AR218" s="2">
        <f>IFERROR(INDEX('BEF（拡大係数）'!$A$4:$AO$154,MATCH(【入力】吸収量・排出量算定シート!$H218,'BEF（拡大係数）'!$A$4:$A$154,0),MATCH($G218,'BEF（拡大係数）'!$A$4:$AO$4,0)),0)</f>
        <v>0</v>
      </c>
      <c r="AS218" s="2">
        <f>IFERROR(INDEX('BEF（拡大係数）'!$A$4:$AO$154,MATCH(【入力】吸収量・排出量算定シート!$H218,'BEF（拡大係数）'!$A$4:$A$154,0),MATCH($G218,'BEF（拡大係数）'!$A$4:$AO$4,0)),0)</f>
        <v>0</v>
      </c>
      <c r="AT218" s="2">
        <f>IFERROR(INDEX('BEF（拡大係数）'!$A$4:$AO$154,MATCH(【入力】吸収量・排出量算定シート!$H218,'BEF（拡大係数）'!$A$4:$A$154,0),MATCH($G218,'BEF（拡大係数）'!$A$4:$AO$4,0)),0)</f>
        <v>0</v>
      </c>
      <c r="AU218" s="2">
        <f>IFERROR(VLOOKUP($G218,パラメータ_オリジナル!$B$6:$G$45,4,FALSE),0)</f>
        <v>0</v>
      </c>
      <c r="AV218" s="2">
        <f>IFERROR(VLOOKUP($G218,パラメータ_オリジナル!$B$6:$G$45,5,FALSE),0)</f>
        <v>0</v>
      </c>
      <c r="AW218" s="2">
        <f>IFERROR(VLOOKUP($G218,パラメータ_オリジナル!$B$6:$G$45,6,FALSE),0)</f>
        <v>0</v>
      </c>
      <c r="AX218" s="125">
        <f t="shared" si="318"/>
        <v>0</v>
      </c>
      <c r="AY218" s="125">
        <f t="shared" si="319"/>
        <v>0</v>
      </c>
      <c r="AZ218" s="125">
        <f t="shared" si="320"/>
        <v>0</v>
      </c>
      <c r="BA218" s="125">
        <f t="shared" si="321"/>
        <v>0</v>
      </c>
      <c r="BB218" s="125">
        <f t="shared" si="322"/>
        <v>0</v>
      </c>
      <c r="BC218" s="125">
        <f t="shared" si="323"/>
        <v>0</v>
      </c>
      <c r="BD218" s="125">
        <f t="shared" si="324"/>
        <v>0</v>
      </c>
      <c r="BE218" s="125">
        <f t="shared" si="325"/>
        <v>0</v>
      </c>
      <c r="BF218" s="125">
        <f t="shared" si="326"/>
        <v>0</v>
      </c>
      <c r="BG218" s="125">
        <f t="shared" si="327"/>
        <v>0</v>
      </c>
      <c r="BH218" s="125">
        <f t="shared" si="328"/>
        <v>0</v>
      </c>
      <c r="BI218" s="125">
        <f t="shared" si="329"/>
        <v>0</v>
      </c>
      <c r="BJ218" s="125">
        <f t="shared" si="330"/>
        <v>0</v>
      </c>
      <c r="BK218" s="125">
        <f t="shared" si="331"/>
        <v>0</v>
      </c>
      <c r="BL218" s="125">
        <f t="shared" si="332"/>
        <v>0</v>
      </c>
      <c r="BM218" s="125">
        <f t="shared" si="333"/>
        <v>0</v>
      </c>
      <c r="BN218" s="125">
        <f t="shared" si="334"/>
        <v>0</v>
      </c>
      <c r="BO218" s="125">
        <f t="shared" si="335"/>
        <v>0</v>
      </c>
      <c r="BP218" s="125">
        <f t="shared" si="336"/>
        <v>0</v>
      </c>
      <c r="BQ218" s="125">
        <f t="shared" si="337"/>
        <v>0</v>
      </c>
      <c r="BR218" s="125">
        <f t="shared" si="338"/>
        <v>0</v>
      </c>
      <c r="BS218" s="125">
        <f t="shared" si="339"/>
        <v>0</v>
      </c>
      <c r="BT218" s="125">
        <f t="shared" si="340"/>
        <v>0</v>
      </c>
      <c r="BU218" s="125">
        <f t="shared" si="341"/>
        <v>0</v>
      </c>
      <c r="BV218" s="125">
        <f t="shared" si="342"/>
        <v>0</v>
      </c>
      <c r="BW218" s="125">
        <f t="shared" si="343"/>
        <v>0</v>
      </c>
      <c r="BX218" s="125">
        <f t="shared" si="344"/>
        <v>0</v>
      </c>
      <c r="BY218" s="125">
        <f t="shared" si="345"/>
        <v>0</v>
      </c>
      <c r="BZ218" s="125">
        <f t="shared" si="346"/>
        <v>0</v>
      </c>
      <c r="CA218" s="125">
        <f t="shared" si="347"/>
        <v>0</v>
      </c>
      <c r="CB218" s="125">
        <f t="shared" si="348"/>
        <v>0</v>
      </c>
      <c r="CC218" s="125">
        <f t="shared" si="349"/>
        <v>0</v>
      </c>
      <c r="CD218" s="125">
        <f t="shared" si="350"/>
        <v>0</v>
      </c>
      <c r="CE218" s="125">
        <f t="shared" si="351"/>
        <v>0</v>
      </c>
      <c r="CF218" s="2">
        <f>IFERROR(IF($F218="地位Ⅰ",INDEX(幹材積成長量!$I$7:$K$148,MATCH((【入力】吸収量・排出量算定シート!$H218+(【入力】吸収量・排出量算定シート!CF$17-【入力】吸収量・排出量算定シート!$CF$17)),幹材積成長量!$I$7:$I$148,0),MATCH(【入力】吸収量・排出量算定シート!$G218,幹材積成長量!$I$7:$K$7,0)),IF($F218="地位Ⅲ",INDEX(幹材積成長量!$O$7:$Q$148,MATCH((【入力】吸収量・排出量算定シート!$H218+(【入力】吸収量・排出量算定シート!CF$17-【入力】吸収量・排出量算定シート!$CF$17)),幹材積成長量!$O$7:$O$148,0),MATCH(【入力】吸収量・排出量算定シート!$G218,幹材積成長量!$O$7:$Q$7,0)),INDEX(幹材積成長量!$L$7:$N$148,MATCH((【入力】吸収量・排出量算定シート!$H218+(【入力】吸収量・排出量算定シート!CF$17-【入力】吸収量・排出量算定シート!$CF$17)),幹材積成長量!$L$7:$L$148,0),MATCH(【入力】吸収量・排出量算定シート!$G218,幹材積成長量!$L$7:$N$7,0)))),0)</f>
        <v>0</v>
      </c>
      <c r="CG218" s="2">
        <f>IFERROR(IF($F218="地位Ⅰ",INDEX(幹材積成長量!$I$7:$K$148,MATCH((【入力】吸収量・排出量算定シート!$H218+(【入力】吸収量・排出量算定シート!CG$17-【入力】吸収量・排出量算定シート!$CF$17)),幹材積成長量!$I$7:$I$148,0),MATCH(【入力】吸収量・排出量算定シート!$G218,幹材積成長量!$I$7:$K$7,0)),IF($F218="地位Ⅲ",INDEX(幹材積成長量!$O$7:$Q$148,MATCH((【入力】吸収量・排出量算定シート!$H218+(【入力】吸収量・排出量算定シート!CG$17-【入力】吸収量・排出量算定シート!$CF$17)),幹材積成長量!$O$7:$O$148,0),MATCH(【入力】吸収量・排出量算定シート!$G218,幹材積成長量!$O$7:$Q$7,0)),INDEX(幹材積成長量!$L$7:$N$148,MATCH((【入力】吸収量・排出量算定シート!$H218+(【入力】吸収量・排出量算定シート!CG$17-【入力】吸収量・排出量算定シート!$CF$17)),幹材積成長量!$L$7:$L$148,0),MATCH(【入力】吸収量・排出量算定シート!$G218,幹材積成長量!$L$7:$N$7,0)))),0)</f>
        <v>0</v>
      </c>
      <c r="CH218" s="2">
        <f>IFERROR(IF($F218="地位Ⅰ",INDEX(幹材積成長量!$I$7:$K$148,MATCH((【入力】吸収量・排出量算定シート!$H218+(【入力】吸収量・排出量算定シート!CH$17-【入力】吸収量・排出量算定シート!$CF$17)),幹材積成長量!$I$7:$I$148,0),MATCH(【入力】吸収量・排出量算定シート!$G218,幹材積成長量!$I$7:$K$7,0)),IF($F218="地位Ⅲ",INDEX(幹材積成長量!$O$7:$Q$148,MATCH((【入力】吸収量・排出量算定シート!$H218+(【入力】吸収量・排出量算定シート!CH$17-【入力】吸収量・排出量算定シート!$CF$17)),幹材積成長量!$O$7:$O$148,0),MATCH(【入力】吸収量・排出量算定シート!$G218,幹材積成長量!$O$7:$Q$7,0)),INDEX(幹材積成長量!$L$7:$N$148,MATCH((【入力】吸収量・排出量算定シート!$H218+(【入力】吸収量・排出量算定シート!CH$17-【入力】吸収量・排出量算定シート!$CF$17)),幹材積成長量!$L$7:$L$148,0),MATCH(【入力】吸収量・排出量算定シート!$G218,幹材積成長量!$L$7:$N$7,0)))),0)</f>
        <v>0</v>
      </c>
      <c r="CI218" s="2">
        <f>IFERROR(IF($F218="地位Ⅰ",INDEX(幹材積成長量!$I$7:$K$148,MATCH((【入力】吸収量・排出量算定シート!$H218+(【入力】吸収量・排出量算定シート!CI$17-【入力】吸収量・排出量算定シート!$CF$17)),幹材積成長量!$I$7:$I$148,0),MATCH(【入力】吸収量・排出量算定シート!$G218,幹材積成長量!$I$7:$K$7,0)),IF($F218="地位Ⅲ",INDEX(幹材積成長量!$O$7:$Q$148,MATCH((【入力】吸収量・排出量算定シート!$H218+(【入力】吸収量・排出量算定シート!CI$17-【入力】吸収量・排出量算定シート!$CF$17)),幹材積成長量!$O$7:$O$148,0),MATCH(【入力】吸収量・排出量算定シート!$G218,幹材積成長量!$O$7:$Q$7,0)),INDEX(幹材積成長量!$L$7:$N$148,MATCH((【入力】吸収量・排出量算定シート!$H218+(【入力】吸収量・排出量算定シート!CI$17-【入力】吸収量・排出量算定シート!$CF$17)),幹材積成長量!$L$7:$L$148,0),MATCH(【入力】吸収量・排出量算定シート!$G218,幹材積成長量!$L$7:$N$7,0)))),0)</f>
        <v>0</v>
      </c>
      <c r="CJ218" s="2">
        <f>IFERROR(IF($F218="地位Ⅰ",INDEX(幹材積成長量!$I$7:$K$148,MATCH((【入力】吸収量・排出量算定シート!$H218+(【入力】吸収量・排出量算定シート!CJ$17-【入力】吸収量・排出量算定シート!$CF$17)),幹材積成長量!$I$7:$I$148,0),MATCH(【入力】吸収量・排出量算定シート!$G218,幹材積成長量!$I$7:$K$7,0)),IF($F218="地位Ⅲ",INDEX(幹材積成長量!$O$7:$Q$148,MATCH((【入力】吸収量・排出量算定シート!$H218+(【入力】吸収量・排出量算定シート!CJ$17-【入力】吸収量・排出量算定シート!$CF$17)),幹材積成長量!$O$7:$O$148,0),MATCH(【入力】吸収量・排出量算定シート!$G218,幹材積成長量!$O$7:$Q$7,0)),INDEX(幹材積成長量!$L$7:$N$148,MATCH((【入力】吸収量・排出量算定シート!$H218+(【入力】吸収量・排出量算定シート!CJ$17-【入力】吸収量・排出量算定シート!$CF$17)),幹材積成長量!$L$7:$L$148,0),MATCH(【入力】吸収量・排出量算定シート!$G218,幹材積成長量!$L$7:$N$7,0)))),0)</f>
        <v>0</v>
      </c>
      <c r="CK218" s="2">
        <f>IFERROR(IF($F218="地位Ⅰ",INDEX(幹材積成長量!$I$7:$K$148,MATCH((【入力】吸収量・排出量算定シート!$H218+(【入力】吸収量・排出量算定シート!CK$17-【入力】吸収量・排出量算定シート!$CF$17)),幹材積成長量!$I$7:$I$148,0),MATCH(【入力】吸収量・排出量算定シート!$G218,幹材積成長量!$I$7:$K$7,0)),IF($F218="地位Ⅲ",INDEX(幹材積成長量!$O$7:$Q$148,MATCH((【入力】吸収量・排出量算定シート!$H218+(【入力】吸収量・排出量算定シート!CK$17-【入力】吸収量・排出量算定シート!$CF$17)),幹材積成長量!$O$7:$O$148,0),MATCH(【入力】吸収量・排出量算定シート!$G218,幹材積成長量!$O$7:$Q$7,0)),INDEX(幹材積成長量!$L$7:$N$148,MATCH((【入力】吸収量・排出量算定シート!$H218+(【入力】吸収量・排出量算定シート!CK$17-【入力】吸収量・排出量算定シート!$CF$17)),幹材積成長量!$L$7:$L$148,0),MATCH(【入力】吸収量・排出量算定シート!$G218,幹材積成長量!$L$7:$N$7,0)))),0)</f>
        <v>0</v>
      </c>
      <c r="CL218" s="2">
        <f>IFERROR(IF($F218="地位Ⅰ",INDEX(幹材積成長量!$I$7:$K$148,MATCH((【入力】吸収量・排出量算定シート!$H218+(【入力】吸収量・排出量算定シート!CL$17-【入力】吸収量・排出量算定シート!$CF$17)),幹材積成長量!$I$7:$I$148,0),MATCH(【入力】吸収量・排出量算定シート!$G218,幹材積成長量!$I$7:$K$7,0)),IF($F218="地位Ⅲ",INDEX(幹材積成長量!$O$7:$Q$148,MATCH((【入力】吸収量・排出量算定シート!$H218+(【入力】吸収量・排出量算定シート!CL$17-【入力】吸収量・排出量算定シート!$CF$17)),幹材積成長量!$O$7:$O$148,0),MATCH(【入力】吸収量・排出量算定シート!$G218,幹材積成長量!$O$7:$Q$7,0)),INDEX(幹材積成長量!$L$7:$N$148,MATCH((【入力】吸収量・排出量算定シート!$H218+(【入力】吸収量・排出量算定シート!CL$17-【入力】吸収量・排出量算定シート!$CF$17)),幹材積成長量!$L$7:$L$148,0),MATCH(【入力】吸収量・排出量算定シート!$G218,幹材積成長量!$L$7:$N$7,0)))),0)</f>
        <v>0</v>
      </c>
      <c r="CM218" s="2">
        <f>IFERROR(IF($F218="地位Ⅰ",INDEX(幹材積成長量!$I$7:$K$148,MATCH((【入力】吸収量・排出量算定シート!$H218+(【入力】吸収量・排出量算定シート!CM$17-【入力】吸収量・排出量算定シート!$CF$17)),幹材積成長量!$I$7:$I$148,0),MATCH(【入力】吸収量・排出量算定シート!$G218,幹材積成長量!$I$7:$K$7,0)),IF($F218="地位Ⅲ",INDEX(幹材積成長量!$O$7:$Q$148,MATCH((【入力】吸収量・排出量算定シート!$H218+(【入力】吸収量・排出量算定シート!CM$17-【入力】吸収量・排出量算定シート!$CF$17)),幹材積成長量!$O$7:$O$148,0),MATCH(【入力】吸収量・排出量算定シート!$G218,幹材積成長量!$O$7:$Q$7,0)),INDEX(幹材積成長量!$L$7:$N$148,MATCH((【入力】吸収量・排出量算定シート!$H218+(【入力】吸収量・排出量算定シート!CM$17-【入力】吸収量・排出量算定シート!$CF$17)),幹材積成長量!$L$7:$L$148,0),MATCH(【入力】吸収量・排出量算定シート!$G218,幹材積成長量!$L$7:$N$7,0)))),0)</f>
        <v>0</v>
      </c>
      <c r="CN218" s="2">
        <f>IFERROR(IF($F218="地位Ⅰ",INDEX(幹材積成長量!$I$7:$K$148,MATCH((【入力】吸収量・排出量算定シート!$H218+(【入力】吸収量・排出量算定シート!CN$17-【入力】吸収量・排出量算定シート!$CF$17)),幹材積成長量!$I$7:$I$148,0),MATCH(【入力】吸収量・排出量算定シート!$G218,幹材積成長量!$I$7:$K$7,0)),IF($F218="地位Ⅲ",INDEX(幹材積成長量!$O$7:$Q$148,MATCH((【入力】吸収量・排出量算定シート!$H218+(【入力】吸収量・排出量算定シート!CN$17-【入力】吸収量・排出量算定シート!$CF$17)),幹材積成長量!$O$7:$O$148,0),MATCH(【入力】吸収量・排出量算定シート!$G218,幹材積成長量!$O$7:$Q$7,0)),INDEX(幹材積成長量!$L$7:$N$148,MATCH((【入力】吸収量・排出量算定シート!$H218+(【入力】吸収量・排出量算定シート!CN$17-【入力】吸収量・排出量算定シート!$CF$17)),幹材積成長量!$L$7:$L$148,0),MATCH(【入力】吸収量・排出量算定シート!$G218,幹材積成長量!$L$7:$N$7,0)))),0)</f>
        <v>0</v>
      </c>
      <c r="CO218" s="2">
        <f>IFERROR(IF($F218="地位Ⅰ",INDEX(幹材積成長量!$I$7:$K$148,MATCH((【入力】吸収量・排出量算定シート!$H218+(【入力】吸収量・排出量算定シート!CO$17-【入力】吸収量・排出量算定シート!$CF$17)),幹材積成長量!$I$7:$I$148,0),MATCH(【入力】吸収量・排出量算定シート!$G218,幹材積成長量!$I$7:$K$7,0)),IF($F218="地位Ⅲ",INDEX(幹材積成長量!$O$7:$Q$148,MATCH((【入力】吸収量・排出量算定シート!$H218+(【入力】吸収量・排出量算定シート!CO$17-【入力】吸収量・排出量算定シート!$CF$17)),幹材積成長量!$O$7:$O$148,0),MATCH(【入力】吸収量・排出量算定シート!$G218,幹材積成長量!$O$7:$Q$7,0)),INDEX(幹材積成長量!$L$7:$N$148,MATCH((【入力】吸収量・排出量算定シート!$H218+(【入力】吸収量・排出量算定シート!CO$17-【入力】吸収量・排出量算定シート!$CF$17)),幹材積成長量!$L$7:$L$148,0),MATCH(【入力】吸収量・排出量算定シート!$G218,幹材積成長量!$L$7:$N$7,0)))),0)</f>
        <v>0</v>
      </c>
      <c r="CP218" s="2">
        <f>IFERROR(IF($F218="地位Ⅰ",INDEX(幹材積成長量!$I$7:$K$148,MATCH((【入力】吸収量・排出量算定シート!$H218+(【入力】吸収量・排出量算定シート!CP$17-【入力】吸収量・排出量算定シート!$CF$17)),幹材積成長量!$I$7:$I$148,0),MATCH(【入力】吸収量・排出量算定シート!$G218,幹材積成長量!$I$7:$K$7,0)),IF($F218="地位Ⅲ",INDEX(幹材積成長量!$O$7:$Q$148,MATCH((【入力】吸収量・排出量算定シート!$H218+(【入力】吸収量・排出量算定シート!CP$17-【入力】吸収量・排出量算定シート!$CF$17)),幹材積成長量!$O$7:$O$148,0),MATCH(【入力】吸収量・排出量算定シート!$G218,幹材積成長量!$O$7:$Q$7,0)),INDEX(幹材積成長量!$L$7:$N$148,MATCH((【入力】吸収量・排出量算定シート!$H218+(【入力】吸収量・排出量算定シート!CP$17-【入力】吸収量・排出量算定シート!$CF$17)),幹材積成長量!$L$7:$L$148,0),MATCH(【入力】吸収量・排出量算定シート!$G218,幹材積成長量!$L$7:$N$7,0)))),0)</f>
        <v>0</v>
      </c>
      <c r="CQ218" s="2">
        <f>IFERROR(IF($F218="地位Ⅰ",INDEX(幹材積成長量!$I$7:$K$148,MATCH((【入力】吸収量・排出量算定シート!$H218+(【入力】吸収量・排出量算定シート!CQ$17-【入力】吸収量・排出量算定シート!$CF$17)),幹材積成長量!$I$7:$I$148,0),MATCH(【入力】吸収量・排出量算定シート!$G218,幹材積成長量!$I$7:$K$7,0)),IF($F218="地位Ⅲ",INDEX(幹材積成長量!$O$7:$Q$148,MATCH((【入力】吸収量・排出量算定シート!$H218+(【入力】吸収量・排出量算定シート!CQ$17-【入力】吸収量・排出量算定シート!$CF$17)),幹材積成長量!$O$7:$O$148,0),MATCH(【入力】吸収量・排出量算定シート!$G218,幹材積成長量!$O$7:$Q$7,0)),INDEX(幹材積成長量!$L$7:$N$148,MATCH((【入力】吸収量・排出量算定シート!$H218+(【入力】吸収量・排出量算定シート!CQ$17-【入力】吸収量・排出量算定シート!$CF$17)),幹材積成長量!$L$7:$L$148,0),MATCH(【入力】吸収量・排出量算定シート!$G218,幹材積成長量!$L$7:$N$7,0)))),0)</f>
        <v>0</v>
      </c>
      <c r="CR218" s="2">
        <f>IFERROR(IF($F218="地位Ⅰ",INDEX(幹材積成長量!$I$7:$K$148,MATCH((【入力】吸収量・排出量算定シート!$H218+(【入力】吸収量・排出量算定シート!CR$17-【入力】吸収量・排出量算定シート!$CF$17)),幹材積成長量!$I$7:$I$148,0),MATCH(【入力】吸収量・排出量算定シート!$G218,幹材積成長量!$I$7:$K$7,0)),IF($F218="地位Ⅲ",INDEX(幹材積成長量!$O$7:$Q$148,MATCH((【入力】吸収量・排出量算定シート!$H218+(【入力】吸収量・排出量算定シート!CR$17-【入力】吸収量・排出量算定シート!$CF$17)),幹材積成長量!$O$7:$O$148,0),MATCH(【入力】吸収量・排出量算定シート!$G218,幹材積成長量!$O$7:$Q$7,0)),INDEX(幹材積成長量!$L$7:$N$148,MATCH((【入力】吸収量・排出量算定シート!$H218+(【入力】吸収量・排出量算定シート!CR$17-【入力】吸収量・排出量算定シート!$CF$17)),幹材積成長量!$L$7:$L$148,0),MATCH(【入力】吸収量・排出量算定シート!$G218,幹材積成長量!$L$7:$N$7,0)))),0)</f>
        <v>0</v>
      </c>
      <c r="CS218" s="2">
        <f>IFERROR(IF($F218="地位Ⅰ",INDEX(幹材積成長量!$I$7:$K$148,MATCH((【入力】吸収量・排出量算定シート!$H218+(【入力】吸収量・排出量算定シート!CS$17-【入力】吸収量・排出量算定シート!$CF$17)),幹材積成長量!$I$7:$I$148,0),MATCH(【入力】吸収量・排出量算定シート!$G218,幹材積成長量!$I$7:$K$7,0)),IF($F218="地位Ⅲ",INDEX(幹材積成長量!$O$7:$Q$148,MATCH((【入力】吸収量・排出量算定シート!$H218+(【入力】吸収量・排出量算定シート!CS$17-【入力】吸収量・排出量算定シート!$CF$17)),幹材積成長量!$O$7:$O$148,0),MATCH(【入力】吸収量・排出量算定シート!$G218,幹材積成長量!$O$7:$Q$7,0)),INDEX(幹材積成長量!$L$7:$N$148,MATCH((【入力】吸収量・排出量算定シート!$H218+(【入力】吸収量・排出量算定シート!CS$17-【入力】吸収量・排出量算定シート!$CF$17)),幹材積成長量!$L$7:$L$148,0),MATCH(【入力】吸収量・排出量算定シート!$G218,幹材積成長量!$L$7:$N$7,0)))),0)</f>
        <v>0</v>
      </c>
      <c r="CT218" s="2">
        <f>IFERROR(IF($F218="地位Ⅰ",INDEX(幹材積成長量!$I$7:$K$148,MATCH((【入力】吸収量・排出量算定シート!$H218+(【入力】吸収量・排出量算定シート!CT$17-【入力】吸収量・排出量算定シート!$CF$17)),幹材積成長量!$I$7:$I$148,0),MATCH(【入力】吸収量・排出量算定シート!$G218,幹材積成長量!$I$7:$K$7,0)),IF($F218="地位Ⅲ",INDEX(幹材積成長量!$O$7:$Q$148,MATCH((【入力】吸収量・排出量算定シート!$H218+(【入力】吸収量・排出量算定シート!CT$17-【入力】吸収量・排出量算定シート!$CF$17)),幹材積成長量!$O$7:$O$148,0),MATCH(【入力】吸収量・排出量算定シート!$G218,幹材積成長量!$O$7:$Q$7,0)),INDEX(幹材積成長量!$L$7:$N$148,MATCH((【入力】吸収量・排出量算定シート!$H218+(【入力】吸収量・排出量算定シート!CT$17-【入力】吸収量・排出量算定シート!$CF$17)),幹材積成長量!$L$7:$L$148,0),MATCH(【入力】吸収量・排出量算定シート!$G218,幹材積成長量!$L$7:$N$7,0)))),0)</f>
        <v>0</v>
      </c>
      <c r="CU218" s="2">
        <f>IFERROR(IF($F218="地位Ⅰ",INDEX(幹材積成長量!$I$7:$K$148,MATCH((【入力】吸収量・排出量算定シート!$H218+(【入力】吸収量・排出量算定シート!CU$17-【入力】吸収量・排出量算定シート!$CF$17)),幹材積成長量!$I$7:$I$148,0),MATCH(【入力】吸収量・排出量算定シート!$G218,幹材積成長量!$I$7:$K$7,0)),IF($F218="地位Ⅲ",INDEX(幹材積成長量!$O$7:$Q$148,MATCH((【入力】吸収量・排出量算定シート!$H218+(【入力】吸収量・排出量算定シート!CU$17-【入力】吸収量・排出量算定シート!$CF$17)),幹材積成長量!$O$7:$O$148,0),MATCH(【入力】吸収量・排出量算定シート!$G218,幹材積成長量!$O$7:$Q$7,0)),INDEX(幹材積成長量!$L$7:$N$148,MATCH((【入力】吸収量・排出量算定シート!$H218+(【入力】吸収量・排出量算定シート!CU$17-【入力】吸収量・排出量算定シート!$CF$17)),幹材積成長量!$L$7:$L$148,0),MATCH(【入力】吸収量・排出量算定シート!$G218,幹材積成長量!$L$7:$N$7,0)))),0)</f>
        <v>0</v>
      </c>
      <c r="CV218" s="2">
        <f>IFERROR(IF($F218="地位Ⅰ",INDEX(幹材積成長量!$I$7:$K$148,MATCH((【入力】吸収量・排出量算定シート!$H218+(【入力】吸収量・排出量算定シート!CV$17-【入力】吸収量・排出量算定シート!$CF$17)),幹材積成長量!$I$7:$I$148,0),MATCH(【入力】吸収量・排出量算定シート!$G218,幹材積成長量!$I$7:$K$7,0)),IF($F218="地位Ⅲ",INDEX(幹材積成長量!$O$7:$Q$148,MATCH((【入力】吸収量・排出量算定シート!$H218+(【入力】吸収量・排出量算定シート!CV$17-【入力】吸収量・排出量算定シート!$CF$17)),幹材積成長量!$O$7:$O$148,0),MATCH(【入力】吸収量・排出量算定シート!$G218,幹材積成長量!$O$7:$Q$7,0)),INDEX(幹材積成長量!$L$7:$N$148,MATCH((【入力】吸収量・排出量算定シート!$H218+(【入力】吸収量・排出量算定シート!CV$17-【入力】吸収量・排出量算定シート!$CF$17)),幹材積成長量!$L$7:$L$148,0),MATCH(【入力】吸収量・排出量算定シート!$G218,幹材積成長量!$L$7:$N$7,0)))),0)</f>
        <v>0</v>
      </c>
      <c r="CW218" s="2">
        <f t="shared" si="352"/>
        <v>0</v>
      </c>
      <c r="CX218" s="2">
        <f t="shared" si="353"/>
        <v>0</v>
      </c>
      <c r="CY218" s="2">
        <f t="shared" si="354"/>
        <v>0</v>
      </c>
      <c r="CZ218" s="2">
        <f t="shared" si="355"/>
        <v>0</v>
      </c>
      <c r="DA218" s="2">
        <f t="shared" si="356"/>
        <v>0</v>
      </c>
      <c r="DB218" s="2">
        <f t="shared" si="357"/>
        <v>0</v>
      </c>
      <c r="DC218" s="2">
        <f t="shared" si="358"/>
        <v>0</v>
      </c>
      <c r="DD218" s="2">
        <f t="shared" si="359"/>
        <v>0</v>
      </c>
      <c r="DE218" s="2">
        <f t="shared" si="360"/>
        <v>0</v>
      </c>
      <c r="DF218" s="2">
        <f t="shared" si="361"/>
        <v>0</v>
      </c>
      <c r="DG218" s="2">
        <f t="shared" si="362"/>
        <v>0</v>
      </c>
      <c r="DH218" s="2">
        <f t="shared" si="363"/>
        <v>0</v>
      </c>
      <c r="DI218" s="2">
        <f t="shared" si="364"/>
        <v>0</v>
      </c>
      <c r="DJ218" s="2">
        <f t="shared" si="365"/>
        <v>0</v>
      </c>
      <c r="DK218" s="2">
        <f t="shared" si="366"/>
        <v>0</v>
      </c>
      <c r="DL218" s="2">
        <f t="shared" si="367"/>
        <v>0</v>
      </c>
      <c r="DM218" s="2">
        <f t="shared" si="368"/>
        <v>0</v>
      </c>
      <c r="DN218" s="187">
        <f>IFERROR(IF($F218="地位Ⅰ",INDEX(幹材積成長量!$AE$7:$AG$14,8,MATCH(【入力】吸収量・排出量算定シート!$G218,幹材積成長量!$AE$7:$AG$7,0)),IF($F218="地位Ⅲ",INDEX(幹材積成長量!$AK$7:$AM$14,8,MATCH(【入力】吸収量・排出量算定シート!$G218,幹材積成長量!$AK$7:$AM$7,0)),INDEX(幹材積成長量!$AH$7:$AJ$14,8,MATCH(【入力】吸収量・排出量算定シート!$G218,幹材積成長量!$AH$7:$AJ$7,0)))),0)</f>
        <v>0</v>
      </c>
      <c r="DO218" s="187">
        <f>IFERROR(IF($F218="地位Ⅰ",INDEX(幹材積成長量!$AE$7:$AG$14,8,MATCH(【入力】吸収量・排出量算定シート!$G218,幹材積成長量!$AE$7:$AG$7,0)),IF($F218="地位Ⅲ",INDEX(幹材積成長量!$AK$7:$AM$14,8,MATCH(【入力】吸収量・排出量算定シート!$G218,幹材積成長量!$AK$7:$AM$7,0)),INDEX(幹材積成長量!$AH$7:$AJ$14,8,MATCH(【入力】吸収量・排出量算定シート!$G218,幹材積成長量!$AH$7:$AJ$7,0)))),0)</f>
        <v>0</v>
      </c>
      <c r="DP218" s="187">
        <f>IFERROR(IF($F218="地位Ⅰ",INDEX(幹材積成長量!$AE$7:$AG$14,8,MATCH(【入力】吸収量・排出量算定シート!$G218,幹材積成長量!$AE$7:$AG$7,0)),IF($F218="地位Ⅲ",INDEX(幹材積成長量!$AK$7:$AM$14,8,MATCH(【入力】吸収量・排出量算定シート!$G218,幹材積成長量!$AK$7:$AM$7,0)),INDEX(幹材積成長量!$AH$7:$AJ$14,8,MATCH(【入力】吸収量・排出量算定シート!$G218,幹材積成長量!$AH$7:$AJ$7,0)))),0)</f>
        <v>0</v>
      </c>
      <c r="DQ218" s="187">
        <f>IFERROR(IF($F218="地位Ⅰ",INDEX(幹材積成長量!$AE$7:$AG$14,8,MATCH(【入力】吸収量・排出量算定シート!$G218,幹材積成長量!$AE$7:$AG$7,0)),IF($F218="地位Ⅲ",INDEX(幹材積成長量!$AK$7:$AM$14,8,MATCH(【入力】吸収量・排出量算定シート!$G218,幹材積成長量!$AK$7:$AM$7,0)),INDEX(幹材積成長量!$AH$7:$AJ$14,8,MATCH(【入力】吸収量・排出量算定シート!$G218,幹材積成長量!$AH$7:$AJ$7,0)))),0)</f>
        <v>0</v>
      </c>
      <c r="DR218" s="187">
        <f>IFERROR(IF($F218="地位Ⅰ",INDEX(幹材積成長量!$AE$7:$AG$14,8,MATCH(【入力】吸収量・排出量算定シート!$G218,幹材積成長量!$AE$7:$AG$7,0)),IF($F218="地位Ⅲ",INDEX(幹材積成長量!$AK$7:$AM$14,8,MATCH(【入力】吸収量・排出量算定シート!$G218,幹材積成長量!$AK$7:$AM$7,0)),INDEX(幹材積成長量!$AH$7:$AJ$14,8,MATCH(【入力】吸収量・排出量算定シート!$G218,幹材積成長量!$AH$7:$AJ$7,0)))),0)</f>
        <v>0</v>
      </c>
      <c r="DS218" s="187">
        <f>IFERROR(IF($F218="地位Ⅰ",INDEX(幹材積成長量!$AE$7:$AG$14,8,MATCH(【入力】吸収量・排出量算定シート!$G218,幹材積成長量!$AE$7:$AG$7,0)),IF($F218="地位Ⅲ",INDEX(幹材積成長量!$AK$7:$AM$14,8,MATCH(【入力】吸収量・排出量算定シート!$G218,幹材積成長量!$AK$7:$AM$7,0)),INDEX(幹材積成長量!$AH$7:$AJ$14,8,MATCH(【入力】吸収量・排出量算定シート!$G218,幹材積成長量!$AH$7:$AJ$7,0)))),0)</f>
        <v>0</v>
      </c>
      <c r="DT218" s="187">
        <f>IFERROR(IF($F218="地位Ⅰ",INDEX(幹材積成長量!$AE$7:$AG$14,8,MATCH(【入力】吸収量・排出量算定シート!$G218,幹材積成長量!$AE$7:$AG$7,0)),IF($F218="地位Ⅲ",INDEX(幹材積成長量!$AK$7:$AM$14,8,MATCH(【入力】吸収量・排出量算定シート!$G218,幹材積成長量!$AK$7:$AM$7,0)),INDEX(幹材積成長量!$AH$7:$AJ$14,8,MATCH(【入力】吸収量・排出量算定シート!$G218,幹材積成長量!$AH$7:$AJ$7,0)))),0)</f>
        <v>0</v>
      </c>
      <c r="DU218" s="187">
        <f>IFERROR(IF($F218="地位Ⅰ",INDEX(幹材積成長量!$AE$7:$AG$14,8,MATCH(【入力】吸収量・排出量算定シート!$G218,幹材積成長量!$AE$7:$AG$7,0)),IF($F218="地位Ⅲ",INDEX(幹材積成長量!$AK$7:$AM$14,8,MATCH(【入力】吸収量・排出量算定シート!$G218,幹材積成長量!$AK$7:$AM$7,0)),INDEX(幹材積成長量!$AH$7:$AJ$14,8,MATCH(【入力】吸収量・排出量算定シート!$G218,幹材積成長量!$AH$7:$AJ$7,0)))),0)</f>
        <v>0</v>
      </c>
      <c r="DV218" s="187">
        <f>IFERROR(IF($F218="地位Ⅰ",INDEX(幹材積成長量!$AE$7:$AG$14,8,MATCH(【入力】吸収量・排出量算定シート!$G218,幹材積成長量!$AE$7:$AG$7,0)),IF($F218="地位Ⅲ",INDEX(幹材積成長量!$AK$7:$AM$14,8,MATCH(【入力】吸収量・排出量算定シート!$G218,幹材積成長量!$AK$7:$AM$7,0)),INDEX(幹材積成長量!$AH$7:$AJ$14,8,MATCH(【入力】吸収量・排出量算定シート!$G218,幹材積成長量!$AH$7:$AJ$7,0)))),0)</f>
        <v>0</v>
      </c>
      <c r="DW218" s="187">
        <f>IFERROR(IF($F218="地位Ⅰ",INDEX(幹材積成長量!$AE$7:$AG$14,8,MATCH(【入力】吸収量・排出量算定シート!$G218,幹材積成長量!$AE$7:$AG$7,0)),IF($F218="地位Ⅲ",INDEX(幹材積成長量!$AK$7:$AM$14,8,MATCH(【入力】吸収量・排出量算定シート!$G218,幹材積成長量!$AK$7:$AM$7,0)),INDEX(幹材積成長量!$AH$7:$AJ$14,8,MATCH(【入力】吸収量・排出量算定シート!$G218,幹材積成長量!$AH$7:$AJ$7,0)))),0)</f>
        <v>0</v>
      </c>
      <c r="DX218" s="187">
        <f>IFERROR(IF($F218="地位Ⅰ",INDEX(幹材積成長量!$AE$7:$AG$14,8,MATCH(【入力】吸収量・排出量算定シート!$G218,幹材積成長量!$AE$7:$AG$7,0)),IF($F218="地位Ⅲ",INDEX(幹材積成長量!$AK$7:$AM$14,8,MATCH(【入力】吸収量・排出量算定シート!$G218,幹材積成長量!$AK$7:$AM$7,0)),INDEX(幹材積成長量!$AH$7:$AJ$14,8,MATCH(【入力】吸収量・排出量算定シート!$G218,幹材積成長量!$AH$7:$AJ$7,0)))),0)</f>
        <v>0</v>
      </c>
      <c r="DY218" s="187">
        <f>IFERROR(IF($F218="地位Ⅰ",INDEX(幹材積成長量!$AE$7:$AG$14,8,MATCH(【入力】吸収量・排出量算定シート!$G218,幹材積成長量!$AE$7:$AG$7,0)),IF($F218="地位Ⅲ",INDEX(幹材積成長量!$AK$7:$AM$14,8,MATCH(【入力】吸収量・排出量算定シート!$G218,幹材積成長量!$AK$7:$AM$7,0)),INDEX(幹材積成長量!$AH$7:$AJ$14,8,MATCH(【入力】吸収量・排出量算定シート!$G218,幹材積成長量!$AH$7:$AJ$7,0)))),0)</f>
        <v>0</v>
      </c>
      <c r="DZ218" s="187">
        <f>IFERROR(IF($F218="地位Ⅰ",INDEX(幹材積成長量!$AE$7:$AG$14,8,MATCH(【入力】吸収量・排出量算定シート!$G218,幹材積成長量!$AE$7:$AG$7,0)),IF($F218="地位Ⅲ",INDEX(幹材積成長量!$AK$7:$AM$14,8,MATCH(【入力】吸収量・排出量算定シート!$G218,幹材積成長量!$AK$7:$AM$7,0)),INDEX(幹材積成長量!$AH$7:$AJ$14,8,MATCH(【入力】吸収量・排出量算定シート!$G218,幹材積成長量!$AH$7:$AJ$7,0)))),0)</f>
        <v>0</v>
      </c>
      <c r="EA218" s="187">
        <f>IFERROR(IF($F218="地位Ⅰ",INDEX(幹材積成長量!$AE$7:$AG$14,8,MATCH(【入力】吸収量・排出量算定シート!$G218,幹材積成長量!$AE$7:$AG$7,0)),IF($F218="地位Ⅲ",INDEX(幹材積成長量!$AK$7:$AM$14,8,MATCH(【入力】吸収量・排出量算定シート!$G218,幹材積成長量!$AK$7:$AM$7,0)),INDEX(幹材積成長量!$AH$7:$AJ$14,8,MATCH(【入力】吸収量・排出量算定シート!$G218,幹材積成長量!$AH$7:$AJ$7,0)))),0)</f>
        <v>0</v>
      </c>
      <c r="EB218" s="187">
        <f>IFERROR(IF($F218="地位Ⅰ",INDEX(幹材積成長量!$AE$7:$AG$14,8,MATCH(【入力】吸収量・排出量算定シート!$G218,幹材積成長量!$AE$7:$AG$7,0)),IF($F218="地位Ⅲ",INDEX(幹材積成長量!$AK$7:$AM$14,8,MATCH(【入力】吸収量・排出量算定シート!$G218,幹材積成長量!$AK$7:$AM$7,0)),INDEX(幹材積成長量!$AH$7:$AJ$14,8,MATCH(【入力】吸収量・排出量算定シート!$G218,幹材積成長量!$AH$7:$AJ$7,0)))),0)</f>
        <v>0</v>
      </c>
      <c r="EC218" s="187">
        <f>IFERROR(IF($F218="地位Ⅰ",INDEX(幹材積成長量!$AE$7:$AG$14,8,MATCH(【入力】吸収量・排出量算定シート!$G218,幹材積成長量!$AE$7:$AG$7,0)),IF($F218="地位Ⅲ",INDEX(幹材積成長量!$AK$7:$AM$14,8,MATCH(【入力】吸収量・排出量算定シート!$G218,幹材積成長量!$AK$7:$AM$7,0)),INDEX(幹材積成長量!$AH$7:$AJ$14,8,MATCH(【入力】吸収量・排出量算定シート!$G218,幹材積成長量!$AH$7:$AJ$7,0)))),0)</f>
        <v>0</v>
      </c>
      <c r="ED218" s="186">
        <f t="shared" si="369"/>
        <v>0</v>
      </c>
      <c r="EE218" s="186">
        <f t="shared" si="370"/>
        <v>0</v>
      </c>
      <c r="EF218" s="186">
        <f t="shared" si="371"/>
        <v>0</v>
      </c>
      <c r="EG218" s="186">
        <f t="shared" si="372"/>
        <v>0</v>
      </c>
      <c r="EH218" s="186">
        <f t="shared" si="373"/>
        <v>0</v>
      </c>
      <c r="EI218" s="186">
        <f t="shared" si="374"/>
        <v>0</v>
      </c>
      <c r="EJ218" s="186">
        <f t="shared" si="375"/>
        <v>0</v>
      </c>
      <c r="EK218" s="186">
        <f t="shared" si="376"/>
        <v>0</v>
      </c>
      <c r="EL218" s="186">
        <f t="shared" si="377"/>
        <v>0</v>
      </c>
      <c r="EM218" s="186">
        <f t="shared" si="378"/>
        <v>0</v>
      </c>
      <c r="EN218" s="186">
        <f t="shared" si="379"/>
        <v>0</v>
      </c>
      <c r="EO218" s="186">
        <f t="shared" si="380"/>
        <v>0</v>
      </c>
      <c r="EP218" s="186">
        <f t="shared" si="381"/>
        <v>0</v>
      </c>
      <c r="EQ218" s="186">
        <f t="shared" si="382"/>
        <v>0</v>
      </c>
      <c r="ER218" s="186">
        <f t="shared" si="383"/>
        <v>0</v>
      </c>
      <c r="ES218" s="186">
        <f t="shared" si="384"/>
        <v>0</v>
      </c>
      <c r="ET218" s="186">
        <f t="shared" si="385"/>
        <v>0</v>
      </c>
    </row>
    <row r="219" spans="2:150" x14ac:dyDescent="0.3">
      <c r="B219" s="3"/>
      <c r="C219" s="3"/>
      <c r="D219" s="3"/>
      <c r="E219" s="3"/>
      <c r="G219" s="217"/>
      <c r="J219" s="3"/>
      <c r="M219" s="187">
        <f>IFERROR(IF($F219="地位Ⅰ",INDEX(幹材積成長量!$S$7:$U$148,MATCH(【入力】吸収量・排出量算定シート!$H219+(M$17-$M$17),幹材積成長量!$S$7:$S$148,0),MATCH($G219,幹材積成長量!$S$7:$U$7,0)),IF($F219="地位Ⅲ",INDEX(幹材積成長量!$Y$7:$AA$148,MATCH(【入力】吸収量・排出量算定シート!$H219+(M$17-$M$17),幹材積成長量!$Y$7:$Y$148,0),MATCH($G219,幹材積成長量!$Y$7:$AA$7,0)),INDEX(幹材積成長量!$V$7:$X$148,MATCH(【入力】吸収量・排出量算定シート!$H219+(M$17-$M$17),幹材積成長量!$V$7:$V$148,0),MATCH($G219,幹材積成長量!$V$7:$X$7,0)))),0)</f>
        <v>0</v>
      </c>
      <c r="N219" s="187">
        <f>IFERROR(IF($F219="地位Ⅰ",INDEX(幹材積成長量!$S$7:$U$148,MATCH(【入力】吸収量・排出量算定シート!$H219+(N$17-$M$17),幹材積成長量!$S$7:$S$148,0),MATCH($G219,幹材積成長量!$S$7:$U$7,0)),IF($F219="地位Ⅲ",INDEX(幹材積成長量!$Y$7:$AA$148,MATCH(【入力】吸収量・排出量算定シート!$H219+(N$17-$M$17),幹材積成長量!$Y$7:$Y$148,0),MATCH($G219,幹材積成長量!$Y$7:$AA$7,0)),INDEX(幹材積成長量!$V$7:$X$148,MATCH(【入力】吸収量・排出量算定シート!$H219+(N$17-$M$17),幹材積成長量!$V$7:$V$148,0),MATCH($G219,幹材積成長量!$V$7:$X$7,0)))),0)</f>
        <v>0</v>
      </c>
      <c r="O219" s="187">
        <f>IFERROR(IF($F219="地位Ⅰ",INDEX(幹材積成長量!$S$7:$U$148,MATCH(【入力】吸収量・排出量算定シート!$H219+(O$17-$M$17),幹材積成長量!$S$7:$S$148,0),MATCH($G219,幹材積成長量!$S$7:$U$7,0)),IF($F219="地位Ⅲ",INDEX(幹材積成長量!$Y$7:$AA$148,MATCH(【入力】吸収量・排出量算定シート!$H219+(O$17-$M$17),幹材積成長量!$Y$7:$Y$148,0),MATCH($G219,幹材積成長量!$Y$7:$AA$7,0)),INDEX(幹材積成長量!$V$7:$X$148,MATCH(【入力】吸収量・排出量算定シート!$H219+(O$17-$M$17),幹材積成長量!$V$7:$V$148,0),MATCH($G219,幹材積成長量!$V$7:$X$7,0)))),0)</f>
        <v>0</v>
      </c>
      <c r="P219" s="187">
        <f>IFERROR(IF($F219="地位Ⅰ",INDEX(幹材積成長量!$S$7:$U$148,MATCH(【入力】吸収量・排出量算定シート!$H219+(P$17-$M$17),幹材積成長量!$S$7:$S$148,0),MATCH($G219,幹材積成長量!$S$7:$U$7,0)),IF($F219="地位Ⅲ",INDEX(幹材積成長量!$Y$7:$AA$148,MATCH(【入力】吸収量・排出量算定シート!$H219+(P$17-$M$17),幹材積成長量!$Y$7:$Y$148,0),MATCH($G219,幹材積成長量!$Y$7:$AA$7,0)),INDEX(幹材積成長量!$V$7:$X$148,MATCH(【入力】吸収量・排出量算定シート!$H219+(P$17-$M$17),幹材積成長量!$V$7:$V$148,0),MATCH($G219,幹材積成長量!$V$7:$X$7,0)))),0)</f>
        <v>0</v>
      </c>
      <c r="Q219" s="187">
        <f>IFERROR(IF($F219="地位Ⅰ",INDEX(幹材積成長量!$S$7:$U$148,MATCH(【入力】吸収量・排出量算定シート!$H219+(Q$17-$M$17),幹材積成長量!$S$7:$S$148,0),MATCH($G219,幹材積成長量!$S$7:$U$7,0)),IF($F219="地位Ⅲ",INDEX(幹材積成長量!$Y$7:$AA$148,MATCH(【入力】吸収量・排出量算定シート!$H219+(Q$17-$M$17),幹材積成長量!$Y$7:$Y$148,0),MATCH($G219,幹材積成長量!$Y$7:$AA$7,0)),INDEX(幹材積成長量!$V$7:$X$148,MATCH(【入力】吸収量・排出量算定シート!$H219+(Q$17-$M$17),幹材積成長量!$V$7:$V$148,0),MATCH($G219,幹材積成長量!$V$7:$X$7,0)))),0)</f>
        <v>0</v>
      </c>
      <c r="R219" s="187">
        <f>IFERROR(IF($F219="地位Ⅰ",INDEX(幹材積成長量!$S$7:$U$148,MATCH(【入力】吸収量・排出量算定シート!$H219+(R$17-$M$17),幹材積成長量!$S$7:$S$148,0),MATCH($G219,幹材積成長量!$S$7:$U$7,0)),IF($F219="地位Ⅲ",INDEX(幹材積成長量!$Y$7:$AA$148,MATCH(【入力】吸収量・排出量算定シート!$H219+(R$17-$M$17),幹材積成長量!$Y$7:$Y$148,0),MATCH($G219,幹材積成長量!$Y$7:$AA$7,0)),INDEX(幹材積成長量!$V$7:$X$148,MATCH(【入力】吸収量・排出量算定シート!$H219+(R$17-$M$17),幹材積成長量!$V$7:$V$148,0),MATCH($G219,幹材積成長量!$V$7:$X$7,0)))),0)</f>
        <v>0</v>
      </c>
      <c r="S219" s="187">
        <f>IFERROR(IF($F219="地位Ⅰ",INDEX(幹材積成長量!$S$7:$U$148,MATCH(【入力】吸収量・排出量算定シート!$H219+(S$17-$M$17),幹材積成長量!$S$7:$S$148,0),MATCH($G219,幹材積成長量!$S$7:$U$7,0)),IF($F219="地位Ⅲ",INDEX(幹材積成長量!$Y$7:$AA$148,MATCH(【入力】吸収量・排出量算定シート!$H219+(S$17-$M$17),幹材積成長量!$Y$7:$Y$148,0),MATCH($G219,幹材積成長量!$Y$7:$AA$7,0)),INDEX(幹材積成長量!$V$7:$X$148,MATCH(【入力】吸収量・排出量算定シート!$H219+(S$17-$M$17),幹材積成長量!$V$7:$V$148,0),MATCH($G219,幹材積成長量!$V$7:$X$7,0)))),0)</f>
        <v>0</v>
      </c>
      <c r="T219" s="187">
        <f>IFERROR(IF($F219="地位Ⅰ",INDEX(幹材積成長量!$S$7:$U$148,MATCH(【入力】吸収量・排出量算定シート!$H219+(T$17-$M$17),幹材積成長量!$S$7:$S$148,0),MATCH($G219,幹材積成長量!$S$7:$U$7,0)),IF($F219="地位Ⅲ",INDEX(幹材積成長量!$Y$7:$AA$148,MATCH(【入力】吸収量・排出量算定シート!$H219+(T$17-$M$17),幹材積成長量!$Y$7:$Y$148,0),MATCH($G219,幹材積成長量!$Y$7:$AA$7,0)),INDEX(幹材積成長量!$V$7:$X$148,MATCH(【入力】吸収量・排出量算定シート!$H219+(T$17-$M$17),幹材積成長量!$V$7:$V$148,0),MATCH($G219,幹材積成長量!$V$7:$X$7,0)))),0)</f>
        <v>0</v>
      </c>
      <c r="U219" s="187">
        <f>IFERROR(IF($F219="地位Ⅰ",INDEX(幹材積成長量!$S$7:$U$148,MATCH(【入力】吸収量・排出量算定シート!$H219+(U$17-$M$17),幹材積成長量!$S$7:$S$148,0),MATCH($G219,幹材積成長量!$S$7:$U$7,0)),IF($F219="地位Ⅲ",INDEX(幹材積成長量!$Y$7:$AA$148,MATCH(【入力】吸収量・排出量算定シート!$H219+(U$17-$M$17),幹材積成長量!$Y$7:$Y$148,0),MATCH($G219,幹材積成長量!$Y$7:$AA$7,0)),INDEX(幹材積成長量!$V$7:$X$148,MATCH(【入力】吸収量・排出量算定シート!$H219+(U$17-$M$17),幹材積成長量!$V$7:$V$148,0),MATCH($G219,幹材積成長量!$V$7:$X$7,0)))),0)</f>
        <v>0</v>
      </c>
      <c r="V219" s="187">
        <f>IFERROR(IF($F219="地位Ⅰ",INDEX(幹材積成長量!$S$7:$U$148,MATCH(【入力】吸収量・排出量算定シート!$H219+(V$17-$M$17),幹材積成長量!$S$7:$S$148,0),MATCH($G219,幹材積成長量!$S$7:$U$7,0)),IF($F219="地位Ⅲ",INDEX(幹材積成長量!$Y$7:$AA$148,MATCH(【入力】吸収量・排出量算定シート!$H219+(V$17-$M$17),幹材積成長量!$Y$7:$Y$148,0),MATCH($G219,幹材積成長量!$Y$7:$AA$7,0)),INDEX(幹材積成長量!$V$7:$X$148,MATCH(【入力】吸収量・排出量算定シート!$H219+(V$17-$M$17),幹材積成長量!$V$7:$V$148,0),MATCH($G219,幹材積成長量!$V$7:$X$7,0)))),0)</f>
        <v>0</v>
      </c>
      <c r="W219" s="187">
        <f>IFERROR(IF($F219="地位Ⅰ",INDEX(幹材積成長量!$S$7:$U$148,MATCH(【入力】吸収量・排出量算定シート!$H219+(W$17-$M$17),幹材積成長量!$S$7:$S$148,0),MATCH($G219,幹材積成長量!$S$7:$U$7,0)),IF($F219="地位Ⅲ",INDEX(幹材積成長量!$Y$7:$AA$148,MATCH(【入力】吸収量・排出量算定シート!$H219+(W$17-$M$17),幹材積成長量!$Y$7:$Y$148,0),MATCH($G219,幹材積成長量!$Y$7:$AA$7,0)),INDEX(幹材積成長量!$V$7:$X$148,MATCH(【入力】吸収量・排出量算定シート!$H219+(W$17-$M$17),幹材積成長量!$V$7:$V$148,0),MATCH($G219,幹材積成長量!$V$7:$X$7,0)))),0)</f>
        <v>0</v>
      </c>
      <c r="X219" s="187">
        <f>IFERROR(IF($F219="地位Ⅰ",INDEX(幹材積成長量!$S$7:$U$148,MATCH(【入力】吸収量・排出量算定シート!$H219+(X$17-$M$17),幹材積成長量!$S$7:$S$148,0),MATCH($G219,幹材積成長量!$S$7:$U$7,0)),IF($F219="地位Ⅲ",INDEX(幹材積成長量!$Y$7:$AA$148,MATCH(【入力】吸収量・排出量算定シート!$H219+(X$17-$M$17),幹材積成長量!$Y$7:$Y$148,0),MATCH($G219,幹材積成長量!$Y$7:$AA$7,0)),INDEX(幹材積成長量!$V$7:$X$148,MATCH(【入力】吸収量・排出量算定シート!$H219+(X$17-$M$17),幹材積成長量!$V$7:$V$148,0),MATCH($G219,幹材積成長量!$V$7:$X$7,0)))),0)</f>
        <v>0</v>
      </c>
      <c r="Y219" s="187">
        <f>IFERROR(IF($F219="地位Ⅰ",INDEX(幹材積成長量!$S$7:$U$148,MATCH(【入力】吸収量・排出量算定シート!$H219+(Y$17-$M$17),幹材積成長量!$S$7:$S$148,0),MATCH($G219,幹材積成長量!$S$7:$U$7,0)),IF($F219="地位Ⅲ",INDEX(幹材積成長量!$Y$7:$AA$148,MATCH(【入力】吸収量・排出量算定シート!$H219+(Y$17-$M$17),幹材積成長量!$Y$7:$Y$148,0),MATCH($G219,幹材積成長量!$Y$7:$AA$7,0)),INDEX(幹材積成長量!$V$7:$X$148,MATCH(【入力】吸収量・排出量算定シート!$H219+(Y$17-$M$17),幹材積成長量!$V$7:$V$148,0),MATCH($G219,幹材積成長量!$V$7:$X$7,0)))),0)</f>
        <v>0</v>
      </c>
      <c r="Z219" s="187">
        <f>IFERROR(IF($F219="地位Ⅰ",INDEX(幹材積成長量!$S$7:$U$148,MATCH(【入力】吸収量・排出量算定シート!$H219+(Z$17-$M$17),幹材積成長量!$S$7:$S$148,0),MATCH($G219,幹材積成長量!$S$7:$U$7,0)),IF($F219="地位Ⅲ",INDEX(幹材積成長量!$Y$7:$AA$148,MATCH(【入力】吸収量・排出量算定シート!$H219+(Z$17-$M$17),幹材積成長量!$Y$7:$Y$148,0),MATCH($G219,幹材積成長量!$Y$7:$AA$7,0)),INDEX(幹材積成長量!$V$7:$X$148,MATCH(【入力】吸収量・排出量算定シート!$H219+(Z$17-$M$17),幹材積成長量!$V$7:$V$148,0),MATCH($G219,幹材積成長量!$V$7:$X$7,0)))),0)</f>
        <v>0</v>
      </c>
      <c r="AA219" s="187">
        <f>IFERROR(IF($F219="地位Ⅰ",INDEX(幹材積成長量!$S$7:$U$148,MATCH(【入力】吸収量・排出量算定シート!$H219+(AA$17-$M$17),幹材積成長量!$S$7:$S$148,0),MATCH($G219,幹材積成長量!$S$7:$U$7,0)),IF($F219="地位Ⅲ",INDEX(幹材積成長量!$Y$7:$AA$148,MATCH(【入力】吸収量・排出量算定シート!$H219+(AA$17-$M$17),幹材積成長量!$Y$7:$Y$148,0),MATCH($G219,幹材積成長量!$Y$7:$AA$7,0)),INDEX(幹材積成長量!$V$7:$X$148,MATCH(【入力】吸収量・排出量算定シート!$H219+(AA$17-$M$17),幹材積成長量!$V$7:$V$148,0),MATCH($G219,幹材積成長量!$V$7:$X$7,0)))),0)</f>
        <v>0</v>
      </c>
      <c r="AB219" s="187">
        <f>IFERROR(IF($F219="地位Ⅰ",INDEX(幹材積成長量!$S$7:$U$148,MATCH(【入力】吸収量・排出量算定シート!$H219+(AB$17-$M$17),幹材積成長量!$S$7:$S$148,0),MATCH($G219,幹材積成長量!$S$7:$U$7,0)),IF($F219="地位Ⅲ",INDEX(幹材積成長量!$Y$7:$AA$148,MATCH(【入力】吸収量・排出量算定シート!$H219+(AB$17-$M$17),幹材積成長量!$Y$7:$Y$148,0),MATCH($G219,幹材積成長量!$Y$7:$AA$7,0)),INDEX(幹材積成長量!$V$7:$X$148,MATCH(【入力】吸収量・排出量算定シート!$H219+(AB$17-$M$17),幹材積成長量!$V$7:$V$148,0),MATCH($G219,幹材積成長量!$V$7:$X$7,0)))),0)</f>
        <v>0</v>
      </c>
      <c r="AC219" s="187">
        <f>IFERROR(IF($F219="地位Ⅰ",INDEX(幹材積成長量!$S$7:$U$148,MATCH(【入力】吸収量・排出量算定シート!$H219+(AC$17-$M$17),幹材積成長量!$S$7:$S$148,0),MATCH($G219,幹材積成長量!$S$7:$U$7,0)),IF($F219="地位Ⅲ",INDEX(幹材積成長量!$Y$7:$AA$148,MATCH(【入力】吸収量・排出量算定シート!$H219+(AC$17-$M$17),幹材積成長量!$Y$7:$Y$148,0),MATCH($G219,幹材積成長量!$Y$7:$AA$7,0)),INDEX(幹材積成長量!$V$7:$X$148,MATCH(【入力】吸収量・排出量算定シート!$H219+(AC$17-$M$17),幹材積成長量!$V$7:$V$148,0),MATCH($G219,幹材積成長量!$V$7:$X$7,0)))),0)</f>
        <v>0</v>
      </c>
      <c r="AD219" s="2">
        <f>IFERROR(INDEX('BEF（拡大係数）'!$A$4:$AO$154,MATCH(【入力】吸収量・排出量算定シート!$H219,'BEF（拡大係数）'!$A$4:$A$154,0),MATCH($G219,'BEF（拡大係数）'!$A$4:$AO$4,0)),0)</f>
        <v>0</v>
      </c>
      <c r="AE219" s="2">
        <f>IFERROR(INDEX('BEF（拡大係数）'!$A$4:$AO$154,MATCH(【入力】吸収量・排出量算定シート!$H219,'BEF（拡大係数）'!$A$4:$A$154,0),MATCH($G219,'BEF（拡大係数）'!$A$4:$AO$4,0)),0)</f>
        <v>0</v>
      </c>
      <c r="AF219" s="2">
        <f>IFERROR(INDEX('BEF（拡大係数）'!$A$4:$AO$154,MATCH(【入力】吸収量・排出量算定シート!$H219,'BEF（拡大係数）'!$A$4:$A$154,0),MATCH($G219,'BEF（拡大係数）'!$A$4:$AO$4,0)),0)</f>
        <v>0</v>
      </c>
      <c r="AG219" s="2">
        <f>IFERROR(INDEX('BEF（拡大係数）'!$A$4:$AO$154,MATCH(【入力】吸収量・排出量算定シート!$H219,'BEF（拡大係数）'!$A$4:$A$154,0),MATCH($G219,'BEF（拡大係数）'!$A$4:$AO$4,0)),0)</f>
        <v>0</v>
      </c>
      <c r="AH219" s="2">
        <f>IFERROR(INDEX('BEF（拡大係数）'!$A$4:$AO$154,MATCH(【入力】吸収量・排出量算定シート!$H219,'BEF（拡大係数）'!$A$4:$A$154,0),MATCH($G219,'BEF（拡大係数）'!$A$4:$AO$4,0)),0)</f>
        <v>0</v>
      </c>
      <c r="AI219" s="2">
        <f>IFERROR(INDEX('BEF（拡大係数）'!$A$4:$AO$154,MATCH(【入力】吸収量・排出量算定シート!$H219,'BEF（拡大係数）'!$A$4:$A$154,0),MATCH($G219,'BEF（拡大係数）'!$A$4:$AO$4,0)),0)</f>
        <v>0</v>
      </c>
      <c r="AJ219" s="2">
        <f>IFERROR(INDEX('BEF（拡大係数）'!$A$4:$AO$154,MATCH(【入力】吸収量・排出量算定シート!$H219,'BEF（拡大係数）'!$A$4:$A$154,0),MATCH($G219,'BEF（拡大係数）'!$A$4:$AO$4,0)),0)</f>
        <v>0</v>
      </c>
      <c r="AK219" s="2">
        <f>IFERROR(INDEX('BEF（拡大係数）'!$A$4:$AO$154,MATCH(【入力】吸収量・排出量算定シート!$H219,'BEF（拡大係数）'!$A$4:$A$154,0),MATCH($G219,'BEF（拡大係数）'!$A$4:$AO$4,0)),0)</f>
        <v>0</v>
      </c>
      <c r="AL219" s="2">
        <f>IFERROR(INDEX('BEF（拡大係数）'!$A$4:$AO$154,MATCH(【入力】吸収量・排出量算定シート!$H219,'BEF（拡大係数）'!$A$4:$A$154,0),MATCH($G219,'BEF（拡大係数）'!$A$4:$AO$4,0)),0)</f>
        <v>0</v>
      </c>
      <c r="AM219" s="2">
        <f>IFERROR(INDEX('BEF（拡大係数）'!$A$4:$AO$154,MATCH(【入力】吸収量・排出量算定シート!$H219,'BEF（拡大係数）'!$A$4:$A$154,0),MATCH($G219,'BEF（拡大係数）'!$A$4:$AO$4,0)),0)</f>
        <v>0</v>
      </c>
      <c r="AN219" s="2">
        <f>IFERROR(INDEX('BEF（拡大係数）'!$A$4:$AO$154,MATCH(【入力】吸収量・排出量算定シート!$H219,'BEF（拡大係数）'!$A$4:$A$154,0),MATCH($G219,'BEF（拡大係数）'!$A$4:$AO$4,0)),0)</f>
        <v>0</v>
      </c>
      <c r="AO219" s="2">
        <f>IFERROR(INDEX('BEF（拡大係数）'!$A$4:$AO$154,MATCH(【入力】吸収量・排出量算定シート!$H219,'BEF（拡大係数）'!$A$4:$A$154,0),MATCH($G219,'BEF（拡大係数）'!$A$4:$AO$4,0)),0)</f>
        <v>0</v>
      </c>
      <c r="AP219" s="2">
        <f>IFERROR(INDEX('BEF（拡大係数）'!$A$4:$AO$154,MATCH(【入力】吸収量・排出量算定シート!$H219,'BEF（拡大係数）'!$A$4:$A$154,0),MATCH($G219,'BEF（拡大係数）'!$A$4:$AO$4,0)),0)</f>
        <v>0</v>
      </c>
      <c r="AQ219" s="2">
        <f>IFERROR(INDEX('BEF（拡大係数）'!$A$4:$AO$154,MATCH(【入力】吸収量・排出量算定シート!$H219,'BEF（拡大係数）'!$A$4:$A$154,0),MATCH($G219,'BEF（拡大係数）'!$A$4:$AO$4,0)),0)</f>
        <v>0</v>
      </c>
      <c r="AR219" s="2">
        <f>IFERROR(INDEX('BEF（拡大係数）'!$A$4:$AO$154,MATCH(【入力】吸収量・排出量算定シート!$H219,'BEF（拡大係数）'!$A$4:$A$154,0),MATCH($G219,'BEF（拡大係数）'!$A$4:$AO$4,0)),0)</f>
        <v>0</v>
      </c>
      <c r="AS219" s="2">
        <f>IFERROR(INDEX('BEF（拡大係数）'!$A$4:$AO$154,MATCH(【入力】吸収量・排出量算定シート!$H219,'BEF（拡大係数）'!$A$4:$A$154,0),MATCH($G219,'BEF（拡大係数）'!$A$4:$AO$4,0)),0)</f>
        <v>0</v>
      </c>
      <c r="AT219" s="2">
        <f>IFERROR(INDEX('BEF（拡大係数）'!$A$4:$AO$154,MATCH(【入力】吸収量・排出量算定シート!$H219,'BEF（拡大係数）'!$A$4:$A$154,0),MATCH($G219,'BEF（拡大係数）'!$A$4:$AO$4,0)),0)</f>
        <v>0</v>
      </c>
      <c r="AU219" s="2">
        <f>IFERROR(VLOOKUP($G219,パラメータ_オリジナル!$B$6:$G$45,4,FALSE),0)</f>
        <v>0</v>
      </c>
      <c r="AV219" s="2">
        <f>IFERROR(VLOOKUP($G219,パラメータ_オリジナル!$B$6:$G$45,5,FALSE),0)</f>
        <v>0</v>
      </c>
      <c r="AW219" s="2">
        <f>IFERROR(VLOOKUP($G219,パラメータ_オリジナル!$B$6:$G$45,6,FALSE),0)</f>
        <v>0</v>
      </c>
      <c r="AX219" s="125">
        <f t="shared" si="318"/>
        <v>0</v>
      </c>
      <c r="AY219" s="125">
        <f t="shared" si="319"/>
        <v>0</v>
      </c>
      <c r="AZ219" s="125">
        <f t="shared" si="320"/>
        <v>0</v>
      </c>
      <c r="BA219" s="125">
        <f t="shared" si="321"/>
        <v>0</v>
      </c>
      <c r="BB219" s="125">
        <f t="shared" si="322"/>
        <v>0</v>
      </c>
      <c r="BC219" s="125">
        <f t="shared" si="323"/>
        <v>0</v>
      </c>
      <c r="BD219" s="125">
        <f t="shared" si="324"/>
        <v>0</v>
      </c>
      <c r="BE219" s="125">
        <f t="shared" si="325"/>
        <v>0</v>
      </c>
      <c r="BF219" s="125">
        <f t="shared" si="326"/>
        <v>0</v>
      </c>
      <c r="BG219" s="125">
        <f t="shared" si="327"/>
        <v>0</v>
      </c>
      <c r="BH219" s="125">
        <f t="shared" si="328"/>
        <v>0</v>
      </c>
      <c r="BI219" s="125">
        <f t="shared" si="329"/>
        <v>0</v>
      </c>
      <c r="BJ219" s="125">
        <f t="shared" si="330"/>
        <v>0</v>
      </c>
      <c r="BK219" s="125">
        <f t="shared" si="331"/>
        <v>0</v>
      </c>
      <c r="BL219" s="125">
        <f t="shared" si="332"/>
        <v>0</v>
      </c>
      <c r="BM219" s="125">
        <f t="shared" si="333"/>
        <v>0</v>
      </c>
      <c r="BN219" s="125">
        <f t="shared" si="334"/>
        <v>0</v>
      </c>
      <c r="BO219" s="125">
        <f t="shared" si="335"/>
        <v>0</v>
      </c>
      <c r="BP219" s="125">
        <f t="shared" si="336"/>
        <v>0</v>
      </c>
      <c r="BQ219" s="125">
        <f t="shared" si="337"/>
        <v>0</v>
      </c>
      <c r="BR219" s="125">
        <f t="shared" si="338"/>
        <v>0</v>
      </c>
      <c r="BS219" s="125">
        <f t="shared" si="339"/>
        <v>0</v>
      </c>
      <c r="BT219" s="125">
        <f t="shared" si="340"/>
        <v>0</v>
      </c>
      <c r="BU219" s="125">
        <f t="shared" si="341"/>
        <v>0</v>
      </c>
      <c r="BV219" s="125">
        <f t="shared" si="342"/>
        <v>0</v>
      </c>
      <c r="BW219" s="125">
        <f t="shared" si="343"/>
        <v>0</v>
      </c>
      <c r="BX219" s="125">
        <f t="shared" si="344"/>
        <v>0</v>
      </c>
      <c r="BY219" s="125">
        <f t="shared" si="345"/>
        <v>0</v>
      </c>
      <c r="BZ219" s="125">
        <f t="shared" si="346"/>
        <v>0</v>
      </c>
      <c r="CA219" s="125">
        <f t="shared" si="347"/>
        <v>0</v>
      </c>
      <c r="CB219" s="125">
        <f t="shared" si="348"/>
        <v>0</v>
      </c>
      <c r="CC219" s="125">
        <f t="shared" si="349"/>
        <v>0</v>
      </c>
      <c r="CD219" s="125">
        <f t="shared" si="350"/>
        <v>0</v>
      </c>
      <c r="CE219" s="125">
        <f t="shared" si="351"/>
        <v>0</v>
      </c>
      <c r="CF219" s="2">
        <f>IFERROR(IF($F219="地位Ⅰ",INDEX(幹材積成長量!$I$7:$K$148,MATCH((【入力】吸収量・排出量算定シート!$H219+(【入力】吸収量・排出量算定シート!CF$17-【入力】吸収量・排出量算定シート!$CF$17)),幹材積成長量!$I$7:$I$148,0),MATCH(【入力】吸収量・排出量算定シート!$G219,幹材積成長量!$I$7:$K$7,0)),IF($F219="地位Ⅲ",INDEX(幹材積成長量!$O$7:$Q$148,MATCH((【入力】吸収量・排出量算定シート!$H219+(【入力】吸収量・排出量算定シート!CF$17-【入力】吸収量・排出量算定シート!$CF$17)),幹材積成長量!$O$7:$O$148,0),MATCH(【入力】吸収量・排出量算定シート!$G219,幹材積成長量!$O$7:$Q$7,0)),INDEX(幹材積成長量!$L$7:$N$148,MATCH((【入力】吸収量・排出量算定シート!$H219+(【入力】吸収量・排出量算定シート!CF$17-【入力】吸収量・排出量算定シート!$CF$17)),幹材積成長量!$L$7:$L$148,0),MATCH(【入力】吸収量・排出量算定シート!$G219,幹材積成長量!$L$7:$N$7,0)))),0)</f>
        <v>0</v>
      </c>
      <c r="CG219" s="2">
        <f>IFERROR(IF($F219="地位Ⅰ",INDEX(幹材積成長量!$I$7:$K$148,MATCH((【入力】吸収量・排出量算定シート!$H219+(【入力】吸収量・排出量算定シート!CG$17-【入力】吸収量・排出量算定シート!$CF$17)),幹材積成長量!$I$7:$I$148,0),MATCH(【入力】吸収量・排出量算定シート!$G219,幹材積成長量!$I$7:$K$7,0)),IF($F219="地位Ⅲ",INDEX(幹材積成長量!$O$7:$Q$148,MATCH((【入力】吸収量・排出量算定シート!$H219+(【入力】吸収量・排出量算定シート!CG$17-【入力】吸収量・排出量算定シート!$CF$17)),幹材積成長量!$O$7:$O$148,0),MATCH(【入力】吸収量・排出量算定シート!$G219,幹材積成長量!$O$7:$Q$7,0)),INDEX(幹材積成長量!$L$7:$N$148,MATCH((【入力】吸収量・排出量算定シート!$H219+(【入力】吸収量・排出量算定シート!CG$17-【入力】吸収量・排出量算定シート!$CF$17)),幹材積成長量!$L$7:$L$148,0),MATCH(【入力】吸収量・排出量算定シート!$G219,幹材積成長量!$L$7:$N$7,0)))),0)</f>
        <v>0</v>
      </c>
      <c r="CH219" s="2">
        <f>IFERROR(IF($F219="地位Ⅰ",INDEX(幹材積成長量!$I$7:$K$148,MATCH((【入力】吸収量・排出量算定シート!$H219+(【入力】吸収量・排出量算定シート!CH$17-【入力】吸収量・排出量算定シート!$CF$17)),幹材積成長量!$I$7:$I$148,0),MATCH(【入力】吸収量・排出量算定シート!$G219,幹材積成長量!$I$7:$K$7,0)),IF($F219="地位Ⅲ",INDEX(幹材積成長量!$O$7:$Q$148,MATCH((【入力】吸収量・排出量算定シート!$H219+(【入力】吸収量・排出量算定シート!CH$17-【入力】吸収量・排出量算定シート!$CF$17)),幹材積成長量!$O$7:$O$148,0),MATCH(【入力】吸収量・排出量算定シート!$G219,幹材積成長量!$O$7:$Q$7,0)),INDEX(幹材積成長量!$L$7:$N$148,MATCH((【入力】吸収量・排出量算定シート!$H219+(【入力】吸収量・排出量算定シート!CH$17-【入力】吸収量・排出量算定シート!$CF$17)),幹材積成長量!$L$7:$L$148,0),MATCH(【入力】吸収量・排出量算定シート!$G219,幹材積成長量!$L$7:$N$7,0)))),0)</f>
        <v>0</v>
      </c>
      <c r="CI219" s="2">
        <f>IFERROR(IF($F219="地位Ⅰ",INDEX(幹材積成長量!$I$7:$K$148,MATCH((【入力】吸収量・排出量算定シート!$H219+(【入力】吸収量・排出量算定シート!CI$17-【入力】吸収量・排出量算定シート!$CF$17)),幹材積成長量!$I$7:$I$148,0),MATCH(【入力】吸収量・排出量算定シート!$G219,幹材積成長量!$I$7:$K$7,0)),IF($F219="地位Ⅲ",INDEX(幹材積成長量!$O$7:$Q$148,MATCH((【入力】吸収量・排出量算定シート!$H219+(【入力】吸収量・排出量算定シート!CI$17-【入力】吸収量・排出量算定シート!$CF$17)),幹材積成長量!$O$7:$O$148,0),MATCH(【入力】吸収量・排出量算定シート!$G219,幹材積成長量!$O$7:$Q$7,0)),INDEX(幹材積成長量!$L$7:$N$148,MATCH((【入力】吸収量・排出量算定シート!$H219+(【入力】吸収量・排出量算定シート!CI$17-【入力】吸収量・排出量算定シート!$CF$17)),幹材積成長量!$L$7:$L$148,0),MATCH(【入力】吸収量・排出量算定シート!$G219,幹材積成長量!$L$7:$N$7,0)))),0)</f>
        <v>0</v>
      </c>
      <c r="CJ219" s="2">
        <f>IFERROR(IF($F219="地位Ⅰ",INDEX(幹材積成長量!$I$7:$K$148,MATCH((【入力】吸収量・排出量算定シート!$H219+(【入力】吸収量・排出量算定シート!CJ$17-【入力】吸収量・排出量算定シート!$CF$17)),幹材積成長量!$I$7:$I$148,0),MATCH(【入力】吸収量・排出量算定シート!$G219,幹材積成長量!$I$7:$K$7,0)),IF($F219="地位Ⅲ",INDEX(幹材積成長量!$O$7:$Q$148,MATCH((【入力】吸収量・排出量算定シート!$H219+(【入力】吸収量・排出量算定シート!CJ$17-【入力】吸収量・排出量算定シート!$CF$17)),幹材積成長量!$O$7:$O$148,0),MATCH(【入力】吸収量・排出量算定シート!$G219,幹材積成長量!$O$7:$Q$7,0)),INDEX(幹材積成長量!$L$7:$N$148,MATCH((【入力】吸収量・排出量算定シート!$H219+(【入力】吸収量・排出量算定シート!CJ$17-【入力】吸収量・排出量算定シート!$CF$17)),幹材積成長量!$L$7:$L$148,0),MATCH(【入力】吸収量・排出量算定シート!$G219,幹材積成長量!$L$7:$N$7,0)))),0)</f>
        <v>0</v>
      </c>
      <c r="CK219" s="2">
        <f>IFERROR(IF($F219="地位Ⅰ",INDEX(幹材積成長量!$I$7:$K$148,MATCH((【入力】吸収量・排出量算定シート!$H219+(【入力】吸収量・排出量算定シート!CK$17-【入力】吸収量・排出量算定シート!$CF$17)),幹材積成長量!$I$7:$I$148,0),MATCH(【入力】吸収量・排出量算定シート!$G219,幹材積成長量!$I$7:$K$7,0)),IF($F219="地位Ⅲ",INDEX(幹材積成長量!$O$7:$Q$148,MATCH((【入力】吸収量・排出量算定シート!$H219+(【入力】吸収量・排出量算定シート!CK$17-【入力】吸収量・排出量算定シート!$CF$17)),幹材積成長量!$O$7:$O$148,0),MATCH(【入力】吸収量・排出量算定シート!$G219,幹材積成長量!$O$7:$Q$7,0)),INDEX(幹材積成長量!$L$7:$N$148,MATCH((【入力】吸収量・排出量算定シート!$H219+(【入力】吸収量・排出量算定シート!CK$17-【入力】吸収量・排出量算定シート!$CF$17)),幹材積成長量!$L$7:$L$148,0),MATCH(【入力】吸収量・排出量算定シート!$G219,幹材積成長量!$L$7:$N$7,0)))),0)</f>
        <v>0</v>
      </c>
      <c r="CL219" s="2">
        <f>IFERROR(IF($F219="地位Ⅰ",INDEX(幹材積成長量!$I$7:$K$148,MATCH((【入力】吸収量・排出量算定シート!$H219+(【入力】吸収量・排出量算定シート!CL$17-【入力】吸収量・排出量算定シート!$CF$17)),幹材積成長量!$I$7:$I$148,0),MATCH(【入力】吸収量・排出量算定シート!$G219,幹材積成長量!$I$7:$K$7,0)),IF($F219="地位Ⅲ",INDEX(幹材積成長量!$O$7:$Q$148,MATCH((【入力】吸収量・排出量算定シート!$H219+(【入力】吸収量・排出量算定シート!CL$17-【入力】吸収量・排出量算定シート!$CF$17)),幹材積成長量!$O$7:$O$148,0),MATCH(【入力】吸収量・排出量算定シート!$G219,幹材積成長量!$O$7:$Q$7,0)),INDEX(幹材積成長量!$L$7:$N$148,MATCH((【入力】吸収量・排出量算定シート!$H219+(【入力】吸収量・排出量算定シート!CL$17-【入力】吸収量・排出量算定シート!$CF$17)),幹材積成長量!$L$7:$L$148,0),MATCH(【入力】吸収量・排出量算定シート!$G219,幹材積成長量!$L$7:$N$7,0)))),0)</f>
        <v>0</v>
      </c>
      <c r="CM219" s="2">
        <f>IFERROR(IF($F219="地位Ⅰ",INDEX(幹材積成長量!$I$7:$K$148,MATCH((【入力】吸収量・排出量算定シート!$H219+(【入力】吸収量・排出量算定シート!CM$17-【入力】吸収量・排出量算定シート!$CF$17)),幹材積成長量!$I$7:$I$148,0),MATCH(【入力】吸収量・排出量算定シート!$G219,幹材積成長量!$I$7:$K$7,0)),IF($F219="地位Ⅲ",INDEX(幹材積成長量!$O$7:$Q$148,MATCH((【入力】吸収量・排出量算定シート!$H219+(【入力】吸収量・排出量算定シート!CM$17-【入力】吸収量・排出量算定シート!$CF$17)),幹材積成長量!$O$7:$O$148,0),MATCH(【入力】吸収量・排出量算定シート!$G219,幹材積成長量!$O$7:$Q$7,0)),INDEX(幹材積成長量!$L$7:$N$148,MATCH((【入力】吸収量・排出量算定シート!$H219+(【入力】吸収量・排出量算定シート!CM$17-【入力】吸収量・排出量算定シート!$CF$17)),幹材積成長量!$L$7:$L$148,0),MATCH(【入力】吸収量・排出量算定シート!$G219,幹材積成長量!$L$7:$N$7,0)))),0)</f>
        <v>0</v>
      </c>
      <c r="CN219" s="2">
        <f>IFERROR(IF($F219="地位Ⅰ",INDEX(幹材積成長量!$I$7:$K$148,MATCH((【入力】吸収量・排出量算定シート!$H219+(【入力】吸収量・排出量算定シート!CN$17-【入力】吸収量・排出量算定シート!$CF$17)),幹材積成長量!$I$7:$I$148,0),MATCH(【入力】吸収量・排出量算定シート!$G219,幹材積成長量!$I$7:$K$7,0)),IF($F219="地位Ⅲ",INDEX(幹材積成長量!$O$7:$Q$148,MATCH((【入力】吸収量・排出量算定シート!$H219+(【入力】吸収量・排出量算定シート!CN$17-【入力】吸収量・排出量算定シート!$CF$17)),幹材積成長量!$O$7:$O$148,0),MATCH(【入力】吸収量・排出量算定シート!$G219,幹材積成長量!$O$7:$Q$7,0)),INDEX(幹材積成長量!$L$7:$N$148,MATCH((【入力】吸収量・排出量算定シート!$H219+(【入力】吸収量・排出量算定シート!CN$17-【入力】吸収量・排出量算定シート!$CF$17)),幹材積成長量!$L$7:$L$148,0),MATCH(【入力】吸収量・排出量算定シート!$G219,幹材積成長量!$L$7:$N$7,0)))),0)</f>
        <v>0</v>
      </c>
      <c r="CO219" s="2">
        <f>IFERROR(IF($F219="地位Ⅰ",INDEX(幹材積成長量!$I$7:$K$148,MATCH((【入力】吸収量・排出量算定シート!$H219+(【入力】吸収量・排出量算定シート!CO$17-【入力】吸収量・排出量算定シート!$CF$17)),幹材積成長量!$I$7:$I$148,0),MATCH(【入力】吸収量・排出量算定シート!$G219,幹材積成長量!$I$7:$K$7,0)),IF($F219="地位Ⅲ",INDEX(幹材積成長量!$O$7:$Q$148,MATCH((【入力】吸収量・排出量算定シート!$H219+(【入力】吸収量・排出量算定シート!CO$17-【入力】吸収量・排出量算定シート!$CF$17)),幹材積成長量!$O$7:$O$148,0),MATCH(【入力】吸収量・排出量算定シート!$G219,幹材積成長量!$O$7:$Q$7,0)),INDEX(幹材積成長量!$L$7:$N$148,MATCH((【入力】吸収量・排出量算定シート!$H219+(【入力】吸収量・排出量算定シート!CO$17-【入力】吸収量・排出量算定シート!$CF$17)),幹材積成長量!$L$7:$L$148,0),MATCH(【入力】吸収量・排出量算定シート!$G219,幹材積成長量!$L$7:$N$7,0)))),0)</f>
        <v>0</v>
      </c>
      <c r="CP219" s="2">
        <f>IFERROR(IF($F219="地位Ⅰ",INDEX(幹材積成長量!$I$7:$K$148,MATCH((【入力】吸収量・排出量算定シート!$H219+(【入力】吸収量・排出量算定シート!CP$17-【入力】吸収量・排出量算定シート!$CF$17)),幹材積成長量!$I$7:$I$148,0),MATCH(【入力】吸収量・排出量算定シート!$G219,幹材積成長量!$I$7:$K$7,0)),IF($F219="地位Ⅲ",INDEX(幹材積成長量!$O$7:$Q$148,MATCH((【入力】吸収量・排出量算定シート!$H219+(【入力】吸収量・排出量算定シート!CP$17-【入力】吸収量・排出量算定シート!$CF$17)),幹材積成長量!$O$7:$O$148,0),MATCH(【入力】吸収量・排出量算定シート!$G219,幹材積成長量!$O$7:$Q$7,0)),INDEX(幹材積成長量!$L$7:$N$148,MATCH((【入力】吸収量・排出量算定シート!$H219+(【入力】吸収量・排出量算定シート!CP$17-【入力】吸収量・排出量算定シート!$CF$17)),幹材積成長量!$L$7:$L$148,0),MATCH(【入力】吸収量・排出量算定シート!$G219,幹材積成長量!$L$7:$N$7,0)))),0)</f>
        <v>0</v>
      </c>
      <c r="CQ219" s="2">
        <f>IFERROR(IF($F219="地位Ⅰ",INDEX(幹材積成長量!$I$7:$K$148,MATCH((【入力】吸収量・排出量算定シート!$H219+(【入力】吸収量・排出量算定シート!CQ$17-【入力】吸収量・排出量算定シート!$CF$17)),幹材積成長量!$I$7:$I$148,0),MATCH(【入力】吸収量・排出量算定シート!$G219,幹材積成長量!$I$7:$K$7,0)),IF($F219="地位Ⅲ",INDEX(幹材積成長量!$O$7:$Q$148,MATCH((【入力】吸収量・排出量算定シート!$H219+(【入力】吸収量・排出量算定シート!CQ$17-【入力】吸収量・排出量算定シート!$CF$17)),幹材積成長量!$O$7:$O$148,0),MATCH(【入力】吸収量・排出量算定シート!$G219,幹材積成長量!$O$7:$Q$7,0)),INDEX(幹材積成長量!$L$7:$N$148,MATCH((【入力】吸収量・排出量算定シート!$H219+(【入力】吸収量・排出量算定シート!CQ$17-【入力】吸収量・排出量算定シート!$CF$17)),幹材積成長量!$L$7:$L$148,0),MATCH(【入力】吸収量・排出量算定シート!$G219,幹材積成長量!$L$7:$N$7,0)))),0)</f>
        <v>0</v>
      </c>
      <c r="CR219" s="2">
        <f>IFERROR(IF($F219="地位Ⅰ",INDEX(幹材積成長量!$I$7:$K$148,MATCH((【入力】吸収量・排出量算定シート!$H219+(【入力】吸収量・排出量算定シート!CR$17-【入力】吸収量・排出量算定シート!$CF$17)),幹材積成長量!$I$7:$I$148,0),MATCH(【入力】吸収量・排出量算定シート!$G219,幹材積成長量!$I$7:$K$7,0)),IF($F219="地位Ⅲ",INDEX(幹材積成長量!$O$7:$Q$148,MATCH((【入力】吸収量・排出量算定シート!$H219+(【入力】吸収量・排出量算定シート!CR$17-【入力】吸収量・排出量算定シート!$CF$17)),幹材積成長量!$O$7:$O$148,0),MATCH(【入力】吸収量・排出量算定シート!$G219,幹材積成長量!$O$7:$Q$7,0)),INDEX(幹材積成長量!$L$7:$N$148,MATCH((【入力】吸収量・排出量算定シート!$H219+(【入力】吸収量・排出量算定シート!CR$17-【入力】吸収量・排出量算定シート!$CF$17)),幹材積成長量!$L$7:$L$148,0),MATCH(【入力】吸収量・排出量算定シート!$G219,幹材積成長量!$L$7:$N$7,0)))),0)</f>
        <v>0</v>
      </c>
      <c r="CS219" s="2">
        <f>IFERROR(IF($F219="地位Ⅰ",INDEX(幹材積成長量!$I$7:$K$148,MATCH((【入力】吸収量・排出量算定シート!$H219+(【入力】吸収量・排出量算定シート!CS$17-【入力】吸収量・排出量算定シート!$CF$17)),幹材積成長量!$I$7:$I$148,0),MATCH(【入力】吸収量・排出量算定シート!$G219,幹材積成長量!$I$7:$K$7,0)),IF($F219="地位Ⅲ",INDEX(幹材積成長量!$O$7:$Q$148,MATCH((【入力】吸収量・排出量算定シート!$H219+(【入力】吸収量・排出量算定シート!CS$17-【入力】吸収量・排出量算定シート!$CF$17)),幹材積成長量!$O$7:$O$148,0),MATCH(【入力】吸収量・排出量算定シート!$G219,幹材積成長量!$O$7:$Q$7,0)),INDEX(幹材積成長量!$L$7:$N$148,MATCH((【入力】吸収量・排出量算定シート!$H219+(【入力】吸収量・排出量算定シート!CS$17-【入力】吸収量・排出量算定シート!$CF$17)),幹材積成長量!$L$7:$L$148,0),MATCH(【入力】吸収量・排出量算定シート!$G219,幹材積成長量!$L$7:$N$7,0)))),0)</f>
        <v>0</v>
      </c>
      <c r="CT219" s="2">
        <f>IFERROR(IF($F219="地位Ⅰ",INDEX(幹材積成長量!$I$7:$K$148,MATCH((【入力】吸収量・排出量算定シート!$H219+(【入力】吸収量・排出量算定シート!CT$17-【入力】吸収量・排出量算定シート!$CF$17)),幹材積成長量!$I$7:$I$148,0),MATCH(【入力】吸収量・排出量算定シート!$G219,幹材積成長量!$I$7:$K$7,0)),IF($F219="地位Ⅲ",INDEX(幹材積成長量!$O$7:$Q$148,MATCH((【入力】吸収量・排出量算定シート!$H219+(【入力】吸収量・排出量算定シート!CT$17-【入力】吸収量・排出量算定シート!$CF$17)),幹材積成長量!$O$7:$O$148,0),MATCH(【入力】吸収量・排出量算定シート!$G219,幹材積成長量!$O$7:$Q$7,0)),INDEX(幹材積成長量!$L$7:$N$148,MATCH((【入力】吸収量・排出量算定シート!$H219+(【入力】吸収量・排出量算定シート!CT$17-【入力】吸収量・排出量算定シート!$CF$17)),幹材積成長量!$L$7:$L$148,0),MATCH(【入力】吸収量・排出量算定シート!$G219,幹材積成長量!$L$7:$N$7,0)))),0)</f>
        <v>0</v>
      </c>
      <c r="CU219" s="2">
        <f>IFERROR(IF($F219="地位Ⅰ",INDEX(幹材積成長量!$I$7:$K$148,MATCH((【入力】吸収量・排出量算定シート!$H219+(【入力】吸収量・排出量算定シート!CU$17-【入力】吸収量・排出量算定シート!$CF$17)),幹材積成長量!$I$7:$I$148,0),MATCH(【入力】吸収量・排出量算定シート!$G219,幹材積成長量!$I$7:$K$7,0)),IF($F219="地位Ⅲ",INDEX(幹材積成長量!$O$7:$Q$148,MATCH((【入力】吸収量・排出量算定シート!$H219+(【入力】吸収量・排出量算定シート!CU$17-【入力】吸収量・排出量算定シート!$CF$17)),幹材積成長量!$O$7:$O$148,0),MATCH(【入力】吸収量・排出量算定シート!$G219,幹材積成長量!$O$7:$Q$7,0)),INDEX(幹材積成長量!$L$7:$N$148,MATCH((【入力】吸収量・排出量算定シート!$H219+(【入力】吸収量・排出量算定シート!CU$17-【入力】吸収量・排出量算定シート!$CF$17)),幹材積成長量!$L$7:$L$148,0),MATCH(【入力】吸収量・排出量算定シート!$G219,幹材積成長量!$L$7:$N$7,0)))),0)</f>
        <v>0</v>
      </c>
      <c r="CV219" s="2">
        <f>IFERROR(IF($F219="地位Ⅰ",INDEX(幹材積成長量!$I$7:$K$148,MATCH((【入力】吸収量・排出量算定シート!$H219+(【入力】吸収量・排出量算定シート!CV$17-【入力】吸収量・排出量算定シート!$CF$17)),幹材積成長量!$I$7:$I$148,0),MATCH(【入力】吸収量・排出量算定シート!$G219,幹材積成長量!$I$7:$K$7,0)),IF($F219="地位Ⅲ",INDEX(幹材積成長量!$O$7:$Q$148,MATCH((【入力】吸収量・排出量算定シート!$H219+(【入力】吸収量・排出量算定シート!CV$17-【入力】吸収量・排出量算定シート!$CF$17)),幹材積成長量!$O$7:$O$148,0),MATCH(【入力】吸収量・排出量算定シート!$G219,幹材積成長量!$O$7:$Q$7,0)),INDEX(幹材積成長量!$L$7:$N$148,MATCH((【入力】吸収量・排出量算定シート!$H219+(【入力】吸収量・排出量算定シート!CV$17-【入力】吸収量・排出量算定シート!$CF$17)),幹材積成長量!$L$7:$L$148,0),MATCH(【入力】吸収量・排出量算定シート!$G219,幹材積成長量!$L$7:$N$7,0)))),0)</f>
        <v>0</v>
      </c>
      <c r="CW219" s="2">
        <f t="shared" si="352"/>
        <v>0</v>
      </c>
      <c r="CX219" s="2">
        <f t="shared" si="353"/>
        <v>0</v>
      </c>
      <c r="CY219" s="2">
        <f t="shared" si="354"/>
        <v>0</v>
      </c>
      <c r="CZ219" s="2">
        <f t="shared" si="355"/>
        <v>0</v>
      </c>
      <c r="DA219" s="2">
        <f t="shared" si="356"/>
        <v>0</v>
      </c>
      <c r="DB219" s="2">
        <f t="shared" si="357"/>
        <v>0</v>
      </c>
      <c r="DC219" s="2">
        <f t="shared" si="358"/>
        <v>0</v>
      </c>
      <c r="DD219" s="2">
        <f t="shared" si="359"/>
        <v>0</v>
      </c>
      <c r="DE219" s="2">
        <f t="shared" si="360"/>
        <v>0</v>
      </c>
      <c r="DF219" s="2">
        <f t="shared" si="361"/>
        <v>0</v>
      </c>
      <c r="DG219" s="2">
        <f t="shared" si="362"/>
        <v>0</v>
      </c>
      <c r="DH219" s="2">
        <f t="shared" si="363"/>
        <v>0</v>
      </c>
      <c r="DI219" s="2">
        <f t="shared" si="364"/>
        <v>0</v>
      </c>
      <c r="DJ219" s="2">
        <f t="shared" si="365"/>
        <v>0</v>
      </c>
      <c r="DK219" s="2">
        <f t="shared" si="366"/>
        <v>0</v>
      </c>
      <c r="DL219" s="2">
        <f t="shared" si="367"/>
        <v>0</v>
      </c>
      <c r="DM219" s="2">
        <f t="shared" si="368"/>
        <v>0</v>
      </c>
      <c r="DN219" s="187">
        <f>IFERROR(IF($F219="地位Ⅰ",INDEX(幹材積成長量!$AE$7:$AG$14,8,MATCH(【入力】吸収量・排出量算定シート!$G219,幹材積成長量!$AE$7:$AG$7,0)),IF($F219="地位Ⅲ",INDEX(幹材積成長量!$AK$7:$AM$14,8,MATCH(【入力】吸収量・排出量算定シート!$G219,幹材積成長量!$AK$7:$AM$7,0)),INDEX(幹材積成長量!$AH$7:$AJ$14,8,MATCH(【入力】吸収量・排出量算定シート!$G219,幹材積成長量!$AH$7:$AJ$7,0)))),0)</f>
        <v>0</v>
      </c>
      <c r="DO219" s="187">
        <f>IFERROR(IF($F219="地位Ⅰ",INDEX(幹材積成長量!$AE$7:$AG$14,8,MATCH(【入力】吸収量・排出量算定シート!$G219,幹材積成長量!$AE$7:$AG$7,0)),IF($F219="地位Ⅲ",INDEX(幹材積成長量!$AK$7:$AM$14,8,MATCH(【入力】吸収量・排出量算定シート!$G219,幹材積成長量!$AK$7:$AM$7,0)),INDEX(幹材積成長量!$AH$7:$AJ$14,8,MATCH(【入力】吸収量・排出量算定シート!$G219,幹材積成長量!$AH$7:$AJ$7,0)))),0)</f>
        <v>0</v>
      </c>
      <c r="DP219" s="187">
        <f>IFERROR(IF($F219="地位Ⅰ",INDEX(幹材積成長量!$AE$7:$AG$14,8,MATCH(【入力】吸収量・排出量算定シート!$G219,幹材積成長量!$AE$7:$AG$7,0)),IF($F219="地位Ⅲ",INDEX(幹材積成長量!$AK$7:$AM$14,8,MATCH(【入力】吸収量・排出量算定シート!$G219,幹材積成長量!$AK$7:$AM$7,0)),INDEX(幹材積成長量!$AH$7:$AJ$14,8,MATCH(【入力】吸収量・排出量算定シート!$G219,幹材積成長量!$AH$7:$AJ$7,0)))),0)</f>
        <v>0</v>
      </c>
      <c r="DQ219" s="187">
        <f>IFERROR(IF($F219="地位Ⅰ",INDEX(幹材積成長量!$AE$7:$AG$14,8,MATCH(【入力】吸収量・排出量算定シート!$G219,幹材積成長量!$AE$7:$AG$7,0)),IF($F219="地位Ⅲ",INDEX(幹材積成長量!$AK$7:$AM$14,8,MATCH(【入力】吸収量・排出量算定シート!$G219,幹材積成長量!$AK$7:$AM$7,0)),INDEX(幹材積成長量!$AH$7:$AJ$14,8,MATCH(【入力】吸収量・排出量算定シート!$G219,幹材積成長量!$AH$7:$AJ$7,0)))),0)</f>
        <v>0</v>
      </c>
      <c r="DR219" s="187">
        <f>IFERROR(IF($F219="地位Ⅰ",INDEX(幹材積成長量!$AE$7:$AG$14,8,MATCH(【入力】吸収量・排出量算定シート!$G219,幹材積成長量!$AE$7:$AG$7,0)),IF($F219="地位Ⅲ",INDEX(幹材積成長量!$AK$7:$AM$14,8,MATCH(【入力】吸収量・排出量算定シート!$G219,幹材積成長量!$AK$7:$AM$7,0)),INDEX(幹材積成長量!$AH$7:$AJ$14,8,MATCH(【入力】吸収量・排出量算定シート!$G219,幹材積成長量!$AH$7:$AJ$7,0)))),0)</f>
        <v>0</v>
      </c>
      <c r="DS219" s="187">
        <f>IFERROR(IF($F219="地位Ⅰ",INDEX(幹材積成長量!$AE$7:$AG$14,8,MATCH(【入力】吸収量・排出量算定シート!$G219,幹材積成長量!$AE$7:$AG$7,0)),IF($F219="地位Ⅲ",INDEX(幹材積成長量!$AK$7:$AM$14,8,MATCH(【入力】吸収量・排出量算定シート!$G219,幹材積成長量!$AK$7:$AM$7,0)),INDEX(幹材積成長量!$AH$7:$AJ$14,8,MATCH(【入力】吸収量・排出量算定シート!$G219,幹材積成長量!$AH$7:$AJ$7,0)))),0)</f>
        <v>0</v>
      </c>
      <c r="DT219" s="187">
        <f>IFERROR(IF($F219="地位Ⅰ",INDEX(幹材積成長量!$AE$7:$AG$14,8,MATCH(【入力】吸収量・排出量算定シート!$G219,幹材積成長量!$AE$7:$AG$7,0)),IF($F219="地位Ⅲ",INDEX(幹材積成長量!$AK$7:$AM$14,8,MATCH(【入力】吸収量・排出量算定シート!$G219,幹材積成長量!$AK$7:$AM$7,0)),INDEX(幹材積成長量!$AH$7:$AJ$14,8,MATCH(【入力】吸収量・排出量算定シート!$G219,幹材積成長量!$AH$7:$AJ$7,0)))),0)</f>
        <v>0</v>
      </c>
      <c r="DU219" s="187">
        <f>IFERROR(IF($F219="地位Ⅰ",INDEX(幹材積成長量!$AE$7:$AG$14,8,MATCH(【入力】吸収量・排出量算定シート!$G219,幹材積成長量!$AE$7:$AG$7,0)),IF($F219="地位Ⅲ",INDEX(幹材積成長量!$AK$7:$AM$14,8,MATCH(【入力】吸収量・排出量算定シート!$G219,幹材積成長量!$AK$7:$AM$7,0)),INDEX(幹材積成長量!$AH$7:$AJ$14,8,MATCH(【入力】吸収量・排出量算定シート!$G219,幹材積成長量!$AH$7:$AJ$7,0)))),0)</f>
        <v>0</v>
      </c>
      <c r="DV219" s="187">
        <f>IFERROR(IF($F219="地位Ⅰ",INDEX(幹材積成長量!$AE$7:$AG$14,8,MATCH(【入力】吸収量・排出量算定シート!$G219,幹材積成長量!$AE$7:$AG$7,0)),IF($F219="地位Ⅲ",INDEX(幹材積成長量!$AK$7:$AM$14,8,MATCH(【入力】吸収量・排出量算定シート!$G219,幹材積成長量!$AK$7:$AM$7,0)),INDEX(幹材積成長量!$AH$7:$AJ$14,8,MATCH(【入力】吸収量・排出量算定シート!$G219,幹材積成長量!$AH$7:$AJ$7,0)))),0)</f>
        <v>0</v>
      </c>
      <c r="DW219" s="187">
        <f>IFERROR(IF($F219="地位Ⅰ",INDEX(幹材積成長量!$AE$7:$AG$14,8,MATCH(【入力】吸収量・排出量算定シート!$G219,幹材積成長量!$AE$7:$AG$7,0)),IF($F219="地位Ⅲ",INDEX(幹材積成長量!$AK$7:$AM$14,8,MATCH(【入力】吸収量・排出量算定シート!$G219,幹材積成長量!$AK$7:$AM$7,0)),INDEX(幹材積成長量!$AH$7:$AJ$14,8,MATCH(【入力】吸収量・排出量算定シート!$G219,幹材積成長量!$AH$7:$AJ$7,0)))),0)</f>
        <v>0</v>
      </c>
      <c r="DX219" s="187">
        <f>IFERROR(IF($F219="地位Ⅰ",INDEX(幹材積成長量!$AE$7:$AG$14,8,MATCH(【入力】吸収量・排出量算定シート!$G219,幹材積成長量!$AE$7:$AG$7,0)),IF($F219="地位Ⅲ",INDEX(幹材積成長量!$AK$7:$AM$14,8,MATCH(【入力】吸収量・排出量算定シート!$G219,幹材積成長量!$AK$7:$AM$7,0)),INDEX(幹材積成長量!$AH$7:$AJ$14,8,MATCH(【入力】吸収量・排出量算定シート!$G219,幹材積成長量!$AH$7:$AJ$7,0)))),0)</f>
        <v>0</v>
      </c>
      <c r="DY219" s="187">
        <f>IFERROR(IF($F219="地位Ⅰ",INDEX(幹材積成長量!$AE$7:$AG$14,8,MATCH(【入力】吸収量・排出量算定シート!$G219,幹材積成長量!$AE$7:$AG$7,0)),IF($F219="地位Ⅲ",INDEX(幹材積成長量!$AK$7:$AM$14,8,MATCH(【入力】吸収量・排出量算定シート!$G219,幹材積成長量!$AK$7:$AM$7,0)),INDEX(幹材積成長量!$AH$7:$AJ$14,8,MATCH(【入力】吸収量・排出量算定シート!$G219,幹材積成長量!$AH$7:$AJ$7,0)))),0)</f>
        <v>0</v>
      </c>
      <c r="DZ219" s="187">
        <f>IFERROR(IF($F219="地位Ⅰ",INDEX(幹材積成長量!$AE$7:$AG$14,8,MATCH(【入力】吸収量・排出量算定シート!$G219,幹材積成長量!$AE$7:$AG$7,0)),IF($F219="地位Ⅲ",INDEX(幹材積成長量!$AK$7:$AM$14,8,MATCH(【入力】吸収量・排出量算定シート!$G219,幹材積成長量!$AK$7:$AM$7,0)),INDEX(幹材積成長量!$AH$7:$AJ$14,8,MATCH(【入力】吸収量・排出量算定シート!$G219,幹材積成長量!$AH$7:$AJ$7,0)))),0)</f>
        <v>0</v>
      </c>
      <c r="EA219" s="187">
        <f>IFERROR(IF($F219="地位Ⅰ",INDEX(幹材積成長量!$AE$7:$AG$14,8,MATCH(【入力】吸収量・排出量算定シート!$G219,幹材積成長量!$AE$7:$AG$7,0)),IF($F219="地位Ⅲ",INDEX(幹材積成長量!$AK$7:$AM$14,8,MATCH(【入力】吸収量・排出量算定シート!$G219,幹材積成長量!$AK$7:$AM$7,0)),INDEX(幹材積成長量!$AH$7:$AJ$14,8,MATCH(【入力】吸収量・排出量算定シート!$G219,幹材積成長量!$AH$7:$AJ$7,0)))),0)</f>
        <v>0</v>
      </c>
      <c r="EB219" s="187">
        <f>IFERROR(IF($F219="地位Ⅰ",INDEX(幹材積成長量!$AE$7:$AG$14,8,MATCH(【入力】吸収量・排出量算定シート!$G219,幹材積成長量!$AE$7:$AG$7,0)),IF($F219="地位Ⅲ",INDEX(幹材積成長量!$AK$7:$AM$14,8,MATCH(【入力】吸収量・排出量算定シート!$G219,幹材積成長量!$AK$7:$AM$7,0)),INDEX(幹材積成長量!$AH$7:$AJ$14,8,MATCH(【入力】吸収量・排出量算定シート!$G219,幹材積成長量!$AH$7:$AJ$7,0)))),0)</f>
        <v>0</v>
      </c>
      <c r="EC219" s="187">
        <f>IFERROR(IF($F219="地位Ⅰ",INDEX(幹材積成長量!$AE$7:$AG$14,8,MATCH(【入力】吸収量・排出量算定シート!$G219,幹材積成長量!$AE$7:$AG$7,0)),IF($F219="地位Ⅲ",INDEX(幹材積成長量!$AK$7:$AM$14,8,MATCH(【入力】吸収量・排出量算定シート!$G219,幹材積成長量!$AK$7:$AM$7,0)),INDEX(幹材積成長量!$AH$7:$AJ$14,8,MATCH(【入力】吸収量・排出量算定シート!$G219,幹材積成長量!$AH$7:$AJ$7,0)))),0)</f>
        <v>0</v>
      </c>
      <c r="ED219" s="186">
        <f t="shared" si="369"/>
        <v>0</v>
      </c>
      <c r="EE219" s="186">
        <f t="shared" si="370"/>
        <v>0</v>
      </c>
      <c r="EF219" s="186">
        <f t="shared" si="371"/>
        <v>0</v>
      </c>
      <c r="EG219" s="186">
        <f t="shared" si="372"/>
        <v>0</v>
      </c>
      <c r="EH219" s="186">
        <f t="shared" si="373"/>
        <v>0</v>
      </c>
      <c r="EI219" s="186">
        <f t="shared" si="374"/>
        <v>0</v>
      </c>
      <c r="EJ219" s="186">
        <f t="shared" si="375"/>
        <v>0</v>
      </c>
      <c r="EK219" s="186">
        <f t="shared" si="376"/>
        <v>0</v>
      </c>
      <c r="EL219" s="186">
        <f t="shared" si="377"/>
        <v>0</v>
      </c>
      <c r="EM219" s="186">
        <f t="shared" si="378"/>
        <v>0</v>
      </c>
      <c r="EN219" s="186">
        <f t="shared" si="379"/>
        <v>0</v>
      </c>
      <c r="EO219" s="186">
        <f t="shared" si="380"/>
        <v>0</v>
      </c>
      <c r="EP219" s="186">
        <f t="shared" si="381"/>
        <v>0</v>
      </c>
      <c r="EQ219" s="186">
        <f t="shared" si="382"/>
        <v>0</v>
      </c>
      <c r="ER219" s="186">
        <f t="shared" si="383"/>
        <v>0</v>
      </c>
      <c r="ES219" s="186">
        <f t="shared" si="384"/>
        <v>0</v>
      </c>
      <c r="ET219" s="186">
        <f t="shared" si="385"/>
        <v>0</v>
      </c>
    </row>
    <row r="220" spans="2:150" x14ac:dyDescent="0.3">
      <c r="B220" s="3"/>
      <c r="C220" s="3"/>
      <c r="D220" s="3"/>
      <c r="E220" s="3"/>
      <c r="G220" s="217"/>
      <c r="J220" s="3"/>
      <c r="M220" s="187">
        <f>IFERROR(IF($F220="地位Ⅰ",INDEX(幹材積成長量!$S$7:$U$148,MATCH(【入力】吸収量・排出量算定シート!$H220+(M$17-$M$17),幹材積成長量!$S$7:$S$148,0),MATCH($G220,幹材積成長量!$S$7:$U$7,0)),IF($F220="地位Ⅲ",INDEX(幹材積成長量!$Y$7:$AA$148,MATCH(【入力】吸収量・排出量算定シート!$H220+(M$17-$M$17),幹材積成長量!$Y$7:$Y$148,0),MATCH($G220,幹材積成長量!$Y$7:$AA$7,0)),INDEX(幹材積成長量!$V$7:$X$148,MATCH(【入力】吸収量・排出量算定シート!$H220+(M$17-$M$17),幹材積成長量!$V$7:$V$148,0),MATCH($G220,幹材積成長量!$V$7:$X$7,0)))),0)</f>
        <v>0</v>
      </c>
      <c r="N220" s="187">
        <f>IFERROR(IF($F220="地位Ⅰ",INDEX(幹材積成長量!$S$7:$U$148,MATCH(【入力】吸収量・排出量算定シート!$H220+(N$17-$M$17),幹材積成長量!$S$7:$S$148,0),MATCH($G220,幹材積成長量!$S$7:$U$7,0)),IF($F220="地位Ⅲ",INDEX(幹材積成長量!$Y$7:$AA$148,MATCH(【入力】吸収量・排出量算定シート!$H220+(N$17-$M$17),幹材積成長量!$Y$7:$Y$148,0),MATCH($G220,幹材積成長量!$Y$7:$AA$7,0)),INDEX(幹材積成長量!$V$7:$X$148,MATCH(【入力】吸収量・排出量算定シート!$H220+(N$17-$M$17),幹材積成長量!$V$7:$V$148,0),MATCH($G220,幹材積成長量!$V$7:$X$7,0)))),0)</f>
        <v>0</v>
      </c>
      <c r="O220" s="187">
        <f>IFERROR(IF($F220="地位Ⅰ",INDEX(幹材積成長量!$S$7:$U$148,MATCH(【入力】吸収量・排出量算定シート!$H220+(O$17-$M$17),幹材積成長量!$S$7:$S$148,0),MATCH($G220,幹材積成長量!$S$7:$U$7,0)),IF($F220="地位Ⅲ",INDEX(幹材積成長量!$Y$7:$AA$148,MATCH(【入力】吸収量・排出量算定シート!$H220+(O$17-$M$17),幹材積成長量!$Y$7:$Y$148,0),MATCH($G220,幹材積成長量!$Y$7:$AA$7,0)),INDEX(幹材積成長量!$V$7:$X$148,MATCH(【入力】吸収量・排出量算定シート!$H220+(O$17-$M$17),幹材積成長量!$V$7:$V$148,0),MATCH($G220,幹材積成長量!$V$7:$X$7,0)))),0)</f>
        <v>0</v>
      </c>
      <c r="P220" s="187">
        <f>IFERROR(IF($F220="地位Ⅰ",INDEX(幹材積成長量!$S$7:$U$148,MATCH(【入力】吸収量・排出量算定シート!$H220+(P$17-$M$17),幹材積成長量!$S$7:$S$148,0),MATCH($G220,幹材積成長量!$S$7:$U$7,0)),IF($F220="地位Ⅲ",INDEX(幹材積成長量!$Y$7:$AA$148,MATCH(【入力】吸収量・排出量算定シート!$H220+(P$17-$M$17),幹材積成長量!$Y$7:$Y$148,0),MATCH($G220,幹材積成長量!$Y$7:$AA$7,0)),INDEX(幹材積成長量!$V$7:$X$148,MATCH(【入力】吸収量・排出量算定シート!$H220+(P$17-$M$17),幹材積成長量!$V$7:$V$148,0),MATCH($G220,幹材積成長量!$V$7:$X$7,0)))),0)</f>
        <v>0</v>
      </c>
      <c r="Q220" s="187">
        <f>IFERROR(IF($F220="地位Ⅰ",INDEX(幹材積成長量!$S$7:$U$148,MATCH(【入力】吸収量・排出量算定シート!$H220+(Q$17-$M$17),幹材積成長量!$S$7:$S$148,0),MATCH($G220,幹材積成長量!$S$7:$U$7,0)),IF($F220="地位Ⅲ",INDEX(幹材積成長量!$Y$7:$AA$148,MATCH(【入力】吸収量・排出量算定シート!$H220+(Q$17-$M$17),幹材積成長量!$Y$7:$Y$148,0),MATCH($G220,幹材積成長量!$Y$7:$AA$7,0)),INDEX(幹材積成長量!$V$7:$X$148,MATCH(【入力】吸収量・排出量算定シート!$H220+(Q$17-$M$17),幹材積成長量!$V$7:$V$148,0),MATCH($G220,幹材積成長量!$V$7:$X$7,0)))),0)</f>
        <v>0</v>
      </c>
      <c r="R220" s="187">
        <f>IFERROR(IF($F220="地位Ⅰ",INDEX(幹材積成長量!$S$7:$U$148,MATCH(【入力】吸収量・排出量算定シート!$H220+(R$17-$M$17),幹材積成長量!$S$7:$S$148,0),MATCH($G220,幹材積成長量!$S$7:$U$7,0)),IF($F220="地位Ⅲ",INDEX(幹材積成長量!$Y$7:$AA$148,MATCH(【入力】吸収量・排出量算定シート!$H220+(R$17-$M$17),幹材積成長量!$Y$7:$Y$148,0),MATCH($G220,幹材積成長量!$Y$7:$AA$7,0)),INDEX(幹材積成長量!$V$7:$X$148,MATCH(【入力】吸収量・排出量算定シート!$H220+(R$17-$M$17),幹材積成長量!$V$7:$V$148,0),MATCH($G220,幹材積成長量!$V$7:$X$7,0)))),0)</f>
        <v>0</v>
      </c>
      <c r="S220" s="187">
        <f>IFERROR(IF($F220="地位Ⅰ",INDEX(幹材積成長量!$S$7:$U$148,MATCH(【入力】吸収量・排出量算定シート!$H220+(S$17-$M$17),幹材積成長量!$S$7:$S$148,0),MATCH($G220,幹材積成長量!$S$7:$U$7,0)),IF($F220="地位Ⅲ",INDEX(幹材積成長量!$Y$7:$AA$148,MATCH(【入力】吸収量・排出量算定シート!$H220+(S$17-$M$17),幹材積成長量!$Y$7:$Y$148,0),MATCH($G220,幹材積成長量!$Y$7:$AA$7,0)),INDEX(幹材積成長量!$V$7:$X$148,MATCH(【入力】吸収量・排出量算定シート!$H220+(S$17-$M$17),幹材積成長量!$V$7:$V$148,0),MATCH($G220,幹材積成長量!$V$7:$X$7,0)))),0)</f>
        <v>0</v>
      </c>
      <c r="T220" s="187">
        <f>IFERROR(IF($F220="地位Ⅰ",INDEX(幹材積成長量!$S$7:$U$148,MATCH(【入力】吸収量・排出量算定シート!$H220+(T$17-$M$17),幹材積成長量!$S$7:$S$148,0),MATCH($G220,幹材積成長量!$S$7:$U$7,0)),IF($F220="地位Ⅲ",INDEX(幹材積成長量!$Y$7:$AA$148,MATCH(【入力】吸収量・排出量算定シート!$H220+(T$17-$M$17),幹材積成長量!$Y$7:$Y$148,0),MATCH($G220,幹材積成長量!$Y$7:$AA$7,0)),INDEX(幹材積成長量!$V$7:$X$148,MATCH(【入力】吸収量・排出量算定シート!$H220+(T$17-$M$17),幹材積成長量!$V$7:$V$148,0),MATCH($G220,幹材積成長量!$V$7:$X$7,0)))),0)</f>
        <v>0</v>
      </c>
      <c r="U220" s="187">
        <f>IFERROR(IF($F220="地位Ⅰ",INDEX(幹材積成長量!$S$7:$U$148,MATCH(【入力】吸収量・排出量算定シート!$H220+(U$17-$M$17),幹材積成長量!$S$7:$S$148,0),MATCH($G220,幹材積成長量!$S$7:$U$7,0)),IF($F220="地位Ⅲ",INDEX(幹材積成長量!$Y$7:$AA$148,MATCH(【入力】吸収量・排出量算定シート!$H220+(U$17-$M$17),幹材積成長量!$Y$7:$Y$148,0),MATCH($G220,幹材積成長量!$Y$7:$AA$7,0)),INDEX(幹材積成長量!$V$7:$X$148,MATCH(【入力】吸収量・排出量算定シート!$H220+(U$17-$M$17),幹材積成長量!$V$7:$V$148,0),MATCH($G220,幹材積成長量!$V$7:$X$7,0)))),0)</f>
        <v>0</v>
      </c>
      <c r="V220" s="187">
        <f>IFERROR(IF($F220="地位Ⅰ",INDEX(幹材積成長量!$S$7:$U$148,MATCH(【入力】吸収量・排出量算定シート!$H220+(V$17-$M$17),幹材積成長量!$S$7:$S$148,0),MATCH($G220,幹材積成長量!$S$7:$U$7,0)),IF($F220="地位Ⅲ",INDEX(幹材積成長量!$Y$7:$AA$148,MATCH(【入力】吸収量・排出量算定シート!$H220+(V$17-$M$17),幹材積成長量!$Y$7:$Y$148,0),MATCH($G220,幹材積成長量!$Y$7:$AA$7,0)),INDEX(幹材積成長量!$V$7:$X$148,MATCH(【入力】吸収量・排出量算定シート!$H220+(V$17-$M$17),幹材積成長量!$V$7:$V$148,0),MATCH($G220,幹材積成長量!$V$7:$X$7,0)))),0)</f>
        <v>0</v>
      </c>
      <c r="W220" s="187">
        <f>IFERROR(IF($F220="地位Ⅰ",INDEX(幹材積成長量!$S$7:$U$148,MATCH(【入力】吸収量・排出量算定シート!$H220+(W$17-$M$17),幹材積成長量!$S$7:$S$148,0),MATCH($G220,幹材積成長量!$S$7:$U$7,0)),IF($F220="地位Ⅲ",INDEX(幹材積成長量!$Y$7:$AA$148,MATCH(【入力】吸収量・排出量算定シート!$H220+(W$17-$M$17),幹材積成長量!$Y$7:$Y$148,0),MATCH($G220,幹材積成長量!$Y$7:$AA$7,0)),INDEX(幹材積成長量!$V$7:$X$148,MATCH(【入力】吸収量・排出量算定シート!$H220+(W$17-$M$17),幹材積成長量!$V$7:$V$148,0),MATCH($G220,幹材積成長量!$V$7:$X$7,0)))),0)</f>
        <v>0</v>
      </c>
      <c r="X220" s="187">
        <f>IFERROR(IF($F220="地位Ⅰ",INDEX(幹材積成長量!$S$7:$U$148,MATCH(【入力】吸収量・排出量算定シート!$H220+(X$17-$M$17),幹材積成長量!$S$7:$S$148,0),MATCH($G220,幹材積成長量!$S$7:$U$7,0)),IF($F220="地位Ⅲ",INDEX(幹材積成長量!$Y$7:$AA$148,MATCH(【入力】吸収量・排出量算定シート!$H220+(X$17-$M$17),幹材積成長量!$Y$7:$Y$148,0),MATCH($G220,幹材積成長量!$Y$7:$AA$7,0)),INDEX(幹材積成長量!$V$7:$X$148,MATCH(【入力】吸収量・排出量算定シート!$H220+(X$17-$M$17),幹材積成長量!$V$7:$V$148,0),MATCH($G220,幹材積成長量!$V$7:$X$7,0)))),0)</f>
        <v>0</v>
      </c>
      <c r="Y220" s="187">
        <f>IFERROR(IF($F220="地位Ⅰ",INDEX(幹材積成長量!$S$7:$U$148,MATCH(【入力】吸収量・排出量算定シート!$H220+(Y$17-$M$17),幹材積成長量!$S$7:$S$148,0),MATCH($G220,幹材積成長量!$S$7:$U$7,0)),IF($F220="地位Ⅲ",INDEX(幹材積成長量!$Y$7:$AA$148,MATCH(【入力】吸収量・排出量算定シート!$H220+(Y$17-$M$17),幹材積成長量!$Y$7:$Y$148,0),MATCH($G220,幹材積成長量!$Y$7:$AA$7,0)),INDEX(幹材積成長量!$V$7:$X$148,MATCH(【入力】吸収量・排出量算定シート!$H220+(Y$17-$M$17),幹材積成長量!$V$7:$V$148,0),MATCH($G220,幹材積成長量!$V$7:$X$7,0)))),0)</f>
        <v>0</v>
      </c>
      <c r="Z220" s="187">
        <f>IFERROR(IF($F220="地位Ⅰ",INDEX(幹材積成長量!$S$7:$U$148,MATCH(【入力】吸収量・排出量算定シート!$H220+(Z$17-$M$17),幹材積成長量!$S$7:$S$148,0),MATCH($G220,幹材積成長量!$S$7:$U$7,0)),IF($F220="地位Ⅲ",INDEX(幹材積成長量!$Y$7:$AA$148,MATCH(【入力】吸収量・排出量算定シート!$H220+(Z$17-$M$17),幹材積成長量!$Y$7:$Y$148,0),MATCH($G220,幹材積成長量!$Y$7:$AA$7,0)),INDEX(幹材積成長量!$V$7:$X$148,MATCH(【入力】吸収量・排出量算定シート!$H220+(Z$17-$M$17),幹材積成長量!$V$7:$V$148,0),MATCH($G220,幹材積成長量!$V$7:$X$7,0)))),0)</f>
        <v>0</v>
      </c>
      <c r="AA220" s="187">
        <f>IFERROR(IF($F220="地位Ⅰ",INDEX(幹材積成長量!$S$7:$U$148,MATCH(【入力】吸収量・排出量算定シート!$H220+(AA$17-$M$17),幹材積成長量!$S$7:$S$148,0),MATCH($G220,幹材積成長量!$S$7:$U$7,0)),IF($F220="地位Ⅲ",INDEX(幹材積成長量!$Y$7:$AA$148,MATCH(【入力】吸収量・排出量算定シート!$H220+(AA$17-$M$17),幹材積成長量!$Y$7:$Y$148,0),MATCH($G220,幹材積成長量!$Y$7:$AA$7,0)),INDEX(幹材積成長量!$V$7:$X$148,MATCH(【入力】吸収量・排出量算定シート!$H220+(AA$17-$M$17),幹材積成長量!$V$7:$V$148,0),MATCH($G220,幹材積成長量!$V$7:$X$7,0)))),0)</f>
        <v>0</v>
      </c>
      <c r="AB220" s="187">
        <f>IFERROR(IF($F220="地位Ⅰ",INDEX(幹材積成長量!$S$7:$U$148,MATCH(【入力】吸収量・排出量算定シート!$H220+(AB$17-$M$17),幹材積成長量!$S$7:$S$148,0),MATCH($G220,幹材積成長量!$S$7:$U$7,0)),IF($F220="地位Ⅲ",INDEX(幹材積成長量!$Y$7:$AA$148,MATCH(【入力】吸収量・排出量算定シート!$H220+(AB$17-$M$17),幹材積成長量!$Y$7:$Y$148,0),MATCH($G220,幹材積成長量!$Y$7:$AA$7,0)),INDEX(幹材積成長量!$V$7:$X$148,MATCH(【入力】吸収量・排出量算定シート!$H220+(AB$17-$M$17),幹材積成長量!$V$7:$V$148,0),MATCH($G220,幹材積成長量!$V$7:$X$7,0)))),0)</f>
        <v>0</v>
      </c>
      <c r="AC220" s="187">
        <f>IFERROR(IF($F220="地位Ⅰ",INDEX(幹材積成長量!$S$7:$U$148,MATCH(【入力】吸収量・排出量算定シート!$H220+(AC$17-$M$17),幹材積成長量!$S$7:$S$148,0),MATCH($G220,幹材積成長量!$S$7:$U$7,0)),IF($F220="地位Ⅲ",INDEX(幹材積成長量!$Y$7:$AA$148,MATCH(【入力】吸収量・排出量算定シート!$H220+(AC$17-$M$17),幹材積成長量!$Y$7:$Y$148,0),MATCH($G220,幹材積成長量!$Y$7:$AA$7,0)),INDEX(幹材積成長量!$V$7:$X$148,MATCH(【入力】吸収量・排出量算定シート!$H220+(AC$17-$M$17),幹材積成長量!$V$7:$V$148,0),MATCH($G220,幹材積成長量!$V$7:$X$7,0)))),0)</f>
        <v>0</v>
      </c>
      <c r="AD220" s="2">
        <f>IFERROR(INDEX('BEF（拡大係数）'!$A$4:$AO$154,MATCH(【入力】吸収量・排出量算定シート!$H220,'BEF（拡大係数）'!$A$4:$A$154,0),MATCH($G220,'BEF（拡大係数）'!$A$4:$AO$4,0)),0)</f>
        <v>0</v>
      </c>
      <c r="AE220" s="2">
        <f>IFERROR(INDEX('BEF（拡大係数）'!$A$4:$AO$154,MATCH(【入力】吸収量・排出量算定シート!$H220,'BEF（拡大係数）'!$A$4:$A$154,0),MATCH($G220,'BEF（拡大係数）'!$A$4:$AO$4,0)),0)</f>
        <v>0</v>
      </c>
      <c r="AF220" s="2">
        <f>IFERROR(INDEX('BEF（拡大係数）'!$A$4:$AO$154,MATCH(【入力】吸収量・排出量算定シート!$H220,'BEF（拡大係数）'!$A$4:$A$154,0),MATCH($G220,'BEF（拡大係数）'!$A$4:$AO$4,0)),0)</f>
        <v>0</v>
      </c>
      <c r="AG220" s="2">
        <f>IFERROR(INDEX('BEF（拡大係数）'!$A$4:$AO$154,MATCH(【入力】吸収量・排出量算定シート!$H220,'BEF（拡大係数）'!$A$4:$A$154,0),MATCH($G220,'BEF（拡大係数）'!$A$4:$AO$4,0)),0)</f>
        <v>0</v>
      </c>
      <c r="AH220" s="2">
        <f>IFERROR(INDEX('BEF（拡大係数）'!$A$4:$AO$154,MATCH(【入力】吸収量・排出量算定シート!$H220,'BEF（拡大係数）'!$A$4:$A$154,0),MATCH($G220,'BEF（拡大係数）'!$A$4:$AO$4,0)),0)</f>
        <v>0</v>
      </c>
      <c r="AI220" s="2">
        <f>IFERROR(INDEX('BEF（拡大係数）'!$A$4:$AO$154,MATCH(【入力】吸収量・排出量算定シート!$H220,'BEF（拡大係数）'!$A$4:$A$154,0),MATCH($G220,'BEF（拡大係数）'!$A$4:$AO$4,0)),0)</f>
        <v>0</v>
      </c>
      <c r="AJ220" s="2">
        <f>IFERROR(INDEX('BEF（拡大係数）'!$A$4:$AO$154,MATCH(【入力】吸収量・排出量算定シート!$H220,'BEF（拡大係数）'!$A$4:$A$154,0),MATCH($G220,'BEF（拡大係数）'!$A$4:$AO$4,0)),0)</f>
        <v>0</v>
      </c>
      <c r="AK220" s="2">
        <f>IFERROR(INDEX('BEF（拡大係数）'!$A$4:$AO$154,MATCH(【入力】吸収量・排出量算定シート!$H220,'BEF（拡大係数）'!$A$4:$A$154,0),MATCH($G220,'BEF（拡大係数）'!$A$4:$AO$4,0)),0)</f>
        <v>0</v>
      </c>
      <c r="AL220" s="2">
        <f>IFERROR(INDEX('BEF（拡大係数）'!$A$4:$AO$154,MATCH(【入力】吸収量・排出量算定シート!$H220,'BEF（拡大係数）'!$A$4:$A$154,0),MATCH($G220,'BEF（拡大係数）'!$A$4:$AO$4,0)),0)</f>
        <v>0</v>
      </c>
      <c r="AM220" s="2">
        <f>IFERROR(INDEX('BEF（拡大係数）'!$A$4:$AO$154,MATCH(【入力】吸収量・排出量算定シート!$H220,'BEF（拡大係数）'!$A$4:$A$154,0),MATCH($G220,'BEF（拡大係数）'!$A$4:$AO$4,0)),0)</f>
        <v>0</v>
      </c>
      <c r="AN220" s="2">
        <f>IFERROR(INDEX('BEF（拡大係数）'!$A$4:$AO$154,MATCH(【入力】吸収量・排出量算定シート!$H220,'BEF（拡大係数）'!$A$4:$A$154,0),MATCH($G220,'BEF（拡大係数）'!$A$4:$AO$4,0)),0)</f>
        <v>0</v>
      </c>
      <c r="AO220" s="2">
        <f>IFERROR(INDEX('BEF（拡大係数）'!$A$4:$AO$154,MATCH(【入力】吸収量・排出量算定シート!$H220,'BEF（拡大係数）'!$A$4:$A$154,0),MATCH($G220,'BEF（拡大係数）'!$A$4:$AO$4,0)),0)</f>
        <v>0</v>
      </c>
      <c r="AP220" s="2">
        <f>IFERROR(INDEX('BEF（拡大係数）'!$A$4:$AO$154,MATCH(【入力】吸収量・排出量算定シート!$H220,'BEF（拡大係数）'!$A$4:$A$154,0),MATCH($G220,'BEF（拡大係数）'!$A$4:$AO$4,0)),0)</f>
        <v>0</v>
      </c>
      <c r="AQ220" s="2">
        <f>IFERROR(INDEX('BEF（拡大係数）'!$A$4:$AO$154,MATCH(【入力】吸収量・排出量算定シート!$H220,'BEF（拡大係数）'!$A$4:$A$154,0),MATCH($G220,'BEF（拡大係数）'!$A$4:$AO$4,0)),0)</f>
        <v>0</v>
      </c>
      <c r="AR220" s="2">
        <f>IFERROR(INDEX('BEF（拡大係数）'!$A$4:$AO$154,MATCH(【入力】吸収量・排出量算定シート!$H220,'BEF（拡大係数）'!$A$4:$A$154,0),MATCH($G220,'BEF（拡大係数）'!$A$4:$AO$4,0)),0)</f>
        <v>0</v>
      </c>
      <c r="AS220" s="2">
        <f>IFERROR(INDEX('BEF（拡大係数）'!$A$4:$AO$154,MATCH(【入力】吸収量・排出量算定シート!$H220,'BEF（拡大係数）'!$A$4:$A$154,0),MATCH($G220,'BEF（拡大係数）'!$A$4:$AO$4,0)),0)</f>
        <v>0</v>
      </c>
      <c r="AT220" s="2">
        <f>IFERROR(INDEX('BEF（拡大係数）'!$A$4:$AO$154,MATCH(【入力】吸収量・排出量算定シート!$H220,'BEF（拡大係数）'!$A$4:$A$154,0),MATCH($G220,'BEF（拡大係数）'!$A$4:$AO$4,0)),0)</f>
        <v>0</v>
      </c>
      <c r="AU220" s="2">
        <f>IFERROR(VLOOKUP($G220,パラメータ_オリジナル!$B$6:$G$45,4,FALSE),0)</f>
        <v>0</v>
      </c>
      <c r="AV220" s="2">
        <f>IFERROR(VLOOKUP($G220,パラメータ_オリジナル!$B$6:$G$45,5,FALSE),0)</f>
        <v>0</v>
      </c>
      <c r="AW220" s="2">
        <f>IFERROR(VLOOKUP($G220,パラメータ_オリジナル!$B$6:$G$45,6,FALSE),0)</f>
        <v>0</v>
      </c>
      <c r="AX220" s="125">
        <f t="shared" si="318"/>
        <v>0</v>
      </c>
      <c r="AY220" s="125">
        <f t="shared" si="319"/>
        <v>0</v>
      </c>
      <c r="AZ220" s="125">
        <f t="shared" si="320"/>
        <v>0</v>
      </c>
      <c r="BA220" s="125">
        <f t="shared" si="321"/>
        <v>0</v>
      </c>
      <c r="BB220" s="125">
        <f t="shared" si="322"/>
        <v>0</v>
      </c>
      <c r="BC220" s="125">
        <f t="shared" si="323"/>
        <v>0</v>
      </c>
      <c r="BD220" s="125">
        <f t="shared" si="324"/>
        <v>0</v>
      </c>
      <c r="BE220" s="125">
        <f t="shared" si="325"/>
        <v>0</v>
      </c>
      <c r="BF220" s="125">
        <f t="shared" si="326"/>
        <v>0</v>
      </c>
      <c r="BG220" s="125">
        <f t="shared" si="327"/>
        <v>0</v>
      </c>
      <c r="BH220" s="125">
        <f t="shared" si="328"/>
        <v>0</v>
      </c>
      <c r="BI220" s="125">
        <f t="shared" si="329"/>
        <v>0</v>
      </c>
      <c r="BJ220" s="125">
        <f t="shared" si="330"/>
        <v>0</v>
      </c>
      <c r="BK220" s="125">
        <f t="shared" si="331"/>
        <v>0</v>
      </c>
      <c r="BL220" s="125">
        <f t="shared" si="332"/>
        <v>0</v>
      </c>
      <c r="BM220" s="125">
        <f t="shared" si="333"/>
        <v>0</v>
      </c>
      <c r="BN220" s="125">
        <f t="shared" si="334"/>
        <v>0</v>
      </c>
      <c r="BO220" s="125">
        <f t="shared" si="335"/>
        <v>0</v>
      </c>
      <c r="BP220" s="125">
        <f t="shared" si="336"/>
        <v>0</v>
      </c>
      <c r="BQ220" s="125">
        <f t="shared" si="337"/>
        <v>0</v>
      </c>
      <c r="BR220" s="125">
        <f t="shared" si="338"/>
        <v>0</v>
      </c>
      <c r="BS220" s="125">
        <f t="shared" si="339"/>
        <v>0</v>
      </c>
      <c r="BT220" s="125">
        <f t="shared" si="340"/>
        <v>0</v>
      </c>
      <c r="BU220" s="125">
        <f t="shared" si="341"/>
        <v>0</v>
      </c>
      <c r="BV220" s="125">
        <f t="shared" si="342"/>
        <v>0</v>
      </c>
      <c r="BW220" s="125">
        <f t="shared" si="343"/>
        <v>0</v>
      </c>
      <c r="BX220" s="125">
        <f t="shared" si="344"/>
        <v>0</v>
      </c>
      <c r="BY220" s="125">
        <f t="shared" si="345"/>
        <v>0</v>
      </c>
      <c r="BZ220" s="125">
        <f t="shared" si="346"/>
        <v>0</v>
      </c>
      <c r="CA220" s="125">
        <f t="shared" si="347"/>
        <v>0</v>
      </c>
      <c r="CB220" s="125">
        <f t="shared" si="348"/>
        <v>0</v>
      </c>
      <c r="CC220" s="125">
        <f t="shared" si="349"/>
        <v>0</v>
      </c>
      <c r="CD220" s="125">
        <f t="shared" si="350"/>
        <v>0</v>
      </c>
      <c r="CE220" s="125">
        <f t="shared" si="351"/>
        <v>0</v>
      </c>
      <c r="CF220" s="2">
        <f>IFERROR(IF($F220="地位Ⅰ",INDEX(幹材積成長量!$I$7:$K$148,MATCH((【入力】吸収量・排出量算定シート!$H220+(【入力】吸収量・排出量算定シート!CF$17-【入力】吸収量・排出量算定シート!$CF$17)),幹材積成長量!$I$7:$I$148,0),MATCH(【入力】吸収量・排出量算定シート!$G220,幹材積成長量!$I$7:$K$7,0)),IF($F220="地位Ⅲ",INDEX(幹材積成長量!$O$7:$Q$148,MATCH((【入力】吸収量・排出量算定シート!$H220+(【入力】吸収量・排出量算定シート!CF$17-【入力】吸収量・排出量算定シート!$CF$17)),幹材積成長量!$O$7:$O$148,0),MATCH(【入力】吸収量・排出量算定シート!$G220,幹材積成長量!$O$7:$Q$7,0)),INDEX(幹材積成長量!$L$7:$N$148,MATCH((【入力】吸収量・排出量算定シート!$H220+(【入力】吸収量・排出量算定シート!CF$17-【入力】吸収量・排出量算定シート!$CF$17)),幹材積成長量!$L$7:$L$148,0),MATCH(【入力】吸収量・排出量算定シート!$G220,幹材積成長量!$L$7:$N$7,0)))),0)</f>
        <v>0</v>
      </c>
      <c r="CG220" s="2">
        <f>IFERROR(IF($F220="地位Ⅰ",INDEX(幹材積成長量!$I$7:$K$148,MATCH((【入力】吸収量・排出量算定シート!$H220+(【入力】吸収量・排出量算定シート!CG$17-【入力】吸収量・排出量算定シート!$CF$17)),幹材積成長量!$I$7:$I$148,0),MATCH(【入力】吸収量・排出量算定シート!$G220,幹材積成長量!$I$7:$K$7,0)),IF($F220="地位Ⅲ",INDEX(幹材積成長量!$O$7:$Q$148,MATCH((【入力】吸収量・排出量算定シート!$H220+(【入力】吸収量・排出量算定シート!CG$17-【入力】吸収量・排出量算定シート!$CF$17)),幹材積成長量!$O$7:$O$148,0),MATCH(【入力】吸収量・排出量算定シート!$G220,幹材積成長量!$O$7:$Q$7,0)),INDEX(幹材積成長量!$L$7:$N$148,MATCH((【入力】吸収量・排出量算定シート!$H220+(【入力】吸収量・排出量算定シート!CG$17-【入力】吸収量・排出量算定シート!$CF$17)),幹材積成長量!$L$7:$L$148,0),MATCH(【入力】吸収量・排出量算定シート!$G220,幹材積成長量!$L$7:$N$7,0)))),0)</f>
        <v>0</v>
      </c>
      <c r="CH220" s="2">
        <f>IFERROR(IF($F220="地位Ⅰ",INDEX(幹材積成長量!$I$7:$K$148,MATCH((【入力】吸収量・排出量算定シート!$H220+(【入力】吸収量・排出量算定シート!CH$17-【入力】吸収量・排出量算定シート!$CF$17)),幹材積成長量!$I$7:$I$148,0),MATCH(【入力】吸収量・排出量算定シート!$G220,幹材積成長量!$I$7:$K$7,0)),IF($F220="地位Ⅲ",INDEX(幹材積成長量!$O$7:$Q$148,MATCH((【入力】吸収量・排出量算定シート!$H220+(【入力】吸収量・排出量算定シート!CH$17-【入力】吸収量・排出量算定シート!$CF$17)),幹材積成長量!$O$7:$O$148,0),MATCH(【入力】吸収量・排出量算定シート!$G220,幹材積成長量!$O$7:$Q$7,0)),INDEX(幹材積成長量!$L$7:$N$148,MATCH((【入力】吸収量・排出量算定シート!$H220+(【入力】吸収量・排出量算定シート!CH$17-【入力】吸収量・排出量算定シート!$CF$17)),幹材積成長量!$L$7:$L$148,0),MATCH(【入力】吸収量・排出量算定シート!$G220,幹材積成長量!$L$7:$N$7,0)))),0)</f>
        <v>0</v>
      </c>
      <c r="CI220" s="2">
        <f>IFERROR(IF($F220="地位Ⅰ",INDEX(幹材積成長量!$I$7:$K$148,MATCH((【入力】吸収量・排出量算定シート!$H220+(【入力】吸収量・排出量算定シート!CI$17-【入力】吸収量・排出量算定シート!$CF$17)),幹材積成長量!$I$7:$I$148,0),MATCH(【入力】吸収量・排出量算定シート!$G220,幹材積成長量!$I$7:$K$7,0)),IF($F220="地位Ⅲ",INDEX(幹材積成長量!$O$7:$Q$148,MATCH((【入力】吸収量・排出量算定シート!$H220+(【入力】吸収量・排出量算定シート!CI$17-【入力】吸収量・排出量算定シート!$CF$17)),幹材積成長量!$O$7:$O$148,0),MATCH(【入力】吸収量・排出量算定シート!$G220,幹材積成長量!$O$7:$Q$7,0)),INDEX(幹材積成長量!$L$7:$N$148,MATCH((【入力】吸収量・排出量算定シート!$H220+(【入力】吸収量・排出量算定シート!CI$17-【入力】吸収量・排出量算定シート!$CF$17)),幹材積成長量!$L$7:$L$148,0),MATCH(【入力】吸収量・排出量算定シート!$G220,幹材積成長量!$L$7:$N$7,0)))),0)</f>
        <v>0</v>
      </c>
      <c r="CJ220" s="2">
        <f>IFERROR(IF($F220="地位Ⅰ",INDEX(幹材積成長量!$I$7:$K$148,MATCH((【入力】吸収量・排出量算定シート!$H220+(【入力】吸収量・排出量算定シート!CJ$17-【入力】吸収量・排出量算定シート!$CF$17)),幹材積成長量!$I$7:$I$148,0),MATCH(【入力】吸収量・排出量算定シート!$G220,幹材積成長量!$I$7:$K$7,0)),IF($F220="地位Ⅲ",INDEX(幹材積成長量!$O$7:$Q$148,MATCH((【入力】吸収量・排出量算定シート!$H220+(【入力】吸収量・排出量算定シート!CJ$17-【入力】吸収量・排出量算定シート!$CF$17)),幹材積成長量!$O$7:$O$148,0),MATCH(【入力】吸収量・排出量算定シート!$G220,幹材積成長量!$O$7:$Q$7,0)),INDEX(幹材積成長量!$L$7:$N$148,MATCH((【入力】吸収量・排出量算定シート!$H220+(【入力】吸収量・排出量算定シート!CJ$17-【入力】吸収量・排出量算定シート!$CF$17)),幹材積成長量!$L$7:$L$148,0),MATCH(【入力】吸収量・排出量算定シート!$G220,幹材積成長量!$L$7:$N$7,0)))),0)</f>
        <v>0</v>
      </c>
      <c r="CK220" s="2">
        <f>IFERROR(IF($F220="地位Ⅰ",INDEX(幹材積成長量!$I$7:$K$148,MATCH((【入力】吸収量・排出量算定シート!$H220+(【入力】吸収量・排出量算定シート!CK$17-【入力】吸収量・排出量算定シート!$CF$17)),幹材積成長量!$I$7:$I$148,0),MATCH(【入力】吸収量・排出量算定シート!$G220,幹材積成長量!$I$7:$K$7,0)),IF($F220="地位Ⅲ",INDEX(幹材積成長量!$O$7:$Q$148,MATCH((【入力】吸収量・排出量算定シート!$H220+(【入力】吸収量・排出量算定シート!CK$17-【入力】吸収量・排出量算定シート!$CF$17)),幹材積成長量!$O$7:$O$148,0),MATCH(【入力】吸収量・排出量算定シート!$G220,幹材積成長量!$O$7:$Q$7,0)),INDEX(幹材積成長量!$L$7:$N$148,MATCH((【入力】吸収量・排出量算定シート!$H220+(【入力】吸収量・排出量算定シート!CK$17-【入力】吸収量・排出量算定シート!$CF$17)),幹材積成長量!$L$7:$L$148,0),MATCH(【入力】吸収量・排出量算定シート!$G220,幹材積成長量!$L$7:$N$7,0)))),0)</f>
        <v>0</v>
      </c>
      <c r="CL220" s="2">
        <f>IFERROR(IF($F220="地位Ⅰ",INDEX(幹材積成長量!$I$7:$K$148,MATCH((【入力】吸収量・排出量算定シート!$H220+(【入力】吸収量・排出量算定シート!CL$17-【入力】吸収量・排出量算定シート!$CF$17)),幹材積成長量!$I$7:$I$148,0),MATCH(【入力】吸収量・排出量算定シート!$G220,幹材積成長量!$I$7:$K$7,0)),IF($F220="地位Ⅲ",INDEX(幹材積成長量!$O$7:$Q$148,MATCH((【入力】吸収量・排出量算定シート!$H220+(【入力】吸収量・排出量算定シート!CL$17-【入力】吸収量・排出量算定シート!$CF$17)),幹材積成長量!$O$7:$O$148,0),MATCH(【入力】吸収量・排出量算定シート!$G220,幹材積成長量!$O$7:$Q$7,0)),INDEX(幹材積成長量!$L$7:$N$148,MATCH((【入力】吸収量・排出量算定シート!$H220+(【入力】吸収量・排出量算定シート!CL$17-【入力】吸収量・排出量算定シート!$CF$17)),幹材積成長量!$L$7:$L$148,0),MATCH(【入力】吸収量・排出量算定シート!$G220,幹材積成長量!$L$7:$N$7,0)))),0)</f>
        <v>0</v>
      </c>
      <c r="CM220" s="2">
        <f>IFERROR(IF($F220="地位Ⅰ",INDEX(幹材積成長量!$I$7:$K$148,MATCH((【入力】吸収量・排出量算定シート!$H220+(【入力】吸収量・排出量算定シート!CM$17-【入力】吸収量・排出量算定シート!$CF$17)),幹材積成長量!$I$7:$I$148,0),MATCH(【入力】吸収量・排出量算定シート!$G220,幹材積成長量!$I$7:$K$7,0)),IF($F220="地位Ⅲ",INDEX(幹材積成長量!$O$7:$Q$148,MATCH((【入力】吸収量・排出量算定シート!$H220+(【入力】吸収量・排出量算定シート!CM$17-【入力】吸収量・排出量算定シート!$CF$17)),幹材積成長量!$O$7:$O$148,0),MATCH(【入力】吸収量・排出量算定シート!$G220,幹材積成長量!$O$7:$Q$7,0)),INDEX(幹材積成長量!$L$7:$N$148,MATCH((【入力】吸収量・排出量算定シート!$H220+(【入力】吸収量・排出量算定シート!CM$17-【入力】吸収量・排出量算定シート!$CF$17)),幹材積成長量!$L$7:$L$148,0),MATCH(【入力】吸収量・排出量算定シート!$G220,幹材積成長量!$L$7:$N$7,0)))),0)</f>
        <v>0</v>
      </c>
      <c r="CN220" s="2">
        <f>IFERROR(IF($F220="地位Ⅰ",INDEX(幹材積成長量!$I$7:$K$148,MATCH((【入力】吸収量・排出量算定シート!$H220+(【入力】吸収量・排出量算定シート!CN$17-【入力】吸収量・排出量算定シート!$CF$17)),幹材積成長量!$I$7:$I$148,0),MATCH(【入力】吸収量・排出量算定シート!$G220,幹材積成長量!$I$7:$K$7,0)),IF($F220="地位Ⅲ",INDEX(幹材積成長量!$O$7:$Q$148,MATCH((【入力】吸収量・排出量算定シート!$H220+(【入力】吸収量・排出量算定シート!CN$17-【入力】吸収量・排出量算定シート!$CF$17)),幹材積成長量!$O$7:$O$148,0),MATCH(【入力】吸収量・排出量算定シート!$G220,幹材積成長量!$O$7:$Q$7,0)),INDEX(幹材積成長量!$L$7:$N$148,MATCH((【入力】吸収量・排出量算定シート!$H220+(【入力】吸収量・排出量算定シート!CN$17-【入力】吸収量・排出量算定シート!$CF$17)),幹材積成長量!$L$7:$L$148,0),MATCH(【入力】吸収量・排出量算定シート!$G220,幹材積成長量!$L$7:$N$7,0)))),0)</f>
        <v>0</v>
      </c>
      <c r="CO220" s="2">
        <f>IFERROR(IF($F220="地位Ⅰ",INDEX(幹材積成長量!$I$7:$K$148,MATCH((【入力】吸収量・排出量算定シート!$H220+(【入力】吸収量・排出量算定シート!CO$17-【入力】吸収量・排出量算定シート!$CF$17)),幹材積成長量!$I$7:$I$148,0),MATCH(【入力】吸収量・排出量算定シート!$G220,幹材積成長量!$I$7:$K$7,0)),IF($F220="地位Ⅲ",INDEX(幹材積成長量!$O$7:$Q$148,MATCH((【入力】吸収量・排出量算定シート!$H220+(【入力】吸収量・排出量算定シート!CO$17-【入力】吸収量・排出量算定シート!$CF$17)),幹材積成長量!$O$7:$O$148,0),MATCH(【入力】吸収量・排出量算定シート!$G220,幹材積成長量!$O$7:$Q$7,0)),INDEX(幹材積成長量!$L$7:$N$148,MATCH((【入力】吸収量・排出量算定シート!$H220+(【入力】吸収量・排出量算定シート!CO$17-【入力】吸収量・排出量算定シート!$CF$17)),幹材積成長量!$L$7:$L$148,0),MATCH(【入力】吸収量・排出量算定シート!$G220,幹材積成長量!$L$7:$N$7,0)))),0)</f>
        <v>0</v>
      </c>
      <c r="CP220" s="2">
        <f>IFERROR(IF($F220="地位Ⅰ",INDEX(幹材積成長量!$I$7:$K$148,MATCH((【入力】吸収量・排出量算定シート!$H220+(【入力】吸収量・排出量算定シート!CP$17-【入力】吸収量・排出量算定シート!$CF$17)),幹材積成長量!$I$7:$I$148,0),MATCH(【入力】吸収量・排出量算定シート!$G220,幹材積成長量!$I$7:$K$7,0)),IF($F220="地位Ⅲ",INDEX(幹材積成長量!$O$7:$Q$148,MATCH((【入力】吸収量・排出量算定シート!$H220+(【入力】吸収量・排出量算定シート!CP$17-【入力】吸収量・排出量算定シート!$CF$17)),幹材積成長量!$O$7:$O$148,0),MATCH(【入力】吸収量・排出量算定シート!$G220,幹材積成長量!$O$7:$Q$7,0)),INDEX(幹材積成長量!$L$7:$N$148,MATCH((【入力】吸収量・排出量算定シート!$H220+(【入力】吸収量・排出量算定シート!CP$17-【入力】吸収量・排出量算定シート!$CF$17)),幹材積成長量!$L$7:$L$148,0),MATCH(【入力】吸収量・排出量算定シート!$G220,幹材積成長量!$L$7:$N$7,0)))),0)</f>
        <v>0</v>
      </c>
      <c r="CQ220" s="2">
        <f>IFERROR(IF($F220="地位Ⅰ",INDEX(幹材積成長量!$I$7:$K$148,MATCH((【入力】吸収量・排出量算定シート!$H220+(【入力】吸収量・排出量算定シート!CQ$17-【入力】吸収量・排出量算定シート!$CF$17)),幹材積成長量!$I$7:$I$148,0),MATCH(【入力】吸収量・排出量算定シート!$G220,幹材積成長量!$I$7:$K$7,0)),IF($F220="地位Ⅲ",INDEX(幹材積成長量!$O$7:$Q$148,MATCH((【入力】吸収量・排出量算定シート!$H220+(【入力】吸収量・排出量算定シート!CQ$17-【入力】吸収量・排出量算定シート!$CF$17)),幹材積成長量!$O$7:$O$148,0),MATCH(【入力】吸収量・排出量算定シート!$G220,幹材積成長量!$O$7:$Q$7,0)),INDEX(幹材積成長量!$L$7:$N$148,MATCH((【入力】吸収量・排出量算定シート!$H220+(【入力】吸収量・排出量算定シート!CQ$17-【入力】吸収量・排出量算定シート!$CF$17)),幹材積成長量!$L$7:$L$148,0),MATCH(【入力】吸収量・排出量算定シート!$G220,幹材積成長量!$L$7:$N$7,0)))),0)</f>
        <v>0</v>
      </c>
      <c r="CR220" s="2">
        <f>IFERROR(IF($F220="地位Ⅰ",INDEX(幹材積成長量!$I$7:$K$148,MATCH((【入力】吸収量・排出量算定シート!$H220+(【入力】吸収量・排出量算定シート!CR$17-【入力】吸収量・排出量算定シート!$CF$17)),幹材積成長量!$I$7:$I$148,0),MATCH(【入力】吸収量・排出量算定シート!$G220,幹材積成長量!$I$7:$K$7,0)),IF($F220="地位Ⅲ",INDEX(幹材積成長量!$O$7:$Q$148,MATCH((【入力】吸収量・排出量算定シート!$H220+(【入力】吸収量・排出量算定シート!CR$17-【入力】吸収量・排出量算定シート!$CF$17)),幹材積成長量!$O$7:$O$148,0),MATCH(【入力】吸収量・排出量算定シート!$G220,幹材積成長量!$O$7:$Q$7,0)),INDEX(幹材積成長量!$L$7:$N$148,MATCH((【入力】吸収量・排出量算定シート!$H220+(【入力】吸収量・排出量算定シート!CR$17-【入力】吸収量・排出量算定シート!$CF$17)),幹材積成長量!$L$7:$L$148,0),MATCH(【入力】吸収量・排出量算定シート!$G220,幹材積成長量!$L$7:$N$7,0)))),0)</f>
        <v>0</v>
      </c>
      <c r="CS220" s="2">
        <f>IFERROR(IF($F220="地位Ⅰ",INDEX(幹材積成長量!$I$7:$K$148,MATCH((【入力】吸収量・排出量算定シート!$H220+(【入力】吸収量・排出量算定シート!CS$17-【入力】吸収量・排出量算定シート!$CF$17)),幹材積成長量!$I$7:$I$148,0),MATCH(【入力】吸収量・排出量算定シート!$G220,幹材積成長量!$I$7:$K$7,0)),IF($F220="地位Ⅲ",INDEX(幹材積成長量!$O$7:$Q$148,MATCH((【入力】吸収量・排出量算定シート!$H220+(【入力】吸収量・排出量算定シート!CS$17-【入力】吸収量・排出量算定シート!$CF$17)),幹材積成長量!$O$7:$O$148,0),MATCH(【入力】吸収量・排出量算定シート!$G220,幹材積成長量!$O$7:$Q$7,0)),INDEX(幹材積成長量!$L$7:$N$148,MATCH((【入力】吸収量・排出量算定シート!$H220+(【入力】吸収量・排出量算定シート!CS$17-【入力】吸収量・排出量算定シート!$CF$17)),幹材積成長量!$L$7:$L$148,0),MATCH(【入力】吸収量・排出量算定シート!$G220,幹材積成長量!$L$7:$N$7,0)))),0)</f>
        <v>0</v>
      </c>
      <c r="CT220" s="2">
        <f>IFERROR(IF($F220="地位Ⅰ",INDEX(幹材積成長量!$I$7:$K$148,MATCH((【入力】吸収量・排出量算定シート!$H220+(【入力】吸収量・排出量算定シート!CT$17-【入力】吸収量・排出量算定シート!$CF$17)),幹材積成長量!$I$7:$I$148,0),MATCH(【入力】吸収量・排出量算定シート!$G220,幹材積成長量!$I$7:$K$7,0)),IF($F220="地位Ⅲ",INDEX(幹材積成長量!$O$7:$Q$148,MATCH((【入力】吸収量・排出量算定シート!$H220+(【入力】吸収量・排出量算定シート!CT$17-【入力】吸収量・排出量算定シート!$CF$17)),幹材積成長量!$O$7:$O$148,0),MATCH(【入力】吸収量・排出量算定シート!$G220,幹材積成長量!$O$7:$Q$7,0)),INDEX(幹材積成長量!$L$7:$N$148,MATCH((【入力】吸収量・排出量算定シート!$H220+(【入力】吸収量・排出量算定シート!CT$17-【入力】吸収量・排出量算定シート!$CF$17)),幹材積成長量!$L$7:$L$148,0),MATCH(【入力】吸収量・排出量算定シート!$G220,幹材積成長量!$L$7:$N$7,0)))),0)</f>
        <v>0</v>
      </c>
      <c r="CU220" s="2">
        <f>IFERROR(IF($F220="地位Ⅰ",INDEX(幹材積成長量!$I$7:$K$148,MATCH((【入力】吸収量・排出量算定シート!$H220+(【入力】吸収量・排出量算定シート!CU$17-【入力】吸収量・排出量算定シート!$CF$17)),幹材積成長量!$I$7:$I$148,0),MATCH(【入力】吸収量・排出量算定シート!$G220,幹材積成長量!$I$7:$K$7,0)),IF($F220="地位Ⅲ",INDEX(幹材積成長量!$O$7:$Q$148,MATCH((【入力】吸収量・排出量算定シート!$H220+(【入力】吸収量・排出量算定シート!CU$17-【入力】吸収量・排出量算定シート!$CF$17)),幹材積成長量!$O$7:$O$148,0),MATCH(【入力】吸収量・排出量算定シート!$G220,幹材積成長量!$O$7:$Q$7,0)),INDEX(幹材積成長量!$L$7:$N$148,MATCH((【入力】吸収量・排出量算定シート!$H220+(【入力】吸収量・排出量算定シート!CU$17-【入力】吸収量・排出量算定シート!$CF$17)),幹材積成長量!$L$7:$L$148,0),MATCH(【入力】吸収量・排出量算定シート!$G220,幹材積成長量!$L$7:$N$7,0)))),0)</f>
        <v>0</v>
      </c>
      <c r="CV220" s="2">
        <f>IFERROR(IF($F220="地位Ⅰ",INDEX(幹材積成長量!$I$7:$K$148,MATCH((【入力】吸収量・排出量算定シート!$H220+(【入力】吸収量・排出量算定シート!CV$17-【入力】吸収量・排出量算定シート!$CF$17)),幹材積成長量!$I$7:$I$148,0),MATCH(【入力】吸収量・排出量算定シート!$G220,幹材積成長量!$I$7:$K$7,0)),IF($F220="地位Ⅲ",INDEX(幹材積成長量!$O$7:$Q$148,MATCH((【入力】吸収量・排出量算定シート!$H220+(【入力】吸収量・排出量算定シート!CV$17-【入力】吸収量・排出量算定シート!$CF$17)),幹材積成長量!$O$7:$O$148,0),MATCH(【入力】吸収量・排出量算定シート!$G220,幹材積成長量!$O$7:$Q$7,0)),INDEX(幹材積成長量!$L$7:$N$148,MATCH((【入力】吸収量・排出量算定シート!$H220+(【入力】吸収量・排出量算定シート!CV$17-【入力】吸収量・排出量算定シート!$CF$17)),幹材積成長量!$L$7:$L$148,0),MATCH(【入力】吸収量・排出量算定シート!$G220,幹材積成長量!$L$7:$N$7,0)))),0)</f>
        <v>0</v>
      </c>
      <c r="CW220" s="2">
        <f t="shared" si="352"/>
        <v>0</v>
      </c>
      <c r="CX220" s="2">
        <f t="shared" si="353"/>
        <v>0</v>
      </c>
      <c r="CY220" s="2">
        <f t="shared" si="354"/>
        <v>0</v>
      </c>
      <c r="CZ220" s="2">
        <f t="shared" si="355"/>
        <v>0</v>
      </c>
      <c r="DA220" s="2">
        <f t="shared" si="356"/>
        <v>0</v>
      </c>
      <c r="DB220" s="2">
        <f t="shared" si="357"/>
        <v>0</v>
      </c>
      <c r="DC220" s="2">
        <f t="shared" si="358"/>
        <v>0</v>
      </c>
      <c r="DD220" s="2">
        <f t="shared" si="359"/>
        <v>0</v>
      </c>
      <c r="DE220" s="2">
        <f t="shared" si="360"/>
        <v>0</v>
      </c>
      <c r="DF220" s="2">
        <f t="shared" si="361"/>
        <v>0</v>
      </c>
      <c r="DG220" s="2">
        <f t="shared" si="362"/>
        <v>0</v>
      </c>
      <c r="DH220" s="2">
        <f t="shared" si="363"/>
        <v>0</v>
      </c>
      <c r="DI220" s="2">
        <f t="shared" si="364"/>
        <v>0</v>
      </c>
      <c r="DJ220" s="2">
        <f t="shared" si="365"/>
        <v>0</v>
      </c>
      <c r="DK220" s="2">
        <f t="shared" si="366"/>
        <v>0</v>
      </c>
      <c r="DL220" s="2">
        <f t="shared" si="367"/>
        <v>0</v>
      </c>
      <c r="DM220" s="2">
        <f t="shared" si="368"/>
        <v>0</v>
      </c>
      <c r="DN220" s="187">
        <f>IFERROR(IF($F220="地位Ⅰ",INDEX(幹材積成長量!$AE$7:$AG$14,8,MATCH(【入力】吸収量・排出量算定シート!$G220,幹材積成長量!$AE$7:$AG$7,0)),IF($F220="地位Ⅲ",INDEX(幹材積成長量!$AK$7:$AM$14,8,MATCH(【入力】吸収量・排出量算定シート!$G220,幹材積成長量!$AK$7:$AM$7,0)),INDEX(幹材積成長量!$AH$7:$AJ$14,8,MATCH(【入力】吸収量・排出量算定シート!$G220,幹材積成長量!$AH$7:$AJ$7,0)))),0)</f>
        <v>0</v>
      </c>
      <c r="DO220" s="187">
        <f>IFERROR(IF($F220="地位Ⅰ",INDEX(幹材積成長量!$AE$7:$AG$14,8,MATCH(【入力】吸収量・排出量算定シート!$G220,幹材積成長量!$AE$7:$AG$7,0)),IF($F220="地位Ⅲ",INDEX(幹材積成長量!$AK$7:$AM$14,8,MATCH(【入力】吸収量・排出量算定シート!$G220,幹材積成長量!$AK$7:$AM$7,0)),INDEX(幹材積成長量!$AH$7:$AJ$14,8,MATCH(【入力】吸収量・排出量算定シート!$G220,幹材積成長量!$AH$7:$AJ$7,0)))),0)</f>
        <v>0</v>
      </c>
      <c r="DP220" s="187">
        <f>IFERROR(IF($F220="地位Ⅰ",INDEX(幹材積成長量!$AE$7:$AG$14,8,MATCH(【入力】吸収量・排出量算定シート!$G220,幹材積成長量!$AE$7:$AG$7,0)),IF($F220="地位Ⅲ",INDEX(幹材積成長量!$AK$7:$AM$14,8,MATCH(【入力】吸収量・排出量算定シート!$G220,幹材積成長量!$AK$7:$AM$7,0)),INDEX(幹材積成長量!$AH$7:$AJ$14,8,MATCH(【入力】吸収量・排出量算定シート!$G220,幹材積成長量!$AH$7:$AJ$7,0)))),0)</f>
        <v>0</v>
      </c>
      <c r="DQ220" s="187">
        <f>IFERROR(IF($F220="地位Ⅰ",INDEX(幹材積成長量!$AE$7:$AG$14,8,MATCH(【入力】吸収量・排出量算定シート!$G220,幹材積成長量!$AE$7:$AG$7,0)),IF($F220="地位Ⅲ",INDEX(幹材積成長量!$AK$7:$AM$14,8,MATCH(【入力】吸収量・排出量算定シート!$G220,幹材積成長量!$AK$7:$AM$7,0)),INDEX(幹材積成長量!$AH$7:$AJ$14,8,MATCH(【入力】吸収量・排出量算定シート!$G220,幹材積成長量!$AH$7:$AJ$7,0)))),0)</f>
        <v>0</v>
      </c>
      <c r="DR220" s="187">
        <f>IFERROR(IF($F220="地位Ⅰ",INDEX(幹材積成長量!$AE$7:$AG$14,8,MATCH(【入力】吸収量・排出量算定シート!$G220,幹材積成長量!$AE$7:$AG$7,0)),IF($F220="地位Ⅲ",INDEX(幹材積成長量!$AK$7:$AM$14,8,MATCH(【入力】吸収量・排出量算定シート!$G220,幹材積成長量!$AK$7:$AM$7,0)),INDEX(幹材積成長量!$AH$7:$AJ$14,8,MATCH(【入力】吸収量・排出量算定シート!$G220,幹材積成長量!$AH$7:$AJ$7,0)))),0)</f>
        <v>0</v>
      </c>
      <c r="DS220" s="187">
        <f>IFERROR(IF($F220="地位Ⅰ",INDEX(幹材積成長量!$AE$7:$AG$14,8,MATCH(【入力】吸収量・排出量算定シート!$G220,幹材積成長量!$AE$7:$AG$7,0)),IF($F220="地位Ⅲ",INDEX(幹材積成長量!$AK$7:$AM$14,8,MATCH(【入力】吸収量・排出量算定シート!$G220,幹材積成長量!$AK$7:$AM$7,0)),INDEX(幹材積成長量!$AH$7:$AJ$14,8,MATCH(【入力】吸収量・排出量算定シート!$G220,幹材積成長量!$AH$7:$AJ$7,0)))),0)</f>
        <v>0</v>
      </c>
      <c r="DT220" s="187">
        <f>IFERROR(IF($F220="地位Ⅰ",INDEX(幹材積成長量!$AE$7:$AG$14,8,MATCH(【入力】吸収量・排出量算定シート!$G220,幹材積成長量!$AE$7:$AG$7,0)),IF($F220="地位Ⅲ",INDEX(幹材積成長量!$AK$7:$AM$14,8,MATCH(【入力】吸収量・排出量算定シート!$G220,幹材積成長量!$AK$7:$AM$7,0)),INDEX(幹材積成長量!$AH$7:$AJ$14,8,MATCH(【入力】吸収量・排出量算定シート!$G220,幹材積成長量!$AH$7:$AJ$7,0)))),0)</f>
        <v>0</v>
      </c>
      <c r="DU220" s="187">
        <f>IFERROR(IF($F220="地位Ⅰ",INDEX(幹材積成長量!$AE$7:$AG$14,8,MATCH(【入力】吸収量・排出量算定シート!$G220,幹材積成長量!$AE$7:$AG$7,0)),IF($F220="地位Ⅲ",INDEX(幹材積成長量!$AK$7:$AM$14,8,MATCH(【入力】吸収量・排出量算定シート!$G220,幹材積成長量!$AK$7:$AM$7,0)),INDEX(幹材積成長量!$AH$7:$AJ$14,8,MATCH(【入力】吸収量・排出量算定シート!$G220,幹材積成長量!$AH$7:$AJ$7,0)))),0)</f>
        <v>0</v>
      </c>
      <c r="DV220" s="187">
        <f>IFERROR(IF($F220="地位Ⅰ",INDEX(幹材積成長量!$AE$7:$AG$14,8,MATCH(【入力】吸収量・排出量算定シート!$G220,幹材積成長量!$AE$7:$AG$7,0)),IF($F220="地位Ⅲ",INDEX(幹材積成長量!$AK$7:$AM$14,8,MATCH(【入力】吸収量・排出量算定シート!$G220,幹材積成長量!$AK$7:$AM$7,0)),INDEX(幹材積成長量!$AH$7:$AJ$14,8,MATCH(【入力】吸収量・排出量算定シート!$G220,幹材積成長量!$AH$7:$AJ$7,0)))),0)</f>
        <v>0</v>
      </c>
      <c r="DW220" s="187">
        <f>IFERROR(IF($F220="地位Ⅰ",INDEX(幹材積成長量!$AE$7:$AG$14,8,MATCH(【入力】吸収量・排出量算定シート!$G220,幹材積成長量!$AE$7:$AG$7,0)),IF($F220="地位Ⅲ",INDEX(幹材積成長量!$AK$7:$AM$14,8,MATCH(【入力】吸収量・排出量算定シート!$G220,幹材積成長量!$AK$7:$AM$7,0)),INDEX(幹材積成長量!$AH$7:$AJ$14,8,MATCH(【入力】吸収量・排出量算定シート!$G220,幹材積成長量!$AH$7:$AJ$7,0)))),0)</f>
        <v>0</v>
      </c>
      <c r="DX220" s="187">
        <f>IFERROR(IF($F220="地位Ⅰ",INDEX(幹材積成長量!$AE$7:$AG$14,8,MATCH(【入力】吸収量・排出量算定シート!$G220,幹材積成長量!$AE$7:$AG$7,0)),IF($F220="地位Ⅲ",INDEX(幹材積成長量!$AK$7:$AM$14,8,MATCH(【入力】吸収量・排出量算定シート!$G220,幹材積成長量!$AK$7:$AM$7,0)),INDEX(幹材積成長量!$AH$7:$AJ$14,8,MATCH(【入力】吸収量・排出量算定シート!$G220,幹材積成長量!$AH$7:$AJ$7,0)))),0)</f>
        <v>0</v>
      </c>
      <c r="DY220" s="187">
        <f>IFERROR(IF($F220="地位Ⅰ",INDEX(幹材積成長量!$AE$7:$AG$14,8,MATCH(【入力】吸収量・排出量算定シート!$G220,幹材積成長量!$AE$7:$AG$7,0)),IF($F220="地位Ⅲ",INDEX(幹材積成長量!$AK$7:$AM$14,8,MATCH(【入力】吸収量・排出量算定シート!$G220,幹材積成長量!$AK$7:$AM$7,0)),INDEX(幹材積成長量!$AH$7:$AJ$14,8,MATCH(【入力】吸収量・排出量算定シート!$G220,幹材積成長量!$AH$7:$AJ$7,0)))),0)</f>
        <v>0</v>
      </c>
      <c r="DZ220" s="187">
        <f>IFERROR(IF($F220="地位Ⅰ",INDEX(幹材積成長量!$AE$7:$AG$14,8,MATCH(【入力】吸収量・排出量算定シート!$G220,幹材積成長量!$AE$7:$AG$7,0)),IF($F220="地位Ⅲ",INDEX(幹材積成長量!$AK$7:$AM$14,8,MATCH(【入力】吸収量・排出量算定シート!$G220,幹材積成長量!$AK$7:$AM$7,0)),INDEX(幹材積成長量!$AH$7:$AJ$14,8,MATCH(【入力】吸収量・排出量算定シート!$G220,幹材積成長量!$AH$7:$AJ$7,0)))),0)</f>
        <v>0</v>
      </c>
      <c r="EA220" s="187">
        <f>IFERROR(IF($F220="地位Ⅰ",INDEX(幹材積成長量!$AE$7:$AG$14,8,MATCH(【入力】吸収量・排出量算定シート!$G220,幹材積成長量!$AE$7:$AG$7,0)),IF($F220="地位Ⅲ",INDEX(幹材積成長量!$AK$7:$AM$14,8,MATCH(【入力】吸収量・排出量算定シート!$G220,幹材積成長量!$AK$7:$AM$7,0)),INDEX(幹材積成長量!$AH$7:$AJ$14,8,MATCH(【入力】吸収量・排出量算定シート!$G220,幹材積成長量!$AH$7:$AJ$7,0)))),0)</f>
        <v>0</v>
      </c>
      <c r="EB220" s="187">
        <f>IFERROR(IF($F220="地位Ⅰ",INDEX(幹材積成長量!$AE$7:$AG$14,8,MATCH(【入力】吸収量・排出量算定シート!$G220,幹材積成長量!$AE$7:$AG$7,0)),IF($F220="地位Ⅲ",INDEX(幹材積成長量!$AK$7:$AM$14,8,MATCH(【入力】吸収量・排出量算定シート!$G220,幹材積成長量!$AK$7:$AM$7,0)),INDEX(幹材積成長量!$AH$7:$AJ$14,8,MATCH(【入力】吸収量・排出量算定シート!$G220,幹材積成長量!$AH$7:$AJ$7,0)))),0)</f>
        <v>0</v>
      </c>
      <c r="EC220" s="187">
        <f>IFERROR(IF($F220="地位Ⅰ",INDEX(幹材積成長量!$AE$7:$AG$14,8,MATCH(【入力】吸収量・排出量算定シート!$G220,幹材積成長量!$AE$7:$AG$7,0)),IF($F220="地位Ⅲ",INDEX(幹材積成長量!$AK$7:$AM$14,8,MATCH(【入力】吸収量・排出量算定シート!$G220,幹材積成長量!$AK$7:$AM$7,0)),INDEX(幹材積成長量!$AH$7:$AJ$14,8,MATCH(【入力】吸収量・排出量算定シート!$G220,幹材積成長量!$AH$7:$AJ$7,0)))),0)</f>
        <v>0</v>
      </c>
      <c r="ED220" s="186">
        <f t="shared" si="369"/>
        <v>0</v>
      </c>
      <c r="EE220" s="186">
        <f t="shared" si="370"/>
        <v>0</v>
      </c>
      <c r="EF220" s="186">
        <f t="shared" si="371"/>
        <v>0</v>
      </c>
      <c r="EG220" s="186">
        <f t="shared" si="372"/>
        <v>0</v>
      </c>
      <c r="EH220" s="186">
        <f t="shared" si="373"/>
        <v>0</v>
      </c>
      <c r="EI220" s="186">
        <f t="shared" si="374"/>
        <v>0</v>
      </c>
      <c r="EJ220" s="186">
        <f t="shared" si="375"/>
        <v>0</v>
      </c>
      <c r="EK220" s="186">
        <f t="shared" si="376"/>
        <v>0</v>
      </c>
      <c r="EL220" s="186">
        <f t="shared" si="377"/>
        <v>0</v>
      </c>
      <c r="EM220" s="186">
        <f t="shared" si="378"/>
        <v>0</v>
      </c>
      <c r="EN220" s="186">
        <f t="shared" si="379"/>
        <v>0</v>
      </c>
      <c r="EO220" s="186">
        <f t="shared" si="380"/>
        <v>0</v>
      </c>
      <c r="EP220" s="186">
        <f t="shared" si="381"/>
        <v>0</v>
      </c>
      <c r="EQ220" s="186">
        <f t="shared" si="382"/>
        <v>0</v>
      </c>
      <c r="ER220" s="186">
        <f t="shared" si="383"/>
        <v>0</v>
      </c>
      <c r="ES220" s="186">
        <f t="shared" si="384"/>
        <v>0</v>
      </c>
      <c r="ET220" s="186">
        <f t="shared" si="385"/>
        <v>0</v>
      </c>
    </row>
    <row r="221" spans="2:150" x14ac:dyDescent="0.3">
      <c r="B221" s="3"/>
      <c r="C221" s="3"/>
      <c r="D221" s="3"/>
      <c r="E221" s="3"/>
      <c r="G221" s="217"/>
      <c r="J221" s="3"/>
      <c r="M221" s="187">
        <f>IFERROR(IF($F221="地位Ⅰ",INDEX(幹材積成長量!$S$7:$U$148,MATCH(【入力】吸収量・排出量算定シート!$H221+(M$17-$M$17),幹材積成長量!$S$7:$S$148,0),MATCH($G221,幹材積成長量!$S$7:$U$7,0)),IF($F221="地位Ⅲ",INDEX(幹材積成長量!$Y$7:$AA$148,MATCH(【入力】吸収量・排出量算定シート!$H221+(M$17-$M$17),幹材積成長量!$Y$7:$Y$148,0),MATCH($G221,幹材積成長量!$Y$7:$AA$7,0)),INDEX(幹材積成長量!$V$7:$X$148,MATCH(【入力】吸収量・排出量算定シート!$H221+(M$17-$M$17),幹材積成長量!$V$7:$V$148,0),MATCH($G221,幹材積成長量!$V$7:$X$7,0)))),0)</f>
        <v>0</v>
      </c>
      <c r="N221" s="187">
        <f>IFERROR(IF($F221="地位Ⅰ",INDEX(幹材積成長量!$S$7:$U$148,MATCH(【入力】吸収量・排出量算定シート!$H221+(N$17-$M$17),幹材積成長量!$S$7:$S$148,0),MATCH($G221,幹材積成長量!$S$7:$U$7,0)),IF($F221="地位Ⅲ",INDEX(幹材積成長量!$Y$7:$AA$148,MATCH(【入力】吸収量・排出量算定シート!$H221+(N$17-$M$17),幹材積成長量!$Y$7:$Y$148,0),MATCH($G221,幹材積成長量!$Y$7:$AA$7,0)),INDEX(幹材積成長量!$V$7:$X$148,MATCH(【入力】吸収量・排出量算定シート!$H221+(N$17-$M$17),幹材積成長量!$V$7:$V$148,0),MATCH($G221,幹材積成長量!$V$7:$X$7,0)))),0)</f>
        <v>0</v>
      </c>
      <c r="O221" s="187">
        <f>IFERROR(IF($F221="地位Ⅰ",INDEX(幹材積成長量!$S$7:$U$148,MATCH(【入力】吸収量・排出量算定シート!$H221+(O$17-$M$17),幹材積成長量!$S$7:$S$148,0),MATCH($G221,幹材積成長量!$S$7:$U$7,0)),IF($F221="地位Ⅲ",INDEX(幹材積成長量!$Y$7:$AA$148,MATCH(【入力】吸収量・排出量算定シート!$H221+(O$17-$M$17),幹材積成長量!$Y$7:$Y$148,0),MATCH($G221,幹材積成長量!$Y$7:$AA$7,0)),INDEX(幹材積成長量!$V$7:$X$148,MATCH(【入力】吸収量・排出量算定シート!$H221+(O$17-$M$17),幹材積成長量!$V$7:$V$148,0),MATCH($G221,幹材積成長量!$V$7:$X$7,0)))),0)</f>
        <v>0</v>
      </c>
      <c r="P221" s="187">
        <f>IFERROR(IF($F221="地位Ⅰ",INDEX(幹材積成長量!$S$7:$U$148,MATCH(【入力】吸収量・排出量算定シート!$H221+(P$17-$M$17),幹材積成長量!$S$7:$S$148,0),MATCH($G221,幹材積成長量!$S$7:$U$7,0)),IF($F221="地位Ⅲ",INDEX(幹材積成長量!$Y$7:$AA$148,MATCH(【入力】吸収量・排出量算定シート!$H221+(P$17-$M$17),幹材積成長量!$Y$7:$Y$148,0),MATCH($G221,幹材積成長量!$Y$7:$AA$7,0)),INDEX(幹材積成長量!$V$7:$X$148,MATCH(【入力】吸収量・排出量算定シート!$H221+(P$17-$M$17),幹材積成長量!$V$7:$V$148,0),MATCH($G221,幹材積成長量!$V$7:$X$7,0)))),0)</f>
        <v>0</v>
      </c>
      <c r="Q221" s="187">
        <f>IFERROR(IF($F221="地位Ⅰ",INDEX(幹材積成長量!$S$7:$U$148,MATCH(【入力】吸収量・排出量算定シート!$H221+(Q$17-$M$17),幹材積成長量!$S$7:$S$148,0),MATCH($G221,幹材積成長量!$S$7:$U$7,0)),IF($F221="地位Ⅲ",INDEX(幹材積成長量!$Y$7:$AA$148,MATCH(【入力】吸収量・排出量算定シート!$H221+(Q$17-$M$17),幹材積成長量!$Y$7:$Y$148,0),MATCH($G221,幹材積成長量!$Y$7:$AA$7,0)),INDEX(幹材積成長量!$V$7:$X$148,MATCH(【入力】吸収量・排出量算定シート!$H221+(Q$17-$M$17),幹材積成長量!$V$7:$V$148,0),MATCH($G221,幹材積成長量!$V$7:$X$7,0)))),0)</f>
        <v>0</v>
      </c>
      <c r="R221" s="187">
        <f>IFERROR(IF($F221="地位Ⅰ",INDEX(幹材積成長量!$S$7:$U$148,MATCH(【入力】吸収量・排出量算定シート!$H221+(R$17-$M$17),幹材積成長量!$S$7:$S$148,0),MATCH($G221,幹材積成長量!$S$7:$U$7,0)),IF($F221="地位Ⅲ",INDEX(幹材積成長量!$Y$7:$AA$148,MATCH(【入力】吸収量・排出量算定シート!$H221+(R$17-$M$17),幹材積成長量!$Y$7:$Y$148,0),MATCH($G221,幹材積成長量!$Y$7:$AA$7,0)),INDEX(幹材積成長量!$V$7:$X$148,MATCH(【入力】吸収量・排出量算定シート!$H221+(R$17-$M$17),幹材積成長量!$V$7:$V$148,0),MATCH($G221,幹材積成長量!$V$7:$X$7,0)))),0)</f>
        <v>0</v>
      </c>
      <c r="S221" s="187">
        <f>IFERROR(IF($F221="地位Ⅰ",INDEX(幹材積成長量!$S$7:$U$148,MATCH(【入力】吸収量・排出量算定シート!$H221+(S$17-$M$17),幹材積成長量!$S$7:$S$148,0),MATCH($G221,幹材積成長量!$S$7:$U$7,0)),IF($F221="地位Ⅲ",INDEX(幹材積成長量!$Y$7:$AA$148,MATCH(【入力】吸収量・排出量算定シート!$H221+(S$17-$M$17),幹材積成長量!$Y$7:$Y$148,0),MATCH($G221,幹材積成長量!$Y$7:$AA$7,0)),INDEX(幹材積成長量!$V$7:$X$148,MATCH(【入力】吸収量・排出量算定シート!$H221+(S$17-$M$17),幹材積成長量!$V$7:$V$148,0),MATCH($G221,幹材積成長量!$V$7:$X$7,0)))),0)</f>
        <v>0</v>
      </c>
      <c r="T221" s="187">
        <f>IFERROR(IF($F221="地位Ⅰ",INDEX(幹材積成長量!$S$7:$U$148,MATCH(【入力】吸収量・排出量算定シート!$H221+(T$17-$M$17),幹材積成長量!$S$7:$S$148,0),MATCH($G221,幹材積成長量!$S$7:$U$7,0)),IF($F221="地位Ⅲ",INDEX(幹材積成長量!$Y$7:$AA$148,MATCH(【入力】吸収量・排出量算定シート!$H221+(T$17-$M$17),幹材積成長量!$Y$7:$Y$148,0),MATCH($G221,幹材積成長量!$Y$7:$AA$7,0)),INDEX(幹材積成長量!$V$7:$X$148,MATCH(【入力】吸収量・排出量算定シート!$H221+(T$17-$M$17),幹材積成長量!$V$7:$V$148,0),MATCH($G221,幹材積成長量!$V$7:$X$7,0)))),0)</f>
        <v>0</v>
      </c>
      <c r="U221" s="187">
        <f>IFERROR(IF($F221="地位Ⅰ",INDEX(幹材積成長量!$S$7:$U$148,MATCH(【入力】吸収量・排出量算定シート!$H221+(U$17-$M$17),幹材積成長量!$S$7:$S$148,0),MATCH($G221,幹材積成長量!$S$7:$U$7,0)),IF($F221="地位Ⅲ",INDEX(幹材積成長量!$Y$7:$AA$148,MATCH(【入力】吸収量・排出量算定シート!$H221+(U$17-$M$17),幹材積成長量!$Y$7:$Y$148,0),MATCH($G221,幹材積成長量!$Y$7:$AA$7,0)),INDEX(幹材積成長量!$V$7:$X$148,MATCH(【入力】吸収量・排出量算定シート!$H221+(U$17-$M$17),幹材積成長量!$V$7:$V$148,0),MATCH($G221,幹材積成長量!$V$7:$X$7,0)))),0)</f>
        <v>0</v>
      </c>
      <c r="V221" s="187">
        <f>IFERROR(IF($F221="地位Ⅰ",INDEX(幹材積成長量!$S$7:$U$148,MATCH(【入力】吸収量・排出量算定シート!$H221+(V$17-$M$17),幹材積成長量!$S$7:$S$148,0),MATCH($G221,幹材積成長量!$S$7:$U$7,0)),IF($F221="地位Ⅲ",INDEX(幹材積成長量!$Y$7:$AA$148,MATCH(【入力】吸収量・排出量算定シート!$H221+(V$17-$M$17),幹材積成長量!$Y$7:$Y$148,0),MATCH($G221,幹材積成長量!$Y$7:$AA$7,0)),INDEX(幹材積成長量!$V$7:$X$148,MATCH(【入力】吸収量・排出量算定シート!$H221+(V$17-$M$17),幹材積成長量!$V$7:$V$148,0),MATCH($G221,幹材積成長量!$V$7:$X$7,0)))),0)</f>
        <v>0</v>
      </c>
      <c r="W221" s="187">
        <f>IFERROR(IF($F221="地位Ⅰ",INDEX(幹材積成長量!$S$7:$U$148,MATCH(【入力】吸収量・排出量算定シート!$H221+(W$17-$M$17),幹材積成長量!$S$7:$S$148,0),MATCH($G221,幹材積成長量!$S$7:$U$7,0)),IF($F221="地位Ⅲ",INDEX(幹材積成長量!$Y$7:$AA$148,MATCH(【入力】吸収量・排出量算定シート!$H221+(W$17-$M$17),幹材積成長量!$Y$7:$Y$148,0),MATCH($G221,幹材積成長量!$Y$7:$AA$7,0)),INDEX(幹材積成長量!$V$7:$X$148,MATCH(【入力】吸収量・排出量算定シート!$H221+(W$17-$M$17),幹材積成長量!$V$7:$V$148,0),MATCH($G221,幹材積成長量!$V$7:$X$7,0)))),0)</f>
        <v>0</v>
      </c>
      <c r="X221" s="187">
        <f>IFERROR(IF($F221="地位Ⅰ",INDEX(幹材積成長量!$S$7:$U$148,MATCH(【入力】吸収量・排出量算定シート!$H221+(X$17-$M$17),幹材積成長量!$S$7:$S$148,0),MATCH($G221,幹材積成長量!$S$7:$U$7,0)),IF($F221="地位Ⅲ",INDEX(幹材積成長量!$Y$7:$AA$148,MATCH(【入力】吸収量・排出量算定シート!$H221+(X$17-$M$17),幹材積成長量!$Y$7:$Y$148,0),MATCH($G221,幹材積成長量!$Y$7:$AA$7,0)),INDEX(幹材積成長量!$V$7:$X$148,MATCH(【入力】吸収量・排出量算定シート!$H221+(X$17-$M$17),幹材積成長量!$V$7:$V$148,0),MATCH($G221,幹材積成長量!$V$7:$X$7,0)))),0)</f>
        <v>0</v>
      </c>
      <c r="Y221" s="187">
        <f>IFERROR(IF($F221="地位Ⅰ",INDEX(幹材積成長量!$S$7:$U$148,MATCH(【入力】吸収量・排出量算定シート!$H221+(Y$17-$M$17),幹材積成長量!$S$7:$S$148,0),MATCH($G221,幹材積成長量!$S$7:$U$7,0)),IF($F221="地位Ⅲ",INDEX(幹材積成長量!$Y$7:$AA$148,MATCH(【入力】吸収量・排出量算定シート!$H221+(Y$17-$M$17),幹材積成長量!$Y$7:$Y$148,0),MATCH($G221,幹材積成長量!$Y$7:$AA$7,0)),INDEX(幹材積成長量!$V$7:$X$148,MATCH(【入力】吸収量・排出量算定シート!$H221+(Y$17-$M$17),幹材積成長量!$V$7:$V$148,0),MATCH($G221,幹材積成長量!$V$7:$X$7,0)))),0)</f>
        <v>0</v>
      </c>
      <c r="Z221" s="187">
        <f>IFERROR(IF($F221="地位Ⅰ",INDEX(幹材積成長量!$S$7:$U$148,MATCH(【入力】吸収量・排出量算定シート!$H221+(Z$17-$M$17),幹材積成長量!$S$7:$S$148,0),MATCH($G221,幹材積成長量!$S$7:$U$7,0)),IF($F221="地位Ⅲ",INDEX(幹材積成長量!$Y$7:$AA$148,MATCH(【入力】吸収量・排出量算定シート!$H221+(Z$17-$M$17),幹材積成長量!$Y$7:$Y$148,0),MATCH($G221,幹材積成長量!$Y$7:$AA$7,0)),INDEX(幹材積成長量!$V$7:$X$148,MATCH(【入力】吸収量・排出量算定シート!$H221+(Z$17-$M$17),幹材積成長量!$V$7:$V$148,0),MATCH($G221,幹材積成長量!$V$7:$X$7,0)))),0)</f>
        <v>0</v>
      </c>
      <c r="AA221" s="187">
        <f>IFERROR(IF($F221="地位Ⅰ",INDEX(幹材積成長量!$S$7:$U$148,MATCH(【入力】吸収量・排出量算定シート!$H221+(AA$17-$M$17),幹材積成長量!$S$7:$S$148,0),MATCH($G221,幹材積成長量!$S$7:$U$7,0)),IF($F221="地位Ⅲ",INDEX(幹材積成長量!$Y$7:$AA$148,MATCH(【入力】吸収量・排出量算定シート!$H221+(AA$17-$M$17),幹材積成長量!$Y$7:$Y$148,0),MATCH($G221,幹材積成長量!$Y$7:$AA$7,0)),INDEX(幹材積成長量!$V$7:$X$148,MATCH(【入力】吸収量・排出量算定シート!$H221+(AA$17-$M$17),幹材積成長量!$V$7:$V$148,0),MATCH($G221,幹材積成長量!$V$7:$X$7,0)))),0)</f>
        <v>0</v>
      </c>
      <c r="AB221" s="187">
        <f>IFERROR(IF($F221="地位Ⅰ",INDEX(幹材積成長量!$S$7:$U$148,MATCH(【入力】吸収量・排出量算定シート!$H221+(AB$17-$M$17),幹材積成長量!$S$7:$S$148,0),MATCH($G221,幹材積成長量!$S$7:$U$7,0)),IF($F221="地位Ⅲ",INDEX(幹材積成長量!$Y$7:$AA$148,MATCH(【入力】吸収量・排出量算定シート!$H221+(AB$17-$M$17),幹材積成長量!$Y$7:$Y$148,0),MATCH($G221,幹材積成長量!$Y$7:$AA$7,0)),INDEX(幹材積成長量!$V$7:$X$148,MATCH(【入力】吸収量・排出量算定シート!$H221+(AB$17-$M$17),幹材積成長量!$V$7:$V$148,0),MATCH($G221,幹材積成長量!$V$7:$X$7,0)))),0)</f>
        <v>0</v>
      </c>
      <c r="AC221" s="187">
        <f>IFERROR(IF($F221="地位Ⅰ",INDEX(幹材積成長量!$S$7:$U$148,MATCH(【入力】吸収量・排出量算定シート!$H221+(AC$17-$M$17),幹材積成長量!$S$7:$S$148,0),MATCH($G221,幹材積成長量!$S$7:$U$7,0)),IF($F221="地位Ⅲ",INDEX(幹材積成長量!$Y$7:$AA$148,MATCH(【入力】吸収量・排出量算定シート!$H221+(AC$17-$M$17),幹材積成長量!$Y$7:$Y$148,0),MATCH($G221,幹材積成長量!$Y$7:$AA$7,0)),INDEX(幹材積成長量!$V$7:$X$148,MATCH(【入力】吸収量・排出量算定シート!$H221+(AC$17-$M$17),幹材積成長量!$V$7:$V$148,0),MATCH($G221,幹材積成長量!$V$7:$X$7,0)))),0)</f>
        <v>0</v>
      </c>
      <c r="AD221" s="2">
        <f>IFERROR(INDEX('BEF（拡大係数）'!$A$4:$AO$154,MATCH(【入力】吸収量・排出量算定シート!$H221,'BEF（拡大係数）'!$A$4:$A$154,0),MATCH($G221,'BEF（拡大係数）'!$A$4:$AO$4,0)),0)</f>
        <v>0</v>
      </c>
      <c r="AE221" s="2">
        <f>IFERROR(INDEX('BEF（拡大係数）'!$A$4:$AO$154,MATCH(【入力】吸収量・排出量算定シート!$H221,'BEF（拡大係数）'!$A$4:$A$154,0),MATCH($G221,'BEF（拡大係数）'!$A$4:$AO$4,0)),0)</f>
        <v>0</v>
      </c>
      <c r="AF221" s="2">
        <f>IFERROR(INDEX('BEF（拡大係数）'!$A$4:$AO$154,MATCH(【入力】吸収量・排出量算定シート!$H221,'BEF（拡大係数）'!$A$4:$A$154,0),MATCH($G221,'BEF（拡大係数）'!$A$4:$AO$4,0)),0)</f>
        <v>0</v>
      </c>
      <c r="AG221" s="2">
        <f>IFERROR(INDEX('BEF（拡大係数）'!$A$4:$AO$154,MATCH(【入力】吸収量・排出量算定シート!$H221,'BEF（拡大係数）'!$A$4:$A$154,0),MATCH($G221,'BEF（拡大係数）'!$A$4:$AO$4,0)),0)</f>
        <v>0</v>
      </c>
      <c r="AH221" s="2">
        <f>IFERROR(INDEX('BEF（拡大係数）'!$A$4:$AO$154,MATCH(【入力】吸収量・排出量算定シート!$H221,'BEF（拡大係数）'!$A$4:$A$154,0),MATCH($G221,'BEF（拡大係数）'!$A$4:$AO$4,0)),0)</f>
        <v>0</v>
      </c>
      <c r="AI221" s="2">
        <f>IFERROR(INDEX('BEF（拡大係数）'!$A$4:$AO$154,MATCH(【入力】吸収量・排出量算定シート!$H221,'BEF（拡大係数）'!$A$4:$A$154,0),MATCH($G221,'BEF（拡大係数）'!$A$4:$AO$4,0)),0)</f>
        <v>0</v>
      </c>
      <c r="AJ221" s="2">
        <f>IFERROR(INDEX('BEF（拡大係数）'!$A$4:$AO$154,MATCH(【入力】吸収量・排出量算定シート!$H221,'BEF（拡大係数）'!$A$4:$A$154,0),MATCH($G221,'BEF（拡大係数）'!$A$4:$AO$4,0)),0)</f>
        <v>0</v>
      </c>
      <c r="AK221" s="2">
        <f>IFERROR(INDEX('BEF（拡大係数）'!$A$4:$AO$154,MATCH(【入力】吸収量・排出量算定シート!$H221,'BEF（拡大係数）'!$A$4:$A$154,0),MATCH($G221,'BEF（拡大係数）'!$A$4:$AO$4,0)),0)</f>
        <v>0</v>
      </c>
      <c r="AL221" s="2">
        <f>IFERROR(INDEX('BEF（拡大係数）'!$A$4:$AO$154,MATCH(【入力】吸収量・排出量算定シート!$H221,'BEF（拡大係数）'!$A$4:$A$154,0),MATCH($G221,'BEF（拡大係数）'!$A$4:$AO$4,0)),0)</f>
        <v>0</v>
      </c>
      <c r="AM221" s="2">
        <f>IFERROR(INDEX('BEF（拡大係数）'!$A$4:$AO$154,MATCH(【入力】吸収量・排出量算定シート!$H221,'BEF（拡大係数）'!$A$4:$A$154,0),MATCH($G221,'BEF（拡大係数）'!$A$4:$AO$4,0)),0)</f>
        <v>0</v>
      </c>
      <c r="AN221" s="2">
        <f>IFERROR(INDEX('BEF（拡大係数）'!$A$4:$AO$154,MATCH(【入力】吸収量・排出量算定シート!$H221,'BEF（拡大係数）'!$A$4:$A$154,0),MATCH($G221,'BEF（拡大係数）'!$A$4:$AO$4,0)),0)</f>
        <v>0</v>
      </c>
      <c r="AO221" s="2">
        <f>IFERROR(INDEX('BEF（拡大係数）'!$A$4:$AO$154,MATCH(【入力】吸収量・排出量算定シート!$H221,'BEF（拡大係数）'!$A$4:$A$154,0),MATCH($G221,'BEF（拡大係数）'!$A$4:$AO$4,0)),0)</f>
        <v>0</v>
      </c>
      <c r="AP221" s="2">
        <f>IFERROR(INDEX('BEF（拡大係数）'!$A$4:$AO$154,MATCH(【入力】吸収量・排出量算定シート!$H221,'BEF（拡大係数）'!$A$4:$A$154,0),MATCH($G221,'BEF（拡大係数）'!$A$4:$AO$4,0)),0)</f>
        <v>0</v>
      </c>
      <c r="AQ221" s="2">
        <f>IFERROR(INDEX('BEF（拡大係数）'!$A$4:$AO$154,MATCH(【入力】吸収量・排出量算定シート!$H221,'BEF（拡大係数）'!$A$4:$A$154,0),MATCH($G221,'BEF（拡大係数）'!$A$4:$AO$4,0)),0)</f>
        <v>0</v>
      </c>
      <c r="AR221" s="2">
        <f>IFERROR(INDEX('BEF（拡大係数）'!$A$4:$AO$154,MATCH(【入力】吸収量・排出量算定シート!$H221,'BEF（拡大係数）'!$A$4:$A$154,0),MATCH($G221,'BEF（拡大係数）'!$A$4:$AO$4,0)),0)</f>
        <v>0</v>
      </c>
      <c r="AS221" s="2">
        <f>IFERROR(INDEX('BEF（拡大係数）'!$A$4:$AO$154,MATCH(【入力】吸収量・排出量算定シート!$H221,'BEF（拡大係数）'!$A$4:$A$154,0),MATCH($G221,'BEF（拡大係数）'!$A$4:$AO$4,0)),0)</f>
        <v>0</v>
      </c>
      <c r="AT221" s="2">
        <f>IFERROR(INDEX('BEF（拡大係数）'!$A$4:$AO$154,MATCH(【入力】吸収量・排出量算定シート!$H221,'BEF（拡大係数）'!$A$4:$A$154,0),MATCH($G221,'BEF（拡大係数）'!$A$4:$AO$4,0)),0)</f>
        <v>0</v>
      </c>
      <c r="AU221" s="2">
        <f>IFERROR(VLOOKUP($G221,パラメータ_オリジナル!$B$6:$G$45,4,FALSE),0)</f>
        <v>0</v>
      </c>
      <c r="AV221" s="2">
        <f>IFERROR(VLOOKUP($G221,パラメータ_オリジナル!$B$6:$G$45,5,FALSE),0)</f>
        <v>0</v>
      </c>
      <c r="AW221" s="2">
        <f>IFERROR(VLOOKUP($G221,パラメータ_オリジナル!$B$6:$G$45,6,FALSE),0)</f>
        <v>0</v>
      </c>
      <c r="AX221" s="125">
        <f t="shared" si="318"/>
        <v>0</v>
      </c>
      <c r="AY221" s="125">
        <f t="shared" si="319"/>
        <v>0</v>
      </c>
      <c r="AZ221" s="125">
        <f t="shared" si="320"/>
        <v>0</v>
      </c>
      <c r="BA221" s="125">
        <f t="shared" si="321"/>
        <v>0</v>
      </c>
      <c r="BB221" s="125">
        <f t="shared" si="322"/>
        <v>0</v>
      </c>
      <c r="BC221" s="125">
        <f t="shared" si="323"/>
        <v>0</v>
      </c>
      <c r="BD221" s="125">
        <f t="shared" si="324"/>
        <v>0</v>
      </c>
      <c r="BE221" s="125">
        <f t="shared" si="325"/>
        <v>0</v>
      </c>
      <c r="BF221" s="125">
        <f t="shared" si="326"/>
        <v>0</v>
      </c>
      <c r="BG221" s="125">
        <f t="shared" si="327"/>
        <v>0</v>
      </c>
      <c r="BH221" s="125">
        <f t="shared" si="328"/>
        <v>0</v>
      </c>
      <c r="BI221" s="125">
        <f t="shared" si="329"/>
        <v>0</v>
      </c>
      <c r="BJ221" s="125">
        <f t="shared" si="330"/>
        <v>0</v>
      </c>
      <c r="BK221" s="125">
        <f t="shared" si="331"/>
        <v>0</v>
      </c>
      <c r="BL221" s="125">
        <f t="shared" si="332"/>
        <v>0</v>
      </c>
      <c r="BM221" s="125">
        <f t="shared" si="333"/>
        <v>0</v>
      </c>
      <c r="BN221" s="125">
        <f t="shared" si="334"/>
        <v>0</v>
      </c>
      <c r="BO221" s="125">
        <f t="shared" si="335"/>
        <v>0</v>
      </c>
      <c r="BP221" s="125">
        <f t="shared" si="336"/>
        <v>0</v>
      </c>
      <c r="BQ221" s="125">
        <f t="shared" si="337"/>
        <v>0</v>
      </c>
      <c r="BR221" s="125">
        <f t="shared" si="338"/>
        <v>0</v>
      </c>
      <c r="BS221" s="125">
        <f t="shared" si="339"/>
        <v>0</v>
      </c>
      <c r="BT221" s="125">
        <f t="shared" si="340"/>
        <v>0</v>
      </c>
      <c r="BU221" s="125">
        <f t="shared" si="341"/>
        <v>0</v>
      </c>
      <c r="BV221" s="125">
        <f t="shared" si="342"/>
        <v>0</v>
      </c>
      <c r="BW221" s="125">
        <f t="shared" si="343"/>
        <v>0</v>
      </c>
      <c r="BX221" s="125">
        <f t="shared" si="344"/>
        <v>0</v>
      </c>
      <c r="BY221" s="125">
        <f t="shared" si="345"/>
        <v>0</v>
      </c>
      <c r="BZ221" s="125">
        <f t="shared" si="346"/>
        <v>0</v>
      </c>
      <c r="CA221" s="125">
        <f t="shared" si="347"/>
        <v>0</v>
      </c>
      <c r="CB221" s="125">
        <f t="shared" si="348"/>
        <v>0</v>
      </c>
      <c r="CC221" s="125">
        <f t="shared" si="349"/>
        <v>0</v>
      </c>
      <c r="CD221" s="125">
        <f t="shared" si="350"/>
        <v>0</v>
      </c>
      <c r="CE221" s="125">
        <f t="shared" si="351"/>
        <v>0</v>
      </c>
      <c r="CF221" s="2">
        <f>IFERROR(IF($F221="地位Ⅰ",INDEX(幹材積成長量!$I$7:$K$148,MATCH((【入力】吸収量・排出量算定シート!$H221+(【入力】吸収量・排出量算定シート!CF$17-【入力】吸収量・排出量算定シート!$CF$17)),幹材積成長量!$I$7:$I$148,0),MATCH(【入力】吸収量・排出量算定シート!$G221,幹材積成長量!$I$7:$K$7,0)),IF($F221="地位Ⅲ",INDEX(幹材積成長量!$O$7:$Q$148,MATCH((【入力】吸収量・排出量算定シート!$H221+(【入力】吸収量・排出量算定シート!CF$17-【入力】吸収量・排出量算定シート!$CF$17)),幹材積成長量!$O$7:$O$148,0),MATCH(【入力】吸収量・排出量算定シート!$G221,幹材積成長量!$O$7:$Q$7,0)),INDEX(幹材積成長量!$L$7:$N$148,MATCH((【入力】吸収量・排出量算定シート!$H221+(【入力】吸収量・排出量算定シート!CF$17-【入力】吸収量・排出量算定シート!$CF$17)),幹材積成長量!$L$7:$L$148,0),MATCH(【入力】吸収量・排出量算定シート!$G221,幹材積成長量!$L$7:$N$7,0)))),0)</f>
        <v>0</v>
      </c>
      <c r="CG221" s="2">
        <f>IFERROR(IF($F221="地位Ⅰ",INDEX(幹材積成長量!$I$7:$K$148,MATCH((【入力】吸収量・排出量算定シート!$H221+(【入力】吸収量・排出量算定シート!CG$17-【入力】吸収量・排出量算定シート!$CF$17)),幹材積成長量!$I$7:$I$148,0),MATCH(【入力】吸収量・排出量算定シート!$G221,幹材積成長量!$I$7:$K$7,0)),IF($F221="地位Ⅲ",INDEX(幹材積成長量!$O$7:$Q$148,MATCH((【入力】吸収量・排出量算定シート!$H221+(【入力】吸収量・排出量算定シート!CG$17-【入力】吸収量・排出量算定シート!$CF$17)),幹材積成長量!$O$7:$O$148,0),MATCH(【入力】吸収量・排出量算定シート!$G221,幹材積成長量!$O$7:$Q$7,0)),INDEX(幹材積成長量!$L$7:$N$148,MATCH((【入力】吸収量・排出量算定シート!$H221+(【入力】吸収量・排出量算定シート!CG$17-【入力】吸収量・排出量算定シート!$CF$17)),幹材積成長量!$L$7:$L$148,0),MATCH(【入力】吸収量・排出量算定シート!$G221,幹材積成長量!$L$7:$N$7,0)))),0)</f>
        <v>0</v>
      </c>
      <c r="CH221" s="2">
        <f>IFERROR(IF($F221="地位Ⅰ",INDEX(幹材積成長量!$I$7:$K$148,MATCH((【入力】吸収量・排出量算定シート!$H221+(【入力】吸収量・排出量算定シート!CH$17-【入力】吸収量・排出量算定シート!$CF$17)),幹材積成長量!$I$7:$I$148,0),MATCH(【入力】吸収量・排出量算定シート!$G221,幹材積成長量!$I$7:$K$7,0)),IF($F221="地位Ⅲ",INDEX(幹材積成長量!$O$7:$Q$148,MATCH((【入力】吸収量・排出量算定シート!$H221+(【入力】吸収量・排出量算定シート!CH$17-【入力】吸収量・排出量算定シート!$CF$17)),幹材積成長量!$O$7:$O$148,0),MATCH(【入力】吸収量・排出量算定シート!$G221,幹材積成長量!$O$7:$Q$7,0)),INDEX(幹材積成長量!$L$7:$N$148,MATCH((【入力】吸収量・排出量算定シート!$H221+(【入力】吸収量・排出量算定シート!CH$17-【入力】吸収量・排出量算定シート!$CF$17)),幹材積成長量!$L$7:$L$148,0),MATCH(【入力】吸収量・排出量算定シート!$G221,幹材積成長量!$L$7:$N$7,0)))),0)</f>
        <v>0</v>
      </c>
      <c r="CI221" s="2">
        <f>IFERROR(IF($F221="地位Ⅰ",INDEX(幹材積成長量!$I$7:$K$148,MATCH((【入力】吸収量・排出量算定シート!$H221+(【入力】吸収量・排出量算定シート!CI$17-【入力】吸収量・排出量算定シート!$CF$17)),幹材積成長量!$I$7:$I$148,0),MATCH(【入力】吸収量・排出量算定シート!$G221,幹材積成長量!$I$7:$K$7,0)),IF($F221="地位Ⅲ",INDEX(幹材積成長量!$O$7:$Q$148,MATCH((【入力】吸収量・排出量算定シート!$H221+(【入力】吸収量・排出量算定シート!CI$17-【入力】吸収量・排出量算定シート!$CF$17)),幹材積成長量!$O$7:$O$148,0),MATCH(【入力】吸収量・排出量算定シート!$G221,幹材積成長量!$O$7:$Q$7,0)),INDEX(幹材積成長量!$L$7:$N$148,MATCH((【入力】吸収量・排出量算定シート!$H221+(【入力】吸収量・排出量算定シート!CI$17-【入力】吸収量・排出量算定シート!$CF$17)),幹材積成長量!$L$7:$L$148,0),MATCH(【入力】吸収量・排出量算定シート!$G221,幹材積成長量!$L$7:$N$7,0)))),0)</f>
        <v>0</v>
      </c>
      <c r="CJ221" s="2">
        <f>IFERROR(IF($F221="地位Ⅰ",INDEX(幹材積成長量!$I$7:$K$148,MATCH((【入力】吸収量・排出量算定シート!$H221+(【入力】吸収量・排出量算定シート!CJ$17-【入力】吸収量・排出量算定シート!$CF$17)),幹材積成長量!$I$7:$I$148,0),MATCH(【入力】吸収量・排出量算定シート!$G221,幹材積成長量!$I$7:$K$7,0)),IF($F221="地位Ⅲ",INDEX(幹材積成長量!$O$7:$Q$148,MATCH((【入力】吸収量・排出量算定シート!$H221+(【入力】吸収量・排出量算定シート!CJ$17-【入力】吸収量・排出量算定シート!$CF$17)),幹材積成長量!$O$7:$O$148,0),MATCH(【入力】吸収量・排出量算定シート!$G221,幹材積成長量!$O$7:$Q$7,0)),INDEX(幹材積成長量!$L$7:$N$148,MATCH((【入力】吸収量・排出量算定シート!$H221+(【入力】吸収量・排出量算定シート!CJ$17-【入力】吸収量・排出量算定シート!$CF$17)),幹材積成長量!$L$7:$L$148,0),MATCH(【入力】吸収量・排出量算定シート!$G221,幹材積成長量!$L$7:$N$7,0)))),0)</f>
        <v>0</v>
      </c>
      <c r="CK221" s="2">
        <f>IFERROR(IF($F221="地位Ⅰ",INDEX(幹材積成長量!$I$7:$K$148,MATCH((【入力】吸収量・排出量算定シート!$H221+(【入力】吸収量・排出量算定シート!CK$17-【入力】吸収量・排出量算定シート!$CF$17)),幹材積成長量!$I$7:$I$148,0),MATCH(【入力】吸収量・排出量算定シート!$G221,幹材積成長量!$I$7:$K$7,0)),IF($F221="地位Ⅲ",INDEX(幹材積成長量!$O$7:$Q$148,MATCH((【入力】吸収量・排出量算定シート!$H221+(【入力】吸収量・排出量算定シート!CK$17-【入力】吸収量・排出量算定シート!$CF$17)),幹材積成長量!$O$7:$O$148,0),MATCH(【入力】吸収量・排出量算定シート!$G221,幹材積成長量!$O$7:$Q$7,0)),INDEX(幹材積成長量!$L$7:$N$148,MATCH((【入力】吸収量・排出量算定シート!$H221+(【入力】吸収量・排出量算定シート!CK$17-【入力】吸収量・排出量算定シート!$CF$17)),幹材積成長量!$L$7:$L$148,0),MATCH(【入力】吸収量・排出量算定シート!$G221,幹材積成長量!$L$7:$N$7,0)))),0)</f>
        <v>0</v>
      </c>
      <c r="CL221" s="2">
        <f>IFERROR(IF($F221="地位Ⅰ",INDEX(幹材積成長量!$I$7:$K$148,MATCH((【入力】吸収量・排出量算定シート!$H221+(【入力】吸収量・排出量算定シート!CL$17-【入力】吸収量・排出量算定シート!$CF$17)),幹材積成長量!$I$7:$I$148,0),MATCH(【入力】吸収量・排出量算定シート!$G221,幹材積成長量!$I$7:$K$7,0)),IF($F221="地位Ⅲ",INDEX(幹材積成長量!$O$7:$Q$148,MATCH((【入力】吸収量・排出量算定シート!$H221+(【入力】吸収量・排出量算定シート!CL$17-【入力】吸収量・排出量算定シート!$CF$17)),幹材積成長量!$O$7:$O$148,0),MATCH(【入力】吸収量・排出量算定シート!$G221,幹材積成長量!$O$7:$Q$7,0)),INDEX(幹材積成長量!$L$7:$N$148,MATCH((【入力】吸収量・排出量算定シート!$H221+(【入力】吸収量・排出量算定シート!CL$17-【入力】吸収量・排出量算定シート!$CF$17)),幹材積成長量!$L$7:$L$148,0),MATCH(【入力】吸収量・排出量算定シート!$G221,幹材積成長量!$L$7:$N$7,0)))),0)</f>
        <v>0</v>
      </c>
      <c r="CM221" s="2">
        <f>IFERROR(IF($F221="地位Ⅰ",INDEX(幹材積成長量!$I$7:$K$148,MATCH((【入力】吸収量・排出量算定シート!$H221+(【入力】吸収量・排出量算定シート!CM$17-【入力】吸収量・排出量算定シート!$CF$17)),幹材積成長量!$I$7:$I$148,0),MATCH(【入力】吸収量・排出量算定シート!$G221,幹材積成長量!$I$7:$K$7,0)),IF($F221="地位Ⅲ",INDEX(幹材積成長量!$O$7:$Q$148,MATCH((【入力】吸収量・排出量算定シート!$H221+(【入力】吸収量・排出量算定シート!CM$17-【入力】吸収量・排出量算定シート!$CF$17)),幹材積成長量!$O$7:$O$148,0),MATCH(【入力】吸収量・排出量算定シート!$G221,幹材積成長量!$O$7:$Q$7,0)),INDEX(幹材積成長量!$L$7:$N$148,MATCH((【入力】吸収量・排出量算定シート!$H221+(【入力】吸収量・排出量算定シート!CM$17-【入力】吸収量・排出量算定シート!$CF$17)),幹材積成長量!$L$7:$L$148,0),MATCH(【入力】吸収量・排出量算定シート!$G221,幹材積成長量!$L$7:$N$7,0)))),0)</f>
        <v>0</v>
      </c>
      <c r="CN221" s="2">
        <f>IFERROR(IF($F221="地位Ⅰ",INDEX(幹材積成長量!$I$7:$K$148,MATCH((【入力】吸収量・排出量算定シート!$H221+(【入力】吸収量・排出量算定シート!CN$17-【入力】吸収量・排出量算定シート!$CF$17)),幹材積成長量!$I$7:$I$148,0),MATCH(【入力】吸収量・排出量算定シート!$G221,幹材積成長量!$I$7:$K$7,0)),IF($F221="地位Ⅲ",INDEX(幹材積成長量!$O$7:$Q$148,MATCH((【入力】吸収量・排出量算定シート!$H221+(【入力】吸収量・排出量算定シート!CN$17-【入力】吸収量・排出量算定シート!$CF$17)),幹材積成長量!$O$7:$O$148,0),MATCH(【入力】吸収量・排出量算定シート!$G221,幹材積成長量!$O$7:$Q$7,0)),INDEX(幹材積成長量!$L$7:$N$148,MATCH((【入力】吸収量・排出量算定シート!$H221+(【入力】吸収量・排出量算定シート!CN$17-【入力】吸収量・排出量算定シート!$CF$17)),幹材積成長量!$L$7:$L$148,0),MATCH(【入力】吸収量・排出量算定シート!$G221,幹材積成長量!$L$7:$N$7,0)))),0)</f>
        <v>0</v>
      </c>
      <c r="CO221" s="2">
        <f>IFERROR(IF($F221="地位Ⅰ",INDEX(幹材積成長量!$I$7:$K$148,MATCH((【入力】吸収量・排出量算定シート!$H221+(【入力】吸収量・排出量算定シート!CO$17-【入力】吸収量・排出量算定シート!$CF$17)),幹材積成長量!$I$7:$I$148,0),MATCH(【入力】吸収量・排出量算定シート!$G221,幹材積成長量!$I$7:$K$7,0)),IF($F221="地位Ⅲ",INDEX(幹材積成長量!$O$7:$Q$148,MATCH((【入力】吸収量・排出量算定シート!$H221+(【入力】吸収量・排出量算定シート!CO$17-【入力】吸収量・排出量算定シート!$CF$17)),幹材積成長量!$O$7:$O$148,0),MATCH(【入力】吸収量・排出量算定シート!$G221,幹材積成長量!$O$7:$Q$7,0)),INDEX(幹材積成長量!$L$7:$N$148,MATCH((【入力】吸収量・排出量算定シート!$H221+(【入力】吸収量・排出量算定シート!CO$17-【入力】吸収量・排出量算定シート!$CF$17)),幹材積成長量!$L$7:$L$148,0),MATCH(【入力】吸収量・排出量算定シート!$G221,幹材積成長量!$L$7:$N$7,0)))),0)</f>
        <v>0</v>
      </c>
      <c r="CP221" s="2">
        <f>IFERROR(IF($F221="地位Ⅰ",INDEX(幹材積成長量!$I$7:$K$148,MATCH((【入力】吸収量・排出量算定シート!$H221+(【入力】吸収量・排出量算定シート!CP$17-【入力】吸収量・排出量算定シート!$CF$17)),幹材積成長量!$I$7:$I$148,0),MATCH(【入力】吸収量・排出量算定シート!$G221,幹材積成長量!$I$7:$K$7,0)),IF($F221="地位Ⅲ",INDEX(幹材積成長量!$O$7:$Q$148,MATCH((【入力】吸収量・排出量算定シート!$H221+(【入力】吸収量・排出量算定シート!CP$17-【入力】吸収量・排出量算定シート!$CF$17)),幹材積成長量!$O$7:$O$148,0),MATCH(【入力】吸収量・排出量算定シート!$G221,幹材積成長量!$O$7:$Q$7,0)),INDEX(幹材積成長量!$L$7:$N$148,MATCH((【入力】吸収量・排出量算定シート!$H221+(【入力】吸収量・排出量算定シート!CP$17-【入力】吸収量・排出量算定シート!$CF$17)),幹材積成長量!$L$7:$L$148,0),MATCH(【入力】吸収量・排出量算定シート!$G221,幹材積成長量!$L$7:$N$7,0)))),0)</f>
        <v>0</v>
      </c>
      <c r="CQ221" s="2">
        <f>IFERROR(IF($F221="地位Ⅰ",INDEX(幹材積成長量!$I$7:$K$148,MATCH((【入力】吸収量・排出量算定シート!$H221+(【入力】吸収量・排出量算定シート!CQ$17-【入力】吸収量・排出量算定シート!$CF$17)),幹材積成長量!$I$7:$I$148,0),MATCH(【入力】吸収量・排出量算定シート!$G221,幹材積成長量!$I$7:$K$7,0)),IF($F221="地位Ⅲ",INDEX(幹材積成長量!$O$7:$Q$148,MATCH((【入力】吸収量・排出量算定シート!$H221+(【入力】吸収量・排出量算定シート!CQ$17-【入力】吸収量・排出量算定シート!$CF$17)),幹材積成長量!$O$7:$O$148,0),MATCH(【入力】吸収量・排出量算定シート!$G221,幹材積成長量!$O$7:$Q$7,0)),INDEX(幹材積成長量!$L$7:$N$148,MATCH((【入力】吸収量・排出量算定シート!$H221+(【入力】吸収量・排出量算定シート!CQ$17-【入力】吸収量・排出量算定シート!$CF$17)),幹材積成長量!$L$7:$L$148,0),MATCH(【入力】吸収量・排出量算定シート!$G221,幹材積成長量!$L$7:$N$7,0)))),0)</f>
        <v>0</v>
      </c>
      <c r="CR221" s="2">
        <f>IFERROR(IF($F221="地位Ⅰ",INDEX(幹材積成長量!$I$7:$K$148,MATCH((【入力】吸収量・排出量算定シート!$H221+(【入力】吸収量・排出量算定シート!CR$17-【入力】吸収量・排出量算定シート!$CF$17)),幹材積成長量!$I$7:$I$148,0),MATCH(【入力】吸収量・排出量算定シート!$G221,幹材積成長量!$I$7:$K$7,0)),IF($F221="地位Ⅲ",INDEX(幹材積成長量!$O$7:$Q$148,MATCH((【入力】吸収量・排出量算定シート!$H221+(【入力】吸収量・排出量算定シート!CR$17-【入力】吸収量・排出量算定シート!$CF$17)),幹材積成長量!$O$7:$O$148,0),MATCH(【入力】吸収量・排出量算定シート!$G221,幹材積成長量!$O$7:$Q$7,0)),INDEX(幹材積成長量!$L$7:$N$148,MATCH((【入力】吸収量・排出量算定シート!$H221+(【入力】吸収量・排出量算定シート!CR$17-【入力】吸収量・排出量算定シート!$CF$17)),幹材積成長量!$L$7:$L$148,0),MATCH(【入力】吸収量・排出量算定シート!$G221,幹材積成長量!$L$7:$N$7,0)))),0)</f>
        <v>0</v>
      </c>
      <c r="CS221" s="2">
        <f>IFERROR(IF($F221="地位Ⅰ",INDEX(幹材積成長量!$I$7:$K$148,MATCH((【入力】吸収量・排出量算定シート!$H221+(【入力】吸収量・排出量算定シート!CS$17-【入力】吸収量・排出量算定シート!$CF$17)),幹材積成長量!$I$7:$I$148,0),MATCH(【入力】吸収量・排出量算定シート!$G221,幹材積成長量!$I$7:$K$7,0)),IF($F221="地位Ⅲ",INDEX(幹材積成長量!$O$7:$Q$148,MATCH((【入力】吸収量・排出量算定シート!$H221+(【入力】吸収量・排出量算定シート!CS$17-【入力】吸収量・排出量算定シート!$CF$17)),幹材積成長量!$O$7:$O$148,0),MATCH(【入力】吸収量・排出量算定シート!$G221,幹材積成長量!$O$7:$Q$7,0)),INDEX(幹材積成長量!$L$7:$N$148,MATCH((【入力】吸収量・排出量算定シート!$H221+(【入力】吸収量・排出量算定シート!CS$17-【入力】吸収量・排出量算定シート!$CF$17)),幹材積成長量!$L$7:$L$148,0),MATCH(【入力】吸収量・排出量算定シート!$G221,幹材積成長量!$L$7:$N$7,0)))),0)</f>
        <v>0</v>
      </c>
      <c r="CT221" s="2">
        <f>IFERROR(IF($F221="地位Ⅰ",INDEX(幹材積成長量!$I$7:$K$148,MATCH((【入力】吸収量・排出量算定シート!$H221+(【入力】吸収量・排出量算定シート!CT$17-【入力】吸収量・排出量算定シート!$CF$17)),幹材積成長量!$I$7:$I$148,0),MATCH(【入力】吸収量・排出量算定シート!$G221,幹材積成長量!$I$7:$K$7,0)),IF($F221="地位Ⅲ",INDEX(幹材積成長量!$O$7:$Q$148,MATCH((【入力】吸収量・排出量算定シート!$H221+(【入力】吸収量・排出量算定シート!CT$17-【入力】吸収量・排出量算定シート!$CF$17)),幹材積成長量!$O$7:$O$148,0),MATCH(【入力】吸収量・排出量算定シート!$G221,幹材積成長量!$O$7:$Q$7,0)),INDEX(幹材積成長量!$L$7:$N$148,MATCH((【入力】吸収量・排出量算定シート!$H221+(【入力】吸収量・排出量算定シート!CT$17-【入力】吸収量・排出量算定シート!$CF$17)),幹材積成長量!$L$7:$L$148,0),MATCH(【入力】吸収量・排出量算定シート!$G221,幹材積成長量!$L$7:$N$7,0)))),0)</f>
        <v>0</v>
      </c>
      <c r="CU221" s="2">
        <f>IFERROR(IF($F221="地位Ⅰ",INDEX(幹材積成長量!$I$7:$K$148,MATCH((【入力】吸収量・排出量算定シート!$H221+(【入力】吸収量・排出量算定シート!CU$17-【入力】吸収量・排出量算定シート!$CF$17)),幹材積成長量!$I$7:$I$148,0),MATCH(【入力】吸収量・排出量算定シート!$G221,幹材積成長量!$I$7:$K$7,0)),IF($F221="地位Ⅲ",INDEX(幹材積成長量!$O$7:$Q$148,MATCH((【入力】吸収量・排出量算定シート!$H221+(【入力】吸収量・排出量算定シート!CU$17-【入力】吸収量・排出量算定シート!$CF$17)),幹材積成長量!$O$7:$O$148,0),MATCH(【入力】吸収量・排出量算定シート!$G221,幹材積成長量!$O$7:$Q$7,0)),INDEX(幹材積成長量!$L$7:$N$148,MATCH((【入力】吸収量・排出量算定シート!$H221+(【入力】吸収量・排出量算定シート!CU$17-【入力】吸収量・排出量算定シート!$CF$17)),幹材積成長量!$L$7:$L$148,0),MATCH(【入力】吸収量・排出量算定シート!$G221,幹材積成長量!$L$7:$N$7,0)))),0)</f>
        <v>0</v>
      </c>
      <c r="CV221" s="2">
        <f>IFERROR(IF($F221="地位Ⅰ",INDEX(幹材積成長量!$I$7:$K$148,MATCH((【入力】吸収量・排出量算定シート!$H221+(【入力】吸収量・排出量算定シート!CV$17-【入力】吸収量・排出量算定シート!$CF$17)),幹材積成長量!$I$7:$I$148,0),MATCH(【入力】吸収量・排出量算定シート!$G221,幹材積成長量!$I$7:$K$7,0)),IF($F221="地位Ⅲ",INDEX(幹材積成長量!$O$7:$Q$148,MATCH((【入力】吸収量・排出量算定シート!$H221+(【入力】吸収量・排出量算定シート!CV$17-【入力】吸収量・排出量算定シート!$CF$17)),幹材積成長量!$O$7:$O$148,0),MATCH(【入力】吸収量・排出量算定シート!$G221,幹材積成長量!$O$7:$Q$7,0)),INDEX(幹材積成長量!$L$7:$N$148,MATCH((【入力】吸収量・排出量算定シート!$H221+(【入力】吸収量・排出量算定シート!CV$17-【入力】吸収量・排出量算定シート!$CF$17)),幹材積成長量!$L$7:$L$148,0),MATCH(【入力】吸収量・排出量算定シート!$G221,幹材積成長量!$L$7:$N$7,0)))),0)</f>
        <v>0</v>
      </c>
      <c r="CW221" s="2">
        <f t="shared" si="352"/>
        <v>0</v>
      </c>
      <c r="CX221" s="2">
        <f t="shared" si="353"/>
        <v>0</v>
      </c>
      <c r="CY221" s="2">
        <f t="shared" si="354"/>
        <v>0</v>
      </c>
      <c r="CZ221" s="2">
        <f t="shared" si="355"/>
        <v>0</v>
      </c>
      <c r="DA221" s="2">
        <f t="shared" si="356"/>
        <v>0</v>
      </c>
      <c r="DB221" s="2">
        <f t="shared" si="357"/>
        <v>0</v>
      </c>
      <c r="DC221" s="2">
        <f t="shared" si="358"/>
        <v>0</v>
      </c>
      <c r="DD221" s="2">
        <f t="shared" si="359"/>
        <v>0</v>
      </c>
      <c r="DE221" s="2">
        <f t="shared" si="360"/>
        <v>0</v>
      </c>
      <c r="DF221" s="2">
        <f t="shared" si="361"/>
        <v>0</v>
      </c>
      <c r="DG221" s="2">
        <f t="shared" si="362"/>
        <v>0</v>
      </c>
      <c r="DH221" s="2">
        <f t="shared" si="363"/>
        <v>0</v>
      </c>
      <c r="DI221" s="2">
        <f t="shared" si="364"/>
        <v>0</v>
      </c>
      <c r="DJ221" s="2">
        <f t="shared" si="365"/>
        <v>0</v>
      </c>
      <c r="DK221" s="2">
        <f t="shared" si="366"/>
        <v>0</v>
      </c>
      <c r="DL221" s="2">
        <f t="shared" si="367"/>
        <v>0</v>
      </c>
      <c r="DM221" s="2">
        <f t="shared" si="368"/>
        <v>0</v>
      </c>
      <c r="DN221" s="187">
        <f>IFERROR(IF($F221="地位Ⅰ",INDEX(幹材積成長量!$AE$7:$AG$14,8,MATCH(【入力】吸収量・排出量算定シート!$G221,幹材積成長量!$AE$7:$AG$7,0)),IF($F221="地位Ⅲ",INDEX(幹材積成長量!$AK$7:$AM$14,8,MATCH(【入力】吸収量・排出量算定シート!$G221,幹材積成長量!$AK$7:$AM$7,0)),INDEX(幹材積成長量!$AH$7:$AJ$14,8,MATCH(【入力】吸収量・排出量算定シート!$G221,幹材積成長量!$AH$7:$AJ$7,0)))),0)</f>
        <v>0</v>
      </c>
      <c r="DO221" s="187">
        <f>IFERROR(IF($F221="地位Ⅰ",INDEX(幹材積成長量!$AE$7:$AG$14,8,MATCH(【入力】吸収量・排出量算定シート!$G221,幹材積成長量!$AE$7:$AG$7,0)),IF($F221="地位Ⅲ",INDEX(幹材積成長量!$AK$7:$AM$14,8,MATCH(【入力】吸収量・排出量算定シート!$G221,幹材積成長量!$AK$7:$AM$7,0)),INDEX(幹材積成長量!$AH$7:$AJ$14,8,MATCH(【入力】吸収量・排出量算定シート!$G221,幹材積成長量!$AH$7:$AJ$7,0)))),0)</f>
        <v>0</v>
      </c>
      <c r="DP221" s="187">
        <f>IFERROR(IF($F221="地位Ⅰ",INDEX(幹材積成長量!$AE$7:$AG$14,8,MATCH(【入力】吸収量・排出量算定シート!$G221,幹材積成長量!$AE$7:$AG$7,0)),IF($F221="地位Ⅲ",INDEX(幹材積成長量!$AK$7:$AM$14,8,MATCH(【入力】吸収量・排出量算定シート!$G221,幹材積成長量!$AK$7:$AM$7,0)),INDEX(幹材積成長量!$AH$7:$AJ$14,8,MATCH(【入力】吸収量・排出量算定シート!$G221,幹材積成長量!$AH$7:$AJ$7,0)))),0)</f>
        <v>0</v>
      </c>
      <c r="DQ221" s="187">
        <f>IFERROR(IF($F221="地位Ⅰ",INDEX(幹材積成長量!$AE$7:$AG$14,8,MATCH(【入力】吸収量・排出量算定シート!$G221,幹材積成長量!$AE$7:$AG$7,0)),IF($F221="地位Ⅲ",INDEX(幹材積成長量!$AK$7:$AM$14,8,MATCH(【入力】吸収量・排出量算定シート!$G221,幹材積成長量!$AK$7:$AM$7,0)),INDEX(幹材積成長量!$AH$7:$AJ$14,8,MATCH(【入力】吸収量・排出量算定シート!$G221,幹材積成長量!$AH$7:$AJ$7,0)))),0)</f>
        <v>0</v>
      </c>
      <c r="DR221" s="187">
        <f>IFERROR(IF($F221="地位Ⅰ",INDEX(幹材積成長量!$AE$7:$AG$14,8,MATCH(【入力】吸収量・排出量算定シート!$G221,幹材積成長量!$AE$7:$AG$7,0)),IF($F221="地位Ⅲ",INDEX(幹材積成長量!$AK$7:$AM$14,8,MATCH(【入力】吸収量・排出量算定シート!$G221,幹材積成長量!$AK$7:$AM$7,0)),INDEX(幹材積成長量!$AH$7:$AJ$14,8,MATCH(【入力】吸収量・排出量算定シート!$G221,幹材積成長量!$AH$7:$AJ$7,0)))),0)</f>
        <v>0</v>
      </c>
      <c r="DS221" s="187">
        <f>IFERROR(IF($F221="地位Ⅰ",INDEX(幹材積成長量!$AE$7:$AG$14,8,MATCH(【入力】吸収量・排出量算定シート!$G221,幹材積成長量!$AE$7:$AG$7,0)),IF($F221="地位Ⅲ",INDEX(幹材積成長量!$AK$7:$AM$14,8,MATCH(【入力】吸収量・排出量算定シート!$G221,幹材積成長量!$AK$7:$AM$7,0)),INDEX(幹材積成長量!$AH$7:$AJ$14,8,MATCH(【入力】吸収量・排出量算定シート!$G221,幹材積成長量!$AH$7:$AJ$7,0)))),0)</f>
        <v>0</v>
      </c>
      <c r="DT221" s="187">
        <f>IFERROR(IF($F221="地位Ⅰ",INDEX(幹材積成長量!$AE$7:$AG$14,8,MATCH(【入力】吸収量・排出量算定シート!$G221,幹材積成長量!$AE$7:$AG$7,0)),IF($F221="地位Ⅲ",INDEX(幹材積成長量!$AK$7:$AM$14,8,MATCH(【入力】吸収量・排出量算定シート!$G221,幹材積成長量!$AK$7:$AM$7,0)),INDEX(幹材積成長量!$AH$7:$AJ$14,8,MATCH(【入力】吸収量・排出量算定シート!$G221,幹材積成長量!$AH$7:$AJ$7,0)))),0)</f>
        <v>0</v>
      </c>
      <c r="DU221" s="187">
        <f>IFERROR(IF($F221="地位Ⅰ",INDEX(幹材積成長量!$AE$7:$AG$14,8,MATCH(【入力】吸収量・排出量算定シート!$G221,幹材積成長量!$AE$7:$AG$7,0)),IF($F221="地位Ⅲ",INDEX(幹材積成長量!$AK$7:$AM$14,8,MATCH(【入力】吸収量・排出量算定シート!$G221,幹材積成長量!$AK$7:$AM$7,0)),INDEX(幹材積成長量!$AH$7:$AJ$14,8,MATCH(【入力】吸収量・排出量算定シート!$G221,幹材積成長量!$AH$7:$AJ$7,0)))),0)</f>
        <v>0</v>
      </c>
      <c r="DV221" s="187">
        <f>IFERROR(IF($F221="地位Ⅰ",INDEX(幹材積成長量!$AE$7:$AG$14,8,MATCH(【入力】吸収量・排出量算定シート!$G221,幹材積成長量!$AE$7:$AG$7,0)),IF($F221="地位Ⅲ",INDEX(幹材積成長量!$AK$7:$AM$14,8,MATCH(【入力】吸収量・排出量算定シート!$G221,幹材積成長量!$AK$7:$AM$7,0)),INDEX(幹材積成長量!$AH$7:$AJ$14,8,MATCH(【入力】吸収量・排出量算定シート!$G221,幹材積成長量!$AH$7:$AJ$7,0)))),0)</f>
        <v>0</v>
      </c>
      <c r="DW221" s="187">
        <f>IFERROR(IF($F221="地位Ⅰ",INDEX(幹材積成長量!$AE$7:$AG$14,8,MATCH(【入力】吸収量・排出量算定シート!$G221,幹材積成長量!$AE$7:$AG$7,0)),IF($F221="地位Ⅲ",INDEX(幹材積成長量!$AK$7:$AM$14,8,MATCH(【入力】吸収量・排出量算定シート!$G221,幹材積成長量!$AK$7:$AM$7,0)),INDEX(幹材積成長量!$AH$7:$AJ$14,8,MATCH(【入力】吸収量・排出量算定シート!$G221,幹材積成長量!$AH$7:$AJ$7,0)))),0)</f>
        <v>0</v>
      </c>
      <c r="DX221" s="187">
        <f>IFERROR(IF($F221="地位Ⅰ",INDEX(幹材積成長量!$AE$7:$AG$14,8,MATCH(【入力】吸収量・排出量算定シート!$G221,幹材積成長量!$AE$7:$AG$7,0)),IF($F221="地位Ⅲ",INDEX(幹材積成長量!$AK$7:$AM$14,8,MATCH(【入力】吸収量・排出量算定シート!$G221,幹材積成長量!$AK$7:$AM$7,0)),INDEX(幹材積成長量!$AH$7:$AJ$14,8,MATCH(【入力】吸収量・排出量算定シート!$G221,幹材積成長量!$AH$7:$AJ$7,0)))),0)</f>
        <v>0</v>
      </c>
      <c r="DY221" s="187">
        <f>IFERROR(IF($F221="地位Ⅰ",INDEX(幹材積成長量!$AE$7:$AG$14,8,MATCH(【入力】吸収量・排出量算定シート!$G221,幹材積成長量!$AE$7:$AG$7,0)),IF($F221="地位Ⅲ",INDEX(幹材積成長量!$AK$7:$AM$14,8,MATCH(【入力】吸収量・排出量算定シート!$G221,幹材積成長量!$AK$7:$AM$7,0)),INDEX(幹材積成長量!$AH$7:$AJ$14,8,MATCH(【入力】吸収量・排出量算定シート!$G221,幹材積成長量!$AH$7:$AJ$7,0)))),0)</f>
        <v>0</v>
      </c>
      <c r="DZ221" s="187">
        <f>IFERROR(IF($F221="地位Ⅰ",INDEX(幹材積成長量!$AE$7:$AG$14,8,MATCH(【入力】吸収量・排出量算定シート!$G221,幹材積成長量!$AE$7:$AG$7,0)),IF($F221="地位Ⅲ",INDEX(幹材積成長量!$AK$7:$AM$14,8,MATCH(【入力】吸収量・排出量算定シート!$G221,幹材積成長量!$AK$7:$AM$7,0)),INDEX(幹材積成長量!$AH$7:$AJ$14,8,MATCH(【入力】吸収量・排出量算定シート!$G221,幹材積成長量!$AH$7:$AJ$7,0)))),0)</f>
        <v>0</v>
      </c>
      <c r="EA221" s="187">
        <f>IFERROR(IF($F221="地位Ⅰ",INDEX(幹材積成長量!$AE$7:$AG$14,8,MATCH(【入力】吸収量・排出量算定シート!$G221,幹材積成長量!$AE$7:$AG$7,0)),IF($F221="地位Ⅲ",INDEX(幹材積成長量!$AK$7:$AM$14,8,MATCH(【入力】吸収量・排出量算定シート!$G221,幹材積成長量!$AK$7:$AM$7,0)),INDEX(幹材積成長量!$AH$7:$AJ$14,8,MATCH(【入力】吸収量・排出量算定シート!$G221,幹材積成長量!$AH$7:$AJ$7,0)))),0)</f>
        <v>0</v>
      </c>
      <c r="EB221" s="187">
        <f>IFERROR(IF($F221="地位Ⅰ",INDEX(幹材積成長量!$AE$7:$AG$14,8,MATCH(【入力】吸収量・排出量算定シート!$G221,幹材積成長量!$AE$7:$AG$7,0)),IF($F221="地位Ⅲ",INDEX(幹材積成長量!$AK$7:$AM$14,8,MATCH(【入力】吸収量・排出量算定シート!$G221,幹材積成長量!$AK$7:$AM$7,0)),INDEX(幹材積成長量!$AH$7:$AJ$14,8,MATCH(【入力】吸収量・排出量算定シート!$G221,幹材積成長量!$AH$7:$AJ$7,0)))),0)</f>
        <v>0</v>
      </c>
      <c r="EC221" s="187">
        <f>IFERROR(IF($F221="地位Ⅰ",INDEX(幹材積成長量!$AE$7:$AG$14,8,MATCH(【入力】吸収量・排出量算定シート!$G221,幹材積成長量!$AE$7:$AG$7,0)),IF($F221="地位Ⅲ",INDEX(幹材積成長量!$AK$7:$AM$14,8,MATCH(【入力】吸収量・排出量算定シート!$G221,幹材積成長量!$AK$7:$AM$7,0)),INDEX(幹材積成長量!$AH$7:$AJ$14,8,MATCH(【入力】吸収量・排出量算定シート!$G221,幹材積成長量!$AH$7:$AJ$7,0)))),0)</f>
        <v>0</v>
      </c>
      <c r="ED221" s="186">
        <f t="shared" si="369"/>
        <v>0</v>
      </c>
      <c r="EE221" s="186">
        <f t="shared" si="370"/>
        <v>0</v>
      </c>
      <c r="EF221" s="186">
        <f t="shared" si="371"/>
        <v>0</v>
      </c>
      <c r="EG221" s="186">
        <f t="shared" si="372"/>
        <v>0</v>
      </c>
      <c r="EH221" s="186">
        <f t="shared" si="373"/>
        <v>0</v>
      </c>
      <c r="EI221" s="186">
        <f t="shared" si="374"/>
        <v>0</v>
      </c>
      <c r="EJ221" s="186">
        <f t="shared" si="375"/>
        <v>0</v>
      </c>
      <c r="EK221" s="186">
        <f t="shared" si="376"/>
        <v>0</v>
      </c>
      <c r="EL221" s="186">
        <f t="shared" si="377"/>
        <v>0</v>
      </c>
      <c r="EM221" s="186">
        <f t="shared" si="378"/>
        <v>0</v>
      </c>
      <c r="EN221" s="186">
        <f t="shared" si="379"/>
        <v>0</v>
      </c>
      <c r="EO221" s="186">
        <f t="shared" si="380"/>
        <v>0</v>
      </c>
      <c r="EP221" s="186">
        <f t="shared" si="381"/>
        <v>0</v>
      </c>
      <c r="EQ221" s="186">
        <f t="shared" si="382"/>
        <v>0</v>
      </c>
      <c r="ER221" s="186">
        <f t="shared" si="383"/>
        <v>0</v>
      </c>
      <c r="ES221" s="186">
        <f t="shared" si="384"/>
        <v>0</v>
      </c>
      <c r="ET221" s="186">
        <f t="shared" si="385"/>
        <v>0</v>
      </c>
    </row>
    <row r="222" spans="2:150" x14ac:dyDescent="0.3">
      <c r="B222" s="3"/>
      <c r="C222" s="3"/>
      <c r="D222" s="3"/>
      <c r="E222" s="3"/>
      <c r="G222" s="217"/>
      <c r="J222" s="3"/>
      <c r="M222" s="187">
        <f>IFERROR(IF($F222="地位Ⅰ",INDEX(幹材積成長量!$S$7:$U$148,MATCH(【入力】吸収量・排出量算定シート!$H222+(M$17-$M$17),幹材積成長量!$S$7:$S$148,0),MATCH($G222,幹材積成長量!$S$7:$U$7,0)),IF($F222="地位Ⅲ",INDEX(幹材積成長量!$Y$7:$AA$148,MATCH(【入力】吸収量・排出量算定シート!$H222+(M$17-$M$17),幹材積成長量!$Y$7:$Y$148,0),MATCH($G222,幹材積成長量!$Y$7:$AA$7,0)),INDEX(幹材積成長量!$V$7:$X$148,MATCH(【入力】吸収量・排出量算定シート!$H222+(M$17-$M$17),幹材積成長量!$V$7:$V$148,0),MATCH($G222,幹材積成長量!$V$7:$X$7,0)))),0)</f>
        <v>0</v>
      </c>
      <c r="N222" s="187">
        <f>IFERROR(IF($F222="地位Ⅰ",INDEX(幹材積成長量!$S$7:$U$148,MATCH(【入力】吸収量・排出量算定シート!$H222+(N$17-$M$17),幹材積成長量!$S$7:$S$148,0),MATCH($G222,幹材積成長量!$S$7:$U$7,0)),IF($F222="地位Ⅲ",INDEX(幹材積成長量!$Y$7:$AA$148,MATCH(【入力】吸収量・排出量算定シート!$H222+(N$17-$M$17),幹材積成長量!$Y$7:$Y$148,0),MATCH($G222,幹材積成長量!$Y$7:$AA$7,0)),INDEX(幹材積成長量!$V$7:$X$148,MATCH(【入力】吸収量・排出量算定シート!$H222+(N$17-$M$17),幹材積成長量!$V$7:$V$148,0),MATCH($G222,幹材積成長量!$V$7:$X$7,0)))),0)</f>
        <v>0</v>
      </c>
      <c r="O222" s="187">
        <f>IFERROR(IF($F222="地位Ⅰ",INDEX(幹材積成長量!$S$7:$U$148,MATCH(【入力】吸収量・排出量算定シート!$H222+(O$17-$M$17),幹材積成長量!$S$7:$S$148,0),MATCH($G222,幹材積成長量!$S$7:$U$7,0)),IF($F222="地位Ⅲ",INDEX(幹材積成長量!$Y$7:$AA$148,MATCH(【入力】吸収量・排出量算定シート!$H222+(O$17-$M$17),幹材積成長量!$Y$7:$Y$148,0),MATCH($G222,幹材積成長量!$Y$7:$AA$7,0)),INDEX(幹材積成長量!$V$7:$X$148,MATCH(【入力】吸収量・排出量算定シート!$H222+(O$17-$M$17),幹材積成長量!$V$7:$V$148,0),MATCH($G222,幹材積成長量!$V$7:$X$7,0)))),0)</f>
        <v>0</v>
      </c>
      <c r="P222" s="187">
        <f>IFERROR(IF($F222="地位Ⅰ",INDEX(幹材積成長量!$S$7:$U$148,MATCH(【入力】吸収量・排出量算定シート!$H222+(P$17-$M$17),幹材積成長量!$S$7:$S$148,0),MATCH($G222,幹材積成長量!$S$7:$U$7,0)),IF($F222="地位Ⅲ",INDEX(幹材積成長量!$Y$7:$AA$148,MATCH(【入力】吸収量・排出量算定シート!$H222+(P$17-$M$17),幹材積成長量!$Y$7:$Y$148,0),MATCH($G222,幹材積成長量!$Y$7:$AA$7,0)),INDEX(幹材積成長量!$V$7:$X$148,MATCH(【入力】吸収量・排出量算定シート!$H222+(P$17-$M$17),幹材積成長量!$V$7:$V$148,0),MATCH($G222,幹材積成長量!$V$7:$X$7,0)))),0)</f>
        <v>0</v>
      </c>
      <c r="Q222" s="187">
        <f>IFERROR(IF($F222="地位Ⅰ",INDEX(幹材積成長量!$S$7:$U$148,MATCH(【入力】吸収量・排出量算定シート!$H222+(Q$17-$M$17),幹材積成長量!$S$7:$S$148,0),MATCH($G222,幹材積成長量!$S$7:$U$7,0)),IF($F222="地位Ⅲ",INDEX(幹材積成長量!$Y$7:$AA$148,MATCH(【入力】吸収量・排出量算定シート!$H222+(Q$17-$M$17),幹材積成長量!$Y$7:$Y$148,0),MATCH($G222,幹材積成長量!$Y$7:$AA$7,0)),INDEX(幹材積成長量!$V$7:$X$148,MATCH(【入力】吸収量・排出量算定シート!$H222+(Q$17-$M$17),幹材積成長量!$V$7:$V$148,0),MATCH($G222,幹材積成長量!$V$7:$X$7,0)))),0)</f>
        <v>0</v>
      </c>
      <c r="R222" s="187">
        <f>IFERROR(IF($F222="地位Ⅰ",INDEX(幹材積成長量!$S$7:$U$148,MATCH(【入力】吸収量・排出量算定シート!$H222+(R$17-$M$17),幹材積成長量!$S$7:$S$148,0),MATCH($G222,幹材積成長量!$S$7:$U$7,0)),IF($F222="地位Ⅲ",INDEX(幹材積成長量!$Y$7:$AA$148,MATCH(【入力】吸収量・排出量算定シート!$H222+(R$17-$M$17),幹材積成長量!$Y$7:$Y$148,0),MATCH($G222,幹材積成長量!$Y$7:$AA$7,0)),INDEX(幹材積成長量!$V$7:$X$148,MATCH(【入力】吸収量・排出量算定シート!$H222+(R$17-$M$17),幹材積成長量!$V$7:$V$148,0),MATCH($G222,幹材積成長量!$V$7:$X$7,0)))),0)</f>
        <v>0</v>
      </c>
      <c r="S222" s="187">
        <f>IFERROR(IF($F222="地位Ⅰ",INDEX(幹材積成長量!$S$7:$U$148,MATCH(【入力】吸収量・排出量算定シート!$H222+(S$17-$M$17),幹材積成長量!$S$7:$S$148,0),MATCH($G222,幹材積成長量!$S$7:$U$7,0)),IF($F222="地位Ⅲ",INDEX(幹材積成長量!$Y$7:$AA$148,MATCH(【入力】吸収量・排出量算定シート!$H222+(S$17-$M$17),幹材積成長量!$Y$7:$Y$148,0),MATCH($G222,幹材積成長量!$Y$7:$AA$7,0)),INDEX(幹材積成長量!$V$7:$X$148,MATCH(【入力】吸収量・排出量算定シート!$H222+(S$17-$M$17),幹材積成長量!$V$7:$V$148,0),MATCH($G222,幹材積成長量!$V$7:$X$7,0)))),0)</f>
        <v>0</v>
      </c>
      <c r="T222" s="187">
        <f>IFERROR(IF($F222="地位Ⅰ",INDEX(幹材積成長量!$S$7:$U$148,MATCH(【入力】吸収量・排出量算定シート!$H222+(T$17-$M$17),幹材積成長量!$S$7:$S$148,0),MATCH($G222,幹材積成長量!$S$7:$U$7,0)),IF($F222="地位Ⅲ",INDEX(幹材積成長量!$Y$7:$AA$148,MATCH(【入力】吸収量・排出量算定シート!$H222+(T$17-$M$17),幹材積成長量!$Y$7:$Y$148,0),MATCH($G222,幹材積成長量!$Y$7:$AA$7,0)),INDEX(幹材積成長量!$V$7:$X$148,MATCH(【入力】吸収量・排出量算定シート!$H222+(T$17-$M$17),幹材積成長量!$V$7:$V$148,0),MATCH($G222,幹材積成長量!$V$7:$X$7,0)))),0)</f>
        <v>0</v>
      </c>
      <c r="U222" s="187">
        <f>IFERROR(IF($F222="地位Ⅰ",INDEX(幹材積成長量!$S$7:$U$148,MATCH(【入力】吸収量・排出量算定シート!$H222+(U$17-$M$17),幹材積成長量!$S$7:$S$148,0),MATCH($G222,幹材積成長量!$S$7:$U$7,0)),IF($F222="地位Ⅲ",INDEX(幹材積成長量!$Y$7:$AA$148,MATCH(【入力】吸収量・排出量算定シート!$H222+(U$17-$M$17),幹材積成長量!$Y$7:$Y$148,0),MATCH($G222,幹材積成長量!$Y$7:$AA$7,0)),INDEX(幹材積成長量!$V$7:$X$148,MATCH(【入力】吸収量・排出量算定シート!$H222+(U$17-$M$17),幹材積成長量!$V$7:$V$148,0),MATCH($G222,幹材積成長量!$V$7:$X$7,0)))),0)</f>
        <v>0</v>
      </c>
      <c r="V222" s="187">
        <f>IFERROR(IF($F222="地位Ⅰ",INDEX(幹材積成長量!$S$7:$U$148,MATCH(【入力】吸収量・排出量算定シート!$H222+(V$17-$M$17),幹材積成長量!$S$7:$S$148,0),MATCH($G222,幹材積成長量!$S$7:$U$7,0)),IF($F222="地位Ⅲ",INDEX(幹材積成長量!$Y$7:$AA$148,MATCH(【入力】吸収量・排出量算定シート!$H222+(V$17-$M$17),幹材積成長量!$Y$7:$Y$148,0),MATCH($G222,幹材積成長量!$Y$7:$AA$7,0)),INDEX(幹材積成長量!$V$7:$X$148,MATCH(【入力】吸収量・排出量算定シート!$H222+(V$17-$M$17),幹材積成長量!$V$7:$V$148,0),MATCH($G222,幹材積成長量!$V$7:$X$7,0)))),0)</f>
        <v>0</v>
      </c>
      <c r="W222" s="187">
        <f>IFERROR(IF($F222="地位Ⅰ",INDEX(幹材積成長量!$S$7:$U$148,MATCH(【入力】吸収量・排出量算定シート!$H222+(W$17-$M$17),幹材積成長量!$S$7:$S$148,0),MATCH($G222,幹材積成長量!$S$7:$U$7,0)),IF($F222="地位Ⅲ",INDEX(幹材積成長量!$Y$7:$AA$148,MATCH(【入力】吸収量・排出量算定シート!$H222+(W$17-$M$17),幹材積成長量!$Y$7:$Y$148,0),MATCH($G222,幹材積成長量!$Y$7:$AA$7,0)),INDEX(幹材積成長量!$V$7:$X$148,MATCH(【入力】吸収量・排出量算定シート!$H222+(W$17-$M$17),幹材積成長量!$V$7:$V$148,0),MATCH($G222,幹材積成長量!$V$7:$X$7,0)))),0)</f>
        <v>0</v>
      </c>
      <c r="X222" s="187">
        <f>IFERROR(IF($F222="地位Ⅰ",INDEX(幹材積成長量!$S$7:$U$148,MATCH(【入力】吸収量・排出量算定シート!$H222+(X$17-$M$17),幹材積成長量!$S$7:$S$148,0),MATCH($G222,幹材積成長量!$S$7:$U$7,0)),IF($F222="地位Ⅲ",INDEX(幹材積成長量!$Y$7:$AA$148,MATCH(【入力】吸収量・排出量算定シート!$H222+(X$17-$M$17),幹材積成長量!$Y$7:$Y$148,0),MATCH($G222,幹材積成長量!$Y$7:$AA$7,0)),INDEX(幹材積成長量!$V$7:$X$148,MATCH(【入力】吸収量・排出量算定シート!$H222+(X$17-$M$17),幹材積成長量!$V$7:$V$148,0),MATCH($G222,幹材積成長量!$V$7:$X$7,0)))),0)</f>
        <v>0</v>
      </c>
      <c r="Y222" s="187">
        <f>IFERROR(IF($F222="地位Ⅰ",INDEX(幹材積成長量!$S$7:$U$148,MATCH(【入力】吸収量・排出量算定シート!$H222+(Y$17-$M$17),幹材積成長量!$S$7:$S$148,0),MATCH($G222,幹材積成長量!$S$7:$U$7,0)),IF($F222="地位Ⅲ",INDEX(幹材積成長量!$Y$7:$AA$148,MATCH(【入力】吸収量・排出量算定シート!$H222+(Y$17-$M$17),幹材積成長量!$Y$7:$Y$148,0),MATCH($G222,幹材積成長量!$Y$7:$AA$7,0)),INDEX(幹材積成長量!$V$7:$X$148,MATCH(【入力】吸収量・排出量算定シート!$H222+(Y$17-$M$17),幹材積成長量!$V$7:$V$148,0),MATCH($G222,幹材積成長量!$V$7:$X$7,0)))),0)</f>
        <v>0</v>
      </c>
      <c r="Z222" s="187">
        <f>IFERROR(IF($F222="地位Ⅰ",INDEX(幹材積成長量!$S$7:$U$148,MATCH(【入力】吸収量・排出量算定シート!$H222+(Z$17-$M$17),幹材積成長量!$S$7:$S$148,0),MATCH($G222,幹材積成長量!$S$7:$U$7,0)),IF($F222="地位Ⅲ",INDEX(幹材積成長量!$Y$7:$AA$148,MATCH(【入力】吸収量・排出量算定シート!$H222+(Z$17-$M$17),幹材積成長量!$Y$7:$Y$148,0),MATCH($G222,幹材積成長量!$Y$7:$AA$7,0)),INDEX(幹材積成長量!$V$7:$X$148,MATCH(【入力】吸収量・排出量算定シート!$H222+(Z$17-$M$17),幹材積成長量!$V$7:$V$148,0),MATCH($G222,幹材積成長量!$V$7:$X$7,0)))),0)</f>
        <v>0</v>
      </c>
      <c r="AA222" s="187">
        <f>IFERROR(IF($F222="地位Ⅰ",INDEX(幹材積成長量!$S$7:$U$148,MATCH(【入力】吸収量・排出量算定シート!$H222+(AA$17-$M$17),幹材積成長量!$S$7:$S$148,0),MATCH($G222,幹材積成長量!$S$7:$U$7,0)),IF($F222="地位Ⅲ",INDEX(幹材積成長量!$Y$7:$AA$148,MATCH(【入力】吸収量・排出量算定シート!$H222+(AA$17-$M$17),幹材積成長量!$Y$7:$Y$148,0),MATCH($G222,幹材積成長量!$Y$7:$AA$7,0)),INDEX(幹材積成長量!$V$7:$X$148,MATCH(【入力】吸収量・排出量算定シート!$H222+(AA$17-$M$17),幹材積成長量!$V$7:$V$148,0),MATCH($G222,幹材積成長量!$V$7:$X$7,0)))),0)</f>
        <v>0</v>
      </c>
      <c r="AB222" s="187">
        <f>IFERROR(IF($F222="地位Ⅰ",INDEX(幹材積成長量!$S$7:$U$148,MATCH(【入力】吸収量・排出量算定シート!$H222+(AB$17-$M$17),幹材積成長量!$S$7:$S$148,0),MATCH($G222,幹材積成長量!$S$7:$U$7,0)),IF($F222="地位Ⅲ",INDEX(幹材積成長量!$Y$7:$AA$148,MATCH(【入力】吸収量・排出量算定シート!$H222+(AB$17-$M$17),幹材積成長量!$Y$7:$Y$148,0),MATCH($G222,幹材積成長量!$Y$7:$AA$7,0)),INDEX(幹材積成長量!$V$7:$X$148,MATCH(【入力】吸収量・排出量算定シート!$H222+(AB$17-$M$17),幹材積成長量!$V$7:$V$148,0),MATCH($G222,幹材積成長量!$V$7:$X$7,0)))),0)</f>
        <v>0</v>
      </c>
      <c r="AC222" s="187">
        <f>IFERROR(IF($F222="地位Ⅰ",INDEX(幹材積成長量!$S$7:$U$148,MATCH(【入力】吸収量・排出量算定シート!$H222+(AC$17-$M$17),幹材積成長量!$S$7:$S$148,0),MATCH($G222,幹材積成長量!$S$7:$U$7,0)),IF($F222="地位Ⅲ",INDEX(幹材積成長量!$Y$7:$AA$148,MATCH(【入力】吸収量・排出量算定シート!$H222+(AC$17-$M$17),幹材積成長量!$Y$7:$Y$148,0),MATCH($G222,幹材積成長量!$Y$7:$AA$7,0)),INDEX(幹材積成長量!$V$7:$X$148,MATCH(【入力】吸収量・排出量算定シート!$H222+(AC$17-$M$17),幹材積成長量!$V$7:$V$148,0),MATCH($G222,幹材積成長量!$V$7:$X$7,0)))),0)</f>
        <v>0</v>
      </c>
      <c r="AD222" s="2">
        <f>IFERROR(INDEX('BEF（拡大係数）'!$A$4:$AO$154,MATCH(【入力】吸収量・排出量算定シート!$H222,'BEF（拡大係数）'!$A$4:$A$154,0),MATCH($G222,'BEF（拡大係数）'!$A$4:$AO$4,0)),0)</f>
        <v>0</v>
      </c>
      <c r="AE222" s="2">
        <f>IFERROR(INDEX('BEF（拡大係数）'!$A$4:$AO$154,MATCH(【入力】吸収量・排出量算定シート!$H222,'BEF（拡大係数）'!$A$4:$A$154,0),MATCH($G222,'BEF（拡大係数）'!$A$4:$AO$4,0)),0)</f>
        <v>0</v>
      </c>
      <c r="AF222" s="2">
        <f>IFERROR(INDEX('BEF（拡大係数）'!$A$4:$AO$154,MATCH(【入力】吸収量・排出量算定シート!$H222,'BEF（拡大係数）'!$A$4:$A$154,0),MATCH($G222,'BEF（拡大係数）'!$A$4:$AO$4,0)),0)</f>
        <v>0</v>
      </c>
      <c r="AG222" s="2">
        <f>IFERROR(INDEX('BEF（拡大係数）'!$A$4:$AO$154,MATCH(【入力】吸収量・排出量算定シート!$H222,'BEF（拡大係数）'!$A$4:$A$154,0),MATCH($G222,'BEF（拡大係数）'!$A$4:$AO$4,0)),0)</f>
        <v>0</v>
      </c>
      <c r="AH222" s="2">
        <f>IFERROR(INDEX('BEF（拡大係数）'!$A$4:$AO$154,MATCH(【入力】吸収量・排出量算定シート!$H222,'BEF（拡大係数）'!$A$4:$A$154,0),MATCH($G222,'BEF（拡大係数）'!$A$4:$AO$4,0)),0)</f>
        <v>0</v>
      </c>
      <c r="AI222" s="2">
        <f>IFERROR(INDEX('BEF（拡大係数）'!$A$4:$AO$154,MATCH(【入力】吸収量・排出量算定シート!$H222,'BEF（拡大係数）'!$A$4:$A$154,0),MATCH($G222,'BEF（拡大係数）'!$A$4:$AO$4,0)),0)</f>
        <v>0</v>
      </c>
      <c r="AJ222" s="2">
        <f>IFERROR(INDEX('BEF（拡大係数）'!$A$4:$AO$154,MATCH(【入力】吸収量・排出量算定シート!$H222,'BEF（拡大係数）'!$A$4:$A$154,0),MATCH($G222,'BEF（拡大係数）'!$A$4:$AO$4,0)),0)</f>
        <v>0</v>
      </c>
      <c r="AK222" s="2">
        <f>IFERROR(INDEX('BEF（拡大係数）'!$A$4:$AO$154,MATCH(【入力】吸収量・排出量算定シート!$H222,'BEF（拡大係数）'!$A$4:$A$154,0),MATCH($G222,'BEF（拡大係数）'!$A$4:$AO$4,0)),0)</f>
        <v>0</v>
      </c>
      <c r="AL222" s="2">
        <f>IFERROR(INDEX('BEF（拡大係数）'!$A$4:$AO$154,MATCH(【入力】吸収量・排出量算定シート!$H222,'BEF（拡大係数）'!$A$4:$A$154,0),MATCH($G222,'BEF（拡大係数）'!$A$4:$AO$4,0)),0)</f>
        <v>0</v>
      </c>
      <c r="AM222" s="2">
        <f>IFERROR(INDEX('BEF（拡大係数）'!$A$4:$AO$154,MATCH(【入力】吸収量・排出量算定シート!$H222,'BEF（拡大係数）'!$A$4:$A$154,0),MATCH($G222,'BEF（拡大係数）'!$A$4:$AO$4,0)),0)</f>
        <v>0</v>
      </c>
      <c r="AN222" s="2">
        <f>IFERROR(INDEX('BEF（拡大係数）'!$A$4:$AO$154,MATCH(【入力】吸収量・排出量算定シート!$H222,'BEF（拡大係数）'!$A$4:$A$154,0),MATCH($G222,'BEF（拡大係数）'!$A$4:$AO$4,0)),0)</f>
        <v>0</v>
      </c>
      <c r="AO222" s="2">
        <f>IFERROR(INDEX('BEF（拡大係数）'!$A$4:$AO$154,MATCH(【入力】吸収量・排出量算定シート!$H222,'BEF（拡大係数）'!$A$4:$A$154,0),MATCH($G222,'BEF（拡大係数）'!$A$4:$AO$4,0)),0)</f>
        <v>0</v>
      </c>
      <c r="AP222" s="2">
        <f>IFERROR(INDEX('BEF（拡大係数）'!$A$4:$AO$154,MATCH(【入力】吸収量・排出量算定シート!$H222,'BEF（拡大係数）'!$A$4:$A$154,0),MATCH($G222,'BEF（拡大係数）'!$A$4:$AO$4,0)),0)</f>
        <v>0</v>
      </c>
      <c r="AQ222" s="2">
        <f>IFERROR(INDEX('BEF（拡大係数）'!$A$4:$AO$154,MATCH(【入力】吸収量・排出量算定シート!$H222,'BEF（拡大係数）'!$A$4:$A$154,0),MATCH($G222,'BEF（拡大係数）'!$A$4:$AO$4,0)),0)</f>
        <v>0</v>
      </c>
      <c r="AR222" s="2">
        <f>IFERROR(INDEX('BEF（拡大係数）'!$A$4:$AO$154,MATCH(【入力】吸収量・排出量算定シート!$H222,'BEF（拡大係数）'!$A$4:$A$154,0),MATCH($G222,'BEF（拡大係数）'!$A$4:$AO$4,0)),0)</f>
        <v>0</v>
      </c>
      <c r="AS222" s="2">
        <f>IFERROR(INDEX('BEF（拡大係数）'!$A$4:$AO$154,MATCH(【入力】吸収量・排出量算定シート!$H222,'BEF（拡大係数）'!$A$4:$A$154,0),MATCH($G222,'BEF（拡大係数）'!$A$4:$AO$4,0)),0)</f>
        <v>0</v>
      </c>
      <c r="AT222" s="2">
        <f>IFERROR(INDEX('BEF（拡大係数）'!$A$4:$AO$154,MATCH(【入力】吸収量・排出量算定シート!$H222,'BEF（拡大係数）'!$A$4:$A$154,0),MATCH($G222,'BEF（拡大係数）'!$A$4:$AO$4,0)),0)</f>
        <v>0</v>
      </c>
      <c r="AU222" s="2">
        <f>IFERROR(VLOOKUP($G222,パラメータ_オリジナル!$B$6:$G$45,4,FALSE),0)</f>
        <v>0</v>
      </c>
      <c r="AV222" s="2">
        <f>IFERROR(VLOOKUP($G222,パラメータ_オリジナル!$B$6:$G$45,5,FALSE),0)</f>
        <v>0</v>
      </c>
      <c r="AW222" s="2">
        <f>IFERROR(VLOOKUP($G222,パラメータ_オリジナル!$B$6:$G$45,6,FALSE),0)</f>
        <v>0</v>
      </c>
      <c r="AX222" s="125">
        <f t="shared" si="318"/>
        <v>0</v>
      </c>
      <c r="AY222" s="125">
        <f t="shared" si="319"/>
        <v>0</v>
      </c>
      <c r="AZ222" s="125">
        <f t="shared" si="320"/>
        <v>0</v>
      </c>
      <c r="BA222" s="125">
        <f t="shared" si="321"/>
        <v>0</v>
      </c>
      <c r="BB222" s="125">
        <f t="shared" si="322"/>
        <v>0</v>
      </c>
      <c r="BC222" s="125">
        <f t="shared" si="323"/>
        <v>0</v>
      </c>
      <c r="BD222" s="125">
        <f t="shared" si="324"/>
        <v>0</v>
      </c>
      <c r="BE222" s="125">
        <f t="shared" si="325"/>
        <v>0</v>
      </c>
      <c r="BF222" s="125">
        <f t="shared" si="326"/>
        <v>0</v>
      </c>
      <c r="BG222" s="125">
        <f t="shared" si="327"/>
        <v>0</v>
      </c>
      <c r="BH222" s="125">
        <f t="shared" si="328"/>
        <v>0</v>
      </c>
      <c r="BI222" s="125">
        <f t="shared" si="329"/>
        <v>0</v>
      </c>
      <c r="BJ222" s="125">
        <f t="shared" si="330"/>
        <v>0</v>
      </c>
      <c r="BK222" s="125">
        <f t="shared" si="331"/>
        <v>0</v>
      </c>
      <c r="BL222" s="125">
        <f t="shared" si="332"/>
        <v>0</v>
      </c>
      <c r="BM222" s="125">
        <f t="shared" si="333"/>
        <v>0</v>
      </c>
      <c r="BN222" s="125">
        <f t="shared" si="334"/>
        <v>0</v>
      </c>
      <c r="BO222" s="125">
        <f t="shared" si="335"/>
        <v>0</v>
      </c>
      <c r="BP222" s="125">
        <f t="shared" si="336"/>
        <v>0</v>
      </c>
      <c r="BQ222" s="125">
        <f t="shared" si="337"/>
        <v>0</v>
      </c>
      <c r="BR222" s="125">
        <f t="shared" si="338"/>
        <v>0</v>
      </c>
      <c r="BS222" s="125">
        <f t="shared" si="339"/>
        <v>0</v>
      </c>
      <c r="BT222" s="125">
        <f t="shared" si="340"/>
        <v>0</v>
      </c>
      <c r="BU222" s="125">
        <f t="shared" si="341"/>
        <v>0</v>
      </c>
      <c r="BV222" s="125">
        <f t="shared" si="342"/>
        <v>0</v>
      </c>
      <c r="BW222" s="125">
        <f t="shared" si="343"/>
        <v>0</v>
      </c>
      <c r="BX222" s="125">
        <f t="shared" si="344"/>
        <v>0</v>
      </c>
      <c r="BY222" s="125">
        <f t="shared" si="345"/>
        <v>0</v>
      </c>
      <c r="BZ222" s="125">
        <f t="shared" si="346"/>
        <v>0</v>
      </c>
      <c r="CA222" s="125">
        <f t="shared" si="347"/>
        <v>0</v>
      </c>
      <c r="CB222" s="125">
        <f t="shared" si="348"/>
        <v>0</v>
      </c>
      <c r="CC222" s="125">
        <f t="shared" si="349"/>
        <v>0</v>
      </c>
      <c r="CD222" s="125">
        <f t="shared" si="350"/>
        <v>0</v>
      </c>
      <c r="CE222" s="125">
        <f t="shared" si="351"/>
        <v>0</v>
      </c>
      <c r="CF222" s="2">
        <f>IFERROR(IF($F222="地位Ⅰ",INDEX(幹材積成長量!$I$7:$K$148,MATCH((【入力】吸収量・排出量算定シート!$H222+(【入力】吸収量・排出量算定シート!CF$17-【入力】吸収量・排出量算定シート!$CF$17)),幹材積成長量!$I$7:$I$148,0),MATCH(【入力】吸収量・排出量算定シート!$G222,幹材積成長量!$I$7:$K$7,0)),IF($F222="地位Ⅲ",INDEX(幹材積成長量!$O$7:$Q$148,MATCH((【入力】吸収量・排出量算定シート!$H222+(【入力】吸収量・排出量算定シート!CF$17-【入力】吸収量・排出量算定シート!$CF$17)),幹材積成長量!$O$7:$O$148,0),MATCH(【入力】吸収量・排出量算定シート!$G222,幹材積成長量!$O$7:$Q$7,0)),INDEX(幹材積成長量!$L$7:$N$148,MATCH((【入力】吸収量・排出量算定シート!$H222+(【入力】吸収量・排出量算定シート!CF$17-【入力】吸収量・排出量算定シート!$CF$17)),幹材積成長量!$L$7:$L$148,0),MATCH(【入力】吸収量・排出量算定シート!$G222,幹材積成長量!$L$7:$N$7,0)))),0)</f>
        <v>0</v>
      </c>
      <c r="CG222" s="2">
        <f>IFERROR(IF($F222="地位Ⅰ",INDEX(幹材積成長量!$I$7:$K$148,MATCH((【入力】吸収量・排出量算定シート!$H222+(【入力】吸収量・排出量算定シート!CG$17-【入力】吸収量・排出量算定シート!$CF$17)),幹材積成長量!$I$7:$I$148,0),MATCH(【入力】吸収量・排出量算定シート!$G222,幹材積成長量!$I$7:$K$7,0)),IF($F222="地位Ⅲ",INDEX(幹材積成長量!$O$7:$Q$148,MATCH((【入力】吸収量・排出量算定シート!$H222+(【入力】吸収量・排出量算定シート!CG$17-【入力】吸収量・排出量算定シート!$CF$17)),幹材積成長量!$O$7:$O$148,0),MATCH(【入力】吸収量・排出量算定シート!$G222,幹材積成長量!$O$7:$Q$7,0)),INDEX(幹材積成長量!$L$7:$N$148,MATCH((【入力】吸収量・排出量算定シート!$H222+(【入力】吸収量・排出量算定シート!CG$17-【入力】吸収量・排出量算定シート!$CF$17)),幹材積成長量!$L$7:$L$148,0),MATCH(【入力】吸収量・排出量算定シート!$G222,幹材積成長量!$L$7:$N$7,0)))),0)</f>
        <v>0</v>
      </c>
      <c r="CH222" s="2">
        <f>IFERROR(IF($F222="地位Ⅰ",INDEX(幹材積成長量!$I$7:$K$148,MATCH((【入力】吸収量・排出量算定シート!$H222+(【入力】吸収量・排出量算定シート!CH$17-【入力】吸収量・排出量算定シート!$CF$17)),幹材積成長量!$I$7:$I$148,0),MATCH(【入力】吸収量・排出量算定シート!$G222,幹材積成長量!$I$7:$K$7,0)),IF($F222="地位Ⅲ",INDEX(幹材積成長量!$O$7:$Q$148,MATCH((【入力】吸収量・排出量算定シート!$H222+(【入力】吸収量・排出量算定シート!CH$17-【入力】吸収量・排出量算定シート!$CF$17)),幹材積成長量!$O$7:$O$148,0),MATCH(【入力】吸収量・排出量算定シート!$G222,幹材積成長量!$O$7:$Q$7,0)),INDEX(幹材積成長量!$L$7:$N$148,MATCH((【入力】吸収量・排出量算定シート!$H222+(【入力】吸収量・排出量算定シート!CH$17-【入力】吸収量・排出量算定シート!$CF$17)),幹材積成長量!$L$7:$L$148,0),MATCH(【入力】吸収量・排出量算定シート!$G222,幹材積成長量!$L$7:$N$7,0)))),0)</f>
        <v>0</v>
      </c>
      <c r="CI222" s="2">
        <f>IFERROR(IF($F222="地位Ⅰ",INDEX(幹材積成長量!$I$7:$K$148,MATCH((【入力】吸収量・排出量算定シート!$H222+(【入力】吸収量・排出量算定シート!CI$17-【入力】吸収量・排出量算定シート!$CF$17)),幹材積成長量!$I$7:$I$148,0),MATCH(【入力】吸収量・排出量算定シート!$G222,幹材積成長量!$I$7:$K$7,0)),IF($F222="地位Ⅲ",INDEX(幹材積成長量!$O$7:$Q$148,MATCH((【入力】吸収量・排出量算定シート!$H222+(【入力】吸収量・排出量算定シート!CI$17-【入力】吸収量・排出量算定シート!$CF$17)),幹材積成長量!$O$7:$O$148,0),MATCH(【入力】吸収量・排出量算定シート!$G222,幹材積成長量!$O$7:$Q$7,0)),INDEX(幹材積成長量!$L$7:$N$148,MATCH((【入力】吸収量・排出量算定シート!$H222+(【入力】吸収量・排出量算定シート!CI$17-【入力】吸収量・排出量算定シート!$CF$17)),幹材積成長量!$L$7:$L$148,0),MATCH(【入力】吸収量・排出量算定シート!$G222,幹材積成長量!$L$7:$N$7,0)))),0)</f>
        <v>0</v>
      </c>
      <c r="CJ222" s="2">
        <f>IFERROR(IF($F222="地位Ⅰ",INDEX(幹材積成長量!$I$7:$K$148,MATCH((【入力】吸収量・排出量算定シート!$H222+(【入力】吸収量・排出量算定シート!CJ$17-【入力】吸収量・排出量算定シート!$CF$17)),幹材積成長量!$I$7:$I$148,0),MATCH(【入力】吸収量・排出量算定シート!$G222,幹材積成長量!$I$7:$K$7,0)),IF($F222="地位Ⅲ",INDEX(幹材積成長量!$O$7:$Q$148,MATCH((【入力】吸収量・排出量算定シート!$H222+(【入力】吸収量・排出量算定シート!CJ$17-【入力】吸収量・排出量算定シート!$CF$17)),幹材積成長量!$O$7:$O$148,0),MATCH(【入力】吸収量・排出量算定シート!$G222,幹材積成長量!$O$7:$Q$7,0)),INDEX(幹材積成長量!$L$7:$N$148,MATCH((【入力】吸収量・排出量算定シート!$H222+(【入力】吸収量・排出量算定シート!CJ$17-【入力】吸収量・排出量算定シート!$CF$17)),幹材積成長量!$L$7:$L$148,0),MATCH(【入力】吸収量・排出量算定シート!$G222,幹材積成長量!$L$7:$N$7,0)))),0)</f>
        <v>0</v>
      </c>
      <c r="CK222" s="2">
        <f>IFERROR(IF($F222="地位Ⅰ",INDEX(幹材積成長量!$I$7:$K$148,MATCH((【入力】吸収量・排出量算定シート!$H222+(【入力】吸収量・排出量算定シート!CK$17-【入力】吸収量・排出量算定シート!$CF$17)),幹材積成長量!$I$7:$I$148,0),MATCH(【入力】吸収量・排出量算定シート!$G222,幹材積成長量!$I$7:$K$7,0)),IF($F222="地位Ⅲ",INDEX(幹材積成長量!$O$7:$Q$148,MATCH((【入力】吸収量・排出量算定シート!$H222+(【入力】吸収量・排出量算定シート!CK$17-【入力】吸収量・排出量算定シート!$CF$17)),幹材積成長量!$O$7:$O$148,0),MATCH(【入力】吸収量・排出量算定シート!$G222,幹材積成長量!$O$7:$Q$7,0)),INDEX(幹材積成長量!$L$7:$N$148,MATCH((【入力】吸収量・排出量算定シート!$H222+(【入力】吸収量・排出量算定シート!CK$17-【入力】吸収量・排出量算定シート!$CF$17)),幹材積成長量!$L$7:$L$148,0),MATCH(【入力】吸収量・排出量算定シート!$G222,幹材積成長量!$L$7:$N$7,0)))),0)</f>
        <v>0</v>
      </c>
      <c r="CL222" s="2">
        <f>IFERROR(IF($F222="地位Ⅰ",INDEX(幹材積成長量!$I$7:$K$148,MATCH((【入力】吸収量・排出量算定シート!$H222+(【入力】吸収量・排出量算定シート!CL$17-【入力】吸収量・排出量算定シート!$CF$17)),幹材積成長量!$I$7:$I$148,0),MATCH(【入力】吸収量・排出量算定シート!$G222,幹材積成長量!$I$7:$K$7,0)),IF($F222="地位Ⅲ",INDEX(幹材積成長量!$O$7:$Q$148,MATCH((【入力】吸収量・排出量算定シート!$H222+(【入力】吸収量・排出量算定シート!CL$17-【入力】吸収量・排出量算定シート!$CF$17)),幹材積成長量!$O$7:$O$148,0),MATCH(【入力】吸収量・排出量算定シート!$G222,幹材積成長量!$O$7:$Q$7,0)),INDEX(幹材積成長量!$L$7:$N$148,MATCH((【入力】吸収量・排出量算定シート!$H222+(【入力】吸収量・排出量算定シート!CL$17-【入力】吸収量・排出量算定シート!$CF$17)),幹材積成長量!$L$7:$L$148,0),MATCH(【入力】吸収量・排出量算定シート!$G222,幹材積成長量!$L$7:$N$7,0)))),0)</f>
        <v>0</v>
      </c>
      <c r="CM222" s="2">
        <f>IFERROR(IF($F222="地位Ⅰ",INDEX(幹材積成長量!$I$7:$K$148,MATCH((【入力】吸収量・排出量算定シート!$H222+(【入力】吸収量・排出量算定シート!CM$17-【入力】吸収量・排出量算定シート!$CF$17)),幹材積成長量!$I$7:$I$148,0),MATCH(【入力】吸収量・排出量算定シート!$G222,幹材積成長量!$I$7:$K$7,0)),IF($F222="地位Ⅲ",INDEX(幹材積成長量!$O$7:$Q$148,MATCH((【入力】吸収量・排出量算定シート!$H222+(【入力】吸収量・排出量算定シート!CM$17-【入力】吸収量・排出量算定シート!$CF$17)),幹材積成長量!$O$7:$O$148,0),MATCH(【入力】吸収量・排出量算定シート!$G222,幹材積成長量!$O$7:$Q$7,0)),INDEX(幹材積成長量!$L$7:$N$148,MATCH((【入力】吸収量・排出量算定シート!$H222+(【入力】吸収量・排出量算定シート!CM$17-【入力】吸収量・排出量算定シート!$CF$17)),幹材積成長量!$L$7:$L$148,0),MATCH(【入力】吸収量・排出量算定シート!$G222,幹材積成長量!$L$7:$N$7,0)))),0)</f>
        <v>0</v>
      </c>
      <c r="CN222" s="2">
        <f>IFERROR(IF($F222="地位Ⅰ",INDEX(幹材積成長量!$I$7:$K$148,MATCH((【入力】吸収量・排出量算定シート!$H222+(【入力】吸収量・排出量算定シート!CN$17-【入力】吸収量・排出量算定シート!$CF$17)),幹材積成長量!$I$7:$I$148,0),MATCH(【入力】吸収量・排出量算定シート!$G222,幹材積成長量!$I$7:$K$7,0)),IF($F222="地位Ⅲ",INDEX(幹材積成長量!$O$7:$Q$148,MATCH((【入力】吸収量・排出量算定シート!$H222+(【入力】吸収量・排出量算定シート!CN$17-【入力】吸収量・排出量算定シート!$CF$17)),幹材積成長量!$O$7:$O$148,0),MATCH(【入力】吸収量・排出量算定シート!$G222,幹材積成長量!$O$7:$Q$7,0)),INDEX(幹材積成長量!$L$7:$N$148,MATCH((【入力】吸収量・排出量算定シート!$H222+(【入力】吸収量・排出量算定シート!CN$17-【入力】吸収量・排出量算定シート!$CF$17)),幹材積成長量!$L$7:$L$148,0),MATCH(【入力】吸収量・排出量算定シート!$G222,幹材積成長量!$L$7:$N$7,0)))),0)</f>
        <v>0</v>
      </c>
      <c r="CO222" s="2">
        <f>IFERROR(IF($F222="地位Ⅰ",INDEX(幹材積成長量!$I$7:$K$148,MATCH((【入力】吸収量・排出量算定シート!$H222+(【入力】吸収量・排出量算定シート!CO$17-【入力】吸収量・排出量算定シート!$CF$17)),幹材積成長量!$I$7:$I$148,0),MATCH(【入力】吸収量・排出量算定シート!$G222,幹材積成長量!$I$7:$K$7,0)),IF($F222="地位Ⅲ",INDEX(幹材積成長量!$O$7:$Q$148,MATCH((【入力】吸収量・排出量算定シート!$H222+(【入力】吸収量・排出量算定シート!CO$17-【入力】吸収量・排出量算定シート!$CF$17)),幹材積成長量!$O$7:$O$148,0),MATCH(【入力】吸収量・排出量算定シート!$G222,幹材積成長量!$O$7:$Q$7,0)),INDEX(幹材積成長量!$L$7:$N$148,MATCH((【入力】吸収量・排出量算定シート!$H222+(【入力】吸収量・排出量算定シート!CO$17-【入力】吸収量・排出量算定シート!$CF$17)),幹材積成長量!$L$7:$L$148,0),MATCH(【入力】吸収量・排出量算定シート!$G222,幹材積成長量!$L$7:$N$7,0)))),0)</f>
        <v>0</v>
      </c>
      <c r="CP222" s="2">
        <f>IFERROR(IF($F222="地位Ⅰ",INDEX(幹材積成長量!$I$7:$K$148,MATCH((【入力】吸収量・排出量算定シート!$H222+(【入力】吸収量・排出量算定シート!CP$17-【入力】吸収量・排出量算定シート!$CF$17)),幹材積成長量!$I$7:$I$148,0),MATCH(【入力】吸収量・排出量算定シート!$G222,幹材積成長量!$I$7:$K$7,0)),IF($F222="地位Ⅲ",INDEX(幹材積成長量!$O$7:$Q$148,MATCH((【入力】吸収量・排出量算定シート!$H222+(【入力】吸収量・排出量算定シート!CP$17-【入力】吸収量・排出量算定シート!$CF$17)),幹材積成長量!$O$7:$O$148,0),MATCH(【入力】吸収量・排出量算定シート!$G222,幹材積成長量!$O$7:$Q$7,0)),INDEX(幹材積成長量!$L$7:$N$148,MATCH((【入力】吸収量・排出量算定シート!$H222+(【入力】吸収量・排出量算定シート!CP$17-【入力】吸収量・排出量算定シート!$CF$17)),幹材積成長量!$L$7:$L$148,0),MATCH(【入力】吸収量・排出量算定シート!$G222,幹材積成長量!$L$7:$N$7,0)))),0)</f>
        <v>0</v>
      </c>
      <c r="CQ222" s="2">
        <f>IFERROR(IF($F222="地位Ⅰ",INDEX(幹材積成長量!$I$7:$K$148,MATCH((【入力】吸収量・排出量算定シート!$H222+(【入力】吸収量・排出量算定シート!CQ$17-【入力】吸収量・排出量算定シート!$CF$17)),幹材積成長量!$I$7:$I$148,0),MATCH(【入力】吸収量・排出量算定シート!$G222,幹材積成長量!$I$7:$K$7,0)),IF($F222="地位Ⅲ",INDEX(幹材積成長量!$O$7:$Q$148,MATCH((【入力】吸収量・排出量算定シート!$H222+(【入力】吸収量・排出量算定シート!CQ$17-【入力】吸収量・排出量算定シート!$CF$17)),幹材積成長量!$O$7:$O$148,0),MATCH(【入力】吸収量・排出量算定シート!$G222,幹材積成長量!$O$7:$Q$7,0)),INDEX(幹材積成長量!$L$7:$N$148,MATCH((【入力】吸収量・排出量算定シート!$H222+(【入力】吸収量・排出量算定シート!CQ$17-【入力】吸収量・排出量算定シート!$CF$17)),幹材積成長量!$L$7:$L$148,0),MATCH(【入力】吸収量・排出量算定シート!$G222,幹材積成長量!$L$7:$N$7,0)))),0)</f>
        <v>0</v>
      </c>
      <c r="CR222" s="2">
        <f>IFERROR(IF($F222="地位Ⅰ",INDEX(幹材積成長量!$I$7:$K$148,MATCH((【入力】吸収量・排出量算定シート!$H222+(【入力】吸収量・排出量算定シート!CR$17-【入力】吸収量・排出量算定シート!$CF$17)),幹材積成長量!$I$7:$I$148,0),MATCH(【入力】吸収量・排出量算定シート!$G222,幹材積成長量!$I$7:$K$7,0)),IF($F222="地位Ⅲ",INDEX(幹材積成長量!$O$7:$Q$148,MATCH((【入力】吸収量・排出量算定シート!$H222+(【入力】吸収量・排出量算定シート!CR$17-【入力】吸収量・排出量算定シート!$CF$17)),幹材積成長量!$O$7:$O$148,0),MATCH(【入力】吸収量・排出量算定シート!$G222,幹材積成長量!$O$7:$Q$7,0)),INDEX(幹材積成長量!$L$7:$N$148,MATCH((【入力】吸収量・排出量算定シート!$H222+(【入力】吸収量・排出量算定シート!CR$17-【入力】吸収量・排出量算定シート!$CF$17)),幹材積成長量!$L$7:$L$148,0),MATCH(【入力】吸収量・排出量算定シート!$G222,幹材積成長量!$L$7:$N$7,0)))),0)</f>
        <v>0</v>
      </c>
      <c r="CS222" s="2">
        <f>IFERROR(IF($F222="地位Ⅰ",INDEX(幹材積成長量!$I$7:$K$148,MATCH((【入力】吸収量・排出量算定シート!$H222+(【入力】吸収量・排出量算定シート!CS$17-【入力】吸収量・排出量算定シート!$CF$17)),幹材積成長量!$I$7:$I$148,0),MATCH(【入力】吸収量・排出量算定シート!$G222,幹材積成長量!$I$7:$K$7,0)),IF($F222="地位Ⅲ",INDEX(幹材積成長量!$O$7:$Q$148,MATCH((【入力】吸収量・排出量算定シート!$H222+(【入力】吸収量・排出量算定シート!CS$17-【入力】吸収量・排出量算定シート!$CF$17)),幹材積成長量!$O$7:$O$148,0),MATCH(【入力】吸収量・排出量算定シート!$G222,幹材積成長量!$O$7:$Q$7,0)),INDEX(幹材積成長量!$L$7:$N$148,MATCH((【入力】吸収量・排出量算定シート!$H222+(【入力】吸収量・排出量算定シート!CS$17-【入力】吸収量・排出量算定シート!$CF$17)),幹材積成長量!$L$7:$L$148,0),MATCH(【入力】吸収量・排出量算定シート!$G222,幹材積成長量!$L$7:$N$7,0)))),0)</f>
        <v>0</v>
      </c>
      <c r="CT222" s="2">
        <f>IFERROR(IF($F222="地位Ⅰ",INDEX(幹材積成長量!$I$7:$K$148,MATCH((【入力】吸収量・排出量算定シート!$H222+(【入力】吸収量・排出量算定シート!CT$17-【入力】吸収量・排出量算定シート!$CF$17)),幹材積成長量!$I$7:$I$148,0),MATCH(【入力】吸収量・排出量算定シート!$G222,幹材積成長量!$I$7:$K$7,0)),IF($F222="地位Ⅲ",INDEX(幹材積成長量!$O$7:$Q$148,MATCH((【入力】吸収量・排出量算定シート!$H222+(【入力】吸収量・排出量算定シート!CT$17-【入力】吸収量・排出量算定シート!$CF$17)),幹材積成長量!$O$7:$O$148,0),MATCH(【入力】吸収量・排出量算定シート!$G222,幹材積成長量!$O$7:$Q$7,0)),INDEX(幹材積成長量!$L$7:$N$148,MATCH((【入力】吸収量・排出量算定シート!$H222+(【入力】吸収量・排出量算定シート!CT$17-【入力】吸収量・排出量算定シート!$CF$17)),幹材積成長量!$L$7:$L$148,0),MATCH(【入力】吸収量・排出量算定シート!$G222,幹材積成長量!$L$7:$N$7,0)))),0)</f>
        <v>0</v>
      </c>
      <c r="CU222" s="2">
        <f>IFERROR(IF($F222="地位Ⅰ",INDEX(幹材積成長量!$I$7:$K$148,MATCH((【入力】吸収量・排出量算定シート!$H222+(【入力】吸収量・排出量算定シート!CU$17-【入力】吸収量・排出量算定シート!$CF$17)),幹材積成長量!$I$7:$I$148,0),MATCH(【入力】吸収量・排出量算定シート!$G222,幹材積成長量!$I$7:$K$7,0)),IF($F222="地位Ⅲ",INDEX(幹材積成長量!$O$7:$Q$148,MATCH((【入力】吸収量・排出量算定シート!$H222+(【入力】吸収量・排出量算定シート!CU$17-【入力】吸収量・排出量算定シート!$CF$17)),幹材積成長量!$O$7:$O$148,0),MATCH(【入力】吸収量・排出量算定シート!$G222,幹材積成長量!$O$7:$Q$7,0)),INDEX(幹材積成長量!$L$7:$N$148,MATCH((【入力】吸収量・排出量算定シート!$H222+(【入力】吸収量・排出量算定シート!CU$17-【入力】吸収量・排出量算定シート!$CF$17)),幹材積成長量!$L$7:$L$148,0),MATCH(【入力】吸収量・排出量算定シート!$G222,幹材積成長量!$L$7:$N$7,0)))),0)</f>
        <v>0</v>
      </c>
      <c r="CV222" s="2">
        <f>IFERROR(IF($F222="地位Ⅰ",INDEX(幹材積成長量!$I$7:$K$148,MATCH((【入力】吸収量・排出量算定シート!$H222+(【入力】吸収量・排出量算定シート!CV$17-【入力】吸収量・排出量算定シート!$CF$17)),幹材積成長量!$I$7:$I$148,0),MATCH(【入力】吸収量・排出量算定シート!$G222,幹材積成長量!$I$7:$K$7,0)),IF($F222="地位Ⅲ",INDEX(幹材積成長量!$O$7:$Q$148,MATCH((【入力】吸収量・排出量算定シート!$H222+(【入力】吸収量・排出量算定シート!CV$17-【入力】吸収量・排出量算定シート!$CF$17)),幹材積成長量!$O$7:$O$148,0),MATCH(【入力】吸収量・排出量算定シート!$G222,幹材積成長量!$O$7:$Q$7,0)),INDEX(幹材積成長量!$L$7:$N$148,MATCH((【入力】吸収量・排出量算定シート!$H222+(【入力】吸収量・排出量算定シート!CV$17-【入力】吸収量・排出量算定シート!$CF$17)),幹材積成長量!$L$7:$L$148,0),MATCH(【入力】吸収量・排出量算定シート!$G222,幹材積成長量!$L$7:$N$7,0)))),0)</f>
        <v>0</v>
      </c>
      <c r="CW222" s="2">
        <f t="shared" si="352"/>
        <v>0</v>
      </c>
      <c r="CX222" s="2">
        <f t="shared" si="353"/>
        <v>0</v>
      </c>
      <c r="CY222" s="2">
        <f t="shared" si="354"/>
        <v>0</v>
      </c>
      <c r="CZ222" s="2">
        <f t="shared" si="355"/>
        <v>0</v>
      </c>
      <c r="DA222" s="2">
        <f t="shared" si="356"/>
        <v>0</v>
      </c>
      <c r="DB222" s="2">
        <f t="shared" si="357"/>
        <v>0</v>
      </c>
      <c r="DC222" s="2">
        <f t="shared" si="358"/>
        <v>0</v>
      </c>
      <c r="DD222" s="2">
        <f t="shared" si="359"/>
        <v>0</v>
      </c>
      <c r="DE222" s="2">
        <f t="shared" si="360"/>
        <v>0</v>
      </c>
      <c r="DF222" s="2">
        <f t="shared" si="361"/>
        <v>0</v>
      </c>
      <c r="DG222" s="2">
        <f t="shared" si="362"/>
        <v>0</v>
      </c>
      <c r="DH222" s="2">
        <f t="shared" si="363"/>
        <v>0</v>
      </c>
      <c r="DI222" s="2">
        <f t="shared" si="364"/>
        <v>0</v>
      </c>
      <c r="DJ222" s="2">
        <f t="shared" si="365"/>
        <v>0</v>
      </c>
      <c r="DK222" s="2">
        <f t="shared" si="366"/>
        <v>0</v>
      </c>
      <c r="DL222" s="2">
        <f t="shared" si="367"/>
        <v>0</v>
      </c>
      <c r="DM222" s="2">
        <f t="shared" si="368"/>
        <v>0</v>
      </c>
      <c r="DN222" s="187">
        <f>IFERROR(IF($F222="地位Ⅰ",INDEX(幹材積成長量!$AE$7:$AG$14,8,MATCH(【入力】吸収量・排出量算定シート!$G222,幹材積成長量!$AE$7:$AG$7,0)),IF($F222="地位Ⅲ",INDEX(幹材積成長量!$AK$7:$AM$14,8,MATCH(【入力】吸収量・排出量算定シート!$G222,幹材積成長量!$AK$7:$AM$7,0)),INDEX(幹材積成長量!$AH$7:$AJ$14,8,MATCH(【入力】吸収量・排出量算定シート!$G222,幹材積成長量!$AH$7:$AJ$7,0)))),0)</f>
        <v>0</v>
      </c>
      <c r="DO222" s="187">
        <f>IFERROR(IF($F222="地位Ⅰ",INDEX(幹材積成長量!$AE$7:$AG$14,8,MATCH(【入力】吸収量・排出量算定シート!$G222,幹材積成長量!$AE$7:$AG$7,0)),IF($F222="地位Ⅲ",INDEX(幹材積成長量!$AK$7:$AM$14,8,MATCH(【入力】吸収量・排出量算定シート!$G222,幹材積成長量!$AK$7:$AM$7,0)),INDEX(幹材積成長量!$AH$7:$AJ$14,8,MATCH(【入力】吸収量・排出量算定シート!$G222,幹材積成長量!$AH$7:$AJ$7,0)))),0)</f>
        <v>0</v>
      </c>
      <c r="DP222" s="187">
        <f>IFERROR(IF($F222="地位Ⅰ",INDEX(幹材積成長量!$AE$7:$AG$14,8,MATCH(【入力】吸収量・排出量算定シート!$G222,幹材積成長量!$AE$7:$AG$7,0)),IF($F222="地位Ⅲ",INDEX(幹材積成長量!$AK$7:$AM$14,8,MATCH(【入力】吸収量・排出量算定シート!$G222,幹材積成長量!$AK$7:$AM$7,0)),INDEX(幹材積成長量!$AH$7:$AJ$14,8,MATCH(【入力】吸収量・排出量算定シート!$G222,幹材積成長量!$AH$7:$AJ$7,0)))),0)</f>
        <v>0</v>
      </c>
      <c r="DQ222" s="187">
        <f>IFERROR(IF($F222="地位Ⅰ",INDEX(幹材積成長量!$AE$7:$AG$14,8,MATCH(【入力】吸収量・排出量算定シート!$G222,幹材積成長量!$AE$7:$AG$7,0)),IF($F222="地位Ⅲ",INDEX(幹材積成長量!$AK$7:$AM$14,8,MATCH(【入力】吸収量・排出量算定シート!$G222,幹材積成長量!$AK$7:$AM$7,0)),INDEX(幹材積成長量!$AH$7:$AJ$14,8,MATCH(【入力】吸収量・排出量算定シート!$G222,幹材積成長量!$AH$7:$AJ$7,0)))),0)</f>
        <v>0</v>
      </c>
      <c r="DR222" s="187">
        <f>IFERROR(IF($F222="地位Ⅰ",INDEX(幹材積成長量!$AE$7:$AG$14,8,MATCH(【入力】吸収量・排出量算定シート!$G222,幹材積成長量!$AE$7:$AG$7,0)),IF($F222="地位Ⅲ",INDEX(幹材積成長量!$AK$7:$AM$14,8,MATCH(【入力】吸収量・排出量算定シート!$G222,幹材積成長量!$AK$7:$AM$7,0)),INDEX(幹材積成長量!$AH$7:$AJ$14,8,MATCH(【入力】吸収量・排出量算定シート!$G222,幹材積成長量!$AH$7:$AJ$7,0)))),0)</f>
        <v>0</v>
      </c>
      <c r="DS222" s="187">
        <f>IFERROR(IF($F222="地位Ⅰ",INDEX(幹材積成長量!$AE$7:$AG$14,8,MATCH(【入力】吸収量・排出量算定シート!$G222,幹材積成長量!$AE$7:$AG$7,0)),IF($F222="地位Ⅲ",INDEX(幹材積成長量!$AK$7:$AM$14,8,MATCH(【入力】吸収量・排出量算定シート!$G222,幹材積成長量!$AK$7:$AM$7,0)),INDEX(幹材積成長量!$AH$7:$AJ$14,8,MATCH(【入力】吸収量・排出量算定シート!$G222,幹材積成長量!$AH$7:$AJ$7,0)))),0)</f>
        <v>0</v>
      </c>
      <c r="DT222" s="187">
        <f>IFERROR(IF($F222="地位Ⅰ",INDEX(幹材積成長量!$AE$7:$AG$14,8,MATCH(【入力】吸収量・排出量算定シート!$G222,幹材積成長量!$AE$7:$AG$7,0)),IF($F222="地位Ⅲ",INDEX(幹材積成長量!$AK$7:$AM$14,8,MATCH(【入力】吸収量・排出量算定シート!$G222,幹材積成長量!$AK$7:$AM$7,0)),INDEX(幹材積成長量!$AH$7:$AJ$14,8,MATCH(【入力】吸収量・排出量算定シート!$G222,幹材積成長量!$AH$7:$AJ$7,0)))),0)</f>
        <v>0</v>
      </c>
      <c r="DU222" s="187">
        <f>IFERROR(IF($F222="地位Ⅰ",INDEX(幹材積成長量!$AE$7:$AG$14,8,MATCH(【入力】吸収量・排出量算定シート!$G222,幹材積成長量!$AE$7:$AG$7,0)),IF($F222="地位Ⅲ",INDEX(幹材積成長量!$AK$7:$AM$14,8,MATCH(【入力】吸収量・排出量算定シート!$G222,幹材積成長量!$AK$7:$AM$7,0)),INDEX(幹材積成長量!$AH$7:$AJ$14,8,MATCH(【入力】吸収量・排出量算定シート!$G222,幹材積成長量!$AH$7:$AJ$7,0)))),0)</f>
        <v>0</v>
      </c>
      <c r="DV222" s="187">
        <f>IFERROR(IF($F222="地位Ⅰ",INDEX(幹材積成長量!$AE$7:$AG$14,8,MATCH(【入力】吸収量・排出量算定シート!$G222,幹材積成長量!$AE$7:$AG$7,0)),IF($F222="地位Ⅲ",INDEX(幹材積成長量!$AK$7:$AM$14,8,MATCH(【入力】吸収量・排出量算定シート!$G222,幹材積成長量!$AK$7:$AM$7,0)),INDEX(幹材積成長量!$AH$7:$AJ$14,8,MATCH(【入力】吸収量・排出量算定シート!$G222,幹材積成長量!$AH$7:$AJ$7,0)))),0)</f>
        <v>0</v>
      </c>
      <c r="DW222" s="187">
        <f>IFERROR(IF($F222="地位Ⅰ",INDEX(幹材積成長量!$AE$7:$AG$14,8,MATCH(【入力】吸収量・排出量算定シート!$G222,幹材積成長量!$AE$7:$AG$7,0)),IF($F222="地位Ⅲ",INDEX(幹材積成長量!$AK$7:$AM$14,8,MATCH(【入力】吸収量・排出量算定シート!$G222,幹材積成長量!$AK$7:$AM$7,0)),INDEX(幹材積成長量!$AH$7:$AJ$14,8,MATCH(【入力】吸収量・排出量算定シート!$G222,幹材積成長量!$AH$7:$AJ$7,0)))),0)</f>
        <v>0</v>
      </c>
      <c r="DX222" s="187">
        <f>IFERROR(IF($F222="地位Ⅰ",INDEX(幹材積成長量!$AE$7:$AG$14,8,MATCH(【入力】吸収量・排出量算定シート!$G222,幹材積成長量!$AE$7:$AG$7,0)),IF($F222="地位Ⅲ",INDEX(幹材積成長量!$AK$7:$AM$14,8,MATCH(【入力】吸収量・排出量算定シート!$G222,幹材積成長量!$AK$7:$AM$7,0)),INDEX(幹材積成長量!$AH$7:$AJ$14,8,MATCH(【入力】吸収量・排出量算定シート!$G222,幹材積成長量!$AH$7:$AJ$7,0)))),0)</f>
        <v>0</v>
      </c>
      <c r="DY222" s="187">
        <f>IFERROR(IF($F222="地位Ⅰ",INDEX(幹材積成長量!$AE$7:$AG$14,8,MATCH(【入力】吸収量・排出量算定シート!$G222,幹材積成長量!$AE$7:$AG$7,0)),IF($F222="地位Ⅲ",INDEX(幹材積成長量!$AK$7:$AM$14,8,MATCH(【入力】吸収量・排出量算定シート!$G222,幹材積成長量!$AK$7:$AM$7,0)),INDEX(幹材積成長量!$AH$7:$AJ$14,8,MATCH(【入力】吸収量・排出量算定シート!$G222,幹材積成長量!$AH$7:$AJ$7,0)))),0)</f>
        <v>0</v>
      </c>
      <c r="DZ222" s="187">
        <f>IFERROR(IF($F222="地位Ⅰ",INDEX(幹材積成長量!$AE$7:$AG$14,8,MATCH(【入力】吸収量・排出量算定シート!$G222,幹材積成長量!$AE$7:$AG$7,0)),IF($F222="地位Ⅲ",INDEX(幹材積成長量!$AK$7:$AM$14,8,MATCH(【入力】吸収量・排出量算定シート!$G222,幹材積成長量!$AK$7:$AM$7,0)),INDEX(幹材積成長量!$AH$7:$AJ$14,8,MATCH(【入力】吸収量・排出量算定シート!$G222,幹材積成長量!$AH$7:$AJ$7,0)))),0)</f>
        <v>0</v>
      </c>
      <c r="EA222" s="187">
        <f>IFERROR(IF($F222="地位Ⅰ",INDEX(幹材積成長量!$AE$7:$AG$14,8,MATCH(【入力】吸収量・排出量算定シート!$G222,幹材積成長量!$AE$7:$AG$7,0)),IF($F222="地位Ⅲ",INDEX(幹材積成長量!$AK$7:$AM$14,8,MATCH(【入力】吸収量・排出量算定シート!$G222,幹材積成長量!$AK$7:$AM$7,0)),INDEX(幹材積成長量!$AH$7:$AJ$14,8,MATCH(【入力】吸収量・排出量算定シート!$G222,幹材積成長量!$AH$7:$AJ$7,0)))),0)</f>
        <v>0</v>
      </c>
      <c r="EB222" s="187">
        <f>IFERROR(IF($F222="地位Ⅰ",INDEX(幹材積成長量!$AE$7:$AG$14,8,MATCH(【入力】吸収量・排出量算定シート!$G222,幹材積成長量!$AE$7:$AG$7,0)),IF($F222="地位Ⅲ",INDEX(幹材積成長量!$AK$7:$AM$14,8,MATCH(【入力】吸収量・排出量算定シート!$G222,幹材積成長量!$AK$7:$AM$7,0)),INDEX(幹材積成長量!$AH$7:$AJ$14,8,MATCH(【入力】吸収量・排出量算定シート!$G222,幹材積成長量!$AH$7:$AJ$7,0)))),0)</f>
        <v>0</v>
      </c>
      <c r="EC222" s="187">
        <f>IFERROR(IF($F222="地位Ⅰ",INDEX(幹材積成長量!$AE$7:$AG$14,8,MATCH(【入力】吸収量・排出量算定シート!$G222,幹材積成長量!$AE$7:$AG$7,0)),IF($F222="地位Ⅲ",INDEX(幹材積成長量!$AK$7:$AM$14,8,MATCH(【入力】吸収量・排出量算定シート!$G222,幹材積成長量!$AK$7:$AM$7,0)),INDEX(幹材積成長量!$AH$7:$AJ$14,8,MATCH(【入力】吸収量・排出量算定シート!$G222,幹材積成長量!$AH$7:$AJ$7,0)))),0)</f>
        <v>0</v>
      </c>
      <c r="ED222" s="186">
        <f t="shared" si="369"/>
        <v>0</v>
      </c>
      <c r="EE222" s="186">
        <f t="shared" si="370"/>
        <v>0</v>
      </c>
      <c r="EF222" s="186">
        <f t="shared" si="371"/>
        <v>0</v>
      </c>
      <c r="EG222" s="186">
        <f t="shared" si="372"/>
        <v>0</v>
      </c>
      <c r="EH222" s="186">
        <f t="shared" si="373"/>
        <v>0</v>
      </c>
      <c r="EI222" s="186">
        <f t="shared" si="374"/>
        <v>0</v>
      </c>
      <c r="EJ222" s="186">
        <f t="shared" si="375"/>
        <v>0</v>
      </c>
      <c r="EK222" s="186">
        <f t="shared" si="376"/>
        <v>0</v>
      </c>
      <c r="EL222" s="186">
        <f t="shared" si="377"/>
        <v>0</v>
      </c>
      <c r="EM222" s="186">
        <f t="shared" si="378"/>
        <v>0</v>
      </c>
      <c r="EN222" s="186">
        <f t="shared" si="379"/>
        <v>0</v>
      </c>
      <c r="EO222" s="186">
        <f t="shared" si="380"/>
        <v>0</v>
      </c>
      <c r="EP222" s="186">
        <f t="shared" si="381"/>
        <v>0</v>
      </c>
      <c r="EQ222" s="186">
        <f t="shared" si="382"/>
        <v>0</v>
      </c>
      <c r="ER222" s="186">
        <f t="shared" si="383"/>
        <v>0</v>
      </c>
      <c r="ES222" s="186">
        <f t="shared" si="384"/>
        <v>0</v>
      </c>
      <c r="ET222" s="186">
        <f t="shared" si="385"/>
        <v>0</v>
      </c>
    </row>
    <row r="223" spans="2:150" x14ac:dyDescent="0.3">
      <c r="B223" s="3"/>
      <c r="C223" s="3"/>
      <c r="D223" s="3"/>
      <c r="E223" s="3"/>
      <c r="G223" s="217"/>
      <c r="J223" s="3"/>
      <c r="M223" s="187">
        <f>IFERROR(IF($F223="地位Ⅰ",INDEX(幹材積成長量!$S$7:$U$148,MATCH(【入力】吸収量・排出量算定シート!$H223+(M$17-$M$17),幹材積成長量!$S$7:$S$148,0),MATCH($G223,幹材積成長量!$S$7:$U$7,0)),IF($F223="地位Ⅲ",INDEX(幹材積成長量!$Y$7:$AA$148,MATCH(【入力】吸収量・排出量算定シート!$H223+(M$17-$M$17),幹材積成長量!$Y$7:$Y$148,0),MATCH($G223,幹材積成長量!$Y$7:$AA$7,0)),INDEX(幹材積成長量!$V$7:$X$148,MATCH(【入力】吸収量・排出量算定シート!$H223+(M$17-$M$17),幹材積成長量!$V$7:$V$148,0),MATCH($G223,幹材積成長量!$V$7:$X$7,0)))),0)</f>
        <v>0</v>
      </c>
      <c r="N223" s="187">
        <f>IFERROR(IF($F223="地位Ⅰ",INDEX(幹材積成長量!$S$7:$U$148,MATCH(【入力】吸収量・排出量算定シート!$H223+(N$17-$M$17),幹材積成長量!$S$7:$S$148,0),MATCH($G223,幹材積成長量!$S$7:$U$7,0)),IF($F223="地位Ⅲ",INDEX(幹材積成長量!$Y$7:$AA$148,MATCH(【入力】吸収量・排出量算定シート!$H223+(N$17-$M$17),幹材積成長量!$Y$7:$Y$148,0),MATCH($G223,幹材積成長量!$Y$7:$AA$7,0)),INDEX(幹材積成長量!$V$7:$X$148,MATCH(【入力】吸収量・排出量算定シート!$H223+(N$17-$M$17),幹材積成長量!$V$7:$V$148,0),MATCH($G223,幹材積成長量!$V$7:$X$7,0)))),0)</f>
        <v>0</v>
      </c>
      <c r="O223" s="187">
        <f>IFERROR(IF($F223="地位Ⅰ",INDEX(幹材積成長量!$S$7:$U$148,MATCH(【入力】吸収量・排出量算定シート!$H223+(O$17-$M$17),幹材積成長量!$S$7:$S$148,0),MATCH($G223,幹材積成長量!$S$7:$U$7,0)),IF($F223="地位Ⅲ",INDEX(幹材積成長量!$Y$7:$AA$148,MATCH(【入力】吸収量・排出量算定シート!$H223+(O$17-$M$17),幹材積成長量!$Y$7:$Y$148,0),MATCH($G223,幹材積成長量!$Y$7:$AA$7,0)),INDEX(幹材積成長量!$V$7:$X$148,MATCH(【入力】吸収量・排出量算定シート!$H223+(O$17-$M$17),幹材積成長量!$V$7:$V$148,0),MATCH($G223,幹材積成長量!$V$7:$X$7,0)))),0)</f>
        <v>0</v>
      </c>
      <c r="P223" s="187">
        <f>IFERROR(IF($F223="地位Ⅰ",INDEX(幹材積成長量!$S$7:$U$148,MATCH(【入力】吸収量・排出量算定シート!$H223+(P$17-$M$17),幹材積成長量!$S$7:$S$148,0),MATCH($G223,幹材積成長量!$S$7:$U$7,0)),IF($F223="地位Ⅲ",INDEX(幹材積成長量!$Y$7:$AA$148,MATCH(【入力】吸収量・排出量算定シート!$H223+(P$17-$M$17),幹材積成長量!$Y$7:$Y$148,0),MATCH($G223,幹材積成長量!$Y$7:$AA$7,0)),INDEX(幹材積成長量!$V$7:$X$148,MATCH(【入力】吸収量・排出量算定シート!$H223+(P$17-$M$17),幹材積成長量!$V$7:$V$148,0),MATCH($G223,幹材積成長量!$V$7:$X$7,0)))),0)</f>
        <v>0</v>
      </c>
      <c r="Q223" s="187">
        <f>IFERROR(IF($F223="地位Ⅰ",INDEX(幹材積成長量!$S$7:$U$148,MATCH(【入力】吸収量・排出量算定シート!$H223+(Q$17-$M$17),幹材積成長量!$S$7:$S$148,0),MATCH($G223,幹材積成長量!$S$7:$U$7,0)),IF($F223="地位Ⅲ",INDEX(幹材積成長量!$Y$7:$AA$148,MATCH(【入力】吸収量・排出量算定シート!$H223+(Q$17-$M$17),幹材積成長量!$Y$7:$Y$148,0),MATCH($G223,幹材積成長量!$Y$7:$AA$7,0)),INDEX(幹材積成長量!$V$7:$X$148,MATCH(【入力】吸収量・排出量算定シート!$H223+(Q$17-$M$17),幹材積成長量!$V$7:$V$148,0),MATCH($G223,幹材積成長量!$V$7:$X$7,0)))),0)</f>
        <v>0</v>
      </c>
      <c r="R223" s="187">
        <f>IFERROR(IF($F223="地位Ⅰ",INDEX(幹材積成長量!$S$7:$U$148,MATCH(【入力】吸収量・排出量算定シート!$H223+(R$17-$M$17),幹材積成長量!$S$7:$S$148,0),MATCH($G223,幹材積成長量!$S$7:$U$7,0)),IF($F223="地位Ⅲ",INDEX(幹材積成長量!$Y$7:$AA$148,MATCH(【入力】吸収量・排出量算定シート!$H223+(R$17-$M$17),幹材積成長量!$Y$7:$Y$148,0),MATCH($G223,幹材積成長量!$Y$7:$AA$7,0)),INDEX(幹材積成長量!$V$7:$X$148,MATCH(【入力】吸収量・排出量算定シート!$H223+(R$17-$M$17),幹材積成長量!$V$7:$V$148,0),MATCH($G223,幹材積成長量!$V$7:$X$7,0)))),0)</f>
        <v>0</v>
      </c>
      <c r="S223" s="187">
        <f>IFERROR(IF($F223="地位Ⅰ",INDEX(幹材積成長量!$S$7:$U$148,MATCH(【入力】吸収量・排出量算定シート!$H223+(S$17-$M$17),幹材積成長量!$S$7:$S$148,0),MATCH($G223,幹材積成長量!$S$7:$U$7,0)),IF($F223="地位Ⅲ",INDEX(幹材積成長量!$Y$7:$AA$148,MATCH(【入力】吸収量・排出量算定シート!$H223+(S$17-$M$17),幹材積成長量!$Y$7:$Y$148,0),MATCH($G223,幹材積成長量!$Y$7:$AA$7,0)),INDEX(幹材積成長量!$V$7:$X$148,MATCH(【入力】吸収量・排出量算定シート!$H223+(S$17-$M$17),幹材積成長量!$V$7:$V$148,0),MATCH($G223,幹材積成長量!$V$7:$X$7,0)))),0)</f>
        <v>0</v>
      </c>
      <c r="T223" s="187">
        <f>IFERROR(IF($F223="地位Ⅰ",INDEX(幹材積成長量!$S$7:$U$148,MATCH(【入力】吸収量・排出量算定シート!$H223+(T$17-$M$17),幹材積成長量!$S$7:$S$148,0),MATCH($G223,幹材積成長量!$S$7:$U$7,0)),IF($F223="地位Ⅲ",INDEX(幹材積成長量!$Y$7:$AA$148,MATCH(【入力】吸収量・排出量算定シート!$H223+(T$17-$M$17),幹材積成長量!$Y$7:$Y$148,0),MATCH($G223,幹材積成長量!$Y$7:$AA$7,0)),INDEX(幹材積成長量!$V$7:$X$148,MATCH(【入力】吸収量・排出量算定シート!$H223+(T$17-$M$17),幹材積成長量!$V$7:$V$148,0),MATCH($G223,幹材積成長量!$V$7:$X$7,0)))),0)</f>
        <v>0</v>
      </c>
      <c r="U223" s="187">
        <f>IFERROR(IF($F223="地位Ⅰ",INDEX(幹材積成長量!$S$7:$U$148,MATCH(【入力】吸収量・排出量算定シート!$H223+(U$17-$M$17),幹材積成長量!$S$7:$S$148,0),MATCH($G223,幹材積成長量!$S$7:$U$7,0)),IF($F223="地位Ⅲ",INDEX(幹材積成長量!$Y$7:$AA$148,MATCH(【入力】吸収量・排出量算定シート!$H223+(U$17-$M$17),幹材積成長量!$Y$7:$Y$148,0),MATCH($G223,幹材積成長量!$Y$7:$AA$7,0)),INDEX(幹材積成長量!$V$7:$X$148,MATCH(【入力】吸収量・排出量算定シート!$H223+(U$17-$M$17),幹材積成長量!$V$7:$V$148,0),MATCH($G223,幹材積成長量!$V$7:$X$7,0)))),0)</f>
        <v>0</v>
      </c>
      <c r="V223" s="187">
        <f>IFERROR(IF($F223="地位Ⅰ",INDEX(幹材積成長量!$S$7:$U$148,MATCH(【入力】吸収量・排出量算定シート!$H223+(V$17-$M$17),幹材積成長量!$S$7:$S$148,0),MATCH($G223,幹材積成長量!$S$7:$U$7,0)),IF($F223="地位Ⅲ",INDEX(幹材積成長量!$Y$7:$AA$148,MATCH(【入力】吸収量・排出量算定シート!$H223+(V$17-$M$17),幹材積成長量!$Y$7:$Y$148,0),MATCH($G223,幹材積成長量!$Y$7:$AA$7,0)),INDEX(幹材積成長量!$V$7:$X$148,MATCH(【入力】吸収量・排出量算定シート!$H223+(V$17-$M$17),幹材積成長量!$V$7:$V$148,0),MATCH($G223,幹材積成長量!$V$7:$X$7,0)))),0)</f>
        <v>0</v>
      </c>
      <c r="W223" s="187">
        <f>IFERROR(IF($F223="地位Ⅰ",INDEX(幹材積成長量!$S$7:$U$148,MATCH(【入力】吸収量・排出量算定シート!$H223+(W$17-$M$17),幹材積成長量!$S$7:$S$148,0),MATCH($G223,幹材積成長量!$S$7:$U$7,0)),IF($F223="地位Ⅲ",INDEX(幹材積成長量!$Y$7:$AA$148,MATCH(【入力】吸収量・排出量算定シート!$H223+(W$17-$M$17),幹材積成長量!$Y$7:$Y$148,0),MATCH($G223,幹材積成長量!$Y$7:$AA$7,0)),INDEX(幹材積成長量!$V$7:$X$148,MATCH(【入力】吸収量・排出量算定シート!$H223+(W$17-$M$17),幹材積成長量!$V$7:$V$148,0),MATCH($G223,幹材積成長量!$V$7:$X$7,0)))),0)</f>
        <v>0</v>
      </c>
      <c r="X223" s="187">
        <f>IFERROR(IF($F223="地位Ⅰ",INDEX(幹材積成長量!$S$7:$U$148,MATCH(【入力】吸収量・排出量算定シート!$H223+(X$17-$M$17),幹材積成長量!$S$7:$S$148,0),MATCH($G223,幹材積成長量!$S$7:$U$7,0)),IF($F223="地位Ⅲ",INDEX(幹材積成長量!$Y$7:$AA$148,MATCH(【入力】吸収量・排出量算定シート!$H223+(X$17-$M$17),幹材積成長量!$Y$7:$Y$148,0),MATCH($G223,幹材積成長量!$Y$7:$AA$7,0)),INDEX(幹材積成長量!$V$7:$X$148,MATCH(【入力】吸収量・排出量算定シート!$H223+(X$17-$M$17),幹材積成長量!$V$7:$V$148,0),MATCH($G223,幹材積成長量!$V$7:$X$7,0)))),0)</f>
        <v>0</v>
      </c>
      <c r="Y223" s="187">
        <f>IFERROR(IF($F223="地位Ⅰ",INDEX(幹材積成長量!$S$7:$U$148,MATCH(【入力】吸収量・排出量算定シート!$H223+(Y$17-$M$17),幹材積成長量!$S$7:$S$148,0),MATCH($G223,幹材積成長量!$S$7:$U$7,0)),IF($F223="地位Ⅲ",INDEX(幹材積成長量!$Y$7:$AA$148,MATCH(【入力】吸収量・排出量算定シート!$H223+(Y$17-$M$17),幹材積成長量!$Y$7:$Y$148,0),MATCH($G223,幹材積成長量!$Y$7:$AA$7,0)),INDEX(幹材積成長量!$V$7:$X$148,MATCH(【入力】吸収量・排出量算定シート!$H223+(Y$17-$M$17),幹材積成長量!$V$7:$V$148,0),MATCH($G223,幹材積成長量!$V$7:$X$7,0)))),0)</f>
        <v>0</v>
      </c>
      <c r="Z223" s="187">
        <f>IFERROR(IF($F223="地位Ⅰ",INDEX(幹材積成長量!$S$7:$U$148,MATCH(【入力】吸収量・排出量算定シート!$H223+(Z$17-$M$17),幹材積成長量!$S$7:$S$148,0),MATCH($G223,幹材積成長量!$S$7:$U$7,0)),IF($F223="地位Ⅲ",INDEX(幹材積成長量!$Y$7:$AA$148,MATCH(【入力】吸収量・排出量算定シート!$H223+(Z$17-$M$17),幹材積成長量!$Y$7:$Y$148,0),MATCH($G223,幹材積成長量!$Y$7:$AA$7,0)),INDEX(幹材積成長量!$V$7:$X$148,MATCH(【入力】吸収量・排出量算定シート!$H223+(Z$17-$M$17),幹材積成長量!$V$7:$V$148,0),MATCH($G223,幹材積成長量!$V$7:$X$7,0)))),0)</f>
        <v>0</v>
      </c>
      <c r="AA223" s="187">
        <f>IFERROR(IF($F223="地位Ⅰ",INDEX(幹材積成長量!$S$7:$U$148,MATCH(【入力】吸収量・排出量算定シート!$H223+(AA$17-$M$17),幹材積成長量!$S$7:$S$148,0),MATCH($G223,幹材積成長量!$S$7:$U$7,0)),IF($F223="地位Ⅲ",INDEX(幹材積成長量!$Y$7:$AA$148,MATCH(【入力】吸収量・排出量算定シート!$H223+(AA$17-$M$17),幹材積成長量!$Y$7:$Y$148,0),MATCH($G223,幹材積成長量!$Y$7:$AA$7,0)),INDEX(幹材積成長量!$V$7:$X$148,MATCH(【入力】吸収量・排出量算定シート!$H223+(AA$17-$M$17),幹材積成長量!$V$7:$V$148,0),MATCH($G223,幹材積成長量!$V$7:$X$7,0)))),0)</f>
        <v>0</v>
      </c>
      <c r="AB223" s="187">
        <f>IFERROR(IF($F223="地位Ⅰ",INDEX(幹材積成長量!$S$7:$U$148,MATCH(【入力】吸収量・排出量算定シート!$H223+(AB$17-$M$17),幹材積成長量!$S$7:$S$148,0),MATCH($G223,幹材積成長量!$S$7:$U$7,0)),IF($F223="地位Ⅲ",INDEX(幹材積成長量!$Y$7:$AA$148,MATCH(【入力】吸収量・排出量算定シート!$H223+(AB$17-$M$17),幹材積成長量!$Y$7:$Y$148,0),MATCH($G223,幹材積成長量!$Y$7:$AA$7,0)),INDEX(幹材積成長量!$V$7:$X$148,MATCH(【入力】吸収量・排出量算定シート!$H223+(AB$17-$M$17),幹材積成長量!$V$7:$V$148,0),MATCH($G223,幹材積成長量!$V$7:$X$7,0)))),0)</f>
        <v>0</v>
      </c>
      <c r="AC223" s="187">
        <f>IFERROR(IF($F223="地位Ⅰ",INDEX(幹材積成長量!$S$7:$U$148,MATCH(【入力】吸収量・排出量算定シート!$H223+(AC$17-$M$17),幹材積成長量!$S$7:$S$148,0),MATCH($G223,幹材積成長量!$S$7:$U$7,0)),IF($F223="地位Ⅲ",INDEX(幹材積成長量!$Y$7:$AA$148,MATCH(【入力】吸収量・排出量算定シート!$H223+(AC$17-$M$17),幹材積成長量!$Y$7:$Y$148,0),MATCH($G223,幹材積成長量!$Y$7:$AA$7,0)),INDEX(幹材積成長量!$V$7:$X$148,MATCH(【入力】吸収量・排出量算定シート!$H223+(AC$17-$M$17),幹材積成長量!$V$7:$V$148,0),MATCH($G223,幹材積成長量!$V$7:$X$7,0)))),0)</f>
        <v>0</v>
      </c>
      <c r="AD223" s="2">
        <f>IFERROR(INDEX('BEF（拡大係数）'!$A$4:$AO$154,MATCH(【入力】吸収量・排出量算定シート!$H223,'BEF（拡大係数）'!$A$4:$A$154,0),MATCH($G223,'BEF（拡大係数）'!$A$4:$AO$4,0)),0)</f>
        <v>0</v>
      </c>
      <c r="AE223" s="2">
        <f>IFERROR(INDEX('BEF（拡大係数）'!$A$4:$AO$154,MATCH(【入力】吸収量・排出量算定シート!$H223,'BEF（拡大係数）'!$A$4:$A$154,0),MATCH($G223,'BEF（拡大係数）'!$A$4:$AO$4,0)),0)</f>
        <v>0</v>
      </c>
      <c r="AF223" s="2">
        <f>IFERROR(INDEX('BEF（拡大係数）'!$A$4:$AO$154,MATCH(【入力】吸収量・排出量算定シート!$H223,'BEF（拡大係数）'!$A$4:$A$154,0),MATCH($G223,'BEF（拡大係数）'!$A$4:$AO$4,0)),0)</f>
        <v>0</v>
      </c>
      <c r="AG223" s="2">
        <f>IFERROR(INDEX('BEF（拡大係数）'!$A$4:$AO$154,MATCH(【入力】吸収量・排出量算定シート!$H223,'BEF（拡大係数）'!$A$4:$A$154,0),MATCH($G223,'BEF（拡大係数）'!$A$4:$AO$4,0)),0)</f>
        <v>0</v>
      </c>
      <c r="AH223" s="2">
        <f>IFERROR(INDEX('BEF（拡大係数）'!$A$4:$AO$154,MATCH(【入力】吸収量・排出量算定シート!$H223,'BEF（拡大係数）'!$A$4:$A$154,0),MATCH($G223,'BEF（拡大係数）'!$A$4:$AO$4,0)),0)</f>
        <v>0</v>
      </c>
      <c r="AI223" s="2">
        <f>IFERROR(INDEX('BEF（拡大係数）'!$A$4:$AO$154,MATCH(【入力】吸収量・排出量算定シート!$H223,'BEF（拡大係数）'!$A$4:$A$154,0),MATCH($G223,'BEF（拡大係数）'!$A$4:$AO$4,0)),0)</f>
        <v>0</v>
      </c>
      <c r="AJ223" s="2">
        <f>IFERROR(INDEX('BEF（拡大係数）'!$A$4:$AO$154,MATCH(【入力】吸収量・排出量算定シート!$H223,'BEF（拡大係数）'!$A$4:$A$154,0),MATCH($G223,'BEF（拡大係数）'!$A$4:$AO$4,0)),0)</f>
        <v>0</v>
      </c>
      <c r="AK223" s="2">
        <f>IFERROR(INDEX('BEF（拡大係数）'!$A$4:$AO$154,MATCH(【入力】吸収量・排出量算定シート!$H223,'BEF（拡大係数）'!$A$4:$A$154,0),MATCH($G223,'BEF（拡大係数）'!$A$4:$AO$4,0)),0)</f>
        <v>0</v>
      </c>
      <c r="AL223" s="2">
        <f>IFERROR(INDEX('BEF（拡大係数）'!$A$4:$AO$154,MATCH(【入力】吸収量・排出量算定シート!$H223,'BEF（拡大係数）'!$A$4:$A$154,0),MATCH($G223,'BEF（拡大係数）'!$A$4:$AO$4,0)),0)</f>
        <v>0</v>
      </c>
      <c r="AM223" s="2">
        <f>IFERROR(INDEX('BEF（拡大係数）'!$A$4:$AO$154,MATCH(【入力】吸収量・排出量算定シート!$H223,'BEF（拡大係数）'!$A$4:$A$154,0),MATCH($G223,'BEF（拡大係数）'!$A$4:$AO$4,0)),0)</f>
        <v>0</v>
      </c>
      <c r="AN223" s="2">
        <f>IFERROR(INDEX('BEF（拡大係数）'!$A$4:$AO$154,MATCH(【入力】吸収量・排出量算定シート!$H223,'BEF（拡大係数）'!$A$4:$A$154,0),MATCH($G223,'BEF（拡大係数）'!$A$4:$AO$4,0)),0)</f>
        <v>0</v>
      </c>
      <c r="AO223" s="2">
        <f>IFERROR(INDEX('BEF（拡大係数）'!$A$4:$AO$154,MATCH(【入力】吸収量・排出量算定シート!$H223,'BEF（拡大係数）'!$A$4:$A$154,0),MATCH($G223,'BEF（拡大係数）'!$A$4:$AO$4,0)),0)</f>
        <v>0</v>
      </c>
      <c r="AP223" s="2">
        <f>IFERROR(INDEX('BEF（拡大係数）'!$A$4:$AO$154,MATCH(【入力】吸収量・排出量算定シート!$H223,'BEF（拡大係数）'!$A$4:$A$154,0),MATCH($G223,'BEF（拡大係数）'!$A$4:$AO$4,0)),0)</f>
        <v>0</v>
      </c>
      <c r="AQ223" s="2">
        <f>IFERROR(INDEX('BEF（拡大係数）'!$A$4:$AO$154,MATCH(【入力】吸収量・排出量算定シート!$H223,'BEF（拡大係数）'!$A$4:$A$154,0),MATCH($G223,'BEF（拡大係数）'!$A$4:$AO$4,0)),0)</f>
        <v>0</v>
      </c>
      <c r="AR223" s="2">
        <f>IFERROR(INDEX('BEF（拡大係数）'!$A$4:$AO$154,MATCH(【入力】吸収量・排出量算定シート!$H223,'BEF（拡大係数）'!$A$4:$A$154,0),MATCH($G223,'BEF（拡大係数）'!$A$4:$AO$4,0)),0)</f>
        <v>0</v>
      </c>
      <c r="AS223" s="2">
        <f>IFERROR(INDEX('BEF（拡大係数）'!$A$4:$AO$154,MATCH(【入力】吸収量・排出量算定シート!$H223,'BEF（拡大係数）'!$A$4:$A$154,0),MATCH($G223,'BEF（拡大係数）'!$A$4:$AO$4,0)),0)</f>
        <v>0</v>
      </c>
      <c r="AT223" s="2">
        <f>IFERROR(INDEX('BEF（拡大係数）'!$A$4:$AO$154,MATCH(【入力】吸収量・排出量算定シート!$H223,'BEF（拡大係数）'!$A$4:$A$154,0),MATCH($G223,'BEF（拡大係数）'!$A$4:$AO$4,0)),0)</f>
        <v>0</v>
      </c>
      <c r="AU223" s="2">
        <f>IFERROR(VLOOKUP($G223,パラメータ_オリジナル!$B$6:$G$45,4,FALSE),0)</f>
        <v>0</v>
      </c>
      <c r="AV223" s="2">
        <f>IFERROR(VLOOKUP($G223,パラメータ_オリジナル!$B$6:$G$45,5,FALSE),0)</f>
        <v>0</v>
      </c>
      <c r="AW223" s="2">
        <f>IFERROR(VLOOKUP($G223,パラメータ_オリジナル!$B$6:$G$45,6,FALSE),0)</f>
        <v>0</v>
      </c>
      <c r="AX223" s="125">
        <f t="shared" si="318"/>
        <v>0</v>
      </c>
      <c r="AY223" s="125">
        <f t="shared" si="319"/>
        <v>0</v>
      </c>
      <c r="AZ223" s="125">
        <f t="shared" si="320"/>
        <v>0</v>
      </c>
      <c r="BA223" s="125">
        <f t="shared" si="321"/>
        <v>0</v>
      </c>
      <c r="BB223" s="125">
        <f t="shared" si="322"/>
        <v>0</v>
      </c>
      <c r="BC223" s="125">
        <f t="shared" si="323"/>
        <v>0</v>
      </c>
      <c r="BD223" s="125">
        <f t="shared" si="324"/>
        <v>0</v>
      </c>
      <c r="BE223" s="125">
        <f t="shared" si="325"/>
        <v>0</v>
      </c>
      <c r="BF223" s="125">
        <f t="shared" si="326"/>
        <v>0</v>
      </c>
      <c r="BG223" s="125">
        <f t="shared" si="327"/>
        <v>0</v>
      </c>
      <c r="BH223" s="125">
        <f t="shared" si="328"/>
        <v>0</v>
      </c>
      <c r="BI223" s="125">
        <f t="shared" si="329"/>
        <v>0</v>
      </c>
      <c r="BJ223" s="125">
        <f t="shared" si="330"/>
        <v>0</v>
      </c>
      <c r="BK223" s="125">
        <f t="shared" si="331"/>
        <v>0</v>
      </c>
      <c r="BL223" s="125">
        <f t="shared" si="332"/>
        <v>0</v>
      </c>
      <c r="BM223" s="125">
        <f t="shared" si="333"/>
        <v>0</v>
      </c>
      <c r="BN223" s="125">
        <f t="shared" si="334"/>
        <v>0</v>
      </c>
      <c r="BO223" s="125">
        <f t="shared" si="335"/>
        <v>0</v>
      </c>
      <c r="BP223" s="125">
        <f t="shared" si="336"/>
        <v>0</v>
      </c>
      <c r="BQ223" s="125">
        <f t="shared" si="337"/>
        <v>0</v>
      </c>
      <c r="BR223" s="125">
        <f t="shared" si="338"/>
        <v>0</v>
      </c>
      <c r="BS223" s="125">
        <f t="shared" si="339"/>
        <v>0</v>
      </c>
      <c r="BT223" s="125">
        <f t="shared" si="340"/>
        <v>0</v>
      </c>
      <c r="BU223" s="125">
        <f t="shared" si="341"/>
        <v>0</v>
      </c>
      <c r="BV223" s="125">
        <f t="shared" si="342"/>
        <v>0</v>
      </c>
      <c r="BW223" s="125">
        <f t="shared" si="343"/>
        <v>0</v>
      </c>
      <c r="BX223" s="125">
        <f t="shared" si="344"/>
        <v>0</v>
      </c>
      <c r="BY223" s="125">
        <f t="shared" si="345"/>
        <v>0</v>
      </c>
      <c r="BZ223" s="125">
        <f t="shared" si="346"/>
        <v>0</v>
      </c>
      <c r="CA223" s="125">
        <f t="shared" si="347"/>
        <v>0</v>
      </c>
      <c r="CB223" s="125">
        <f t="shared" si="348"/>
        <v>0</v>
      </c>
      <c r="CC223" s="125">
        <f t="shared" si="349"/>
        <v>0</v>
      </c>
      <c r="CD223" s="125">
        <f t="shared" si="350"/>
        <v>0</v>
      </c>
      <c r="CE223" s="125">
        <f t="shared" si="351"/>
        <v>0</v>
      </c>
      <c r="CF223" s="2">
        <f>IFERROR(IF($F223="地位Ⅰ",INDEX(幹材積成長量!$I$7:$K$148,MATCH((【入力】吸収量・排出量算定シート!$H223+(【入力】吸収量・排出量算定シート!CF$17-【入力】吸収量・排出量算定シート!$CF$17)),幹材積成長量!$I$7:$I$148,0),MATCH(【入力】吸収量・排出量算定シート!$G223,幹材積成長量!$I$7:$K$7,0)),IF($F223="地位Ⅲ",INDEX(幹材積成長量!$O$7:$Q$148,MATCH((【入力】吸収量・排出量算定シート!$H223+(【入力】吸収量・排出量算定シート!CF$17-【入力】吸収量・排出量算定シート!$CF$17)),幹材積成長量!$O$7:$O$148,0),MATCH(【入力】吸収量・排出量算定シート!$G223,幹材積成長量!$O$7:$Q$7,0)),INDEX(幹材積成長量!$L$7:$N$148,MATCH((【入力】吸収量・排出量算定シート!$H223+(【入力】吸収量・排出量算定シート!CF$17-【入力】吸収量・排出量算定シート!$CF$17)),幹材積成長量!$L$7:$L$148,0),MATCH(【入力】吸収量・排出量算定シート!$G223,幹材積成長量!$L$7:$N$7,0)))),0)</f>
        <v>0</v>
      </c>
      <c r="CG223" s="2">
        <f>IFERROR(IF($F223="地位Ⅰ",INDEX(幹材積成長量!$I$7:$K$148,MATCH((【入力】吸収量・排出量算定シート!$H223+(【入力】吸収量・排出量算定シート!CG$17-【入力】吸収量・排出量算定シート!$CF$17)),幹材積成長量!$I$7:$I$148,0),MATCH(【入力】吸収量・排出量算定シート!$G223,幹材積成長量!$I$7:$K$7,0)),IF($F223="地位Ⅲ",INDEX(幹材積成長量!$O$7:$Q$148,MATCH((【入力】吸収量・排出量算定シート!$H223+(【入力】吸収量・排出量算定シート!CG$17-【入力】吸収量・排出量算定シート!$CF$17)),幹材積成長量!$O$7:$O$148,0),MATCH(【入力】吸収量・排出量算定シート!$G223,幹材積成長量!$O$7:$Q$7,0)),INDEX(幹材積成長量!$L$7:$N$148,MATCH((【入力】吸収量・排出量算定シート!$H223+(【入力】吸収量・排出量算定シート!CG$17-【入力】吸収量・排出量算定シート!$CF$17)),幹材積成長量!$L$7:$L$148,0),MATCH(【入力】吸収量・排出量算定シート!$G223,幹材積成長量!$L$7:$N$7,0)))),0)</f>
        <v>0</v>
      </c>
      <c r="CH223" s="2">
        <f>IFERROR(IF($F223="地位Ⅰ",INDEX(幹材積成長量!$I$7:$K$148,MATCH((【入力】吸収量・排出量算定シート!$H223+(【入力】吸収量・排出量算定シート!CH$17-【入力】吸収量・排出量算定シート!$CF$17)),幹材積成長量!$I$7:$I$148,0),MATCH(【入力】吸収量・排出量算定シート!$G223,幹材積成長量!$I$7:$K$7,0)),IF($F223="地位Ⅲ",INDEX(幹材積成長量!$O$7:$Q$148,MATCH((【入力】吸収量・排出量算定シート!$H223+(【入力】吸収量・排出量算定シート!CH$17-【入力】吸収量・排出量算定シート!$CF$17)),幹材積成長量!$O$7:$O$148,0),MATCH(【入力】吸収量・排出量算定シート!$G223,幹材積成長量!$O$7:$Q$7,0)),INDEX(幹材積成長量!$L$7:$N$148,MATCH((【入力】吸収量・排出量算定シート!$H223+(【入力】吸収量・排出量算定シート!CH$17-【入力】吸収量・排出量算定シート!$CF$17)),幹材積成長量!$L$7:$L$148,0),MATCH(【入力】吸収量・排出量算定シート!$G223,幹材積成長量!$L$7:$N$7,0)))),0)</f>
        <v>0</v>
      </c>
      <c r="CI223" s="2">
        <f>IFERROR(IF($F223="地位Ⅰ",INDEX(幹材積成長量!$I$7:$K$148,MATCH((【入力】吸収量・排出量算定シート!$H223+(【入力】吸収量・排出量算定シート!CI$17-【入力】吸収量・排出量算定シート!$CF$17)),幹材積成長量!$I$7:$I$148,0),MATCH(【入力】吸収量・排出量算定シート!$G223,幹材積成長量!$I$7:$K$7,0)),IF($F223="地位Ⅲ",INDEX(幹材積成長量!$O$7:$Q$148,MATCH((【入力】吸収量・排出量算定シート!$H223+(【入力】吸収量・排出量算定シート!CI$17-【入力】吸収量・排出量算定シート!$CF$17)),幹材積成長量!$O$7:$O$148,0),MATCH(【入力】吸収量・排出量算定シート!$G223,幹材積成長量!$O$7:$Q$7,0)),INDEX(幹材積成長量!$L$7:$N$148,MATCH((【入力】吸収量・排出量算定シート!$H223+(【入力】吸収量・排出量算定シート!CI$17-【入力】吸収量・排出量算定シート!$CF$17)),幹材積成長量!$L$7:$L$148,0),MATCH(【入力】吸収量・排出量算定シート!$G223,幹材積成長量!$L$7:$N$7,0)))),0)</f>
        <v>0</v>
      </c>
      <c r="CJ223" s="2">
        <f>IFERROR(IF($F223="地位Ⅰ",INDEX(幹材積成長量!$I$7:$K$148,MATCH((【入力】吸収量・排出量算定シート!$H223+(【入力】吸収量・排出量算定シート!CJ$17-【入力】吸収量・排出量算定シート!$CF$17)),幹材積成長量!$I$7:$I$148,0),MATCH(【入力】吸収量・排出量算定シート!$G223,幹材積成長量!$I$7:$K$7,0)),IF($F223="地位Ⅲ",INDEX(幹材積成長量!$O$7:$Q$148,MATCH((【入力】吸収量・排出量算定シート!$H223+(【入力】吸収量・排出量算定シート!CJ$17-【入力】吸収量・排出量算定シート!$CF$17)),幹材積成長量!$O$7:$O$148,0),MATCH(【入力】吸収量・排出量算定シート!$G223,幹材積成長量!$O$7:$Q$7,0)),INDEX(幹材積成長量!$L$7:$N$148,MATCH((【入力】吸収量・排出量算定シート!$H223+(【入力】吸収量・排出量算定シート!CJ$17-【入力】吸収量・排出量算定シート!$CF$17)),幹材積成長量!$L$7:$L$148,0),MATCH(【入力】吸収量・排出量算定シート!$G223,幹材積成長量!$L$7:$N$7,0)))),0)</f>
        <v>0</v>
      </c>
      <c r="CK223" s="2">
        <f>IFERROR(IF($F223="地位Ⅰ",INDEX(幹材積成長量!$I$7:$K$148,MATCH((【入力】吸収量・排出量算定シート!$H223+(【入力】吸収量・排出量算定シート!CK$17-【入力】吸収量・排出量算定シート!$CF$17)),幹材積成長量!$I$7:$I$148,0),MATCH(【入力】吸収量・排出量算定シート!$G223,幹材積成長量!$I$7:$K$7,0)),IF($F223="地位Ⅲ",INDEX(幹材積成長量!$O$7:$Q$148,MATCH((【入力】吸収量・排出量算定シート!$H223+(【入力】吸収量・排出量算定シート!CK$17-【入力】吸収量・排出量算定シート!$CF$17)),幹材積成長量!$O$7:$O$148,0),MATCH(【入力】吸収量・排出量算定シート!$G223,幹材積成長量!$O$7:$Q$7,0)),INDEX(幹材積成長量!$L$7:$N$148,MATCH((【入力】吸収量・排出量算定シート!$H223+(【入力】吸収量・排出量算定シート!CK$17-【入力】吸収量・排出量算定シート!$CF$17)),幹材積成長量!$L$7:$L$148,0),MATCH(【入力】吸収量・排出量算定シート!$G223,幹材積成長量!$L$7:$N$7,0)))),0)</f>
        <v>0</v>
      </c>
      <c r="CL223" s="2">
        <f>IFERROR(IF($F223="地位Ⅰ",INDEX(幹材積成長量!$I$7:$K$148,MATCH((【入力】吸収量・排出量算定シート!$H223+(【入力】吸収量・排出量算定シート!CL$17-【入力】吸収量・排出量算定シート!$CF$17)),幹材積成長量!$I$7:$I$148,0),MATCH(【入力】吸収量・排出量算定シート!$G223,幹材積成長量!$I$7:$K$7,0)),IF($F223="地位Ⅲ",INDEX(幹材積成長量!$O$7:$Q$148,MATCH((【入力】吸収量・排出量算定シート!$H223+(【入力】吸収量・排出量算定シート!CL$17-【入力】吸収量・排出量算定シート!$CF$17)),幹材積成長量!$O$7:$O$148,0),MATCH(【入力】吸収量・排出量算定シート!$G223,幹材積成長量!$O$7:$Q$7,0)),INDEX(幹材積成長量!$L$7:$N$148,MATCH((【入力】吸収量・排出量算定シート!$H223+(【入力】吸収量・排出量算定シート!CL$17-【入力】吸収量・排出量算定シート!$CF$17)),幹材積成長量!$L$7:$L$148,0),MATCH(【入力】吸収量・排出量算定シート!$G223,幹材積成長量!$L$7:$N$7,0)))),0)</f>
        <v>0</v>
      </c>
      <c r="CM223" s="2">
        <f>IFERROR(IF($F223="地位Ⅰ",INDEX(幹材積成長量!$I$7:$K$148,MATCH((【入力】吸収量・排出量算定シート!$H223+(【入力】吸収量・排出量算定シート!CM$17-【入力】吸収量・排出量算定シート!$CF$17)),幹材積成長量!$I$7:$I$148,0),MATCH(【入力】吸収量・排出量算定シート!$G223,幹材積成長量!$I$7:$K$7,0)),IF($F223="地位Ⅲ",INDEX(幹材積成長量!$O$7:$Q$148,MATCH((【入力】吸収量・排出量算定シート!$H223+(【入力】吸収量・排出量算定シート!CM$17-【入力】吸収量・排出量算定シート!$CF$17)),幹材積成長量!$O$7:$O$148,0),MATCH(【入力】吸収量・排出量算定シート!$G223,幹材積成長量!$O$7:$Q$7,0)),INDEX(幹材積成長量!$L$7:$N$148,MATCH((【入力】吸収量・排出量算定シート!$H223+(【入力】吸収量・排出量算定シート!CM$17-【入力】吸収量・排出量算定シート!$CF$17)),幹材積成長量!$L$7:$L$148,0),MATCH(【入力】吸収量・排出量算定シート!$G223,幹材積成長量!$L$7:$N$7,0)))),0)</f>
        <v>0</v>
      </c>
      <c r="CN223" s="2">
        <f>IFERROR(IF($F223="地位Ⅰ",INDEX(幹材積成長量!$I$7:$K$148,MATCH((【入力】吸収量・排出量算定シート!$H223+(【入力】吸収量・排出量算定シート!CN$17-【入力】吸収量・排出量算定シート!$CF$17)),幹材積成長量!$I$7:$I$148,0),MATCH(【入力】吸収量・排出量算定シート!$G223,幹材積成長量!$I$7:$K$7,0)),IF($F223="地位Ⅲ",INDEX(幹材積成長量!$O$7:$Q$148,MATCH((【入力】吸収量・排出量算定シート!$H223+(【入力】吸収量・排出量算定シート!CN$17-【入力】吸収量・排出量算定シート!$CF$17)),幹材積成長量!$O$7:$O$148,0),MATCH(【入力】吸収量・排出量算定シート!$G223,幹材積成長量!$O$7:$Q$7,0)),INDEX(幹材積成長量!$L$7:$N$148,MATCH((【入力】吸収量・排出量算定シート!$H223+(【入力】吸収量・排出量算定シート!CN$17-【入力】吸収量・排出量算定シート!$CF$17)),幹材積成長量!$L$7:$L$148,0),MATCH(【入力】吸収量・排出量算定シート!$G223,幹材積成長量!$L$7:$N$7,0)))),0)</f>
        <v>0</v>
      </c>
      <c r="CO223" s="2">
        <f>IFERROR(IF($F223="地位Ⅰ",INDEX(幹材積成長量!$I$7:$K$148,MATCH((【入力】吸収量・排出量算定シート!$H223+(【入力】吸収量・排出量算定シート!CO$17-【入力】吸収量・排出量算定シート!$CF$17)),幹材積成長量!$I$7:$I$148,0),MATCH(【入力】吸収量・排出量算定シート!$G223,幹材積成長量!$I$7:$K$7,0)),IF($F223="地位Ⅲ",INDEX(幹材積成長量!$O$7:$Q$148,MATCH((【入力】吸収量・排出量算定シート!$H223+(【入力】吸収量・排出量算定シート!CO$17-【入力】吸収量・排出量算定シート!$CF$17)),幹材積成長量!$O$7:$O$148,0),MATCH(【入力】吸収量・排出量算定シート!$G223,幹材積成長量!$O$7:$Q$7,0)),INDEX(幹材積成長量!$L$7:$N$148,MATCH((【入力】吸収量・排出量算定シート!$H223+(【入力】吸収量・排出量算定シート!CO$17-【入力】吸収量・排出量算定シート!$CF$17)),幹材積成長量!$L$7:$L$148,0),MATCH(【入力】吸収量・排出量算定シート!$G223,幹材積成長量!$L$7:$N$7,0)))),0)</f>
        <v>0</v>
      </c>
      <c r="CP223" s="2">
        <f>IFERROR(IF($F223="地位Ⅰ",INDEX(幹材積成長量!$I$7:$K$148,MATCH((【入力】吸収量・排出量算定シート!$H223+(【入力】吸収量・排出量算定シート!CP$17-【入力】吸収量・排出量算定シート!$CF$17)),幹材積成長量!$I$7:$I$148,0),MATCH(【入力】吸収量・排出量算定シート!$G223,幹材積成長量!$I$7:$K$7,0)),IF($F223="地位Ⅲ",INDEX(幹材積成長量!$O$7:$Q$148,MATCH((【入力】吸収量・排出量算定シート!$H223+(【入力】吸収量・排出量算定シート!CP$17-【入力】吸収量・排出量算定シート!$CF$17)),幹材積成長量!$O$7:$O$148,0),MATCH(【入力】吸収量・排出量算定シート!$G223,幹材積成長量!$O$7:$Q$7,0)),INDEX(幹材積成長量!$L$7:$N$148,MATCH((【入力】吸収量・排出量算定シート!$H223+(【入力】吸収量・排出量算定シート!CP$17-【入力】吸収量・排出量算定シート!$CF$17)),幹材積成長量!$L$7:$L$148,0),MATCH(【入力】吸収量・排出量算定シート!$G223,幹材積成長量!$L$7:$N$7,0)))),0)</f>
        <v>0</v>
      </c>
      <c r="CQ223" s="2">
        <f>IFERROR(IF($F223="地位Ⅰ",INDEX(幹材積成長量!$I$7:$K$148,MATCH((【入力】吸収量・排出量算定シート!$H223+(【入力】吸収量・排出量算定シート!CQ$17-【入力】吸収量・排出量算定シート!$CF$17)),幹材積成長量!$I$7:$I$148,0),MATCH(【入力】吸収量・排出量算定シート!$G223,幹材積成長量!$I$7:$K$7,0)),IF($F223="地位Ⅲ",INDEX(幹材積成長量!$O$7:$Q$148,MATCH((【入力】吸収量・排出量算定シート!$H223+(【入力】吸収量・排出量算定シート!CQ$17-【入力】吸収量・排出量算定シート!$CF$17)),幹材積成長量!$O$7:$O$148,0),MATCH(【入力】吸収量・排出量算定シート!$G223,幹材積成長量!$O$7:$Q$7,0)),INDEX(幹材積成長量!$L$7:$N$148,MATCH((【入力】吸収量・排出量算定シート!$H223+(【入力】吸収量・排出量算定シート!CQ$17-【入力】吸収量・排出量算定シート!$CF$17)),幹材積成長量!$L$7:$L$148,0),MATCH(【入力】吸収量・排出量算定シート!$G223,幹材積成長量!$L$7:$N$7,0)))),0)</f>
        <v>0</v>
      </c>
      <c r="CR223" s="2">
        <f>IFERROR(IF($F223="地位Ⅰ",INDEX(幹材積成長量!$I$7:$K$148,MATCH((【入力】吸収量・排出量算定シート!$H223+(【入力】吸収量・排出量算定シート!CR$17-【入力】吸収量・排出量算定シート!$CF$17)),幹材積成長量!$I$7:$I$148,0),MATCH(【入力】吸収量・排出量算定シート!$G223,幹材積成長量!$I$7:$K$7,0)),IF($F223="地位Ⅲ",INDEX(幹材積成長量!$O$7:$Q$148,MATCH((【入力】吸収量・排出量算定シート!$H223+(【入力】吸収量・排出量算定シート!CR$17-【入力】吸収量・排出量算定シート!$CF$17)),幹材積成長量!$O$7:$O$148,0),MATCH(【入力】吸収量・排出量算定シート!$G223,幹材積成長量!$O$7:$Q$7,0)),INDEX(幹材積成長量!$L$7:$N$148,MATCH((【入力】吸収量・排出量算定シート!$H223+(【入力】吸収量・排出量算定シート!CR$17-【入力】吸収量・排出量算定シート!$CF$17)),幹材積成長量!$L$7:$L$148,0),MATCH(【入力】吸収量・排出量算定シート!$G223,幹材積成長量!$L$7:$N$7,0)))),0)</f>
        <v>0</v>
      </c>
      <c r="CS223" s="2">
        <f>IFERROR(IF($F223="地位Ⅰ",INDEX(幹材積成長量!$I$7:$K$148,MATCH((【入力】吸収量・排出量算定シート!$H223+(【入力】吸収量・排出量算定シート!CS$17-【入力】吸収量・排出量算定シート!$CF$17)),幹材積成長量!$I$7:$I$148,0),MATCH(【入力】吸収量・排出量算定シート!$G223,幹材積成長量!$I$7:$K$7,0)),IF($F223="地位Ⅲ",INDEX(幹材積成長量!$O$7:$Q$148,MATCH((【入力】吸収量・排出量算定シート!$H223+(【入力】吸収量・排出量算定シート!CS$17-【入力】吸収量・排出量算定シート!$CF$17)),幹材積成長量!$O$7:$O$148,0),MATCH(【入力】吸収量・排出量算定シート!$G223,幹材積成長量!$O$7:$Q$7,0)),INDEX(幹材積成長量!$L$7:$N$148,MATCH((【入力】吸収量・排出量算定シート!$H223+(【入力】吸収量・排出量算定シート!CS$17-【入力】吸収量・排出量算定シート!$CF$17)),幹材積成長量!$L$7:$L$148,0),MATCH(【入力】吸収量・排出量算定シート!$G223,幹材積成長量!$L$7:$N$7,0)))),0)</f>
        <v>0</v>
      </c>
      <c r="CT223" s="2">
        <f>IFERROR(IF($F223="地位Ⅰ",INDEX(幹材積成長量!$I$7:$K$148,MATCH((【入力】吸収量・排出量算定シート!$H223+(【入力】吸収量・排出量算定シート!CT$17-【入力】吸収量・排出量算定シート!$CF$17)),幹材積成長量!$I$7:$I$148,0),MATCH(【入力】吸収量・排出量算定シート!$G223,幹材積成長量!$I$7:$K$7,0)),IF($F223="地位Ⅲ",INDEX(幹材積成長量!$O$7:$Q$148,MATCH((【入力】吸収量・排出量算定シート!$H223+(【入力】吸収量・排出量算定シート!CT$17-【入力】吸収量・排出量算定シート!$CF$17)),幹材積成長量!$O$7:$O$148,0),MATCH(【入力】吸収量・排出量算定シート!$G223,幹材積成長量!$O$7:$Q$7,0)),INDEX(幹材積成長量!$L$7:$N$148,MATCH((【入力】吸収量・排出量算定シート!$H223+(【入力】吸収量・排出量算定シート!CT$17-【入力】吸収量・排出量算定シート!$CF$17)),幹材積成長量!$L$7:$L$148,0),MATCH(【入力】吸収量・排出量算定シート!$G223,幹材積成長量!$L$7:$N$7,0)))),0)</f>
        <v>0</v>
      </c>
      <c r="CU223" s="2">
        <f>IFERROR(IF($F223="地位Ⅰ",INDEX(幹材積成長量!$I$7:$K$148,MATCH((【入力】吸収量・排出量算定シート!$H223+(【入力】吸収量・排出量算定シート!CU$17-【入力】吸収量・排出量算定シート!$CF$17)),幹材積成長量!$I$7:$I$148,0),MATCH(【入力】吸収量・排出量算定シート!$G223,幹材積成長量!$I$7:$K$7,0)),IF($F223="地位Ⅲ",INDEX(幹材積成長量!$O$7:$Q$148,MATCH((【入力】吸収量・排出量算定シート!$H223+(【入力】吸収量・排出量算定シート!CU$17-【入力】吸収量・排出量算定シート!$CF$17)),幹材積成長量!$O$7:$O$148,0),MATCH(【入力】吸収量・排出量算定シート!$G223,幹材積成長量!$O$7:$Q$7,0)),INDEX(幹材積成長量!$L$7:$N$148,MATCH((【入力】吸収量・排出量算定シート!$H223+(【入力】吸収量・排出量算定シート!CU$17-【入力】吸収量・排出量算定シート!$CF$17)),幹材積成長量!$L$7:$L$148,0),MATCH(【入力】吸収量・排出量算定シート!$G223,幹材積成長量!$L$7:$N$7,0)))),0)</f>
        <v>0</v>
      </c>
      <c r="CV223" s="2">
        <f>IFERROR(IF($F223="地位Ⅰ",INDEX(幹材積成長量!$I$7:$K$148,MATCH((【入力】吸収量・排出量算定シート!$H223+(【入力】吸収量・排出量算定シート!CV$17-【入力】吸収量・排出量算定シート!$CF$17)),幹材積成長量!$I$7:$I$148,0),MATCH(【入力】吸収量・排出量算定シート!$G223,幹材積成長量!$I$7:$K$7,0)),IF($F223="地位Ⅲ",INDEX(幹材積成長量!$O$7:$Q$148,MATCH((【入力】吸収量・排出量算定シート!$H223+(【入力】吸収量・排出量算定シート!CV$17-【入力】吸収量・排出量算定シート!$CF$17)),幹材積成長量!$O$7:$O$148,0),MATCH(【入力】吸収量・排出量算定シート!$G223,幹材積成長量!$O$7:$Q$7,0)),INDEX(幹材積成長量!$L$7:$N$148,MATCH((【入力】吸収量・排出量算定シート!$H223+(【入力】吸収量・排出量算定シート!CV$17-【入力】吸収量・排出量算定シート!$CF$17)),幹材積成長量!$L$7:$L$148,0),MATCH(【入力】吸収量・排出量算定シート!$G223,幹材積成長量!$L$7:$N$7,0)))),0)</f>
        <v>0</v>
      </c>
      <c r="CW223" s="2">
        <f t="shared" si="352"/>
        <v>0</v>
      </c>
      <c r="CX223" s="2">
        <f t="shared" si="353"/>
        <v>0</v>
      </c>
      <c r="CY223" s="2">
        <f t="shared" si="354"/>
        <v>0</v>
      </c>
      <c r="CZ223" s="2">
        <f t="shared" si="355"/>
        <v>0</v>
      </c>
      <c r="DA223" s="2">
        <f t="shared" si="356"/>
        <v>0</v>
      </c>
      <c r="DB223" s="2">
        <f t="shared" si="357"/>
        <v>0</v>
      </c>
      <c r="DC223" s="2">
        <f t="shared" si="358"/>
        <v>0</v>
      </c>
      <c r="DD223" s="2">
        <f t="shared" si="359"/>
        <v>0</v>
      </c>
      <c r="DE223" s="2">
        <f t="shared" si="360"/>
        <v>0</v>
      </c>
      <c r="DF223" s="2">
        <f t="shared" si="361"/>
        <v>0</v>
      </c>
      <c r="DG223" s="2">
        <f t="shared" si="362"/>
        <v>0</v>
      </c>
      <c r="DH223" s="2">
        <f t="shared" si="363"/>
        <v>0</v>
      </c>
      <c r="DI223" s="2">
        <f t="shared" si="364"/>
        <v>0</v>
      </c>
      <c r="DJ223" s="2">
        <f t="shared" si="365"/>
        <v>0</v>
      </c>
      <c r="DK223" s="2">
        <f t="shared" si="366"/>
        <v>0</v>
      </c>
      <c r="DL223" s="2">
        <f t="shared" si="367"/>
        <v>0</v>
      </c>
      <c r="DM223" s="2">
        <f t="shared" si="368"/>
        <v>0</v>
      </c>
      <c r="DN223" s="187">
        <f>IFERROR(IF($F223="地位Ⅰ",INDEX(幹材積成長量!$AE$7:$AG$14,8,MATCH(【入力】吸収量・排出量算定シート!$G223,幹材積成長量!$AE$7:$AG$7,0)),IF($F223="地位Ⅲ",INDEX(幹材積成長量!$AK$7:$AM$14,8,MATCH(【入力】吸収量・排出量算定シート!$G223,幹材積成長量!$AK$7:$AM$7,0)),INDEX(幹材積成長量!$AH$7:$AJ$14,8,MATCH(【入力】吸収量・排出量算定シート!$G223,幹材積成長量!$AH$7:$AJ$7,0)))),0)</f>
        <v>0</v>
      </c>
      <c r="DO223" s="187">
        <f>IFERROR(IF($F223="地位Ⅰ",INDEX(幹材積成長量!$AE$7:$AG$14,8,MATCH(【入力】吸収量・排出量算定シート!$G223,幹材積成長量!$AE$7:$AG$7,0)),IF($F223="地位Ⅲ",INDEX(幹材積成長量!$AK$7:$AM$14,8,MATCH(【入力】吸収量・排出量算定シート!$G223,幹材積成長量!$AK$7:$AM$7,0)),INDEX(幹材積成長量!$AH$7:$AJ$14,8,MATCH(【入力】吸収量・排出量算定シート!$G223,幹材積成長量!$AH$7:$AJ$7,0)))),0)</f>
        <v>0</v>
      </c>
      <c r="DP223" s="187">
        <f>IFERROR(IF($F223="地位Ⅰ",INDEX(幹材積成長量!$AE$7:$AG$14,8,MATCH(【入力】吸収量・排出量算定シート!$G223,幹材積成長量!$AE$7:$AG$7,0)),IF($F223="地位Ⅲ",INDEX(幹材積成長量!$AK$7:$AM$14,8,MATCH(【入力】吸収量・排出量算定シート!$G223,幹材積成長量!$AK$7:$AM$7,0)),INDEX(幹材積成長量!$AH$7:$AJ$14,8,MATCH(【入力】吸収量・排出量算定シート!$G223,幹材積成長量!$AH$7:$AJ$7,0)))),0)</f>
        <v>0</v>
      </c>
      <c r="DQ223" s="187">
        <f>IFERROR(IF($F223="地位Ⅰ",INDEX(幹材積成長量!$AE$7:$AG$14,8,MATCH(【入力】吸収量・排出量算定シート!$G223,幹材積成長量!$AE$7:$AG$7,0)),IF($F223="地位Ⅲ",INDEX(幹材積成長量!$AK$7:$AM$14,8,MATCH(【入力】吸収量・排出量算定シート!$G223,幹材積成長量!$AK$7:$AM$7,0)),INDEX(幹材積成長量!$AH$7:$AJ$14,8,MATCH(【入力】吸収量・排出量算定シート!$G223,幹材積成長量!$AH$7:$AJ$7,0)))),0)</f>
        <v>0</v>
      </c>
      <c r="DR223" s="187">
        <f>IFERROR(IF($F223="地位Ⅰ",INDEX(幹材積成長量!$AE$7:$AG$14,8,MATCH(【入力】吸収量・排出量算定シート!$G223,幹材積成長量!$AE$7:$AG$7,0)),IF($F223="地位Ⅲ",INDEX(幹材積成長量!$AK$7:$AM$14,8,MATCH(【入力】吸収量・排出量算定シート!$G223,幹材積成長量!$AK$7:$AM$7,0)),INDEX(幹材積成長量!$AH$7:$AJ$14,8,MATCH(【入力】吸収量・排出量算定シート!$G223,幹材積成長量!$AH$7:$AJ$7,0)))),0)</f>
        <v>0</v>
      </c>
      <c r="DS223" s="187">
        <f>IFERROR(IF($F223="地位Ⅰ",INDEX(幹材積成長量!$AE$7:$AG$14,8,MATCH(【入力】吸収量・排出量算定シート!$G223,幹材積成長量!$AE$7:$AG$7,0)),IF($F223="地位Ⅲ",INDEX(幹材積成長量!$AK$7:$AM$14,8,MATCH(【入力】吸収量・排出量算定シート!$G223,幹材積成長量!$AK$7:$AM$7,0)),INDEX(幹材積成長量!$AH$7:$AJ$14,8,MATCH(【入力】吸収量・排出量算定シート!$G223,幹材積成長量!$AH$7:$AJ$7,0)))),0)</f>
        <v>0</v>
      </c>
      <c r="DT223" s="187">
        <f>IFERROR(IF($F223="地位Ⅰ",INDEX(幹材積成長量!$AE$7:$AG$14,8,MATCH(【入力】吸収量・排出量算定シート!$G223,幹材積成長量!$AE$7:$AG$7,0)),IF($F223="地位Ⅲ",INDEX(幹材積成長量!$AK$7:$AM$14,8,MATCH(【入力】吸収量・排出量算定シート!$G223,幹材積成長量!$AK$7:$AM$7,0)),INDEX(幹材積成長量!$AH$7:$AJ$14,8,MATCH(【入力】吸収量・排出量算定シート!$G223,幹材積成長量!$AH$7:$AJ$7,0)))),0)</f>
        <v>0</v>
      </c>
      <c r="DU223" s="187">
        <f>IFERROR(IF($F223="地位Ⅰ",INDEX(幹材積成長量!$AE$7:$AG$14,8,MATCH(【入力】吸収量・排出量算定シート!$G223,幹材積成長量!$AE$7:$AG$7,0)),IF($F223="地位Ⅲ",INDEX(幹材積成長量!$AK$7:$AM$14,8,MATCH(【入力】吸収量・排出量算定シート!$G223,幹材積成長量!$AK$7:$AM$7,0)),INDEX(幹材積成長量!$AH$7:$AJ$14,8,MATCH(【入力】吸収量・排出量算定シート!$G223,幹材積成長量!$AH$7:$AJ$7,0)))),0)</f>
        <v>0</v>
      </c>
      <c r="DV223" s="187">
        <f>IFERROR(IF($F223="地位Ⅰ",INDEX(幹材積成長量!$AE$7:$AG$14,8,MATCH(【入力】吸収量・排出量算定シート!$G223,幹材積成長量!$AE$7:$AG$7,0)),IF($F223="地位Ⅲ",INDEX(幹材積成長量!$AK$7:$AM$14,8,MATCH(【入力】吸収量・排出量算定シート!$G223,幹材積成長量!$AK$7:$AM$7,0)),INDEX(幹材積成長量!$AH$7:$AJ$14,8,MATCH(【入力】吸収量・排出量算定シート!$G223,幹材積成長量!$AH$7:$AJ$7,0)))),0)</f>
        <v>0</v>
      </c>
      <c r="DW223" s="187">
        <f>IFERROR(IF($F223="地位Ⅰ",INDEX(幹材積成長量!$AE$7:$AG$14,8,MATCH(【入力】吸収量・排出量算定シート!$G223,幹材積成長量!$AE$7:$AG$7,0)),IF($F223="地位Ⅲ",INDEX(幹材積成長量!$AK$7:$AM$14,8,MATCH(【入力】吸収量・排出量算定シート!$G223,幹材積成長量!$AK$7:$AM$7,0)),INDEX(幹材積成長量!$AH$7:$AJ$14,8,MATCH(【入力】吸収量・排出量算定シート!$G223,幹材積成長量!$AH$7:$AJ$7,0)))),0)</f>
        <v>0</v>
      </c>
      <c r="DX223" s="187">
        <f>IFERROR(IF($F223="地位Ⅰ",INDEX(幹材積成長量!$AE$7:$AG$14,8,MATCH(【入力】吸収量・排出量算定シート!$G223,幹材積成長量!$AE$7:$AG$7,0)),IF($F223="地位Ⅲ",INDEX(幹材積成長量!$AK$7:$AM$14,8,MATCH(【入力】吸収量・排出量算定シート!$G223,幹材積成長量!$AK$7:$AM$7,0)),INDEX(幹材積成長量!$AH$7:$AJ$14,8,MATCH(【入力】吸収量・排出量算定シート!$G223,幹材積成長量!$AH$7:$AJ$7,0)))),0)</f>
        <v>0</v>
      </c>
      <c r="DY223" s="187">
        <f>IFERROR(IF($F223="地位Ⅰ",INDEX(幹材積成長量!$AE$7:$AG$14,8,MATCH(【入力】吸収量・排出量算定シート!$G223,幹材積成長量!$AE$7:$AG$7,0)),IF($F223="地位Ⅲ",INDEX(幹材積成長量!$AK$7:$AM$14,8,MATCH(【入力】吸収量・排出量算定シート!$G223,幹材積成長量!$AK$7:$AM$7,0)),INDEX(幹材積成長量!$AH$7:$AJ$14,8,MATCH(【入力】吸収量・排出量算定シート!$G223,幹材積成長量!$AH$7:$AJ$7,0)))),0)</f>
        <v>0</v>
      </c>
      <c r="DZ223" s="187">
        <f>IFERROR(IF($F223="地位Ⅰ",INDEX(幹材積成長量!$AE$7:$AG$14,8,MATCH(【入力】吸収量・排出量算定シート!$G223,幹材積成長量!$AE$7:$AG$7,0)),IF($F223="地位Ⅲ",INDEX(幹材積成長量!$AK$7:$AM$14,8,MATCH(【入力】吸収量・排出量算定シート!$G223,幹材積成長量!$AK$7:$AM$7,0)),INDEX(幹材積成長量!$AH$7:$AJ$14,8,MATCH(【入力】吸収量・排出量算定シート!$G223,幹材積成長量!$AH$7:$AJ$7,0)))),0)</f>
        <v>0</v>
      </c>
      <c r="EA223" s="187">
        <f>IFERROR(IF($F223="地位Ⅰ",INDEX(幹材積成長量!$AE$7:$AG$14,8,MATCH(【入力】吸収量・排出量算定シート!$G223,幹材積成長量!$AE$7:$AG$7,0)),IF($F223="地位Ⅲ",INDEX(幹材積成長量!$AK$7:$AM$14,8,MATCH(【入力】吸収量・排出量算定シート!$G223,幹材積成長量!$AK$7:$AM$7,0)),INDEX(幹材積成長量!$AH$7:$AJ$14,8,MATCH(【入力】吸収量・排出量算定シート!$G223,幹材積成長量!$AH$7:$AJ$7,0)))),0)</f>
        <v>0</v>
      </c>
      <c r="EB223" s="187">
        <f>IFERROR(IF($F223="地位Ⅰ",INDEX(幹材積成長量!$AE$7:$AG$14,8,MATCH(【入力】吸収量・排出量算定シート!$G223,幹材積成長量!$AE$7:$AG$7,0)),IF($F223="地位Ⅲ",INDEX(幹材積成長量!$AK$7:$AM$14,8,MATCH(【入力】吸収量・排出量算定シート!$G223,幹材積成長量!$AK$7:$AM$7,0)),INDEX(幹材積成長量!$AH$7:$AJ$14,8,MATCH(【入力】吸収量・排出量算定シート!$G223,幹材積成長量!$AH$7:$AJ$7,0)))),0)</f>
        <v>0</v>
      </c>
      <c r="EC223" s="187">
        <f>IFERROR(IF($F223="地位Ⅰ",INDEX(幹材積成長量!$AE$7:$AG$14,8,MATCH(【入力】吸収量・排出量算定シート!$G223,幹材積成長量!$AE$7:$AG$7,0)),IF($F223="地位Ⅲ",INDEX(幹材積成長量!$AK$7:$AM$14,8,MATCH(【入力】吸収量・排出量算定シート!$G223,幹材積成長量!$AK$7:$AM$7,0)),INDEX(幹材積成長量!$AH$7:$AJ$14,8,MATCH(【入力】吸収量・排出量算定シート!$G223,幹材積成長量!$AH$7:$AJ$7,0)))),0)</f>
        <v>0</v>
      </c>
      <c r="ED223" s="186">
        <f t="shared" si="369"/>
        <v>0</v>
      </c>
      <c r="EE223" s="186">
        <f t="shared" si="370"/>
        <v>0</v>
      </c>
      <c r="EF223" s="186">
        <f t="shared" si="371"/>
        <v>0</v>
      </c>
      <c r="EG223" s="186">
        <f t="shared" si="372"/>
        <v>0</v>
      </c>
      <c r="EH223" s="186">
        <f t="shared" si="373"/>
        <v>0</v>
      </c>
      <c r="EI223" s="186">
        <f t="shared" si="374"/>
        <v>0</v>
      </c>
      <c r="EJ223" s="186">
        <f t="shared" si="375"/>
        <v>0</v>
      </c>
      <c r="EK223" s="186">
        <f t="shared" si="376"/>
        <v>0</v>
      </c>
      <c r="EL223" s="186">
        <f t="shared" si="377"/>
        <v>0</v>
      </c>
      <c r="EM223" s="186">
        <f t="shared" si="378"/>
        <v>0</v>
      </c>
      <c r="EN223" s="186">
        <f t="shared" si="379"/>
        <v>0</v>
      </c>
      <c r="EO223" s="186">
        <f t="shared" si="380"/>
        <v>0</v>
      </c>
      <c r="EP223" s="186">
        <f t="shared" si="381"/>
        <v>0</v>
      </c>
      <c r="EQ223" s="186">
        <f t="shared" si="382"/>
        <v>0</v>
      </c>
      <c r="ER223" s="186">
        <f t="shared" si="383"/>
        <v>0</v>
      </c>
      <c r="ES223" s="186">
        <f t="shared" si="384"/>
        <v>0</v>
      </c>
      <c r="ET223" s="186">
        <f t="shared" si="385"/>
        <v>0</v>
      </c>
    </row>
    <row r="224" spans="2:150" x14ac:dyDescent="0.3">
      <c r="B224" s="3"/>
      <c r="C224" s="3"/>
      <c r="D224" s="3"/>
      <c r="E224" s="3"/>
      <c r="G224" s="217"/>
      <c r="J224" s="3"/>
      <c r="M224" s="187">
        <f>IFERROR(IF($F224="地位Ⅰ",INDEX(幹材積成長量!$S$7:$U$148,MATCH(【入力】吸収量・排出量算定シート!$H224+(M$17-$M$17),幹材積成長量!$S$7:$S$148,0),MATCH($G224,幹材積成長量!$S$7:$U$7,0)),IF($F224="地位Ⅲ",INDEX(幹材積成長量!$Y$7:$AA$148,MATCH(【入力】吸収量・排出量算定シート!$H224+(M$17-$M$17),幹材積成長量!$Y$7:$Y$148,0),MATCH($G224,幹材積成長量!$Y$7:$AA$7,0)),INDEX(幹材積成長量!$V$7:$X$148,MATCH(【入力】吸収量・排出量算定シート!$H224+(M$17-$M$17),幹材積成長量!$V$7:$V$148,0),MATCH($G224,幹材積成長量!$V$7:$X$7,0)))),0)</f>
        <v>0</v>
      </c>
      <c r="N224" s="187">
        <f>IFERROR(IF($F224="地位Ⅰ",INDEX(幹材積成長量!$S$7:$U$148,MATCH(【入力】吸収量・排出量算定シート!$H224+(N$17-$M$17),幹材積成長量!$S$7:$S$148,0),MATCH($G224,幹材積成長量!$S$7:$U$7,0)),IF($F224="地位Ⅲ",INDEX(幹材積成長量!$Y$7:$AA$148,MATCH(【入力】吸収量・排出量算定シート!$H224+(N$17-$M$17),幹材積成長量!$Y$7:$Y$148,0),MATCH($G224,幹材積成長量!$Y$7:$AA$7,0)),INDEX(幹材積成長量!$V$7:$X$148,MATCH(【入力】吸収量・排出量算定シート!$H224+(N$17-$M$17),幹材積成長量!$V$7:$V$148,0),MATCH($G224,幹材積成長量!$V$7:$X$7,0)))),0)</f>
        <v>0</v>
      </c>
      <c r="O224" s="187">
        <f>IFERROR(IF($F224="地位Ⅰ",INDEX(幹材積成長量!$S$7:$U$148,MATCH(【入力】吸収量・排出量算定シート!$H224+(O$17-$M$17),幹材積成長量!$S$7:$S$148,0),MATCH($G224,幹材積成長量!$S$7:$U$7,0)),IF($F224="地位Ⅲ",INDEX(幹材積成長量!$Y$7:$AA$148,MATCH(【入力】吸収量・排出量算定シート!$H224+(O$17-$M$17),幹材積成長量!$Y$7:$Y$148,0),MATCH($G224,幹材積成長量!$Y$7:$AA$7,0)),INDEX(幹材積成長量!$V$7:$X$148,MATCH(【入力】吸収量・排出量算定シート!$H224+(O$17-$M$17),幹材積成長量!$V$7:$V$148,0),MATCH($G224,幹材積成長量!$V$7:$X$7,0)))),0)</f>
        <v>0</v>
      </c>
      <c r="P224" s="187">
        <f>IFERROR(IF($F224="地位Ⅰ",INDEX(幹材積成長量!$S$7:$U$148,MATCH(【入力】吸収量・排出量算定シート!$H224+(P$17-$M$17),幹材積成長量!$S$7:$S$148,0),MATCH($G224,幹材積成長量!$S$7:$U$7,0)),IF($F224="地位Ⅲ",INDEX(幹材積成長量!$Y$7:$AA$148,MATCH(【入力】吸収量・排出量算定シート!$H224+(P$17-$M$17),幹材積成長量!$Y$7:$Y$148,0),MATCH($G224,幹材積成長量!$Y$7:$AA$7,0)),INDEX(幹材積成長量!$V$7:$X$148,MATCH(【入力】吸収量・排出量算定シート!$H224+(P$17-$M$17),幹材積成長量!$V$7:$V$148,0),MATCH($G224,幹材積成長量!$V$7:$X$7,0)))),0)</f>
        <v>0</v>
      </c>
      <c r="Q224" s="187">
        <f>IFERROR(IF($F224="地位Ⅰ",INDEX(幹材積成長量!$S$7:$U$148,MATCH(【入力】吸収量・排出量算定シート!$H224+(Q$17-$M$17),幹材積成長量!$S$7:$S$148,0),MATCH($G224,幹材積成長量!$S$7:$U$7,0)),IF($F224="地位Ⅲ",INDEX(幹材積成長量!$Y$7:$AA$148,MATCH(【入力】吸収量・排出量算定シート!$H224+(Q$17-$M$17),幹材積成長量!$Y$7:$Y$148,0),MATCH($G224,幹材積成長量!$Y$7:$AA$7,0)),INDEX(幹材積成長量!$V$7:$X$148,MATCH(【入力】吸収量・排出量算定シート!$H224+(Q$17-$M$17),幹材積成長量!$V$7:$V$148,0),MATCH($G224,幹材積成長量!$V$7:$X$7,0)))),0)</f>
        <v>0</v>
      </c>
      <c r="R224" s="187">
        <f>IFERROR(IF($F224="地位Ⅰ",INDEX(幹材積成長量!$S$7:$U$148,MATCH(【入力】吸収量・排出量算定シート!$H224+(R$17-$M$17),幹材積成長量!$S$7:$S$148,0),MATCH($G224,幹材積成長量!$S$7:$U$7,0)),IF($F224="地位Ⅲ",INDEX(幹材積成長量!$Y$7:$AA$148,MATCH(【入力】吸収量・排出量算定シート!$H224+(R$17-$M$17),幹材積成長量!$Y$7:$Y$148,0),MATCH($G224,幹材積成長量!$Y$7:$AA$7,0)),INDEX(幹材積成長量!$V$7:$X$148,MATCH(【入力】吸収量・排出量算定シート!$H224+(R$17-$M$17),幹材積成長量!$V$7:$V$148,0),MATCH($G224,幹材積成長量!$V$7:$X$7,0)))),0)</f>
        <v>0</v>
      </c>
      <c r="S224" s="187">
        <f>IFERROR(IF($F224="地位Ⅰ",INDEX(幹材積成長量!$S$7:$U$148,MATCH(【入力】吸収量・排出量算定シート!$H224+(S$17-$M$17),幹材積成長量!$S$7:$S$148,0),MATCH($G224,幹材積成長量!$S$7:$U$7,0)),IF($F224="地位Ⅲ",INDEX(幹材積成長量!$Y$7:$AA$148,MATCH(【入力】吸収量・排出量算定シート!$H224+(S$17-$M$17),幹材積成長量!$Y$7:$Y$148,0),MATCH($G224,幹材積成長量!$Y$7:$AA$7,0)),INDEX(幹材積成長量!$V$7:$X$148,MATCH(【入力】吸収量・排出量算定シート!$H224+(S$17-$M$17),幹材積成長量!$V$7:$V$148,0),MATCH($G224,幹材積成長量!$V$7:$X$7,0)))),0)</f>
        <v>0</v>
      </c>
      <c r="T224" s="187">
        <f>IFERROR(IF($F224="地位Ⅰ",INDEX(幹材積成長量!$S$7:$U$148,MATCH(【入力】吸収量・排出量算定シート!$H224+(T$17-$M$17),幹材積成長量!$S$7:$S$148,0),MATCH($G224,幹材積成長量!$S$7:$U$7,0)),IF($F224="地位Ⅲ",INDEX(幹材積成長量!$Y$7:$AA$148,MATCH(【入力】吸収量・排出量算定シート!$H224+(T$17-$M$17),幹材積成長量!$Y$7:$Y$148,0),MATCH($G224,幹材積成長量!$Y$7:$AA$7,0)),INDEX(幹材積成長量!$V$7:$X$148,MATCH(【入力】吸収量・排出量算定シート!$H224+(T$17-$M$17),幹材積成長量!$V$7:$V$148,0),MATCH($G224,幹材積成長量!$V$7:$X$7,0)))),0)</f>
        <v>0</v>
      </c>
      <c r="U224" s="187">
        <f>IFERROR(IF($F224="地位Ⅰ",INDEX(幹材積成長量!$S$7:$U$148,MATCH(【入力】吸収量・排出量算定シート!$H224+(U$17-$M$17),幹材積成長量!$S$7:$S$148,0),MATCH($G224,幹材積成長量!$S$7:$U$7,0)),IF($F224="地位Ⅲ",INDEX(幹材積成長量!$Y$7:$AA$148,MATCH(【入力】吸収量・排出量算定シート!$H224+(U$17-$M$17),幹材積成長量!$Y$7:$Y$148,0),MATCH($G224,幹材積成長量!$Y$7:$AA$7,0)),INDEX(幹材積成長量!$V$7:$X$148,MATCH(【入力】吸収量・排出量算定シート!$H224+(U$17-$M$17),幹材積成長量!$V$7:$V$148,0),MATCH($G224,幹材積成長量!$V$7:$X$7,0)))),0)</f>
        <v>0</v>
      </c>
      <c r="V224" s="187">
        <f>IFERROR(IF($F224="地位Ⅰ",INDEX(幹材積成長量!$S$7:$U$148,MATCH(【入力】吸収量・排出量算定シート!$H224+(V$17-$M$17),幹材積成長量!$S$7:$S$148,0),MATCH($G224,幹材積成長量!$S$7:$U$7,0)),IF($F224="地位Ⅲ",INDEX(幹材積成長量!$Y$7:$AA$148,MATCH(【入力】吸収量・排出量算定シート!$H224+(V$17-$M$17),幹材積成長量!$Y$7:$Y$148,0),MATCH($G224,幹材積成長量!$Y$7:$AA$7,0)),INDEX(幹材積成長量!$V$7:$X$148,MATCH(【入力】吸収量・排出量算定シート!$H224+(V$17-$M$17),幹材積成長量!$V$7:$V$148,0),MATCH($G224,幹材積成長量!$V$7:$X$7,0)))),0)</f>
        <v>0</v>
      </c>
      <c r="W224" s="187">
        <f>IFERROR(IF($F224="地位Ⅰ",INDEX(幹材積成長量!$S$7:$U$148,MATCH(【入力】吸収量・排出量算定シート!$H224+(W$17-$M$17),幹材積成長量!$S$7:$S$148,0),MATCH($G224,幹材積成長量!$S$7:$U$7,0)),IF($F224="地位Ⅲ",INDEX(幹材積成長量!$Y$7:$AA$148,MATCH(【入力】吸収量・排出量算定シート!$H224+(W$17-$M$17),幹材積成長量!$Y$7:$Y$148,0),MATCH($G224,幹材積成長量!$Y$7:$AA$7,0)),INDEX(幹材積成長量!$V$7:$X$148,MATCH(【入力】吸収量・排出量算定シート!$H224+(W$17-$M$17),幹材積成長量!$V$7:$V$148,0),MATCH($G224,幹材積成長量!$V$7:$X$7,0)))),0)</f>
        <v>0</v>
      </c>
      <c r="X224" s="187">
        <f>IFERROR(IF($F224="地位Ⅰ",INDEX(幹材積成長量!$S$7:$U$148,MATCH(【入力】吸収量・排出量算定シート!$H224+(X$17-$M$17),幹材積成長量!$S$7:$S$148,0),MATCH($G224,幹材積成長量!$S$7:$U$7,0)),IF($F224="地位Ⅲ",INDEX(幹材積成長量!$Y$7:$AA$148,MATCH(【入力】吸収量・排出量算定シート!$H224+(X$17-$M$17),幹材積成長量!$Y$7:$Y$148,0),MATCH($G224,幹材積成長量!$Y$7:$AA$7,0)),INDEX(幹材積成長量!$V$7:$X$148,MATCH(【入力】吸収量・排出量算定シート!$H224+(X$17-$M$17),幹材積成長量!$V$7:$V$148,0),MATCH($G224,幹材積成長量!$V$7:$X$7,0)))),0)</f>
        <v>0</v>
      </c>
      <c r="Y224" s="187">
        <f>IFERROR(IF($F224="地位Ⅰ",INDEX(幹材積成長量!$S$7:$U$148,MATCH(【入力】吸収量・排出量算定シート!$H224+(Y$17-$M$17),幹材積成長量!$S$7:$S$148,0),MATCH($G224,幹材積成長量!$S$7:$U$7,0)),IF($F224="地位Ⅲ",INDEX(幹材積成長量!$Y$7:$AA$148,MATCH(【入力】吸収量・排出量算定シート!$H224+(Y$17-$M$17),幹材積成長量!$Y$7:$Y$148,0),MATCH($G224,幹材積成長量!$Y$7:$AA$7,0)),INDEX(幹材積成長量!$V$7:$X$148,MATCH(【入力】吸収量・排出量算定シート!$H224+(Y$17-$M$17),幹材積成長量!$V$7:$V$148,0),MATCH($G224,幹材積成長量!$V$7:$X$7,0)))),0)</f>
        <v>0</v>
      </c>
      <c r="Z224" s="187">
        <f>IFERROR(IF($F224="地位Ⅰ",INDEX(幹材積成長量!$S$7:$U$148,MATCH(【入力】吸収量・排出量算定シート!$H224+(Z$17-$M$17),幹材積成長量!$S$7:$S$148,0),MATCH($G224,幹材積成長量!$S$7:$U$7,0)),IF($F224="地位Ⅲ",INDEX(幹材積成長量!$Y$7:$AA$148,MATCH(【入力】吸収量・排出量算定シート!$H224+(Z$17-$M$17),幹材積成長量!$Y$7:$Y$148,0),MATCH($G224,幹材積成長量!$Y$7:$AA$7,0)),INDEX(幹材積成長量!$V$7:$X$148,MATCH(【入力】吸収量・排出量算定シート!$H224+(Z$17-$M$17),幹材積成長量!$V$7:$V$148,0),MATCH($G224,幹材積成長量!$V$7:$X$7,0)))),0)</f>
        <v>0</v>
      </c>
      <c r="AA224" s="187">
        <f>IFERROR(IF($F224="地位Ⅰ",INDEX(幹材積成長量!$S$7:$U$148,MATCH(【入力】吸収量・排出量算定シート!$H224+(AA$17-$M$17),幹材積成長量!$S$7:$S$148,0),MATCH($G224,幹材積成長量!$S$7:$U$7,0)),IF($F224="地位Ⅲ",INDEX(幹材積成長量!$Y$7:$AA$148,MATCH(【入力】吸収量・排出量算定シート!$H224+(AA$17-$M$17),幹材積成長量!$Y$7:$Y$148,0),MATCH($G224,幹材積成長量!$Y$7:$AA$7,0)),INDEX(幹材積成長量!$V$7:$X$148,MATCH(【入力】吸収量・排出量算定シート!$H224+(AA$17-$M$17),幹材積成長量!$V$7:$V$148,0),MATCH($G224,幹材積成長量!$V$7:$X$7,0)))),0)</f>
        <v>0</v>
      </c>
      <c r="AB224" s="187">
        <f>IFERROR(IF($F224="地位Ⅰ",INDEX(幹材積成長量!$S$7:$U$148,MATCH(【入力】吸収量・排出量算定シート!$H224+(AB$17-$M$17),幹材積成長量!$S$7:$S$148,0),MATCH($G224,幹材積成長量!$S$7:$U$7,0)),IF($F224="地位Ⅲ",INDEX(幹材積成長量!$Y$7:$AA$148,MATCH(【入力】吸収量・排出量算定シート!$H224+(AB$17-$M$17),幹材積成長量!$Y$7:$Y$148,0),MATCH($G224,幹材積成長量!$Y$7:$AA$7,0)),INDEX(幹材積成長量!$V$7:$X$148,MATCH(【入力】吸収量・排出量算定シート!$H224+(AB$17-$M$17),幹材積成長量!$V$7:$V$148,0),MATCH($G224,幹材積成長量!$V$7:$X$7,0)))),0)</f>
        <v>0</v>
      </c>
      <c r="AC224" s="187">
        <f>IFERROR(IF($F224="地位Ⅰ",INDEX(幹材積成長量!$S$7:$U$148,MATCH(【入力】吸収量・排出量算定シート!$H224+(AC$17-$M$17),幹材積成長量!$S$7:$S$148,0),MATCH($G224,幹材積成長量!$S$7:$U$7,0)),IF($F224="地位Ⅲ",INDEX(幹材積成長量!$Y$7:$AA$148,MATCH(【入力】吸収量・排出量算定シート!$H224+(AC$17-$M$17),幹材積成長量!$Y$7:$Y$148,0),MATCH($G224,幹材積成長量!$Y$7:$AA$7,0)),INDEX(幹材積成長量!$V$7:$X$148,MATCH(【入力】吸収量・排出量算定シート!$H224+(AC$17-$M$17),幹材積成長量!$V$7:$V$148,0),MATCH($G224,幹材積成長量!$V$7:$X$7,0)))),0)</f>
        <v>0</v>
      </c>
      <c r="AD224" s="2">
        <f>IFERROR(INDEX('BEF（拡大係数）'!$A$4:$AO$154,MATCH(【入力】吸収量・排出量算定シート!$H224,'BEF（拡大係数）'!$A$4:$A$154,0),MATCH($G224,'BEF（拡大係数）'!$A$4:$AO$4,0)),0)</f>
        <v>0</v>
      </c>
      <c r="AE224" s="2">
        <f>IFERROR(INDEX('BEF（拡大係数）'!$A$4:$AO$154,MATCH(【入力】吸収量・排出量算定シート!$H224,'BEF（拡大係数）'!$A$4:$A$154,0),MATCH($G224,'BEF（拡大係数）'!$A$4:$AO$4,0)),0)</f>
        <v>0</v>
      </c>
      <c r="AF224" s="2">
        <f>IFERROR(INDEX('BEF（拡大係数）'!$A$4:$AO$154,MATCH(【入力】吸収量・排出量算定シート!$H224,'BEF（拡大係数）'!$A$4:$A$154,0),MATCH($G224,'BEF（拡大係数）'!$A$4:$AO$4,0)),0)</f>
        <v>0</v>
      </c>
      <c r="AG224" s="2">
        <f>IFERROR(INDEX('BEF（拡大係数）'!$A$4:$AO$154,MATCH(【入力】吸収量・排出量算定シート!$H224,'BEF（拡大係数）'!$A$4:$A$154,0),MATCH($G224,'BEF（拡大係数）'!$A$4:$AO$4,0)),0)</f>
        <v>0</v>
      </c>
      <c r="AH224" s="2">
        <f>IFERROR(INDEX('BEF（拡大係数）'!$A$4:$AO$154,MATCH(【入力】吸収量・排出量算定シート!$H224,'BEF（拡大係数）'!$A$4:$A$154,0),MATCH($G224,'BEF（拡大係数）'!$A$4:$AO$4,0)),0)</f>
        <v>0</v>
      </c>
      <c r="AI224" s="2">
        <f>IFERROR(INDEX('BEF（拡大係数）'!$A$4:$AO$154,MATCH(【入力】吸収量・排出量算定シート!$H224,'BEF（拡大係数）'!$A$4:$A$154,0),MATCH($G224,'BEF（拡大係数）'!$A$4:$AO$4,0)),0)</f>
        <v>0</v>
      </c>
      <c r="AJ224" s="2">
        <f>IFERROR(INDEX('BEF（拡大係数）'!$A$4:$AO$154,MATCH(【入力】吸収量・排出量算定シート!$H224,'BEF（拡大係数）'!$A$4:$A$154,0),MATCH($G224,'BEF（拡大係数）'!$A$4:$AO$4,0)),0)</f>
        <v>0</v>
      </c>
      <c r="AK224" s="2">
        <f>IFERROR(INDEX('BEF（拡大係数）'!$A$4:$AO$154,MATCH(【入力】吸収量・排出量算定シート!$H224,'BEF（拡大係数）'!$A$4:$A$154,0),MATCH($G224,'BEF（拡大係数）'!$A$4:$AO$4,0)),0)</f>
        <v>0</v>
      </c>
      <c r="AL224" s="2">
        <f>IFERROR(INDEX('BEF（拡大係数）'!$A$4:$AO$154,MATCH(【入力】吸収量・排出量算定シート!$H224,'BEF（拡大係数）'!$A$4:$A$154,0),MATCH($G224,'BEF（拡大係数）'!$A$4:$AO$4,0)),0)</f>
        <v>0</v>
      </c>
      <c r="AM224" s="2">
        <f>IFERROR(INDEX('BEF（拡大係数）'!$A$4:$AO$154,MATCH(【入力】吸収量・排出量算定シート!$H224,'BEF（拡大係数）'!$A$4:$A$154,0),MATCH($G224,'BEF（拡大係数）'!$A$4:$AO$4,0)),0)</f>
        <v>0</v>
      </c>
      <c r="AN224" s="2">
        <f>IFERROR(INDEX('BEF（拡大係数）'!$A$4:$AO$154,MATCH(【入力】吸収量・排出量算定シート!$H224,'BEF（拡大係数）'!$A$4:$A$154,0),MATCH($G224,'BEF（拡大係数）'!$A$4:$AO$4,0)),0)</f>
        <v>0</v>
      </c>
      <c r="AO224" s="2">
        <f>IFERROR(INDEX('BEF（拡大係数）'!$A$4:$AO$154,MATCH(【入力】吸収量・排出量算定シート!$H224,'BEF（拡大係数）'!$A$4:$A$154,0),MATCH($G224,'BEF（拡大係数）'!$A$4:$AO$4,0)),0)</f>
        <v>0</v>
      </c>
      <c r="AP224" s="2">
        <f>IFERROR(INDEX('BEF（拡大係数）'!$A$4:$AO$154,MATCH(【入力】吸収量・排出量算定シート!$H224,'BEF（拡大係数）'!$A$4:$A$154,0),MATCH($G224,'BEF（拡大係数）'!$A$4:$AO$4,0)),0)</f>
        <v>0</v>
      </c>
      <c r="AQ224" s="2">
        <f>IFERROR(INDEX('BEF（拡大係数）'!$A$4:$AO$154,MATCH(【入力】吸収量・排出量算定シート!$H224,'BEF（拡大係数）'!$A$4:$A$154,0),MATCH($G224,'BEF（拡大係数）'!$A$4:$AO$4,0)),0)</f>
        <v>0</v>
      </c>
      <c r="AR224" s="2">
        <f>IFERROR(INDEX('BEF（拡大係数）'!$A$4:$AO$154,MATCH(【入力】吸収量・排出量算定シート!$H224,'BEF（拡大係数）'!$A$4:$A$154,0),MATCH($G224,'BEF（拡大係数）'!$A$4:$AO$4,0)),0)</f>
        <v>0</v>
      </c>
      <c r="AS224" s="2">
        <f>IFERROR(INDEX('BEF（拡大係数）'!$A$4:$AO$154,MATCH(【入力】吸収量・排出量算定シート!$H224,'BEF（拡大係数）'!$A$4:$A$154,0),MATCH($G224,'BEF（拡大係数）'!$A$4:$AO$4,0)),0)</f>
        <v>0</v>
      </c>
      <c r="AT224" s="2">
        <f>IFERROR(INDEX('BEF（拡大係数）'!$A$4:$AO$154,MATCH(【入力】吸収量・排出量算定シート!$H224,'BEF（拡大係数）'!$A$4:$A$154,0),MATCH($G224,'BEF（拡大係数）'!$A$4:$AO$4,0)),0)</f>
        <v>0</v>
      </c>
      <c r="AU224" s="2">
        <f>IFERROR(VLOOKUP($G224,パラメータ_オリジナル!$B$6:$G$45,4,FALSE),0)</f>
        <v>0</v>
      </c>
      <c r="AV224" s="2">
        <f>IFERROR(VLOOKUP($G224,パラメータ_オリジナル!$B$6:$G$45,5,FALSE),0)</f>
        <v>0</v>
      </c>
      <c r="AW224" s="2">
        <f>IFERROR(VLOOKUP($G224,パラメータ_オリジナル!$B$6:$G$45,6,FALSE),0)</f>
        <v>0</v>
      </c>
      <c r="AX224" s="125">
        <f t="shared" si="318"/>
        <v>0</v>
      </c>
      <c r="AY224" s="125">
        <f t="shared" si="319"/>
        <v>0</v>
      </c>
      <c r="AZ224" s="125">
        <f t="shared" si="320"/>
        <v>0</v>
      </c>
      <c r="BA224" s="125">
        <f t="shared" si="321"/>
        <v>0</v>
      </c>
      <c r="BB224" s="125">
        <f t="shared" si="322"/>
        <v>0</v>
      </c>
      <c r="BC224" s="125">
        <f t="shared" si="323"/>
        <v>0</v>
      </c>
      <c r="BD224" s="125">
        <f t="shared" si="324"/>
        <v>0</v>
      </c>
      <c r="BE224" s="125">
        <f t="shared" si="325"/>
        <v>0</v>
      </c>
      <c r="BF224" s="125">
        <f t="shared" si="326"/>
        <v>0</v>
      </c>
      <c r="BG224" s="125">
        <f t="shared" si="327"/>
        <v>0</v>
      </c>
      <c r="BH224" s="125">
        <f t="shared" si="328"/>
        <v>0</v>
      </c>
      <c r="BI224" s="125">
        <f t="shared" si="329"/>
        <v>0</v>
      </c>
      <c r="BJ224" s="125">
        <f t="shared" si="330"/>
        <v>0</v>
      </c>
      <c r="BK224" s="125">
        <f t="shared" si="331"/>
        <v>0</v>
      </c>
      <c r="BL224" s="125">
        <f t="shared" si="332"/>
        <v>0</v>
      </c>
      <c r="BM224" s="125">
        <f t="shared" si="333"/>
        <v>0</v>
      </c>
      <c r="BN224" s="125">
        <f t="shared" si="334"/>
        <v>0</v>
      </c>
      <c r="BO224" s="125">
        <f t="shared" si="335"/>
        <v>0</v>
      </c>
      <c r="BP224" s="125">
        <f t="shared" si="336"/>
        <v>0</v>
      </c>
      <c r="BQ224" s="125">
        <f t="shared" si="337"/>
        <v>0</v>
      </c>
      <c r="BR224" s="125">
        <f t="shared" si="338"/>
        <v>0</v>
      </c>
      <c r="BS224" s="125">
        <f t="shared" si="339"/>
        <v>0</v>
      </c>
      <c r="BT224" s="125">
        <f t="shared" si="340"/>
        <v>0</v>
      </c>
      <c r="BU224" s="125">
        <f t="shared" si="341"/>
        <v>0</v>
      </c>
      <c r="BV224" s="125">
        <f t="shared" si="342"/>
        <v>0</v>
      </c>
      <c r="BW224" s="125">
        <f t="shared" si="343"/>
        <v>0</v>
      </c>
      <c r="BX224" s="125">
        <f t="shared" si="344"/>
        <v>0</v>
      </c>
      <c r="BY224" s="125">
        <f t="shared" si="345"/>
        <v>0</v>
      </c>
      <c r="BZ224" s="125">
        <f t="shared" si="346"/>
        <v>0</v>
      </c>
      <c r="CA224" s="125">
        <f t="shared" si="347"/>
        <v>0</v>
      </c>
      <c r="CB224" s="125">
        <f t="shared" si="348"/>
        <v>0</v>
      </c>
      <c r="CC224" s="125">
        <f t="shared" si="349"/>
        <v>0</v>
      </c>
      <c r="CD224" s="125">
        <f t="shared" si="350"/>
        <v>0</v>
      </c>
      <c r="CE224" s="125">
        <f t="shared" si="351"/>
        <v>0</v>
      </c>
      <c r="CF224" s="2">
        <f>IFERROR(IF($F224="地位Ⅰ",INDEX(幹材積成長量!$I$7:$K$148,MATCH((【入力】吸収量・排出量算定シート!$H224+(【入力】吸収量・排出量算定シート!CF$17-【入力】吸収量・排出量算定シート!$CF$17)),幹材積成長量!$I$7:$I$148,0),MATCH(【入力】吸収量・排出量算定シート!$G224,幹材積成長量!$I$7:$K$7,0)),IF($F224="地位Ⅲ",INDEX(幹材積成長量!$O$7:$Q$148,MATCH((【入力】吸収量・排出量算定シート!$H224+(【入力】吸収量・排出量算定シート!CF$17-【入力】吸収量・排出量算定シート!$CF$17)),幹材積成長量!$O$7:$O$148,0),MATCH(【入力】吸収量・排出量算定シート!$G224,幹材積成長量!$O$7:$Q$7,0)),INDEX(幹材積成長量!$L$7:$N$148,MATCH((【入力】吸収量・排出量算定シート!$H224+(【入力】吸収量・排出量算定シート!CF$17-【入力】吸収量・排出量算定シート!$CF$17)),幹材積成長量!$L$7:$L$148,0),MATCH(【入力】吸収量・排出量算定シート!$G224,幹材積成長量!$L$7:$N$7,0)))),0)</f>
        <v>0</v>
      </c>
      <c r="CG224" s="2">
        <f>IFERROR(IF($F224="地位Ⅰ",INDEX(幹材積成長量!$I$7:$K$148,MATCH((【入力】吸収量・排出量算定シート!$H224+(【入力】吸収量・排出量算定シート!CG$17-【入力】吸収量・排出量算定シート!$CF$17)),幹材積成長量!$I$7:$I$148,0),MATCH(【入力】吸収量・排出量算定シート!$G224,幹材積成長量!$I$7:$K$7,0)),IF($F224="地位Ⅲ",INDEX(幹材積成長量!$O$7:$Q$148,MATCH((【入力】吸収量・排出量算定シート!$H224+(【入力】吸収量・排出量算定シート!CG$17-【入力】吸収量・排出量算定シート!$CF$17)),幹材積成長量!$O$7:$O$148,0),MATCH(【入力】吸収量・排出量算定シート!$G224,幹材積成長量!$O$7:$Q$7,0)),INDEX(幹材積成長量!$L$7:$N$148,MATCH((【入力】吸収量・排出量算定シート!$H224+(【入力】吸収量・排出量算定シート!CG$17-【入力】吸収量・排出量算定シート!$CF$17)),幹材積成長量!$L$7:$L$148,0),MATCH(【入力】吸収量・排出量算定シート!$G224,幹材積成長量!$L$7:$N$7,0)))),0)</f>
        <v>0</v>
      </c>
      <c r="CH224" s="2">
        <f>IFERROR(IF($F224="地位Ⅰ",INDEX(幹材積成長量!$I$7:$K$148,MATCH((【入力】吸収量・排出量算定シート!$H224+(【入力】吸収量・排出量算定シート!CH$17-【入力】吸収量・排出量算定シート!$CF$17)),幹材積成長量!$I$7:$I$148,0),MATCH(【入力】吸収量・排出量算定シート!$G224,幹材積成長量!$I$7:$K$7,0)),IF($F224="地位Ⅲ",INDEX(幹材積成長量!$O$7:$Q$148,MATCH((【入力】吸収量・排出量算定シート!$H224+(【入力】吸収量・排出量算定シート!CH$17-【入力】吸収量・排出量算定シート!$CF$17)),幹材積成長量!$O$7:$O$148,0),MATCH(【入力】吸収量・排出量算定シート!$G224,幹材積成長量!$O$7:$Q$7,0)),INDEX(幹材積成長量!$L$7:$N$148,MATCH((【入力】吸収量・排出量算定シート!$H224+(【入力】吸収量・排出量算定シート!CH$17-【入力】吸収量・排出量算定シート!$CF$17)),幹材積成長量!$L$7:$L$148,0),MATCH(【入力】吸収量・排出量算定シート!$G224,幹材積成長量!$L$7:$N$7,0)))),0)</f>
        <v>0</v>
      </c>
      <c r="CI224" s="2">
        <f>IFERROR(IF($F224="地位Ⅰ",INDEX(幹材積成長量!$I$7:$K$148,MATCH((【入力】吸収量・排出量算定シート!$H224+(【入力】吸収量・排出量算定シート!CI$17-【入力】吸収量・排出量算定シート!$CF$17)),幹材積成長量!$I$7:$I$148,0),MATCH(【入力】吸収量・排出量算定シート!$G224,幹材積成長量!$I$7:$K$7,0)),IF($F224="地位Ⅲ",INDEX(幹材積成長量!$O$7:$Q$148,MATCH((【入力】吸収量・排出量算定シート!$H224+(【入力】吸収量・排出量算定シート!CI$17-【入力】吸収量・排出量算定シート!$CF$17)),幹材積成長量!$O$7:$O$148,0),MATCH(【入力】吸収量・排出量算定シート!$G224,幹材積成長量!$O$7:$Q$7,0)),INDEX(幹材積成長量!$L$7:$N$148,MATCH((【入力】吸収量・排出量算定シート!$H224+(【入力】吸収量・排出量算定シート!CI$17-【入力】吸収量・排出量算定シート!$CF$17)),幹材積成長量!$L$7:$L$148,0),MATCH(【入力】吸収量・排出量算定シート!$G224,幹材積成長量!$L$7:$N$7,0)))),0)</f>
        <v>0</v>
      </c>
      <c r="CJ224" s="2">
        <f>IFERROR(IF($F224="地位Ⅰ",INDEX(幹材積成長量!$I$7:$K$148,MATCH((【入力】吸収量・排出量算定シート!$H224+(【入力】吸収量・排出量算定シート!CJ$17-【入力】吸収量・排出量算定シート!$CF$17)),幹材積成長量!$I$7:$I$148,0),MATCH(【入力】吸収量・排出量算定シート!$G224,幹材積成長量!$I$7:$K$7,0)),IF($F224="地位Ⅲ",INDEX(幹材積成長量!$O$7:$Q$148,MATCH((【入力】吸収量・排出量算定シート!$H224+(【入力】吸収量・排出量算定シート!CJ$17-【入力】吸収量・排出量算定シート!$CF$17)),幹材積成長量!$O$7:$O$148,0),MATCH(【入力】吸収量・排出量算定シート!$G224,幹材積成長量!$O$7:$Q$7,0)),INDEX(幹材積成長量!$L$7:$N$148,MATCH((【入力】吸収量・排出量算定シート!$H224+(【入力】吸収量・排出量算定シート!CJ$17-【入力】吸収量・排出量算定シート!$CF$17)),幹材積成長量!$L$7:$L$148,0),MATCH(【入力】吸収量・排出量算定シート!$G224,幹材積成長量!$L$7:$N$7,0)))),0)</f>
        <v>0</v>
      </c>
      <c r="CK224" s="2">
        <f>IFERROR(IF($F224="地位Ⅰ",INDEX(幹材積成長量!$I$7:$K$148,MATCH((【入力】吸収量・排出量算定シート!$H224+(【入力】吸収量・排出量算定シート!CK$17-【入力】吸収量・排出量算定シート!$CF$17)),幹材積成長量!$I$7:$I$148,0),MATCH(【入力】吸収量・排出量算定シート!$G224,幹材積成長量!$I$7:$K$7,0)),IF($F224="地位Ⅲ",INDEX(幹材積成長量!$O$7:$Q$148,MATCH((【入力】吸収量・排出量算定シート!$H224+(【入力】吸収量・排出量算定シート!CK$17-【入力】吸収量・排出量算定シート!$CF$17)),幹材積成長量!$O$7:$O$148,0),MATCH(【入力】吸収量・排出量算定シート!$G224,幹材積成長量!$O$7:$Q$7,0)),INDEX(幹材積成長量!$L$7:$N$148,MATCH((【入力】吸収量・排出量算定シート!$H224+(【入力】吸収量・排出量算定シート!CK$17-【入力】吸収量・排出量算定シート!$CF$17)),幹材積成長量!$L$7:$L$148,0),MATCH(【入力】吸収量・排出量算定シート!$G224,幹材積成長量!$L$7:$N$7,0)))),0)</f>
        <v>0</v>
      </c>
      <c r="CL224" s="2">
        <f>IFERROR(IF($F224="地位Ⅰ",INDEX(幹材積成長量!$I$7:$K$148,MATCH((【入力】吸収量・排出量算定シート!$H224+(【入力】吸収量・排出量算定シート!CL$17-【入力】吸収量・排出量算定シート!$CF$17)),幹材積成長量!$I$7:$I$148,0),MATCH(【入力】吸収量・排出量算定シート!$G224,幹材積成長量!$I$7:$K$7,0)),IF($F224="地位Ⅲ",INDEX(幹材積成長量!$O$7:$Q$148,MATCH((【入力】吸収量・排出量算定シート!$H224+(【入力】吸収量・排出量算定シート!CL$17-【入力】吸収量・排出量算定シート!$CF$17)),幹材積成長量!$O$7:$O$148,0),MATCH(【入力】吸収量・排出量算定シート!$G224,幹材積成長量!$O$7:$Q$7,0)),INDEX(幹材積成長量!$L$7:$N$148,MATCH((【入力】吸収量・排出量算定シート!$H224+(【入力】吸収量・排出量算定シート!CL$17-【入力】吸収量・排出量算定シート!$CF$17)),幹材積成長量!$L$7:$L$148,0),MATCH(【入力】吸収量・排出量算定シート!$G224,幹材積成長量!$L$7:$N$7,0)))),0)</f>
        <v>0</v>
      </c>
      <c r="CM224" s="2">
        <f>IFERROR(IF($F224="地位Ⅰ",INDEX(幹材積成長量!$I$7:$K$148,MATCH((【入力】吸収量・排出量算定シート!$H224+(【入力】吸収量・排出量算定シート!CM$17-【入力】吸収量・排出量算定シート!$CF$17)),幹材積成長量!$I$7:$I$148,0),MATCH(【入力】吸収量・排出量算定シート!$G224,幹材積成長量!$I$7:$K$7,0)),IF($F224="地位Ⅲ",INDEX(幹材積成長量!$O$7:$Q$148,MATCH((【入力】吸収量・排出量算定シート!$H224+(【入力】吸収量・排出量算定シート!CM$17-【入力】吸収量・排出量算定シート!$CF$17)),幹材積成長量!$O$7:$O$148,0),MATCH(【入力】吸収量・排出量算定シート!$G224,幹材積成長量!$O$7:$Q$7,0)),INDEX(幹材積成長量!$L$7:$N$148,MATCH((【入力】吸収量・排出量算定シート!$H224+(【入力】吸収量・排出量算定シート!CM$17-【入力】吸収量・排出量算定シート!$CF$17)),幹材積成長量!$L$7:$L$148,0),MATCH(【入力】吸収量・排出量算定シート!$G224,幹材積成長量!$L$7:$N$7,0)))),0)</f>
        <v>0</v>
      </c>
      <c r="CN224" s="2">
        <f>IFERROR(IF($F224="地位Ⅰ",INDEX(幹材積成長量!$I$7:$K$148,MATCH((【入力】吸収量・排出量算定シート!$H224+(【入力】吸収量・排出量算定シート!CN$17-【入力】吸収量・排出量算定シート!$CF$17)),幹材積成長量!$I$7:$I$148,0),MATCH(【入力】吸収量・排出量算定シート!$G224,幹材積成長量!$I$7:$K$7,0)),IF($F224="地位Ⅲ",INDEX(幹材積成長量!$O$7:$Q$148,MATCH((【入力】吸収量・排出量算定シート!$H224+(【入力】吸収量・排出量算定シート!CN$17-【入力】吸収量・排出量算定シート!$CF$17)),幹材積成長量!$O$7:$O$148,0),MATCH(【入力】吸収量・排出量算定シート!$G224,幹材積成長量!$O$7:$Q$7,0)),INDEX(幹材積成長量!$L$7:$N$148,MATCH((【入力】吸収量・排出量算定シート!$H224+(【入力】吸収量・排出量算定シート!CN$17-【入力】吸収量・排出量算定シート!$CF$17)),幹材積成長量!$L$7:$L$148,0),MATCH(【入力】吸収量・排出量算定シート!$G224,幹材積成長量!$L$7:$N$7,0)))),0)</f>
        <v>0</v>
      </c>
      <c r="CO224" s="2">
        <f>IFERROR(IF($F224="地位Ⅰ",INDEX(幹材積成長量!$I$7:$K$148,MATCH((【入力】吸収量・排出量算定シート!$H224+(【入力】吸収量・排出量算定シート!CO$17-【入力】吸収量・排出量算定シート!$CF$17)),幹材積成長量!$I$7:$I$148,0),MATCH(【入力】吸収量・排出量算定シート!$G224,幹材積成長量!$I$7:$K$7,0)),IF($F224="地位Ⅲ",INDEX(幹材積成長量!$O$7:$Q$148,MATCH((【入力】吸収量・排出量算定シート!$H224+(【入力】吸収量・排出量算定シート!CO$17-【入力】吸収量・排出量算定シート!$CF$17)),幹材積成長量!$O$7:$O$148,0),MATCH(【入力】吸収量・排出量算定シート!$G224,幹材積成長量!$O$7:$Q$7,0)),INDEX(幹材積成長量!$L$7:$N$148,MATCH((【入力】吸収量・排出量算定シート!$H224+(【入力】吸収量・排出量算定シート!CO$17-【入力】吸収量・排出量算定シート!$CF$17)),幹材積成長量!$L$7:$L$148,0),MATCH(【入力】吸収量・排出量算定シート!$G224,幹材積成長量!$L$7:$N$7,0)))),0)</f>
        <v>0</v>
      </c>
      <c r="CP224" s="2">
        <f>IFERROR(IF($F224="地位Ⅰ",INDEX(幹材積成長量!$I$7:$K$148,MATCH((【入力】吸収量・排出量算定シート!$H224+(【入力】吸収量・排出量算定シート!CP$17-【入力】吸収量・排出量算定シート!$CF$17)),幹材積成長量!$I$7:$I$148,0),MATCH(【入力】吸収量・排出量算定シート!$G224,幹材積成長量!$I$7:$K$7,0)),IF($F224="地位Ⅲ",INDEX(幹材積成長量!$O$7:$Q$148,MATCH((【入力】吸収量・排出量算定シート!$H224+(【入力】吸収量・排出量算定シート!CP$17-【入力】吸収量・排出量算定シート!$CF$17)),幹材積成長量!$O$7:$O$148,0),MATCH(【入力】吸収量・排出量算定シート!$G224,幹材積成長量!$O$7:$Q$7,0)),INDEX(幹材積成長量!$L$7:$N$148,MATCH((【入力】吸収量・排出量算定シート!$H224+(【入力】吸収量・排出量算定シート!CP$17-【入力】吸収量・排出量算定シート!$CF$17)),幹材積成長量!$L$7:$L$148,0),MATCH(【入力】吸収量・排出量算定シート!$G224,幹材積成長量!$L$7:$N$7,0)))),0)</f>
        <v>0</v>
      </c>
      <c r="CQ224" s="2">
        <f>IFERROR(IF($F224="地位Ⅰ",INDEX(幹材積成長量!$I$7:$K$148,MATCH((【入力】吸収量・排出量算定シート!$H224+(【入力】吸収量・排出量算定シート!CQ$17-【入力】吸収量・排出量算定シート!$CF$17)),幹材積成長量!$I$7:$I$148,0),MATCH(【入力】吸収量・排出量算定シート!$G224,幹材積成長量!$I$7:$K$7,0)),IF($F224="地位Ⅲ",INDEX(幹材積成長量!$O$7:$Q$148,MATCH((【入力】吸収量・排出量算定シート!$H224+(【入力】吸収量・排出量算定シート!CQ$17-【入力】吸収量・排出量算定シート!$CF$17)),幹材積成長量!$O$7:$O$148,0),MATCH(【入力】吸収量・排出量算定シート!$G224,幹材積成長量!$O$7:$Q$7,0)),INDEX(幹材積成長量!$L$7:$N$148,MATCH((【入力】吸収量・排出量算定シート!$H224+(【入力】吸収量・排出量算定シート!CQ$17-【入力】吸収量・排出量算定シート!$CF$17)),幹材積成長量!$L$7:$L$148,0),MATCH(【入力】吸収量・排出量算定シート!$G224,幹材積成長量!$L$7:$N$7,0)))),0)</f>
        <v>0</v>
      </c>
      <c r="CR224" s="2">
        <f>IFERROR(IF($F224="地位Ⅰ",INDEX(幹材積成長量!$I$7:$K$148,MATCH((【入力】吸収量・排出量算定シート!$H224+(【入力】吸収量・排出量算定シート!CR$17-【入力】吸収量・排出量算定シート!$CF$17)),幹材積成長量!$I$7:$I$148,0),MATCH(【入力】吸収量・排出量算定シート!$G224,幹材積成長量!$I$7:$K$7,0)),IF($F224="地位Ⅲ",INDEX(幹材積成長量!$O$7:$Q$148,MATCH((【入力】吸収量・排出量算定シート!$H224+(【入力】吸収量・排出量算定シート!CR$17-【入力】吸収量・排出量算定シート!$CF$17)),幹材積成長量!$O$7:$O$148,0),MATCH(【入力】吸収量・排出量算定シート!$G224,幹材積成長量!$O$7:$Q$7,0)),INDEX(幹材積成長量!$L$7:$N$148,MATCH((【入力】吸収量・排出量算定シート!$H224+(【入力】吸収量・排出量算定シート!CR$17-【入力】吸収量・排出量算定シート!$CF$17)),幹材積成長量!$L$7:$L$148,0),MATCH(【入力】吸収量・排出量算定シート!$G224,幹材積成長量!$L$7:$N$7,0)))),0)</f>
        <v>0</v>
      </c>
      <c r="CS224" s="2">
        <f>IFERROR(IF($F224="地位Ⅰ",INDEX(幹材積成長量!$I$7:$K$148,MATCH((【入力】吸収量・排出量算定シート!$H224+(【入力】吸収量・排出量算定シート!CS$17-【入力】吸収量・排出量算定シート!$CF$17)),幹材積成長量!$I$7:$I$148,0),MATCH(【入力】吸収量・排出量算定シート!$G224,幹材積成長量!$I$7:$K$7,0)),IF($F224="地位Ⅲ",INDEX(幹材積成長量!$O$7:$Q$148,MATCH((【入力】吸収量・排出量算定シート!$H224+(【入力】吸収量・排出量算定シート!CS$17-【入力】吸収量・排出量算定シート!$CF$17)),幹材積成長量!$O$7:$O$148,0),MATCH(【入力】吸収量・排出量算定シート!$G224,幹材積成長量!$O$7:$Q$7,0)),INDEX(幹材積成長量!$L$7:$N$148,MATCH((【入力】吸収量・排出量算定シート!$H224+(【入力】吸収量・排出量算定シート!CS$17-【入力】吸収量・排出量算定シート!$CF$17)),幹材積成長量!$L$7:$L$148,0),MATCH(【入力】吸収量・排出量算定シート!$G224,幹材積成長量!$L$7:$N$7,0)))),0)</f>
        <v>0</v>
      </c>
      <c r="CT224" s="2">
        <f>IFERROR(IF($F224="地位Ⅰ",INDEX(幹材積成長量!$I$7:$K$148,MATCH((【入力】吸収量・排出量算定シート!$H224+(【入力】吸収量・排出量算定シート!CT$17-【入力】吸収量・排出量算定シート!$CF$17)),幹材積成長量!$I$7:$I$148,0),MATCH(【入力】吸収量・排出量算定シート!$G224,幹材積成長量!$I$7:$K$7,0)),IF($F224="地位Ⅲ",INDEX(幹材積成長量!$O$7:$Q$148,MATCH((【入力】吸収量・排出量算定シート!$H224+(【入力】吸収量・排出量算定シート!CT$17-【入力】吸収量・排出量算定シート!$CF$17)),幹材積成長量!$O$7:$O$148,0),MATCH(【入力】吸収量・排出量算定シート!$G224,幹材積成長量!$O$7:$Q$7,0)),INDEX(幹材積成長量!$L$7:$N$148,MATCH((【入力】吸収量・排出量算定シート!$H224+(【入力】吸収量・排出量算定シート!CT$17-【入力】吸収量・排出量算定シート!$CF$17)),幹材積成長量!$L$7:$L$148,0),MATCH(【入力】吸収量・排出量算定シート!$G224,幹材積成長量!$L$7:$N$7,0)))),0)</f>
        <v>0</v>
      </c>
      <c r="CU224" s="2">
        <f>IFERROR(IF($F224="地位Ⅰ",INDEX(幹材積成長量!$I$7:$K$148,MATCH((【入力】吸収量・排出量算定シート!$H224+(【入力】吸収量・排出量算定シート!CU$17-【入力】吸収量・排出量算定シート!$CF$17)),幹材積成長量!$I$7:$I$148,0),MATCH(【入力】吸収量・排出量算定シート!$G224,幹材積成長量!$I$7:$K$7,0)),IF($F224="地位Ⅲ",INDEX(幹材積成長量!$O$7:$Q$148,MATCH((【入力】吸収量・排出量算定シート!$H224+(【入力】吸収量・排出量算定シート!CU$17-【入力】吸収量・排出量算定シート!$CF$17)),幹材積成長量!$O$7:$O$148,0),MATCH(【入力】吸収量・排出量算定シート!$G224,幹材積成長量!$O$7:$Q$7,0)),INDEX(幹材積成長量!$L$7:$N$148,MATCH((【入力】吸収量・排出量算定シート!$H224+(【入力】吸収量・排出量算定シート!CU$17-【入力】吸収量・排出量算定シート!$CF$17)),幹材積成長量!$L$7:$L$148,0),MATCH(【入力】吸収量・排出量算定シート!$G224,幹材積成長量!$L$7:$N$7,0)))),0)</f>
        <v>0</v>
      </c>
      <c r="CV224" s="2">
        <f>IFERROR(IF($F224="地位Ⅰ",INDEX(幹材積成長量!$I$7:$K$148,MATCH((【入力】吸収量・排出量算定シート!$H224+(【入力】吸収量・排出量算定シート!CV$17-【入力】吸収量・排出量算定シート!$CF$17)),幹材積成長量!$I$7:$I$148,0),MATCH(【入力】吸収量・排出量算定シート!$G224,幹材積成長量!$I$7:$K$7,0)),IF($F224="地位Ⅲ",INDEX(幹材積成長量!$O$7:$Q$148,MATCH((【入力】吸収量・排出量算定シート!$H224+(【入力】吸収量・排出量算定シート!CV$17-【入力】吸収量・排出量算定シート!$CF$17)),幹材積成長量!$O$7:$O$148,0),MATCH(【入力】吸収量・排出量算定シート!$G224,幹材積成長量!$O$7:$Q$7,0)),INDEX(幹材積成長量!$L$7:$N$148,MATCH((【入力】吸収量・排出量算定シート!$H224+(【入力】吸収量・排出量算定シート!CV$17-【入力】吸収量・排出量算定シート!$CF$17)),幹材積成長量!$L$7:$L$148,0),MATCH(【入力】吸収量・排出量算定シート!$G224,幹材積成長量!$L$7:$N$7,0)))),0)</f>
        <v>0</v>
      </c>
      <c r="CW224" s="2">
        <f t="shared" si="352"/>
        <v>0</v>
      </c>
      <c r="CX224" s="2">
        <f t="shared" si="353"/>
        <v>0</v>
      </c>
      <c r="CY224" s="2">
        <f t="shared" si="354"/>
        <v>0</v>
      </c>
      <c r="CZ224" s="2">
        <f t="shared" si="355"/>
        <v>0</v>
      </c>
      <c r="DA224" s="2">
        <f t="shared" si="356"/>
        <v>0</v>
      </c>
      <c r="DB224" s="2">
        <f t="shared" si="357"/>
        <v>0</v>
      </c>
      <c r="DC224" s="2">
        <f t="shared" si="358"/>
        <v>0</v>
      </c>
      <c r="DD224" s="2">
        <f t="shared" si="359"/>
        <v>0</v>
      </c>
      <c r="DE224" s="2">
        <f t="shared" si="360"/>
        <v>0</v>
      </c>
      <c r="DF224" s="2">
        <f t="shared" si="361"/>
        <v>0</v>
      </c>
      <c r="DG224" s="2">
        <f t="shared" si="362"/>
        <v>0</v>
      </c>
      <c r="DH224" s="2">
        <f t="shared" si="363"/>
        <v>0</v>
      </c>
      <c r="DI224" s="2">
        <f t="shared" si="364"/>
        <v>0</v>
      </c>
      <c r="DJ224" s="2">
        <f t="shared" si="365"/>
        <v>0</v>
      </c>
      <c r="DK224" s="2">
        <f t="shared" si="366"/>
        <v>0</v>
      </c>
      <c r="DL224" s="2">
        <f t="shared" si="367"/>
        <v>0</v>
      </c>
      <c r="DM224" s="2">
        <f t="shared" si="368"/>
        <v>0</v>
      </c>
      <c r="DN224" s="187">
        <f>IFERROR(IF($F224="地位Ⅰ",INDEX(幹材積成長量!$AE$7:$AG$14,8,MATCH(【入力】吸収量・排出量算定シート!$G224,幹材積成長量!$AE$7:$AG$7,0)),IF($F224="地位Ⅲ",INDEX(幹材積成長量!$AK$7:$AM$14,8,MATCH(【入力】吸収量・排出量算定シート!$G224,幹材積成長量!$AK$7:$AM$7,0)),INDEX(幹材積成長量!$AH$7:$AJ$14,8,MATCH(【入力】吸収量・排出量算定シート!$G224,幹材積成長量!$AH$7:$AJ$7,0)))),0)</f>
        <v>0</v>
      </c>
      <c r="DO224" s="187">
        <f>IFERROR(IF($F224="地位Ⅰ",INDEX(幹材積成長量!$AE$7:$AG$14,8,MATCH(【入力】吸収量・排出量算定シート!$G224,幹材積成長量!$AE$7:$AG$7,0)),IF($F224="地位Ⅲ",INDEX(幹材積成長量!$AK$7:$AM$14,8,MATCH(【入力】吸収量・排出量算定シート!$G224,幹材積成長量!$AK$7:$AM$7,0)),INDEX(幹材積成長量!$AH$7:$AJ$14,8,MATCH(【入力】吸収量・排出量算定シート!$G224,幹材積成長量!$AH$7:$AJ$7,0)))),0)</f>
        <v>0</v>
      </c>
      <c r="DP224" s="187">
        <f>IFERROR(IF($F224="地位Ⅰ",INDEX(幹材積成長量!$AE$7:$AG$14,8,MATCH(【入力】吸収量・排出量算定シート!$G224,幹材積成長量!$AE$7:$AG$7,0)),IF($F224="地位Ⅲ",INDEX(幹材積成長量!$AK$7:$AM$14,8,MATCH(【入力】吸収量・排出量算定シート!$G224,幹材積成長量!$AK$7:$AM$7,0)),INDEX(幹材積成長量!$AH$7:$AJ$14,8,MATCH(【入力】吸収量・排出量算定シート!$G224,幹材積成長量!$AH$7:$AJ$7,0)))),0)</f>
        <v>0</v>
      </c>
      <c r="DQ224" s="187">
        <f>IFERROR(IF($F224="地位Ⅰ",INDEX(幹材積成長量!$AE$7:$AG$14,8,MATCH(【入力】吸収量・排出量算定シート!$G224,幹材積成長量!$AE$7:$AG$7,0)),IF($F224="地位Ⅲ",INDEX(幹材積成長量!$AK$7:$AM$14,8,MATCH(【入力】吸収量・排出量算定シート!$G224,幹材積成長量!$AK$7:$AM$7,0)),INDEX(幹材積成長量!$AH$7:$AJ$14,8,MATCH(【入力】吸収量・排出量算定シート!$G224,幹材積成長量!$AH$7:$AJ$7,0)))),0)</f>
        <v>0</v>
      </c>
      <c r="DR224" s="187">
        <f>IFERROR(IF($F224="地位Ⅰ",INDEX(幹材積成長量!$AE$7:$AG$14,8,MATCH(【入力】吸収量・排出量算定シート!$G224,幹材積成長量!$AE$7:$AG$7,0)),IF($F224="地位Ⅲ",INDEX(幹材積成長量!$AK$7:$AM$14,8,MATCH(【入力】吸収量・排出量算定シート!$G224,幹材積成長量!$AK$7:$AM$7,0)),INDEX(幹材積成長量!$AH$7:$AJ$14,8,MATCH(【入力】吸収量・排出量算定シート!$G224,幹材積成長量!$AH$7:$AJ$7,0)))),0)</f>
        <v>0</v>
      </c>
      <c r="DS224" s="187">
        <f>IFERROR(IF($F224="地位Ⅰ",INDEX(幹材積成長量!$AE$7:$AG$14,8,MATCH(【入力】吸収量・排出量算定シート!$G224,幹材積成長量!$AE$7:$AG$7,0)),IF($F224="地位Ⅲ",INDEX(幹材積成長量!$AK$7:$AM$14,8,MATCH(【入力】吸収量・排出量算定シート!$G224,幹材積成長量!$AK$7:$AM$7,0)),INDEX(幹材積成長量!$AH$7:$AJ$14,8,MATCH(【入力】吸収量・排出量算定シート!$G224,幹材積成長量!$AH$7:$AJ$7,0)))),0)</f>
        <v>0</v>
      </c>
      <c r="DT224" s="187">
        <f>IFERROR(IF($F224="地位Ⅰ",INDEX(幹材積成長量!$AE$7:$AG$14,8,MATCH(【入力】吸収量・排出量算定シート!$G224,幹材積成長量!$AE$7:$AG$7,0)),IF($F224="地位Ⅲ",INDEX(幹材積成長量!$AK$7:$AM$14,8,MATCH(【入力】吸収量・排出量算定シート!$G224,幹材積成長量!$AK$7:$AM$7,0)),INDEX(幹材積成長量!$AH$7:$AJ$14,8,MATCH(【入力】吸収量・排出量算定シート!$G224,幹材積成長量!$AH$7:$AJ$7,0)))),0)</f>
        <v>0</v>
      </c>
      <c r="DU224" s="187">
        <f>IFERROR(IF($F224="地位Ⅰ",INDEX(幹材積成長量!$AE$7:$AG$14,8,MATCH(【入力】吸収量・排出量算定シート!$G224,幹材積成長量!$AE$7:$AG$7,0)),IF($F224="地位Ⅲ",INDEX(幹材積成長量!$AK$7:$AM$14,8,MATCH(【入力】吸収量・排出量算定シート!$G224,幹材積成長量!$AK$7:$AM$7,0)),INDEX(幹材積成長量!$AH$7:$AJ$14,8,MATCH(【入力】吸収量・排出量算定シート!$G224,幹材積成長量!$AH$7:$AJ$7,0)))),0)</f>
        <v>0</v>
      </c>
      <c r="DV224" s="187">
        <f>IFERROR(IF($F224="地位Ⅰ",INDEX(幹材積成長量!$AE$7:$AG$14,8,MATCH(【入力】吸収量・排出量算定シート!$G224,幹材積成長量!$AE$7:$AG$7,0)),IF($F224="地位Ⅲ",INDEX(幹材積成長量!$AK$7:$AM$14,8,MATCH(【入力】吸収量・排出量算定シート!$G224,幹材積成長量!$AK$7:$AM$7,0)),INDEX(幹材積成長量!$AH$7:$AJ$14,8,MATCH(【入力】吸収量・排出量算定シート!$G224,幹材積成長量!$AH$7:$AJ$7,0)))),0)</f>
        <v>0</v>
      </c>
      <c r="DW224" s="187">
        <f>IFERROR(IF($F224="地位Ⅰ",INDEX(幹材積成長量!$AE$7:$AG$14,8,MATCH(【入力】吸収量・排出量算定シート!$G224,幹材積成長量!$AE$7:$AG$7,0)),IF($F224="地位Ⅲ",INDEX(幹材積成長量!$AK$7:$AM$14,8,MATCH(【入力】吸収量・排出量算定シート!$G224,幹材積成長量!$AK$7:$AM$7,0)),INDEX(幹材積成長量!$AH$7:$AJ$14,8,MATCH(【入力】吸収量・排出量算定シート!$G224,幹材積成長量!$AH$7:$AJ$7,0)))),0)</f>
        <v>0</v>
      </c>
      <c r="DX224" s="187">
        <f>IFERROR(IF($F224="地位Ⅰ",INDEX(幹材積成長量!$AE$7:$AG$14,8,MATCH(【入力】吸収量・排出量算定シート!$G224,幹材積成長量!$AE$7:$AG$7,0)),IF($F224="地位Ⅲ",INDEX(幹材積成長量!$AK$7:$AM$14,8,MATCH(【入力】吸収量・排出量算定シート!$G224,幹材積成長量!$AK$7:$AM$7,0)),INDEX(幹材積成長量!$AH$7:$AJ$14,8,MATCH(【入力】吸収量・排出量算定シート!$G224,幹材積成長量!$AH$7:$AJ$7,0)))),0)</f>
        <v>0</v>
      </c>
      <c r="DY224" s="187">
        <f>IFERROR(IF($F224="地位Ⅰ",INDEX(幹材積成長量!$AE$7:$AG$14,8,MATCH(【入力】吸収量・排出量算定シート!$G224,幹材積成長量!$AE$7:$AG$7,0)),IF($F224="地位Ⅲ",INDEX(幹材積成長量!$AK$7:$AM$14,8,MATCH(【入力】吸収量・排出量算定シート!$G224,幹材積成長量!$AK$7:$AM$7,0)),INDEX(幹材積成長量!$AH$7:$AJ$14,8,MATCH(【入力】吸収量・排出量算定シート!$G224,幹材積成長量!$AH$7:$AJ$7,0)))),0)</f>
        <v>0</v>
      </c>
      <c r="DZ224" s="187">
        <f>IFERROR(IF($F224="地位Ⅰ",INDEX(幹材積成長量!$AE$7:$AG$14,8,MATCH(【入力】吸収量・排出量算定シート!$G224,幹材積成長量!$AE$7:$AG$7,0)),IF($F224="地位Ⅲ",INDEX(幹材積成長量!$AK$7:$AM$14,8,MATCH(【入力】吸収量・排出量算定シート!$G224,幹材積成長量!$AK$7:$AM$7,0)),INDEX(幹材積成長量!$AH$7:$AJ$14,8,MATCH(【入力】吸収量・排出量算定シート!$G224,幹材積成長量!$AH$7:$AJ$7,0)))),0)</f>
        <v>0</v>
      </c>
      <c r="EA224" s="187">
        <f>IFERROR(IF($F224="地位Ⅰ",INDEX(幹材積成長量!$AE$7:$AG$14,8,MATCH(【入力】吸収量・排出量算定シート!$G224,幹材積成長量!$AE$7:$AG$7,0)),IF($F224="地位Ⅲ",INDEX(幹材積成長量!$AK$7:$AM$14,8,MATCH(【入力】吸収量・排出量算定シート!$G224,幹材積成長量!$AK$7:$AM$7,0)),INDEX(幹材積成長量!$AH$7:$AJ$14,8,MATCH(【入力】吸収量・排出量算定シート!$G224,幹材積成長量!$AH$7:$AJ$7,0)))),0)</f>
        <v>0</v>
      </c>
      <c r="EB224" s="187">
        <f>IFERROR(IF($F224="地位Ⅰ",INDEX(幹材積成長量!$AE$7:$AG$14,8,MATCH(【入力】吸収量・排出量算定シート!$G224,幹材積成長量!$AE$7:$AG$7,0)),IF($F224="地位Ⅲ",INDEX(幹材積成長量!$AK$7:$AM$14,8,MATCH(【入力】吸収量・排出量算定シート!$G224,幹材積成長量!$AK$7:$AM$7,0)),INDEX(幹材積成長量!$AH$7:$AJ$14,8,MATCH(【入力】吸収量・排出量算定シート!$G224,幹材積成長量!$AH$7:$AJ$7,0)))),0)</f>
        <v>0</v>
      </c>
      <c r="EC224" s="187">
        <f>IFERROR(IF($F224="地位Ⅰ",INDEX(幹材積成長量!$AE$7:$AG$14,8,MATCH(【入力】吸収量・排出量算定シート!$G224,幹材積成長量!$AE$7:$AG$7,0)),IF($F224="地位Ⅲ",INDEX(幹材積成長量!$AK$7:$AM$14,8,MATCH(【入力】吸収量・排出量算定シート!$G224,幹材積成長量!$AK$7:$AM$7,0)),INDEX(幹材積成長量!$AH$7:$AJ$14,8,MATCH(【入力】吸収量・排出量算定シート!$G224,幹材積成長量!$AH$7:$AJ$7,0)))),0)</f>
        <v>0</v>
      </c>
      <c r="ED224" s="186">
        <f t="shared" si="369"/>
        <v>0</v>
      </c>
      <c r="EE224" s="186">
        <f t="shared" si="370"/>
        <v>0</v>
      </c>
      <c r="EF224" s="186">
        <f t="shared" si="371"/>
        <v>0</v>
      </c>
      <c r="EG224" s="186">
        <f t="shared" si="372"/>
        <v>0</v>
      </c>
      <c r="EH224" s="186">
        <f t="shared" si="373"/>
        <v>0</v>
      </c>
      <c r="EI224" s="186">
        <f t="shared" si="374"/>
        <v>0</v>
      </c>
      <c r="EJ224" s="186">
        <f t="shared" si="375"/>
        <v>0</v>
      </c>
      <c r="EK224" s="186">
        <f t="shared" si="376"/>
        <v>0</v>
      </c>
      <c r="EL224" s="186">
        <f t="shared" si="377"/>
        <v>0</v>
      </c>
      <c r="EM224" s="186">
        <f t="shared" si="378"/>
        <v>0</v>
      </c>
      <c r="EN224" s="186">
        <f t="shared" si="379"/>
        <v>0</v>
      </c>
      <c r="EO224" s="186">
        <f t="shared" si="380"/>
        <v>0</v>
      </c>
      <c r="EP224" s="186">
        <f t="shared" si="381"/>
        <v>0</v>
      </c>
      <c r="EQ224" s="186">
        <f t="shared" si="382"/>
        <v>0</v>
      </c>
      <c r="ER224" s="186">
        <f t="shared" si="383"/>
        <v>0</v>
      </c>
      <c r="ES224" s="186">
        <f t="shared" si="384"/>
        <v>0</v>
      </c>
      <c r="ET224" s="186">
        <f t="shared" si="385"/>
        <v>0</v>
      </c>
    </row>
    <row r="225" spans="2:150" x14ac:dyDescent="0.3">
      <c r="B225" s="3"/>
      <c r="C225" s="3"/>
      <c r="D225" s="3"/>
      <c r="E225" s="3"/>
      <c r="G225" s="217"/>
      <c r="J225" s="3"/>
      <c r="M225" s="187">
        <f>IFERROR(IF($F225="地位Ⅰ",INDEX(幹材積成長量!$S$7:$U$148,MATCH(【入力】吸収量・排出量算定シート!$H225+(M$17-$M$17),幹材積成長量!$S$7:$S$148,0),MATCH($G225,幹材積成長量!$S$7:$U$7,0)),IF($F225="地位Ⅲ",INDEX(幹材積成長量!$Y$7:$AA$148,MATCH(【入力】吸収量・排出量算定シート!$H225+(M$17-$M$17),幹材積成長量!$Y$7:$Y$148,0),MATCH($G225,幹材積成長量!$Y$7:$AA$7,0)),INDEX(幹材積成長量!$V$7:$X$148,MATCH(【入力】吸収量・排出量算定シート!$H225+(M$17-$M$17),幹材積成長量!$V$7:$V$148,0),MATCH($G225,幹材積成長量!$V$7:$X$7,0)))),0)</f>
        <v>0</v>
      </c>
      <c r="N225" s="187">
        <f>IFERROR(IF($F225="地位Ⅰ",INDEX(幹材積成長量!$S$7:$U$148,MATCH(【入力】吸収量・排出量算定シート!$H225+(N$17-$M$17),幹材積成長量!$S$7:$S$148,0),MATCH($G225,幹材積成長量!$S$7:$U$7,0)),IF($F225="地位Ⅲ",INDEX(幹材積成長量!$Y$7:$AA$148,MATCH(【入力】吸収量・排出量算定シート!$H225+(N$17-$M$17),幹材積成長量!$Y$7:$Y$148,0),MATCH($G225,幹材積成長量!$Y$7:$AA$7,0)),INDEX(幹材積成長量!$V$7:$X$148,MATCH(【入力】吸収量・排出量算定シート!$H225+(N$17-$M$17),幹材積成長量!$V$7:$V$148,0),MATCH($G225,幹材積成長量!$V$7:$X$7,0)))),0)</f>
        <v>0</v>
      </c>
      <c r="O225" s="187">
        <f>IFERROR(IF($F225="地位Ⅰ",INDEX(幹材積成長量!$S$7:$U$148,MATCH(【入力】吸収量・排出量算定シート!$H225+(O$17-$M$17),幹材積成長量!$S$7:$S$148,0),MATCH($G225,幹材積成長量!$S$7:$U$7,0)),IF($F225="地位Ⅲ",INDEX(幹材積成長量!$Y$7:$AA$148,MATCH(【入力】吸収量・排出量算定シート!$H225+(O$17-$M$17),幹材積成長量!$Y$7:$Y$148,0),MATCH($G225,幹材積成長量!$Y$7:$AA$7,0)),INDEX(幹材積成長量!$V$7:$X$148,MATCH(【入力】吸収量・排出量算定シート!$H225+(O$17-$M$17),幹材積成長量!$V$7:$V$148,0),MATCH($G225,幹材積成長量!$V$7:$X$7,0)))),0)</f>
        <v>0</v>
      </c>
      <c r="P225" s="187">
        <f>IFERROR(IF($F225="地位Ⅰ",INDEX(幹材積成長量!$S$7:$U$148,MATCH(【入力】吸収量・排出量算定シート!$H225+(P$17-$M$17),幹材積成長量!$S$7:$S$148,0),MATCH($G225,幹材積成長量!$S$7:$U$7,0)),IF($F225="地位Ⅲ",INDEX(幹材積成長量!$Y$7:$AA$148,MATCH(【入力】吸収量・排出量算定シート!$H225+(P$17-$M$17),幹材積成長量!$Y$7:$Y$148,0),MATCH($G225,幹材積成長量!$Y$7:$AA$7,0)),INDEX(幹材積成長量!$V$7:$X$148,MATCH(【入力】吸収量・排出量算定シート!$H225+(P$17-$M$17),幹材積成長量!$V$7:$V$148,0),MATCH($G225,幹材積成長量!$V$7:$X$7,0)))),0)</f>
        <v>0</v>
      </c>
      <c r="Q225" s="187">
        <f>IFERROR(IF($F225="地位Ⅰ",INDEX(幹材積成長量!$S$7:$U$148,MATCH(【入力】吸収量・排出量算定シート!$H225+(Q$17-$M$17),幹材積成長量!$S$7:$S$148,0),MATCH($G225,幹材積成長量!$S$7:$U$7,0)),IF($F225="地位Ⅲ",INDEX(幹材積成長量!$Y$7:$AA$148,MATCH(【入力】吸収量・排出量算定シート!$H225+(Q$17-$M$17),幹材積成長量!$Y$7:$Y$148,0),MATCH($G225,幹材積成長量!$Y$7:$AA$7,0)),INDEX(幹材積成長量!$V$7:$X$148,MATCH(【入力】吸収量・排出量算定シート!$H225+(Q$17-$M$17),幹材積成長量!$V$7:$V$148,0),MATCH($G225,幹材積成長量!$V$7:$X$7,0)))),0)</f>
        <v>0</v>
      </c>
      <c r="R225" s="187">
        <f>IFERROR(IF($F225="地位Ⅰ",INDEX(幹材積成長量!$S$7:$U$148,MATCH(【入力】吸収量・排出量算定シート!$H225+(R$17-$M$17),幹材積成長量!$S$7:$S$148,0),MATCH($G225,幹材積成長量!$S$7:$U$7,0)),IF($F225="地位Ⅲ",INDEX(幹材積成長量!$Y$7:$AA$148,MATCH(【入力】吸収量・排出量算定シート!$H225+(R$17-$M$17),幹材積成長量!$Y$7:$Y$148,0),MATCH($G225,幹材積成長量!$Y$7:$AA$7,0)),INDEX(幹材積成長量!$V$7:$X$148,MATCH(【入力】吸収量・排出量算定シート!$H225+(R$17-$M$17),幹材積成長量!$V$7:$V$148,0),MATCH($G225,幹材積成長量!$V$7:$X$7,0)))),0)</f>
        <v>0</v>
      </c>
      <c r="S225" s="187">
        <f>IFERROR(IF($F225="地位Ⅰ",INDEX(幹材積成長量!$S$7:$U$148,MATCH(【入力】吸収量・排出量算定シート!$H225+(S$17-$M$17),幹材積成長量!$S$7:$S$148,0),MATCH($G225,幹材積成長量!$S$7:$U$7,0)),IF($F225="地位Ⅲ",INDEX(幹材積成長量!$Y$7:$AA$148,MATCH(【入力】吸収量・排出量算定シート!$H225+(S$17-$M$17),幹材積成長量!$Y$7:$Y$148,0),MATCH($G225,幹材積成長量!$Y$7:$AA$7,0)),INDEX(幹材積成長量!$V$7:$X$148,MATCH(【入力】吸収量・排出量算定シート!$H225+(S$17-$M$17),幹材積成長量!$V$7:$V$148,0),MATCH($G225,幹材積成長量!$V$7:$X$7,0)))),0)</f>
        <v>0</v>
      </c>
      <c r="T225" s="187">
        <f>IFERROR(IF($F225="地位Ⅰ",INDEX(幹材積成長量!$S$7:$U$148,MATCH(【入力】吸収量・排出量算定シート!$H225+(T$17-$M$17),幹材積成長量!$S$7:$S$148,0),MATCH($G225,幹材積成長量!$S$7:$U$7,0)),IF($F225="地位Ⅲ",INDEX(幹材積成長量!$Y$7:$AA$148,MATCH(【入力】吸収量・排出量算定シート!$H225+(T$17-$M$17),幹材積成長量!$Y$7:$Y$148,0),MATCH($G225,幹材積成長量!$Y$7:$AA$7,0)),INDEX(幹材積成長量!$V$7:$X$148,MATCH(【入力】吸収量・排出量算定シート!$H225+(T$17-$M$17),幹材積成長量!$V$7:$V$148,0),MATCH($G225,幹材積成長量!$V$7:$X$7,0)))),0)</f>
        <v>0</v>
      </c>
      <c r="U225" s="187">
        <f>IFERROR(IF($F225="地位Ⅰ",INDEX(幹材積成長量!$S$7:$U$148,MATCH(【入力】吸収量・排出量算定シート!$H225+(U$17-$M$17),幹材積成長量!$S$7:$S$148,0),MATCH($G225,幹材積成長量!$S$7:$U$7,0)),IF($F225="地位Ⅲ",INDEX(幹材積成長量!$Y$7:$AA$148,MATCH(【入力】吸収量・排出量算定シート!$H225+(U$17-$M$17),幹材積成長量!$Y$7:$Y$148,0),MATCH($G225,幹材積成長量!$Y$7:$AA$7,0)),INDEX(幹材積成長量!$V$7:$X$148,MATCH(【入力】吸収量・排出量算定シート!$H225+(U$17-$M$17),幹材積成長量!$V$7:$V$148,0),MATCH($G225,幹材積成長量!$V$7:$X$7,0)))),0)</f>
        <v>0</v>
      </c>
      <c r="V225" s="187">
        <f>IFERROR(IF($F225="地位Ⅰ",INDEX(幹材積成長量!$S$7:$U$148,MATCH(【入力】吸収量・排出量算定シート!$H225+(V$17-$M$17),幹材積成長量!$S$7:$S$148,0),MATCH($G225,幹材積成長量!$S$7:$U$7,0)),IF($F225="地位Ⅲ",INDEX(幹材積成長量!$Y$7:$AA$148,MATCH(【入力】吸収量・排出量算定シート!$H225+(V$17-$M$17),幹材積成長量!$Y$7:$Y$148,0),MATCH($G225,幹材積成長量!$Y$7:$AA$7,0)),INDEX(幹材積成長量!$V$7:$X$148,MATCH(【入力】吸収量・排出量算定シート!$H225+(V$17-$M$17),幹材積成長量!$V$7:$V$148,0),MATCH($G225,幹材積成長量!$V$7:$X$7,0)))),0)</f>
        <v>0</v>
      </c>
      <c r="W225" s="187">
        <f>IFERROR(IF($F225="地位Ⅰ",INDEX(幹材積成長量!$S$7:$U$148,MATCH(【入力】吸収量・排出量算定シート!$H225+(W$17-$M$17),幹材積成長量!$S$7:$S$148,0),MATCH($G225,幹材積成長量!$S$7:$U$7,0)),IF($F225="地位Ⅲ",INDEX(幹材積成長量!$Y$7:$AA$148,MATCH(【入力】吸収量・排出量算定シート!$H225+(W$17-$M$17),幹材積成長量!$Y$7:$Y$148,0),MATCH($G225,幹材積成長量!$Y$7:$AA$7,0)),INDEX(幹材積成長量!$V$7:$X$148,MATCH(【入力】吸収量・排出量算定シート!$H225+(W$17-$M$17),幹材積成長量!$V$7:$V$148,0),MATCH($G225,幹材積成長量!$V$7:$X$7,0)))),0)</f>
        <v>0</v>
      </c>
      <c r="X225" s="187">
        <f>IFERROR(IF($F225="地位Ⅰ",INDEX(幹材積成長量!$S$7:$U$148,MATCH(【入力】吸収量・排出量算定シート!$H225+(X$17-$M$17),幹材積成長量!$S$7:$S$148,0),MATCH($G225,幹材積成長量!$S$7:$U$7,0)),IF($F225="地位Ⅲ",INDEX(幹材積成長量!$Y$7:$AA$148,MATCH(【入力】吸収量・排出量算定シート!$H225+(X$17-$M$17),幹材積成長量!$Y$7:$Y$148,0),MATCH($G225,幹材積成長量!$Y$7:$AA$7,0)),INDEX(幹材積成長量!$V$7:$X$148,MATCH(【入力】吸収量・排出量算定シート!$H225+(X$17-$M$17),幹材積成長量!$V$7:$V$148,0),MATCH($G225,幹材積成長量!$V$7:$X$7,0)))),0)</f>
        <v>0</v>
      </c>
      <c r="Y225" s="187">
        <f>IFERROR(IF($F225="地位Ⅰ",INDEX(幹材積成長量!$S$7:$U$148,MATCH(【入力】吸収量・排出量算定シート!$H225+(Y$17-$M$17),幹材積成長量!$S$7:$S$148,0),MATCH($G225,幹材積成長量!$S$7:$U$7,0)),IF($F225="地位Ⅲ",INDEX(幹材積成長量!$Y$7:$AA$148,MATCH(【入力】吸収量・排出量算定シート!$H225+(Y$17-$M$17),幹材積成長量!$Y$7:$Y$148,0),MATCH($G225,幹材積成長量!$Y$7:$AA$7,0)),INDEX(幹材積成長量!$V$7:$X$148,MATCH(【入力】吸収量・排出量算定シート!$H225+(Y$17-$M$17),幹材積成長量!$V$7:$V$148,0),MATCH($G225,幹材積成長量!$V$7:$X$7,0)))),0)</f>
        <v>0</v>
      </c>
      <c r="Z225" s="187">
        <f>IFERROR(IF($F225="地位Ⅰ",INDEX(幹材積成長量!$S$7:$U$148,MATCH(【入力】吸収量・排出量算定シート!$H225+(Z$17-$M$17),幹材積成長量!$S$7:$S$148,0),MATCH($G225,幹材積成長量!$S$7:$U$7,0)),IF($F225="地位Ⅲ",INDEX(幹材積成長量!$Y$7:$AA$148,MATCH(【入力】吸収量・排出量算定シート!$H225+(Z$17-$M$17),幹材積成長量!$Y$7:$Y$148,0),MATCH($G225,幹材積成長量!$Y$7:$AA$7,0)),INDEX(幹材積成長量!$V$7:$X$148,MATCH(【入力】吸収量・排出量算定シート!$H225+(Z$17-$M$17),幹材積成長量!$V$7:$V$148,0),MATCH($G225,幹材積成長量!$V$7:$X$7,0)))),0)</f>
        <v>0</v>
      </c>
      <c r="AA225" s="187">
        <f>IFERROR(IF($F225="地位Ⅰ",INDEX(幹材積成長量!$S$7:$U$148,MATCH(【入力】吸収量・排出量算定シート!$H225+(AA$17-$M$17),幹材積成長量!$S$7:$S$148,0),MATCH($G225,幹材積成長量!$S$7:$U$7,0)),IF($F225="地位Ⅲ",INDEX(幹材積成長量!$Y$7:$AA$148,MATCH(【入力】吸収量・排出量算定シート!$H225+(AA$17-$M$17),幹材積成長量!$Y$7:$Y$148,0),MATCH($G225,幹材積成長量!$Y$7:$AA$7,0)),INDEX(幹材積成長量!$V$7:$X$148,MATCH(【入力】吸収量・排出量算定シート!$H225+(AA$17-$M$17),幹材積成長量!$V$7:$V$148,0),MATCH($G225,幹材積成長量!$V$7:$X$7,0)))),0)</f>
        <v>0</v>
      </c>
      <c r="AB225" s="187">
        <f>IFERROR(IF($F225="地位Ⅰ",INDEX(幹材積成長量!$S$7:$U$148,MATCH(【入力】吸収量・排出量算定シート!$H225+(AB$17-$M$17),幹材積成長量!$S$7:$S$148,0),MATCH($G225,幹材積成長量!$S$7:$U$7,0)),IF($F225="地位Ⅲ",INDEX(幹材積成長量!$Y$7:$AA$148,MATCH(【入力】吸収量・排出量算定シート!$H225+(AB$17-$M$17),幹材積成長量!$Y$7:$Y$148,0),MATCH($G225,幹材積成長量!$Y$7:$AA$7,0)),INDEX(幹材積成長量!$V$7:$X$148,MATCH(【入力】吸収量・排出量算定シート!$H225+(AB$17-$M$17),幹材積成長量!$V$7:$V$148,0),MATCH($G225,幹材積成長量!$V$7:$X$7,0)))),0)</f>
        <v>0</v>
      </c>
      <c r="AC225" s="187">
        <f>IFERROR(IF($F225="地位Ⅰ",INDEX(幹材積成長量!$S$7:$U$148,MATCH(【入力】吸収量・排出量算定シート!$H225+(AC$17-$M$17),幹材積成長量!$S$7:$S$148,0),MATCH($G225,幹材積成長量!$S$7:$U$7,0)),IF($F225="地位Ⅲ",INDEX(幹材積成長量!$Y$7:$AA$148,MATCH(【入力】吸収量・排出量算定シート!$H225+(AC$17-$M$17),幹材積成長量!$Y$7:$Y$148,0),MATCH($G225,幹材積成長量!$Y$7:$AA$7,0)),INDEX(幹材積成長量!$V$7:$X$148,MATCH(【入力】吸収量・排出量算定シート!$H225+(AC$17-$M$17),幹材積成長量!$V$7:$V$148,0),MATCH($G225,幹材積成長量!$V$7:$X$7,0)))),0)</f>
        <v>0</v>
      </c>
      <c r="AD225" s="2">
        <f>IFERROR(INDEX('BEF（拡大係数）'!$A$4:$AO$154,MATCH(【入力】吸収量・排出量算定シート!$H225,'BEF（拡大係数）'!$A$4:$A$154,0),MATCH($G225,'BEF（拡大係数）'!$A$4:$AO$4,0)),0)</f>
        <v>0</v>
      </c>
      <c r="AE225" s="2">
        <f>IFERROR(INDEX('BEF（拡大係数）'!$A$4:$AO$154,MATCH(【入力】吸収量・排出量算定シート!$H225,'BEF（拡大係数）'!$A$4:$A$154,0),MATCH($G225,'BEF（拡大係数）'!$A$4:$AO$4,0)),0)</f>
        <v>0</v>
      </c>
      <c r="AF225" s="2">
        <f>IFERROR(INDEX('BEF（拡大係数）'!$A$4:$AO$154,MATCH(【入力】吸収量・排出量算定シート!$H225,'BEF（拡大係数）'!$A$4:$A$154,0),MATCH($G225,'BEF（拡大係数）'!$A$4:$AO$4,0)),0)</f>
        <v>0</v>
      </c>
      <c r="AG225" s="2">
        <f>IFERROR(INDEX('BEF（拡大係数）'!$A$4:$AO$154,MATCH(【入力】吸収量・排出量算定シート!$H225,'BEF（拡大係数）'!$A$4:$A$154,0),MATCH($G225,'BEF（拡大係数）'!$A$4:$AO$4,0)),0)</f>
        <v>0</v>
      </c>
      <c r="AH225" s="2">
        <f>IFERROR(INDEX('BEF（拡大係数）'!$A$4:$AO$154,MATCH(【入力】吸収量・排出量算定シート!$H225,'BEF（拡大係数）'!$A$4:$A$154,0),MATCH($G225,'BEF（拡大係数）'!$A$4:$AO$4,0)),0)</f>
        <v>0</v>
      </c>
      <c r="AI225" s="2">
        <f>IFERROR(INDEX('BEF（拡大係数）'!$A$4:$AO$154,MATCH(【入力】吸収量・排出量算定シート!$H225,'BEF（拡大係数）'!$A$4:$A$154,0),MATCH($G225,'BEF（拡大係数）'!$A$4:$AO$4,0)),0)</f>
        <v>0</v>
      </c>
      <c r="AJ225" s="2">
        <f>IFERROR(INDEX('BEF（拡大係数）'!$A$4:$AO$154,MATCH(【入力】吸収量・排出量算定シート!$H225,'BEF（拡大係数）'!$A$4:$A$154,0),MATCH($G225,'BEF（拡大係数）'!$A$4:$AO$4,0)),0)</f>
        <v>0</v>
      </c>
      <c r="AK225" s="2">
        <f>IFERROR(INDEX('BEF（拡大係数）'!$A$4:$AO$154,MATCH(【入力】吸収量・排出量算定シート!$H225,'BEF（拡大係数）'!$A$4:$A$154,0),MATCH($G225,'BEF（拡大係数）'!$A$4:$AO$4,0)),0)</f>
        <v>0</v>
      </c>
      <c r="AL225" s="2">
        <f>IFERROR(INDEX('BEF（拡大係数）'!$A$4:$AO$154,MATCH(【入力】吸収量・排出量算定シート!$H225,'BEF（拡大係数）'!$A$4:$A$154,0),MATCH($G225,'BEF（拡大係数）'!$A$4:$AO$4,0)),0)</f>
        <v>0</v>
      </c>
      <c r="AM225" s="2">
        <f>IFERROR(INDEX('BEF（拡大係数）'!$A$4:$AO$154,MATCH(【入力】吸収量・排出量算定シート!$H225,'BEF（拡大係数）'!$A$4:$A$154,0),MATCH($G225,'BEF（拡大係数）'!$A$4:$AO$4,0)),0)</f>
        <v>0</v>
      </c>
      <c r="AN225" s="2">
        <f>IFERROR(INDEX('BEF（拡大係数）'!$A$4:$AO$154,MATCH(【入力】吸収量・排出量算定シート!$H225,'BEF（拡大係数）'!$A$4:$A$154,0),MATCH($G225,'BEF（拡大係数）'!$A$4:$AO$4,0)),0)</f>
        <v>0</v>
      </c>
      <c r="AO225" s="2">
        <f>IFERROR(INDEX('BEF（拡大係数）'!$A$4:$AO$154,MATCH(【入力】吸収量・排出量算定シート!$H225,'BEF（拡大係数）'!$A$4:$A$154,0),MATCH($G225,'BEF（拡大係数）'!$A$4:$AO$4,0)),0)</f>
        <v>0</v>
      </c>
      <c r="AP225" s="2">
        <f>IFERROR(INDEX('BEF（拡大係数）'!$A$4:$AO$154,MATCH(【入力】吸収量・排出量算定シート!$H225,'BEF（拡大係数）'!$A$4:$A$154,0),MATCH($G225,'BEF（拡大係数）'!$A$4:$AO$4,0)),0)</f>
        <v>0</v>
      </c>
      <c r="AQ225" s="2">
        <f>IFERROR(INDEX('BEF（拡大係数）'!$A$4:$AO$154,MATCH(【入力】吸収量・排出量算定シート!$H225,'BEF（拡大係数）'!$A$4:$A$154,0),MATCH($G225,'BEF（拡大係数）'!$A$4:$AO$4,0)),0)</f>
        <v>0</v>
      </c>
      <c r="AR225" s="2">
        <f>IFERROR(INDEX('BEF（拡大係数）'!$A$4:$AO$154,MATCH(【入力】吸収量・排出量算定シート!$H225,'BEF（拡大係数）'!$A$4:$A$154,0),MATCH($G225,'BEF（拡大係数）'!$A$4:$AO$4,0)),0)</f>
        <v>0</v>
      </c>
      <c r="AS225" s="2">
        <f>IFERROR(INDEX('BEF（拡大係数）'!$A$4:$AO$154,MATCH(【入力】吸収量・排出量算定シート!$H225,'BEF（拡大係数）'!$A$4:$A$154,0),MATCH($G225,'BEF（拡大係数）'!$A$4:$AO$4,0)),0)</f>
        <v>0</v>
      </c>
      <c r="AT225" s="2">
        <f>IFERROR(INDEX('BEF（拡大係数）'!$A$4:$AO$154,MATCH(【入力】吸収量・排出量算定シート!$H225,'BEF（拡大係数）'!$A$4:$A$154,0),MATCH($G225,'BEF（拡大係数）'!$A$4:$AO$4,0)),0)</f>
        <v>0</v>
      </c>
      <c r="AU225" s="2">
        <f>IFERROR(VLOOKUP($G225,パラメータ_オリジナル!$B$6:$G$45,4,FALSE),0)</f>
        <v>0</v>
      </c>
      <c r="AV225" s="2">
        <f>IFERROR(VLOOKUP($G225,パラメータ_オリジナル!$B$6:$G$45,5,FALSE),0)</f>
        <v>0</v>
      </c>
      <c r="AW225" s="2">
        <f>IFERROR(VLOOKUP($G225,パラメータ_オリジナル!$B$6:$G$45,6,FALSE),0)</f>
        <v>0</v>
      </c>
      <c r="AX225" s="125">
        <f t="shared" si="318"/>
        <v>0</v>
      </c>
      <c r="AY225" s="125">
        <f t="shared" si="319"/>
        <v>0</v>
      </c>
      <c r="AZ225" s="125">
        <f t="shared" si="320"/>
        <v>0</v>
      </c>
      <c r="BA225" s="125">
        <f t="shared" si="321"/>
        <v>0</v>
      </c>
      <c r="BB225" s="125">
        <f t="shared" si="322"/>
        <v>0</v>
      </c>
      <c r="BC225" s="125">
        <f t="shared" si="323"/>
        <v>0</v>
      </c>
      <c r="BD225" s="125">
        <f t="shared" si="324"/>
        <v>0</v>
      </c>
      <c r="BE225" s="125">
        <f t="shared" si="325"/>
        <v>0</v>
      </c>
      <c r="BF225" s="125">
        <f t="shared" si="326"/>
        <v>0</v>
      </c>
      <c r="BG225" s="125">
        <f t="shared" si="327"/>
        <v>0</v>
      </c>
      <c r="BH225" s="125">
        <f t="shared" si="328"/>
        <v>0</v>
      </c>
      <c r="BI225" s="125">
        <f t="shared" si="329"/>
        <v>0</v>
      </c>
      <c r="BJ225" s="125">
        <f t="shared" si="330"/>
        <v>0</v>
      </c>
      <c r="BK225" s="125">
        <f t="shared" si="331"/>
        <v>0</v>
      </c>
      <c r="BL225" s="125">
        <f t="shared" si="332"/>
        <v>0</v>
      </c>
      <c r="BM225" s="125">
        <f t="shared" si="333"/>
        <v>0</v>
      </c>
      <c r="BN225" s="125">
        <f t="shared" si="334"/>
        <v>0</v>
      </c>
      <c r="BO225" s="125">
        <f t="shared" si="335"/>
        <v>0</v>
      </c>
      <c r="BP225" s="125">
        <f t="shared" si="336"/>
        <v>0</v>
      </c>
      <c r="BQ225" s="125">
        <f t="shared" si="337"/>
        <v>0</v>
      </c>
      <c r="BR225" s="125">
        <f t="shared" si="338"/>
        <v>0</v>
      </c>
      <c r="BS225" s="125">
        <f t="shared" si="339"/>
        <v>0</v>
      </c>
      <c r="BT225" s="125">
        <f t="shared" si="340"/>
        <v>0</v>
      </c>
      <c r="BU225" s="125">
        <f t="shared" si="341"/>
        <v>0</v>
      </c>
      <c r="BV225" s="125">
        <f t="shared" si="342"/>
        <v>0</v>
      </c>
      <c r="BW225" s="125">
        <f t="shared" si="343"/>
        <v>0</v>
      </c>
      <c r="BX225" s="125">
        <f t="shared" si="344"/>
        <v>0</v>
      </c>
      <c r="BY225" s="125">
        <f t="shared" si="345"/>
        <v>0</v>
      </c>
      <c r="BZ225" s="125">
        <f t="shared" si="346"/>
        <v>0</v>
      </c>
      <c r="CA225" s="125">
        <f t="shared" si="347"/>
        <v>0</v>
      </c>
      <c r="CB225" s="125">
        <f t="shared" si="348"/>
        <v>0</v>
      </c>
      <c r="CC225" s="125">
        <f t="shared" si="349"/>
        <v>0</v>
      </c>
      <c r="CD225" s="125">
        <f t="shared" si="350"/>
        <v>0</v>
      </c>
      <c r="CE225" s="125">
        <f t="shared" si="351"/>
        <v>0</v>
      </c>
      <c r="CF225" s="2">
        <f>IFERROR(IF($F225="地位Ⅰ",INDEX(幹材積成長量!$I$7:$K$148,MATCH((【入力】吸収量・排出量算定シート!$H225+(【入力】吸収量・排出量算定シート!CF$17-【入力】吸収量・排出量算定シート!$CF$17)),幹材積成長量!$I$7:$I$148,0),MATCH(【入力】吸収量・排出量算定シート!$G225,幹材積成長量!$I$7:$K$7,0)),IF($F225="地位Ⅲ",INDEX(幹材積成長量!$O$7:$Q$148,MATCH((【入力】吸収量・排出量算定シート!$H225+(【入力】吸収量・排出量算定シート!CF$17-【入力】吸収量・排出量算定シート!$CF$17)),幹材積成長量!$O$7:$O$148,0),MATCH(【入力】吸収量・排出量算定シート!$G225,幹材積成長量!$O$7:$Q$7,0)),INDEX(幹材積成長量!$L$7:$N$148,MATCH((【入力】吸収量・排出量算定シート!$H225+(【入力】吸収量・排出量算定シート!CF$17-【入力】吸収量・排出量算定シート!$CF$17)),幹材積成長量!$L$7:$L$148,0),MATCH(【入力】吸収量・排出量算定シート!$G225,幹材積成長量!$L$7:$N$7,0)))),0)</f>
        <v>0</v>
      </c>
      <c r="CG225" s="2">
        <f>IFERROR(IF($F225="地位Ⅰ",INDEX(幹材積成長量!$I$7:$K$148,MATCH((【入力】吸収量・排出量算定シート!$H225+(【入力】吸収量・排出量算定シート!CG$17-【入力】吸収量・排出量算定シート!$CF$17)),幹材積成長量!$I$7:$I$148,0),MATCH(【入力】吸収量・排出量算定シート!$G225,幹材積成長量!$I$7:$K$7,0)),IF($F225="地位Ⅲ",INDEX(幹材積成長量!$O$7:$Q$148,MATCH((【入力】吸収量・排出量算定シート!$H225+(【入力】吸収量・排出量算定シート!CG$17-【入力】吸収量・排出量算定シート!$CF$17)),幹材積成長量!$O$7:$O$148,0),MATCH(【入力】吸収量・排出量算定シート!$G225,幹材積成長量!$O$7:$Q$7,0)),INDEX(幹材積成長量!$L$7:$N$148,MATCH((【入力】吸収量・排出量算定シート!$H225+(【入力】吸収量・排出量算定シート!CG$17-【入力】吸収量・排出量算定シート!$CF$17)),幹材積成長量!$L$7:$L$148,0),MATCH(【入力】吸収量・排出量算定シート!$G225,幹材積成長量!$L$7:$N$7,0)))),0)</f>
        <v>0</v>
      </c>
      <c r="CH225" s="2">
        <f>IFERROR(IF($F225="地位Ⅰ",INDEX(幹材積成長量!$I$7:$K$148,MATCH((【入力】吸収量・排出量算定シート!$H225+(【入力】吸収量・排出量算定シート!CH$17-【入力】吸収量・排出量算定シート!$CF$17)),幹材積成長量!$I$7:$I$148,0),MATCH(【入力】吸収量・排出量算定シート!$G225,幹材積成長量!$I$7:$K$7,0)),IF($F225="地位Ⅲ",INDEX(幹材積成長量!$O$7:$Q$148,MATCH((【入力】吸収量・排出量算定シート!$H225+(【入力】吸収量・排出量算定シート!CH$17-【入力】吸収量・排出量算定シート!$CF$17)),幹材積成長量!$O$7:$O$148,0),MATCH(【入力】吸収量・排出量算定シート!$G225,幹材積成長量!$O$7:$Q$7,0)),INDEX(幹材積成長量!$L$7:$N$148,MATCH((【入力】吸収量・排出量算定シート!$H225+(【入力】吸収量・排出量算定シート!CH$17-【入力】吸収量・排出量算定シート!$CF$17)),幹材積成長量!$L$7:$L$148,0),MATCH(【入力】吸収量・排出量算定シート!$G225,幹材積成長量!$L$7:$N$7,0)))),0)</f>
        <v>0</v>
      </c>
      <c r="CI225" s="2">
        <f>IFERROR(IF($F225="地位Ⅰ",INDEX(幹材積成長量!$I$7:$K$148,MATCH((【入力】吸収量・排出量算定シート!$H225+(【入力】吸収量・排出量算定シート!CI$17-【入力】吸収量・排出量算定シート!$CF$17)),幹材積成長量!$I$7:$I$148,0),MATCH(【入力】吸収量・排出量算定シート!$G225,幹材積成長量!$I$7:$K$7,0)),IF($F225="地位Ⅲ",INDEX(幹材積成長量!$O$7:$Q$148,MATCH((【入力】吸収量・排出量算定シート!$H225+(【入力】吸収量・排出量算定シート!CI$17-【入力】吸収量・排出量算定シート!$CF$17)),幹材積成長量!$O$7:$O$148,0),MATCH(【入力】吸収量・排出量算定シート!$G225,幹材積成長量!$O$7:$Q$7,0)),INDEX(幹材積成長量!$L$7:$N$148,MATCH((【入力】吸収量・排出量算定シート!$H225+(【入力】吸収量・排出量算定シート!CI$17-【入力】吸収量・排出量算定シート!$CF$17)),幹材積成長量!$L$7:$L$148,0),MATCH(【入力】吸収量・排出量算定シート!$G225,幹材積成長量!$L$7:$N$7,0)))),0)</f>
        <v>0</v>
      </c>
      <c r="CJ225" s="2">
        <f>IFERROR(IF($F225="地位Ⅰ",INDEX(幹材積成長量!$I$7:$K$148,MATCH((【入力】吸収量・排出量算定シート!$H225+(【入力】吸収量・排出量算定シート!CJ$17-【入力】吸収量・排出量算定シート!$CF$17)),幹材積成長量!$I$7:$I$148,0),MATCH(【入力】吸収量・排出量算定シート!$G225,幹材積成長量!$I$7:$K$7,0)),IF($F225="地位Ⅲ",INDEX(幹材積成長量!$O$7:$Q$148,MATCH((【入力】吸収量・排出量算定シート!$H225+(【入力】吸収量・排出量算定シート!CJ$17-【入力】吸収量・排出量算定シート!$CF$17)),幹材積成長量!$O$7:$O$148,0),MATCH(【入力】吸収量・排出量算定シート!$G225,幹材積成長量!$O$7:$Q$7,0)),INDEX(幹材積成長量!$L$7:$N$148,MATCH((【入力】吸収量・排出量算定シート!$H225+(【入力】吸収量・排出量算定シート!CJ$17-【入力】吸収量・排出量算定シート!$CF$17)),幹材積成長量!$L$7:$L$148,0),MATCH(【入力】吸収量・排出量算定シート!$G225,幹材積成長量!$L$7:$N$7,0)))),0)</f>
        <v>0</v>
      </c>
      <c r="CK225" s="2">
        <f>IFERROR(IF($F225="地位Ⅰ",INDEX(幹材積成長量!$I$7:$K$148,MATCH((【入力】吸収量・排出量算定シート!$H225+(【入力】吸収量・排出量算定シート!CK$17-【入力】吸収量・排出量算定シート!$CF$17)),幹材積成長量!$I$7:$I$148,0),MATCH(【入力】吸収量・排出量算定シート!$G225,幹材積成長量!$I$7:$K$7,0)),IF($F225="地位Ⅲ",INDEX(幹材積成長量!$O$7:$Q$148,MATCH((【入力】吸収量・排出量算定シート!$H225+(【入力】吸収量・排出量算定シート!CK$17-【入力】吸収量・排出量算定シート!$CF$17)),幹材積成長量!$O$7:$O$148,0),MATCH(【入力】吸収量・排出量算定シート!$G225,幹材積成長量!$O$7:$Q$7,0)),INDEX(幹材積成長量!$L$7:$N$148,MATCH((【入力】吸収量・排出量算定シート!$H225+(【入力】吸収量・排出量算定シート!CK$17-【入力】吸収量・排出量算定シート!$CF$17)),幹材積成長量!$L$7:$L$148,0),MATCH(【入力】吸収量・排出量算定シート!$G225,幹材積成長量!$L$7:$N$7,0)))),0)</f>
        <v>0</v>
      </c>
      <c r="CL225" s="2">
        <f>IFERROR(IF($F225="地位Ⅰ",INDEX(幹材積成長量!$I$7:$K$148,MATCH((【入力】吸収量・排出量算定シート!$H225+(【入力】吸収量・排出量算定シート!CL$17-【入力】吸収量・排出量算定シート!$CF$17)),幹材積成長量!$I$7:$I$148,0),MATCH(【入力】吸収量・排出量算定シート!$G225,幹材積成長量!$I$7:$K$7,0)),IF($F225="地位Ⅲ",INDEX(幹材積成長量!$O$7:$Q$148,MATCH((【入力】吸収量・排出量算定シート!$H225+(【入力】吸収量・排出量算定シート!CL$17-【入力】吸収量・排出量算定シート!$CF$17)),幹材積成長量!$O$7:$O$148,0),MATCH(【入力】吸収量・排出量算定シート!$G225,幹材積成長量!$O$7:$Q$7,0)),INDEX(幹材積成長量!$L$7:$N$148,MATCH((【入力】吸収量・排出量算定シート!$H225+(【入力】吸収量・排出量算定シート!CL$17-【入力】吸収量・排出量算定シート!$CF$17)),幹材積成長量!$L$7:$L$148,0),MATCH(【入力】吸収量・排出量算定シート!$G225,幹材積成長量!$L$7:$N$7,0)))),0)</f>
        <v>0</v>
      </c>
      <c r="CM225" s="2">
        <f>IFERROR(IF($F225="地位Ⅰ",INDEX(幹材積成長量!$I$7:$K$148,MATCH((【入力】吸収量・排出量算定シート!$H225+(【入力】吸収量・排出量算定シート!CM$17-【入力】吸収量・排出量算定シート!$CF$17)),幹材積成長量!$I$7:$I$148,0),MATCH(【入力】吸収量・排出量算定シート!$G225,幹材積成長量!$I$7:$K$7,0)),IF($F225="地位Ⅲ",INDEX(幹材積成長量!$O$7:$Q$148,MATCH((【入力】吸収量・排出量算定シート!$H225+(【入力】吸収量・排出量算定シート!CM$17-【入力】吸収量・排出量算定シート!$CF$17)),幹材積成長量!$O$7:$O$148,0),MATCH(【入力】吸収量・排出量算定シート!$G225,幹材積成長量!$O$7:$Q$7,0)),INDEX(幹材積成長量!$L$7:$N$148,MATCH((【入力】吸収量・排出量算定シート!$H225+(【入力】吸収量・排出量算定シート!CM$17-【入力】吸収量・排出量算定シート!$CF$17)),幹材積成長量!$L$7:$L$148,0),MATCH(【入力】吸収量・排出量算定シート!$G225,幹材積成長量!$L$7:$N$7,0)))),0)</f>
        <v>0</v>
      </c>
      <c r="CN225" s="2">
        <f>IFERROR(IF($F225="地位Ⅰ",INDEX(幹材積成長量!$I$7:$K$148,MATCH((【入力】吸収量・排出量算定シート!$H225+(【入力】吸収量・排出量算定シート!CN$17-【入力】吸収量・排出量算定シート!$CF$17)),幹材積成長量!$I$7:$I$148,0),MATCH(【入力】吸収量・排出量算定シート!$G225,幹材積成長量!$I$7:$K$7,0)),IF($F225="地位Ⅲ",INDEX(幹材積成長量!$O$7:$Q$148,MATCH((【入力】吸収量・排出量算定シート!$H225+(【入力】吸収量・排出量算定シート!CN$17-【入力】吸収量・排出量算定シート!$CF$17)),幹材積成長量!$O$7:$O$148,0),MATCH(【入力】吸収量・排出量算定シート!$G225,幹材積成長量!$O$7:$Q$7,0)),INDEX(幹材積成長量!$L$7:$N$148,MATCH((【入力】吸収量・排出量算定シート!$H225+(【入力】吸収量・排出量算定シート!CN$17-【入力】吸収量・排出量算定シート!$CF$17)),幹材積成長量!$L$7:$L$148,0),MATCH(【入力】吸収量・排出量算定シート!$G225,幹材積成長量!$L$7:$N$7,0)))),0)</f>
        <v>0</v>
      </c>
      <c r="CO225" s="2">
        <f>IFERROR(IF($F225="地位Ⅰ",INDEX(幹材積成長量!$I$7:$K$148,MATCH((【入力】吸収量・排出量算定シート!$H225+(【入力】吸収量・排出量算定シート!CO$17-【入力】吸収量・排出量算定シート!$CF$17)),幹材積成長量!$I$7:$I$148,0),MATCH(【入力】吸収量・排出量算定シート!$G225,幹材積成長量!$I$7:$K$7,0)),IF($F225="地位Ⅲ",INDEX(幹材積成長量!$O$7:$Q$148,MATCH((【入力】吸収量・排出量算定シート!$H225+(【入力】吸収量・排出量算定シート!CO$17-【入力】吸収量・排出量算定シート!$CF$17)),幹材積成長量!$O$7:$O$148,0),MATCH(【入力】吸収量・排出量算定シート!$G225,幹材積成長量!$O$7:$Q$7,0)),INDEX(幹材積成長量!$L$7:$N$148,MATCH((【入力】吸収量・排出量算定シート!$H225+(【入力】吸収量・排出量算定シート!CO$17-【入力】吸収量・排出量算定シート!$CF$17)),幹材積成長量!$L$7:$L$148,0),MATCH(【入力】吸収量・排出量算定シート!$G225,幹材積成長量!$L$7:$N$7,0)))),0)</f>
        <v>0</v>
      </c>
      <c r="CP225" s="2">
        <f>IFERROR(IF($F225="地位Ⅰ",INDEX(幹材積成長量!$I$7:$K$148,MATCH((【入力】吸収量・排出量算定シート!$H225+(【入力】吸収量・排出量算定シート!CP$17-【入力】吸収量・排出量算定シート!$CF$17)),幹材積成長量!$I$7:$I$148,0),MATCH(【入力】吸収量・排出量算定シート!$G225,幹材積成長量!$I$7:$K$7,0)),IF($F225="地位Ⅲ",INDEX(幹材積成長量!$O$7:$Q$148,MATCH((【入力】吸収量・排出量算定シート!$H225+(【入力】吸収量・排出量算定シート!CP$17-【入力】吸収量・排出量算定シート!$CF$17)),幹材積成長量!$O$7:$O$148,0),MATCH(【入力】吸収量・排出量算定シート!$G225,幹材積成長量!$O$7:$Q$7,0)),INDEX(幹材積成長量!$L$7:$N$148,MATCH((【入力】吸収量・排出量算定シート!$H225+(【入力】吸収量・排出量算定シート!CP$17-【入力】吸収量・排出量算定シート!$CF$17)),幹材積成長量!$L$7:$L$148,0),MATCH(【入力】吸収量・排出量算定シート!$G225,幹材積成長量!$L$7:$N$7,0)))),0)</f>
        <v>0</v>
      </c>
      <c r="CQ225" s="2">
        <f>IFERROR(IF($F225="地位Ⅰ",INDEX(幹材積成長量!$I$7:$K$148,MATCH((【入力】吸収量・排出量算定シート!$H225+(【入力】吸収量・排出量算定シート!CQ$17-【入力】吸収量・排出量算定シート!$CF$17)),幹材積成長量!$I$7:$I$148,0),MATCH(【入力】吸収量・排出量算定シート!$G225,幹材積成長量!$I$7:$K$7,0)),IF($F225="地位Ⅲ",INDEX(幹材積成長量!$O$7:$Q$148,MATCH((【入力】吸収量・排出量算定シート!$H225+(【入力】吸収量・排出量算定シート!CQ$17-【入力】吸収量・排出量算定シート!$CF$17)),幹材積成長量!$O$7:$O$148,0),MATCH(【入力】吸収量・排出量算定シート!$G225,幹材積成長量!$O$7:$Q$7,0)),INDEX(幹材積成長量!$L$7:$N$148,MATCH((【入力】吸収量・排出量算定シート!$H225+(【入力】吸収量・排出量算定シート!CQ$17-【入力】吸収量・排出量算定シート!$CF$17)),幹材積成長量!$L$7:$L$148,0),MATCH(【入力】吸収量・排出量算定シート!$G225,幹材積成長量!$L$7:$N$7,0)))),0)</f>
        <v>0</v>
      </c>
      <c r="CR225" s="2">
        <f>IFERROR(IF($F225="地位Ⅰ",INDEX(幹材積成長量!$I$7:$K$148,MATCH((【入力】吸収量・排出量算定シート!$H225+(【入力】吸収量・排出量算定シート!CR$17-【入力】吸収量・排出量算定シート!$CF$17)),幹材積成長量!$I$7:$I$148,0),MATCH(【入力】吸収量・排出量算定シート!$G225,幹材積成長量!$I$7:$K$7,0)),IF($F225="地位Ⅲ",INDEX(幹材積成長量!$O$7:$Q$148,MATCH((【入力】吸収量・排出量算定シート!$H225+(【入力】吸収量・排出量算定シート!CR$17-【入力】吸収量・排出量算定シート!$CF$17)),幹材積成長量!$O$7:$O$148,0),MATCH(【入力】吸収量・排出量算定シート!$G225,幹材積成長量!$O$7:$Q$7,0)),INDEX(幹材積成長量!$L$7:$N$148,MATCH((【入力】吸収量・排出量算定シート!$H225+(【入力】吸収量・排出量算定シート!CR$17-【入力】吸収量・排出量算定シート!$CF$17)),幹材積成長量!$L$7:$L$148,0),MATCH(【入力】吸収量・排出量算定シート!$G225,幹材積成長量!$L$7:$N$7,0)))),0)</f>
        <v>0</v>
      </c>
      <c r="CS225" s="2">
        <f>IFERROR(IF($F225="地位Ⅰ",INDEX(幹材積成長量!$I$7:$K$148,MATCH((【入力】吸収量・排出量算定シート!$H225+(【入力】吸収量・排出量算定シート!CS$17-【入力】吸収量・排出量算定シート!$CF$17)),幹材積成長量!$I$7:$I$148,0),MATCH(【入力】吸収量・排出量算定シート!$G225,幹材積成長量!$I$7:$K$7,0)),IF($F225="地位Ⅲ",INDEX(幹材積成長量!$O$7:$Q$148,MATCH((【入力】吸収量・排出量算定シート!$H225+(【入力】吸収量・排出量算定シート!CS$17-【入力】吸収量・排出量算定シート!$CF$17)),幹材積成長量!$O$7:$O$148,0),MATCH(【入力】吸収量・排出量算定シート!$G225,幹材積成長量!$O$7:$Q$7,0)),INDEX(幹材積成長量!$L$7:$N$148,MATCH((【入力】吸収量・排出量算定シート!$H225+(【入力】吸収量・排出量算定シート!CS$17-【入力】吸収量・排出量算定シート!$CF$17)),幹材積成長量!$L$7:$L$148,0),MATCH(【入力】吸収量・排出量算定シート!$G225,幹材積成長量!$L$7:$N$7,0)))),0)</f>
        <v>0</v>
      </c>
      <c r="CT225" s="2">
        <f>IFERROR(IF($F225="地位Ⅰ",INDEX(幹材積成長量!$I$7:$K$148,MATCH((【入力】吸収量・排出量算定シート!$H225+(【入力】吸収量・排出量算定シート!CT$17-【入力】吸収量・排出量算定シート!$CF$17)),幹材積成長量!$I$7:$I$148,0),MATCH(【入力】吸収量・排出量算定シート!$G225,幹材積成長量!$I$7:$K$7,0)),IF($F225="地位Ⅲ",INDEX(幹材積成長量!$O$7:$Q$148,MATCH((【入力】吸収量・排出量算定シート!$H225+(【入力】吸収量・排出量算定シート!CT$17-【入力】吸収量・排出量算定シート!$CF$17)),幹材積成長量!$O$7:$O$148,0),MATCH(【入力】吸収量・排出量算定シート!$G225,幹材積成長量!$O$7:$Q$7,0)),INDEX(幹材積成長量!$L$7:$N$148,MATCH((【入力】吸収量・排出量算定シート!$H225+(【入力】吸収量・排出量算定シート!CT$17-【入力】吸収量・排出量算定シート!$CF$17)),幹材積成長量!$L$7:$L$148,0),MATCH(【入力】吸収量・排出量算定シート!$G225,幹材積成長量!$L$7:$N$7,0)))),0)</f>
        <v>0</v>
      </c>
      <c r="CU225" s="2">
        <f>IFERROR(IF($F225="地位Ⅰ",INDEX(幹材積成長量!$I$7:$K$148,MATCH((【入力】吸収量・排出量算定シート!$H225+(【入力】吸収量・排出量算定シート!CU$17-【入力】吸収量・排出量算定シート!$CF$17)),幹材積成長量!$I$7:$I$148,0),MATCH(【入力】吸収量・排出量算定シート!$G225,幹材積成長量!$I$7:$K$7,0)),IF($F225="地位Ⅲ",INDEX(幹材積成長量!$O$7:$Q$148,MATCH((【入力】吸収量・排出量算定シート!$H225+(【入力】吸収量・排出量算定シート!CU$17-【入力】吸収量・排出量算定シート!$CF$17)),幹材積成長量!$O$7:$O$148,0),MATCH(【入力】吸収量・排出量算定シート!$G225,幹材積成長量!$O$7:$Q$7,0)),INDEX(幹材積成長量!$L$7:$N$148,MATCH((【入力】吸収量・排出量算定シート!$H225+(【入力】吸収量・排出量算定シート!CU$17-【入力】吸収量・排出量算定シート!$CF$17)),幹材積成長量!$L$7:$L$148,0),MATCH(【入力】吸収量・排出量算定シート!$G225,幹材積成長量!$L$7:$N$7,0)))),0)</f>
        <v>0</v>
      </c>
      <c r="CV225" s="2">
        <f>IFERROR(IF($F225="地位Ⅰ",INDEX(幹材積成長量!$I$7:$K$148,MATCH((【入力】吸収量・排出量算定シート!$H225+(【入力】吸収量・排出量算定シート!CV$17-【入力】吸収量・排出量算定シート!$CF$17)),幹材積成長量!$I$7:$I$148,0),MATCH(【入力】吸収量・排出量算定シート!$G225,幹材積成長量!$I$7:$K$7,0)),IF($F225="地位Ⅲ",INDEX(幹材積成長量!$O$7:$Q$148,MATCH((【入力】吸収量・排出量算定シート!$H225+(【入力】吸収量・排出量算定シート!CV$17-【入力】吸収量・排出量算定シート!$CF$17)),幹材積成長量!$O$7:$O$148,0),MATCH(【入力】吸収量・排出量算定シート!$G225,幹材積成長量!$O$7:$Q$7,0)),INDEX(幹材積成長量!$L$7:$N$148,MATCH((【入力】吸収量・排出量算定シート!$H225+(【入力】吸収量・排出量算定シート!CV$17-【入力】吸収量・排出量算定シート!$CF$17)),幹材積成長量!$L$7:$L$148,0),MATCH(【入力】吸収量・排出量算定シート!$G225,幹材積成長量!$L$7:$N$7,0)))),0)</f>
        <v>0</v>
      </c>
      <c r="CW225" s="2">
        <f t="shared" si="352"/>
        <v>0</v>
      </c>
      <c r="CX225" s="2">
        <f t="shared" si="353"/>
        <v>0</v>
      </c>
      <c r="CY225" s="2">
        <f t="shared" si="354"/>
        <v>0</v>
      </c>
      <c r="CZ225" s="2">
        <f t="shared" si="355"/>
        <v>0</v>
      </c>
      <c r="DA225" s="2">
        <f t="shared" si="356"/>
        <v>0</v>
      </c>
      <c r="DB225" s="2">
        <f t="shared" si="357"/>
        <v>0</v>
      </c>
      <c r="DC225" s="2">
        <f t="shared" si="358"/>
        <v>0</v>
      </c>
      <c r="DD225" s="2">
        <f t="shared" si="359"/>
        <v>0</v>
      </c>
      <c r="DE225" s="2">
        <f t="shared" si="360"/>
        <v>0</v>
      </c>
      <c r="DF225" s="2">
        <f t="shared" si="361"/>
        <v>0</v>
      </c>
      <c r="DG225" s="2">
        <f t="shared" si="362"/>
        <v>0</v>
      </c>
      <c r="DH225" s="2">
        <f t="shared" si="363"/>
        <v>0</v>
      </c>
      <c r="DI225" s="2">
        <f t="shared" si="364"/>
        <v>0</v>
      </c>
      <c r="DJ225" s="2">
        <f t="shared" si="365"/>
        <v>0</v>
      </c>
      <c r="DK225" s="2">
        <f t="shared" si="366"/>
        <v>0</v>
      </c>
      <c r="DL225" s="2">
        <f t="shared" si="367"/>
        <v>0</v>
      </c>
      <c r="DM225" s="2">
        <f t="shared" si="368"/>
        <v>0</v>
      </c>
      <c r="DN225" s="187">
        <f>IFERROR(IF($F225="地位Ⅰ",INDEX(幹材積成長量!$AE$7:$AG$14,8,MATCH(【入力】吸収量・排出量算定シート!$G225,幹材積成長量!$AE$7:$AG$7,0)),IF($F225="地位Ⅲ",INDEX(幹材積成長量!$AK$7:$AM$14,8,MATCH(【入力】吸収量・排出量算定シート!$G225,幹材積成長量!$AK$7:$AM$7,0)),INDEX(幹材積成長量!$AH$7:$AJ$14,8,MATCH(【入力】吸収量・排出量算定シート!$G225,幹材積成長量!$AH$7:$AJ$7,0)))),0)</f>
        <v>0</v>
      </c>
      <c r="DO225" s="187">
        <f>IFERROR(IF($F225="地位Ⅰ",INDEX(幹材積成長量!$AE$7:$AG$14,8,MATCH(【入力】吸収量・排出量算定シート!$G225,幹材積成長量!$AE$7:$AG$7,0)),IF($F225="地位Ⅲ",INDEX(幹材積成長量!$AK$7:$AM$14,8,MATCH(【入力】吸収量・排出量算定シート!$G225,幹材積成長量!$AK$7:$AM$7,0)),INDEX(幹材積成長量!$AH$7:$AJ$14,8,MATCH(【入力】吸収量・排出量算定シート!$G225,幹材積成長量!$AH$7:$AJ$7,0)))),0)</f>
        <v>0</v>
      </c>
      <c r="DP225" s="187">
        <f>IFERROR(IF($F225="地位Ⅰ",INDEX(幹材積成長量!$AE$7:$AG$14,8,MATCH(【入力】吸収量・排出量算定シート!$G225,幹材積成長量!$AE$7:$AG$7,0)),IF($F225="地位Ⅲ",INDEX(幹材積成長量!$AK$7:$AM$14,8,MATCH(【入力】吸収量・排出量算定シート!$G225,幹材積成長量!$AK$7:$AM$7,0)),INDEX(幹材積成長量!$AH$7:$AJ$14,8,MATCH(【入力】吸収量・排出量算定シート!$G225,幹材積成長量!$AH$7:$AJ$7,0)))),0)</f>
        <v>0</v>
      </c>
      <c r="DQ225" s="187">
        <f>IFERROR(IF($F225="地位Ⅰ",INDEX(幹材積成長量!$AE$7:$AG$14,8,MATCH(【入力】吸収量・排出量算定シート!$G225,幹材積成長量!$AE$7:$AG$7,0)),IF($F225="地位Ⅲ",INDEX(幹材積成長量!$AK$7:$AM$14,8,MATCH(【入力】吸収量・排出量算定シート!$G225,幹材積成長量!$AK$7:$AM$7,0)),INDEX(幹材積成長量!$AH$7:$AJ$14,8,MATCH(【入力】吸収量・排出量算定シート!$G225,幹材積成長量!$AH$7:$AJ$7,0)))),0)</f>
        <v>0</v>
      </c>
      <c r="DR225" s="187">
        <f>IFERROR(IF($F225="地位Ⅰ",INDEX(幹材積成長量!$AE$7:$AG$14,8,MATCH(【入力】吸収量・排出量算定シート!$G225,幹材積成長量!$AE$7:$AG$7,0)),IF($F225="地位Ⅲ",INDEX(幹材積成長量!$AK$7:$AM$14,8,MATCH(【入力】吸収量・排出量算定シート!$G225,幹材積成長量!$AK$7:$AM$7,0)),INDEX(幹材積成長量!$AH$7:$AJ$14,8,MATCH(【入力】吸収量・排出量算定シート!$G225,幹材積成長量!$AH$7:$AJ$7,0)))),0)</f>
        <v>0</v>
      </c>
      <c r="DS225" s="187">
        <f>IFERROR(IF($F225="地位Ⅰ",INDEX(幹材積成長量!$AE$7:$AG$14,8,MATCH(【入力】吸収量・排出量算定シート!$G225,幹材積成長量!$AE$7:$AG$7,0)),IF($F225="地位Ⅲ",INDEX(幹材積成長量!$AK$7:$AM$14,8,MATCH(【入力】吸収量・排出量算定シート!$G225,幹材積成長量!$AK$7:$AM$7,0)),INDEX(幹材積成長量!$AH$7:$AJ$14,8,MATCH(【入力】吸収量・排出量算定シート!$G225,幹材積成長量!$AH$7:$AJ$7,0)))),0)</f>
        <v>0</v>
      </c>
      <c r="DT225" s="187">
        <f>IFERROR(IF($F225="地位Ⅰ",INDEX(幹材積成長量!$AE$7:$AG$14,8,MATCH(【入力】吸収量・排出量算定シート!$G225,幹材積成長量!$AE$7:$AG$7,0)),IF($F225="地位Ⅲ",INDEX(幹材積成長量!$AK$7:$AM$14,8,MATCH(【入力】吸収量・排出量算定シート!$G225,幹材積成長量!$AK$7:$AM$7,0)),INDEX(幹材積成長量!$AH$7:$AJ$14,8,MATCH(【入力】吸収量・排出量算定シート!$G225,幹材積成長量!$AH$7:$AJ$7,0)))),0)</f>
        <v>0</v>
      </c>
      <c r="DU225" s="187">
        <f>IFERROR(IF($F225="地位Ⅰ",INDEX(幹材積成長量!$AE$7:$AG$14,8,MATCH(【入力】吸収量・排出量算定シート!$G225,幹材積成長量!$AE$7:$AG$7,0)),IF($F225="地位Ⅲ",INDEX(幹材積成長量!$AK$7:$AM$14,8,MATCH(【入力】吸収量・排出量算定シート!$G225,幹材積成長量!$AK$7:$AM$7,0)),INDEX(幹材積成長量!$AH$7:$AJ$14,8,MATCH(【入力】吸収量・排出量算定シート!$G225,幹材積成長量!$AH$7:$AJ$7,0)))),0)</f>
        <v>0</v>
      </c>
      <c r="DV225" s="187">
        <f>IFERROR(IF($F225="地位Ⅰ",INDEX(幹材積成長量!$AE$7:$AG$14,8,MATCH(【入力】吸収量・排出量算定シート!$G225,幹材積成長量!$AE$7:$AG$7,0)),IF($F225="地位Ⅲ",INDEX(幹材積成長量!$AK$7:$AM$14,8,MATCH(【入力】吸収量・排出量算定シート!$G225,幹材積成長量!$AK$7:$AM$7,0)),INDEX(幹材積成長量!$AH$7:$AJ$14,8,MATCH(【入力】吸収量・排出量算定シート!$G225,幹材積成長量!$AH$7:$AJ$7,0)))),0)</f>
        <v>0</v>
      </c>
      <c r="DW225" s="187">
        <f>IFERROR(IF($F225="地位Ⅰ",INDEX(幹材積成長量!$AE$7:$AG$14,8,MATCH(【入力】吸収量・排出量算定シート!$G225,幹材積成長量!$AE$7:$AG$7,0)),IF($F225="地位Ⅲ",INDEX(幹材積成長量!$AK$7:$AM$14,8,MATCH(【入力】吸収量・排出量算定シート!$G225,幹材積成長量!$AK$7:$AM$7,0)),INDEX(幹材積成長量!$AH$7:$AJ$14,8,MATCH(【入力】吸収量・排出量算定シート!$G225,幹材積成長量!$AH$7:$AJ$7,0)))),0)</f>
        <v>0</v>
      </c>
      <c r="DX225" s="187">
        <f>IFERROR(IF($F225="地位Ⅰ",INDEX(幹材積成長量!$AE$7:$AG$14,8,MATCH(【入力】吸収量・排出量算定シート!$G225,幹材積成長量!$AE$7:$AG$7,0)),IF($F225="地位Ⅲ",INDEX(幹材積成長量!$AK$7:$AM$14,8,MATCH(【入力】吸収量・排出量算定シート!$G225,幹材積成長量!$AK$7:$AM$7,0)),INDEX(幹材積成長量!$AH$7:$AJ$14,8,MATCH(【入力】吸収量・排出量算定シート!$G225,幹材積成長量!$AH$7:$AJ$7,0)))),0)</f>
        <v>0</v>
      </c>
      <c r="DY225" s="187">
        <f>IFERROR(IF($F225="地位Ⅰ",INDEX(幹材積成長量!$AE$7:$AG$14,8,MATCH(【入力】吸収量・排出量算定シート!$G225,幹材積成長量!$AE$7:$AG$7,0)),IF($F225="地位Ⅲ",INDEX(幹材積成長量!$AK$7:$AM$14,8,MATCH(【入力】吸収量・排出量算定シート!$G225,幹材積成長量!$AK$7:$AM$7,0)),INDEX(幹材積成長量!$AH$7:$AJ$14,8,MATCH(【入力】吸収量・排出量算定シート!$G225,幹材積成長量!$AH$7:$AJ$7,0)))),0)</f>
        <v>0</v>
      </c>
      <c r="DZ225" s="187">
        <f>IFERROR(IF($F225="地位Ⅰ",INDEX(幹材積成長量!$AE$7:$AG$14,8,MATCH(【入力】吸収量・排出量算定シート!$G225,幹材積成長量!$AE$7:$AG$7,0)),IF($F225="地位Ⅲ",INDEX(幹材積成長量!$AK$7:$AM$14,8,MATCH(【入力】吸収量・排出量算定シート!$G225,幹材積成長量!$AK$7:$AM$7,0)),INDEX(幹材積成長量!$AH$7:$AJ$14,8,MATCH(【入力】吸収量・排出量算定シート!$G225,幹材積成長量!$AH$7:$AJ$7,0)))),0)</f>
        <v>0</v>
      </c>
      <c r="EA225" s="187">
        <f>IFERROR(IF($F225="地位Ⅰ",INDEX(幹材積成長量!$AE$7:$AG$14,8,MATCH(【入力】吸収量・排出量算定シート!$G225,幹材積成長量!$AE$7:$AG$7,0)),IF($F225="地位Ⅲ",INDEX(幹材積成長量!$AK$7:$AM$14,8,MATCH(【入力】吸収量・排出量算定シート!$G225,幹材積成長量!$AK$7:$AM$7,0)),INDEX(幹材積成長量!$AH$7:$AJ$14,8,MATCH(【入力】吸収量・排出量算定シート!$G225,幹材積成長量!$AH$7:$AJ$7,0)))),0)</f>
        <v>0</v>
      </c>
      <c r="EB225" s="187">
        <f>IFERROR(IF($F225="地位Ⅰ",INDEX(幹材積成長量!$AE$7:$AG$14,8,MATCH(【入力】吸収量・排出量算定シート!$G225,幹材積成長量!$AE$7:$AG$7,0)),IF($F225="地位Ⅲ",INDEX(幹材積成長量!$AK$7:$AM$14,8,MATCH(【入力】吸収量・排出量算定シート!$G225,幹材積成長量!$AK$7:$AM$7,0)),INDEX(幹材積成長量!$AH$7:$AJ$14,8,MATCH(【入力】吸収量・排出量算定シート!$G225,幹材積成長量!$AH$7:$AJ$7,0)))),0)</f>
        <v>0</v>
      </c>
      <c r="EC225" s="187">
        <f>IFERROR(IF($F225="地位Ⅰ",INDEX(幹材積成長量!$AE$7:$AG$14,8,MATCH(【入力】吸収量・排出量算定シート!$G225,幹材積成長量!$AE$7:$AG$7,0)),IF($F225="地位Ⅲ",INDEX(幹材積成長量!$AK$7:$AM$14,8,MATCH(【入力】吸収量・排出量算定シート!$G225,幹材積成長量!$AK$7:$AM$7,0)),INDEX(幹材積成長量!$AH$7:$AJ$14,8,MATCH(【入力】吸収量・排出量算定シート!$G225,幹材積成長量!$AH$7:$AJ$7,0)))),0)</f>
        <v>0</v>
      </c>
      <c r="ED225" s="186">
        <f t="shared" si="369"/>
        <v>0</v>
      </c>
      <c r="EE225" s="186">
        <f t="shared" si="370"/>
        <v>0</v>
      </c>
      <c r="EF225" s="186">
        <f t="shared" si="371"/>
        <v>0</v>
      </c>
      <c r="EG225" s="186">
        <f t="shared" si="372"/>
        <v>0</v>
      </c>
      <c r="EH225" s="186">
        <f t="shared" si="373"/>
        <v>0</v>
      </c>
      <c r="EI225" s="186">
        <f t="shared" si="374"/>
        <v>0</v>
      </c>
      <c r="EJ225" s="186">
        <f t="shared" si="375"/>
        <v>0</v>
      </c>
      <c r="EK225" s="186">
        <f t="shared" si="376"/>
        <v>0</v>
      </c>
      <c r="EL225" s="186">
        <f t="shared" si="377"/>
        <v>0</v>
      </c>
      <c r="EM225" s="186">
        <f t="shared" si="378"/>
        <v>0</v>
      </c>
      <c r="EN225" s="186">
        <f t="shared" si="379"/>
        <v>0</v>
      </c>
      <c r="EO225" s="186">
        <f t="shared" si="380"/>
        <v>0</v>
      </c>
      <c r="EP225" s="186">
        <f t="shared" si="381"/>
        <v>0</v>
      </c>
      <c r="EQ225" s="186">
        <f t="shared" si="382"/>
        <v>0</v>
      </c>
      <c r="ER225" s="186">
        <f t="shared" si="383"/>
        <v>0</v>
      </c>
      <c r="ES225" s="186">
        <f t="shared" si="384"/>
        <v>0</v>
      </c>
      <c r="ET225" s="186">
        <f t="shared" si="385"/>
        <v>0</v>
      </c>
    </row>
    <row r="226" spans="2:150" x14ac:dyDescent="0.3">
      <c r="B226" s="3"/>
      <c r="C226" s="3"/>
      <c r="D226" s="3"/>
      <c r="E226" s="3"/>
      <c r="G226" s="217"/>
      <c r="J226" s="3"/>
      <c r="M226" s="187">
        <f>IFERROR(IF($F226="地位Ⅰ",INDEX(幹材積成長量!$S$7:$U$148,MATCH(【入力】吸収量・排出量算定シート!$H226+(M$17-$M$17),幹材積成長量!$S$7:$S$148,0),MATCH($G226,幹材積成長量!$S$7:$U$7,0)),IF($F226="地位Ⅲ",INDEX(幹材積成長量!$Y$7:$AA$148,MATCH(【入力】吸収量・排出量算定シート!$H226+(M$17-$M$17),幹材積成長量!$Y$7:$Y$148,0),MATCH($G226,幹材積成長量!$Y$7:$AA$7,0)),INDEX(幹材積成長量!$V$7:$X$148,MATCH(【入力】吸収量・排出量算定シート!$H226+(M$17-$M$17),幹材積成長量!$V$7:$V$148,0),MATCH($G226,幹材積成長量!$V$7:$X$7,0)))),0)</f>
        <v>0</v>
      </c>
      <c r="N226" s="187">
        <f>IFERROR(IF($F226="地位Ⅰ",INDEX(幹材積成長量!$S$7:$U$148,MATCH(【入力】吸収量・排出量算定シート!$H226+(N$17-$M$17),幹材積成長量!$S$7:$S$148,0),MATCH($G226,幹材積成長量!$S$7:$U$7,0)),IF($F226="地位Ⅲ",INDEX(幹材積成長量!$Y$7:$AA$148,MATCH(【入力】吸収量・排出量算定シート!$H226+(N$17-$M$17),幹材積成長量!$Y$7:$Y$148,0),MATCH($G226,幹材積成長量!$Y$7:$AA$7,0)),INDEX(幹材積成長量!$V$7:$X$148,MATCH(【入力】吸収量・排出量算定シート!$H226+(N$17-$M$17),幹材積成長量!$V$7:$V$148,0),MATCH($G226,幹材積成長量!$V$7:$X$7,0)))),0)</f>
        <v>0</v>
      </c>
      <c r="O226" s="187">
        <f>IFERROR(IF($F226="地位Ⅰ",INDEX(幹材積成長量!$S$7:$U$148,MATCH(【入力】吸収量・排出量算定シート!$H226+(O$17-$M$17),幹材積成長量!$S$7:$S$148,0),MATCH($G226,幹材積成長量!$S$7:$U$7,0)),IF($F226="地位Ⅲ",INDEX(幹材積成長量!$Y$7:$AA$148,MATCH(【入力】吸収量・排出量算定シート!$H226+(O$17-$M$17),幹材積成長量!$Y$7:$Y$148,0),MATCH($G226,幹材積成長量!$Y$7:$AA$7,0)),INDEX(幹材積成長量!$V$7:$X$148,MATCH(【入力】吸収量・排出量算定シート!$H226+(O$17-$M$17),幹材積成長量!$V$7:$V$148,0),MATCH($G226,幹材積成長量!$V$7:$X$7,0)))),0)</f>
        <v>0</v>
      </c>
      <c r="P226" s="187">
        <f>IFERROR(IF($F226="地位Ⅰ",INDEX(幹材積成長量!$S$7:$U$148,MATCH(【入力】吸収量・排出量算定シート!$H226+(P$17-$M$17),幹材積成長量!$S$7:$S$148,0),MATCH($G226,幹材積成長量!$S$7:$U$7,0)),IF($F226="地位Ⅲ",INDEX(幹材積成長量!$Y$7:$AA$148,MATCH(【入力】吸収量・排出量算定シート!$H226+(P$17-$M$17),幹材積成長量!$Y$7:$Y$148,0),MATCH($G226,幹材積成長量!$Y$7:$AA$7,0)),INDEX(幹材積成長量!$V$7:$X$148,MATCH(【入力】吸収量・排出量算定シート!$H226+(P$17-$M$17),幹材積成長量!$V$7:$V$148,0),MATCH($G226,幹材積成長量!$V$7:$X$7,0)))),0)</f>
        <v>0</v>
      </c>
      <c r="Q226" s="187">
        <f>IFERROR(IF($F226="地位Ⅰ",INDEX(幹材積成長量!$S$7:$U$148,MATCH(【入力】吸収量・排出量算定シート!$H226+(Q$17-$M$17),幹材積成長量!$S$7:$S$148,0),MATCH($G226,幹材積成長量!$S$7:$U$7,0)),IF($F226="地位Ⅲ",INDEX(幹材積成長量!$Y$7:$AA$148,MATCH(【入力】吸収量・排出量算定シート!$H226+(Q$17-$M$17),幹材積成長量!$Y$7:$Y$148,0),MATCH($G226,幹材積成長量!$Y$7:$AA$7,0)),INDEX(幹材積成長量!$V$7:$X$148,MATCH(【入力】吸収量・排出量算定シート!$H226+(Q$17-$M$17),幹材積成長量!$V$7:$V$148,0),MATCH($G226,幹材積成長量!$V$7:$X$7,0)))),0)</f>
        <v>0</v>
      </c>
      <c r="R226" s="187">
        <f>IFERROR(IF($F226="地位Ⅰ",INDEX(幹材積成長量!$S$7:$U$148,MATCH(【入力】吸収量・排出量算定シート!$H226+(R$17-$M$17),幹材積成長量!$S$7:$S$148,0),MATCH($G226,幹材積成長量!$S$7:$U$7,0)),IF($F226="地位Ⅲ",INDEX(幹材積成長量!$Y$7:$AA$148,MATCH(【入力】吸収量・排出量算定シート!$H226+(R$17-$M$17),幹材積成長量!$Y$7:$Y$148,0),MATCH($G226,幹材積成長量!$Y$7:$AA$7,0)),INDEX(幹材積成長量!$V$7:$X$148,MATCH(【入力】吸収量・排出量算定シート!$H226+(R$17-$M$17),幹材積成長量!$V$7:$V$148,0),MATCH($G226,幹材積成長量!$V$7:$X$7,0)))),0)</f>
        <v>0</v>
      </c>
      <c r="S226" s="187">
        <f>IFERROR(IF($F226="地位Ⅰ",INDEX(幹材積成長量!$S$7:$U$148,MATCH(【入力】吸収量・排出量算定シート!$H226+(S$17-$M$17),幹材積成長量!$S$7:$S$148,0),MATCH($G226,幹材積成長量!$S$7:$U$7,0)),IF($F226="地位Ⅲ",INDEX(幹材積成長量!$Y$7:$AA$148,MATCH(【入力】吸収量・排出量算定シート!$H226+(S$17-$M$17),幹材積成長量!$Y$7:$Y$148,0),MATCH($G226,幹材積成長量!$Y$7:$AA$7,0)),INDEX(幹材積成長量!$V$7:$X$148,MATCH(【入力】吸収量・排出量算定シート!$H226+(S$17-$M$17),幹材積成長量!$V$7:$V$148,0),MATCH($G226,幹材積成長量!$V$7:$X$7,0)))),0)</f>
        <v>0</v>
      </c>
      <c r="T226" s="187">
        <f>IFERROR(IF($F226="地位Ⅰ",INDEX(幹材積成長量!$S$7:$U$148,MATCH(【入力】吸収量・排出量算定シート!$H226+(T$17-$M$17),幹材積成長量!$S$7:$S$148,0),MATCH($G226,幹材積成長量!$S$7:$U$7,0)),IF($F226="地位Ⅲ",INDEX(幹材積成長量!$Y$7:$AA$148,MATCH(【入力】吸収量・排出量算定シート!$H226+(T$17-$M$17),幹材積成長量!$Y$7:$Y$148,0),MATCH($G226,幹材積成長量!$Y$7:$AA$7,0)),INDEX(幹材積成長量!$V$7:$X$148,MATCH(【入力】吸収量・排出量算定シート!$H226+(T$17-$M$17),幹材積成長量!$V$7:$V$148,0),MATCH($G226,幹材積成長量!$V$7:$X$7,0)))),0)</f>
        <v>0</v>
      </c>
      <c r="U226" s="187">
        <f>IFERROR(IF($F226="地位Ⅰ",INDEX(幹材積成長量!$S$7:$U$148,MATCH(【入力】吸収量・排出量算定シート!$H226+(U$17-$M$17),幹材積成長量!$S$7:$S$148,0),MATCH($G226,幹材積成長量!$S$7:$U$7,0)),IF($F226="地位Ⅲ",INDEX(幹材積成長量!$Y$7:$AA$148,MATCH(【入力】吸収量・排出量算定シート!$H226+(U$17-$M$17),幹材積成長量!$Y$7:$Y$148,0),MATCH($G226,幹材積成長量!$Y$7:$AA$7,0)),INDEX(幹材積成長量!$V$7:$X$148,MATCH(【入力】吸収量・排出量算定シート!$H226+(U$17-$M$17),幹材積成長量!$V$7:$V$148,0),MATCH($G226,幹材積成長量!$V$7:$X$7,0)))),0)</f>
        <v>0</v>
      </c>
      <c r="V226" s="187">
        <f>IFERROR(IF($F226="地位Ⅰ",INDEX(幹材積成長量!$S$7:$U$148,MATCH(【入力】吸収量・排出量算定シート!$H226+(V$17-$M$17),幹材積成長量!$S$7:$S$148,0),MATCH($G226,幹材積成長量!$S$7:$U$7,0)),IF($F226="地位Ⅲ",INDEX(幹材積成長量!$Y$7:$AA$148,MATCH(【入力】吸収量・排出量算定シート!$H226+(V$17-$M$17),幹材積成長量!$Y$7:$Y$148,0),MATCH($G226,幹材積成長量!$Y$7:$AA$7,0)),INDEX(幹材積成長量!$V$7:$X$148,MATCH(【入力】吸収量・排出量算定シート!$H226+(V$17-$M$17),幹材積成長量!$V$7:$V$148,0),MATCH($G226,幹材積成長量!$V$7:$X$7,0)))),0)</f>
        <v>0</v>
      </c>
      <c r="W226" s="187">
        <f>IFERROR(IF($F226="地位Ⅰ",INDEX(幹材積成長量!$S$7:$U$148,MATCH(【入力】吸収量・排出量算定シート!$H226+(W$17-$M$17),幹材積成長量!$S$7:$S$148,0),MATCH($G226,幹材積成長量!$S$7:$U$7,0)),IF($F226="地位Ⅲ",INDEX(幹材積成長量!$Y$7:$AA$148,MATCH(【入力】吸収量・排出量算定シート!$H226+(W$17-$M$17),幹材積成長量!$Y$7:$Y$148,0),MATCH($G226,幹材積成長量!$Y$7:$AA$7,0)),INDEX(幹材積成長量!$V$7:$X$148,MATCH(【入力】吸収量・排出量算定シート!$H226+(W$17-$M$17),幹材積成長量!$V$7:$V$148,0),MATCH($G226,幹材積成長量!$V$7:$X$7,0)))),0)</f>
        <v>0</v>
      </c>
      <c r="X226" s="187">
        <f>IFERROR(IF($F226="地位Ⅰ",INDEX(幹材積成長量!$S$7:$U$148,MATCH(【入力】吸収量・排出量算定シート!$H226+(X$17-$M$17),幹材積成長量!$S$7:$S$148,0),MATCH($G226,幹材積成長量!$S$7:$U$7,0)),IF($F226="地位Ⅲ",INDEX(幹材積成長量!$Y$7:$AA$148,MATCH(【入力】吸収量・排出量算定シート!$H226+(X$17-$M$17),幹材積成長量!$Y$7:$Y$148,0),MATCH($G226,幹材積成長量!$Y$7:$AA$7,0)),INDEX(幹材積成長量!$V$7:$X$148,MATCH(【入力】吸収量・排出量算定シート!$H226+(X$17-$M$17),幹材積成長量!$V$7:$V$148,0),MATCH($G226,幹材積成長量!$V$7:$X$7,0)))),0)</f>
        <v>0</v>
      </c>
      <c r="Y226" s="187">
        <f>IFERROR(IF($F226="地位Ⅰ",INDEX(幹材積成長量!$S$7:$U$148,MATCH(【入力】吸収量・排出量算定シート!$H226+(Y$17-$M$17),幹材積成長量!$S$7:$S$148,0),MATCH($G226,幹材積成長量!$S$7:$U$7,0)),IF($F226="地位Ⅲ",INDEX(幹材積成長量!$Y$7:$AA$148,MATCH(【入力】吸収量・排出量算定シート!$H226+(Y$17-$M$17),幹材積成長量!$Y$7:$Y$148,0),MATCH($G226,幹材積成長量!$Y$7:$AA$7,0)),INDEX(幹材積成長量!$V$7:$X$148,MATCH(【入力】吸収量・排出量算定シート!$H226+(Y$17-$M$17),幹材積成長量!$V$7:$V$148,0),MATCH($G226,幹材積成長量!$V$7:$X$7,0)))),0)</f>
        <v>0</v>
      </c>
      <c r="Z226" s="187">
        <f>IFERROR(IF($F226="地位Ⅰ",INDEX(幹材積成長量!$S$7:$U$148,MATCH(【入力】吸収量・排出量算定シート!$H226+(Z$17-$M$17),幹材積成長量!$S$7:$S$148,0),MATCH($G226,幹材積成長量!$S$7:$U$7,0)),IF($F226="地位Ⅲ",INDEX(幹材積成長量!$Y$7:$AA$148,MATCH(【入力】吸収量・排出量算定シート!$H226+(Z$17-$M$17),幹材積成長量!$Y$7:$Y$148,0),MATCH($G226,幹材積成長量!$Y$7:$AA$7,0)),INDEX(幹材積成長量!$V$7:$X$148,MATCH(【入力】吸収量・排出量算定シート!$H226+(Z$17-$M$17),幹材積成長量!$V$7:$V$148,0),MATCH($G226,幹材積成長量!$V$7:$X$7,0)))),0)</f>
        <v>0</v>
      </c>
      <c r="AA226" s="187">
        <f>IFERROR(IF($F226="地位Ⅰ",INDEX(幹材積成長量!$S$7:$U$148,MATCH(【入力】吸収量・排出量算定シート!$H226+(AA$17-$M$17),幹材積成長量!$S$7:$S$148,0),MATCH($G226,幹材積成長量!$S$7:$U$7,0)),IF($F226="地位Ⅲ",INDEX(幹材積成長量!$Y$7:$AA$148,MATCH(【入力】吸収量・排出量算定シート!$H226+(AA$17-$M$17),幹材積成長量!$Y$7:$Y$148,0),MATCH($G226,幹材積成長量!$Y$7:$AA$7,0)),INDEX(幹材積成長量!$V$7:$X$148,MATCH(【入力】吸収量・排出量算定シート!$H226+(AA$17-$M$17),幹材積成長量!$V$7:$V$148,0),MATCH($G226,幹材積成長量!$V$7:$X$7,0)))),0)</f>
        <v>0</v>
      </c>
      <c r="AB226" s="187">
        <f>IFERROR(IF($F226="地位Ⅰ",INDEX(幹材積成長量!$S$7:$U$148,MATCH(【入力】吸収量・排出量算定シート!$H226+(AB$17-$M$17),幹材積成長量!$S$7:$S$148,0),MATCH($G226,幹材積成長量!$S$7:$U$7,0)),IF($F226="地位Ⅲ",INDEX(幹材積成長量!$Y$7:$AA$148,MATCH(【入力】吸収量・排出量算定シート!$H226+(AB$17-$M$17),幹材積成長量!$Y$7:$Y$148,0),MATCH($G226,幹材積成長量!$Y$7:$AA$7,0)),INDEX(幹材積成長量!$V$7:$X$148,MATCH(【入力】吸収量・排出量算定シート!$H226+(AB$17-$M$17),幹材積成長量!$V$7:$V$148,0),MATCH($G226,幹材積成長量!$V$7:$X$7,0)))),0)</f>
        <v>0</v>
      </c>
      <c r="AC226" s="187">
        <f>IFERROR(IF($F226="地位Ⅰ",INDEX(幹材積成長量!$S$7:$U$148,MATCH(【入力】吸収量・排出量算定シート!$H226+(AC$17-$M$17),幹材積成長量!$S$7:$S$148,0),MATCH($G226,幹材積成長量!$S$7:$U$7,0)),IF($F226="地位Ⅲ",INDEX(幹材積成長量!$Y$7:$AA$148,MATCH(【入力】吸収量・排出量算定シート!$H226+(AC$17-$M$17),幹材積成長量!$Y$7:$Y$148,0),MATCH($G226,幹材積成長量!$Y$7:$AA$7,0)),INDEX(幹材積成長量!$V$7:$X$148,MATCH(【入力】吸収量・排出量算定シート!$H226+(AC$17-$M$17),幹材積成長量!$V$7:$V$148,0),MATCH($G226,幹材積成長量!$V$7:$X$7,0)))),0)</f>
        <v>0</v>
      </c>
      <c r="AD226" s="2">
        <f>IFERROR(INDEX('BEF（拡大係数）'!$A$4:$AO$154,MATCH(【入力】吸収量・排出量算定シート!$H226,'BEF（拡大係数）'!$A$4:$A$154,0),MATCH($G226,'BEF（拡大係数）'!$A$4:$AO$4,0)),0)</f>
        <v>0</v>
      </c>
      <c r="AE226" s="2">
        <f>IFERROR(INDEX('BEF（拡大係数）'!$A$4:$AO$154,MATCH(【入力】吸収量・排出量算定シート!$H226,'BEF（拡大係数）'!$A$4:$A$154,0),MATCH($G226,'BEF（拡大係数）'!$A$4:$AO$4,0)),0)</f>
        <v>0</v>
      </c>
      <c r="AF226" s="2">
        <f>IFERROR(INDEX('BEF（拡大係数）'!$A$4:$AO$154,MATCH(【入力】吸収量・排出量算定シート!$H226,'BEF（拡大係数）'!$A$4:$A$154,0),MATCH($G226,'BEF（拡大係数）'!$A$4:$AO$4,0)),0)</f>
        <v>0</v>
      </c>
      <c r="AG226" s="2">
        <f>IFERROR(INDEX('BEF（拡大係数）'!$A$4:$AO$154,MATCH(【入力】吸収量・排出量算定シート!$H226,'BEF（拡大係数）'!$A$4:$A$154,0),MATCH($G226,'BEF（拡大係数）'!$A$4:$AO$4,0)),0)</f>
        <v>0</v>
      </c>
      <c r="AH226" s="2">
        <f>IFERROR(INDEX('BEF（拡大係数）'!$A$4:$AO$154,MATCH(【入力】吸収量・排出量算定シート!$H226,'BEF（拡大係数）'!$A$4:$A$154,0),MATCH($G226,'BEF（拡大係数）'!$A$4:$AO$4,0)),0)</f>
        <v>0</v>
      </c>
      <c r="AI226" s="2">
        <f>IFERROR(INDEX('BEF（拡大係数）'!$A$4:$AO$154,MATCH(【入力】吸収量・排出量算定シート!$H226,'BEF（拡大係数）'!$A$4:$A$154,0),MATCH($G226,'BEF（拡大係数）'!$A$4:$AO$4,0)),0)</f>
        <v>0</v>
      </c>
      <c r="AJ226" s="2">
        <f>IFERROR(INDEX('BEF（拡大係数）'!$A$4:$AO$154,MATCH(【入力】吸収量・排出量算定シート!$H226,'BEF（拡大係数）'!$A$4:$A$154,0),MATCH($G226,'BEF（拡大係数）'!$A$4:$AO$4,0)),0)</f>
        <v>0</v>
      </c>
      <c r="AK226" s="2">
        <f>IFERROR(INDEX('BEF（拡大係数）'!$A$4:$AO$154,MATCH(【入力】吸収量・排出量算定シート!$H226,'BEF（拡大係数）'!$A$4:$A$154,0),MATCH($G226,'BEF（拡大係数）'!$A$4:$AO$4,0)),0)</f>
        <v>0</v>
      </c>
      <c r="AL226" s="2">
        <f>IFERROR(INDEX('BEF（拡大係数）'!$A$4:$AO$154,MATCH(【入力】吸収量・排出量算定シート!$H226,'BEF（拡大係数）'!$A$4:$A$154,0),MATCH($G226,'BEF（拡大係数）'!$A$4:$AO$4,0)),0)</f>
        <v>0</v>
      </c>
      <c r="AM226" s="2">
        <f>IFERROR(INDEX('BEF（拡大係数）'!$A$4:$AO$154,MATCH(【入力】吸収量・排出量算定シート!$H226,'BEF（拡大係数）'!$A$4:$A$154,0),MATCH($G226,'BEF（拡大係数）'!$A$4:$AO$4,0)),0)</f>
        <v>0</v>
      </c>
      <c r="AN226" s="2">
        <f>IFERROR(INDEX('BEF（拡大係数）'!$A$4:$AO$154,MATCH(【入力】吸収量・排出量算定シート!$H226,'BEF（拡大係数）'!$A$4:$A$154,0),MATCH($G226,'BEF（拡大係数）'!$A$4:$AO$4,0)),0)</f>
        <v>0</v>
      </c>
      <c r="AO226" s="2">
        <f>IFERROR(INDEX('BEF（拡大係数）'!$A$4:$AO$154,MATCH(【入力】吸収量・排出量算定シート!$H226,'BEF（拡大係数）'!$A$4:$A$154,0),MATCH($G226,'BEF（拡大係数）'!$A$4:$AO$4,0)),0)</f>
        <v>0</v>
      </c>
      <c r="AP226" s="2">
        <f>IFERROR(INDEX('BEF（拡大係数）'!$A$4:$AO$154,MATCH(【入力】吸収量・排出量算定シート!$H226,'BEF（拡大係数）'!$A$4:$A$154,0),MATCH($G226,'BEF（拡大係数）'!$A$4:$AO$4,0)),0)</f>
        <v>0</v>
      </c>
      <c r="AQ226" s="2">
        <f>IFERROR(INDEX('BEF（拡大係数）'!$A$4:$AO$154,MATCH(【入力】吸収量・排出量算定シート!$H226,'BEF（拡大係数）'!$A$4:$A$154,0),MATCH($G226,'BEF（拡大係数）'!$A$4:$AO$4,0)),0)</f>
        <v>0</v>
      </c>
      <c r="AR226" s="2">
        <f>IFERROR(INDEX('BEF（拡大係数）'!$A$4:$AO$154,MATCH(【入力】吸収量・排出量算定シート!$H226,'BEF（拡大係数）'!$A$4:$A$154,0),MATCH($G226,'BEF（拡大係数）'!$A$4:$AO$4,0)),0)</f>
        <v>0</v>
      </c>
      <c r="AS226" s="2">
        <f>IFERROR(INDEX('BEF（拡大係数）'!$A$4:$AO$154,MATCH(【入力】吸収量・排出量算定シート!$H226,'BEF（拡大係数）'!$A$4:$A$154,0),MATCH($G226,'BEF（拡大係数）'!$A$4:$AO$4,0)),0)</f>
        <v>0</v>
      </c>
      <c r="AT226" s="2">
        <f>IFERROR(INDEX('BEF（拡大係数）'!$A$4:$AO$154,MATCH(【入力】吸収量・排出量算定シート!$H226,'BEF（拡大係数）'!$A$4:$A$154,0),MATCH($G226,'BEF（拡大係数）'!$A$4:$AO$4,0)),0)</f>
        <v>0</v>
      </c>
      <c r="AU226" s="2">
        <f>IFERROR(VLOOKUP($G226,パラメータ_オリジナル!$B$6:$G$45,4,FALSE),0)</f>
        <v>0</v>
      </c>
      <c r="AV226" s="2">
        <f>IFERROR(VLOOKUP($G226,パラメータ_オリジナル!$B$6:$G$45,5,FALSE),0)</f>
        <v>0</v>
      </c>
      <c r="AW226" s="2">
        <f>IFERROR(VLOOKUP($G226,パラメータ_オリジナル!$B$6:$G$45,6,FALSE),0)</f>
        <v>0</v>
      </c>
      <c r="AX226" s="125">
        <f t="shared" si="318"/>
        <v>0</v>
      </c>
      <c r="AY226" s="125">
        <f t="shared" si="319"/>
        <v>0</v>
      </c>
      <c r="AZ226" s="125">
        <f t="shared" si="320"/>
        <v>0</v>
      </c>
      <c r="BA226" s="125">
        <f t="shared" si="321"/>
        <v>0</v>
      </c>
      <c r="BB226" s="125">
        <f t="shared" si="322"/>
        <v>0</v>
      </c>
      <c r="BC226" s="125">
        <f t="shared" si="323"/>
        <v>0</v>
      </c>
      <c r="BD226" s="125">
        <f t="shared" si="324"/>
        <v>0</v>
      </c>
      <c r="BE226" s="125">
        <f t="shared" si="325"/>
        <v>0</v>
      </c>
      <c r="BF226" s="125">
        <f t="shared" si="326"/>
        <v>0</v>
      </c>
      <c r="BG226" s="125">
        <f t="shared" si="327"/>
        <v>0</v>
      </c>
      <c r="BH226" s="125">
        <f t="shared" si="328"/>
        <v>0</v>
      </c>
      <c r="BI226" s="125">
        <f t="shared" si="329"/>
        <v>0</v>
      </c>
      <c r="BJ226" s="125">
        <f t="shared" si="330"/>
        <v>0</v>
      </c>
      <c r="BK226" s="125">
        <f t="shared" si="331"/>
        <v>0</v>
      </c>
      <c r="BL226" s="125">
        <f t="shared" si="332"/>
        <v>0</v>
      </c>
      <c r="BM226" s="125">
        <f t="shared" si="333"/>
        <v>0</v>
      </c>
      <c r="BN226" s="125">
        <f t="shared" si="334"/>
        <v>0</v>
      </c>
      <c r="BO226" s="125">
        <f t="shared" si="335"/>
        <v>0</v>
      </c>
      <c r="BP226" s="125">
        <f t="shared" si="336"/>
        <v>0</v>
      </c>
      <c r="BQ226" s="125">
        <f t="shared" si="337"/>
        <v>0</v>
      </c>
      <c r="BR226" s="125">
        <f t="shared" si="338"/>
        <v>0</v>
      </c>
      <c r="BS226" s="125">
        <f t="shared" si="339"/>
        <v>0</v>
      </c>
      <c r="BT226" s="125">
        <f t="shared" si="340"/>
        <v>0</v>
      </c>
      <c r="BU226" s="125">
        <f t="shared" si="341"/>
        <v>0</v>
      </c>
      <c r="BV226" s="125">
        <f t="shared" si="342"/>
        <v>0</v>
      </c>
      <c r="BW226" s="125">
        <f t="shared" si="343"/>
        <v>0</v>
      </c>
      <c r="BX226" s="125">
        <f t="shared" si="344"/>
        <v>0</v>
      </c>
      <c r="BY226" s="125">
        <f t="shared" si="345"/>
        <v>0</v>
      </c>
      <c r="BZ226" s="125">
        <f t="shared" si="346"/>
        <v>0</v>
      </c>
      <c r="CA226" s="125">
        <f t="shared" si="347"/>
        <v>0</v>
      </c>
      <c r="CB226" s="125">
        <f t="shared" si="348"/>
        <v>0</v>
      </c>
      <c r="CC226" s="125">
        <f t="shared" si="349"/>
        <v>0</v>
      </c>
      <c r="CD226" s="125">
        <f t="shared" si="350"/>
        <v>0</v>
      </c>
      <c r="CE226" s="125">
        <f t="shared" si="351"/>
        <v>0</v>
      </c>
      <c r="CF226" s="2">
        <f>IFERROR(IF($F226="地位Ⅰ",INDEX(幹材積成長量!$I$7:$K$148,MATCH((【入力】吸収量・排出量算定シート!$H226+(【入力】吸収量・排出量算定シート!CF$17-【入力】吸収量・排出量算定シート!$CF$17)),幹材積成長量!$I$7:$I$148,0),MATCH(【入力】吸収量・排出量算定シート!$G226,幹材積成長量!$I$7:$K$7,0)),IF($F226="地位Ⅲ",INDEX(幹材積成長量!$O$7:$Q$148,MATCH((【入力】吸収量・排出量算定シート!$H226+(【入力】吸収量・排出量算定シート!CF$17-【入力】吸収量・排出量算定シート!$CF$17)),幹材積成長量!$O$7:$O$148,0),MATCH(【入力】吸収量・排出量算定シート!$G226,幹材積成長量!$O$7:$Q$7,0)),INDEX(幹材積成長量!$L$7:$N$148,MATCH((【入力】吸収量・排出量算定シート!$H226+(【入力】吸収量・排出量算定シート!CF$17-【入力】吸収量・排出量算定シート!$CF$17)),幹材積成長量!$L$7:$L$148,0),MATCH(【入力】吸収量・排出量算定シート!$G226,幹材積成長量!$L$7:$N$7,0)))),0)</f>
        <v>0</v>
      </c>
      <c r="CG226" s="2">
        <f>IFERROR(IF($F226="地位Ⅰ",INDEX(幹材積成長量!$I$7:$K$148,MATCH((【入力】吸収量・排出量算定シート!$H226+(【入力】吸収量・排出量算定シート!CG$17-【入力】吸収量・排出量算定シート!$CF$17)),幹材積成長量!$I$7:$I$148,0),MATCH(【入力】吸収量・排出量算定シート!$G226,幹材積成長量!$I$7:$K$7,0)),IF($F226="地位Ⅲ",INDEX(幹材積成長量!$O$7:$Q$148,MATCH((【入力】吸収量・排出量算定シート!$H226+(【入力】吸収量・排出量算定シート!CG$17-【入力】吸収量・排出量算定シート!$CF$17)),幹材積成長量!$O$7:$O$148,0),MATCH(【入力】吸収量・排出量算定シート!$G226,幹材積成長量!$O$7:$Q$7,0)),INDEX(幹材積成長量!$L$7:$N$148,MATCH((【入力】吸収量・排出量算定シート!$H226+(【入力】吸収量・排出量算定シート!CG$17-【入力】吸収量・排出量算定シート!$CF$17)),幹材積成長量!$L$7:$L$148,0),MATCH(【入力】吸収量・排出量算定シート!$G226,幹材積成長量!$L$7:$N$7,0)))),0)</f>
        <v>0</v>
      </c>
      <c r="CH226" s="2">
        <f>IFERROR(IF($F226="地位Ⅰ",INDEX(幹材積成長量!$I$7:$K$148,MATCH((【入力】吸収量・排出量算定シート!$H226+(【入力】吸収量・排出量算定シート!CH$17-【入力】吸収量・排出量算定シート!$CF$17)),幹材積成長量!$I$7:$I$148,0),MATCH(【入力】吸収量・排出量算定シート!$G226,幹材積成長量!$I$7:$K$7,0)),IF($F226="地位Ⅲ",INDEX(幹材積成長量!$O$7:$Q$148,MATCH((【入力】吸収量・排出量算定シート!$H226+(【入力】吸収量・排出量算定シート!CH$17-【入力】吸収量・排出量算定シート!$CF$17)),幹材積成長量!$O$7:$O$148,0),MATCH(【入力】吸収量・排出量算定シート!$G226,幹材積成長量!$O$7:$Q$7,0)),INDEX(幹材積成長量!$L$7:$N$148,MATCH((【入力】吸収量・排出量算定シート!$H226+(【入力】吸収量・排出量算定シート!CH$17-【入力】吸収量・排出量算定シート!$CF$17)),幹材積成長量!$L$7:$L$148,0),MATCH(【入力】吸収量・排出量算定シート!$G226,幹材積成長量!$L$7:$N$7,0)))),0)</f>
        <v>0</v>
      </c>
      <c r="CI226" s="2">
        <f>IFERROR(IF($F226="地位Ⅰ",INDEX(幹材積成長量!$I$7:$K$148,MATCH((【入力】吸収量・排出量算定シート!$H226+(【入力】吸収量・排出量算定シート!CI$17-【入力】吸収量・排出量算定シート!$CF$17)),幹材積成長量!$I$7:$I$148,0),MATCH(【入力】吸収量・排出量算定シート!$G226,幹材積成長量!$I$7:$K$7,0)),IF($F226="地位Ⅲ",INDEX(幹材積成長量!$O$7:$Q$148,MATCH((【入力】吸収量・排出量算定シート!$H226+(【入力】吸収量・排出量算定シート!CI$17-【入力】吸収量・排出量算定シート!$CF$17)),幹材積成長量!$O$7:$O$148,0),MATCH(【入力】吸収量・排出量算定シート!$G226,幹材積成長量!$O$7:$Q$7,0)),INDEX(幹材積成長量!$L$7:$N$148,MATCH((【入力】吸収量・排出量算定シート!$H226+(【入力】吸収量・排出量算定シート!CI$17-【入力】吸収量・排出量算定シート!$CF$17)),幹材積成長量!$L$7:$L$148,0),MATCH(【入力】吸収量・排出量算定シート!$G226,幹材積成長量!$L$7:$N$7,0)))),0)</f>
        <v>0</v>
      </c>
      <c r="CJ226" s="2">
        <f>IFERROR(IF($F226="地位Ⅰ",INDEX(幹材積成長量!$I$7:$K$148,MATCH((【入力】吸収量・排出量算定シート!$H226+(【入力】吸収量・排出量算定シート!CJ$17-【入力】吸収量・排出量算定シート!$CF$17)),幹材積成長量!$I$7:$I$148,0),MATCH(【入力】吸収量・排出量算定シート!$G226,幹材積成長量!$I$7:$K$7,0)),IF($F226="地位Ⅲ",INDEX(幹材積成長量!$O$7:$Q$148,MATCH((【入力】吸収量・排出量算定シート!$H226+(【入力】吸収量・排出量算定シート!CJ$17-【入力】吸収量・排出量算定シート!$CF$17)),幹材積成長量!$O$7:$O$148,0),MATCH(【入力】吸収量・排出量算定シート!$G226,幹材積成長量!$O$7:$Q$7,0)),INDEX(幹材積成長量!$L$7:$N$148,MATCH((【入力】吸収量・排出量算定シート!$H226+(【入力】吸収量・排出量算定シート!CJ$17-【入力】吸収量・排出量算定シート!$CF$17)),幹材積成長量!$L$7:$L$148,0),MATCH(【入力】吸収量・排出量算定シート!$G226,幹材積成長量!$L$7:$N$7,0)))),0)</f>
        <v>0</v>
      </c>
      <c r="CK226" s="2">
        <f>IFERROR(IF($F226="地位Ⅰ",INDEX(幹材積成長量!$I$7:$K$148,MATCH((【入力】吸収量・排出量算定シート!$H226+(【入力】吸収量・排出量算定シート!CK$17-【入力】吸収量・排出量算定シート!$CF$17)),幹材積成長量!$I$7:$I$148,0),MATCH(【入力】吸収量・排出量算定シート!$G226,幹材積成長量!$I$7:$K$7,0)),IF($F226="地位Ⅲ",INDEX(幹材積成長量!$O$7:$Q$148,MATCH((【入力】吸収量・排出量算定シート!$H226+(【入力】吸収量・排出量算定シート!CK$17-【入力】吸収量・排出量算定シート!$CF$17)),幹材積成長量!$O$7:$O$148,0),MATCH(【入力】吸収量・排出量算定シート!$G226,幹材積成長量!$O$7:$Q$7,0)),INDEX(幹材積成長量!$L$7:$N$148,MATCH((【入力】吸収量・排出量算定シート!$H226+(【入力】吸収量・排出量算定シート!CK$17-【入力】吸収量・排出量算定シート!$CF$17)),幹材積成長量!$L$7:$L$148,0),MATCH(【入力】吸収量・排出量算定シート!$G226,幹材積成長量!$L$7:$N$7,0)))),0)</f>
        <v>0</v>
      </c>
      <c r="CL226" s="2">
        <f>IFERROR(IF($F226="地位Ⅰ",INDEX(幹材積成長量!$I$7:$K$148,MATCH((【入力】吸収量・排出量算定シート!$H226+(【入力】吸収量・排出量算定シート!CL$17-【入力】吸収量・排出量算定シート!$CF$17)),幹材積成長量!$I$7:$I$148,0),MATCH(【入力】吸収量・排出量算定シート!$G226,幹材積成長量!$I$7:$K$7,0)),IF($F226="地位Ⅲ",INDEX(幹材積成長量!$O$7:$Q$148,MATCH((【入力】吸収量・排出量算定シート!$H226+(【入力】吸収量・排出量算定シート!CL$17-【入力】吸収量・排出量算定シート!$CF$17)),幹材積成長量!$O$7:$O$148,0),MATCH(【入力】吸収量・排出量算定シート!$G226,幹材積成長量!$O$7:$Q$7,0)),INDEX(幹材積成長量!$L$7:$N$148,MATCH((【入力】吸収量・排出量算定シート!$H226+(【入力】吸収量・排出量算定シート!CL$17-【入力】吸収量・排出量算定シート!$CF$17)),幹材積成長量!$L$7:$L$148,0),MATCH(【入力】吸収量・排出量算定シート!$G226,幹材積成長量!$L$7:$N$7,0)))),0)</f>
        <v>0</v>
      </c>
      <c r="CM226" s="2">
        <f>IFERROR(IF($F226="地位Ⅰ",INDEX(幹材積成長量!$I$7:$K$148,MATCH((【入力】吸収量・排出量算定シート!$H226+(【入力】吸収量・排出量算定シート!CM$17-【入力】吸収量・排出量算定シート!$CF$17)),幹材積成長量!$I$7:$I$148,0),MATCH(【入力】吸収量・排出量算定シート!$G226,幹材積成長量!$I$7:$K$7,0)),IF($F226="地位Ⅲ",INDEX(幹材積成長量!$O$7:$Q$148,MATCH((【入力】吸収量・排出量算定シート!$H226+(【入力】吸収量・排出量算定シート!CM$17-【入力】吸収量・排出量算定シート!$CF$17)),幹材積成長量!$O$7:$O$148,0),MATCH(【入力】吸収量・排出量算定シート!$G226,幹材積成長量!$O$7:$Q$7,0)),INDEX(幹材積成長量!$L$7:$N$148,MATCH((【入力】吸収量・排出量算定シート!$H226+(【入力】吸収量・排出量算定シート!CM$17-【入力】吸収量・排出量算定シート!$CF$17)),幹材積成長量!$L$7:$L$148,0),MATCH(【入力】吸収量・排出量算定シート!$G226,幹材積成長量!$L$7:$N$7,0)))),0)</f>
        <v>0</v>
      </c>
      <c r="CN226" s="2">
        <f>IFERROR(IF($F226="地位Ⅰ",INDEX(幹材積成長量!$I$7:$K$148,MATCH((【入力】吸収量・排出量算定シート!$H226+(【入力】吸収量・排出量算定シート!CN$17-【入力】吸収量・排出量算定シート!$CF$17)),幹材積成長量!$I$7:$I$148,0),MATCH(【入力】吸収量・排出量算定シート!$G226,幹材積成長量!$I$7:$K$7,0)),IF($F226="地位Ⅲ",INDEX(幹材積成長量!$O$7:$Q$148,MATCH((【入力】吸収量・排出量算定シート!$H226+(【入力】吸収量・排出量算定シート!CN$17-【入力】吸収量・排出量算定シート!$CF$17)),幹材積成長量!$O$7:$O$148,0),MATCH(【入力】吸収量・排出量算定シート!$G226,幹材積成長量!$O$7:$Q$7,0)),INDEX(幹材積成長量!$L$7:$N$148,MATCH((【入力】吸収量・排出量算定シート!$H226+(【入力】吸収量・排出量算定シート!CN$17-【入力】吸収量・排出量算定シート!$CF$17)),幹材積成長量!$L$7:$L$148,0),MATCH(【入力】吸収量・排出量算定シート!$G226,幹材積成長量!$L$7:$N$7,0)))),0)</f>
        <v>0</v>
      </c>
      <c r="CO226" s="2">
        <f>IFERROR(IF($F226="地位Ⅰ",INDEX(幹材積成長量!$I$7:$K$148,MATCH((【入力】吸収量・排出量算定シート!$H226+(【入力】吸収量・排出量算定シート!CO$17-【入力】吸収量・排出量算定シート!$CF$17)),幹材積成長量!$I$7:$I$148,0),MATCH(【入力】吸収量・排出量算定シート!$G226,幹材積成長量!$I$7:$K$7,0)),IF($F226="地位Ⅲ",INDEX(幹材積成長量!$O$7:$Q$148,MATCH((【入力】吸収量・排出量算定シート!$H226+(【入力】吸収量・排出量算定シート!CO$17-【入力】吸収量・排出量算定シート!$CF$17)),幹材積成長量!$O$7:$O$148,0),MATCH(【入力】吸収量・排出量算定シート!$G226,幹材積成長量!$O$7:$Q$7,0)),INDEX(幹材積成長量!$L$7:$N$148,MATCH((【入力】吸収量・排出量算定シート!$H226+(【入力】吸収量・排出量算定シート!CO$17-【入力】吸収量・排出量算定シート!$CF$17)),幹材積成長量!$L$7:$L$148,0),MATCH(【入力】吸収量・排出量算定シート!$G226,幹材積成長量!$L$7:$N$7,0)))),0)</f>
        <v>0</v>
      </c>
      <c r="CP226" s="2">
        <f>IFERROR(IF($F226="地位Ⅰ",INDEX(幹材積成長量!$I$7:$K$148,MATCH((【入力】吸収量・排出量算定シート!$H226+(【入力】吸収量・排出量算定シート!CP$17-【入力】吸収量・排出量算定シート!$CF$17)),幹材積成長量!$I$7:$I$148,0),MATCH(【入力】吸収量・排出量算定シート!$G226,幹材積成長量!$I$7:$K$7,0)),IF($F226="地位Ⅲ",INDEX(幹材積成長量!$O$7:$Q$148,MATCH((【入力】吸収量・排出量算定シート!$H226+(【入力】吸収量・排出量算定シート!CP$17-【入力】吸収量・排出量算定シート!$CF$17)),幹材積成長量!$O$7:$O$148,0),MATCH(【入力】吸収量・排出量算定シート!$G226,幹材積成長量!$O$7:$Q$7,0)),INDEX(幹材積成長量!$L$7:$N$148,MATCH((【入力】吸収量・排出量算定シート!$H226+(【入力】吸収量・排出量算定シート!CP$17-【入力】吸収量・排出量算定シート!$CF$17)),幹材積成長量!$L$7:$L$148,0),MATCH(【入力】吸収量・排出量算定シート!$G226,幹材積成長量!$L$7:$N$7,0)))),0)</f>
        <v>0</v>
      </c>
      <c r="CQ226" s="2">
        <f>IFERROR(IF($F226="地位Ⅰ",INDEX(幹材積成長量!$I$7:$K$148,MATCH((【入力】吸収量・排出量算定シート!$H226+(【入力】吸収量・排出量算定シート!CQ$17-【入力】吸収量・排出量算定シート!$CF$17)),幹材積成長量!$I$7:$I$148,0),MATCH(【入力】吸収量・排出量算定シート!$G226,幹材積成長量!$I$7:$K$7,0)),IF($F226="地位Ⅲ",INDEX(幹材積成長量!$O$7:$Q$148,MATCH((【入力】吸収量・排出量算定シート!$H226+(【入力】吸収量・排出量算定シート!CQ$17-【入力】吸収量・排出量算定シート!$CF$17)),幹材積成長量!$O$7:$O$148,0),MATCH(【入力】吸収量・排出量算定シート!$G226,幹材積成長量!$O$7:$Q$7,0)),INDEX(幹材積成長量!$L$7:$N$148,MATCH((【入力】吸収量・排出量算定シート!$H226+(【入力】吸収量・排出量算定シート!CQ$17-【入力】吸収量・排出量算定シート!$CF$17)),幹材積成長量!$L$7:$L$148,0),MATCH(【入力】吸収量・排出量算定シート!$G226,幹材積成長量!$L$7:$N$7,0)))),0)</f>
        <v>0</v>
      </c>
      <c r="CR226" s="2">
        <f>IFERROR(IF($F226="地位Ⅰ",INDEX(幹材積成長量!$I$7:$K$148,MATCH((【入力】吸収量・排出量算定シート!$H226+(【入力】吸収量・排出量算定シート!CR$17-【入力】吸収量・排出量算定シート!$CF$17)),幹材積成長量!$I$7:$I$148,0),MATCH(【入力】吸収量・排出量算定シート!$G226,幹材積成長量!$I$7:$K$7,0)),IF($F226="地位Ⅲ",INDEX(幹材積成長量!$O$7:$Q$148,MATCH((【入力】吸収量・排出量算定シート!$H226+(【入力】吸収量・排出量算定シート!CR$17-【入力】吸収量・排出量算定シート!$CF$17)),幹材積成長量!$O$7:$O$148,0),MATCH(【入力】吸収量・排出量算定シート!$G226,幹材積成長量!$O$7:$Q$7,0)),INDEX(幹材積成長量!$L$7:$N$148,MATCH((【入力】吸収量・排出量算定シート!$H226+(【入力】吸収量・排出量算定シート!CR$17-【入力】吸収量・排出量算定シート!$CF$17)),幹材積成長量!$L$7:$L$148,0),MATCH(【入力】吸収量・排出量算定シート!$G226,幹材積成長量!$L$7:$N$7,0)))),0)</f>
        <v>0</v>
      </c>
      <c r="CS226" s="2">
        <f>IFERROR(IF($F226="地位Ⅰ",INDEX(幹材積成長量!$I$7:$K$148,MATCH((【入力】吸収量・排出量算定シート!$H226+(【入力】吸収量・排出量算定シート!CS$17-【入力】吸収量・排出量算定シート!$CF$17)),幹材積成長量!$I$7:$I$148,0),MATCH(【入力】吸収量・排出量算定シート!$G226,幹材積成長量!$I$7:$K$7,0)),IF($F226="地位Ⅲ",INDEX(幹材積成長量!$O$7:$Q$148,MATCH((【入力】吸収量・排出量算定シート!$H226+(【入力】吸収量・排出量算定シート!CS$17-【入力】吸収量・排出量算定シート!$CF$17)),幹材積成長量!$O$7:$O$148,0),MATCH(【入力】吸収量・排出量算定シート!$G226,幹材積成長量!$O$7:$Q$7,0)),INDEX(幹材積成長量!$L$7:$N$148,MATCH((【入力】吸収量・排出量算定シート!$H226+(【入力】吸収量・排出量算定シート!CS$17-【入力】吸収量・排出量算定シート!$CF$17)),幹材積成長量!$L$7:$L$148,0),MATCH(【入力】吸収量・排出量算定シート!$G226,幹材積成長量!$L$7:$N$7,0)))),0)</f>
        <v>0</v>
      </c>
      <c r="CT226" s="2">
        <f>IFERROR(IF($F226="地位Ⅰ",INDEX(幹材積成長量!$I$7:$K$148,MATCH((【入力】吸収量・排出量算定シート!$H226+(【入力】吸収量・排出量算定シート!CT$17-【入力】吸収量・排出量算定シート!$CF$17)),幹材積成長量!$I$7:$I$148,0),MATCH(【入力】吸収量・排出量算定シート!$G226,幹材積成長量!$I$7:$K$7,0)),IF($F226="地位Ⅲ",INDEX(幹材積成長量!$O$7:$Q$148,MATCH((【入力】吸収量・排出量算定シート!$H226+(【入力】吸収量・排出量算定シート!CT$17-【入力】吸収量・排出量算定シート!$CF$17)),幹材積成長量!$O$7:$O$148,0),MATCH(【入力】吸収量・排出量算定シート!$G226,幹材積成長量!$O$7:$Q$7,0)),INDEX(幹材積成長量!$L$7:$N$148,MATCH((【入力】吸収量・排出量算定シート!$H226+(【入力】吸収量・排出量算定シート!CT$17-【入力】吸収量・排出量算定シート!$CF$17)),幹材積成長量!$L$7:$L$148,0),MATCH(【入力】吸収量・排出量算定シート!$G226,幹材積成長量!$L$7:$N$7,0)))),0)</f>
        <v>0</v>
      </c>
      <c r="CU226" s="2">
        <f>IFERROR(IF($F226="地位Ⅰ",INDEX(幹材積成長量!$I$7:$K$148,MATCH((【入力】吸収量・排出量算定シート!$H226+(【入力】吸収量・排出量算定シート!CU$17-【入力】吸収量・排出量算定シート!$CF$17)),幹材積成長量!$I$7:$I$148,0),MATCH(【入力】吸収量・排出量算定シート!$G226,幹材積成長量!$I$7:$K$7,0)),IF($F226="地位Ⅲ",INDEX(幹材積成長量!$O$7:$Q$148,MATCH((【入力】吸収量・排出量算定シート!$H226+(【入力】吸収量・排出量算定シート!CU$17-【入力】吸収量・排出量算定シート!$CF$17)),幹材積成長量!$O$7:$O$148,0),MATCH(【入力】吸収量・排出量算定シート!$G226,幹材積成長量!$O$7:$Q$7,0)),INDEX(幹材積成長量!$L$7:$N$148,MATCH((【入力】吸収量・排出量算定シート!$H226+(【入力】吸収量・排出量算定シート!CU$17-【入力】吸収量・排出量算定シート!$CF$17)),幹材積成長量!$L$7:$L$148,0),MATCH(【入力】吸収量・排出量算定シート!$G226,幹材積成長量!$L$7:$N$7,0)))),0)</f>
        <v>0</v>
      </c>
      <c r="CV226" s="2">
        <f>IFERROR(IF($F226="地位Ⅰ",INDEX(幹材積成長量!$I$7:$K$148,MATCH((【入力】吸収量・排出量算定シート!$H226+(【入力】吸収量・排出量算定シート!CV$17-【入力】吸収量・排出量算定シート!$CF$17)),幹材積成長量!$I$7:$I$148,0),MATCH(【入力】吸収量・排出量算定シート!$G226,幹材積成長量!$I$7:$K$7,0)),IF($F226="地位Ⅲ",INDEX(幹材積成長量!$O$7:$Q$148,MATCH((【入力】吸収量・排出量算定シート!$H226+(【入力】吸収量・排出量算定シート!CV$17-【入力】吸収量・排出量算定シート!$CF$17)),幹材積成長量!$O$7:$O$148,0),MATCH(【入力】吸収量・排出量算定シート!$G226,幹材積成長量!$O$7:$Q$7,0)),INDEX(幹材積成長量!$L$7:$N$148,MATCH((【入力】吸収量・排出量算定シート!$H226+(【入力】吸収量・排出量算定シート!CV$17-【入力】吸収量・排出量算定シート!$CF$17)),幹材積成長量!$L$7:$L$148,0),MATCH(【入力】吸収量・排出量算定シート!$G226,幹材積成長量!$L$7:$N$7,0)))),0)</f>
        <v>0</v>
      </c>
      <c r="CW226" s="2">
        <f t="shared" si="352"/>
        <v>0</v>
      </c>
      <c r="CX226" s="2">
        <f t="shared" si="353"/>
        <v>0</v>
      </c>
      <c r="CY226" s="2">
        <f t="shared" si="354"/>
        <v>0</v>
      </c>
      <c r="CZ226" s="2">
        <f t="shared" si="355"/>
        <v>0</v>
      </c>
      <c r="DA226" s="2">
        <f t="shared" si="356"/>
        <v>0</v>
      </c>
      <c r="DB226" s="2">
        <f t="shared" si="357"/>
        <v>0</v>
      </c>
      <c r="DC226" s="2">
        <f t="shared" si="358"/>
        <v>0</v>
      </c>
      <c r="DD226" s="2">
        <f t="shared" si="359"/>
        <v>0</v>
      </c>
      <c r="DE226" s="2">
        <f t="shared" si="360"/>
        <v>0</v>
      </c>
      <c r="DF226" s="2">
        <f t="shared" si="361"/>
        <v>0</v>
      </c>
      <c r="DG226" s="2">
        <f t="shared" si="362"/>
        <v>0</v>
      </c>
      <c r="DH226" s="2">
        <f t="shared" si="363"/>
        <v>0</v>
      </c>
      <c r="DI226" s="2">
        <f t="shared" si="364"/>
        <v>0</v>
      </c>
      <c r="DJ226" s="2">
        <f t="shared" si="365"/>
        <v>0</v>
      </c>
      <c r="DK226" s="2">
        <f t="shared" si="366"/>
        <v>0</v>
      </c>
      <c r="DL226" s="2">
        <f t="shared" si="367"/>
        <v>0</v>
      </c>
      <c r="DM226" s="2">
        <f t="shared" si="368"/>
        <v>0</v>
      </c>
      <c r="DN226" s="187">
        <f>IFERROR(IF($F226="地位Ⅰ",INDEX(幹材積成長量!$AE$7:$AG$14,8,MATCH(【入力】吸収量・排出量算定シート!$G226,幹材積成長量!$AE$7:$AG$7,0)),IF($F226="地位Ⅲ",INDEX(幹材積成長量!$AK$7:$AM$14,8,MATCH(【入力】吸収量・排出量算定シート!$G226,幹材積成長量!$AK$7:$AM$7,0)),INDEX(幹材積成長量!$AH$7:$AJ$14,8,MATCH(【入力】吸収量・排出量算定シート!$G226,幹材積成長量!$AH$7:$AJ$7,0)))),0)</f>
        <v>0</v>
      </c>
      <c r="DO226" s="187">
        <f>IFERROR(IF($F226="地位Ⅰ",INDEX(幹材積成長量!$AE$7:$AG$14,8,MATCH(【入力】吸収量・排出量算定シート!$G226,幹材積成長量!$AE$7:$AG$7,0)),IF($F226="地位Ⅲ",INDEX(幹材積成長量!$AK$7:$AM$14,8,MATCH(【入力】吸収量・排出量算定シート!$G226,幹材積成長量!$AK$7:$AM$7,0)),INDEX(幹材積成長量!$AH$7:$AJ$14,8,MATCH(【入力】吸収量・排出量算定シート!$G226,幹材積成長量!$AH$7:$AJ$7,0)))),0)</f>
        <v>0</v>
      </c>
      <c r="DP226" s="187">
        <f>IFERROR(IF($F226="地位Ⅰ",INDEX(幹材積成長量!$AE$7:$AG$14,8,MATCH(【入力】吸収量・排出量算定シート!$G226,幹材積成長量!$AE$7:$AG$7,0)),IF($F226="地位Ⅲ",INDEX(幹材積成長量!$AK$7:$AM$14,8,MATCH(【入力】吸収量・排出量算定シート!$G226,幹材積成長量!$AK$7:$AM$7,0)),INDEX(幹材積成長量!$AH$7:$AJ$14,8,MATCH(【入力】吸収量・排出量算定シート!$G226,幹材積成長量!$AH$7:$AJ$7,0)))),0)</f>
        <v>0</v>
      </c>
      <c r="DQ226" s="187">
        <f>IFERROR(IF($F226="地位Ⅰ",INDEX(幹材積成長量!$AE$7:$AG$14,8,MATCH(【入力】吸収量・排出量算定シート!$G226,幹材積成長量!$AE$7:$AG$7,0)),IF($F226="地位Ⅲ",INDEX(幹材積成長量!$AK$7:$AM$14,8,MATCH(【入力】吸収量・排出量算定シート!$G226,幹材積成長量!$AK$7:$AM$7,0)),INDEX(幹材積成長量!$AH$7:$AJ$14,8,MATCH(【入力】吸収量・排出量算定シート!$G226,幹材積成長量!$AH$7:$AJ$7,0)))),0)</f>
        <v>0</v>
      </c>
      <c r="DR226" s="187">
        <f>IFERROR(IF($F226="地位Ⅰ",INDEX(幹材積成長量!$AE$7:$AG$14,8,MATCH(【入力】吸収量・排出量算定シート!$G226,幹材積成長量!$AE$7:$AG$7,0)),IF($F226="地位Ⅲ",INDEX(幹材積成長量!$AK$7:$AM$14,8,MATCH(【入力】吸収量・排出量算定シート!$G226,幹材積成長量!$AK$7:$AM$7,0)),INDEX(幹材積成長量!$AH$7:$AJ$14,8,MATCH(【入力】吸収量・排出量算定シート!$G226,幹材積成長量!$AH$7:$AJ$7,0)))),0)</f>
        <v>0</v>
      </c>
      <c r="DS226" s="187">
        <f>IFERROR(IF($F226="地位Ⅰ",INDEX(幹材積成長量!$AE$7:$AG$14,8,MATCH(【入力】吸収量・排出量算定シート!$G226,幹材積成長量!$AE$7:$AG$7,0)),IF($F226="地位Ⅲ",INDEX(幹材積成長量!$AK$7:$AM$14,8,MATCH(【入力】吸収量・排出量算定シート!$G226,幹材積成長量!$AK$7:$AM$7,0)),INDEX(幹材積成長量!$AH$7:$AJ$14,8,MATCH(【入力】吸収量・排出量算定シート!$G226,幹材積成長量!$AH$7:$AJ$7,0)))),0)</f>
        <v>0</v>
      </c>
      <c r="DT226" s="187">
        <f>IFERROR(IF($F226="地位Ⅰ",INDEX(幹材積成長量!$AE$7:$AG$14,8,MATCH(【入力】吸収量・排出量算定シート!$G226,幹材積成長量!$AE$7:$AG$7,0)),IF($F226="地位Ⅲ",INDEX(幹材積成長量!$AK$7:$AM$14,8,MATCH(【入力】吸収量・排出量算定シート!$G226,幹材積成長量!$AK$7:$AM$7,0)),INDEX(幹材積成長量!$AH$7:$AJ$14,8,MATCH(【入力】吸収量・排出量算定シート!$G226,幹材積成長量!$AH$7:$AJ$7,0)))),0)</f>
        <v>0</v>
      </c>
      <c r="DU226" s="187">
        <f>IFERROR(IF($F226="地位Ⅰ",INDEX(幹材積成長量!$AE$7:$AG$14,8,MATCH(【入力】吸収量・排出量算定シート!$G226,幹材積成長量!$AE$7:$AG$7,0)),IF($F226="地位Ⅲ",INDEX(幹材積成長量!$AK$7:$AM$14,8,MATCH(【入力】吸収量・排出量算定シート!$G226,幹材積成長量!$AK$7:$AM$7,0)),INDEX(幹材積成長量!$AH$7:$AJ$14,8,MATCH(【入力】吸収量・排出量算定シート!$G226,幹材積成長量!$AH$7:$AJ$7,0)))),0)</f>
        <v>0</v>
      </c>
      <c r="DV226" s="187">
        <f>IFERROR(IF($F226="地位Ⅰ",INDEX(幹材積成長量!$AE$7:$AG$14,8,MATCH(【入力】吸収量・排出量算定シート!$G226,幹材積成長量!$AE$7:$AG$7,0)),IF($F226="地位Ⅲ",INDEX(幹材積成長量!$AK$7:$AM$14,8,MATCH(【入力】吸収量・排出量算定シート!$G226,幹材積成長量!$AK$7:$AM$7,0)),INDEX(幹材積成長量!$AH$7:$AJ$14,8,MATCH(【入力】吸収量・排出量算定シート!$G226,幹材積成長量!$AH$7:$AJ$7,0)))),0)</f>
        <v>0</v>
      </c>
      <c r="DW226" s="187">
        <f>IFERROR(IF($F226="地位Ⅰ",INDEX(幹材積成長量!$AE$7:$AG$14,8,MATCH(【入力】吸収量・排出量算定シート!$G226,幹材積成長量!$AE$7:$AG$7,0)),IF($F226="地位Ⅲ",INDEX(幹材積成長量!$AK$7:$AM$14,8,MATCH(【入力】吸収量・排出量算定シート!$G226,幹材積成長量!$AK$7:$AM$7,0)),INDEX(幹材積成長量!$AH$7:$AJ$14,8,MATCH(【入力】吸収量・排出量算定シート!$G226,幹材積成長量!$AH$7:$AJ$7,0)))),0)</f>
        <v>0</v>
      </c>
      <c r="DX226" s="187">
        <f>IFERROR(IF($F226="地位Ⅰ",INDEX(幹材積成長量!$AE$7:$AG$14,8,MATCH(【入力】吸収量・排出量算定シート!$G226,幹材積成長量!$AE$7:$AG$7,0)),IF($F226="地位Ⅲ",INDEX(幹材積成長量!$AK$7:$AM$14,8,MATCH(【入力】吸収量・排出量算定シート!$G226,幹材積成長量!$AK$7:$AM$7,0)),INDEX(幹材積成長量!$AH$7:$AJ$14,8,MATCH(【入力】吸収量・排出量算定シート!$G226,幹材積成長量!$AH$7:$AJ$7,0)))),0)</f>
        <v>0</v>
      </c>
      <c r="DY226" s="187">
        <f>IFERROR(IF($F226="地位Ⅰ",INDEX(幹材積成長量!$AE$7:$AG$14,8,MATCH(【入力】吸収量・排出量算定シート!$G226,幹材積成長量!$AE$7:$AG$7,0)),IF($F226="地位Ⅲ",INDEX(幹材積成長量!$AK$7:$AM$14,8,MATCH(【入力】吸収量・排出量算定シート!$G226,幹材積成長量!$AK$7:$AM$7,0)),INDEX(幹材積成長量!$AH$7:$AJ$14,8,MATCH(【入力】吸収量・排出量算定シート!$G226,幹材積成長量!$AH$7:$AJ$7,0)))),0)</f>
        <v>0</v>
      </c>
      <c r="DZ226" s="187">
        <f>IFERROR(IF($F226="地位Ⅰ",INDEX(幹材積成長量!$AE$7:$AG$14,8,MATCH(【入力】吸収量・排出量算定シート!$G226,幹材積成長量!$AE$7:$AG$7,0)),IF($F226="地位Ⅲ",INDEX(幹材積成長量!$AK$7:$AM$14,8,MATCH(【入力】吸収量・排出量算定シート!$G226,幹材積成長量!$AK$7:$AM$7,0)),INDEX(幹材積成長量!$AH$7:$AJ$14,8,MATCH(【入力】吸収量・排出量算定シート!$G226,幹材積成長量!$AH$7:$AJ$7,0)))),0)</f>
        <v>0</v>
      </c>
      <c r="EA226" s="187">
        <f>IFERROR(IF($F226="地位Ⅰ",INDEX(幹材積成長量!$AE$7:$AG$14,8,MATCH(【入力】吸収量・排出量算定シート!$G226,幹材積成長量!$AE$7:$AG$7,0)),IF($F226="地位Ⅲ",INDEX(幹材積成長量!$AK$7:$AM$14,8,MATCH(【入力】吸収量・排出量算定シート!$G226,幹材積成長量!$AK$7:$AM$7,0)),INDEX(幹材積成長量!$AH$7:$AJ$14,8,MATCH(【入力】吸収量・排出量算定シート!$G226,幹材積成長量!$AH$7:$AJ$7,0)))),0)</f>
        <v>0</v>
      </c>
      <c r="EB226" s="187">
        <f>IFERROR(IF($F226="地位Ⅰ",INDEX(幹材積成長量!$AE$7:$AG$14,8,MATCH(【入力】吸収量・排出量算定シート!$G226,幹材積成長量!$AE$7:$AG$7,0)),IF($F226="地位Ⅲ",INDEX(幹材積成長量!$AK$7:$AM$14,8,MATCH(【入力】吸収量・排出量算定シート!$G226,幹材積成長量!$AK$7:$AM$7,0)),INDEX(幹材積成長量!$AH$7:$AJ$14,8,MATCH(【入力】吸収量・排出量算定シート!$G226,幹材積成長量!$AH$7:$AJ$7,0)))),0)</f>
        <v>0</v>
      </c>
      <c r="EC226" s="187">
        <f>IFERROR(IF($F226="地位Ⅰ",INDEX(幹材積成長量!$AE$7:$AG$14,8,MATCH(【入力】吸収量・排出量算定シート!$G226,幹材積成長量!$AE$7:$AG$7,0)),IF($F226="地位Ⅲ",INDEX(幹材積成長量!$AK$7:$AM$14,8,MATCH(【入力】吸収量・排出量算定シート!$G226,幹材積成長量!$AK$7:$AM$7,0)),INDEX(幹材積成長量!$AH$7:$AJ$14,8,MATCH(【入力】吸収量・排出量算定シート!$G226,幹材積成長量!$AH$7:$AJ$7,0)))),0)</f>
        <v>0</v>
      </c>
      <c r="ED226" s="186">
        <f t="shared" si="369"/>
        <v>0</v>
      </c>
      <c r="EE226" s="186">
        <f t="shared" si="370"/>
        <v>0</v>
      </c>
      <c r="EF226" s="186">
        <f t="shared" si="371"/>
        <v>0</v>
      </c>
      <c r="EG226" s="186">
        <f t="shared" si="372"/>
        <v>0</v>
      </c>
      <c r="EH226" s="186">
        <f t="shared" si="373"/>
        <v>0</v>
      </c>
      <c r="EI226" s="186">
        <f t="shared" si="374"/>
        <v>0</v>
      </c>
      <c r="EJ226" s="186">
        <f t="shared" si="375"/>
        <v>0</v>
      </c>
      <c r="EK226" s="186">
        <f t="shared" si="376"/>
        <v>0</v>
      </c>
      <c r="EL226" s="186">
        <f t="shared" si="377"/>
        <v>0</v>
      </c>
      <c r="EM226" s="186">
        <f t="shared" si="378"/>
        <v>0</v>
      </c>
      <c r="EN226" s="186">
        <f t="shared" si="379"/>
        <v>0</v>
      </c>
      <c r="EO226" s="186">
        <f t="shared" si="380"/>
        <v>0</v>
      </c>
      <c r="EP226" s="186">
        <f t="shared" si="381"/>
        <v>0</v>
      </c>
      <c r="EQ226" s="186">
        <f t="shared" si="382"/>
        <v>0</v>
      </c>
      <c r="ER226" s="186">
        <f t="shared" si="383"/>
        <v>0</v>
      </c>
      <c r="ES226" s="186">
        <f t="shared" si="384"/>
        <v>0</v>
      </c>
      <c r="ET226" s="186">
        <f t="shared" si="385"/>
        <v>0</v>
      </c>
    </row>
    <row r="227" spans="2:150" x14ac:dyDescent="0.3">
      <c r="B227" s="3"/>
      <c r="C227" s="3"/>
      <c r="D227" s="3"/>
      <c r="E227" s="3"/>
      <c r="G227" s="217"/>
      <c r="J227" s="3"/>
      <c r="M227" s="187">
        <f>IFERROR(IF($F227="地位Ⅰ",INDEX(幹材積成長量!$S$7:$U$148,MATCH(【入力】吸収量・排出量算定シート!$H227+(M$17-$M$17),幹材積成長量!$S$7:$S$148,0),MATCH($G227,幹材積成長量!$S$7:$U$7,0)),IF($F227="地位Ⅲ",INDEX(幹材積成長量!$Y$7:$AA$148,MATCH(【入力】吸収量・排出量算定シート!$H227+(M$17-$M$17),幹材積成長量!$Y$7:$Y$148,0),MATCH($G227,幹材積成長量!$Y$7:$AA$7,0)),INDEX(幹材積成長量!$V$7:$X$148,MATCH(【入力】吸収量・排出量算定シート!$H227+(M$17-$M$17),幹材積成長量!$V$7:$V$148,0),MATCH($G227,幹材積成長量!$V$7:$X$7,0)))),0)</f>
        <v>0</v>
      </c>
      <c r="N227" s="187">
        <f>IFERROR(IF($F227="地位Ⅰ",INDEX(幹材積成長量!$S$7:$U$148,MATCH(【入力】吸収量・排出量算定シート!$H227+(N$17-$M$17),幹材積成長量!$S$7:$S$148,0),MATCH($G227,幹材積成長量!$S$7:$U$7,0)),IF($F227="地位Ⅲ",INDEX(幹材積成長量!$Y$7:$AA$148,MATCH(【入力】吸収量・排出量算定シート!$H227+(N$17-$M$17),幹材積成長量!$Y$7:$Y$148,0),MATCH($G227,幹材積成長量!$Y$7:$AA$7,0)),INDEX(幹材積成長量!$V$7:$X$148,MATCH(【入力】吸収量・排出量算定シート!$H227+(N$17-$M$17),幹材積成長量!$V$7:$V$148,0),MATCH($G227,幹材積成長量!$V$7:$X$7,0)))),0)</f>
        <v>0</v>
      </c>
      <c r="O227" s="187">
        <f>IFERROR(IF($F227="地位Ⅰ",INDEX(幹材積成長量!$S$7:$U$148,MATCH(【入力】吸収量・排出量算定シート!$H227+(O$17-$M$17),幹材積成長量!$S$7:$S$148,0),MATCH($G227,幹材積成長量!$S$7:$U$7,0)),IF($F227="地位Ⅲ",INDEX(幹材積成長量!$Y$7:$AA$148,MATCH(【入力】吸収量・排出量算定シート!$H227+(O$17-$M$17),幹材積成長量!$Y$7:$Y$148,0),MATCH($G227,幹材積成長量!$Y$7:$AA$7,0)),INDEX(幹材積成長量!$V$7:$X$148,MATCH(【入力】吸収量・排出量算定シート!$H227+(O$17-$M$17),幹材積成長量!$V$7:$V$148,0),MATCH($G227,幹材積成長量!$V$7:$X$7,0)))),0)</f>
        <v>0</v>
      </c>
      <c r="P227" s="187">
        <f>IFERROR(IF($F227="地位Ⅰ",INDEX(幹材積成長量!$S$7:$U$148,MATCH(【入力】吸収量・排出量算定シート!$H227+(P$17-$M$17),幹材積成長量!$S$7:$S$148,0),MATCH($G227,幹材積成長量!$S$7:$U$7,0)),IF($F227="地位Ⅲ",INDEX(幹材積成長量!$Y$7:$AA$148,MATCH(【入力】吸収量・排出量算定シート!$H227+(P$17-$M$17),幹材積成長量!$Y$7:$Y$148,0),MATCH($G227,幹材積成長量!$Y$7:$AA$7,0)),INDEX(幹材積成長量!$V$7:$X$148,MATCH(【入力】吸収量・排出量算定シート!$H227+(P$17-$M$17),幹材積成長量!$V$7:$V$148,0),MATCH($G227,幹材積成長量!$V$7:$X$7,0)))),0)</f>
        <v>0</v>
      </c>
      <c r="Q227" s="187">
        <f>IFERROR(IF($F227="地位Ⅰ",INDEX(幹材積成長量!$S$7:$U$148,MATCH(【入力】吸収量・排出量算定シート!$H227+(Q$17-$M$17),幹材積成長量!$S$7:$S$148,0),MATCH($G227,幹材積成長量!$S$7:$U$7,0)),IF($F227="地位Ⅲ",INDEX(幹材積成長量!$Y$7:$AA$148,MATCH(【入力】吸収量・排出量算定シート!$H227+(Q$17-$M$17),幹材積成長量!$Y$7:$Y$148,0),MATCH($G227,幹材積成長量!$Y$7:$AA$7,0)),INDEX(幹材積成長量!$V$7:$X$148,MATCH(【入力】吸収量・排出量算定シート!$H227+(Q$17-$M$17),幹材積成長量!$V$7:$V$148,0),MATCH($G227,幹材積成長量!$V$7:$X$7,0)))),0)</f>
        <v>0</v>
      </c>
      <c r="R227" s="187">
        <f>IFERROR(IF($F227="地位Ⅰ",INDEX(幹材積成長量!$S$7:$U$148,MATCH(【入力】吸収量・排出量算定シート!$H227+(R$17-$M$17),幹材積成長量!$S$7:$S$148,0),MATCH($G227,幹材積成長量!$S$7:$U$7,0)),IF($F227="地位Ⅲ",INDEX(幹材積成長量!$Y$7:$AA$148,MATCH(【入力】吸収量・排出量算定シート!$H227+(R$17-$M$17),幹材積成長量!$Y$7:$Y$148,0),MATCH($G227,幹材積成長量!$Y$7:$AA$7,0)),INDEX(幹材積成長量!$V$7:$X$148,MATCH(【入力】吸収量・排出量算定シート!$H227+(R$17-$M$17),幹材積成長量!$V$7:$V$148,0),MATCH($G227,幹材積成長量!$V$7:$X$7,0)))),0)</f>
        <v>0</v>
      </c>
      <c r="S227" s="187">
        <f>IFERROR(IF($F227="地位Ⅰ",INDEX(幹材積成長量!$S$7:$U$148,MATCH(【入力】吸収量・排出量算定シート!$H227+(S$17-$M$17),幹材積成長量!$S$7:$S$148,0),MATCH($G227,幹材積成長量!$S$7:$U$7,0)),IF($F227="地位Ⅲ",INDEX(幹材積成長量!$Y$7:$AA$148,MATCH(【入力】吸収量・排出量算定シート!$H227+(S$17-$M$17),幹材積成長量!$Y$7:$Y$148,0),MATCH($G227,幹材積成長量!$Y$7:$AA$7,0)),INDEX(幹材積成長量!$V$7:$X$148,MATCH(【入力】吸収量・排出量算定シート!$H227+(S$17-$M$17),幹材積成長量!$V$7:$V$148,0),MATCH($G227,幹材積成長量!$V$7:$X$7,0)))),0)</f>
        <v>0</v>
      </c>
      <c r="T227" s="187">
        <f>IFERROR(IF($F227="地位Ⅰ",INDEX(幹材積成長量!$S$7:$U$148,MATCH(【入力】吸収量・排出量算定シート!$H227+(T$17-$M$17),幹材積成長量!$S$7:$S$148,0),MATCH($G227,幹材積成長量!$S$7:$U$7,0)),IF($F227="地位Ⅲ",INDEX(幹材積成長量!$Y$7:$AA$148,MATCH(【入力】吸収量・排出量算定シート!$H227+(T$17-$M$17),幹材積成長量!$Y$7:$Y$148,0),MATCH($G227,幹材積成長量!$Y$7:$AA$7,0)),INDEX(幹材積成長量!$V$7:$X$148,MATCH(【入力】吸収量・排出量算定シート!$H227+(T$17-$M$17),幹材積成長量!$V$7:$V$148,0),MATCH($G227,幹材積成長量!$V$7:$X$7,0)))),0)</f>
        <v>0</v>
      </c>
      <c r="U227" s="187">
        <f>IFERROR(IF($F227="地位Ⅰ",INDEX(幹材積成長量!$S$7:$U$148,MATCH(【入力】吸収量・排出量算定シート!$H227+(U$17-$M$17),幹材積成長量!$S$7:$S$148,0),MATCH($G227,幹材積成長量!$S$7:$U$7,0)),IF($F227="地位Ⅲ",INDEX(幹材積成長量!$Y$7:$AA$148,MATCH(【入力】吸収量・排出量算定シート!$H227+(U$17-$M$17),幹材積成長量!$Y$7:$Y$148,0),MATCH($G227,幹材積成長量!$Y$7:$AA$7,0)),INDEX(幹材積成長量!$V$7:$X$148,MATCH(【入力】吸収量・排出量算定シート!$H227+(U$17-$M$17),幹材積成長量!$V$7:$V$148,0),MATCH($G227,幹材積成長量!$V$7:$X$7,0)))),0)</f>
        <v>0</v>
      </c>
      <c r="V227" s="187">
        <f>IFERROR(IF($F227="地位Ⅰ",INDEX(幹材積成長量!$S$7:$U$148,MATCH(【入力】吸収量・排出量算定シート!$H227+(V$17-$M$17),幹材積成長量!$S$7:$S$148,0),MATCH($G227,幹材積成長量!$S$7:$U$7,0)),IF($F227="地位Ⅲ",INDEX(幹材積成長量!$Y$7:$AA$148,MATCH(【入力】吸収量・排出量算定シート!$H227+(V$17-$M$17),幹材積成長量!$Y$7:$Y$148,0),MATCH($G227,幹材積成長量!$Y$7:$AA$7,0)),INDEX(幹材積成長量!$V$7:$X$148,MATCH(【入力】吸収量・排出量算定シート!$H227+(V$17-$M$17),幹材積成長量!$V$7:$V$148,0),MATCH($G227,幹材積成長量!$V$7:$X$7,0)))),0)</f>
        <v>0</v>
      </c>
      <c r="W227" s="187">
        <f>IFERROR(IF($F227="地位Ⅰ",INDEX(幹材積成長量!$S$7:$U$148,MATCH(【入力】吸収量・排出量算定シート!$H227+(W$17-$M$17),幹材積成長量!$S$7:$S$148,0),MATCH($G227,幹材積成長量!$S$7:$U$7,0)),IF($F227="地位Ⅲ",INDEX(幹材積成長量!$Y$7:$AA$148,MATCH(【入力】吸収量・排出量算定シート!$H227+(W$17-$M$17),幹材積成長量!$Y$7:$Y$148,0),MATCH($G227,幹材積成長量!$Y$7:$AA$7,0)),INDEX(幹材積成長量!$V$7:$X$148,MATCH(【入力】吸収量・排出量算定シート!$H227+(W$17-$M$17),幹材積成長量!$V$7:$V$148,0),MATCH($G227,幹材積成長量!$V$7:$X$7,0)))),0)</f>
        <v>0</v>
      </c>
      <c r="X227" s="187">
        <f>IFERROR(IF($F227="地位Ⅰ",INDEX(幹材積成長量!$S$7:$U$148,MATCH(【入力】吸収量・排出量算定シート!$H227+(X$17-$M$17),幹材積成長量!$S$7:$S$148,0),MATCH($G227,幹材積成長量!$S$7:$U$7,0)),IF($F227="地位Ⅲ",INDEX(幹材積成長量!$Y$7:$AA$148,MATCH(【入力】吸収量・排出量算定シート!$H227+(X$17-$M$17),幹材積成長量!$Y$7:$Y$148,0),MATCH($G227,幹材積成長量!$Y$7:$AA$7,0)),INDEX(幹材積成長量!$V$7:$X$148,MATCH(【入力】吸収量・排出量算定シート!$H227+(X$17-$M$17),幹材積成長量!$V$7:$V$148,0),MATCH($G227,幹材積成長量!$V$7:$X$7,0)))),0)</f>
        <v>0</v>
      </c>
      <c r="Y227" s="187">
        <f>IFERROR(IF($F227="地位Ⅰ",INDEX(幹材積成長量!$S$7:$U$148,MATCH(【入力】吸収量・排出量算定シート!$H227+(Y$17-$M$17),幹材積成長量!$S$7:$S$148,0),MATCH($G227,幹材積成長量!$S$7:$U$7,0)),IF($F227="地位Ⅲ",INDEX(幹材積成長量!$Y$7:$AA$148,MATCH(【入力】吸収量・排出量算定シート!$H227+(Y$17-$M$17),幹材積成長量!$Y$7:$Y$148,0),MATCH($G227,幹材積成長量!$Y$7:$AA$7,0)),INDEX(幹材積成長量!$V$7:$X$148,MATCH(【入力】吸収量・排出量算定シート!$H227+(Y$17-$M$17),幹材積成長量!$V$7:$V$148,0),MATCH($G227,幹材積成長量!$V$7:$X$7,0)))),0)</f>
        <v>0</v>
      </c>
      <c r="Z227" s="187">
        <f>IFERROR(IF($F227="地位Ⅰ",INDEX(幹材積成長量!$S$7:$U$148,MATCH(【入力】吸収量・排出量算定シート!$H227+(Z$17-$M$17),幹材積成長量!$S$7:$S$148,0),MATCH($G227,幹材積成長量!$S$7:$U$7,0)),IF($F227="地位Ⅲ",INDEX(幹材積成長量!$Y$7:$AA$148,MATCH(【入力】吸収量・排出量算定シート!$H227+(Z$17-$M$17),幹材積成長量!$Y$7:$Y$148,0),MATCH($G227,幹材積成長量!$Y$7:$AA$7,0)),INDEX(幹材積成長量!$V$7:$X$148,MATCH(【入力】吸収量・排出量算定シート!$H227+(Z$17-$M$17),幹材積成長量!$V$7:$V$148,0),MATCH($G227,幹材積成長量!$V$7:$X$7,0)))),0)</f>
        <v>0</v>
      </c>
      <c r="AA227" s="187">
        <f>IFERROR(IF($F227="地位Ⅰ",INDEX(幹材積成長量!$S$7:$U$148,MATCH(【入力】吸収量・排出量算定シート!$H227+(AA$17-$M$17),幹材積成長量!$S$7:$S$148,0),MATCH($G227,幹材積成長量!$S$7:$U$7,0)),IF($F227="地位Ⅲ",INDEX(幹材積成長量!$Y$7:$AA$148,MATCH(【入力】吸収量・排出量算定シート!$H227+(AA$17-$M$17),幹材積成長量!$Y$7:$Y$148,0),MATCH($G227,幹材積成長量!$Y$7:$AA$7,0)),INDEX(幹材積成長量!$V$7:$X$148,MATCH(【入力】吸収量・排出量算定シート!$H227+(AA$17-$M$17),幹材積成長量!$V$7:$V$148,0),MATCH($G227,幹材積成長量!$V$7:$X$7,0)))),0)</f>
        <v>0</v>
      </c>
      <c r="AB227" s="187">
        <f>IFERROR(IF($F227="地位Ⅰ",INDEX(幹材積成長量!$S$7:$U$148,MATCH(【入力】吸収量・排出量算定シート!$H227+(AB$17-$M$17),幹材積成長量!$S$7:$S$148,0),MATCH($G227,幹材積成長量!$S$7:$U$7,0)),IF($F227="地位Ⅲ",INDEX(幹材積成長量!$Y$7:$AA$148,MATCH(【入力】吸収量・排出量算定シート!$H227+(AB$17-$M$17),幹材積成長量!$Y$7:$Y$148,0),MATCH($G227,幹材積成長量!$Y$7:$AA$7,0)),INDEX(幹材積成長量!$V$7:$X$148,MATCH(【入力】吸収量・排出量算定シート!$H227+(AB$17-$M$17),幹材積成長量!$V$7:$V$148,0),MATCH($G227,幹材積成長量!$V$7:$X$7,0)))),0)</f>
        <v>0</v>
      </c>
      <c r="AC227" s="187">
        <f>IFERROR(IF($F227="地位Ⅰ",INDEX(幹材積成長量!$S$7:$U$148,MATCH(【入力】吸収量・排出量算定シート!$H227+(AC$17-$M$17),幹材積成長量!$S$7:$S$148,0),MATCH($G227,幹材積成長量!$S$7:$U$7,0)),IF($F227="地位Ⅲ",INDEX(幹材積成長量!$Y$7:$AA$148,MATCH(【入力】吸収量・排出量算定シート!$H227+(AC$17-$M$17),幹材積成長量!$Y$7:$Y$148,0),MATCH($G227,幹材積成長量!$Y$7:$AA$7,0)),INDEX(幹材積成長量!$V$7:$X$148,MATCH(【入力】吸収量・排出量算定シート!$H227+(AC$17-$M$17),幹材積成長量!$V$7:$V$148,0),MATCH($G227,幹材積成長量!$V$7:$X$7,0)))),0)</f>
        <v>0</v>
      </c>
      <c r="AD227" s="2">
        <f>IFERROR(INDEX('BEF（拡大係数）'!$A$4:$AO$154,MATCH(【入力】吸収量・排出量算定シート!$H227,'BEF（拡大係数）'!$A$4:$A$154,0),MATCH($G227,'BEF（拡大係数）'!$A$4:$AO$4,0)),0)</f>
        <v>0</v>
      </c>
      <c r="AE227" s="2">
        <f>IFERROR(INDEX('BEF（拡大係数）'!$A$4:$AO$154,MATCH(【入力】吸収量・排出量算定シート!$H227,'BEF（拡大係数）'!$A$4:$A$154,0),MATCH($G227,'BEF（拡大係数）'!$A$4:$AO$4,0)),0)</f>
        <v>0</v>
      </c>
      <c r="AF227" s="2">
        <f>IFERROR(INDEX('BEF（拡大係数）'!$A$4:$AO$154,MATCH(【入力】吸収量・排出量算定シート!$H227,'BEF（拡大係数）'!$A$4:$A$154,0),MATCH($G227,'BEF（拡大係数）'!$A$4:$AO$4,0)),0)</f>
        <v>0</v>
      </c>
      <c r="AG227" s="2">
        <f>IFERROR(INDEX('BEF（拡大係数）'!$A$4:$AO$154,MATCH(【入力】吸収量・排出量算定シート!$H227,'BEF（拡大係数）'!$A$4:$A$154,0),MATCH($G227,'BEF（拡大係数）'!$A$4:$AO$4,0)),0)</f>
        <v>0</v>
      </c>
      <c r="AH227" s="2">
        <f>IFERROR(INDEX('BEF（拡大係数）'!$A$4:$AO$154,MATCH(【入力】吸収量・排出量算定シート!$H227,'BEF（拡大係数）'!$A$4:$A$154,0),MATCH($G227,'BEF（拡大係数）'!$A$4:$AO$4,0)),0)</f>
        <v>0</v>
      </c>
      <c r="AI227" s="2">
        <f>IFERROR(INDEX('BEF（拡大係数）'!$A$4:$AO$154,MATCH(【入力】吸収量・排出量算定シート!$H227,'BEF（拡大係数）'!$A$4:$A$154,0),MATCH($G227,'BEF（拡大係数）'!$A$4:$AO$4,0)),0)</f>
        <v>0</v>
      </c>
      <c r="AJ227" s="2">
        <f>IFERROR(INDEX('BEF（拡大係数）'!$A$4:$AO$154,MATCH(【入力】吸収量・排出量算定シート!$H227,'BEF（拡大係数）'!$A$4:$A$154,0),MATCH($G227,'BEF（拡大係数）'!$A$4:$AO$4,0)),0)</f>
        <v>0</v>
      </c>
      <c r="AK227" s="2">
        <f>IFERROR(INDEX('BEF（拡大係数）'!$A$4:$AO$154,MATCH(【入力】吸収量・排出量算定シート!$H227,'BEF（拡大係数）'!$A$4:$A$154,0),MATCH($G227,'BEF（拡大係数）'!$A$4:$AO$4,0)),0)</f>
        <v>0</v>
      </c>
      <c r="AL227" s="2">
        <f>IFERROR(INDEX('BEF（拡大係数）'!$A$4:$AO$154,MATCH(【入力】吸収量・排出量算定シート!$H227,'BEF（拡大係数）'!$A$4:$A$154,0),MATCH($G227,'BEF（拡大係数）'!$A$4:$AO$4,0)),0)</f>
        <v>0</v>
      </c>
      <c r="AM227" s="2">
        <f>IFERROR(INDEX('BEF（拡大係数）'!$A$4:$AO$154,MATCH(【入力】吸収量・排出量算定シート!$H227,'BEF（拡大係数）'!$A$4:$A$154,0),MATCH($G227,'BEF（拡大係数）'!$A$4:$AO$4,0)),0)</f>
        <v>0</v>
      </c>
      <c r="AN227" s="2">
        <f>IFERROR(INDEX('BEF（拡大係数）'!$A$4:$AO$154,MATCH(【入力】吸収量・排出量算定シート!$H227,'BEF（拡大係数）'!$A$4:$A$154,0),MATCH($G227,'BEF（拡大係数）'!$A$4:$AO$4,0)),0)</f>
        <v>0</v>
      </c>
      <c r="AO227" s="2">
        <f>IFERROR(INDEX('BEF（拡大係数）'!$A$4:$AO$154,MATCH(【入力】吸収量・排出量算定シート!$H227,'BEF（拡大係数）'!$A$4:$A$154,0),MATCH($G227,'BEF（拡大係数）'!$A$4:$AO$4,0)),0)</f>
        <v>0</v>
      </c>
      <c r="AP227" s="2">
        <f>IFERROR(INDEX('BEF（拡大係数）'!$A$4:$AO$154,MATCH(【入力】吸収量・排出量算定シート!$H227,'BEF（拡大係数）'!$A$4:$A$154,0),MATCH($G227,'BEF（拡大係数）'!$A$4:$AO$4,0)),0)</f>
        <v>0</v>
      </c>
      <c r="AQ227" s="2">
        <f>IFERROR(INDEX('BEF（拡大係数）'!$A$4:$AO$154,MATCH(【入力】吸収量・排出量算定シート!$H227,'BEF（拡大係数）'!$A$4:$A$154,0),MATCH($G227,'BEF（拡大係数）'!$A$4:$AO$4,0)),0)</f>
        <v>0</v>
      </c>
      <c r="AR227" s="2">
        <f>IFERROR(INDEX('BEF（拡大係数）'!$A$4:$AO$154,MATCH(【入力】吸収量・排出量算定シート!$H227,'BEF（拡大係数）'!$A$4:$A$154,0),MATCH($G227,'BEF（拡大係数）'!$A$4:$AO$4,0)),0)</f>
        <v>0</v>
      </c>
      <c r="AS227" s="2">
        <f>IFERROR(INDEX('BEF（拡大係数）'!$A$4:$AO$154,MATCH(【入力】吸収量・排出量算定シート!$H227,'BEF（拡大係数）'!$A$4:$A$154,0),MATCH($G227,'BEF（拡大係数）'!$A$4:$AO$4,0)),0)</f>
        <v>0</v>
      </c>
      <c r="AT227" s="2">
        <f>IFERROR(INDEX('BEF（拡大係数）'!$A$4:$AO$154,MATCH(【入力】吸収量・排出量算定シート!$H227,'BEF（拡大係数）'!$A$4:$A$154,0),MATCH($G227,'BEF（拡大係数）'!$A$4:$AO$4,0)),0)</f>
        <v>0</v>
      </c>
      <c r="AU227" s="2">
        <f>IFERROR(VLOOKUP($G227,パラメータ_オリジナル!$B$6:$G$45,4,FALSE),0)</f>
        <v>0</v>
      </c>
      <c r="AV227" s="2">
        <f>IFERROR(VLOOKUP($G227,パラメータ_オリジナル!$B$6:$G$45,5,FALSE),0)</f>
        <v>0</v>
      </c>
      <c r="AW227" s="2">
        <f>IFERROR(VLOOKUP($G227,パラメータ_オリジナル!$B$6:$G$45,6,FALSE),0)</f>
        <v>0</v>
      </c>
      <c r="AX227" s="125">
        <f t="shared" si="318"/>
        <v>0</v>
      </c>
      <c r="AY227" s="125">
        <f t="shared" si="319"/>
        <v>0</v>
      </c>
      <c r="AZ227" s="125">
        <f t="shared" si="320"/>
        <v>0</v>
      </c>
      <c r="BA227" s="125">
        <f t="shared" si="321"/>
        <v>0</v>
      </c>
      <c r="BB227" s="125">
        <f t="shared" si="322"/>
        <v>0</v>
      </c>
      <c r="BC227" s="125">
        <f t="shared" si="323"/>
        <v>0</v>
      </c>
      <c r="BD227" s="125">
        <f t="shared" si="324"/>
        <v>0</v>
      </c>
      <c r="BE227" s="125">
        <f t="shared" si="325"/>
        <v>0</v>
      </c>
      <c r="BF227" s="125">
        <f t="shared" si="326"/>
        <v>0</v>
      </c>
      <c r="BG227" s="125">
        <f t="shared" si="327"/>
        <v>0</v>
      </c>
      <c r="BH227" s="125">
        <f t="shared" si="328"/>
        <v>0</v>
      </c>
      <c r="BI227" s="125">
        <f t="shared" si="329"/>
        <v>0</v>
      </c>
      <c r="BJ227" s="125">
        <f t="shared" si="330"/>
        <v>0</v>
      </c>
      <c r="BK227" s="125">
        <f t="shared" si="331"/>
        <v>0</v>
      </c>
      <c r="BL227" s="125">
        <f t="shared" si="332"/>
        <v>0</v>
      </c>
      <c r="BM227" s="125">
        <f t="shared" si="333"/>
        <v>0</v>
      </c>
      <c r="BN227" s="125">
        <f t="shared" si="334"/>
        <v>0</v>
      </c>
      <c r="BO227" s="125">
        <f t="shared" si="335"/>
        <v>0</v>
      </c>
      <c r="BP227" s="125">
        <f t="shared" si="336"/>
        <v>0</v>
      </c>
      <c r="BQ227" s="125">
        <f t="shared" si="337"/>
        <v>0</v>
      </c>
      <c r="BR227" s="125">
        <f t="shared" si="338"/>
        <v>0</v>
      </c>
      <c r="BS227" s="125">
        <f t="shared" si="339"/>
        <v>0</v>
      </c>
      <c r="BT227" s="125">
        <f t="shared" si="340"/>
        <v>0</v>
      </c>
      <c r="BU227" s="125">
        <f t="shared" si="341"/>
        <v>0</v>
      </c>
      <c r="BV227" s="125">
        <f t="shared" si="342"/>
        <v>0</v>
      </c>
      <c r="BW227" s="125">
        <f t="shared" si="343"/>
        <v>0</v>
      </c>
      <c r="BX227" s="125">
        <f t="shared" si="344"/>
        <v>0</v>
      </c>
      <c r="BY227" s="125">
        <f t="shared" si="345"/>
        <v>0</v>
      </c>
      <c r="BZ227" s="125">
        <f t="shared" si="346"/>
        <v>0</v>
      </c>
      <c r="CA227" s="125">
        <f t="shared" si="347"/>
        <v>0</v>
      </c>
      <c r="CB227" s="125">
        <f t="shared" si="348"/>
        <v>0</v>
      </c>
      <c r="CC227" s="125">
        <f t="shared" si="349"/>
        <v>0</v>
      </c>
      <c r="CD227" s="125">
        <f t="shared" si="350"/>
        <v>0</v>
      </c>
      <c r="CE227" s="125">
        <f t="shared" si="351"/>
        <v>0</v>
      </c>
      <c r="CF227" s="2">
        <f>IFERROR(IF($F227="地位Ⅰ",INDEX(幹材積成長量!$I$7:$K$148,MATCH((【入力】吸収量・排出量算定シート!$H227+(【入力】吸収量・排出量算定シート!CF$17-【入力】吸収量・排出量算定シート!$CF$17)),幹材積成長量!$I$7:$I$148,0),MATCH(【入力】吸収量・排出量算定シート!$G227,幹材積成長量!$I$7:$K$7,0)),IF($F227="地位Ⅲ",INDEX(幹材積成長量!$O$7:$Q$148,MATCH((【入力】吸収量・排出量算定シート!$H227+(【入力】吸収量・排出量算定シート!CF$17-【入力】吸収量・排出量算定シート!$CF$17)),幹材積成長量!$O$7:$O$148,0),MATCH(【入力】吸収量・排出量算定シート!$G227,幹材積成長量!$O$7:$Q$7,0)),INDEX(幹材積成長量!$L$7:$N$148,MATCH((【入力】吸収量・排出量算定シート!$H227+(【入力】吸収量・排出量算定シート!CF$17-【入力】吸収量・排出量算定シート!$CF$17)),幹材積成長量!$L$7:$L$148,0),MATCH(【入力】吸収量・排出量算定シート!$G227,幹材積成長量!$L$7:$N$7,0)))),0)</f>
        <v>0</v>
      </c>
      <c r="CG227" s="2">
        <f>IFERROR(IF($F227="地位Ⅰ",INDEX(幹材積成長量!$I$7:$K$148,MATCH((【入力】吸収量・排出量算定シート!$H227+(【入力】吸収量・排出量算定シート!CG$17-【入力】吸収量・排出量算定シート!$CF$17)),幹材積成長量!$I$7:$I$148,0),MATCH(【入力】吸収量・排出量算定シート!$G227,幹材積成長量!$I$7:$K$7,0)),IF($F227="地位Ⅲ",INDEX(幹材積成長量!$O$7:$Q$148,MATCH((【入力】吸収量・排出量算定シート!$H227+(【入力】吸収量・排出量算定シート!CG$17-【入力】吸収量・排出量算定シート!$CF$17)),幹材積成長量!$O$7:$O$148,0),MATCH(【入力】吸収量・排出量算定シート!$G227,幹材積成長量!$O$7:$Q$7,0)),INDEX(幹材積成長量!$L$7:$N$148,MATCH((【入力】吸収量・排出量算定シート!$H227+(【入力】吸収量・排出量算定シート!CG$17-【入力】吸収量・排出量算定シート!$CF$17)),幹材積成長量!$L$7:$L$148,0),MATCH(【入力】吸収量・排出量算定シート!$G227,幹材積成長量!$L$7:$N$7,0)))),0)</f>
        <v>0</v>
      </c>
      <c r="CH227" s="2">
        <f>IFERROR(IF($F227="地位Ⅰ",INDEX(幹材積成長量!$I$7:$K$148,MATCH((【入力】吸収量・排出量算定シート!$H227+(【入力】吸収量・排出量算定シート!CH$17-【入力】吸収量・排出量算定シート!$CF$17)),幹材積成長量!$I$7:$I$148,0),MATCH(【入力】吸収量・排出量算定シート!$G227,幹材積成長量!$I$7:$K$7,0)),IF($F227="地位Ⅲ",INDEX(幹材積成長量!$O$7:$Q$148,MATCH((【入力】吸収量・排出量算定シート!$H227+(【入力】吸収量・排出量算定シート!CH$17-【入力】吸収量・排出量算定シート!$CF$17)),幹材積成長量!$O$7:$O$148,0),MATCH(【入力】吸収量・排出量算定シート!$G227,幹材積成長量!$O$7:$Q$7,0)),INDEX(幹材積成長量!$L$7:$N$148,MATCH((【入力】吸収量・排出量算定シート!$H227+(【入力】吸収量・排出量算定シート!CH$17-【入力】吸収量・排出量算定シート!$CF$17)),幹材積成長量!$L$7:$L$148,0),MATCH(【入力】吸収量・排出量算定シート!$G227,幹材積成長量!$L$7:$N$7,0)))),0)</f>
        <v>0</v>
      </c>
      <c r="CI227" s="2">
        <f>IFERROR(IF($F227="地位Ⅰ",INDEX(幹材積成長量!$I$7:$K$148,MATCH((【入力】吸収量・排出量算定シート!$H227+(【入力】吸収量・排出量算定シート!CI$17-【入力】吸収量・排出量算定シート!$CF$17)),幹材積成長量!$I$7:$I$148,0),MATCH(【入力】吸収量・排出量算定シート!$G227,幹材積成長量!$I$7:$K$7,0)),IF($F227="地位Ⅲ",INDEX(幹材積成長量!$O$7:$Q$148,MATCH((【入力】吸収量・排出量算定シート!$H227+(【入力】吸収量・排出量算定シート!CI$17-【入力】吸収量・排出量算定シート!$CF$17)),幹材積成長量!$O$7:$O$148,0),MATCH(【入力】吸収量・排出量算定シート!$G227,幹材積成長量!$O$7:$Q$7,0)),INDEX(幹材積成長量!$L$7:$N$148,MATCH((【入力】吸収量・排出量算定シート!$H227+(【入力】吸収量・排出量算定シート!CI$17-【入力】吸収量・排出量算定シート!$CF$17)),幹材積成長量!$L$7:$L$148,0),MATCH(【入力】吸収量・排出量算定シート!$G227,幹材積成長量!$L$7:$N$7,0)))),0)</f>
        <v>0</v>
      </c>
      <c r="CJ227" s="2">
        <f>IFERROR(IF($F227="地位Ⅰ",INDEX(幹材積成長量!$I$7:$K$148,MATCH((【入力】吸収量・排出量算定シート!$H227+(【入力】吸収量・排出量算定シート!CJ$17-【入力】吸収量・排出量算定シート!$CF$17)),幹材積成長量!$I$7:$I$148,0),MATCH(【入力】吸収量・排出量算定シート!$G227,幹材積成長量!$I$7:$K$7,0)),IF($F227="地位Ⅲ",INDEX(幹材積成長量!$O$7:$Q$148,MATCH((【入力】吸収量・排出量算定シート!$H227+(【入力】吸収量・排出量算定シート!CJ$17-【入力】吸収量・排出量算定シート!$CF$17)),幹材積成長量!$O$7:$O$148,0),MATCH(【入力】吸収量・排出量算定シート!$G227,幹材積成長量!$O$7:$Q$7,0)),INDEX(幹材積成長量!$L$7:$N$148,MATCH((【入力】吸収量・排出量算定シート!$H227+(【入力】吸収量・排出量算定シート!CJ$17-【入力】吸収量・排出量算定シート!$CF$17)),幹材積成長量!$L$7:$L$148,0),MATCH(【入力】吸収量・排出量算定シート!$G227,幹材積成長量!$L$7:$N$7,0)))),0)</f>
        <v>0</v>
      </c>
      <c r="CK227" s="2">
        <f>IFERROR(IF($F227="地位Ⅰ",INDEX(幹材積成長量!$I$7:$K$148,MATCH((【入力】吸収量・排出量算定シート!$H227+(【入力】吸収量・排出量算定シート!CK$17-【入力】吸収量・排出量算定シート!$CF$17)),幹材積成長量!$I$7:$I$148,0),MATCH(【入力】吸収量・排出量算定シート!$G227,幹材積成長量!$I$7:$K$7,0)),IF($F227="地位Ⅲ",INDEX(幹材積成長量!$O$7:$Q$148,MATCH((【入力】吸収量・排出量算定シート!$H227+(【入力】吸収量・排出量算定シート!CK$17-【入力】吸収量・排出量算定シート!$CF$17)),幹材積成長量!$O$7:$O$148,0),MATCH(【入力】吸収量・排出量算定シート!$G227,幹材積成長量!$O$7:$Q$7,0)),INDEX(幹材積成長量!$L$7:$N$148,MATCH((【入力】吸収量・排出量算定シート!$H227+(【入力】吸収量・排出量算定シート!CK$17-【入力】吸収量・排出量算定シート!$CF$17)),幹材積成長量!$L$7:$L$148,0),MATCH(【入力】吸収量・排出量算定シート!$G227,幹材積成長量!$L$7:$N$7,0)))),0)</f>
        <v>0</v>
      </c>
      <c r="CL227" s="2">
        <f>IFERROR(IF($F227="地位Ⅰ",INDEX(幹材積成長量!$I$7:$K$148,MATCH((【入力】吸収量・排出量算定シート!$H227+(【入力】吸収量・排出量算定シート!CL$17-【入力】吸収量・排出量算定シート!$CF$17)),幹材積成長量!$I$7:$I$148,0),MATCH(【入力】吸収量・排出量算定シート!$G227,幹材積成長量!$I$7:$K$7,0)),IF($F227="地位Ⅲ",INDEX(幹材積成長量!$O$7:$Q$148,MATCH((【入力】吸収量・排出量算定シート!$H227+(【入力】吸収量・排出量算定シート!CL$17-【入力】吸収量・排出量算定シート!$CF$17)),幹材積成長量!$O$7:$O$148,0),MATCH(【入力】吸収量・排出量算定シート!$G227,幹材積成長量!$O$7:$Q$7,0)),INDEX(幹材積成長量!$L$7:$N$148,MATCH((【入力】吸収量・排出量算定シート!$H227+(【入力】吸収量・排出量算定シート!CL$17-【入力】吸収量・排出量算定シート!$CF$17)),幹材積成長量!$L$7:$L$148,0),MATCH(【入力】吸収量・排出量算定シート!$G227,幹材積成長量!$L$7:$N$7,0)))),0)</f>
        <v>0</v>
      </c>
      <c r="CM227" s="2">
        <f>IFERROR(IF($F227="地位Ⅰ",INDEX(幹材積成長量!$I$7:$K$148,MATCH((【入力】吸収量・排出量算定シート!$H227+(【入力】吸収量・排出量算定シート!CM$17-【入力】吸収量・排出量算定シート!$CF$17)),幹材積成長量!$I$7:$I$148,0),MATCH(【入力】吸収量・排出量算定シート!$G227,幹材積成長量!$I$7:$K$7,0)),IF($F227="地位Ⅲ",INDEX(幹材積成長量!$O$7:$Q$148,MATCH((【入力】吸収量・排出量算定シート!$H227+(【入力】吸収量・排出量算定シート!CM$17-【入力】吸収量・排出量算定シート!$CF$17)),幹材積成長量!$O$7:$O$148,0),MATCH(【入力】吸収量・排出量算定シート!$G227,幹材積成長量!$O$7:$Q$7,0)),INDEX(幹材積成長量!$L$7:$N$148,MATCH((【入力】吸収量・排出量算定シート!$H227+(【入力】吸収量・排出量算定シート!CM$17-【入力】吸収量・排出量算定シート!$CF$17)),幹材積成長量!$L$7:$L$148,0),MATCH(【入力】吸収量・排出量算定シート!$G227,幹材積成長量!$L$7:$N$7,0)))),0)</f>
        <v>0</v>
      </c>
      <c r="CN227" s="2">
        <f>IFERROR(IF($F227="地位Ⅰ",INDEX(幹材積成長量!$I$7:$K$148,MATCH((【入力】吸収量・排出量算定シート!$H227+(【入力】吸収量・排出量算定シート!CN$17-【入力】吸収量・排出量算定シート!$CF$17)),幹材積成長量!$I$7:$I$148,0),MATCH(【入力】吸収量・排出量算定シート!$G227,幹材積成長量!$I$7:$K$7,0)),IF($F227="地位Ⅲ",INDEX(幹材積成長量!$O$7:$Q$148,MATCH((【入力】吸収量・排出量算定シート!$H227+(【入力】吸収量・排出量算定シート!CN$17-【入力】吸収量・排出量算定シート!$CF$17)),幹材積成長量!$O$7:$O$148,0),MATCH(【入力】吸収量・排出量算定シート!$G227,幹材積成長量!$O$7:$Q$7,0)),INDEX(幹材積成長量!$L$7:$N$148,MATCH((【入力】吸収量・排出量算定シート!$H227+(【入力】吸収量・排出量算定シート!CN$17-【入力】吸収量・排出量算定シート!$CF$17)),幹材積成長量!$L$7:$L$148,0),MATCH(【入力】吸収量・排出量算定シート!$G227,幹材積成長量!$L$7:$N$7,0)))),0)</f>
        <v>0</v>
      </c>
      <c r="CO227" s="2">
        <f>IFERROR(IF($F227="地位Ⅰ",INDEX(幹材積成長量!$I$7:$K$148,MATCH((【入力】吸収量・排出量算定シート!$H227+(【入力】吸収量・排出量算定シート!CO$17-【入力】吸収量・排出量算定シート!$CF$17)),幹材積成長量!$I$7:$I$148,0),MATCH(【入力】吸収量・排出量算定シート!$G227,幹材積成長量!$I$7:$K$7,0)),IF($F227="地位Ⅲ",INDEX(幹材積成長量!$O$7:$Q$148,MATCH((【入力】吸収量・排出量算定シート!$H227+(【入力】吸収量・排出量算定シート!CO$17-【入力】吸収量・排出量算定シート!$CF$17)),幹材積成長量!$O$7:$O$148,0),MATCH(【入力】吸収量・排出量算定シート!$G227,幹材積成長量!$O$7:$Q$7,0)),INDEX(幹材積成長量!$L$7:$N$148,MATCH((【入力】吸収量・排出量算定シート!$H227+(【入力】吸収量・排出量算定シート!CO$17-【入力】吸収量・排出量算定シート!$CF$17)),幹材積成長量!$L$7:$L$148,0),MATCH(【入力】吸収量・排出量算定シート!$G227,幹材積成長量!$L$7:$N$7,0)))),0)</f>
        <v>0</v>
      </c>
      <c r="CP227" s="2">
        <f>IFERROR(IF($F227="地位Ⅰ",INDEX(幹材積成長量!$I$7:$K$148,MATCH((【入力】吸収量・排出量算定シート!$H227+(【入力】吸収量・排出量算定シート!CP$17-【入力】吸収量・排出量算定シート!$CF$17)),幹材積成長量!$I$7:$I$148,0),MATCH(【入力】吸収量・排出量算定シート!$G227,幹材積成長量!$I$7:$K$7,0)),IF($F227="地位Ⅲ",INDEX(幹材積成長量!$O$7:$Q$148,MATCH((【入力】吸収量・排出量算定シート!$H227+(【入力】吸収量・排出量算定シート!CP$17-【入力】吸収量・排出量算定シート!$CF$17)),幹材積成長量!$O$7:$O$148,0),MATCH(【入力】吸収量・排出量算定シート!$G227,幹材積成長量!$O$7:$Q$7,0)),INDEX(幹材積成長量!$L$7:$N$148,MATCH((【入力】吸収量・排出量算定シート!$H227+(【入力】吸収量・排出量算定シート!CP$17-【入力】吸収量・排出量算定シート!$CF$17)),幹材積成長量!$L$7:$L$148,0),MATCH(【入力】吸収量・排出量算定シート!$G227,幹材積成長量!$L$7:$N$7,0)))),0)</f>
        <v>0</v>
      </c>
      <c r="CQ227" s="2">
        <f>IFERROR(IF($F227="地位Ⅰ",INDEX(幹材積成長量!$I$7:$K$148,MATCH((【入力】吸収量・排出量算定シート!$H227+(【入力】吸収量・排出量算定シート!CQ$17-【入力】吸収量・排出量算定シート!$CF$17)),幹材積成長量!$I$7:$I$148,0),MATCH(【入力】吸収量・排出量算定シート!$G227,幹材積成長量!$I$7:$K$7,0)),IF($F227="地位Ⅲ",INDEX(幹材積成長量!$O$7:$Q$148,MATCH((【入力】吸収量・排出量算定シート!$H227+(【入力】吸収量・排出量算定シート!CQ$17-【入力】吸収量・排出量算定シート!$CF$17)),幹材積成長量!$O$7:$O$148,0),MATCH(【入力】吸収量・排出量算定シート!$G227,幹材積成長量!$O$7:$Q$7,0)),INDEX(幹材積成長量!$L$7:$N$148,MATCH((【入力】吸収量・排出量算定シート!$H227+(【入力】吸収量・排出量算定シート!CQ$17-【入力】吸収量・排出量算定シート!$CF$17)),幹材積成長量!$L$7:$L$148,0),MATCH(【入力】吸収量・排出量算定シート!$G227,幹材積成長量!$L$7:$N$7,0)))),0)</f>
        <v>0</v>
      </c>
      <c r="CR227" s="2">
        <f>IFERROR(IF($F227="地位Ⅰ",INDEX(幹材積成長量!$I$7:$K$148,MATCH((【入力】吸収量・排出量算定シート!$H227+(【入力】吸収量・排出量算定シート!CR$17-【入力】吸収量・排出量算定シート!$CF$17)),幹材積成長量!$I$7:$I$148,0),MATCH(【入力】吸収量・排出量算定シート!$G227,幹材積成長量!$I$7:$K$7,0)),IF($F227="地位Ⅲ",INDEX(幹材積成長量!$O$7:$Q$148,MATCH((【入力】吸収量・排出量算定シート!$H227+(【入力】吸収量・排出量算定シート!CR$17-【入力】吸収量・排出量算定シート!$CF$17)),幹材積成長量!$O$7:$O$148,0),MATCH(【入力】吸収量・排出量算定シート!$G227,幹材積成長量!$O$7:$Q$7,0)),INDEX(幹材積成長量!$L$7:$N$148,MATCH((【入力】吸収量・排出量算定シート!$H227+(【入力】吸収量・排出量算定シート!CR$17-【入力】吸収量・排出量算定シート!$CF$17)),幹材積成長量!$L$7:$L$148,0),MATCH(【入力】吸収量・排出量算定シート!$G227,幹材積成長量!$L$7:$N$7,0)))),0)</f>
        <v>0</v>
      </c>
      <c r="CS227" s="2">
        <f>IFERROR(IF($F227="地位Ⅰ",INDEX(幹材積成長量!$I$7:$K$148,MATCH((【入力】吸収量・排出量算定シート!$H227+(【入力】吸収量・排出量算定シート!CS$17-【入力】吸収量・排出量算定シート!$CF$17)),幹材積成長量!$I$7:$I$148,0),MATCH(【入力】吸収量・排出量算定シート!$G227,幹材積成長量!$I$7:$K$7,0)),IF($F227="地位Ⅲ",INDEX(幹材積成長量!$O$7:$Q$148,MATCH((【入力】吸収量・排出量算定シート!$H227+(【入力】吸収量・排出量算定シート!CS$17-【入力】吸収量・排出量算定シート!$CF$17)),幹材積成長量!$O$7:$O$148,0),MATCH(【入力】吸収量・排出量算定シート!$G227,幹材積成長量!$O$7:$Q$7,0)),INDEX(幹材積成長量!$L$7:$N$148,MATCH((【入力】吸収量・排出量算定シート!$H227+(【入力】吸収量・排出量算定シート!CS$17-【入力】吸収量・排出量算定シート!$CF$17)),幹材積成長量!$L$7:$L$148,0),MATCH(【入力】吸収量・排出量算定シート!$G227,幹材積成長量!$L$7:$N$7,0)))),0)</f>
        <v>0</v>
      </c>
      <c r="CT227" s="2">
        <f>IFERROR(IF($F227="地位Ⅰ",INDEX(幹材積成長量!$I$7:$K$148,MATCH((【入力】吸収量・排出量算定シート!$H227+(【入力】吸収量・排出量算定シート!CT$17-【入力】吸収量・排出量算定シート!$CF$17)),幹材積成長量!$I$7:$I$148,0),MATCH(【入力】吸収量・排出量算定シート!$G227,幹材積成長量!$I$7:$K$7,0)),IF($F227="地位Ⅲ",INDEX(幹材積成長量!$O$7:$Q$148,MATCH((【入力】吸収量・排出量算定シート!$H227+(【入力】吸収量・排出量算定シート!CT$17-【入力】吸収量・排出量算定シート!$CF$17)),幹材積成長量!$O$7:$O$148,0),MATCH(【入力】吸収量・排出量算定シート!$G227,幹材積成長量!$O$7:$Q$7,0)),INDEX(幹材積成長量!$L$7:$N$148,MATCH((【入力】吸収量・排出量算定シート!$H227+(【入力】吸収量・排出量算定シート!CT$17-【入力】吸収量・排出量算定シート!$CF$17)),幹材積成長量!$L$7:$L$148,0),MATCH(【入力】吸収量・排出量算定シート!$G227,幹材積成長量!$L$7:$N$7,0)))),0)</f>
        <v>0</v>
      </c>
      <c r="CU227" s="2">
        <f>IFERROR(IF($F227="地位Ⅰ",INDEX(幹材積成長量!$I$7:$K$148,MATCH((【入力】吸収量・排出量算定シート!$H227+(【入力】吸収量・排出量算定シート!CU$17-【入力】吸収量・排出量算定シート!$CF$17)),幹材積成長量!$I$7:$I$148,0),MATCH(【入力】吸収量・排出量算定シート!$G227,幹材積成長量!$I$7:$K$7,0)),IF($F227="地位Ⅲ",INDEX(幹材積成長量!$O$7:$Q$148,MATCH((【入力】吸収量・排出量算定シート!$H227+(【入力】吸収量・排出量算定シート!CU$17-【入力】吸収量・排出量算定シート!$CF$17)),幹材積成長量!$O$7:$O$148,0),MATCH(【入力】吸収量・排出量算定シート!$G227,幹材積成長量!$O$7:$Q$7,0)),INDEX(幹材積成長量!$L$7:$N$148,MATCH((【入力】吸収量・排出量算定シート!$H227+(【入力】吸収量・排出量算定シート!CU$17-【入力】吸収量・排出量算定シート!$CF$17)),幹材積成長量!$L$7:$L$148,0),MATCH(【入力】吸収量・排出量算定シート!$G227,幹材積成長量!$L$7:$N$7,0)))),0)</f>
        <v>0</v>
      </c>
      <c r="CV227" s="2">
        <f>IFERROR(IF($F227="地位Ⅰ",INDEX(幹材積成長量!$I$7:$K$148,MATCH((【入力】吸収量・排出量算定シート!$H227+(【入力】吸収量・排出量算定シート!CV$17-【入力】吸収量・排出量算定シート!$CF$17)),幹材積成長量!$I$7:$I$148,0),MATCH(【入力】吸収量・排出量算定シート!$G227,幹材積成長量!$I$7:$K$7,0)),IF($F227="地位Ⅲ",INDEX(幹材積成長量!$O$7:$Q$148,MATCH((【入力】吸収量・排出量算定シート!$H227+(【入力】吸収量・排出量算定シート!CV$17-【入力】吸収量・排出量算定シート!$CF$17)),幹材積成長量!$O$7:$O$148,0),MATCH(【入力】吸収量・排出量算定シート!$G227,幹材積成長量!$O$7:$Q$7,0)),INDEX(幹材積成長量!$L$7:$N$148,MATCH((【入力】吸収量・排出量算定シート!$H227+(【入力】吸収量・排出量算定シート!CV$17-【入力】吸収量・排出量算定シート!$CF$17)),幹材積成長量!$L$7:$L$148,0),MATCH(【入力】吸収量・排出量算定シート!$G227,幹材積成長量!$L$7:$N$7,0)))),0)</f>
        <v>0</v>
      </c>
      <c r="CW227" s="2">
        <f t="shared" si="352"/>
        <v>0</v>
      </c>
      <c r="CX227" s="2">
        <f t="shared" si="353"/>
        <v>0</v>
      </c>
      <c r="CY227" s="2">
        <f t="shared" si="354"/>
        <v>0</v>
      </c>
      <c r="CZ227" s="2">
        <f t="shared" si="355"/>
        <v>0</v>
      </c>
      <c r="DA227" s="2">
        <f t="shared" si="356"/>
        <v>0</v>
      </c>
      <c r="DB227" s="2">
        <f t="shared" si="357"/>
        <v>0</v>
      </c>
      <c r="DC227" s="2">
        <f t="shared" si="358"/>
        <v>0</v>
      </c>
      <c r="DD227" s="2">
        <f t="shared" si="359"/>
        <v>0</v>
      </c>
      <c r="DE227" s="2">
        <f t="shared" si="360"/>
        <v>0</v>
      </c>
      <c r="DF227" s="2">
        <f t="shared" si="361"/>
        <v>0</v>
      </c>
      <c r="DG227" s="2">
        <f t="shared" si="362"/>
        <v>0</v>
      </c>
      <c r="DH227" s="2">
        <f t="shared" si="363"/>
        <v>0</v>
      </c>
      <c r="DI227" s="2">
        <f t="shared" si="364"/>
        <v>0</v>
      </c>
      <c r="DJ227" s="2">
        <f t="shared" si="365"/>
        <v>0</v>
      </c>
      <c r="DK227" s="2">
        <f t="shared" si="366"/>
        <v>0</v>
      </c>
      <c r="DL227" s="2">
        <f t="shared" si="367"/>
        <v>0</v>
      </c>
      <c r="DM227" s="2">
        <f t="shared" si="368"/>
        <v>0</v>
      </c>
      <c r="DN227" s="187">
        <f>IFERROR(IF($F227="地位Ⅰ",INDEX(幹材積成長量!$AE$7:$AG$14,8,MATCH(【入力】吸収量・排出量算定シート!$G227,幹材積成長量!$AE$7:$AG$7,0)),IF($F227="地位Ⅲ",INDEX(幹材積成長量!$AK$7:$AM$14,8,MATCH(【入力】吸収量・排出量算定シート!$G227,幹材積成長量!$AK$7:$AM$7,0)),INDEX(幹材積成長量!$AH$7:$AJ$14,8,MATCH(【入力】吸収量・排出量算定シート!$G227,幹材積成長量!$AH$7:$AJ$7,0)))),0)</f>
        <v>0</v>
      </c>
      <c r="DO227" s="187">
        <f>IFERROR(IF($F227="地位Ⅰ",INDEX(幹材積成長量!$AE$7:$AG$14,8,MATCH(【入力】吸収量・排出量算定シート!$G227,幹材積成長量!$AE$7:$AG$7,0)),IF($F227="地位Ⅲ",INDEX(幹材積成長量!$AK$7:$AM$14,8,MATCH(【入力】吸収量・排出量算定シート!$G227,幹材積成長量!$AK$7:$AM$7,0)),INDEX(幹材積成長量!$AH$7:$AJ$14,8,MATCH(【入力】吸収量・排出量算定シート!$G227,幹材積成長量!$AH$7:$AJ$7,0)))),0)</f>
        <v>0</v>
      </c>
      <c r="DP227" s="187">
        <f>IFERROR(IF($F227="地位Ⅰ",INDEX(幹材積成長量!$AE$7:$AG$14,8,MATCH(【入力】吸収量・排出量算定シート!$G227,幹材積成長量!$AE$7:$AG$7,0)),IF($F227="地位Ⅲ",INDEX(幹材積成長量!$AK$7:$AM$14,8,MATCH(【入力】吸収量・排出量算定シート!$G227,幹材積成長量!$AK$7:$AM$7,0)),INDEX(幹材積成長量!$AH$7:$AJ$14,8,MATCH(【入力】吸収量・排出量算定シート!$G227,幹材積成長量!$AH$7:$AJ$7,0)))),0)</f>
        <v>0</v>
      </c>
      <c r="DQ227" s="187">
        <f>IFERROR(IF($F227="地位Ⅰ",INDEX(幹材積成長量!$AE$7:$AG$14,8,MATCH(【入力】吸収量・排出量算定シート!$G227,幹材積成長量!$AE$7:$AG$7,0)),IF($F227="地位Ⅲ",INDEX(幹材積成長量!$AK$7:$AM$14,8,MATCH(【入力】吸収量・排出量算定シート!$G227,幹材積成長量!$AK$7:$AM$7,0)),INDEX(幹材積成長量!$AH$7:$AJ$14,8,MATCH(【入力】吸収量・排出量算定シート!$G227,幹材積成長量!$AH$7:$AJ$7,0)))),0)</f>
        <v>0</v>
      </c>
      <c r="DR227" s="187">
        <f>IFERROR(IF($F227="地位Ⅰ",INDEX(幹材積成長量!$AE$7:$AG$14,8,MATCH(【入力】吸収量・排出量算定シート!$G227,幹材積成長量!$AE$7:$AG$7,0)),IF($F227="地位Ⅲ",INDEX(幹材積成長量!$AK$7:$AM$14,8,MATCH(【入力】吸収量・排出量算定シート!$G227,幹材積成長量!$AK$7:$AM$7,0)),INDEX(幹材積成長量!$AH$7:$AJ$14,8,MATCH(【入力】吸収量・排出量算定シート!$G227,幹材積成長量!$AH$7:$AJ$7,0)))),0)</f>
        <v>0</v>
      </c>
      <c r="DS227" s="187">
        <f>IFERROR(IF($F227="地位Ⅰ",INDEX(幹材積成長量!$AE$7:$AG$14,8,MATCH(【入力】吸収量・排出量算定シート!$G227,幹材積成長量!$AE$7:$AG$7,0)),IF($F227="地位Ⅲ",INDEX(幹材積成長量!$AK$7:$AM$14,8,MATCH(【入力】吸収量・排出量算定シート!$G227,幹材積成長量!$AK$7:$AM$7,0)),INDEX(幹材積成長量!$AH$7:$AJ$14,8,MATCH(【入力】吸収量・排出量算定シート!$G227,幹材積成長量!$AH$7:$AJ$7,0)))),0)</f>
        <v>0</v>
      </c>
      <c r="DT227" s="187">
        <f>IFERROR(IF($F227="地位Ⅰ",INDEX(幹材積成長量!$AE$7:$AG$14,8,MATCH(【入力】吸収量・排出量算定シート!$G227,幹材積成長量!$AE$7:$AG$7,0)),IF($F227="地位Ⅲ",INDEX(幹材積成長量!$AK$7:$AM$14,8,MATCH(【入力】吸収量・排出量算定シート!$G227,幹材積成長量!$AK$7:$AM$7,0)),INDEX(幹材積成長量!$AH$7:$AJ$14,8,MATCH(【入力】吸収量・排出量算定シート!$G227,幹材積成長量!$AH$7:$AJ$7,0)))),0)</f>
        <v>0</v>
      </c>
      <c r="DU227" s="187">
        <f>IFERROR(IF($F227="地位Ⅰ",INDEX(幹材積成長量!$AE$7:$AG$14,8,MATCH(【入力】吸収量・排出量算定シート!$G227,幹材積成長量!$AE$7:$AG$7,0)),IF($F227="地位Ⅲ",INDEX(幹材積成長量!$AK$7:$AM$14,8,MATCH(【入力】吸収量・排出量算定シート!$G227,幹材積成長量!$AK$7:$AM$7,0)),INDEX(幹材積成長量!$AH$7:$AJ$14,8,MATCH(【入力】吸収量・排出量算定シート!$G227,幹材積成長量!$AH$7:$AJ$7,0)))),0)</f>
        <v>0</v>
      </c>
      <c r="DV227" s="187">
        <f>IFERROR(IF($F227="地位Ⅰ",INDEX(幹材積成長量!$AE$7:$AG$14,8,MATCH(【入力】吸収量・排出量算定シート!$G227,幹材積成長量!$AE$7:$AG$7,0)),IF($F227="地位Ⅲ",INDEX(幹材積成長量!$AK$7:$AM$14,8,MATCH(【入力】吸収量・排出量算定シート!$G227,幹材積成長量!$AK$7:$AM$7,0)),INDEX(幹材積成長量!$AH$7:$AJ$14,8,MATCH(【入力】吸収量・排出量算定シート!$G227,幹材積成長量!$AH$7:$AJ$7,0)))),0)</f>
        <v>0</v>
      </c>
      <c r="DW227" s="187">
        <f>IFERROR(IF($F227="地位Ⅰ",INDEX(幹材積成長量!$AE$7:$AG$14,8,MATCH(【入力】吸収量・排出量算定シート!$G227,幹材積成長量!$AE$7:$AG$7,0)),IF($F227="地位Ⅲ",INDEX(幹材積成長量!$AK$7:$AM$14,8,MATCH(【入力】吸収量・排出量算定シート!$G227,幹材積成長量!$AK$7:$AM$7,0)),INDEX(幹材積成長量!$AH$7:$AJ$14,8,MATCH(【入力】吸収量・排出量算定シート!$G227,幹材積成長量!$AH$7:$AJ$7,0)))),0)</f>
        <v>0</v>
      </c>
      <c r="DX227" s="187">
        <f>IFERROR(IF($F227="地位Ⅰ",INDEX(幹材積成長量!$AE$7:$AG$14,8,MATCH(【入力】吸収量・排出量算定シート!$G227,幹材積成長量!$AE$7:$AG$7,0)),IF($F227="地位Ⅲ",INDEX(幹材積成長量!$AK$7:$AM$14,8,MATCH(【入力】吸収量・排出量算定シート!$G227,幹材積成長量!$AK$7:$AM$7,0)),INDEX(幹材積成長量!$AH$7:$AJ$14,8,MATCH(【入力】吸収量・排出量算定シート!$G227,幹材積成長量!$AH$7:$AJ$7,0)))),0)</f>
        <v>0</v>
      </c>
      <c r="DY227" s="187">
        <f>IFERROR(IF($F227="地位Ⅰ",INDEX(幹材積成長量!$AE$7:$AG$14,8,MATCH(【入力】吸収量・排出量算定シート!$G227,幹材積成長量!$AE$7:$AG$7,0)),IF($F227="地位Ⅲ",INDEX(幹材積成長量!$AK$7:$AM$14,8,MATCH(【入力】吸収量・排出量算定シート!$G227,幹材積成長量!$AK$7:$AM$7,0)),INDEX(幹材積成長量!$AH$7:$AJ$14,8,MATCH(【入力】吸収量・排出量算定シート!$G227,幹材積成長量!$AH$7:$AJ$7,0)))),0)</f>
        <v>0</v>
      </c>
      <c r="DZ227" s="187">
        <f>IFERROR(IF($F227="地位Ⅰ",INDEX(幹材積成長量!$AE$7:$AG$14,8,MATCH(【入力】吸収量・排出量算定シート!$G227,幹材積成長量!$AE$7:$AG$7,0)),IF($F227="地位Ⅲ",INDEX(幹材積成長量!$AK$7:$AM$14,8,MATCH(【入力】吸収量・排出量算定シート!$G227,幹材積成長量!$AK$7:$AM$7,0)),INDEX(幹材積成長量!$AH$7:$AJ$14,8,MATCH(【入力】吸収量・排出量算定シート!$G227,幹材積成長量!$AH$7:$AJ$7,0)))),0)</f>
        <v>0</v>
      </c>
      <c r="EA227" s="187">
        <f>IFERROR(IF($F227="地位Ⅰ",INDEX(幹材積成長量!$AE$7:$AG$14,8,MATCH(【入力】吸収量・排出量算定シート!$G227,幹材積成長量!$AE$7:$AG$7,0)),IF($F227="地位Ⅲ",INDEX(幹材積成長量!$AK$7:$AM$14,8,MATCH(【入力】吸収量・排出量算定シート!$G227,幹材積成長量!$AK$7:$AM$7,0)),INDEX(幹材積成長量!$AH$7:$AJ$14,8,MATCH(【入力】吸収量・排出量算定シート!$G227,幹材積成長量!$AH$7:$AJ$7,0)))),0)</f>
        <v>0</v>
      </c>
      <c r="EB227" s="187">
        <f>IFERROR(IF($F227="地位Ⅰ",INDEX(幹材積成長量!$AE$7:$AG$14,8,MATCH(【入力】吸収量・排出量算定シート!$G227,幹材積成長量!$AE$7:$AG$7,0)),IF($F227="地位Ⅲ",INDEX(幹材積成長量!$AK$7:$AM$14,8,MATCH(【入力】吸収量・排出量算定シート!$G227,幹材積成長量!$AK$7:$AM$7,0)),INDEX(幹材積成長量!$AH$7:$AJ$14,8,MATCH(【入力】吸収量・排出量算定シート!$G227,幹材積成長量!$AH$7:$AJ$7,0)))),0)</f>
        <v>0</v>
      </c>
      <c r="EC227" s="187">
        <f>IFERROR(IF($F227="地位Ⅰ",INDEX(幹材積成長量!$AE$7:$AG$14,8,MATCH(【入力】吸収量・排出量算定シート!$G227,幹材積成長量!$AE$7:$AG$7,0)),IF($F227="地位Ⅲ",INDEX(幹材積成長量!$AK$7:$AM$14,8,MATCH(【入力】吸収量・排出量算定シート!$G227,幹材積成長量!$AK$7:$AM$7,0)),INDEX(幹材積成長量!$AH$7:$AJ$14,8,MATCH(【入力】吸収量・排出量算定シート!$G227,幹材積成長量!$AH$7:$AJ$7,0)))),0)</f>
        <v>0</v>
      </c>
      <c r="ED227" s="186">
        <f t="shared" si="369"/>
        <v>0</v>
      </c>
      <c r="EE227" s="186">
        <f t="shared" si="370"/>
        <v>0</v>
      </c>
      <c r="EF227" s="186">
        <f t="shared" si="371"/>
        <v>0</v>
      </c>
      <c r="EG227" s="186">
        <f t="shared" si="372"/>
        <v>0</v>
      </c>
      <c r="EH227" s="186">
        <f t="shared" si="373"/>
        <v>0</v>
      </c>
      <c r="EI227" s="186">
        <f t="shared" si="374"/>
        <v>0</v>
      </c>
      <c r="EJ227" s="186">
        <f t="shared" si="375"/>
        <v>0</v>
      </c>
      <c r="EK227" s="186">
        <f t="shared" si="376"/>
        <v>0</v>
      </c>
      <c r="EL227" s="186">
        <f t="shared" si="377"/>
        <v>0</v>
      </c>
      <c r="EM227" s="186">
        <f t="shared" si="378"/>
        <v>0</v>
      </c>
      <c r="EN227" s="186">
        <f t="shared" si="379"/>
        <v>0</v>
      </c>
      <c r="EO227" s="186">
        <f t="shared" si="380"/>
        <v>0</v>
      </c>
      <c r="EP227" s="186">
        <f t="shared" si="381"/>
        <v>0</v>
      </c>
      <c r="EQ227" s="186">
        <f t="shared" si="382"/>
        <v>0</v>
      </c>
      <c r="ER227" s="186">
        <f t="shared" si="383"/>
        <v>0</v>
      </c>
      <c r="ES227" s="186">
        <f t="shared" si="384"/>
        <v>0</v>
      </c>
      <c r="ET227" s="186">
        <f t="shared" si="385"/>
        <v>0</v>
      </c>
    </row>
    <row r="228" spans="2:150" x14ac:dyDescent="0.3">
      <c r="B228" s="3"/>
      <c r="C228" s="3"/>
      <c r="D228" s="3"/>
      <c r="E228" s="3"/>
      <c r="G228" s="217"/>
      <c r="J228" s="3"/>
      <c r="M228" s="187">
        <f>IFERROR(IF($F228="地位Ⅰ",INDEX(幹材積成長量!$S$7:$U$148,MATCH(【入力】吸収量・排出量算定シート!$H228+(M$17-$M$17),幹材積成長量!$S$7:$S$148,0),MATCH($G228,幹材積成長量!$S$7:$U$7,0)),IF($F228="地位Ⅲ",INDEX(幹材積成長量!$Y$7:$AA$148,MATCH(【入力】吸収量・排出量算定シート!$H228+(M$17-$M$17),幹材積成長量!$Y$7:$Y$148,0),MATCH($G228,幹材積成長量!$Y$7:$AA$7,0)),INDEX(幹材積成長量!$V$7:$X$148,MATCH(【入力】吸収量・排出量算定シート!$H228+(M$17-$M$17),幹材積成長量!$V$7:$V$148,0),MATCH($G228,幹材積成長量!$V$7:$X$7,0)))),0)</f>
        <v>0</v>
      </c>
      <c r="N228" s="187">
        <f>IFERROR(IF($F228="地位Ⅰ",INDEX(幹材積成長量!$S$7:$U$148,MATCH(【入力】吸収量・排出量算定シート!$H228+(N$17-$M$17),幹材積成長量!$S$7:$S$148,0),MATCH($G228,幹材積成長量!$S$7:$U$7,0)),IF($F228="地位Ⅲ",INDEX(幹材積成長量!$Y$7:$AA$148,MATCH(【入力】吸収量・排出量算定シート!$H228+(N$17-$M$17),幹材積成長量!$Y$7:$Y$148,0),MATCH($G228,幹材積成長量!$Y$7:$AA$7,0)),INDEX(幹材積成長量!$V$7:$X$148,MATCH(【入力】吸収量・排出量算定シート!$H228+(N$17-$M$17),幹材積成長量!$V$7:$V$148,0),MATCH($G228,幹材積成長量!$V$7:$X$7,0)))),0)</f>
        <v>0</v>
      </c>
      <c r="O228" s="187">
        <f>IFERROR(IF($F228="地位Ⅰ",INDEX(幹材積成長量!$S$7:$U$148,MATCH(【入力】吸収量・排出量算定シート!$H228+(O$17-$M$17),幹材積成長量!$S$7:$S$148,0),MATCH($G228,幹材積成長量!$S$7:$U$7,0)),IF($F228="地位Ⅲ",INDEX(幹材積成長量!$Y$7:$AA$148,MATCH(【入力】吸収量・排出量算定シート!$H228+(O$17-$M$17),幹材積成長量!$Y$7:$Y$148,0),MATCH($G228,幹材積成長量!$Y$7:$AA$7,0)),INDEX(幹材積成長量!$V$7:$X$148,MATCH(【入力】吸収量・排出量算定シート!$H228+(O$17-$M$17),幹材積成長量!$V$7:$V$148,0),MATCH($G228,幹材積成長量!$V$7:$X$7,0)))),0)</f>
        <v>0</v>
      </c>
      <c r="P228" s="187">
        <f>IFERROR(IF($F228="地位Ⅰ",INDEX(幹材積成長量!$S$7:$U$148,MATCH(【入力】吸収量・排出量算定シート!$H228+(P$17-$M$17),幹材積成長量!$S$7:$S$148,0),MATCH($G228,幹材積成長量!$S$7:$U$7,0)),IF($F228="地位Ⅲ",INDEX(幹材積成長量!$Y$7:$AA$148,MATCH(【入力】吸収量・排出量算定シート!$H228+(P$17-$M$17),幹材積成長量!$Y$7:$Y$148,0),MATCH($G228,幹材積成長量!$Y$7:$AA$7,0)),INDEX(幹材積成長量!$V$7:$X$148,MATCH(【入力】吸収量・排出量算定シート!$H228+(P$17-$M$17),幹材積成長量!$V$7:$V$148,0),MATCH($G228,幹材積成長量!$V$7:$X$7,0)))),0)</f>
        <v>0</v>
      </c>
      <c r="Q228" s="187">
        <f>IFERROR(IF($F228="地位Ⅰ",INDEX(幹材積成長量!$S$7:$U$148,MATCH(【入力】吸収量・排出量算定シート!$H228+(Q$17-$M$17),幹材積成長量!$S$7:$S$148,0),MATCH($G228,幹材積成長量!$S$7:$U$7,0)),IF($F228="地位Ⅲ",INDEX(幹材積成長量!$Y$7:$AA$148,MATCH(【入力】吸収量・排出量算定シート!$H228+(Q$17-$M$17),幹材積成長量!$Y$7:$Y$148,0),MATCH($G228,幹材積成長量!$Y$7:$AA$7,0)),INDEX(幹材積成長量!$V$7:$X$148,MATCH(【入力】吸収量・排出量算定シート!$H228+(Q$17-$M$17),幹材積成長量!$V$7:$V$148,0),MATCH($G228,幹材積成長量!$V$7:$X$7,0)))),0)</f>
        <v>0</v>
      </c>
      <c r="R228" s="187">
        <f>IFERROR(IF($F228="地位Ⅰ",INDEX(幹材積成長量!$S$7:$U$148,MATCH(【入力】吸収量・排出量算定シート!$H228+(R$17-$M$17),幹材積成長量!$S$7:$S$148,0),MATCH($G228,幹材積成長量!$S$7:$U$7,0)),IF($F228="地位Ⅲ",INDEX(幹材積成長量!$Y$7:$AA$148,MATCH(【入力】吸収量・排出量算定シート!$H228+(R$17-$M$17),幹材積成長量!$Y$7:$Y$148,0),MATCH($G228,幹材積成長量!$Y$7:$AA$7,0)),INDEX(幹材積成長量!$V$7:$X$148,MATCH(【入力】吸収量・排出量算定シート!$H228+(R$17-$M$17),幹材積成長量!$V$7:$V$148,0),MATCH($G228,幹材積成長量!$V$7:$X$7,0)))),0)</f>
        <v>0</v>
      </c>
      <c r="S228" s="187">
        <f>IFERROR(IF($F228="地位Ⅰ",INDEX(幹材積成長量!$S$7:$U$148,MATCH(【入力】吸収量・排出量算定シート!$H228+(S$17-$M$17),幹材積成長量!$S$7:$S$148,0),MATCH($G228,幹材積成長量!$S$7:$U$7,0)),IF($F228="地位Ⅲ",INDEX(幹材積成長量!$Y$7:$AA$148,MATCH(【入力】吸収量・排出量算定シート!$H228+(S$17-$M$17),幹材積成長量!$Y$7:$Y$148,0),MATCH($G228,幹材積成長量!$Y$7:$AA$7,0)),INDEX(幹材積成長量!$V$7:$X$148,MATCH(【入力】吸収量・排出量算定シート!$H228+(S$17-$M$17),幹材積成長量!$V$7:$V$148,0),MATCH($G228,幹材積成長量!$V$7:$X$7,0)))),0)</f>
        <v>0</v>
      </c>
      <c r="T228" s="187">
        <f>IFERROR(IF($F228="地位Ⅰ",INDEX(幹材積成長量!$S$7:$U$148,MATCH(【入力】吸収量・排出量算定シート!$H228+(T$17-$M$17),幹材積成長量!$S$7:$S$148,0),MATCH($G228,幹材積成長量!$S$7:$U$7,0)),IF($F228="地位Ⅲ",INDEX(幹材積成長量!$Y$7:$AA$148,MATCH(【入力】吸収量・排出量算定シート!$H228+(T$17-$M$17),幹材積成長量!$Y$7:$Y$148,0),MATCH($G228,幹材積成長量!$Y$7:$AA$7,0)),INDEX(幹材積成長量!$V$7:$X$148,MATCH(【入力】吸収量・排出量算定シート!$H228+(T$17-$M$17),幹材積成長量!$V$7:$V$148,0),MATCH($G228,幹材積成長量!$V$7:$X$7,0)))),0)</f>
        <v>0</v>
      </c>
      <c r="U228" s="187">
        <f>IFERROR(IF($F228="地位Ⅰ",INDEX(幹材積成長量!$S$7:$U$148,MATCH(【入力】吸収量・排出量算定シート!$H228+(U$17-$M$17),幹材積成長量!$S$7:$S$148,0),MATCH($G228,幹材積成長量!$S$7:$U$7,0)),IF($F228="地位Ⅲ",INDEX(幹材積成長量!$Y$7:$AA$148,MATCH(【入力】吸収量・排出量算定シート!$H228+(U$17-$M$17),幹材積成長量!$Y$7:$Y$148,0),MATCH($G228,幹材積成長量!$Y$7:$AA$7,0)),INDEX(幹材積成長量!$V$7:$X$148,MATCH(【入力】吸収量・排出量算定シート!$H228+(U$17-$M$17),幹材積成長量!$V$7:$V$148,0),MATCH($G228,幹材積成長量!$V$7:$X$7,0)))),0)</f>
        <v>0</v>
      </c>
      <c r="V228" s="187">
        <f>IFERROR(IF($F228="地位Ⅰ",INDEX(幹材積成長量!$S$7:$U$148,MATCH(【入力】吸収量・排出量算定シート!$H228+(V$17-$M$17),幹材積成長量!$S$7:$S$148,0),MATCH($G228,幹材積成長量!$S$7:$U$7,0)),IF($F228="地位Ⅲ",INDEX(幹材積成長量!$Y$7:$AA$148,MATCH(【入力】吸収量・排出量算定シート!$H228+(V$17-$M$17),幹材積成長量!$Y$7:$Y$148,0),MATCH($G228,幹材積成長量!$Y$7:$AA$7,0)),INDEX(幹材積成長量!$V$7:$X$148,MATCH(【入力】吸収量・排出量算定シート!$H228+(V$17-$M$17),幹材積成長量!$V$7:$V$148,0),MATCH($G228,幹材積成長量!$V$7:$X$7,0)))),0)</f>
        <v>0</v>
      </c>
      <c r="W228" s="187">
        <f>IFERROR(IF($F228="地位Ⅰ",INDEX(幹材積成長量!$S$7:$U$148,MATCH(【入力】吸収量・排出量算定シート!$H228+(W$17-$M$17),幹材積成長量!$S$7:$S$148,0),MATCH($G228,幹材積成長量!$S$7:$U$7,0)),IF($F228="地位Ⅲ",INDEX(幹材積成長量!$Y$7:$AA$148,MATCH(【入力】吸収量・排出量算定シート!$H228+(W$17-$M$17),幹材積成長量!$Y$7:$Y$148,0),MATCH($G228,幹材積成長量!$Y$7:$AA$7,0)),INDEX(幹材積成長量!$V$7:$X$148,MATCH(【入力】吸収量・排出量算定シート!$H228+(W$17-$M$17),幹材積成長量!$V$7:$V$148,0),MATCH($G228,幹材積成長量!$V$7:$X$7,0)))),0)</f>
        <v>0</v>
      </c>
      <c r="X228" s="187">
        <f>IFERROR(IF($F228="地位Ⅰ",INDEX(幹材積成長量!$S$7:$U$148,MATCH(【入力】吸収量・排出量算定シート!$H228+(X$17-$M$17),幹材積成長量!$S$7:$S$148,0),MATCH($G228,幹材積成長量!$S$7:$U$7,0)),IF($F228="地位Ⅲ",INDEX(幹材積成長量!$Y$7:$AA$148,MATCH(【入力】吸収量・排出量算定シート!$H228+(X$17-$M$17),幹材積成長量!$Y$7:$Y$148,0),MATCH($G228,幹材積成長量!$Y$7:$AA$7,0)),INDEX(幹材積成長量!$V$7:$X$148,MATCH(【入力】吸収量・排出量算定シート!$H228+(X$17-$M$17),幹材積成長量!$V$7:$V$148,0),MATCH($G228,幹材積成長量!$V$7:$X$7,0)))),0)</f>
        <v>0</v>
      </c>
      <c r="Y228" s="187">
        <f>IFERROR(IF($F228="地位Ⅰ",INDEX(幹材積成長量!$S$7:$U$148,MATCH(【入力】吸収量・排出量算定シート!$H228+(Y$17-$M$17),幹材積成長量!$S$7:$S$148,0),MATCH($G228,幹材積成長量!$S$7:$U$7,0)),IF($F228="地位Ⅲ",INDEX(幹材積成長量!$Y$7:$AA$148,MATCH(【入力】吸収量・排出量算定シート!$H228+(Y$17-$M$17),幹材積成長量!$Y$7:$Y$148,0),MATCH($G228,幹材積成長量!$Y$7:$AA$7,0)),INDEX(幹材積成長量!$V$7:$X$148,MATCH(【入力】吸収量・排出量算定シート!$H228+(Y$17-$M$17),幹材積成長量!$V$7:$V$148,0),MATCH($G228,幹材積成長量!$V$7:$X$7,0)))),0)</f>
        <v>0</v>
      </c>
      <c r="Z228" s="187">
        <f>IFERROR(IF($F228="地位Ⅰ",INDEX(幹材積成長量!$S$7:$U$148,MATCH(【入力】吸収量・排出量算定シート!$H228+(Z$17-$M$17),幹材積成長量!$S$7:$S$148,0),MATCH($G228,幹材積成長量!$S$7:$U$7,0)),IF($F228="地位Ⅲ",INDEX(幹材積成長量!$Y$7:$AA$148,MATCH(【入力】吸収量・排出量算定シート!$H228+(Z$17-$M$17),幹材積成長量!$Y$7:$Y$148,0),MATCH($G228,幹材積成長量!$Y$7:$AA$7,0)),INDEX(幹材積成長量!$V$7:$X$148,MATCH(【入力】吸収量・排出量算定シート!$H228+(Z$17-$M$17),幹材積成長量!$V$7:$V$148,0),MATCH($G228,幹材積成長量!$V$7:$X$7,0)))),0)</f>
        <v>0</v>
      </c>
      <c r="AA228" s="187">
        <f>IFERROR(IF($F228="地位Ⅰ",INDEX(幹材積成長量!$S$7:$U$148,MATCH(【入力】吸収量・排出量算定シート!$H228+(AA$17-$M$17),幹材積成長量!$S$7:$S$148,0),MATCH($G228,幹材積成長量!$S$7:$U$7,0)),IF($F228="地位Ⅲ",INDEX(幹材積成長量!$Y$7:$AA$148,MATCH(【入力】吸収量・排出量算定シート!$H228+(AA$17-$M$17),幹材積成長量!$Y$7:$Y$148,0),MATCH($G228,幹材積成長量!$Y$7:$AA$7,0)),INDEX(幹材積成長量!$V$7:$X$148,MATCH(【入力】吸収量・排出量算定シート!$H228+(AA$17-$M$17),幹材積成長量!$V$7:$V$148,0),MATCH($G228,幹材積成長量!$V$7:$X$7,0)))),0)</f>
        <v>0</v>
      </c>
      <c r="AB228" s="187">
        <f>IFERROR(IF($F228="地位Ⅰ",INDEX(幹材積成長量!$S$7:$U$148,MATCH(【入力】吸収量・排出量算定シート!$H228+(AB$17-$M$17),幹材積成長量!$S$7:$S$148,0),MATCH($G228,幹材積成長量!$S$7:$U$7,0)),IF($F228="地位Ⅲ",INDEX(幹材積成長量!$Y$7:$AA$148,MATCH(【入力】吸収量・排出量算定シート!$H228+(AB$17-$M$17),幹材積成長量!$Y$7:$Y$148,0),MATCH($G228,幹材積成長量!$Y$7:$AA$7,0)),INDEX(幹材積成長量!$V$7:$X$148,MATCH(【入力】吸収量・排出量算定シート!$H228+(AB$17-$M$17),幹材積成長量!$V$7:$V$148,0),MATCH($G228,幹材積成長量!$V$7:$X$7,0)))),0)</f>
        <v>0</v>
      </c>
      <c r="AC228" s="187">
        <f>IFERROR(IF($F228="地位Ⅰ",INDEX(幹材積成長量!$S$7:$U$148,MATCH(【入力】吸収量・排出量算定シート!$H228+(AC$17-$M$17),幹材積成長量!$S$7:$S$148,0),MATCH($G228,幹材積成長量!$S$7:$U$7,0)),IF($F228="地位Ⅲ",INDEX(幹材積成長量!$Y$7:$AA$148,MATCH(【入力】吸収量・排出量算定シート!$H228+(AC$17-$M$17),幹材積成長量!$Y$7:$Y$148,0),MATCH($G228,幹材積成長量!$Y$7:$AA$7,0)),INDEX(幹材積成長量!$V$7:$X$148,MATCH(【入力】吸収量・排出量算定シート!$H228+(AC$17-$M$17),幹材積成長量!$V$7:$V$148,0),MATCH($G228,幹材積成長量!$V$7:$X$7,0)))),0)</f>
        <v>0</v>
      </c>
      <c r="AD228" s="2">
        <f>IFERROR(INDEX('BEF（拡大係数）'!$A$4:$AO$154,MATCH(【入力】吸収量・排出量算定シート!$H228,'BEF（拡大係数）'!$A$4:$A$154,0),MATCH($G228,'BEF（拡大係数）'!$A$4:$AO$4,0)),0)</f>
        <v>0</v>
      </c>
      <c r="AE228" s="2">
        <f>IFERROR(INDEX('BEF（拡大係数）'!$A$4:$AO$154,MATCH(【入力】吸収量・排出量算定シート!$H228,'BEF（拡大係数）'!$A$4:$A$154,0),MATCH($G228,'BEF（拡大係数）'!$A$4:$AO$4,0)),0)</f>
        <v>0</v>
      </c>
      <c r="AF228" s="2">
        <f>IFERROR(INDEX('BEF（拡大係数）'!$A$4:$AO$154,MATCH(【入力】吸収量・排出量算定シート!$H228,'BEF（拡大係数）'!$A$4:$A$154,0),MATCH($G228,'BEF（拡大係数）'!$A$4:$AO$4,0)),0)</f>
        <v>0</v>
      </c>
      <c r="AG228" s="2">
        <f>IFERROR(INDEX('BEF（拡大係数）'!$A$4:$AO$154,MATCH(【入力】吸収量・排出量算定シート!$H228,'BEF（拡大係数）'!$A$4:$A$154,0),MATCH($G228,'BEF（拡大係数）'!$A$4:$AO$4,0)),0)</f>
        <v>0</v>
      </c>
      <c r="AH228" s="2">
        <f>IFERROR(INDEX('BEF（拡大係数）'!$A$4:$AO$154,MATCH(【入力】吸収量・排出量算定シート!$H228,'BEF（拡大係数）'!$A$4:$A$154,0),MATCH($G228,'BEF（拡大係数）'!$A$4:$AO$4,0)),0)</f>
        <v>0</v>
      </c>
      <c r="AI228" s="2">
        <f>IFERROR(INDEX('BEF（拡大係数）'!$A$4:$AO$154,MATCH(【入力】吸収量・排出量算定シート!$H228,'BEF（拡大係数）'!$A$4:$A$154,0),MATCH($G228,'BEF（拡大係数）'!$A$4:$AO$4,0)),0)</f>
        <v>0</v>
      </c>
      <c r="AJ228" s="2">
        <f>IFERROR(INDEX('BEF（拡大係数）'!$A$4:$AO$154,MATCH(【入力】吸収量・排出量算定シート!$H228,'BEF（拡大係数）'!$A$4:$A$154,0),MATCH($G228,'BEF（拡大係数）'!$A$4:$AO$4,0)),0)</f>
        <v>0</v>
      </c>
      <c r="AK228" s="2">
        <f>IFERROR(INDEX('BEF（拡大係数）'!$A$4:$AO$154,MATCH(【入力】吸収量・排出量算定シート!$H228,'BEF（拡大係数）'!$A$4:$A$154,0),MATCH($G228,'BEF（拡大係数）'!$A$4:$AO$4,0)),0)</f>
        <v>0</v>
      </c>
      <c r="AL228" s="2">
        <f>IFERROR(INDEX('BEF（拡大係数）'!$A$4:$AO$154,MATCH(【入力】吸収量・排出量算定シート!$H228,'BEF（拡大係数）'!$A$4:$A$154,0),MATCH($G228,'BEF（拡大係数）'!$A$4:$AO$4,0)),0)</f>
        <v>0</v>
      </c>
      <c r="AM228" s="2">
        <f>IFERROR(INDEX('BEF（拡大係数）'!$A$4:$AO$154,MATCH(【入力】吸収量・排出量算定シート!$H228,'BEF（拡大係数）'!$A$4:$A$154,0),MATCH($G228,'BEF（拡大係数）'!$A$4:$AO$4,0)),0)</f>
        <v>0</v>
      </c>
      <c r="AN228" s="2">
        <f>IFERROR(INDEX('BEF（拡大係数）'!$A$4:$AO$154,MATCH(【入力】吸収量・排出量算定シート!$H228,'BEF（拡大係数）'!$A$4:$A$154,0),MATCH($G228,'BEF（拡大係数）'!$A$4:$AO$4,0)),0)</f>
        <v>0</v>
      </c>
      <c r="AO228" s="2">
        <f>IFERROR(INDEX('BEF（拡大係数）'!$A$4:$AO$154,MATCH(【入力】吸収量・排出量算定シート!$H228,'BEF（拡大係数）'!$A$4:$A$154,0),MATCH($G228,'BEF（拡大係数）'!$A$4:$AO$4,0)),0)</f>
        <v>0</v>
      </c>
      <c r="AP228" s="2">
        <f>IFERROR(INDEX('BEF（拡大係数）'!$A$4:$AO$154,MATCH(【入力】吸収量・排出量算定シート!$H228,'BEF（拡大係数）'!$A$4:$A$154,0),MATCH($G228,'BEF（拡大係数）'!$A$4:$AO$4,0)),0)</f>
        <v>0</v>
      </c>
      <c r="AQ228" s="2">
        <f>IFERROR(INDEX('BEF（拡大係数）'!$A$4:$AO$154,MATCH(【入力】吸収量・排出量算定シート!$H228,'BEF（拡大係数）'!$A$4:$A$154,0),MATCH($G228,'BEF（拡大係数）'!$A$4:$AO$4,0)),0)</f>
        <v>0</v>
      </c>
      <c r="AR228" s="2">
        <f>IFERROR(INDEX('BEF（拡大係数）'!$A$4:$AO$154,MATCH(【入力】吸収量・排出量算定シート!$H228,'BEF（拡大係数）'!$A$4:$A$154,0),MATCH($G228,'BEF（拡大係数）'!$A$4:$AO$4,0)),0)</f>
        <v>0</v>
      </c>
      <c r="AS228" s="2">
        <f>IFERROR(INDEX('BEF（拡大係数）'!$A$4:$AO$154,MATCH(【入力】吸収量・排出量算定シート!$H228,'BEF（拡大係数）'!$A$4:$A$154,0),MATCH($G228,'BEF（拡大係数）'!$A$4:$AO$4,0)),0)</f>
        <v>0</v>
      </c>
      <c r="AT228" s="2">
        <f>IFERROR(INDEX('BEF（拡大係数）'!$A$4:$AO$154,MATCH(【入力】吸収量・排出量算定シート!$H228,'BEF（拡大係数）'!$A$4:$A$154,0),MATCH($G228,'BEF（拡大係数）'!$A$4:$AO$4,0)),0)</f>
        <v>0</v>
      </c>
      <c r="AU228" s="2">
        <f>IFERROR(VLOOKUP($G228,パラメータ_オリジナル!$B$6:$G$45,4,FALSE),0)</f>
        <v>0</v>
      </c>
      <c r="AV228" s="2">
        <f>IFERROR(VLOOKUP($G228,パラメータ_オリジナル!$B$6:$G$45,5,FALSE),0)</f>
        <v>0</v>
      </c>
      <c r="AW228" s="2">
        <f>IFERROR(VLOOKUP($G228,パラメータ_オリジナル!$B$6:$G$45,6,FALSE),0)</f>
        <v>0</v>
      </c>
      <c r="AX228" s="125">
        <f t="shared" si="318"/>
        <v>0</v>
      </c>
      <c r="AY228" s="125">
        <f t="shared" si="319"/>
        <v>0</v>
      </c>
      <c r="AZ228" s="125">
        <f t="shared" si="320"/>
        <v>0</v>
      </c>
      <c r="BA228" s="125">
        <f t="shared" si="321"/>
        <v>0</v>
      </c>
      <c r="BB228" s="125">
        <f t="shared" si="322"/>
        <v>0</v>
      </c>
      <c r="BC228" s="125">
        <f t="shared" si="323"/>
        <v>0</v>
      </c>
      <c r="BD228" s="125">
        <f t="shared" si="324"/>
        <v>0</v>
      </c>
      <c r="BE228" s="125">
        <f t="shared" si="325"/>
        <v>0</v>
      </c>
      <c r="BF228" s="125">
        <f t="shared" si="326"/>
        <v>0</v>
      </c>
      <c r="BG228" s="125">
        <f t="shared" si="327"/>
        <v>0</v>
      </c>
      <c r="BH228" s="125">
        <f t="shared" si="328"/>
        <v>0</v>
      </c>
      <c r="BI228" s="125">
        <f t="shared" si="329"/>
        <v>0</v>
      </c>
      <c r="BJ228" s="125">
        <f t="shared" si="330"/>
        <v>0</v>
      </c>
      <c r="BK228" s="125">
        <f t="shared" si="331"/>
        <v>0</v>
      </c>
      <c r="BL228" s="125">
        <f t="shared" si="332"/>
        <v>0</v>
      </c>
      <c r="BM228" s="125">
        <f t="shared" si="333"/>
        <v>0</v>
      </c>
      <c r="BN228" s="125">
        <f t="shared" si="334"/>
        <v>0</v>
      </c>
      <c r="BO228" s="125">
        <f t="shared" si="335"/>
        <v>0</v>
      </c>
      <c r="BP228" s="125">
        <f t="shared" si="336"/>
        <v>0</v>
      </c>
      <c r="BQ228" s="125">
        <f t="shared" si="337"/>
        <v>0</v>
      </c>
      <c r="BR228" s="125">
        <f t="shared" si="338"/>
        <v>0</v>
      </c>
      <c r="BS228" s="125">
        <f t="shared" si="339"/>
        <v>0</v>
      </c>
      <c r="BT228" s="125">
        <f t="shared" si="340"/>
        <v>0</v>
      </c>
      <c r="BU228" s="125">
        <f t="shared" si="341"/>
        <v>0</v>
      </c>
      <c r="BV228" s="125">
        <f t="shared" si="342"/>
        <v>0</v>
      </c>
      <c r="BW228" s="125">
        <f t="shared" si="343"/>
        <v>0</v>
      </c>
      <c r="BX228" s="125">
        <f t="shared" si="344"/>
        <v>0</v>
      </c>
      <c r="BY228" s="125">
        <f t="shared" si="345"/>
        <v>0</v>
      </c>
      <c r="BZ228" s="125">
        <f t="shared" si="346"/>
        <v>0</v>
      </c>
      <c r="CA228" s="125">
        <f t="shared" si="347"/>
        <v>0</v>
      </c>
      <c r="CB228" s="125">
        <f t="shared" si="348"/>
        <v>0</v>
      </c>
      <c r="CC228" s="125">
        <f t="shared" si="349"/>
        <v>0</v>
      </c>
      <c r="CD228" s="125">
        <f t="shared" si="350"/>
        <v>0</v>
      </c>
      <c r="CE228" s="125">
        <f t="shared" si="351"/>
        <v>0</v>
      </c>
      <c r="CF228" s="2">
        <f>IFERROR(IF($F228="地位Ⅰ",INDEX(幹材積成長量!$I$7:$K$148,MATCH((【入力】吸収量・排出量算定シート!$H228+(【入力】吸収量・排出量算定シート!CF$17-【入力】吸収量・排出量算定シート!$CF$17)),幹材積成長量!$I$7:$I$148,0),MATCH(【入力】吸収量・排出量算定シート!$G228,幹材積成長量!$I$7:$K$7,0)),IF($F228="地位Ⅲ",INDEX(幹材積成長量!$O$7:$Q$148,MATCH((【入力】吸収量・排出量算定シート!$H228+(【入力】吸収量・排出量算定シート!CF$17-【入力】吸収量・排出量算定シート!$CF$17)),幹材積成長量!$O$7:$O$148,0),MATCH(【入力】吸収量・排出量算定シート!$G228,幹材積成長量!$O$7:$Q$7,0)),INDEX(幹材積成長量!$L$7:$N$148,MATCH((【入力】吸収量・排出量算定シート!$H228+(【入力】吸収量・排出量算定シート!CF$17-【入力】吸収量・排出量算定シート!$CF$17)),幹材積成長量!$L$7:$L$148,0),MATCH(【入力】吸収量・排出量算定シート!$G228,幹材積成長量!$L$7:$N$7,0)))),0)</f>
        <v>0</v>
      </c>
      <c r="CG228" s="2">
        <f>IFERROR(IF($F228="地位Ⅰ",INDEX(幹材積成長量!$I$7:$K$148,MATCH((【入力】吸収量・排出量算定シート!$H228+(【入力】吸収量・排出量算定シート!CG$17-【入力】吸収量・排出量算定シート!$CF$17)),幹材積成長量!$I$7:$I$148,0),MATCH(【入力】吸収量・排出量算定シート!$G228,幹材積成長量!$I$7:$K$7,0)),IF($F228="地位Ⅲ",INDEX(幹材積成長量!$O$7:$Q$148,MATCH((【入力】吸収量・排出量算定シート!$H228+(【入力】吸収量・排出量算定シート!CG$17-【入力】吸収量・排出量算定シート!$CF$17)),幹材積成長量!$O$7:$O$148,0),MATCH(【入力】吸収量・排出量算定シート!$G228,幹材積成長量!$O$7:$Q$7,0)),INDEX(幹材積成長量!$L$7:$N$148,MATCH((【入力】吸収量・排出量算定シート!$H228+(【入力】吸収量・排出量算定シート!CG$17-【入力】吸収量・排出量算定シート!$CF$17)),幹材積成長量!$L$7:$L$148,0),MATCH(【入力】吸収量・排出量算定シート!$G228,幹材積成長量!$L$7:$N$7,0)))),0)</f>
        <v>0</v>
      </c>
      <c r="CH228" s="2">
        <f>IFERROR(IF($F228="地位Ⅰ",INDEX(幹材積成長量!$I$7:$K$148,MATCH((【入力】吸収量・排出量算定シート!$H228+(【入力】吸収量・排出量算定シート!CH$17-【入力】吸収量・排出量算定シート!$CF$17)),幹材積成長量!$I$7:$I$148,0),MATCH(【入力】吸収量・排出量算定シート!$G228,幹材積成長量!$I$7:$K$7,0)),IF($F228="地位Ⅲ",INDEX(幹材積成長量!$O$7:$Q$148,MATCH((【入力】吸収量・排出量算定シート!$H228+(【入力】吸収量・排出量算定シート!CH$17-【入力】吸収量・排出量算定シート!$CF$17)),幹材積成長量!$O$7:$O$148,0),MATCH(【入力】吸収量・排出量算定シート!$G228,幹材積成長量!$O$7:$Q$7,0)),INDEX(幹材積成長量!$L$7:$N$148,MATCH((【入力】吸収量・排出量算定シート!$H228+(【入力】吸収量・排出量算定シート!CH$17-【入力】吸収量・排出量算定シート!$CF$17)),幹材積成長量!$L$7:$L$148,0),MATCH(【入力】吸収量・排出量算定シート!$G228,幹材積成長量!$L$7:$N$7,0)))),0)</f>
        <v>0</v>
      </c>
      <c r="CI228" s="2">
        <f>IFERROR(IF($F228="地位Ⅰ",INDEX(幹材積成長量!$I$7:$K$148,MATCH((【入力】吸収量・排出量算定シート!$H228+(【入力】吸収量・排出量算定シート!CI$17-【入力】吸収量・排出量算定シート!$CF$17)),幹材積成長量!$I$7:$I$148,0),MATCH(【入力】吸収量・排出量算定シート!$G228,幹材積成長量!$I$7:$K$7,0)),IF($F228="地位Ⅲ",INDEX(幹材積成長量!$O$7:$Q$148,MATCH((【入力】吸収量・排出量算定シート!$H228+(【入力】吸収量・排出量算定シート!CI$17-【入力】吸収量・排出量算定シート!$CF$17)),幹材積成長量!$O$7:$O$148,0),MATCH(【入力】吸収量・排出量算定シート!$G228,幹材積成長量!$O$7:$Q$7,0)),INDEX(幹材積成長量!$L$7:$N$148,MATCH((【入力】吸収量・排出量算定シート!$H228+(【入力】吸収量・排出量算定シート!CI$17-【入力】吸収量・排出量算定シート!$CF$17)),幹材積成長量!$L$7:$L$148,0),MATCH(【入力】吸収量・排出量算定シート!$G228,幹材積成長量!$L$7:$N$7,0)))),0)</f>
        <v>0</v>
      </c>
      <c r="CJ228" s="2">
        <f>IFERROR(IF($F228="地位Ⅰ",INDEX(幹材積成長量!$I$7:$K$148,MATCH((【入力】吸収量・排出量算定シート!$H228+(【入力】吸収量・排出量算定シート!CJ$17-【入力】吸収量・排出量算定シート!$CF$17)),幹材積成長量!$I$7:$I$148,0),MATCH(【入力】吸収量・排出量算定シート!$G228,幹材積成長量!$I$7:$K$7,0)),IF($F228="地位Ⅲ",INDEX(幹材積成長量!$O$7:$Q$148,MATCH((【入力】吸収量・排出量算定シート!$H228+(【入力】吸収量・排出量算定シート!CJ$17-【入力】吸収量・排出量算定シート!$CF$17)),幹材積成長量!$O$7:$O$148,0),MATCH(【入力】吸収量・排出量算定シート!$G228,幹材積成長量!$O$7:$Q$7,0)),INDEX(幹材積成長量!$L$7:$N$148,MATCH((【入力】吸収量・排出量算定シート!$H228+(【入力】吸収量・排出量算定シート!CJ$17-【入力】吸収量・排出量算定シート!$CF$17)),幹材積成長量!$L$7:$L$148,0),MATCH(【入力】吸収量・排出量算定シート!$G228,幹材積成長量!$L$7:$N$7,0)))),0)</f>
        <v>0</v>
      </c>
      <c r="CK228" s="2">
        <f>IFERROR(IF($F228="地位Ⅰ",INDEX(幹材積成長量!$I$7:$K$148,MATCH((【入力】吸収量・排出量算定シート!$H228+(【入力】吸収量・排出量算定シート!CK$17-【入力】吸収量・排出量算定シート!$CF$17)),幹材積成長量!$I$7:$I$148,0),MATCH(【入力】吸収量・排出量算定シート!$G228,幹材積成長量!$I$7:$K$7,0)),IF($F228="地位Ⅲ",INDEX(幹材積成長量!$O$7:$Q$148,MATCH((【入力】吸収量・排出量算定シート!$H228+(【入力】吸収量・排出量算定シート!CK$17-【入力】吸収量・排出量算定シート!$CF$17)),幹材積成長量!$O$7:$O$148,0),MATCH(【入力】吸収量・排出量算定シート!$G228,幹材積成長量!$O$7:$Q$7,0)),INDEX(幹材積成長量!$L$7:$N$148,MATCH((【入力】吸収量・排出量算定シート!$H228+(【入力】吸収量・排出量算定シート!CK$17-【入力】吸収量・排出量算定シート!$CF$17)),幹材積成長量!$L$7:$L$148,0),MATCH(【入力】吸収量・排出量算定シート!$G228,幹材積成長量!$L$7:$N$7,0)))),0)</f>
        <v>0</v>
      </c>
      <c r="CL228" s="2">
        <f>IFERROR(IF($F228="地位Ⅰ",INDEX(幹材積成長量!$I$7:$K$148,MATCH((【入力】吸収量・排出量算定シート!$H228+(【入力】吸収量・排出量算定シート!CL$17-【入力】吸収量・排出量算定シート!$CF$17)),幹材積成長量!$I$7:$I$148,0),MATCH(【入力】吸収量・排出量算定シート!$G228,幹材積成長量!$I$7:$K$7,0)),IF($F228="地位Ⅲ",INDEX(幹材積成長量!$O$7:$Q$148,MATCH((【入力】吸収量・排出量算定シート!$H228+(【入力】吸収量・排出量算定シート!CL$17-【入力】吸収量・排出量算定シート!$CF$17)),幹材積成長量!$O$7:$O$148,0),MATCH(【入力】吸収量・排出量算定シート!$G228,幹材積成長量!$O$7:$Q$7,0)),INDEX(幹材積成長量!$L$7:$N$148,MATCH((【入力】吸収量・排出量算定シート!$H228+(【入力】吸収量・排出量算定シート!CL$17-【入力】吸収量・排出量算定シート!$CF$17)),幹材積成長量!$L$7:$L$148,0),MATCH(【入力】吸収量・排出量算定シート!$G228,幹材積成長量!$L$7:$N$7,0)))),0)</f>
        <v>0</v>
      </c>
      <c r="CM228" s="2">
        <f>IFERROR(IF($F228="地位Ⅰ",INDEX(幹材積成長量!$I$7:$K$148,MATCH((【入力】吸収量・排出量算定シート!$H228+(【入力】吸収量・排出量算定シート!CM$17-【入力】吸収量・排出量算定シート!$CF$17)),幹材積成長量!$I$7:$I$148,0),MATCH(【入力】吸収量・排出量算定シート!$G228,幹材積成長量!$I$7:$K$7,0)),IF($F228="地位Ⅲ",INDEX(幹材積成長量!$O$7:$Q$148,MATCH((【入力】吸収量・排出量算定シート!$H228+(【入力】吸収量・排出量算定シート!CM$17-【入力】吸収量・排出量算定シート!$CF$17)),幹材積成長量!$O$7:$O$148,0),MATCH(【入力】吸収量・排出量算定シート!$G228,幹材積成長量!$O$7:$Q$7,0)),INDEX(幹材積成長量!$L$7:$N$148,MATCH((【入力】吸収量・排出量算定シート!$H228+(【入力】吸収量・排出量算定シート!CM$17-【入力】吸収量・排出量算定シート!$CF$17)),幹材積成長量!$L$7:$L$148,0),MATCH(【入力】吸収量・排出量算定シート!$G228,幹材積成長量!$L$7:$N$7,0)))),0)</f>
        <v>0</v>
      </c>
      <c r="CN228" s="2">
        <f>IFERROR(IF($F228="地位Ⅰ",INDEX(幹材積成長量!$I$7:$K$148,MATCH((【入力】吸収量・排出量算定シート!$H228+(【入力】吸収量・排出量算定シート!CN$17-【入力】吸収量・排出量算定シート!$CF$17)),幹材積成長量!$I$7:$I$148,0),MATCH(【入力】吸収量・排出量算定シート!$G228,幹材積成長量!$I$7:$K$7,0)),IF($F228="地位Ⅲ",INDEX(幹材積成長量!$O$7:$Q$148,MATCH((【入力】吸収量・排出量算定シート!$H228+(【入力】吸収量・排出量算定シート!CN$17-【入力】吸収量・排出量算定シート!$CF$17)),幹材積成長量!$O$7:$O$148,0),MATCH(【入力】吸収量・排出量算定シート!$G228,幹材積成長量!$O$7:$Q$7,0)),INDEX(幹材積成長量!$L$7:$N$148,MATCH((【入力】吸収量・排出量算定シート!$H228+(【入力】吸収量・排出量算定シート!CN$17-【入力】吸収量・排出量算定シート!$CF$17)),幹材積成長量!$L$7:$L$148,0),MATCH(【入力】吸収量・排出量算定シート!$G228,幹材積成長量!$L$7:$N$7,0)))),0)</f>
        <v>0</v>
      </c>
      <c r="CO228" s="2">
        <f>IFERROR(IF($F228="地位Ⅰ",INDEX(幹材積成長量!$I$7:$K$148,MATCH((【入力】吸収量・排出量算定シート!$H228+(【入力】吸収量・排出量算定シート!CO$17-【入力】吸収量・排出量算定シート!$CF$17)),幹材積成長量!$I$7:$I$148,0),MATCH(【入力】吸収量・排出量算定シート!$G228,幹材積成長量!$I$7:$K$7,0)),IF($F228="地位Ⅲ",INDEX(幹材積成長量!$O$7:$Q$148,MATCH((【入力】吸収量・排出量算定シート!$H228+(【入力】吸収量・排出量算定シート!CO$17-【入力】吸収量・排出量算定シート!$CF$17)),幹材積成長量!$O$7:$O$148,0),MATCH(【入力】吸収量・排出量算定シート!$G228,幹材積成長量!$O$7:$Q$7,0)),INDEX(幹材積成長量!$L$7:$N$148,MATCH((【入力】吸収量・排出量算定シート!$H228+(【入力】吸収量・排出量算定シート!CO$17-【入力】吸収量・排出量算定シート!$CF$17)),幹材積成長量!$L$7:$L$148,0),MATCH(【入力】吸収量・排出量算定シート!$G228,幹材積成長量!$L$7:$N$7,0)))),0)</f>
        <v>0</v>
      </c>
      <c r="CP228" s="2">
        <f>IFERROR(IF($F228="地位Ⅰ",INDEX(幹材積成長量!$I$7:$K$148,MATCH((【入力】吸収量・排出量算定シート!$H228+(【入力】吸収量・排出量算定シート!CP$17-【入力】吸収量・排出量算定シート!$CF$17)),幹材積成長量!$I$7:$I$148,0),MATCH(【入力】吸収量・排出量算定シート!$G228,幹材積成長量!$I$7:$K$7,0)),IF($F228="地位Ⅲ",INDEX(幹材積成長量!$O$7:$Q$148,MATCH((【入力】吸収量・排出量算定シート!$H228+(【入力】吸収量・排出量算定シート!CP$17-【入力】吸収量・排出量算定シート!$CF$17)),幹材積成長量!$O$7:$O$148,0),MATCH(【入力】吸収量・排出量算定シート!$G228,幹材積成長量!$O$7:$Q$7,0)),INDEX(幹材積成長量!$L$7:$N$148,MATCH((【入力】吸収量・排出量算定シート!$H228+(【入力】吸収量・排出量算定シート!CP$17-【入力】吸収量・排出量算定シート!$CF$17)),幹材積成長量!$L$7:$L$148,0),MATCH(【入力】吸収量・排出量算定シート!$G228,幹材積成長量!$L$7:$N$7,0)))),0)</f>
        <v>0</v>
      </c>
      <c r="CQ228" s="2">
        <f>IFERROR(IF($F228="地位Ⅰ",INDEX(幹材積成長量!$I$7:$K$148,MATCH((【入力】吸収量・排出量算定シート!$H228+(【入力】吸収量・排出量算定シート!CQ$17-【入力】吸収量・排出量算定シート!$CF$17)),幹材積成長量!$I$7:$I$148,0),MATCH(【入力】吸収量・排出量算定シート!$G228,幹材積成長量!$I$7:$K$7,0)),IF($F228="地位Ⅲ",INDEX(幹材積成長量!$O$7:$Q$148,MATCH((【入力】吸収量・排出量算定シート!$H228+(【入力】吸収量・排出量算定シート!CQ$17-【入力】吸収量・排出量算定シート!$CF$17)),幹材積成長量!$O$7:$O$148,0),MATCH(【入力】吸収量・排出量算定シート!$G228,幹材積成長量!$O$7:$Q$7,0)),INDEX(幹材積成長量!$L$7:$N$148,MATCH((【入力】吸収量・排出量算定シート!$H228+(【入力】吸収量・排出量算定シート!CQ$17-【入力】吸収量・排出量算定シート!$CF$17)),幹材積成長量!$L$7:$L$148,0),MATCH(【入力】吸収量・排出量算定シート!$G228,幹材積成長量!$L$7:$N$7,0)))),0)</f>
        <v>0</v>
      </c>
      <c r="CR228" s="2">
        <f>IFERROR(IF($F228="地位Ⅰ",INDEX(幹材積成長量!$I$7:$K$148,MATCH((【入力】吸収量・排出量算定シート!$H228+(【入力】吸収量・排出量算定シート!CR$17-【入力】吸収量・排出量算定シート!$CF$17)),幹材積成長量!$I$7:$I$148,0),MATCH(【入力】吸収量・排出量算定シート!$G228,幹材積成長量!$I$7:$K$7,0)),IF($F228="地位Ⅲ",INDEX(幹材積成長量!$O$7:$Q$148,MATCH((【入力】吸収量・排出量算定シート!$H228+(【入力】吸収量・排出量算定シート!CR$17-【入力】吸収量・排出量算定シート!$CF$17)),幹材積成長量!$O$7:$O$148,0),MATCH(【入力】吸収量・排出量算定シート!$G228,幹材積成長量!$O$7:$Q$7,0)),INDEX(幹材積成長量!$L$7:$N$148,MATCH((【入力】吸収量・排出量算定シート!$H228+(【入力】吸収量・排出量算定シート!CR$17-【入力】吸収量・排出量算定シート!$CF$17)),幹材積成長量!$L$7:$L$148,0),MATCH(【入力】吸収量・排出量算定シート!$G228,幹材積成長量!$L$7:$N$7,0)))),0)</f>
        <v>0</v>
      </c>
      <c r="CS228" s="2">
        <f>IFERROR(IF($F228="地位Ⅰ",INDEX(幹材積成長量!$I$7:$K$148,MATCH((【入力】吸収量・排出量算定シート!$H228+(【入力】吸収量・排出量算定シート!CS$17-【入力】吸収量・排出量算定シート!$CF$17)),幹材積成長量!$I$7:$I$148,0),MATCH(【入力】吸収量・排出量算定シート!$G228,幹材積成長量!$I$7:$K$7,0)),IF($F228="地位Ⅲ",INDEX(幹材積成長量!$O$7:$Q$148,MATCH((【入力】吸収量・排出量算定シート!$H228+(【入力】吸収量・排出量算定シート!CS$17-【入力】吸収量・排出量算定シート!$CF$17)),幹材積成長量!$O$7:$O$148,0),MATCH(【入力】吸収量・排出量算定シート!$G228,幹材積成長量!$O$7:$Q$7,0)),INDEX(幹材積成長量!$L$7:$N$148,MATCH((【入力】吸収量・排出量算定シート!$H228+(【入力】吸収量・排出量算定シート!CS$17-【入力】吸収量・排出量算定シート!$CF$17)),幹材積成長量!$L$7:$L$148,0),MATCH(【入力】吸収量・排出量算定シート!$G228,幹材積成長量!$L$7:$N$7,0)))),0)</f>
        <v>0</v>
      </c>
      <c r="CT228" s="2">
        <f>IFERROR(IF($F228="地位Ⅰ",INDEX(幹材積成長量!$I$7:$K$148,MATCH((【入力】吸収量・排出量算定シート!$H228+(【入力】吸収量・排出量算定シート!CT$17-【入力】吸収量・排出量算定シート!$CF$17)),幹材積成長量!$I$7:$I$148,0),MATCH(【入力】吸収量・排出量算定シート!$G228,幹材積成長量!$I$7:$K$7,0)),IF($F228="地位Ⅲ",INDEX(幹材積成長量!$O$7:$Q$148,MATCH((【入力】吸収量・排出量算定シート!$H228+(【入力】吸収量・排出量算定シート!CT$17-【入力】吸収量・排出量算定シート!$CF$17)),幹材積成長量!$O$7:$O$148,0),MATCH(【入力】吸収量・排出量算定シート!$G228,幹材積成長量!$O$7:$Q$7,0)),INDEX(幹材積成長量!$L$7:$N$148,MATCH((【入力】吸収量・排出量算定シート!$H228+(【入力】吸収量・排出量算定シート!CT$17-【入力】吸収量・排出量算定シート!$CF$17)),幹材積成長量!$L$7:$L$148,0),MATCH(【入力】吸収量・排出量算定シート!$G228,幹材積成長量!$L$7:$N$7,0)))),0)</f>
        <v>0</v>
      </c>
      <c r="CU228" s="2">
        <f>IFERROR(IF($F228="地位Ⅰ",INDEX(幹材積成長量!$I$7:$K$148,MATCH((【入力】吸収量・排出量算定シート!$H228+(【入力】吸収量・排出量算定シート!CU$17-【入力】吸収量・排出量算定シート!$CF$17)),幹材積成長量!$I$7:$I$148,0),MATCH(【入力】吸収量・排出量算定シート!$G228,幹材積成長量!$I$7:$K$7,0)),IF($F228="地位Ⅲ",INDEX(幹材積成長量!$O$7:$Q$148,MATCH((【入力】吸収量・排出量算定シート!$H228+(【入力】吸収量・排出量算定シート!CU$17-【入力】吸収量・排出量算定シート!$CF$17)),幹材積成長量!$O$7:$O$148,0),MATCH(【入力】吸収量・排出量算定シート!$G228,幹材積成長量!$O$7:$Q$7,0)),INDEX(幹材積成長量!$L$7:$N$148,MATCH((【入力】吸収量・排出量算定シート!$H228+(【入力】吸収量・排出量算定シート!CU$17-【入力】吸収量・排出量算定シート!$CF$17)),幹材積成長量!$L$7:$L$148,0),MATCH(【入力】吸収量・排出量算定シート!$G228,幹材積成長量!$L$7:$N$7,0)))),0)</f>
        <v>0</v>
      </c>
      <c r="CV228" s="2">
        <f>IFERROR(IF($F228="地位Ⅰ",INDEX(幹材積成長量!$I$7:$K$148,MATCH((【入力】吸収量・排出量算定シート!$H228+(【入力】吸収量・排出量算定シート!CV$17-【入力】吸収量・排出量算定シート!$CF$17)),幹材積成長量!$I$7:$I$148,0),MATCH(【入力】吸収量・排出量算定シート!$G228,幹材積成長量!$I$7:$K$7,0)),IF($F228="地位Ⅲ",INDEX(幹材積成長量!$O$7:$Q$148,MATCH((【入力】吸収量・排出量算定シート!$H228+(【入力】吸収量・排出量算定シート!CV$17-【入力】吸収量・排出量算定シート!$CF$17)),幹材積成長量!$O$7:$O$148,0),MATCH(【入力】吸収量・排出量算定シート!$G228,幹材積成長量!$O$7:$Q$7,0)),INDEX(幹材積成長量!$L$7:$N$148,MATCH((【入力】吸収量・排出量算定シート!$H228+(【入力】吸収量・排出量算定シート!CV$17-【入力】吸収量・排出量算定シート!$CF$17)),幹材積成長量!$L$7:$L$148,0),MATCH(【入力】吸収量・排出量算定シート!$G228,幹材積成長量!$L$7:$N$7,0)))),0)</f>
        <v>0</v>
      </c>
      <c r="CW228" s="2">
        <f t="shared" si="352"/>
        <v>0</v>
      </c>
      <c r="CX228" s="2">
        <f t="shared" si="353"/>
        <v>0</v>
      </c>
      <c r="CY228" s="2">
        <f t="shared" si="354"/>
        <v>0</v>
      </c>
      <c r="CZ228" s="2">
        <f t="shared" si="355"/>
        <v>0</v>
      </c>
      <c r="DA228" s="2">
        <f t="shared" si="356"/>
        <v>0</v>
      </c>
      <c r="DB228" s="2">
        <f t="shared" si="357"/>
        <v>0</v>
      </c>
      <c r="DC228" s="2">
        <f t="shared" si="358"/>
        <v>0</v>
      </c>
      <c r="DD228" s="2">
        <f t="shared" si="359"/>
        <v>0</v>
      </c>
      <c r="DE228" s="2">
        <f t="shared" si="360"/>
        <v>0</v>
      </c>
      <c r="DF228" s="2">
        <f t="shared" si="361"/>
        <v>0</v>
      </c>
      <c r="DG228" s="2">
        <f t="shared" si="362"/>
        <v>0</v>
      </c>
      <c r="DH228" s="2">
        <f t="shared" si="363"/>
        <v>0</v>
      </c>
      <c r="DI228" s="2">
        <f t="shared" si="364"/>
        <v>0</v>
      </c>
      <c r="DJ228" s="2">
        <f t="shared" si="365"/>
        <v>0</v>
      </c>
      <c r="DK228" s="2">
        <f t="shared" si="366"/>
        <v>0</v>
      </c>
      <c r="DL228" s="2">
        <f t="shared" si="367"/>
        <v>0</v>
      </c>
      <c r="DM228" s="2">
        <f t="shared" si="368"/>
        <v>0</v>
      </c>
      <c r="DN228" s="187">
        <f>IFERROR(IF($F228="地位Ⅰ",INDEX(幹材積成長量!$AE$7:$AG$14,8,MATCH(【入力】吸収量・排出量算定シート!$G228,幹材積成長量!$AE$7:$AG$7,0)),IF($F228="地位Ⅲ",INDEX(幹材積成長量!$AK$7:$AM$14,8,MATCH(【入力】吸収量・排出量算定シート!$G228,幹材積成長量!$AK$7:$AM$7,0)),INDEX(幹材積成長量!$AH$7:$AJ$14,8,MATCH(【入力】吸収量・排出量算定シート!$G228,幹材積成長量!$AH$7:$AJ$7,0)))),0)</f>
        <v>0</v>
      </c>
      <c r="DO228" s="187">
        <f>IFERROR(IF($F228="地位Ⅰ",INDEX(幹材積成長量!$AE$7:$AG$14,8,MATCH(【入力】吸収量・排出量算定シート!$G228,幹材積成長量!$AE$7:$AG$7,0)),IF($F228="地位Ⅲ",INDEX(幹材積成長量!$AK$7:$AM$14,8,MATCH(【入力】吸収量・排出量算定シート!$G228,幹材積成長量!$AK$7:$AM$7,0)),INDEX(幹材積成長量!$AH$7:$AJ$14,8,MATCH(【入力】吸収量・排出量算定シート!$G228,幹材積成長量!$AH$7:$AJ$7,0)))),0)</f>
        <v>0</v>
      </c>
      <c r="DP228" s="187">
        <f>IFERROR(IF($F228="地位Ⅰ",INDEX(幹材積成長量!$AE$7:$AG$14,8,MATCH(【入力】吸収量・排出量算定シート!$G228,幹材積成長量!$AE$7:$AG$7,0)),IF($F228="地位Ⅲ",INDEX(幹材積成長量!$AK$7:$AM$14,8,MATCH(【入力】吸収量・排出量算定シート!$G228,幹材積成長量!$AK$7:$AM$7,0)),INDEX(幹材積成長量!$AH$7:$AJ$14,8,MATCH(【入力】吸収量・排出量算定シート!$G228,幹材積成長量!$AH$7:$AJ$7,0)))),0)</f>
        <v>0</v>
      </c>
      <c r="DQ228" s="187">
        <f>IFERROR(IF($F228="地位Ⅰ",INDEX(幹材積成長量!$AE$7:$AG$14,8,MATCH(【入力】吸収量・排出量算定シート!$G228,幹材積成長量!$AE$7:$AG$7,0)),IF($F228="地位Ⅲ",INDEX(幹材積成長量!$AK$7:$AM$14,8,MATCH(【入力】吸収量・排出量算定シート!$G228,幹材積成長量!$AK$7:$AM$7,0)),INDEX(幹材積成長量!$AH$7:$AJ$14,8,MATCH(【入力】吸収量・排出量算定シート!$G228,幹材積成長量!$AH$7:$AJ$7,0)))),0)</f>
        <v>0</v>
      </c>
      <c r="DR228" s="187">
        <f>IFERROR(IF($F228="地位Ⅰ",INDEX(幹材積成長量!$AE$7:$AG$14,8,MATCH(【入力】吸収量・排出量算定シート!$G228,幹材積成長量!$AE$7:$AG$7,0)),IF($F228="地位Ⅲ",INDEX(幹材積成長量!$AK$7:$AM$14,8,MATCH(【入力】吸収量・排出量算定シート!$G228,幹材積成長量!$AK$7:$AM$7,0)),INDEX(幹材積成長量!$AH$7:$AJ$14,8,MATCH(【入力】吸収量・排出量算定シート!$G228,幹材積成長量!$AH$7:$AJ$7,0)))),0)</f>
        <v>0</v>
      </c>
      <c r="DS228" s="187">
        <f>IFERROR(IF($F228="地位Ⅰ",INDEX(幹材積成長量!$AE$7:$AG$14,8,MATCH(【入力】吸収量・排出量算定シート!$G228,幹材積成長量!$AE$7:$AG$7,0)),IF($F228="地位Ⅲ",INDEX(幹材積成長量!$AK$7:$AM$14,8,MATCH(【入力】吸収量・排出量算定シート!$G228,幹材積成長量!$AK$7:$AM$7,0)),INDEX(幹材積成長量!$AH$7:$AJ$14,8,MATCH(【入力】吸収量・排出量算定シート!$G228,幹材積成長量!$AH$7:$AJ$7,0)))),0)</f>
        <v>0</v>
      </c>
      <c r="DT228" s="187">
        <f>IFERROR(IF($F228="地位Ⅰ",INDEX(幹材積成長量!$AE$7:$AG$14,8,MATCH(【入力】吸収量・排出量算定シート!$G228,幹材積成長量!$AE$7:$AG$7,0)),IF($F228="地位Ⅲ",INDEX(幹材積成長量!$AK$7:$AM$14,8,MATCH(【入力】吸収量・排出量算定シート!$G228,幹材積成長量!$AK$7:$AM$7,0)),INDEX(幹材積成長量!$AH$7:$AJ$14,8,MATCH(【入力】吸収量・排出量算定シート!$G228,幹材積成長量!$AH$7:$AJ$7,0)))),0)</f>
        <v>0</v>
      </c>
      <c r="DU228" s="187">
        <f>IFERROR(IF($F228="地位Ⅰ",INDEX(幹材積成長量!$AE$7:$AG$14,8,MATCH(【入力】吸収量・排出量算定シート!$G228,幹材積成長量!$AE$7:$AG$7,0)),IF($F228="地位Ⅲ",INDEX(幹材積成長量!$AK$7:$AM$14,8,MATCH(【入力】吸収量・排出量算定シート!$G228,幹材積成長量!$AK$7:$AM$7,0)),INDEX(幹材積成長量!$AH$7:$AJ$14,8,MATCH(【入力】吸収量・排出量算定シート!$G228,幹材積成長量!$AH$7:$AJ$7,0)))),0)</f>
        <v>0</v>
      </c>
      <c r="DV228" s="187">
        <f>IFERROR(IF($F228="地位Ⅰ",INDEX(幹材積成長量!$AE$7:$AG$14,8,MATCH(【入力】吸収量・排出量算定シート!$G228,幹材積成長量!$AE$7:$AG$7,0)),IF($F228="地位Ⅲ",INDEX(幹材積成長量!$AK$7:$AM$14,8,MATCH(【入力】吸収量・排出量算定シート!$G228,幹材積成長量!$AK$7:$AM$7,0)),INDEX(幹材積成長量!$AH$7:$AJ$14,8,MATCH(【入力】吸収量・排出量算定シート!$G228,幹材積成長量!$AH$7:$AJ$7,0)))),0)</f>
        <v>0</v>
      </c>
      <c r="DW228" s="187">
        <f>IFERROR(IF($F228="地位Ⅰ",INDEX(幹材積成長量!$AE$7:$AG$14,8,MATCH(【入力】吸収量・排出量算定シート!$G228,幹材積成長量!$AE$7:$AG$7,0)),IF($F228="地位Ⅲ",INDEX(幹材積成長量!$AK$7:$AM$14,8,MATCH(【入力】吸収量・排出量算定シート!$G228,幹材積成長量!$AK$7:$AM$7,0)),INDEX(幹材積成長量!$AH$7:$AJ$14,8,MATCH(【入力】吸収量・排出量算定シート!$G228,幹材積成長量!$AH$7:$AJ$7,0)))),0)</f>
        <v>0</v>
      </c>
      <c r="DX228" s="187">
        <f>IFERROR(IF($F228="地位Ⅰ",INDEX(幹材積成長量!$AE$7:$AG$14,8,MATCH(【入力】吸収量・排出量算定シート!$G228,幹材積成長量!$AE$7:$AG$7,0)),IF($F228="地位Ⅲ",INDEX(幹材積成長量!$AK$7:$AM$14,8,MATCH(【入力】吸収量・排出量算定シート!$G228,幹材積成長量!$AK$7:$AM$7,0)),INDEX(幹材積成長量!$AH$7:$AJ$14,8,MATCH(【入力】吸収量・排出量算定シート!$G228,幹材積成長量!$AH$7:$AJ$7,0)))),0)</f>
        <v>0</v>
      </c>
      <c r="DY228" s="187">
        <f>IFERROR(IF($F228="地位Ⅰ",INDEX(幹材積成長量!$AE$7:$AG$14,8,MATCH(【入力】吸収量・排出量算定シート!$G228,幹材積成長量!$AE$7:$AG$7,0)),IF($F228="地位Ⅲ",INDEX(幹材積成長量!$AK$7:$AM$14,8,MATCH(【入力】吸収量・排出量算定シート!$G228,幹材積成長量!$AK$7:$AM$7,0)),INDEX(幹材積成長量!$AH$7:$AJ$14,8,MATCH(【入力】吸収量・排出量算定シート!$G228,幹材積成長量!$AH$7:$AJ$7,0)))),0)</f>
        <v>0</v>
      </c>
      <c r="DZ228" s="187">
        <f>IFERROR(IF($F228="地位Ⅰ",INDEX(幹材積成長量!$AE$7:$AG$14,8,MATCH(【入力】吸収量・排出量算定シート!$G228,幹材積成長量!$AE$7:$AG$7,0)),IF($F228="地位Ⅲ",INDEX(幹材積成長量!$AK$7:$AM$14,8,MATCH(【入力】吸収量・排出量算定シート!$G228,幹材積成長量!$AK$7:$AM$7,0)),INDEX(幹材積成長量!$AH$7:$AJ$14,8,MATCH(【入力】吸収量・排出量算定シート!$G228,幹材積成長量!$AH$7:$AJ$7,0)))),0)</f>
        <v>0</v>
      </c>
      <c r="EA228" s="187">
        <f>IFERROR(IF($F228="地位Ⅰ",INDEX(幹材積成長量!$AE$7:$AG$14,8,MATCH(【入力】吸収量・排出量算定シート!$G228,幹材積成長量!$AE$7:$AG$7,0)),IF($F228="地位Ⅲ",INDEX(幹材積成長量!$AK$7:$AM$14,8,MATCH(【入力】吸収量・排出量算定シート!$G228,幹材積成長量!$AK$7:$AM$7,0)),INDEX(幹材積成長量!$AH$7:$AJ$14,8,MATCH(【入力】吸収量・排出量算定シート!$G228,幹材積成長量!$AH$7:$AJ$7,0)))),0)</f>
        <v>0</v>
      </c>
      <c r="EB228" s="187">
        <f>IFERROR(IF($F228="地位Ⅰ",INDEX(幹材積成長量!$AE$7:$AG$14,8,MATCH(【入力】吸収量・排出量算定シート!$G228,幹材積成長量!$AE$7:$AG$7,0)),IF($F228="地位Ⅲ",INDEX(幹材積成長量!$AK$7:$AM$14,8,MATCH(【入力】吸収量・排出量算定シート!$G228,幹材積成長量!$AK$7:$AM$7,0)),INDEX(幹材積成長量!$AH$7:$AJ$14,8,MATCH(【入力】吸収量・排出量算定シート!$G228,幹材積成長量!$AH$7:$AJ$7,0)))),0)</f>
        <v>0</v>
      </c>
      <c r="EC228" s="187">
        <f>IFERROR(IF($F228="地位Ⅰ",INDEX(幹材積成長量!$AE$7:$AG$14,8,MATCH(【入力】吸収量・排出量算定シート!$G228,幹材積成長量!$AE$7:$AG$7,0)),IF($F228="地位Ⅲ",INDEX(幹材積成長量!$AK$7:$AM$14,8,MATCH(【入力】吸収量・排出量算定シート!$G228,幹材積成長量!$AK$7:$AM$7,0)),INDEX(幹材積成長量!$AH$7:$AJ$14,8,MATCH(【入力】吸収量・排出量算定シート!$G228,幹材積成長量!$AH$7:$AJ$7,0)))),0)</f>
        <v>0</v>
      </c>
      <c r="ED228" s="186">
        <f t="shared" si="369"/>
        <v>0</v>
      </c>
      <c r="EE228" s="186">
        <f t="shared" si="370"/>
        <v>0</v>
      </c>
      <c r="EF228" s="186">
        <f t="shared" si="371"/>
        <v>0</v>
      </c>
      <c r="EG228" s="186">
        <f t="shared" si="372"/>
        <v>0</v>
      </c>
      <c r="EH228" s="186">
        <f t="shared" si="373"/>
        <v>0</v>
      </c>
      <c r="EI228" s="186">
        <f t="shared" si="374"/>
        <v>0</v>
      </c>
      <c r="EJ228" s="186">
        <f t="shared" si="375"/>
        <v>0</v>
      </c>
      <c r="EK228" s="186">
        <f t="shared" si="376"/>
        <v>0</v>
      </c>
      <c r="EL228" s="186">
        <f t="shared" si="377"/>
        <v>0</v>
      </c>
      <c r="EM228" s="186">
        <f t="shared" si="378"/>
        <v>0</v>
      </c>
      <c r="EN228" s="186">
        <f t="shared" si="379"/>
        <v>0</v>
      </c>
      <c r="EO228" s="186">
        <f t="shared" si="380"/>
        <v>0</v>
      </c>
      <c r="EP228" s="186">
        <f t="shared" si="381"/>
        <v>0</v>
      </c>
      <c r="EQ228" s="186">
        <f t="shared" si="382"/>
        <v>0</v>
      </c>
      <c r="ER228" s="186">
        <f t="shared" si="383"/>
        <v>0</v>
      </c>
      <c r="ES228" s="186">
        <f t="shared" si="384"/>
        <v>0</v>
      </c>
      <c r="ET228" s="186">
        <f t="shared" si="385"/>
        <v>0</v>
      </c>
    </row>
    <row r="229" spans="2:150" x14ac:dyDescent="0.3">
      <c r="B229" s="3"/>
      <c r="C229" s="3"/>
      <c r="D229" s="3"/>
      <c r="E229" s="3"/>
      <c r="G229" s="217"/>
      <c r="J229" s="3"/>
      <c r="M229" s="187">
        <f>IFERROR(IF($F229="地位Ⅰ",INDEX(幹材積成長量!$S$7:$U$148,MATCH(【入力】吸収量・排出量算定シート!$H229+(M$17-$M$17),幹材積成長量!$S$7:$S$148,0),MATCH($G229,幹材積成長量!$S$7:$U$7,0)),IF($F229="地位Ⅲ",INDEX(幹材積成長量!$Y$7:$AA$148,MATCH(【入力】吸収量・排出量算定シート!$H229+(M$17-$M$17),幹材積成長量!$Y$7:$Y$148,0),MATCH($G229,幹材積成長量!$Y$7:$AA$7,0)),INDEX(幹材積成長量!$V$7:$X$148,MATCH(【入力】吸収量・排出量算定シート!$H229+(M$17-$M$17),幹材積成長量!$V$7:$V$148,0),MATCH($G229,幹材積成長量!$V$7:$X$7,0)))),0)</f>
        <v>0</v>
      </c>
      <c r="N229" s="187">
        <f>IFERROR(IF($F229="地位Ⅰ",INDEX(幹材積成長量!$S$7:$U$148,MATCH(【入力】吸収量・排出量算定シート!$H229+(N$17-$M$17),幹材積成長量!$S$7:$S$148,0),MATCH($G229,幹材積成長量!$S$7:$U$7,0)),IF($F229="地位Ⅲ",INDEX(幹材積成長量!$Y$7:$AA$148,MATCH(【入力】吸収量・排出量算定シート!$H229+(N$17-$M$17),幹材積成長量!$Y$7:$Y$148,0),MATCH($G229,幹材積成長量!$Y$7:$AA$7,0)),INDEX(幹材積成長量!$V$7:$X$148,MATCH(【入力】吸収量・排出量算定シート!$H229+(N$17-$M$17),幹材積成長量!$V$7:$V$148,0),MATCH($G229,幹材積成長量!$V$7:$X$7,0)))),0)</f>
        <v>0</v>
      </c>
      <c r="O229" s="187">
        <f>IFERROR(IF($F229="地位Ⅰ",INDEX(幹材積成長量!$S$7:$U$148,MATCH(【入力】吸収量・排出量算定シート!$H229+(O$17-$M$17),幹材積成長量!$S$7:$S$148,0),MATCH($G229,幹材積成長量!$S$7:$U$7,0)),IF($F229="地位Ⅲ",INDEX(幹材積成長量!$Y$7:$AA$148,MATCH(【入力】吸収量・排出量算定シート!$H229+(O$17-$M$17),幹材積成長量!$Y$7:$Y$148,0),MATCH($G229,幹材積成長量!$Y$7:$AA$7,0)),INDEX(幹材積成長量!$V$7:$X$148,MATCH(【入力】吸収量・排出量算定シート!$H229+(O$17-$M$17),幹材積成長量!$V$7:$V$148,0),MATCH($G229,幹材積成長量!$V$7:$X$7,0)))),0)</f>
        <v>0</v>
      </c>
      <c r="P229" s="187">
        <f>IFERROR(IF($F229="地位Ⅰ",INDEX(幹材積成長量!$S$7:$U$148,MATCH(【入力】吸収量・排出量算定シート!$H229+(P$17-$M$17),幹材積成長量!$S$7:$S$148,0),MATCH($G229,幹材積成長量!$S$7:$U$7,0)),IF($F229="地位Ⅲ",INDEX(幹材積成長量!$Y$7:$AA$148,MATCH(【入力】吸収量・排出量算定シート!$H229+(P$17-$M$17),幹材積成長量!$Y$7:$Y$148,0),MATCH($G229,幹材積成長量!$Y$7:$AA$7,0)),INDEX(幹材積成長量!$V$7:$X$148,MATCH(【入力】吸収量・排出量算定シート!$H229+(P$17-$M$17),幹材積成長量!$V$7:$V$148,0),MATCH($G229,幹材積成長量!$V$7:$X$7,0)))),0)</f>
        <v>0</v>
      </c>
      <c r="Q229" s="187">
        <f>IFERROR(IF($F229="地位Ⅰ",INDEX(幹材積成長量!$S$7:$U$148,MATCH(【入力】吸収量・排出量算定シート!$H229+(Q$17-$M$17),幹材積成長量!$S$7:$S$148,0),MATCH($G229,幹材積成長量!$S$7:$U$7,0)),IF($F229="地位Ⅲ",INDEX(幹材積成長量!$Y$7:$AA$148,MATCH(【入力】吸収量・排出量算定シート!$H229+(Q$17-$M$17),幹材積成長量!$Y$7:$Y$148,0),MATCH($G229,幹材積成長量!$Y$7:$AA$7,0)),INDEX(幹材積成長量!$V$7:$X$148,MATCH(【入力】吸収量・排出量算定シート!$H229+(Q$17-$M$17),幹材積成長量!$V$7:$V$148,0),MATCH($G229,幹材積成長量!$V$7:$X$7,0)))),0)</f>
        <v>0</v>
      </c>
      <c r="R229" s="187">
        <f>IFERROR(IF($F229="地位Ⅰ",INDEX(幹材積成長量!$S$7:$U$148,MATCH(【入力】吸収量・排出量算定シート!$H229+(R$17-$M$17),幹材積成長量!$S$7:$S$148,0),MATCH($G229,幹材積成長量!$S$7:$U$7,0)),IF($F229="地位Ⅲ",INDEX(幹材積成長量!$Y$7:$AA$148,MATCH(【入力】吸収量・排出量算定シート!$H229+(R$17-$M$17),幹材積成長量!$Y$7:$Y$148,0),MATCH($G229,幹材積成長量!$Y$7:$AA$7,0)),INDEX(幹材積成長量!$V$7:$X$148,MATCH(【入力】吸収量・排出量算定シート!$H229+(R$17-$M$17),幹材積成長量!$V$7:$V$148,0),MATCH($G229,幹材積成長量!$V$7:$X$7,0)))),0)</f>
        <v>0</v>
      </c>
      <c r="S229" s="187">
        <f>IFERROR(IF($F229="地位Ⅰ",INDEX(幹材積成長量!$S$7:$U$148,MATCH(【入力】吸収量・排出量算定シート!$H229+(S$17-$M$17),幹材積成長量!$S$7:$S$148,0),MATCH($G229,幹材積成長量!$S$7:$U$7,0)),IF($F229="地位Ⅲ",INDEX(幹材積成長量!$Y$7:$AA$148,MATCH(【入力】吸収量・排出量算定シート!$H229+(S$17-$M$17),幹材積成長量!$Y$7:$Y$148,0),MATCH($G229,幹材積成長量!$Y$7:$AA$7,0)),INDEX(幹材積成長量!$V$7:$X$148,MATCH(【入力】吸収量・排出量算定シート!$H229+(S$17-$M$17),幹材積成長量!$V$7:$V$148,0),MATCH($G229,幹材積成長量!$V$7:$X$7,0)))),0)</f>
        <v>0</v>
      </c>
      <c r="T229" s="187">
        <f>IFERROR(IF($F229="地位Ⅰ",INDEX(幹材積成長量!$S$7:$U$148,MATCH(【入力】吸収量・排出量算定シート!$H229+(T$17-$M$17),幹材積成長量!$S$7:$S$148,0),MATCH($G229,幹材積成長量!$S$7:$U$7,0)),IF($F229="地位Ⅲ",INDEX(幹材積成長量!$Y$7:$AA$148,MATCH(【入力】吸収量・排出量算定シート!$H229+(T$17-$M$17),幹材積成長量!$Y$7:$Y$148,0),MATCH($G229,幹材積成長量!$Y$7:$AA$7,0)),INDEX(幹材積成長量!$V$7:$X$148,MATCH(【入力】吸収量・排出量算定シート!$H229+(T$17-$M$17),幹材積成長量!$V$7:$V$148,0),MATCH($G229,幹材積成長量!$V$7:$X$7,0)))),0)</f>
        <v>0</v>
      </c>
      <c r="U229" s="187">
        <f>IFERROR(IF($F229="地位Ⅰ",INDEX(幹材積成長量!$S$7:$U$148,MATCH(【入力】吸収量・排出量算定シート!$H229+(U$17-$M$17),幹材積成長量!$S$7:$S$148,0),MATCH($G229,幹材積成長量!$S$7:$U$7,0)),IF($F229="地位Ⅲ",INDEX(幹材積成長量!$Y$7:$AA$148,MATCH(【入力】吸収量・排出量算定シート!$H229+(U$17-$M$17),幹材積成長量!$Y$7:$Y$148,0),MATCH($G229,幹材積成長量!$Y$7:$AA$7,0)),INDEX(幹材積成長量!$V$7:$X$148,MATCH(【入力】吸収量・排出量算定シート!$H229+(U$17-$M$17),幹材積成長量!$V$7:$V$148,0),MATCH($G229,幹材積成長量!$V$7:$X$7,0)))),0)</f>
        <v>0</v>
      </c>
      <c r="V229" s="187">
        <f>IFERROR(IF($F229="地位Ⅰ",INDEX(幹材積成長量!$S$7:$U$148,MATCH(【入力】吸収量・排出量算定シート!$H229+(V$17-$M$17),幹材積成長量!$S$7:$S$148,0),MATCH($G229,幹材積成長量!$S$7:$U$7,0)),IF($F229="地位Ⅲ",INDEX(幹材積成長量!$Y$7:$AA$148,MATCH(【入力】吸収量・排出量算定シート!$H229+(V$17-$M$17),幹材積成長量!$Y$7:$Y$148,0),MATCH($G229,幹材積成長量!$Y$7:$AA$7,0)),INDEX(幹材積成長量!$V$7:$X$148,MATCH(【入力】吸収量・排出量算定シート!$H229+(V$17-$M$17),幹材積成長量!$V$7:$V$148,0),MATCH($G229,幹材積成長量!$V$7:$X$7,0)))),0)</f>
        <v>0</v>
      </c>
      <c r="W229" s="187">
        <f>IFERROR(IF($F229="地位Ⅰ",INDEX(幹材積成長量!$S$7:$U$148,MATCH(【入力】吸収量・排出量算定シート!$H229+(W$17-$M$17),幹材積成長量!$S$7:$S$148,0),MATCH($G229,幹材積成長量!$S$7:$U$7,0)),IF($F229="地位Ⅲ",INDEX(幹材積成長量!$Y$7:$AA$148,MATCH(【入力】吸収量・排出量算定シート!$H229+(W$17-$M$17),幹材積成長量!$Y$7:$Y$148,0),MATCH($G229,幹材積成長量!$Y$7:$AA$7,0)),INDEX(幹材積成長量!$V$7:$X$148,MATCH(【入力】吸収量・排出量算定シート!$H229+(W$17-$M$17),幹材積成長量!$V$7:$V$148,0),MATCH($G229,幹材積成長量!$V$7:$X$7,0)))),0)</f>
        <v>0</v>
      </c>
      <c r="X229" s="187">
        <f>IFERROR(IF($F229="地位Ⅰ",INDEX(幹材積成長量!$S$7:$U$148,MATCH(【入力】吸収量・排出量算定シート!$H229+(X$17-$M$17),幹材積成長量!$S$7:$S$148,0),MATCH($G229,幹材積成長量!$S$7:$U$7,0)),IF($F229="地位Ⅲ",INDEX(幹材積成長量!$Y$7:$AA$148,MATCH(【入力】吸収量・排出量算定シート!$H229+(X$17-$M$17),幹材積成長量!$Y$7:$Y$148,0),MATCH($G229,幹材積成長量!$Y$7:$AA$7,0)),INDEX(幹材積成長量!$V$7:$X$148,MATCH(【入力】吸収量・排出量算定シート!$H229+(X$17-$M$17),幹材積成長量!$V$7:$V$148,0),MATCH($G229,幹材積成長量!$V$7:$X$7,0)))),0)</f>
        <v>0</v>
      </c>
      <c r="Y229" s="187">
        <f>IFERROR(IF($F229="地位Ⅰ",INDEX(幹材積成長量!$S$7:$U$148,MATCH(【入力】吸収量・排出量算定シート!$H229+(Y$17-$M$17),幹材積成長量!$S$7:$S$148,0),MATCH($G229,幹材積成長量!$S$7:$U$7,0)),IF($F229="地位Ⅲ",INDEX(幹材積成長量!$Y$7:$AA$148,MATCH(【入力】吸収量・排出量算定シート!$H229+(Y$17-$M$17),幹材積成長量!$Y$7:$Y$148,0),MATCH($G229,幹材積成長量!$Y$7:$AA$7,0)),INDEX(幹材積成長量!$V$7:$X$148,MATCH(【入力】吸収量・排出量算定シート!$H229+(Y$17-$M$17),幹材積成長量!$V$7:$V$148,0),MATCH($G229,幹材積成長量!$V$7:$X$7,0)))),0)</f>
        <v>0</v>
      </c>
      <c r="Z229" s="187">
        <f>IFERROR(IF($F229="地位Ⅰ",INDEX(幹材積成長量!$S$7:$U$148,MATCH(【入力】吸収量・排出量算定シート!$H229+(Z$17-$M$17),幹材積成長量!$S$7:$S$148,0),MATCH($G229,幹材積成長量!$S$7:$U$7,0)),IF($F229="地位Ⅲ",INDEX(幹材積成長量!$Y$7:$AA$148,MATCH(【入力】吸収量・排出量算定シート!$H229+(Z$17-$M$17),幹材積成長量!$Y$7:$Y$148,0),MATCH($G229,幹材積成長量!$Y$7:$AA$7,0)),INDEX(幹材積成長量!$V$7:$X$148,MATCH(【入力】吸収量・排出量算定シート!$H229+(Z$17-$M$17),幹材積成長量!$V$7:$V$148,0),MATCH($G229,幹材積成長量!$V$7:$X$7,0)))),0)</f>
        <v>0</v>
      </c>
      <c r="AA229" s="187">
        <f>IFERROR(IF($F229="地位Ⅰ",INDEX(幹材積成長量!$S$7:$U$148,MATCH(【入力】吸収量・排出量算定シート!$H229+(AA$17-$M$17),幹材積成長量!$S$7:$S$148,0),MATCH($G229,幹材積成長量!$S$7:$U$7,0)),IF($F229="地位Ⅲ",INDEX(幹材積成長量!$Y$7:$AA$148,MATCH(【入力】吸収量・排出量算定シート!$H229+(AA$17-$M$17),幹材積成長量!$Y$7:$Y$148,0),MATCH($G229,幹材積成長量!$Y$7:$AA$7,0)),INDEX(幹材積成長量!$V$7:$X$148,MATCH(【入力】吸収量・排出量算定シート!$H229+(AA$17-$M$17),幹材積成長量!$V$7:$V$148,0),MATCH($G229,幹材積成長量!$V$7:$X$7,0)))),0)</f>
        <v>0</v>
      </c>
      <c r="AB229" s="187">
        <f>IFERROR(IF($F229="地位Ⅰ",INDEX(幹材積成長量!$S$7:$U$148,MATCH(【入力】吸収量・排出量算定シート!$H229+(AB$17-$M$17),幹材積成長量!$S$7:$S$148,0),MATCH($G229,幹材積成長量!$S$7:$U$7,0)),IF($F229="地位Ⅲ",INDEX(幹材積成長量!$Y$7:$AA$148,MATCH(【入力】吸収量・排出量算定シート!$H229+(AB$17-$M$17),幹材積成長量!$Y$7:$Y$148,0),MATCH($G229,幹材積成長量!$Y$7:$AA$7,0)),INDEX(幹材積成長量!$V$7:$X$148,MATCH(【入力】吸収量・排出量算定シート!$H229+(AB$17-$M$17),幹材積成長量!$V$7:$V$148,0),MATCH($G229,幹材積成長量!$V$7:$X$7,0)))),0)</f>
        <v>0</v>
      </c>
      <c r="AC229" s="187">
        <f>IFERROR(IF($F229="地位Ⅰ",INDEX(幹材積成長量!$S$7:$U$148,MATCH(【入力】吸収量・排出量算定シート!$H229+(AC$17-$M$17),幹材積成長量!$S$7:$S$148,0),MATCH($G229,幹材積成長量!$S$7:$U$7,0)),IF($F229="地位Ⅲ",INDEX(幹材積成長量!$Y$7:$AA$148,MATCH(【入力】吸収量・排出量算定シート!$H229+(AC$17-$M$17),幹材積成長量!$Y$7:$Y$148,0),MATCH($G229,幹材積成長量!$Y$7:$AA$7,0)),INDEX(幹材積成長量!$V$7:$X$148,MATCH(【入力】吸収量・排出量算定シート!$H229+(AC$17-$M$17),幹材積成長量!$V$7:$V$148,0),MATCH($G229,幹材積成長量!$V$7:$X$7,0)))),0)</f>
        <v>0</v>
      </c>
      <c r="AD229" s="2">
        <f>IFERROR(INDEX('BEF（拡大係数）'!$A$4:$AO$154,MATCH(【入力】吸収量・排出量算定シート!$H229,'BEF（拡大係数）'!$A$4:$A$154,0),MATCH($G229,'BEF（拡大係数）'!$A$4:$AO$4,0)),0)</f>
        <v>0</v>
      </c>
      <c r="AE229" s="2">
        <f>IFERROR(INDEX('BEF（拡大係数）'!$A$4:$AO$154,MATCH(【入力】吸収量・排出量算定シート!$H229,'BEF（拡大係数）'!$A$4:$A$154,0),MATCH($G229,'BEF（拡大係数）'!$A$4:$AO$4,0)),0)</f>
        <v>0</v>
      </c>
      <c r="AF229" s="2">
        <f>IFERROR(INDEX('BEF（拡大係数）'!$A$4:$AO$154,MATCH(【入力】吸収量・排出量算定シート!$H229,'BEF（拡大係数）'!$A$4:$A$154,0),MATCH($G229,'BEF（拡大係数）'!$A$4:$AO$4,0)),0)</f>
        <v>0</v>
      </c>
      <c r="AG229" s="2">
        <f>IFERROR(INDEX('BEF（拡大係数）'!$A$4:$AO$154,MATCH(【入力】吸収量・排出量算定シート!$H229,'BEF（拡大係数）'!$A$4:$A$154,0),MATCH($G229,'BEF（拡大係数）'!$A$4:$AO$4,0)),0)</f>
        <v>0</v>
      </c>
      <c r="AH229" s="2">
        <f>IFERROR(INDEX('BEF（拡大係数）'!$A$4:$AO$154,MATCH(【入力】吸収量・排出量算定シート!$H229,'BEF（拡大係数）'!$A$4:$A$154,0),MATCH($G229,'BEF（拡大係数）'!$A$4:$AO$4,0)),0)</f>
        <v>0</v>
      </c>
      <c r="AI229" s="2">
        <f>IFERROR(INDEX('BEF（拡大係数）'!$A$4:$AO$154,MATCH(【入力】吸収量・排出量算定シート!$H229,'BEF（拡大係数）'!$A$4:$A$154,0),MATCH($G229,'BEF（拡大係数）'!$A$4:$AO$4,0)),0)</f>
        <v>0</v>
      </c>
      <c r="AJ229" s="2">
        <f>IFERROR(INDEX('BEF（拡大係数）'!$A$4:$AO$154,MATCH(【入力】吸収量・排出量算定シート!$H229,'BEF（拡大係数）'!$A$4:$A$154,0),MATCH($G229,'BEF（拡大係数）'!$A$4:$AO$4,0)),0)</f>
        <v>0</v>
      </c>
      <c r="AK229" s="2">
        <f>IFERROR(INDEX('BEF（拡大係数）'!$A$4:$AO$154,MATCH(【入力】吸収量・排出量算定シート!$H229,'BEF（拡大係数）'!$A$4:$A$154,0),MATCH($G229,'BEF（拡大係数）'!$A$4:$AO$4,0)),0)</f>
        <v>0</v>
      </c>
      <c r="AL229" s="2">
        <f>IFERROR(INDEX('BEF（拡大係数）'!$A$4:$AO$154,MATCH(【入力】吸収量・排出量算定シート!$H229,'BEF（拡大係数）'!$A$4:$A$154,0),MATCH($G229,'BEF（拡大係数）'!$A$4:$AO$4,0)),0)</f>
        <v>0</v>
      </c>
      <c r="AM229" s="2">
        <f>IFERROR(INDEX('BEF（拡大係数）'!$A$4:$AO$154,MATCH(【入力】吸収量・排出量算定シート!$H229,'BEF（拡大係数）'!$A$4:$A$154,0),MATCH($G229,'BEF（拡大係数）'!$A$4:$AO$4,0)),0)</f>
        <v>0</v>
      </c>
      <c r="AN229" s="2">
        <f>IFERROR(INDEX('BEF（拡大係数）'!$A$4:$AO$154,MATCH(【入力】吸収量・排出量算定シート!$H229,'BEF（拡大係数）'!$A$4:$A$154,0),MATCH($G229,'BEF（拡大係数）'!$A$4:$AO$4,0)),0)</f>
        <v>0</v>
      </c>
      <c r="AO229" s="2">
        <f>IFERROR(INDEX('BEF（拡大係数）'!$A$4:$AO$154,MATCH(【入力】吸収量・排出量算定シート!$H229,'BEF（拡大係数）'!$A$4:$A$154,0),MATCH($G229,'BEF（拡大係数）'!$A$4:$AO$4,0)),0)</f>
        <v>0</v>
      </c>
      <c r="AP229" s="2">
        <f>IFERROR(INDEX('BEF（拡大係数）'!$A$4:$AO$154,MATCH(【入力】吸収量・排出量算定シート!$H229,'BEF（拡大係数）'!$A$4:$A$154,0),MATCH($G229,'BEF（拡大係数）'!$A$4:$AO$4,0)),0)</f>
        <v>0</v>
      </c>
      <c r="AQ229" s="2">
        <f>IFERROR(INDEX('BEF（拡大係数）'!$A$4:$AO$154,MATCH(【入力】吸収量・排出量算定シート!$H229,'BEF（拡大係数）'!$A$4:$A$154,0),MATCH($G229,'BEF（拡大係数）'!$A$4:$AO$4,0)),0)</f>
        <v>0</v>
      </c>
      <c r="AR229" s="2">
        <f>IFERROR(INDEX('BEF（拡大係数）'!$A$4:$AO$154,MATCH(【入力】吸収量・排出量算定シート!$H229,'BEF（拡大係数）'!$A$4:$A$154,0),MATCH($G229,'BEF（拡大係数）'!$A$4:$AO$4,0)),0)</f>
        <v>0</v>
      </c>
      <c r="AS229" s="2">
        <f>IFERROR(INDEX('BEF（拡大係数）'!$A$4:$AO$154,MATCH(【入力】吸収量・排出量算定シート!$H229,'BEF（拡大係数）'!$A$4:$A$154,0),MATCH($G229,'BEF（拡大係数）'!$A$4:$AO$4,0)),0)</f>
        <v>0</v>
      </c>
      <c r="AT229" s="2">
        <f>IFERROR(INDEX('BEF（拡大係数）'!$A$4:$AO$154,MATCH(【入力】吸収量・排出量算定シート!$H229,'BEF（拡大係数）'!$A$4:$A$154,0),MATCH($G229,'BEF（拡大係数）'!$A$4:$AO$4,0)),0)</f>
        <v>0</v>
      </c>
      <c r="AU229" s="2">
        <f>IFERROR(VLOOKUP($G229,パラメータ_オリジナル!$B$6:$G$45,4,FALSE),0)</f>
        <v>0</v>
      </c>
      <c r="AV229" s="2">
        <f>IFERROR(VLOOKUP($G229,パラメータ_オリジナル!$B$6:$G$45,5,FALSE),0)</f>
        <v>0</v>
      </c>
      <c r="AW229" s="2">
        <f>IFERROR(VLOOKUP($G229,パラメータ_オリジナル!$B$6:$G$45,6,FALSE),0)</f>
        <v>0</v>
      </c>
      <c r="AX229" s="125">
        <f t="shared" si="318"/>
        <v>0</v>
      </c>
      <c r="AY229" s="125">
        <f t="shared" si="319"/>
        <v>0</v>
      </c>
      <c r="AZ229" s="125">
        <f t="shared" si="320"/>
        <v>0</v>
      </c>
      <c r="BA229" s="125">
        <f t="shared" si="321"/>
        <v>0</v>
      </c>
      <c r="BB229" s="125">
        <f t="shared" si="322"/>
        <v>0</v>
      </c>
      <c r="BC229" s="125">
        <f t="shared" si="323"/>
        <v>0</v>
      </c>
      <c r="BD229" s="125">
        <f t="shared" si="324"/>
        <v>0</v>
      </c>
      <c r="BE229" s="125">
        <f t="shared" si="325"/>
        <v>0</v>
      </c>
      <c r="BF229" s="125">
        <f t="shared" si="326"/>
        <v>0</v>
      </c>
      <c r="BG229" s="125">
        <f t="shared" si="327"/>
        <v>0</v>
      </c>
      <c r="BH229" s="125">
        <f t="shared" si="328"/>
        <v>0</v>
      </c>
      <c r="BI229" s="125">
        <f t="shared" si="329"/>
        <v>0</v>
      </c>
      <c r="BJ229" s="125">
        <f t="shared" si="330"/>
        <v>0</v>
      </c>
      <c r="BK229" s="125">
        <f t="shared" si="331"/>
        <v>0</v>
      </c>
      <c r="BL229" s="125">
        <f t="shared" si="332"/>
        <v>0</v>
      </c>
      <c r="BM229" s="125">
        <f t="shared" si="333"/>
        <v>0</v>
      </c>
      <c r="BN229" s="125">
        <f t="shared" si="334"/>
        <v>0</v>
      </c>
      <c r="BO229" s="125">
        <f t="shared" si="335"/>
        <v>0</v>
      </c>
      <c r="BP229" s="125">
        <f t="shared" si="336"/>
        <v>0</v>
      </c>
      <c r="BQ229" s="125">
        <f t="shared" si="337"/>
        <v>0</v>
      </c>
      <c r="BR229" s="125">
        <f t="shared" si="338"/>
        <v>0</v>
      </c>
      <c r="BS229" s="125">
        <f t="shared" si="339"/>
        <v>0</v>
      </c>
      <c r="BT229" s="125">
        <f t="shared" si="340"/>
        <v>0</v>
      </c>
      <c r="BU229" s="125">
        <f t="shared" si="341"/>
        <v>0</v>
      </c>
      <c r="BV229" s="125">
        <f t="shared" si="342"/>
        <v>0</v>
      </c>
      <c r="BW229" s="125">
        <f t="shared" si="343"/>
        <v>0</v>
      </c>
      <c r="BX229" s="125">
        <f t="shared" si="344"/>
        <v>0</v>
      </c>
      <c r="BY229" s="125">
        <f t="shared" si="345"/>
        <v>0</v>
      </c>
      <c r="BZ229" s="125">
        <f t="shared" si="346"/>
        <v>0</v>
      </c>
      <c r="CA229" s="125">
        <f t="shared" si="347"/>
        <v>0</v>
      </c>
      <c r="CB229" s="125">
        <f t="shared" si="348"/>
        <v>0</v>
      </c>
      <c r="CC229" s="125">
        <f t="shared" si="349"/>
        <v>0</v>
      </c>
      <c r="CD229" s="125">
        <f t="shared" si="350"/>
        <v>0</v>
      </c>
      <c r="CE229" s="125">
        <f t="shared" si="351"/>
        <v>0</v>
      </c>
      <c r="CF229" s="2">
        <f>IFERROR(IF($F229="地位Ⅰ",INDEX(幹材積成長量!$I$7:$K$148,MATCH((【入力】吸収量・排出量算定シート!$H229+(【入力】吸収量・排出量算定シート!CF$17-【入力】吸収量・排出量算定シート!$CF$17)),幹材積成長量!$I$7:$I$148,0),MATCH(【入力】吸収量・排出量算定シート!$G229,幹材積成長量!$I$7:$K$7,0)),IF($F229="地位Ⅲ",INDEX(幹材積成長量!$O$7:$Q$148,MATCH((【入力】吸収量・排出量算定シート!$H229+(【入力】吸収量・排出量算定シート!CF$17-【入力】吸収量・排出量算定シート!$CF$17)),幹材積成長量!$O$7:$O$148,0),MATCH(【入力】吸収量・排出量算定シート!$G229,幹材積成長量!$O$7:$Q$7,0)),INDEX(幹材積成長量!$L$7:$N$148,MATCH((【入力】吸収量・排出量算定シート!$H229+(【入力】吸収量・排出量算定シート!CF$17-【入力】吸収量・排出量算定シート!$CF$17)),幹材積成長量!$L$7:$L$148,0),MATCH(【入力】吸収量・排出量算定シート!$G229,幹材積成長量!$L$7:$N$7,0)))),0)</f>
        <v>0</v>
      </c>
      <c r="CG229" s="2">
        <f>IFERROR(IF($F229="地位Ⅰ",INDEX(幹材積成長量!$I$7:$K$148,MATCH((【入力】吸収量・排出量算定シート!$H229+(【入力】吸収量・排出量算定シート!CG$17-【入力】吸収量・排出量算定シート!$CF$17)),幹材積成長量!$I$7:$I$148,0),MATCH(【入力】吸収量・排出量算定シート!$G229,幹材積成長量!$I$7:$K$7,0)),IF($F229="地位Ⅲ",INDEX(幹材積成長量!$O$7:$Q$148,MATCH((【入力】吸収量・排出量算定シート!$H229+(【入力】吸収量・排出量算定シート!CG$17-【入力】吸収量・排出量算定シート!$CF$17)),幹材積成長量!$O$7:$O$148,0),MATCH(【入力】吸収量・排出量算定シート!$G229,幹材積成長量!$O$7:$Q$7,0)),INDEX(幹材積成長量!$L$7:$N$148,MATCH((【入力】吸収量・排出量算定シート!$H229+(【入力】吸収量・排出量算定シート!CG$17-【入力】吸収量・排出量算定シート!$CF$17)),幹材積成長量!$L$7:$L$148,0),MATCH(【入力】吸収量・排出量算定シート!$G229,幹材積成長量!$L$7:$N$7,0)))),0)</f>
        <v>0</v>
      </c>
      <c r="CH229" s="2">
        <f>IFERROR(IF($F229="地位Ⅰ",INDEX(幹材積成長量!$I$7:$K$148,MATCH((【入力】吸収量・排出量算定シート!$H229+(【入力】吸収量・排出量算定シート!CH$17-【入力】吸収量・排出量算定シート!$CF$17)),幹材積成長量!$I$7:$I$148,0),MATCH(【入力】吸収量・排出量算定シート!$G229,幹材積成長量!$I$7:$K$7,0)),IF($F229="地位Ⅲ",INDEX(幹材積成長量!$O$7:$Q$148,MATCH((【入力】吸収量・排出量算定シート!$H229+(【入力】吸収量・排出量算定シート!CH$17-【入力】吸収量・排出量算定シート!$CF$17)),幹材積成長量!$O$7:$O$148,0),MATCH(【入力】吸収量・排出量算定シート!$G229,幹材積成長量!$O$7:$Q$7,0)),INDEX(幹材積成長量!$L$7:$N$148,MATCH((【入力】吸収量・排出量算定シート!$H229+(【入力】吸収量・排出量算定シート!CH$17-【入力】吸収量・排出量算定シート!$CF$17)),幹材積成長量!$L$7:$L$148,0),MATCH(【入力】吸収量・排出量算定シート!$G229,幹材積成長量!$L$7:$N$7,0)))),0)</f>
        <v>0</v>
      </c>
      <c r="CI229" s="2">
        <f>IFERROR(IF($F229="地位Ⅰ",INDEX(幹材積成長量!$I$7:$K$148,MATCH((【入力】吸収量・排出量算定シート!$H229+(【入力】吸収量・排出量算定シート!CI$17-【入力】吸収量・排出量算定シート!$CF$17)),幹材積成長量!$I$7:$I$148,0),MATCH(【入力】吸収量・排出量算定シート!$G229,幹材積成長量!$I$7:$K$7,0)),IF($F229="地位Ⅲ",INDEX(幹材積成長量!$O$7:$Q$148,MATCH((【入力】吸収量・排出量算定シート!$H229+(【入力】吸収量・排出量算定シート!CI$17-【入力】吸収量・排出量算定シート!$CF$17)),幹材積成長量!$O$7:$O$148,0),MATCH(【入力】吸収量・排出量算定シート!$G229,幹材積成長量!$O$7:$Q$7,0)),INDEX(幹材積成長量!$L$7:$N$148,MATCH((【入力】吸収量・排出量算定シート!$H229+(【入力】吸収量・排出量算定シート!CI$17-【入力】吸収量・排出量算定シート!$CF$17)),幹材積成長量!$L$7:$L$148,0),MATCH(【入力】吸収量・排出量算定シート!$G229,幹材積成長量!$L$7:$N$7,0)))),0)</f>
        <v>0</v>
      </c>
      <c r="CJ229" s="2">
        <f>IFERROR(IF($F229="地位Ⅰ",INDEX(幹材積成長量!$I$7:$K$148,MATCH((【入力】吸収量・排出量算定シート!$H229+(【入力】吸収量・排出量算定シート!CJ$17-【入力】吸収量・排出量算定シート!$CF$17)),幹材積成長量!$I$7:$I$148,0),MATCH(【入力】吸収量・排出量算定シート!$G229,幹材積成長量!$I$7:$K$7,0)),IF($F229="地位Ⅲ",INDEX(幹材積成長量!$O$7:$Q$148,MATCH((【入力】吸収量・排出量算定シート!$H229+(【入力】吸収量・排出量算定シート!CJ$17-【入力】吸収量・排出量算定シート!$CF$17)),幹材積成長量!$O$7:$O$148,0),MATCH(【入力】吸収量・排出量算定シート!$G229,幹材積成長量!$O$7:$Q$7,0)),INDEX(幹材積成長量!$L$7:$N$148,MATCH((【入力】吸収量・排出量算定シート!$H229+(【入力】吸収量・排出量算定シート!CJ$17-【入力】吸収量・排出量算定シート!$CF$17)),幹材積成長量!$L$7:$L$148,0),MATCH(【入力】吸収量・排出量算定シート!$G229,幹材積成長量!$L$7:$N$7,0)))),0)</f>
        <v>0</v>
      </c>
      <c r="CK229" s="2">
        <f>IFERROR(IF($F229="地位Ⅰ",INDEX(幹材積成長量!$I$7:$K$148,MATCH((【入力】吸収量・排出量算定シート!$H229+(【入力】吸収量・排出量算定シート!CK$17-【入力】吸収量・排出量算定シート!$CF$17)),幹材積成長量!$I$7:$I$148,0),MATCH(【入力】吸収量・排出量算定シート!$G229,幹材積成長量!$I$7:$K$7,0)),IF($F229="地位Ⅲ",INDEX(幹材積成長量!$O$7:$Q$148,MATCH((【入力】吸収量・排出量算定シート!$H229+(【入力】吸収量・排出量算定シート!CK$17-【入力】吸収量・排出量算定シート!$CF$17)),幹材積成長量!$O$7:$O$148,0),MATCH(【入力】吸収量・排出量算定シート!$G229,幹材積成長量!$O$7:$Q$7,0)),INDEX(幹材積成長量!$L$7:$N$148,MATCH((【入力】吸収量・排出量算定シート!$H229+(【入力】吸収量・排出量算定シート!CK$17-【入力】吸収量・排出量算定シート!$CF$17)),幹材積成長量!$L$7:$L$148,0),MATCH(【入力】吸収量・排出量算定シート!$G229,幹材積成長量!$L$7:$N$7,0)))),0)</f>
        <v>0</v>
      </c>
      <c r="CL229" s="2">
        <f>IFERROR(IF($F229="地位Ⅰ",INDEX(幹材積成長量!$I$7:$K$148,MATCH((【入力】吸収量・排出量算定シート!$H229+(【入力】吸収量・排出量算定シート!CL$17-【入力】吸収量・排出量算定シート!$CF$17)),幹材積成長量!$I$7:$I$148,0),MATCH(【入力】吸収量・排出量算定シート!$G229,幹材積成長量!$I$7:$K$7,0)),IF($F229="地位Ⅲ",INDEX(幹材積成長量!$O$7:$Q$148,MATCH((【入力】吸収量・排出量算定シート!$H229+(【入力】吸収量・排出量算定シート!CL$17-【入力】吸収量・排出量算定シート!$CF$17)),幹材積成長量!$O$7:$O$148,0),MATCH(【入力】吸収量・排出量算定シート!$G229,幹材積成長量!$O$7:$Q$7,0)),INDEX(幹材積成長量!$L$7:$N$148,MATCH((【入力】吸収量・排出量算定シート!$H229+(【入力】吸収量・排出量算定シート!CL$17-【入力】吸収量・排出量算定シート!$CF$17)),幹材積成長量!$L$7:$L$148,0),MATCH(【入力】吸収量・排出量算定シート!$G229,幹材積成長量!$L$7:$N$7,0)))),0)</f>
        <v>0</v>
      </c>
      <c r="CM229" s="2">
        <f>IFERROR(IF($F229="地位Ⅰ",INDEX(幹材積成長量!$I$7:$K$148,MATCH((【入力】吸収量・排出量算定シート!$H229+(【入力】吸収量・排出量算定シート!CM$17-【入力】吸収量・排出量算定シート!$CF$17)),幹材積成長量!$I$7:$I$148,0),MATCH(【入力】吸収量・排出量算定シート!$G229,幹材積成長量!$I$7:$K$7,0)),IF($F229="地位Ⅲ",INDEX(幹材積成長量!$O$7:$Q$148,MATCH((【入力】吸収量・排出量算定シート!$H229+(【入力】吸収量・排出量算定シート!CM$17-【入力】吸収量・排出量算定シート!$CF$17)),幹材積成長量!$O$7:$O$148,0),MATCH(【入力】吸収量・排出量算定シート!$G229,幹材積成長量!$O$7:$Q$7,0)),INDEX(幹材積成長量!$L$7:$N$148,MATCH((【入力】吸収量・排出量算定シート!$H229+(【入力】吸収量・排出量算定シート!CM$17-【入力】吸収量・排出量算定シート!$CF$17)),幹材積成長量!$L$7:$L$148,0),MATCH(【入力】吸収量・排出量算定シート!$G229,幹材積成長量!$L$7:$N$7,0)))),0)</f>
        <v>0</v>
      </c>
      <c r="CN229" s="2">
        <f>IFERROR(IF($F229="地位Ⅰ",INDEX(幹材積成長量!$I$7:$K$148,MATCH((【入力】吸収量・排出量算定シート!$H229+(【入力】吸収量・排出量算定シート!CN$17-【入力】吸収量・排出量算定シート!$CF$17)),幹材積成長量!$I$7:$I$148,0),MATCH(【入力】吸収量・排出量算定シート!$G229,幹材積成長量!$I$7:$K$7,0)),IF($F229="地位Ⅲ",INDEX(幹材積成長量!$O$7:$Q$148,MATCH((【入力】吸収量・排出量算定シート!$H229+(【入力】吸収量・排出量算定シート!CN$17-【入力】吸収量・排出量算定シート!$CF$17)),幹材積成長量!$O$7:$O$148,0),MATCH(【入力】吸収量・排出量算定シート!$G229,幹材積成長量!$O$7:$Q$7,0)),INDEX(幹材積成長量!$L$7:$N$148,MATCH((【入力】吸収量・排出量算定シート!$H229+(【入力】吸収量・排出量算定シート!CN$17-【入力】吸収量・排出量算定シート!$CF$17)),幹材積成長量!$L$7:$L$148,0),MATCH(【入力】吸収量・排出量算定シート!$G229,幹材積成長量!$L$7:$N$7,0)))),0)</f>
        <v>0</v>
      </c>
      <c r="CO229" s="2">
        <f>IFERROR(IF($F229="地位Ⅰ",INDEX(幹材積成長量!$I$7:$K$148,MATCH((【入力】吸収量・排出量算定シート!$H229+(【入力】吸収量・排出量算定シート!CO$17-【入力】吸収量・排出量算定シート!$CF$17)),幹材積成長量!$I$7:$I$148,0),MATCH(【入力】吸収量・排出量算定シート!$G229,幹材積成長量!$I$7:$K$7,0)),IF($F229="地位Ⅲ",INDEX(幹材積成長量!$O$7:$Q$148,MATCH((【入力】吸収量・排出量算定シート!$H229+(【入力】吸収量・排出量算定シート!CO$17-【入力】吸収量・排出量算定シート!$CF$17)),幹材積成長量!$O$7:$O$148,0),MATCH(【入力】吸収量・排出量算定シート!$G229,幹材積成長量!$O$7:$Q$7,0)),INDEX(幹材積成長量!$L$7:$N$148,MATCH((【入力】吸収量・排出量算定シート!$H229+(【入力】吸収量・排出量算定シート!CO$17-【入力】吸収量・排出量算定シート!$CF$17)),幹材積成長量!$L$7:$L$148,0),MATCH(【入力】吸収量・排出量算定シート!$G229,幹材積成長量!$L$7:$N$7,0)))),0)</f>
        <v>0</v>
      </c>
      <c r="CP229" s="2">
        <f>IFERROR(IF($F229="地位Ⅰ",INDEX(幹材積成長量!$I$7:$K$148,MATCH((【入力】吸収量・排出量算定シート!$H229+(【入力】吸収量・排出量算定シート!CP$17-【入力】吸収量・排出量算定シート!$CF$17)),幹材積成長量!$I$7:$I$148,0),MATCH(【入力】吸収量・排出量算定シート!$G229,幹材積成長量!$I$7:$K$7,0)),IF($F229="地位Ⅲ",INDEX(幹材積成長量!$O$7:$Q$148,MATCH((【入力】吸収量・排出量算定シート!$H229+(【入力】吸収量・排出量算定シート!CP$17-【入力】吸収量・排出量算定シート!$CF$17)),幹材積成長量!$O$7:$O$148,0),MATCH(【入力】吸収量・排出量算定シート!$G229,幹材積成長量!$O$7:$Q$7,0)),INDEX(幹材積成長量!$L$7:$N$148,MATCH((【入力】吸収量・排出量算定シート!$H229+(【入力】吸収量・排出量算定シート!CP$17-【入力】吸収量・排出量算定シート!$CF$17)),幹材積成長量!$L$7:$L$148,0),MATCH(【入力】吸収量・排出量算定シート!$G229,幹材積成長量!$L$7:$N$7,0)))),0)</f>
        <v>0</v>
      </c>
      <c r="CQ229" s="2">
        <f>IFERROR(IF($F229="地位Ⅰ",INDEX(幹材積成長量!$I$7:$K$148,MATCH((【入力】吸収量・排出量算定シート!$H229+(【入力】吸収量・排出量算定シート!CQ$17-【入力】吸収量・排出量算定シート!$CF$17)),幹材積成長量!$I$7:$I$148,0),MATCH(【入力】吸収量・排出量算定シート!$G229,幹材積成長量!$I$7:$K$7,0)),IF($F229="地位Ⅲ",INDEX(幹材積成長量!$O$7:$Q$148,MATCH((【入力】吸収量・排出量算定シート!$H229+(【入力】吸収量・排出量算定シート!CQ$17-【入力】吸収量・排出量算定シート!$CF$17)),幹材積成長量!$O$7:$O$148,0),MATCH(【入力】吸収量・排出量算定シート!$G229,幹材積成長量!$O$7:$Q$7,0)),INDEX(幹材積成長量!$L$7:$N$148,MATCH((【入力】吸収量・排出量算定シート!$H229+(【入力】吸収量・排出量算定シート!CQ$17-【入力】吸収量・排出量算定シート!$CF$17)),幹材積成長量!$L$7:$L$148,0),MATCH(【入力】吸収量・排出量算定シート!$G229,幹材積成長量!$L$7:$N$7,0)))),0)</f>
        <v>0</v>
      </c>
      <c r="CR229" s="2">
        <f>IFERROR(IF($F229="地位Ⅰ",INDEX(幹材積成長量!$I$7:$K$148,MATCH((【入力】吸収量・排出量算定シート!$H229+(【入力】吸収量・排出量算定シート!CR$17-【入力】吸収量・排出量算定シート!$CF$17)),幹材積成長量!$I$7:$I$148,0),MATCH(【入力】吸収量・排出量算定シート!$G229,幹材積成長量!$I$7:$K$7,0)),IF($F229="地位Ⅲ",INDEX(幹材積成長量!$O$7:$Q$148,MATCH((【入力】吸収量・排出量算定シート!$H229+(【入力】吸収量・排出量算定シート!CR$17-【入力】吸収量・排出量算定シート!$CF$17)),幹材積成長量!$O$7:$O$148,0),MATCH(【入力】吸収量・排出量算定シート!$G229,幹材積成長量!$O$7:$Q$7,0)),INDEX(幹材積成長量!$L$7:$N$148,MATCH((【入力】吸収量・排出量算定シート!$H229+(【入力】吸収量・排出量算定シート!CR$17-【入力】吸収量・排出量算定シート!$CF$17)),幹材積成長量!$L$7:$L$148,0),MATCH(【入力】吸収量・排出量算定シート!$G229,幹材積成長量!$L$7:$N$7,0)))),0)</f>
        <v>0</v>
      </c>
      <c r="CS229" s="2">
        <f>IFERROR(IF($F229="地位Ⅰ",INDEX(幹材積成長量!$I$7:$K$148,MATCH((【入力】吸収量・排出量算定シート!$H229+(【入力】吸収量・排出量算定シート!CS$17-【入力】吸収量・排出量算定シート!$CF$17)),幹材積成長量!$I$7:$I$148,0),MATCH(【入力】吸収量・排出量算定シート!$G229,幹材積成長量!$I$7:$K$7,0)),IF($F229="地位Ⅲ",INDEX(幹材積成長量!$O$7:$Q$148,MATCH((【入力】吸収量・排出量算定シート!$H229+(【入力】吸収量・排出量算定シート!CS$17-【入力】吸収量・排出量算定シート!$CF$17)),幹材積成長量!$O$7:$O$148,0),MATCH(【入力】吸収量・排出量算定シート!$G229,幹材積成長量!$O$7:$Q$7,0)),INDEX(幹材積成長量!$L$7:$N$148,MATCH((【入力】吸収量・排出量算定シート!$H229+(【入力】吸収量・排出量算定シート!CS$17-【入力】吸収量・排出量算定シート!$CF$17)),幹材積成長量!$L$7:$L$148,0),MATCH(【入力】吸収量・排出量算定シート!$G229,幹材積成長量!$L$7:$N$7,0)))),0)</f>
        <v>0</v>
      </c>
      <c r="CT229" s="2">
        <f>IFERROR(IF($F229="地位Ⅰ",INDEX(幹材積成長量!$I$7:$K$148,MATCH((【入力】吸収量・排出量算定シート!$H229+(【入力】吸収量・排出量算定シート!CT$17-【入力】吸収量・排出量算定シート!$CF$17)),幹材積成長量!$I$7:$I$148,0),MATCH(【入力】吸収量・排出量算定シート!$G229,幹材積成長量!$I$7:$K$7,0)),IF($F229="地位Ⅲ",INDEX(幹材積成長量!$O$7:$Q$148,MATCH((【入力】吸収量・排出量算定シート!$H229+(【入力】吸収量・排出量算定シート!CT$17-【入力】吸収量・排出量算定シート!$CF$17)),幹材積成長量!$O$7:$O$148,0),MATCH(【入力】吸収量・排出量算定シート!$G229,幹材積成長量!$O$7:$Q$7,0)),INDEX(幹材積成長量!$L$7:$N$148,MATCH((【入力】吸収量・排出量算定シート!$H229+(【入力】吸収量・排出量算定シート!CT$17-【入力】吸収量・排出量算定シート!$CF$17)),幹材積成長量!$L$7:$L$148,0),MATCH(【入力】吸収量・排出量算定シート!$G229,幹材積成長量!$L$7:$N$7,0)))),0)</f>
        <v>0</v>
      </c>
      <c r="CU229" s="2">
        <f>IFERROR(IF($F229="地位Ⅰ",INDEX(幹材積成長量!$I$7:$K$148,MATCH((【入力】吸収量・排出量算定シート!$H229+(【入力】吸収量・排出量算定シート!CU$17-【入力】吸収量・排出量算定シート!$CF$17)),幹材積成長量!$I$7:$I$148,0),MATCH(【入力】吸収量・排出量算定シート!$G229,幹材積成長量!$I$7:$K$7,0)),IF($F229="地位Ⅲ",INDEX(幹材積成長量!$O$7:$Q$148,MATCH((【入力】吸収量・排出量算定シート!$H229+(【入力】吸収量・排出量算定シート!CU$17-【入力】吸収量・排出量算定シート!$CF$17)),幹材積成長量!$O$7:$O$148,0),MATCH(【入力】吸収量・排出量算定シート!$G229,幹材積成長量!$O$7:$Q$7,0)),INDEX(幹材積成長量!$L$7:$N$148,MATCH((【入力】吸収量・排出量算定シート!$H229+(【入力】吸収量・排出量算定シート!CU$17-【入力】吸収量・排出量算定シート!$CF$17)),幹材積成長量!$L$7:$L$148,0),MATCH(【入力】吸収量・排出量算定シート!$G229,幹材積成長量!$L$7:$N$7,0)))),0)</f>
        <v>0</v>
      </c>
      <c r="CV229" s="2">
        <f>IFERROR(IF($F229="地位Ⅰ",INDEX(幹材積成長量!$I$7:$K$148,MATCH((【入力】吸収量・排出量算定シート!$H229+(【入力】吸収量・排出量算定シート!CV$17-【入力】吸収量・排出量算定シート!$CF$17)),幹材積成長量!$I$7:$I$148,0),MATCH(【入力】吸収量・排出量算定シート!$G229,幹材積成長量!$I$7:$K$7,0)),IF($F229="地位Ⅲ",INDEX(幹材積成長量!$O$7:$Q$148,MATCH((【入力】吸収量・排出量算定シート!$H229+(【入力】吸収量・排出量算定シート!CV$17-【入力】吸収量・排出量算定シート!$CF$17)),幹材積成長量!$O$7:$O$148,0),MATCH(【入力】吸収量・排出量算定シート!$G229,幹材積成長量!$O$7:$Q$7,0)),INDEX(幹材積成長量!$L$7:$N$148,MATCH((【入力】吸収量・排出量算定シート!$H229+(【入力】吸収量・排出量算定シート!CV$17-【入力】吸収量・排出量算定シート!$CF$17)),幹材積成長量!$L$7:$L$148,0),MATCH(【入力】吸収量・排出量算定シート!$G229,幹材積成長量!$L$7:$N$7,0)))),0)</f>
        <v>0</v>
      </c>
      <c r="CW229" s="2">
        <f t="shared" si="352"/>
        <v>0</v>
      </c>
      <c r="CX229" s="2">
        <f t="shared" si="353"/>
        <v>0</v>
      </c>
      <c r="CY229" s="2">
        <f t="shared" si="354"/>
        <v>0</v>
      </c>
      <c r="CZ229" s="2">
        <f t="shared" si="355"/>
        <v>0</v>
      </c>
      <c r="DA229" s="2">
        <f t="shared" si="356"/>
        <v>0</v>
      </c>
      <c r="DB229" s="2">
        <f t="shared" si="357"/>
        <v>0</v>
      </c>
      <c r="DC229" s="2">
        <f t="shared" si="358"/>
        <v>0</v>
      </c>
      <c r="DD229" s="2">
        <f t="shared" si="359"/>
        <v>0</v>
      </c>
      <c r="DE229" s="2">
        <f t="shared" si="360"/>
        <v>0</v>
      </c>
      <c r="DF229" s="2">
        <f t="shared" si="361"/>
        <v>0</v>
      </c>
      <c r="DG229" s="2">
        <f t="shared" si="362"/>
        <v>0</v>
      </c>
      <c r="DH229" s="2">
        <f t="shared" si="363"/>
        <v>0</v>
      </c>
      <c r="DI229" s="2">
        <f t="shared" si="364"/>
        <v>0</v>
      </c>
      <c r="DJ229" s="2">
        <f t="shared" si="365"/>
        <v>0</v>
      </c>
      <c r="DK229" s="2">
        <f t="shared" si="366"/>
        <v>0</v>
      </c>
      <c r="DL229" s="2">
        <f t="shared" si="367"/>
        <v>0</v>
      </c>
      <c r="DM229" s="2">
        <f t="shared" si="368"/>
        <v>0</v>
      </c>
      <c r="DN229" s="187">
        <f>IFERROR(IF($F229="地位Ⅰ",INDEX(幹材積成長量!$AE$7:$AG$14,8,MATCH(【入力】吸収量・排出量算定シート!$G229,幹材積成長量!$AE$7:$AG$7,0)),IF($F229="地位Ⅲ",INDEX(幹材積成長量!$AK$7:$AM$14,8,MATCH(【入力】吸収量・排出量算定シート!$G229,幹材積成長量!$AK$7:$AM$7,0)),INDEX(幹材積成長量!$AH$7:$AJ$14,8,MATCH(【入力】吸収量・排出量算定シート!$G229,幹材積成長量!$AH$7:$AJ$7,0)))),0)</f>
        <v>0</v>
      </c>
      <c r="DO229" s="187">
        <f>IFERROR(IF($F229="地位Ⅰ",INDEX(幹材積成長量!$AE$7:$AG$14,8,MATCH(【入力】吸収量・排出量算定シート!$G229,幹材積成長量!$AE$7:$AG$7,0)),IF($F229="地位Ⅲ",INDEX(幹材積成長量!$AK$7:$AM$14,8,MATCH(【入力】吸収量・排出量算定シート!$G229,幹材積成長量!$AK$7:$AM$7,0)),INDEX(幹材積成長量!$AH$7:$AJ$14,8,MATCH(【入力】吸収量・排出量算定シート!$G229,幹材積成長量!$AH$7:$AJ$7,0)))),0)</f>
        <v>0</v>
      </c>
      <c r="DP229" s="187">
        <f>IFERROR(IF($F229="地位Ⅰ",INDEX(幹材積成長量!$AE$7:$AG$14,8,MATCH(【入力】吸収量・排出量算定シート!$G229,幹材積成長量!$AE$7:$AG$7,0)),IF($F229="地位Ⅲ",INDEX(幹材積成長量!$AK$7:$AM$14,8,MATCH(【入力】吸収量・排出量算定シート!$G229,幹材積成長量!$AK$7:$AM$7,0)),INDEX(幹材積成長量!$AH$7:$AJ$14,8,MATCH(【入力】吸収量・排出量算定シート!$G229,幹材積成長量!$AH$7:$AJ$7,0)))),0)</f>
        <v>0</v>
      </c>
      <c r="DQ229" s="187">
        <f>IFERROR(IF($F229="地位Ⅰ",INDEX(幹材積成長量!$AE$7:$AG$14,8,MATCH(【入力】吸収量・排出量算定シート!$G229,幹材積成長量!$AE$7:$AG$7,0)),IF($F229="地位Ⅲ",INDEX(幹材積成長量!$AK$7:$AM$14,8,MATCH(【入力】吸収量・排出量算定シート!$G229,幹材積成長量!$AK$7:$AM$7,0)),INDEX(幹材積成長量!$AH$7:$AJ$14,8,MATCH(【入力】吸収量・排出量算定シート!$G229,幹材積成長量!$AH$7:$AJ$7,0)))),0)</f>
        <v>0</v>
      </c>
      <c r="DR229" s="187">
        <f>IFERROR(IF($F229="地位Ⅰ",INDEX(幹材積成長量!$AE$7:$AG$14,8,MATCH(【入力】吸収量・排出量算定シート!$G229,幹材積成長量!$AE$7:$AG$7,0)),IF($F229="地位Ⅲ",INDEX(幹材積成長量!$AK$7:$AM$14,8,MATCH(【入力】吸収量・排出量算定シート!$G229,幹材積成長量!$AK$7:$AM$7,0)),INDEX(幹材積成長量!$AH$7:$AJ$14,8,MATCH(【入力】吸収量・排出量算定シート!$G229,幹材積成長量!$AH$7:$AJ$7,0)))),0)</f>
        <v>0</v>
      </c>
      <c r="DS229" s="187">
        <f>IFERROR(IF($F229="地位Ⅰ",INDEX(幹材積成長量!$AE$7:$AG$14,8,MATCH(【入力】吸収量・排出量算定シート!$G229,幹材積成長量!$AE$7:$AG$7,0)),IF($F229="地位Ⅲ",INDEX(幹材積成長量!$AK$7:$AM$14,8,MATCH(【入力】吸収量・排出量算定シート!$G229,幹材積成長量!$AK$7:$AM$7,0)),INDEX(幹材積成長量!$AH$7:$AJ$14,8,MATCH(【入力】吸収量・排出量算定シート!$G229,幹材積成長量!$AH$7:$AJ$7,0)))),0)</f>
        <v>0</v>
      </c>
      <c r="DT229" s="187">
        <f>IFERROR(IF($F229="地位Ⅰ",INDEX(幹材積成長量!$AE$7:$AG$14,8,MATCH(【入力】吸収量・排出量算定シート!$G229,幹材積成長量!$AE$7:$AG$7,0)),IF($F229="地位Ⅲ",INDEX(幹材積成長量!$AK$7:$AM$14,8,MATCH(【入力】吸収量・排出量算定シート!$G229,幹材積成長量!$AK$7:$AM$7,0)),INDEX(幹材積成長量!$AH$7:$AJ$14,8,MATCH(【入力】吸収量・排出量算定シート!$G229,幹材積成長量!$AH$7:$AJ$7,0)))),0)</f>
        <v>0</v>
      </c>
      <c r="DU229" s="187">
        <f>IFERROR(IF($F229="地位Ⅰ",INDEX(幹材積成長量!$AE$7:$AG$14,8,MATCH(【入力】吸収量・排出量算定シート!$G229,幹材積成長量!$AE$7:$AG$7,0)),IF($F229="地位Ⅲ",INDEX(幹材積成長量!$AK$7:$AM$14,8,MATCH(【入力】吸収量・排出量算定シート!$G229,幹材積成長量!$AK$7:$AM$7,0)),INDEX(幹材積成長量!$AH$7:$AJ$14,8,MATCH(【入力】吸収量・排出量算定シート!$G229,幹材積成長量!$AH$7:$AJ$7,0)))),0)</f>
        <v>0</v>
      </c>
      <c r="DV229" s="187">
        <f>IFERROR(IF($F229="地位Ⅰ",INDEX(幹材積成長量!$AE$7:$AG$14,8,MATCH(【入力】吸収量・排出量算定シート!$G229,幹材積成長量!$AE$7:$AG$7,0)),IF($F229="地位Ⅲ",INDEX(幹材積成長量!$AK$7:$AM$14,8,MATCH(【入力】吸収量・排出量算定シート!$G229,幹材積成長量!$AK$7:$AM$7,0)),INDEX(幹材積成長量!$AH$7:$AJ$14,8,MATCH(【入力】吸収量・排出量算定シート!$G229,幹材積成長量!$AH$7:$AJ$7,0)))),0)</f>
        <v>0</v>
      </c>
      <c r="DW229" s="187">
        <f>IFERROR(IF($F229="地位Ⅰ",INDEX(幹材積成長量!$AE$7:$AG$14,8,MATCH(【入力】吸収量・排出量算定シート!$G229,幹材積成長量!$AE$7:$AG$7,0)),IF($F229="地位Ⅲ",INDEX(幹材積成長量!$AK$7:$AM$14,8,MATCH(【入力】吸収量・排出量算定シート!$G229,幹材積成長量!$AK$7:$AM$7,0)),INDEX(幹材積成長量!$AH$7:$AJ$14,8,MATCH(【入力】吸収量・排出量算定シート!$G229,幹材積成長量!$AH$7:$AJ$7,0)))),0)</f>
        <v>0</v>
      </c>
      <c r="DX229" s="187">
        <f>IFERROR(IF($F229="地位Ⅰ",INDEX(幹材積成長量!$AE$7:$AG$14,8,MATCH(【入力】吸収量・排出量算定シート!$G229,幹材積成長量!$AE$7:$AG$7,0)),IF($F229="地位Ⅲ",INDEX(幹材積成長量!$AK$7:$AM$14,8,MATCH(【入力】吸収量・排出量算定シート!$G229,幹材積成長量!$AK$7:$AM$7,0)),INDEX(幹材積成長量!$AH$7:$AJ$14,8,MATCH(【入力】吸収量・排出量算定シート!$G229,幹材積成長量!$AH$7:$AJ$7,0)))),0)</f>
        <v>0</v>
      </c>
      <c r="DY229" s="187">
        <f>IFERROR(IF($F229="地位Ⅰ",INDEX(幹材積成長量!$AE$7:$AG$14,8,MATCH(【入力】吸収量・排出量算定シート!$G229,幹材積成長量!$AE$7:$AG$7,0)),IF($F229="地位Ⅲ",INDEX(幹材積成長量!$AK$7:$AM$14,8,MATCH(【入力】吸収量・排出量算定シート!$G229,幹材積成長量!$AK$7:$AM$7,0)),INDEX(幹材積成長量!$AH$7:$AJ$14,8,MATCH(【入力】吸収量・排出量算定シート!$G229,幹材積成長量!$AH$7:$AJ$7,0)))),0)</f>
        <v>0</v>
      </c>
      <c r="DZ229" s="187">
        <f>IFERROR(IF($F229="地位Ⅰ",INDEX(幹材積成長量!$AE$7:$AG$14,8,MATCH(【入力】吸収量・排出量算定シート!$G229,幹材積成長量!$AE$7:$AG$7,0)),IF($F229="地位Ⅲ",INDEX(幹材積成長量!$AK$7:$AM$14,8,MATCH(【入力】吸収量・排出量算定シート!$G229,幹材積成長量!$AK$7:$AM$7,0)),INDEX(幹材積成長量!$AH$7:$AJ$14,8,MATCH(【入力】吸収量・排出量算定シート!$G229,幹材積成長量!$AH$7:$AJ$7,0)))),0)</f>
        <v>0</v>
      </c>
      <c r="EA229" s="187">
        <f>IFERROR(IF($F229="地位Ⅰ",INDEX(幹材積成長量!$AE$7:$AG$14,8,MATCH(【入力】吸収量・排出量算定シート!$G229,幹材積成長量!$AE$7:$AG$7,0)),IF($F229="地位Ⅲ",INDEX(幹材積成長量!$AK$7:$AM$14,8,MATCH(【入力】吸収量・排出量算定シート!$G229,幹材積成長量!$AK$7:$AM$7,0)),INDEX(幹材積成長量!$AH$7:$AJ$14,8,MATCH(【入力】吸収量・排出量算定シート!$G229,幹材積成長量!$AH$7:$AJ$7,0)))),0)</f>
        <v>0</v>
      </c>
      <c r="EB229" s="187">
        <f>IFERROR(IF($F229="地位Ⅰ",INDEX(幹材積成長量!$AE$7:$AG$14,8,MATCH(【入力】吸収量・排出量算定シート!$G229,幹材積成長量!$AE$7:$AG$7,0)),IF($F229="地位Ⅲ",INDEX(幹材積成長量!$AK$7:$AM$14,8,MATCH(【入力】吸収量・排出量算定シート!$G229,幹材積成長量!$AK$7:$AM$7,0)),INDEX(幹材積成長量!$AH$7:$AJ$14,8,MATCH(【入力】吸収量・排出量算定シート!$G229,幹材積成長量!$AH$7:$AJ$7,0)))),0)</f>
        <v>0</v>
      </c>
      <c r="EC229" s="187">
        <f>IFERROR(IF($F229="地位Ⅰ",INDEX(幹材積成長量!$AE$7:$AG$14,8,MATCH(【入力】吸収量・排出量算定シート!$G229,幹材積成長量!$AE$7:$AG$7,0)),IF($F229="地位Ⅲ",INDEX(幹材積成長量!$AK$7:$AM$14,8,MATCH(【入力】吸収量・排出量算定シート!$G229,幹材積成長量!$AK$7:$AM$7,0)),INDEX(幹材積成長量!$AH$7:$AJ$14,8,MATCH(【入力】吸収量・排出量算定シート!$G229,幹材積成長量!$AH$7:$AJ$7,0)))),0)</f>
        <v>0</v>
      </c>
      <c r="ED229" s="186">
        <f t="shared" si="369"/>
        <v>0</v>
      </c>
      <c r="EE229" s="186">
        <f t="shared" si="370"/>
        <v>0</v>
      </c>
      <c r="EF229" s="186">
        <f t="shared" si="371"/>
        <v>0</v>
      </c>
      <c r="EG229" s="186">
        <f t="shared" si="372"/>
        <v>0</v>
      </c>
      <c r="EH229" s="186">
        <f t="shared" si="373"/>
        <v>0</v>
      </c>
      <c r="EI229" s="186">
        <f t="shared" si="374"/>
        <v>0</v>
      </c>
      <c r="EJ229" s="186">
        <f t="shared" si="375"/>
        <v>0</v>
      </c>
      <c r="EK229" s="186">
        <f t="shared" si="376"/>
        <v>0</v>
      </c>
      <c r="EL229" s="186">
        <f t="shared" si="377"/>
        <v>0</v>
      </c>
      <c r="EM229" s="186">
        <f t="shared" si="378"/>
        <v>0</v>
      </c>
      <c r="EN229" s="186">
        <f t="shared" si="379"/>
        <v>0</v>
      </c>
      <c r="EO229" s="186">
        <f t="shared" si="380"/>
        <v>0</v>
      </c>
      <c r="EP229" s="186">
        <f t="shared" si="381"/>
        <v>0</v>
      </c>
      <c r="EQ229" s="186">
        <f t="shared" si="382"/>
        <v>0</v>
      </c>
      <c r="ER229" s="186">
        <f t="shared" si="383"/>
        <v>0</v>
      </c>
      <c r="ES229" s="186">
        <f t="shared" si="384"/>
        <v>0</v>
      </c>
      <c r="ET229" s="186">
        <f t="shared" si="385"/>
        <v>0</v>
      </c>
    </row>
    <row r="230" spans="2:150" x14ac:dyDescent="0.3">
      <c r="B230" s="3"/>
      <c r="C230" s="3"/>
      <c r="D230" s="3"/>
      <c r="E230" s="3"/>
      <c r="G230" s="217"/>
      <c r="J230" s="3"/>
      <c r="M230" s="187">
        <f>IFERROR(IF($F230="地位Ⅰ",INDEX(幹材積成長量!$S$7:$U$148,MATCH(【入力】吸収量・排出量算定シート!$H230+(M$17-$M$17),幹材積成長量!$S$7:$S$148,0),MATCH($G230,幹材積成長量!$S$7:$U$7,0)),IF($F230="地位Ⅲ",INDEX(幹材積成長量!$Y$7:$AA$148,MATCH(【入力】吸収量・排出量算定シート!$H230+(M$17-$M$17),幹材積成長量!$Y$7:$Y$148,0),MATCH($G230,幹材積成長量!$Y$7:$AA$7,0)),INDEX(幹材積成長量!$V$7:$X$148,MATCH(【入力】吸収量・排出量算定シート!$H230+(M$17-$M$17),幹材積成長量!$V$7:$V$148,0),MATCH($G230,幹材積成長量!$V$7:$X$7,0)))),0)</f>
        <v>0</v>
      </c>
      <c r="N230" s="187">
        <f>IFERROR(IF($F230="地位Ⅰ",INDEX(幹材積成長量!$S$7:$U$148,MATCH(【入力】吸収量・排出量算定シート!$H230+(N$17-$M$17),幹材積成長量!$S$7:$S$148,0),MATCH($G230,幹材積成長量!$S$7:$U$7,0)),IF($F230="地位Ⅲ",INDEX(幹材積成長量!$Y$7:$AA$148,MATCH(【入力】吸収量・排出量算定シート!$H230+(N$17-$M$17),幹材積成長量!$Y$7:$Y$148,0),MATCH($G230,幹材積成長量!$Y$7:$AA$7,0)),INDEX(幹材積成長量!$V$7:$X$148,MATCH(【入力】吸収量・排出量算定シート!$H230+(N$17-$M$17),幹材積成長量!$V$7:$V$148,0),MATCH($G230,幹材積成長量!$V$7:$X$7,0)))),0)</f>
        <v>0</v>
      </c>
      <c r="O230" s="187">
        <f>IFERROR(IF($F230="地位Ⅰ",INDEX(幹材積成長量!$S$7:$U$148,MATCH(【入力】吸収量・排出量算定シート!$H230+(O$17-$M$17),幹材積成長量!$S$7:$S$148,0),MATCH($G230,幹材積成長量!$S$7:$U$7,0)),IF($F230="地位Ⅲ",INDEX(幹材積成長量!$Y$7:$AA$148,MATCH(【入力】吸収量・排出量算定シート!$H230+(O$17-$M$17),幹材積成長量!$Y$7:$Y$148,0),MATCH($G230,幹材積成長量!$Y$7:$AA$7,0)),INDEX(幹材積成長量!$V$7:$X$148,MATCH(【入力】吸収量・排出量算定シート!$H230+(O$17-$M$17),幹材積成長量!$V$7:$V$148,0),MATCH($G230,幹材積成長量!$V$7:$X$7,0)))),0)</f>
        <v>0</v>
      </c>
      <c r="P230" s="187">
        <f>IFERROR(IF($F230="地位Ⅰ",INDEX(幹材積成長量!$S$7:$U$148,MATCH(【入力】吸収量・排出量算定シート!$H230+(P$17-$M$17),幹材積成長量!$S$7:$S$148,0),MATCH($G230,幹材積成長量!$S$7:$U$7,0)),IF($F230="地位Ⅲ",INDEX(幹材積成長量!$Y$7:$AA$148,MATCH(【入力】吸収量・排出量算定シート!$H230+(P$17-$M$17),幹材積成長量!$Y$7:$Y$148,0),MATCH($G230,幹材積成長量!$Y$7:$AA$7,0)),INDEX(幹材積成長量!$V$7:$X$148,MATCH(【入力】吸収量・排出量算定シート!$H230+(P$17-$M$17),幹材積成長量!$V$7:$V$148,0),MATCH($G230,幹材積成長量!$V$7:$X$7,0)))),0)</f>
        <v>0</v>
      </c>
      <c r="Q230" s="187">
        <f>IFERROR(IF($F230="地位Ⅰ",INDEX(幹材積成長量!$S$7:$U$148,MATCH(【入力】吸収量・排出量算定シート!$H230+(Q$17-$M$17),幹材積成長量!$S$7:$S$148,0),MATCH($G230,幹材積成長量!$S$7:$U$7,0)),IF($F230="地位Ⅲ",INDEX(幹材積成長量!$Y$7:$AA$148,MATCH(【入力】吸収量・排出量算定シート!$H230+(Q$17-$M$17),幹材積成長量!$Y$7:$Y$148,0),MATCH($G230,幹材積成長量!$Y$7:$AA$7,0)),INDEX(幹材積成長量!$V$7:$X$148,MATCH(【入力】吸収量・排出量算定シート!$H230+(Q$17-$M$17),幹材積成長量!$V$7:$V$148,0),MATCH($G230,幹材積成長量!$V$7:$X$7,0)))),0)</f>
        <v>0</v>
      </c>
      <c r="R230" s="187">
        <f>IFERROR(IF($F230="地位Ⅰ",INDEX(幹材積成長量!$S$7:$U$148,MATCH(【入力】吸収量・排出量算定シート!$H230+(R$17-$M$17),幹材積成長量!$S$7:$S$148,0),MATCH($G230,幹材積成長量!$S$7:$U$7,0)),IF($F230="地位Ⅲ",INDEX(幹材積成長量!$Y$7:$AA$148,MATCH(【入力】吸収量・排出量算定シート!$H230+(R$17-$M$17),幹材積成長量!$Y$7:$Y$148,0),MATCH($G230,幹材積成長量!$Y$7:$AA$7,0)),INDEX(幹材積成長量!$V$7:$X$148,MATCH(【入力】吸収量・排出量算定シート!$H230+(R$17-$M$17),幹材積成長量!$V$7:$V$148,0),MATCH($G230,幹材積成長量!$V$7:$X$7,0)))),0)</f>
        <v>0</v>
      </c>
      <c r="S230" s="187">
        <f>IFERROR(IF($F230="地位Ⅰ",INDEX(幹材積成長量!$S$7:$U$148,MATCH(【入力】吸収量・排出量算定シート!$H230+(S$17-$M$17),幹材積成長量!$S$7:$S$148,0),MATCH($G230,幹材積成長量!$S$7:$U$7,0)),IF($F230="地位Ⅲ",INDEX(幹材積成長量!$Y$7:$AA$148,MATCH(【入力】吸収量・排出量算定シート!$H230+(S$17-$M$17),幹材積成長量!$Y$7:$Y$148,0),MATCH($G230,幹材積成長量!$Y$7:$AA$7,0)),INDEX(幹材積成長量!$V$7:$X$148,MATCH(【入力】吸収量・排出量算定シート!$H230+(S$17-$M$17),幹材積成長量!$V$7:$V$148,0),MATCH($G230,幹材積成長量!$V$7:$X$7,0)))),0)</f>
        <v>0</v>
      </c>
      <c r="T230" s="187">
        <f>IFERROR(IF($F230="地位Ⅰ",INDEX(幹材積成長量!$S$7:$U$148,MATCH(【入力】吸収量・排出量算定シート!$H230+(T$17-$M$17),幹材積成長量!$S$7:$S$148,0),MATCH($G230,幹材積成長量!$S$7:$U$7,0)),IF($F230="地位Ⅲ",INDEX(幹材積成長量!$Y$7:$AA$148,MATCH(【入力】吸収量・排出量算定シート!$H230+(T$17-$M$17),幹材積成長量!$Y$7:$Y$148,0),MATCH($G230,幹材積成長量!$Y$7:$AA$7,0)),INDEX(幹材積成長量!$V$7:$X$148,MATCH(【入力】吸収量・排出量算定シート!$H230+(T$17-$M$17),幹材積成長量!$V$7:$V$148,0),MATCH($G230,幹材積成長量!$V$7:$X$7,0)))),0)</f>
        <v>0</v>
      </c>
      <c r="U230" s="187">
        <f>IFERROR(IF($F230="地位Ⅰ",INDEX(幹材積成長量!$S$7:$U$148,MATCH(【入力】吸収量・排出量算定シート!$H230+(U$17-$M$17),幹材積成長量!$S$7:$S$148,0),MATCH($G230,幹材積成長量!$S$7:$U$7,0)),IF($F230="地位Ⅲ",INDEX(幹材積成長量!$Y$7:$AA$148,MATCH(【入力】吸収量・排出量算定シート!$H230+(U$17-$M$17),幹材積成長量!$Y$7:$Y$148,0),MATCH($G230,幹材積成長量!$Y$7:$AA$7,0)),INDEX(幹材積成長量!$V$7:$X$148,MATCH(【入力】吸収量・排出量算定シート!$H230+(U$17-$M$17),幹材積成長量!$V$7:$V$148,0),MATCH($G230,幹材積成長量!$V$7:$X$7,0)))),0)</f>
        <v>0</v>
      </c>
      <c r="V230" s="187">
        <f>IFERROR(IF($F230="地位Ⅰ",INDEX(幹材積成長量!$S$7:$U$148,MATCH(【入力】吸収量・排出量算定シート!$H230+(V$17-$M$17),幹材積成長量!$S$7:$S$148,0),MATCH($G230,幹材積成長量!$S$7:$U$7,0)),IF($F230="地位Ⅲ",INDEX(幹材積成長量!$Y$7:$AA$148,MATCH(【入力】吸収量・排出量算定シート!$H230+(V$17-$M$17),幹材積成長量!$Y$7:$Y$148,0),MATCH($G230,幹材積成長量!$Y$7:$AA$7,0)),INDEX(幹材積成長量!$V$7:$X$148,MATCH(【入力】吸収量・排出量算定シート!$H230+(V$17-$M$17),幹材積成長量!$V$7:$V$148,0),MATCH($G230,幹材積成長量!$V$7:$X$7,0)))),0)</f>
        <v>0</v>
      </c>
      <c r="W230" s="187">
        <f>IFERROR(IF($F230="地位Ⅰ",INDEX(幹材積成長量!$S$7:$U$148,MATCH(【入力】吸収量・排出量算定シート!$H230+(W$17-$M$17),幹材積成長量!$S$7:$S$148,0),MATCH($G230,幹材積成長量!$S$7:$U$7,0)),IF($F230="地位Ⅲ",INDEX(幹材積成長量!$Y$7:$AA$148,MATCH(【入力】吸収量・排出量算定シート!$H230+(W$17-$M$17),幹材積成長量!$Y$7:$Y$148,0),MATCH($G230,幹材積成長量!$Y$7:$AA$7,0)),INDEX(幹材積成長量!$V$7:$X$148,MATCH(【入力】吸収量・排出量算定シート!$H230+(W$17-$M$17),幹材積成長量!$V$7:$V$148,0),MATCH($G230,幹材積成長量!$V$7:$X$7,0)))),0)</f>
        <v>0</v>
      </c>
      <c r="X230" s="187">
        <f>IFERROR(IF($F230="地位Ⅰ",INDEX(幹材積成長量!$S$7:$U$148,MATCH(【入力】吸収量・排出量算定シート!$H230+(X$17-$M$17),幹材積成長量!$S$7:$S$148,0),MATCH($G230,幹材積成長量!$S$7:$U$7,0)),IF($F230="地位Ⅲ",INDEX(幹材積成長量!$Y$7:$AA$148,MATCH(【入力】吸収量・排出量算定シート!$H230+(X$17-$M$17),幹材積成長量!$Y$7:$Y$148,0),MATCH($G230,幹材積成長量!$Y$7:$AA$7,0)),INDEX(幹材積成長量!$V$7:$X$148,MATCH(【入力】吸収量・排出量算定シート!$H230+(X$17-$M$17),幹材積成長量!$V$7:$V$148,0),MATCH($G230,幹材積成長量!$V$7:$X$7,0)))),0)</f>
        <v>0</v>
      </c>
      <c r="Y230" s="187">
        <f>IFERROR(IF($F230="地位Ⅰ",INDEX(幹材積成長量!$S$7:$U$148,MATCH(【入力】吸収量・排出量算定シート!$H230+(Y$17-$M$17),幹材積成長量!$S$7:$S$148,0),MATCH($G230,幹材積成長量!$S$7:$U$7,0)),IF($F230="地位Ⅲ",INDEX(幹材積成長量!$Y$7:$AA$148,MATCH(【入力】吸収量・排出量算定シート!$H230+(Y$17-$M$17),幹材積成長量!$Y$7:$Y$148,0),MATCH($G230,幹材積成長量!$Y$7:$AA$7,0)),INDEX(幹材積成長量!$V$7:$X$148,MATCH(【入力】吸収量・排出量算定シート!$H230+(Y$17-$M$17),幹材積成長量!$V$7:$V$148,0),MATCH($G230,幹材積成長量!$V$7:$X$7,0)))),0)</f>
        <v>0</v>
      </c>
      <c r="Z230" s="187">
        <f>IFERROR(IF($F230="地位Ⅰ",INDEX(幹材積成長量!$S$7:$U$148,MATCH(【入力】吸収量・排出量算定シート!$H230+(Z$17-$M$17),幹材積成長量!$S$7:$S$148,0),MATCH($G230,幹材積成長量!$S$7:$U$7,0)),IF($F230="地位Ⅲ",INDEX(幹材積成長量!$Y$7:$AA$148,MATCH(【入力】吸収量・排出量算定シート!$H230+(Z$17-$M$17),幹材積成長量!$Y$7:$Y$148,0),MATCH($G230,幹材積成長量!$Y$7:$AA$7,0)),INDEX(幹材積成長量!$V$7:$X$148,MATCH(【入力】吸収量・排出量算定シート!$H230+(Z$17-$M$17),幹材積成長量!$V$7:$V$148,0),MATCH($G230,幹材積成長量!$V$7:$X$7,0)))),0)</f>
        <v>0</v>
      </c>
      <c r="AA230" s="187">
        <f>IFERROR(IF($F230="地位Ⅰ",INDEX(幹材積成長量!$S$7:$U$148,MATCH(【入力】吸収量・排出量算定シート!$H230+(AA$17-$M$17),幹材積成長量!$S$7:$S$148,0),MATCH($G230,幹材積成長量!$S$7:$U$7,0)),IF($F230="地位Ⅲ",INDEX(幹材積成長量!$Y$7:$AA$148,MATCH(【入力】吸収量・排出量算定シート!$H230+(AA$17-$M$17),幹材積成長量!$Y$7:$Y$148,0),MATCH($G230,幹材積成長量!$Y$7:$AA$7,0)),INDEX(幹材積成長量!$V$7:$X$148,MATCH(【入力】吸収量・排出量算定シート!$H230+(AA$17-$M$17),幹材積成長量!$V$7:$V$148,0),MATCH($G230,幹材積成長量!$V$7:$X$7,0)))),0)</f>
        <v>0</v>
      </c>
      <c r="AB230" s="187">
        <f>IFERROR(IF($F230="地位Ⅰ",INDEX(幹材積成長量!$S$7:$U$148,MATCH(【入力】吸収量・排出量算定シート!$H230+(AB$17-$M$17),幹材積成長量!$S$7:$S$148,0),MATCH($G230,幹材積成長量!$S$7:$U$7,0)),IF($F230="地位Ⅲ",INDEX(幹材積成長量!$Y$7:$AA$148,MATCH(【入力】吸収量・排出量算定シート!$H230+(AB$17-$M$17),幹材積成長量!$Y$7:$Y$148,0),MATCH($G230,幹材積成長量!$Y$7:$AA$7,0)),INDEX(幹材積成長量!$V$7:$X$148,MATCH(【入力】吸収量・排出量算定シート!$H230+(AB$17-$M$17),幹材積成長量!$V$7:$V$148,0),MATCH($G230,幹材積成長量!$V$7:$X$7,0)))),0)</f>
        <v>0</v>
      </c>
      <c r="AC230" s="187">
        <f>IFERROR(IF($F230="地位Ⅰ",INDEX(幹材積成長量!$S$7:$U$148,MATCH(【入力】吸収量・排出量算定シート!$H230+(AC$17-$M$17),幹材積成長量!$S$7:$S$148,0),MATCH($G230,幹材積成長量!$S$7:$U$7,0)),IF($F230="地位Ⅲ",INDEX(幹材積成長量!$Y$7:$AA$148,MATCH(【入力】吸収量・排出量算定シート!$H230+(AC$17-$M$17),幹材積成長量!$Y$7:$Y$148,0),MATCH($G230,幹材積成長量!$Y$7:$AA$7,0)),INDEX(幹材積成長量!$V$7:$X$148,MATCH(【入力】吸収量・排出量算定シート!$H230+(AC$17-$M$17),幹材積成長量!$V$7:$V$148,0),MATCH($G230,幹材積成長量!$V$7:$X$7,0)))),0)</f>
        <v>0</v>
      </c>
      <c r="AD230" s="2">
        <f>IFERROR(INDEX('BEF（拡大係数）'!$A$4:$AO$154,MATCH(【入力】吸収量・排出量算定シート!$H230,'BEF（拡大係数）'!$A$4:$A$154,0),MATCH($G230,'BEF（拡大係数）'!$A$4:$AO$4,0)),0)</f>
        <v>0</v>
      </c>
      <c r="AE230" s="2">
        <f>IFERROR(INDEX('BEF（拡大係数）'!$A$4:$AO$154,MATCH(【入力】吸収量・排出量算定シート!$H230,'BEF（拡大係数）'!$A$4:$A$154,0),MATCH($G230,'BEF（拡大係数）'!$A$4:$AO$4,0)),0)</f>
        <v>0</v>
      </c>
      <c r="AF230" s="2">
        <f>IFERROR(INDEX('BEF（拡大係数）'!$A$4:$AO$154,MATCH(【入力】吸収量・排出量算定シート!$H230,'BEF（拡大係数）'!$A$4:$A$154,0),MATCH($G230,'BEF（拡大係数）'!$A$4:$AO$4,0)),0)</f>
        <v>0</v>
      </c>
      <c r="AG230" s="2">
        <f>IFERROR(INDEX('BEF（拡大係数）'!$A$4:$AO$154,MATCH(【入力】吸収量・排出量算定シート!$H230,'BEF（拡大係数）'!$A$4:$A$154,0),MATCH($G230,'BEF（拡大係数）'!$A$4:$AO$4,0)),0)</f>
        <v>0</v>
      </c>
      <c r="AH230" s="2">
        <f>IFERROR(INDEX('BEF（拡大係数）'!$A$4:$AO$154,MATCH(【入力】吸収量・排出量算定シート!$H230,'BEF（拡大係数）'!$A$4:$A$154,0),MATCH($G230,'BEF（拡大係数）'!$A$4:$AO$4,0)),0)</f>
        <v>0</v>
      </c>
      <c r="AI230" s="2">
        <f>IFERROR(INDEX('BEF（拡大係数）'!$A$4:$AO$154,MATCH(【入力】吸収量・排出量算定シート!$H230,'BEF（拡大係数）'!$A$4:$A$154,0),MATCH($G230,'BEF（拡大係数）'!$A$4:$AO$4,0)),0)</f>
        <v>0</v>
      </c>
      <c r="AJ230" s="2">
        <f>IFERROR(INDEX('BEF（拡大係数）'!$A$4:$AO$154,MATCH(【入力】吸収量・排出量算定シート!$H230,'BEF（拡大係数）'!$A$4:$A$154,0),MATCH($G230,'BEF（拡大係数）'!$A$4:$AO$4,0)),0)</f>
        <v>0</v>
      </c>
      <c r="AK230" s="2">
        <f>IFERROR(INDEX('BEF（拡大係数）'!$A$4:$AO$154,MATCH(【入力】吸収量・排出量算定シート!$H230,'BEF（拡大係数）'!$A$4:$A$154,0),MATCH($G230,'BEF（拡大係数）'!$A$4:$AO$4,0)),0)</f>
        <v>0</v>
      </c>
      <c r="AL230" s="2">
        <f>IFERROR(INDEX('BEF（拡大係数）'!$A$4:$AO$154,MATCH(【入力】吸収量・排出量算定シート!$H230,'BEF（拡大係数）'!$A$4:$A$154,0),MATCH($G230,'BEF（拡大係数）'!$A$4:$AO$4,0)),0)</f>
        <v>0</v>
      </c>
      <c r="AM230" s="2">
        <f>IFERROR(INDEX('BEF（拡大係数）'!$A$4:$AO$154,MATCH(【入力】吸収量・排出量算定シート!$H230,'BEF（拡大係数）'!$A$4:$A$154,0),MATCH($G230,'BEF（拡大係数）'!$A$4:$AO$4,0)),0)</f>
        <v>0</v>
      </c>
      <c r="AN230" s="2">
        <f>IFERROR(INDEX('BEF（拡大係数）'!$A$4:$AO$154,MATCH(【入力】吸収量・排出量算定シート!$H230,'BEF（拡大係数）'!$A$4:$A$154,0),MATCH($G230,'BEF（拡大係数）'!$A$4:$AO$4,0)),0)</f>
        <v>0</v>
      </c>
      <c r="AO230" s="2">
        <f>IFERROR(INDEX('BEF（拡大係数）'!$A$4:$AO$154,MATCH(【入力】吸収量・排出量算定シート!$H230,'BEF（拡大係数）'!$A$4:$A$154,0),MATCH($G230,'BEF（拡大係数）'!$A$4:$AO$4,0)),0)</f>
        <v>0</v>
      </c>
      <c r="AP230" s="2">
        <f>IFERROR(INDEX('BEF（拡大係数）'!$A$4:$AO$154,MATCH(【入力】吸収量・排出量算定シート!$H230,'BEF（拡大係数）'!$A$4:$A$154,0),MATCH($G230,'BEF（拡大係数）'!$A$4:$AO$4,0)),0)</f>
        <v>0</v>
      </c>
      <c r="AQ230" s="2">
        <f>IFERROR(INDEX('BEF（拡大係数）'!$A$4:$AO$154,MATCH(【入力】吸収量・排出量算定シート!$H230,'BEF（拡大係数）'!$A$4:$A$154,0),MATCH($G230,'BEF（拡大係数）'!$A$4:$AO$4,0)),0)</f>
        <v>0</v>
      </c>
      <c r="AR230" s="2">
        <f>IFERROR(INDEX('BEF（拡大係数）'!$A$4:$AO$154,MATCH(【入力】吸収量・排出量算定シート!$H230,'BEF（拡大係数）'!$A$4:$A$154,0),MATCH($G230,'BEF（拡大係数）'!$A$4:$AO$4,0)),0)</f>
        <v>0</v>
      </c>
      <c r="AS230" s="2">
        <f>IFERROR(INDEX('BEF（拡大係数）'!$A$4:$AO$154,MATCH(【入力】吸収量・排出量算定シート!$H230,'BEF（拡大係数）'!$A$4:$A$154,0),MATCH($G230,'BEF（拡大係数）'!$A$4:$AO$4,0)),0)</f>
        <v>0</v>
      </c>
      <c r="AT230" s="2">
        <f>IFERROR(INDEX('BEF（拡大係数）'!$A$4:$AO$154,MATCH(【入力】吸収量・排出量算定シート!$H230,'BEF（拡大係数）'!$A$4:$A$154,0),MATCH($G230,'BEF（拡大係数）'!$A$4:$AO$4,0)),0)</f>
        <v>0</v>
      </c>
      <c r="AU230" s="2">
        <f>IFERROR(VLOOKUP($G230,パラメータ_オリジナル!$B$6:$G$45,4,FALSE),0)</f>
        <v>0</v>
      </c>
      <c r="AV230" s="2">
        <f>IFERROR(VLOOKUP($G230,パラメータ_オリジナル!$B$6:$G$45,5,FALSE),0)</f>
        <v>0</v>
      </c>
      <c r="AW230" s="2">
        <f>IFERROR(VLOOKUP($G230,パラメータ_オリジナル!$B$6:$G$45,6,FALSE),0)</f>
        <v>0</v>
      </c>
      <c r="AX230" s="125">
        <f t="shared" si="318"/>
        <v>0</v>
      </c>
      <c r="AY230" s="125">
        <f t="shared" si="319"/>
        <v>0</v>
      </c>
      <c r="AZ230" s="125">
        <f t="shared" si="320"/>
        <v>0</v>
      </c>
      <c r="BA230" s="125">
        <f t="shared" si="321"/>
        <v>0</v>
      </c>
      <c r="BB230" s="125">
        <f t="shared" si="322"/>
        <v>0</v>
      </c>
      <c r="BC230" s="125">
        <f t="shared" si="323"/>
        <v>0</v>
      </c>
      <c r="BD230" s="125">
        <f t="shared" si="324"/>
        <v>0</v>
      </c>
      <c r="BE230" s="125">
        <f t="shared" si="325"/>
        <v>0</v>
      </c>
      <c r="BF230" s="125">
        <f t="shared" si="326"/>
        <v>0</v>
      </c>
      <c r="BG230" s="125">
        <f t="shared" si="327"/>
        <v>0</v>
      </c>
      <c r="BH230" s="125">
        <f t="shared" si="328"/>
        <v>0</v>
      </c>
      <c r="BI230" s="125">
        <f t="shared" si="329"/>
        <v>0</v>
      </c>
      <c r="BJ230" s="125">
        <f t="shared" si="330"/>
        <v>0</v>
      </c>
      <c r="BK230" s="125">
        <f t="shared" si="331"/>
        <v>0</v>
      </c>
      <c r="BL230" s="125">
        <f t="shared" si="332"/>
        <v>0</v>
      </c>
      <c r="BM230" s="125">
        <f t="shared" si="333"/>
        <v>0</v>
      </c>
      <c r="BN230" s="125">
        <f t="shared" si="334"/>
        <v>0</v>
      </c>
      <c r="BO230" s="125">
        <f t="shared" si="335"/>
        <v>0</v>
      </c>
      <c r="BP230" s="125">
        <f t="shared" si="336"/>
        <v>0</v>
      </c>
      <c r="BQ230" s="125">
        <f t="shared" si="337"/>
        <v>0</v>
      </c>
      <c r="BR230" s="125">
        <f t="shared" si="338"/>
        <v>0</v>
      </c>
      <c r="BS230" s="125">
        <f t="shared" si="339"/>
        <v>0</v>
      </c>
      <c r="BT230" s="125">
        <f t="shared" si="340"/>
        <v>0</v>
      </c>
      <c r="BU230" s="125">
        <f t="shared" si="341"/>
        <v>0</v>
      </c>
      <c r="BV230" s="125">
        <f t="shared" si="342"/>
        <v>0</v>
      </c>
      <c r="BW230" s="125">
        <f t="shared" si="343"/>
        <v>0</v>
      </c>
      <c r="BX230" s="125">
        <f t="shared" si="344"/>
        <v>0</v>
      </c>
      <c r="BY230" s="125">
        <f t="shared" si="345"/>
        <v>0</v>
      </c>
      <c r="BZ230" s="125">
        <f t="shared" si="346"/>
        <v>0</v>
      </c>
      <c r="CA230" s="125">
        <f t="shared" si="347"/>
        <v>0</v>
      </c>
      <c r="CB230" s="125">
        <f t="shared" si="348"/>
        <v>0</v>
      </c>
      <c r="CC230" s="125">
        <f t="shared" si="349"/>
        <v>0</v>
      </c>
      <c r="CD230" s="125">
        <f t="shared" si="350"/>
        <v>0</v>
      </c>
      <c r="CE230" s="125">
        <f t="shared" si="351"/>
        <v>0</v>
      </c>
      <c r="CF230" s="2">
        <f>IFERROR(IF($F230="地位Ⅰ",INDEX(幹材積成長量!$I$7:$K$148,MATCH((【入力】吸収量・排出量算定シート!$H230+(【入力】吸収量・排出量算定シート!CF$17-【入力】吸収量・排出量算定シート!$CF$17)),幹材積成長量!$I$7:$I$148,0),MATCH(【入力】吸収量・排出量算定シート!$G230,幹材積成長量!$I$7:$K$7,0)),IF($F230="地位Ⅲ",INDEX(幹材積成長量!$O$7:$Q$148,MATCH((【入力】吸収量・排出量算定シート!$H230+(【入力】吸収量・排出量算定シート!CF$17-【入力】吸収量・排出量算定シート!$CF$17)),幹材積成長量!$O$7:$O$148,0),MATCH(【入力】吸収量・排出量算定シート!$G230,幹材積成長量!$O$7:$Q$7,0)),INDEX(幹材積成長量!$L$7:$N$148,MATCH((【入力】吸収量・排出量算定シート!$H230+(【入力】吸収量・排出量算定シート!CF$17-【入力】吸収量・排出量算定シート!$CF$17)),幹材積成長量!$L$7:$L$148,0),MATCH(【入力】吸収量・排出量算定シート!$G230,幹材積成長量!$L$7:$N$7,0)))),0)</f>
        <v>0</v>
      </c>
      <c r="CG230" s="2">
        <f>IFERROR(IF($F230="地位Ⅰ",INDEX(幹材積成長量!$I$7:$K$148,MATCH((【入力】吸収量・排出量算定シート!$H230+(【入力】吸収量・排出量算定シート!CG$17-【入力】吸収量・排出量算定シート!$CF$17)),幹材積成長量!$I$7:$I$148,0),MATCH(【入力】吸収量・排出量算定シート!$G230,幹材積成長量!$I$7:$K$7,0)),IF($F230="地位Ⅲ",INDEX(幹材積成長量!$O$7:$Q$148,MATCH((【入力】吸収量・排出量算定シート!$H230+(【入力】吸収量・排出量算定シート!CG$17-【入力】吸収量・排出量算定シート!$CF$17)),幹材積成長量!$O$7:$O$148,0),MATCH(【入力】吸収量・排出量算定シート!$G230,幹材積成長量!$O$7:$Q$7,0)),INDEX(幹材積成長量!$L$7:$N$148,MATCH((【入力】吸収量・排出量算定シート!$H230+(【入力】吸収量・排出量算定シート!CG$17-【入力】吸収量・排出量算定シート!$CF$17)),幹材積成長量!$L$7:$L$148,0),MATCH(【入力】吸収量・排出量算定シート!$G230,幹材積成長量!$L$7:$N$7,0)))),0)</f>
        <v>0</v>
      </c>
      <c r="CH230" s="2">
        <f>IFERROR(IF($F230="地位Ⅰ",INDEX(幹材積成長量!$I$7:$K$148,MATCH((【入力】吸収量・排出量算定シート!$H230+(【入力】吸収量・排出量算定シート!CH$17-【入力】吸収量・排出量算定シート!$CF$17)),幹材積成長量!$I$7:$I$148,0),MATCH(【入力】吸収量・排出量算定シート!$G230,幹材積成長量!$I$7:$K$7,0)),IF($F230="地位Ⅲ",INDEX(幹材積成長量!$O$7:$Q$148,MATCH((【入力】吸収量・排出量算定シート!$H230+(【入力】吸収量・排出量算定シート!CH$17-【入力】吸収量・排出量算定シート!$CF$17)),幹材積成長量!$O$7:$O$148,0),MATCH(【入力】吸収量・排出量算定シート!$G230,幹材積成長量!$O$7:$Q$7,0)),INDEX(幹材積成長量!$L$7:$N$148,MATCH((【入力】吸収量・排出量算定シート!$H230+(【入力】吸収量・排出量算定シート!CH$17-【入力】吸収量・排出量算定シート!$CF$17)),幹材積成長量!$L$7:$L$148,0),MATCH(【入力】吸収量・排出量算定シート!$G230,幹材積成長量!$L$7:$N$7,0)))),0)</f>
        <v>0</v>
      </c>
      <c r="CI230" s="2">
        <f>IFERROR(IF($F230="地位Ⅰ",INDEX(幹材積成長量!$I$7:$K$148,MATCH((【入力】吸収量・排出量算定シート!$H230+(【入力】吸収量・排出量算定シート!CI$17-【入力】吸収量・排出量算定シート!$CF$17)),幹材積成長量!$I$7:$I$148,0),MATCH(【入力】吸収量・排出量算定シート!$G230,幹材積成長量!$I$7:$K$7,0)),IF($F230="地位Ⅲ",INDEX(幹材積成長量!$O$7:$Q$148,MATCH((【入力】吸収量・排出量算定シート!$H230+(【入力】吸収量・排出量算定シート!CI$17-【入力】吸収量・排出量算定シート!$CF$17)),幹材積成長量!$O$7:$O$148,0),MATCH(【入力】吸収量・排出量算定シート!$G230,幹材積成長量!$O$7:$Q$7,0)),INDEX(幹材積成長量!$L$7:$N$148,MATCH((【入力】吸収量・排出量算定シート!$H230+(【入力】吸収量・排出量算定シート!CI$17-【入力】吸収量・排出量算定シート!$CF$17)),幹材積成長量!$L$7:$L$148,0),MATCH(【入力】吸収量・排出量算定シート!$G230,幹材積成長量!$L$7:$N$7,0)))),0)</f>
        <v>0</v>
      </c>
      <c r="CJ230" s="2">
        <f>IFERROR(IF($F230="地位Ⅰ",INDEX(幹材積成長量!$I$7:$K$148,MATCH((【入力】吸収量・排出量算定シート!$H230+(【入力】吸収量・排出量算定シート!CJ$17-【入力】吸収量・排出量算定シート!$CF$17)),幹材積成長量!$I$7:$I$148,0),MATCH(【入力】吸収量・排出量算定シート!$G230,幹材積成長量!$I$7:$K$7,0)),IF($F230="地位Ⅲ",INDEX(幹材積成長量!$O$7:$Q$148,MATCH((【入力】吸収量・排出量算定シート!$H230+(【入力】吸収量・排出量算定シート!CJ$17-【入力】吸収量・排出量算定シート!$CF$17)),幹材積成長量!$O$7:$O$148,0),MATCH(【入力】吸収量・排出量算定シート!$G230,幹材積成長量!$O$7:$Q$7,0)),INDEX(幹材積成長量!$L$7:$N$148,MATCH((【入力】吸収量・排出量算定シート!$H230+(【入力】吸収量・排出量算定シート!CJ$17-【入力】吸収量・排出量算定シート!$CF$17)),幹材積成長量!$L$7:$L$148,0),MATCH(【入力】吸収量・排出量算定シート!$G230,幹材積成長量!$L$7:$N$7,0)))),0)</f>
        <v>0</v>
      </c>
      <c r="CK230" s="2">
        <f>IFERROR(IF($F230="地位Ⅰ",INDEX(幹材積成長量!$I$7:$K$148,MATCH((【入力】吸収量・排出量算定シート!$H230+(【入力】吸収量・排出量算定シート!CK$17-【入力】吸収量・排出量算定シート!$CF$17)),幹材積成長量!$I$7:$I$148,0),MATCH(【入力】吸収量・排出量算定シート!$G230,幹材積成長量!$I$7:$K$7,0)),IF($F230="地位Ⅲ",INDEX(幹材積成長量!$O$7:$Q$148,MATCH((【入力】吸収量・排出量算定シート!$H230+(【入力】吸収量・排出量算定シート!CK$17-【入力】吸収量・排出量算定シート!$CF$17)),幹材積成長量!$O$7:$O$148,0),MATCH(【入力】吸収量・排出量算定シート!$G230,幹材積成長量!$O$7:$Q$7,0)),INDEX(幹材積成長量!$L$7:$N$148,MATCH((【入力】吸収量・排出量算定シート!$H230+(【入力】吸収量・排出量算定シート!CK$17-【入力】吸収量・排出量算定シート!$CF$17)),幹材積成長量!$L$7:$L$148,0),MATCH(【入力】吸収量・排出量算定シート!$G230,幹材積成長量!$L$7:$N$7,0)))),0)</f>
        <v>0</v>
      </c>
      <c r="CL230" s="2">
        <f>IFERROR(IF($F230="地位Ⅰ",INDEX(幹材積成長量!$I$7:$K$148,MATCH((【入力】吸収量・排出量算定シート!$H230+(【入力】吸収量・排出量算定シート!CL$17-【入力】吸収量・排出量算定シート!$CF$17)),幹材積成長量!$I$7:$I$148,0),MATCH(【入力】吸収量・排出量算定シート!$G230,幹材積成長量!$I$7:$K$7,0)),IF($F230="地位Ⅲ",INDEX(幹材積成長量!$O$7:$Q$148,MATCH((【入力】吸収量・排出量算定シート!$H230+(【入力】吸収量・排出量算定シート!CL$17-【入力】吸収量・排出量算定シート!$CF$17)),幹材積成長量!$O$7:$O$148,0),MATCH(【入力】吸収量・排出量算定シート!$G230,幹材積成長量!$O$7:$Q$7,0)),INDEX(幹材積成長量!$L$7:$N$148,MATCH((【入力】吸収量・排出量算定シート!$H230+(【入力】吸収量・排出量算定シート!CL$17-【入力】吸収量・排出量算定シート!$CF$17)),幹材積成長量!$L$7:$L$148,0),MATCH(【入力】吸収量・排出量算定シート!$G230,幹材積成長量!$L$7:$N$7,0)))),0)</f>
        <v>0</v>
      </c>
      <c r="CM230" s="2">
        <f>IFERROR(IF($F230="地位Ⅰ",INDEX(幹材積成長量!$I$7:$K$148,MATCH((【入力】吸収量・排出量算定シート!$H230+(【入力】吸収量・排出量算定シート!CM$17-【入力】吸収量・排出量算定シート!$CF$17)),幹材積成長量!$I$7:$I$148,0),MATCH(【入力】吸収量・排出量算定シート!$G230,幹材積成長量!$I$7:$K$7,0)),IF($F230="地位Ⅲ",INDEX(幹材積成長量!$O$7:$Q$148,MATCH((【入力】吸収量・排出量算定シート!$H230+(【入力】吸収量・排出量算定シート!CM$17-【入力】吸収量・排出量算定シート!$CF$17)),幹材積成長量!$O$7:$O$148,0),MATCH(【入力】吸収量・排出量算定シート!$G230,幹材積成長量!$O$7:$Q$7,0)),INDEX(幹材積成長量!$L$7:$N$148,MATCH((【入力】吸収量・排出量算定シート!$H230+(【入力】吸収量・排出量算定シート!CM$17-【入力】吸収量・排出量算定シート!$CF$17)),幹材積成長量!$L$7:$L$148,0),MATCH(【入力】吸収量・排出量算定シート!$G230,幹材積成長量!$L$7:$N$7,0)))),0)</f>
        <v>0</v>
      </c>
      <c r="CN230" s="2">
        <f>IFERROR(IF($F230="地位Ⅰ",INDEX(幹材積成長量!$I$7:$K$148,MATCH((【入力】吸収量・排出量算定シート!$H230+(【入力】吸収量・排出量算定シート!CN$17-【入力】吸収量・排出量算定シート!$CF$17)),幹材積成長量!$I$7:$I$148,0),MATCH(【入力】吸収量・排出量算定シート!$G230,幹材積成長量!$I$7:$K$7,0)),IF($F230="地位Ⅲ",INDEX(幹材積成長量!$O$7:$Q$148,MATCH((【入力】吸収量・排出量算定シート!$H230+(【入力】吸収量・排出量算定シート!CN$17-【入力】吸収量・排出量算定シート!$CF$17)),幹材積成長量!$O$7:$O$148,0),MATCH(【入力】吸収量・排出量算定シート!$G230,幹材積成長量!$O$7:$Q$7,0)),INDEX(幹材積成長量!$L$7:$N$148,MATCH((【入力】吸収量・排出量算定シート!$H230+(【入力】吸収量・排出量算定シート!CN$17-【入力】吸収量・排出量算定シート!$CF$17)),幹材積成長量!$L$7:$L$148,0),MATCH(【入力】吸収量・排出量算定シート!$G230,幹材積成長量!$L$7:$N$7,0)))),0)</f>
        <v>0</v>
      </c>
      <c r="CO230" s="2">
        <f>IFERROR(IF($F230="地位Ⅰ",INDEX(幹材積成長量!$I$7:$K$148,MATCH((【入力】吸収量・排出量算定シート!$H230+(【入力】吸収量・排出量算定シート!CO$17-【入力】吸収量・排出量算定シート!$CF$17)),幹材積成長量!$I$7:$I$148,0),MATCH(【入力】吸収量・排出量算定シート!$G230,幹材積成長量!$I$7:$K$7,0)),IF($F230="地位Ⅲ",INDEX(幹材積成長量!$O$7:$Q$148,MATCH((【入力】吸収量・排出量算定シート!$H230+(【入力】吸収量・排出量算定シート!CO$17-【入力】吸収量・排出量算定シート!$CF$17)),幹材積成長量!$O$7:$O$148,0),MATCH(【入力】吸収量・排出量算定シート!$G230,幹材積成長量!$O$7:$Q$7,0)),INDEX(幹材積成長量!$L$7:$N$148,MATCH((【入力】吸収量・排出量算定シート!$H230+(【入力】吸収量・排出量算定シート!CO$17-【入力】吸収量・排出量算定シート!$CF$17)),幹材積成長量!$L$7:$L$148,0),MATCH(【入力】吸収量・排出量算定シート!$G230,幹材積成長量!$L$7:$N$7,0)))),0)</f>
        <v>0</v>
      </c>
      <c r="CP230" s="2">
        <f>IFERROR(IF($F230="地位Ⅰ",INDEX(幹材積成長量!$I$7:$K$148,MATCH((【入力】吸収量・排出量算定シート!$H230+(【入力】吸収量・排出量算定シート!CP$17-【入力】吸収量・排出量算定シート!$CF$17)),幹材積成長量!$I$7:$I$148,0),MATCH(【入力】吸収量・排出量算定シート!$G230,幹材積成長量!$I$7:$K$7,0)),IF($F230="地位Ⅲ",INDEX(幹材積成長量!$O$7:$Q$148,MATCH((【入力】吸収量・排出量算定シート!$H230+(【入力】吸収量・排出量算定シート!CP$17-【入力】吸収量・排出量算定シート!$CF$17)),幹材積成長量!$O$7:$O$148,0),MATCH(【入力】吸収量・排出量算定シート!$G230,幹材積成長量!$O$7:$Q$7,0)),INDEX(幹材積成長量!$L$7:$N$148,MATCH((【入力】吸収量・排出量算定シート!$H230+(【入力】吸収量・排出量算定シート!CP$17-【入力】吸収量・排出量算定シート!$CF$17)),幹材積成長量!$L$7:$L$148,0),MATCH(【入力】吸収量・排出量算定シート!$G230,幹材積成長量!$L$7:$N$7,0)))),0)</f>
        <v>0</v>
      </c>
      <c r="CQ230" s="2">
        <f>IFERROR(IF($F230="地位Ⅰ",INDEX(幹材積成長量!$I$7:$K$148,MATCH((【入力】吸収量・排出量算定シート!$H230+(【入力】吸収量・排出量算定シート!CQ$17-【入力】吸収量・排出量算定シート!$CF$17)),幹材積成長量!$I$7:$I$148,0),MATCH(【入力】吸収量・排出量算定シート!$G230,幹材積成長量!$I$7:$K$7,0)),IF($F230="地位Ⅲ",INDEX(幹材積成長量!$O$7:$Q$148,MATCH((【入力】吸収量・排出量算定シート!$H230+(【入力】吸収量・排出量算定シート!CQ$17-【入力】吸収量・排出量算定シート!$CF$17)),幹材積成長量!$O$7:$O$148,0),MATCH(【入力】吸収量・排出量算定シート!$G230,幹材積成長量!$O$7:$Q$7,0)),INDEX(幹材積成長量!$L$7:$N$148,MATCH((【入力】吸収量・排出量算定シート!$H230+(【入力】吸収量・排出量算定シート!CQ$17-【入力】吸収量・排出量算定シート!$CF$17)),幹材積成長量!$L$7:$L$148,0),MATCH(【入力】吸収量・排出量算定シート!$G230,幹材積成長量!$L$7:$N$7,0)))),0)</f>
        <v>0</v>
      </c>
      <c r="CR230" s="2">
        <f>IFERROR(IF($F230="地位Ⅰ",INDEX(幹材積成長量!$I$7:$K$148,MATCH((【入力】吸収量・排出量算定シート!$H230+(【入力】吸収量・排出量算定シート!CR$17-【入力】吸収量・排出量算定シート!$CF$17)),幹材積成長量!$I$7:$I$148,0),MATCH(【入力】吸収量・排出量算定シート!$G230,幹材積成長量!$I$7:$K$7,0)),IF($F230="地位Ⅲ",INDEX(幹材積成長量!$O$7:$Q$148,MATCH((【入力】吸収量・排出量算定シート!$H230+(【入力】吸収量・排出量算定シート!CR$17-【入力】吸収量・排出量算定シート!$CF$17)),幹材積成長量!$O$7:$O$148,0),MATCH(【入力】吸収量・排出量算定シート!$G230,幹材積成長量!$O$7:$Q$7,0)),INDEX(幹材積成長量!$L$7:$N$148,MATCH((【入力】吸収量・排出量算定シート!$H230+(【入力】吸収量・排出量算定シート!CR$17-【入力】吸収量・排出量算定シート!$CF$17)),幹材積成長量!$L$7:$L$148,0),MATCH(【入力】吸収量・排出量算定シート!$G230,幹材積成長量!$L$7:$N$7,0)))),0)</f>
        <v>0</v>
      </c>
      <c r="CS230" s="2">
        <f>IFERROR(IF($F230="地位Ⅰ",INDEX(幹材積成長量!$I$7:$K$148,MATCH((【入力】吸収量・排出量算定シート!$H230+(【入力】吸収量・排出量算定シート!CS$17-【入力】吸収量・排出量算定シート!$CF$17)),幹材積成長量!$I$7:$I$148,0),MATCH(【入力】吸収量・排出量算定シート!$G230,幹材積成長量!$I$7:$K$7,0)),IF($F230="地位Ⅲ",INDEX(幹材積成長量!$O$7:$Q$148,MATCH((【入力】吸収量・排出量算定シート!$H230+(【入力】吸収量・排出量算定シート!CS$17-【入力】吸収量・排出量算定シート!$CF$17)),幹材積成長量!$O$7:$O$148,0),MATCH(【入力】吸収量・排出量算定シート!$G230,幹材積成長量!$O$7:$Q$7,0)),INDEX(幹材積成長量!$L$7:$N$148,MATCH((【入力】吸収量・排出量算定シート!$H230+(【入力】吸収量・排出量算定シート!CS$17-【入力】吸収量・排出量算定シート!$CF$17)),幹材積成長量!$L$7:$L$148,0),MATCH(【入力】吸収量・排出量算定シート!$G230,幹材積成長量!$L$7:$N$7,0)))),0)</f>
        <v>0</v>
      </c>
      <c r="CT230" s="2">
        <f>IFERROR(IF($F230="地位Ⅰ",INDEX(幹材積成長量!$I$7:$K$148,MATCH((【入力】吸収量・排出量算定シート!$H230+(【入力】吸収量・排出量算定シート!CT$17-【入力】吸収量・排出量算定シート!$CF$17)),幹材積成長量!$I$7:$I$148,0),MATCH(【入力】吸収量・排出量算定シート!$G230,幹材積成長量!$I$7:$K$7,0)),IF($F230="地位Ⅲ",INDEX(幹材積成長量!$O$7:$Q$148,MATCH((【入力】吸収量・排出量算定シート!$H230+(【入力】吸収量・排出量算定シート!CT$17-【入力】吸収量・排出量算定シート!$CF$17)),幹材積成長量!$O$7:$O$148,0),MATCH(【入力】吸収量・排出量算定シート!$G230,幹材積成長量!$O$7:$Q$7,0)),INDEX(幹材積成長量!$L$7:$N$148,MATCH((【入力】吸収量・排出量算定シート!$H230+(【入力】吸収量・排出量算定シート!CT$17-【入力】吸収量・排出量算定シート!$CF$17)),幹材積成長量!$L$7:$L$148,0),MATCH(【入力】吸収量・排出量算定シート!$G230,幹材積成長量!$L$7:$N$7,0)))),0)</f>
        <v>0</v>
      </c>
      <c r="CU230" s="2">
        <f>IFERROR(IF($F230="地位Ⅰ",INDEX(幹材積成長量!$I$7:$K$148,MATCH((【入力】吸収量・排出量算定シート!$H230+(【入力】吸収量・排出量算定シート!CU$17-【入力】吸収量・排出量算定シート!$CF$17)),幹材積成長量!$I$7:$I$148,0),MATCH(【入力】吸収量・排出量算定シート!$G230,幹材積成長量!$I$7:$K$7,0)),IF($F230="地位Ⅲ",INDEX(幹材積成長量!$O$7:$Q$148,MATCH((【入力】吸収量・排出量算定シート!$H230+(【入力】吸収量・排出量算定シート!CU$17-【入力】吸収量・排出量算定シート!$CF$17)),幹材積成長量!$O$7:$O$148,0),MATCH(【入力】吸収量・排出量算定シート!$G230,幹材積成長量!$O$7:$Q$7,0)),INDEX(幹材積成長量!$L$7:$N$148,MATCH((【入力】吸収量・排出量算定シート!$H230+(【入力】吸収量・排出量算定シート!CU$17-【入力】吸収量・排出量算定シート!$CF$17)),幹材積成長量!$L$7:$L$148,0),MATCH(【入力】吸収量・排出量算定シート!$G230,幹材積成長量!$L$7:$N$7,0)))),0)</f>
        <v>0</v>
      </c>
      <c r="CV230" s="2">
        <f>IFERROR(IF($F230="地位Ⅰ",INDEX(幹材積成長量!$I$7:$K$148,MATCH((【入力】吸収量・排出量算定シート!$H230+(【入力】吸収量・排出量算定シート!CV$17-【入力】吸収量・排出量算定シート!$CF$17)),幹材積成長量!$I$7:$I$148,0),MATCH(【入力】吸収量・排出量算定シート!$G230,幹材積成長量!$I$7:$K$7,0)),IF($F230="地位Ⅲ",INDEX(幹材積成長量!$O$7:$Q$148,MATCH((【入力】吸収量・排出量算定シート!$H230+(【入力】吸収量・排出量算定シート!CV$17-【入力】吸収量・排出量算定シート!$CF$17)),幹材積成長量!$O$7:$O$148,0),MATCH(【入力】吸収量・排出量算定シート!$G230,幹材積成長量!$O$7:$Q$7,0)),INDEX(幹材積成長量!$L$7:$N$148,MATCH((【入力】吸収量・排出量算定シート!$H230+(【入力】吸収量・排出量算定シート!CV$17-【入力】吸収量・排出量算定シート!$CF$17)),幹材積成長量!$L$7:$L$148,0),MATCH(【入力】吸収量・排出量算定シート!$G230,幹材積成長量!$L$7:$N$7,0)))),0)</f>
        <v>0</v>
      </c>
      <c r="CW230" s="2">
        <f t="shared" si="352"/>
        <v>0</v>
      </c>
      <c r="CX230" s="2">
        <f t="shared" si="353"/>
        <v>0</v>
      </c>
      <c r="CY230" s="2">
        <f t="shared" si="354"/>
        <v>0</v>
      </c>
      <c r="CZ230" s="2">
        <f t="shared" si="355"/>
        <v>0</v>
      </c>
      <c r="DA230" s="2">
        <f t="shared" si="356"/>
        <v>0</v>
      </c>
      <c r="DB230" s="2">
        <f t="shared" si="357"/>
        <v>0</v>
      </c>
      <c r="DC230" s="2">
        <f t="shared" si="358"/>
        <v>0</v>
      </c>
      <c r="DD230" s="2">
        <f t="shared" si="359"/>
        <v>0</v>
      </c>
      <c r="DE230" s="2">
        <f t="shared" si="360"/>
        <v>0</v>
      </c>
      <c r="DF230" s="2">
        <f t="shared" si="361"/>
        <v>0</v>
      </c>
      <c r="DG230" s="2">
        <f t="shared" si="362"/>
        <v>0</v>
      </c>
      <c r="DH230" s="2">
        <f t="shared" si="363"/>
        <v>0</v>
      </c>
      <c r="DI230" s="2">
        <f t="shared" si="364"/>
        <v>0</v>
      </c>
      <c r="DJ230" s="2">
        <f t="shared" si="365"/>
        <v>0</v>
      </c>
      <c r="DK230" s="2">
        <f t="shared" si="366"/>
        <v>0</v>
      </c>
      <c r="DL230" s="2">
        <f t="shared" si="367"/>
        <v>0</v>
      </c>
      <c r="DM230" s="2">
        <f t="shared" si="368"/>
        <v>0</v>
      </c>
      <c r="DN230" s="187">
        <f>IFERROR(IF($F230="地位Ⅰ",INDEX(幹材積成長量!$AE$7:$AG$14,8,MATCH(【入力】吸収量・排出量算定シート!$G230,幹材積成長量!$AE$7:$AG$7,0)),IF($F230="地位Ⅲ",INDEX(幹材積成長量!$AK$7:$AM$14,8,MATCH(【入力】吸収量・排出量算定シート!$G230,幹材積成長量!$AK$7:$AM$7,0)),INDEX(幹材積成長量!$AH$7:$AJ$14,8,MATCH(【入力】吸収量・排出量算定シート!$G230,幹材積成長量!$AH$7:$AJ$7,0)))),0)</f>
        <v>0</v>
      </c>
      <c r="DO230" s="187">
        <f>IFERROR(IF($F230="地位Ⅰ",INDEX(幹材積成長量!$AE$7:$AG$14,8,MATCH(【入力】吸収量・排出量算定シート!$G230,幹材積成長量!$AE$7:$AG$7,0)),IF($F230="地位Ⅲ",INDEX(幹材積成長量!$AK$7:$AM$14,8,MATCH(【入力】吸収量・排出量算定シート!$G230,幹材積成長量!$AK$7:$AM$7,0)),INDEX(幹材積成長量!$AH$7:$AJ$14,8,MATCH(【入力】吸収量・排出量算定シート!$G230,幹材積成長量!$AH$7:$AJ$7,0)))),0)</f>
        <v>0</v>
      </c>
      <c r="DP230" s="187">
        <f>IFERROR(IF($F230="地位Ⅰ",INDEX(幹材積成長量!$AE$7:$AG$14,8,MATCH(【入力】吸収量・排出量算定シート!$G230,幹材積成長量!$AE$7:$AG$7,0)),IF($F230="地位Ⅲ",INDEX(幹材積成長量!$AK$7:$AM$14,8,MATCH(【入力】吸収量・排出量算定シート!$G230,幹材積成長量!$AK$7:$AM$7,0)),INDEX(幹材積成長量!$AH$7:$AJ$14,8,MATCH(【入力】吸収量・排出量算定シート!$G230,幹材積成長量!$AH$7:$AJ$7,0)))),0)</f>
        <v>0</v>
      </c>
      <c r="DQ230" s="187">
        <f>IFERROR(IF($F230="地位Ⅰ",INDEX(幹材積成長量!$AE$7:$AG$14,8,MATCH(【入力】吸収量・排出量算定シート!$G230,幹材積成長量!$AE$7:$AG$7,0)),IF($F230="地位Ⅲ",INDEX(幹材積成長量!$AK$7:$AM$14,8,MATCH(【入力】吸収量・排出量算定シート!$G230,幹材積成長量!$AK$7:$AM$7,0)),INDEX(幹材積成長量!$AH$7:$AJ$14,8,MATCH(【入力】吸収量・排出量算定シート!$G230,幹材積成長量!$AH$7:$AJ$7,0)))),0)</f>
        <v>0</v>
      </c>
      <c r="DR230" s="187">
        <f>IFERROR(IF($F230="地位Ⅰ",INDEX(幹材積成長量!$AE$7:$AG$14,8,MATCH(【入力】吸収量・排出量算定シート!$G230,幹材積成長量!$AE$7:$AG$7,0)),IF($F230="地位Ⅲ",INDEX(幹材積成長量!$AK$7:$AM$14,8,MATCH(【入力】吸収量・排出量算定シート!$G230,幹材積成長量!$AK$7:$AM$7,0)),INDEX(幹材積成長量!$AH$7:$AJ$14,8,MATCH(【入力】吸収量・排出量算定シート!$G230,幹材積成長量!$AH$7:$AJ$7,0)))),0)</f>
        <v>0</v>
      </c>
      <c r="DS230" s="187">
        <f>IFERROR(IF($F230="地位Ⅰ",INDEX(幹材積成長量!$AE$7:$AG$14,8,MATCH(【入力】吸収量・排出量算定シート!$G230,幹材積成長量!$AE$7:$AG$7,0)),IF($F230="地位Ⅲ",INDEX(幹材積成長量!$AK$7:$AM$14,8,MATCH(【入力】吸収量・排出量算定シート!$G230,幹材積成長量!$AK$7:$AM$7,0)),INDEX(幹材積成長量!$AH$7:$AJ$14,8,MATCH(【入力】吸収量・排出量算定シート!$G230,幹材積成長量!$AH$7:$AJ$7,0)))),0)</f>
        <v>0</v>
      </c>
      <c r="DT230" s="187">
        <f>IFERROR(IF($F230="地位Ⅰ",INDEX(幹材積成長量!$AE$7:$AG$14,8,MATCH(【入力】吸収量・排出量算定シート!$G230,幹材積成長量!$AE$7:$AG$7,0)),IF($F230="地位Ⅲ",INDEX(幹材積成長量!$AK$7:$AM$14,8,MATCH(【入力】吸収量・排出量算定シート!$G230,幹材積成長量!$AK$7:$AM$7,0)),INDEX(幹材積成長量!$AH$7:$AJ$14,8,MATCH(【入力】吸収量・排出量算定シート!$G230,幹材積成長量!$AH$7:$AJ$7,0)))),0)</f>
        <v>0</v>
      </c>
      <c r="DU230" s="187">
        <f>IFERROR(IF($F230="地位Ⅰ",INDEX(幹材積成長量!$AE$7:$AG$14,8,MATCH(【入力】吸収量・排出量算定シート!$G230,幹材積成長量!$AE$7:$AG$7,0)),IF($F230="地位Ⅲ",INDEX(幹材積成長量!$AK$7:$AM$14,8,MATCH(【入力】吸収量・排出量算定シート!$G230,幹材積成長量!$AK$7:$AM$7,0)),INDEX(幹材積成長量!$AH$7:$AJ$14,8,MATCH(【入力】吸収量・排出量算定シート!$G230,幹材積成長量!$AH$7:$AJ$7,0)))),0)</f>
        <v>0</v>
      </c>
      <c r="DV230" s="187">
        <f>IFERROR(IF($F230="地位Ⅰ",INDEX(幹材積成長量!$AE$7:$AG$14,8,MATCH(【入力】吸収量・排出量算定シート!$G230,幹材積成長量!$AE$7:$AG$7,0)),IF($F230="地位Ⅲ",INDEX(幹材積成長量!$AK$7:$AM$14,8,MATCH(【入力】吸収量・排出量算定シート!$G230,幹材積成長量!$AK$7:$AM$7,0)),INDEX(幹材積成長量!$AH$7:$AJ$14,8,MATCH(【入力】吸収量・排出量算定シート!$G230,幹材積成長量!$AH$7:$AJ$7,0)))),0)</f>
        <v>0</v>
      </c>
      <c r="DW230" s="187">
        <f>IFERROR(IF($F230="地位Ⅰ",INDEX(幹材積成長量!$AE$7:$AG$14,8,MATCH(【入力】吸収量・排出量算定シート!$G230,幹材積成長量!$AE$7:$AG$7,0)),IF($F230="地位Ⅲ",INDEX(幹材積成長量!$AK$7:$AM$14,8,MATCH(【入力】吸収量・排出量算定シート!$G230,幹材積成長量!$AK$7:$AM$7,0)),INDEX(幹材積成長量!$AH$7:$AJ$14,8,MATCH(【入力】吸収量・排出量算定シート!$G230,幹材積成長量!$AH$7:$AJ$7,0)))),0)</f>
        <v>0</v>
      </c>
      <c r="DX230" s="187">
        <f>IFERROR(IF($F230="地位Ⅰ",INDEX(幹材積成長量!$AE$7:$AG$14,8,MATCH(【入力】吸収量・排出量算定シート!$G230,幹材積成長量!$AE$7:$AG$7,0)),IF($F230="地位Ⅲ",INDEX(幹材積成長量!$AK$7:$AM$14,8,MATCH(【入力】吸収量・排出量算定シート!$G230,幹材積成長量!$AK$7:$AM$7,0)),INDEX(幹材積成長量!$AH$7:$AJ$14,8,MATCH(【入力】吸収量・排出量算定シート!$G230,幹材積成長量!$AH$7:$AJ$7,0)))),0)</f>
        <v>0</v>
      </c>
      <c r="DY230" s="187">
        <f>IFERROR(IF($F230="地位Ⅰ",INDEX(幹材積成長量!$AE$7:$AG$14,8,MATCH(【入力】吸収量・排出量算定シート!$G230,幹材積成長量!$AE$7:$AG$7,0)),IF($F230="地位Ⅲ",INDEX(幹材積成長量!$AK$7:$AM$14,8,MATCH(【入力】吸収量・排出量算定シート!$G230,幹材積成長量!$AK$7:$AM$7,0)),INDEX(幹材積成長量!$AH$7:$AJ$14,8,MATCH(【入力】吸収量・排出量算定シート!$G230,幹材積成長量!$AH$7:$AJ$7,0)))),0)</f>
        <v>0</v>
      </c>
      <c r="DZ230" s="187">
        <f>IFERROR(IF($F230="地位Ⅰ",INDEX(幹材積成長量!$AE$7:$AG$14,8,MATCH(【入力】吸収量・排出量算定シート!$G230,幹材積成長量!$AE$7:$AG$7,0)),IF($F230="地位Ⅲ",INDEX(幹材積成長量!$AK$7:$AM$14,8,MATCH(【入力】吸収量・排出量算定シート!$G230,幹材積成長量!$AK$7:$AM$7,0)),INDEX(幹材積成長量!$AH$7:$AJ$14,8,MATCH(【入力】吸収量・排出量算定シート!$G230,幹材積成長量!$AH$7:$AJ$7,0)))),0)</f>
        <v>0</v>
      </c>
      <c r="EA230" s="187">
        <f>IFERROR(IF($F230="地位Ⅰ",INDEX(幹材積成長量!$AE$7:$AG$14,8,MATCH(【入力】吸収量・排出量算定シート!$G230,幹材積成長量!$AE$7:$AG$7,0)),IF($F230="地位Ⅲ",INDEX(幹材積成長量!$AK$7:$AM$14,8,MATCH(【入力】吸収量・排出量算定シート!$G230,幹材積成長量!$AK$7:$AM$7,0)),INDEX(幹材積成長量!$AH$7:$AJ$14,8,MATCH(【入力】吸収量・排出量算定シート!$G230,幹材積成長量!$AH$7:$AJ$7,0)))),0)</f>
        <v>0</v>
      </c>
      <c r="EB230" s="187">
        <f>IFERROR(IF($F230="地位Ⅰ",INDEX(幹材積成長量!$AE$7:$AG$14,8,MATCH(【入力】吸収量・排出量算定シート!$G230,幹材積成長量!$AE$7:$AG$7,0)),IF($F230="地位Ⅲ",INDEX(幹材積成長量!$AK$7:$AM$14,8,MATCH(【入力】吸収量・排出量算定シート!$G230,幹材積成長量!$AK$7:$AM$7,0)),INDEX(幹材積成長量!$AH$7:$AJ$14,8,MATCH(【入力】吸収量・排出量算定シート!$G230,幹材積成長量!$AH$7:$AJ$7,0)))),0)</f>
        <v>0</v>
      </c>
      <c r="EC230" s="187">
        <f>IFERROR(IF($F230="地位Ⅰ",INDEX(幹材積成長量!$AE$7:$AG$14,8,MATCH(【入力】吸収量・排出量算定シート!$G230,幹材積成長量!$AE$7:$AG$7,0)),IF($F230="地位Ⅲ",INDEX(幹材積成長量!$AK$7:$AM$14,8,MATCH(【入力】吸収量・排出量算定シート!$G230,幹材積成長量!$AK$7:$AM$7,0)),INDEX(幹材積成長量!$AH$7:$AJ$14,8,MATCH(【入力】吸収量・排出量算定シート!$G230,幹材積成長量!$AH$7:$AJ$7,0)))),0)</f>
        <v>0</v>
      </c>
      <c r="ED230" s="186">
        <f t="shared" si="369"/>
        <v>0</v>
      </c>
      <c r="EE230" s="186">
        <f t="shared" si="370"/>
        <v>0</v>
      </c>
      <c r="EF230" s="186">
        <f t="shared" si="371"/>
        <v>0</v>
      </c>
      <c r="EG230" s="186">
        <f t="shared" si="372"/>
        <v>0</v>
      </c>
      <c r="EH230" s="186">
        <f t="shared" si="373"/>
        <v>0</v>
      </c>
      <c r="EI230" s="186">
        <f t="shared" si="374"/>
        <v>0</v>
      </c>
      <c r="EJ230" s="186">
        <f t="shared" si="375"/>
        <v>0</v>
      </c>
      <c r="EK230" s="186">
        <f t="shared" si="376"/>
        <v>0</v>
      </c>
      <c r="EL230" s="186">
        <f t="shared" si="377"/>
        <v>0</v>
      </c>
      <c r="EM230" s="186">
        <f t="shared" si="378"/>
        <v>0</v>
      </c>
      <c r="EN230" s="186">
        <f t="shared" si="379"/>
        <v>0</v>
      </c>
      <c r="EO230" s="186">
        <f t="shared" si="380"/>
        <v>0</v>
      </c>
      <c r="EP230" s="186">
        <f t="shared" si="381"/>
        <v>0</v>
      </c>
      <c r="EQ230" s="186">
        <f t="shared" si="382"/>
        <v>0</v>
      </c>
      <c r="ER230" s="186">
        <f t="shared" si="383"/>
        <v>0</v>
      </c>
      <c r="ES230" s="186">
        <f t="shared" si="384"/>
        <v>0</v>
      </c>
      <c r="ET230" s="186">
        <f t="shared" si="385"/>
        <v>0</v>
      </c>
    </row>
    <row r="231" spans="2:150" x14ac:dyDescent="0.3">
      <c r="B231" s="3"/>
      <c r="C231" s="3"/>
      <c r="D231" s="3"/>
      <c r="E231" s="3"/>
      <c r="G231" s="217"/>
      <c r="J231" s="3"/>
      <c r="M231" s="187">
        <f>IFERROR(IF($F231="地位Ⅰ",INDEX(幹材積成長量!$S$7:$U$148,MATCH(【入力】吸収量・排出量算定シート!$H231+(M$17-$M$17),幹材積成長量!$S$7:$S$148,0),MATCH($G231,幹材積成長量!$S$7:$U$7,0)),IF($F231="地位Ⅲ",INDEX(幹材積成長量!$Y$7:$AA$148,MATCH(【入力】吸収量・排出量算定シート!$H231+(M$17-$M$17),幹材積成長量!$Y$7:$Y$148,0),MATCH($G231,幹材積成長量!$Y$7:$AA$7,0)),INDEX(幹材積成長量!$V$7:$X$148,MATCH(【入力】吸収量・排出量算定シート!$H231+(M$17-$M$17),幹材積成長量!$V$7:$V$148,0),MATCH($G231,幹材積成長量!$V$7:$X$7,0)))),0)</f>
        <v>0</v>
      </c>
      <c r="N231" s="187">
        <f>IFERROR(IF($F231="地位Ⅰ",INDEX(幹材積成長量!$S$7:$U$148,MATCH(【入力】吸収量・排出量算定シート!$H231+(N$17-$M$17),幹材積成長量!$S$7:$S$148,0),MATCH($G231,幹材積成長量!$S$7:$U$7,0)),IF($F231="地位Ⅲ",INDEX(幹材積成長量!$Y$7:$AA$148,MATCH(【入力】吸収量・排出量算定シート!$H231+(N$17-$M$17),幹材積成長量!$Y$7:$Y$148,0),MATCH($G231,幹材積成長量!$Y$7:$AA$7,0)),INDEX(幹材積成長量!$V$7:$X$148,MATCH(【入力】吸収量・排出量算定シート!$H231+(N$17-$M$17),幹材積成長量!$V$7:$V$148,0),MATCH($G231,幹材積成長量!$V$7:$X$7,0)))),0)</f>
        <v>0</v>
      </c>
      <c r="O231" s="187">
        <f>IFERROR(IF($F231="地位Ⅰ",INDEX(幹材積成長量!$S$7:$U$148,MATCH(【入力】吸収量・排出量算定シート!$H231+(O$17-$M$17),幹材積成長量!$S$7:$S$148,0),MATCH($G231,幹材積成長量!$S$7:$U$7,0)),IF($F231="地位Ⅲ",INDEX(幹材積成長量!$Y$7:$AA$148,MATCH(【入力】吸収量・排出量算定シート!$H231+(O$17-$M$17),幹材積成長量!$Y$7:$Y$148,0),MATCH($G231,幹材積成長量!$Y$7:$AA$7,0)),INDEX(幹材積成長量!$V$7:$X$148,MATCH(【入力】吸収量・排出量算定シート!$H231+(O$17-$M$17),幹材積成長量!$V$7:$V$148,0),MATCH($G231,幹材積成長量!$V$7:$X$7,0)))),0)</f>
        <v>0</v>
      </c>
      <c r="P231" s="187">
        <f>IFERROR(IF($F231="地位Ⅰ",INDEX(幹材積成長量!$S$7:$U$148,MATCH(【入力】吸収量・排出量算定シート!$H231+(P$17-$M$17),幹材積成長量!$S$7:$S$148,0),MATCH($G231,幹材積成長量!$S$7:$U$7,0)),IF($F231="地位Ⅲ",INDEX(幹材積成長量!$Y$7:$AA$148,MATCH(【入力】吸収量・排出量算定シート!$H231+(P$17-$M$17),幹材積成長量!$Y$7:$Y$148,0),MATCH($G231,幹材積成長量!$Y$7:$AA$7,0)),INDEX(幹材積成長量!$V$7:$X$148,MATCH(【入力】吸収量・排出量算定シート!$H231+(P$17-$M$17),幹材積成長量!$V$7:$V$148,0),MATCH($G231,幹材積成長量!$V$7:$X$7,0)))),0)</f>
        <v>0</v>
      </c>
      <c r="Q231" s="187">
        <f>IFERROR(IF($F231="地位Ⅰ",INDEX(幹材積成長量!$S$7:$U$148,MATCH(【入力】吸収量・排出量算定シート!$H231+(Q$17-$M$17),幹材積成長量!$S$7:$S$148,0),MATCH($G231,幹材積成長量!$S$7:$U$7,0)),IF($F231="地位Ⅲ",INDEX(幹材積成長量!$Y$7:$AA$148,MATCH(【入力】吸収量・排出量算定シート!$H231+(Q$17-$M$17),幹材積成長量!$Y$7:$Y$148,0),MATCH($G231,幹材積成長量!$Y$7:$AA$7,0)),INDEX(幹材積成長量!$V$7:$X$148,MATCH(【入力】吸収量・排出量算定シート!$H231+(Q$17-$M$17),幹材積成長量!$V$7:$V$148,0),MATCH($G231,幹材積成長量!$V$7:$X$7,0)))),0)</f>
        <v>0</v>
      </c>
      <c r="R231" s="187">
        <f>IFERROR(IF($F231="地位Ⅰ",INDEX(幹材積成長量!$S$7:$U$148,MATCH(【入力】吸収量・排出量算定シート!$H231+(R$17-$M$17),幹材積成長量!$S$7:$S$148,0),MATCH($G231,幹材積成長量!$S$7:$U$7,0)),IF($F231="地位Ⅲ",INDEX(幹材積成長量!$Y$7:$AA$148,MATCH(【入力】吸収量・排出量算定シート!$H231+(R$17-$M$17),幹材積成長量!$Y$7:$Y$148,0),MATCH($G231,幹材積成長量!$Y$7:$AA$7,0)),INDEX(幹材積成長量!$V$7:$X$148,MATCH(【入力】吸収量・排出量算定シート!$H231+(R$17-$M$17),幹材積成長量!$V$7:$V$148,0),MATCH($G231,幹材積成長量!$V$7:$X$7,0)))),0)</f>
        <v>0</v>
      </c>
      <c r="S231" s="187">
        <f>IFERROR(IF($F231="地位Ⅰ",INDEX(幹材積成長量!$S$7:$U$148,MATCH(【入力】吸収量・排出量算定シート!$H231+(S$17-$M$17),幹材積成長量!$S$7:$S$148,0),MATCH($G231,幹材積成長量!$S$7:$U$7,0)),IF($F231="地位Ⅲ",INDEX(幹材積成長量!$Y$7:$AA$148,MATCH(【入力】吸収量・排出量算定シート!$H231+(S$17-$M$17),幹材積成長量!$Y$7:$Y$148,0),MATCH($G231,幹材積成長量!$Y$7:$AA$7,0)),INDEX(幹材積成長量!$V$7:$X$148,MATCH(【入力】吸収量・排出量算定シート!$H231+(S$17-$M$17),幹材積成長量!$V$7:$V$148,0),MATCH($G231,幹材積成長量!$V$7:$X$7,0)))),0)</f>
        <v>0</v>
      </c>
      <c r="T231" s="187">
        <f>IFERROR(IF($F231="地位Ⅰ",INDEX(幹材積成長量!$S$7:$U$148,MATCH(【入力】吸収量・排出量算定シート!$H231+(T$17-$M$17),幹材積成長量!$S$7:$S$148,0),MATCH($G231,幹材積成長量!$S$7:$U$7,0)),IF($F231="地位Ⅲ",INDEX(幹材積成長量!$Y$7:$AA$148,MATCH(【入力】吸収量・排出量算定シート!$H231+(T$17-$M$17),幹材積成長量!$Y$7:$Y$148,0),MATCH($G231,幹材積成長量!$Y$7:$AA$7,0)),INDEX(幹材積成長量!$V$7:$X$148,MATCH(【入力】吸収量・排出量算定シート!$H231+(T$17-$M$17),幹材積成長量!$V$7:$V$148,0),MATCH($G231,幹材積成長量!$V$7:$X$7,0)))),0)</f>
        <v>0</v>
      </c>
      <c r="U231" s="187">
        <f>IFERROR(IF($F231="地位Ⅰ",INDEX(幹材積成長量!$S$7:$U$148,MATCH(【入力】吸収量・排出量算定シート!$H231+(U$17-$M$17),幹材積成長量!$S$7:$S$148,0),MATCH($G231,幹材積成長量!$S$7:$U$7,0)),IF($F231="地位Ⅲ",INDEX(幹材積成長量!$Y$7:$AA$148,MATCH(【入力】吸収量・排出量算定シート!$H231+(U$17-$M$17),幹材積成長量!$Y$7:$Y$148,0),MATCH($G231,幹材積成長量!$Y$7:$AA$7,0)),INDEX(幹材積成長量!$V$7:$X$148,MATCH(【入力】吸収量・排出量算定シート!$H231+(U$17-$M$17),幹材積成長量!$V$7:$V$148,0),MATCH($G231,幹材積成長量!$V$7:$X$7,0)))),0)</f>
        <v>0</v>
      </c>
      <c r="V231" s="187">
        <f>IFERROR(IF($F231="地位Ⅰ",INDEX(幹材積成長量!$S$7:$U$148,MATCH(【入力】吸収量・排出量算定シート!$H231+(V$17-$M$17),幹材積成長量!$S$7:$S$148,0),MATCH($G231,幹材積成長量!$S$7:$U$7,0)),IF($F231="地位Ⅲ",INDEX(幹材積成長量!$Y$7:$AA$148,MATCH(【入力】吸収量・排出量算定シート!$H231+(V$17-$M$17),幹材積成長量!$Y$7:$Y$148,0),MATCH($G231,幹材積成長量!$Y$7:$AA$7,0)),INDEX(幹材積成長量!$V$7:$X$148,MATCH(【入力】吸収量・排出量算定シート!$H231+(V$17-$M$17),幹材積成長量!$V$7:$V$148,0),MATCH($G231,幹材積成長量!$V$7:$X$7,0)))),0)</f>
        <v>0</v>
      </c>
      <c r="W231" s="187">
        <f>IFERROR(IF($F231="地位Ⅰ",INDEX(幹材積成長量!$S$7:$U$148,MATCH(【入力】吸収量・排出量算定シート!$H231+(W$17-$M$17),幹材積成長量!$S$7:$S$148,0),MATCH($G231,幹材積成長量!$S$7:$U$7,0)),IF($F231="地位Ⅲ",INDEX(幹材積成長量!$Y$7:$AA$148,MATCH(【入力】吸収量・排出量算定シート!$H231+(W$17-$M$17),幹材積成長量!$Y$7:$Y$148,0),MATCH($G231,幹材積成長量!$Y$7:$AA$7,0)),INDEX(幹材積成長量!$V$7:$X$148,MATCH(【入力】吸収量・排出量算定シート!$H231+(W$17-$M$17),幹材積成長量!$V$7:$V$148,0),MATCH($G231,幹材積成長量!$V$7:$X$7,0)))),0)</f>
        <v>0</v>
      </c>
      <c r="X231" s="187">
        <f>IFERROR(IF($F231="地位Ⅰ",INDEX(幹材積成長量!$S$7:$U$148,MATCH(【入力】吸収量・排出量算定シート!$H231+(X$17-$M$17),幹材積成長量!$S$7:$S$148,0),MATCH($G231,幹材積成長量!$S$7:$U$7,0)),IF($F231="地位Ⅲ",INDEX(幹材積成長量!$Y$7:$AA$148,MATCH(【入力】吸収量・排出量算定シート!$H231+(X$17-$M$17),幹材積成長量!$Y$7:$Y$148,0),MATCH($G231,幹材積成長量!$Y$7:$AA$7,0)),INDEX(幹材積成長量!$V$7:$X$148,MATCH(【入力】吸収量・排出量算定シート!$H231+(X$17-$M$17),幹材積成長量!$V$7:$V$148,0),MATCH($G231,幹材積成長量!$V$7:$X$7,0)))),0)</f>
        <v>0</v>
      </c>
      <c r="Y231" s="187">
        <f>IFERROR(IF($F231="地位Ⅰ",INDEX(幹材積成長量!$S$7:$U$148,MATCH(【入力】吸収量・排出量算定シート!$H231+(Y$17-$M$17),幹材積成長量!$S$7:$S$148,0),MATCH($G231,幹材積成長量!$S$7:$U$7,0)),IF($F231="地位Ⅲ",INDEX(幹材積成長量!$Y$7:$AA$148,MATCH(【入力】吸収量・排出量算定シート!$H231+(Y$17-$M$17),幹材積成長量!$Y$7:$Y$148,0),MATCH($G231,幹材積成長量!$Y$7:$AA$7,0)),INDEX(幹材積成長量!$V$7:$X$148,MATCH(【入力】吸収量・排出量算定シート!$H231+(Y$17-$M$17),幹材積成長量!$V$7:$V$148,0),MATCH($G231,幹材積成長量!$V$7:$X$7,0)))),0)</f>
        <v>0</v>
      </c>
      <c r="Z231" s="187">
        <f>IFERROR(IF($F231="地位Ⅰ",INDEX(幹材積成長量!$S$7:$U$148,MATCH(【入力】吸収量・排出量算定シート!$H231+(Z$17-$M$17),幹材積成長量!$S$7:$S$148,0),MATCH($G231,幹材積成長量!$S$7:$U$7,0)),IF($F231="地位Ⅲ",INDEX(幹材積成長量!$Y$7:$AA$148,MATCH(【入力】吸収量・排出量算定シート!$H231+(Z$17-$M$17),幹材積成長量!$Y$7:$Y$148,0),MATCH($G231,幹材積成長量!$Y$7:$AA$7,0)),INDEX(幹材積成長量!$V$7:$X$148,MATCH(【入力】吸収量・排出量算定シート!$H231+(Z$17-$M$17),幹材積成長量!$V$7:$V$148,0),MATCH($G231,幹材積成長量!$V$7:$X$7,0)))),0)</f>
        <v>0</v>
      </c>
      <c r="AA231" s="187">
        <f>IFERROR(IF($F231="地位Ⅰ",INDEX(幹材積成長量!$S$7:$U$148,MATCH(【入力】吸収量・排出量算定シート!$H231+(AA$17-$M$17),幹材積成長量!$S$7:$S$148,0),MATCH($G231,幹材積成長量!$S$7:$U$7,0)),IF($F231="地位Ⅲ",INDEX(幹材積成長量!$Y$7:$AA$148,MATCH(【入力】吸収量・排出量算定シート!$H231+(AA$17-$M$17),幹材積成長量!$Y$7:$Y$148,0),MATCH($G231,幹材積成長量!$Y$7:$AA$7,0)),INDEX(幹材積成長量!$V$7:$X$148,MATCH(【入力】吸収量・排出量算定シート!$H231+(AA$17-$M$17),幹材積成長量!$V$7:$V$148,0),MATCH($G231,幹材積成長量!$V$7:$X$7,0)))),0)</f>
        <v>0</v>
      </c>
      <c r="AB231" s="187">
        <f>IFERROR(IF($F231="地位Ⅰ",INDEX(幹材積成長量!$S$7:$U$148,MATCH(【入力】吸収量・排出量算定シート!$H231+(AB$17-$M$17),幹材積成長量!$S$7:$S$148,0),MATCH($G231,幹材積成長量!$S$7:$U$7,0)),IF($F231="地位Ⅲ",INDEX(幹材積成長量!$Y$7:$AA$148,MATCH(【入力】吸収量・排出量算定シート!$H231+(AB$17-$M$17),幹材積成長量!$Y$7:$Y$148,0),MATCH($G231,幹材積成長量!$Y$7:$AA$7,0)),INDEX(幹材積成長量!$V$7:$X$148,MATCH(【入力】吸収量・排出量算定シート!$H231+(AB$17-$M$17),幹材積成長量!$V$7:$V$148,0),MATCH($G231,幹材積成長量!$V$7:$X$7,0)))),0)</f>
        <v>0</v>
      </c>
      <c r="AC231" s="187">
        <f>IFERROR(IF($F231="地位Ⅰ",INDEX(幹材積成長量!$S$7:$U$148,MATCH(【入力】吸収量・排出量算定シート!$H231+(AC$17-$M$17),幹材積成長量!$S$7:$S$148,0),MATCH($G231,幹材積成長量!$S$7:$U$7,0)),IF($F231="地位Ⅲ",INDEX(幹材積成長量!$Y$7:$AA$148,MATCH(【入力】吸収量・排出量算定シート!$H231+(AC$17-$M$17),幹材積成長量!$Y$7:$Y$148,0),MATCH($G231,幹材積成長量!$Y$7:$AA$7,0)),INDEX(幹材積成長量!$V$7:$X$148,MATCH(【入力】吸収量・排出量算定シート!$H231+(AC$17-$M$17),幹材積成長量!$V$7:$V$148,0),MATCH($G231,幹材積成長量!$V$7:$X$7,0)))),0)</f>
        <v>0</v>
      </c>
      <c r="AD231" s="2">
        <f>IFERROR(INDEX('BEF（拡大係数）'!$A$4:$AO$154,MATCH(【入力】吸収量・排出量算定シート!$H231,'BEF（拡大係数）'!$A$4:$A$154,0),MATCH($G231,'BEF（拡大係数）'!$A$4:$AO$4,0)),0)</f>
        <v>0</v>
      </c>
      <c r="AE231" s="2">
        <f>IFERROR(INDEX('BEF（拡大係数）'!$A$4:$AO$154,MATCH(【入力】吸収量・排出量算定シート!$H231,'BEF（拡大係数）'!$A$4:$A$154,0),MATCH($G231,'BEF（拡大係数）'!$A$4:$AO$4,0)),0)</f>
        <v>0</v>
      </c>
      <c r="AF231" s="2">
        <f>IFERROR(INDEX('BEF（拡大係数）'!$A$4:$AO$154,MATCH(【入力】吸収量・排出量算定シート!$H231,'BEF（拡大係数）'!$A$4:$A$154,0),MATCH($G231,'BEF（拡大係数）'!$A$4:$AO$4,0)),0)</f>
        <v>0</v>
      </c>
      <c r="AG231" s="2">
        <f>IFERROR(INDEX('BEF（拡大係数）'!$A$4:$AO$154,MATCH(【入力】吸収量・排出量算定シート!$H231,'BEF（拡大係数）'!$A$4:$A$154,0),MATCH($G231,'BEF（拡大係数）'!$A$4:$AO$4,0)),0)</f>
        <v>0</v>
      </c>
      <c r="AH231" s="2">
        <f>IFERROR(INDEX('BEF（拡大係数）'!$A$4:$AO$154,MATCH(【入力】吸収量・排出量算定シート!$H231,'BEF（拡大係数）'!$A$4:$A$154,0),MATCH($G231,'BEF（拡大係数）'!$A$4:$AO$4,0)),0)</f>
        <v>0</v>
      </c>
      <c r="AI231" s="2">
        <f>IFERROR(INDEX('BEF（拡大係数）'!$A$4:$AO$154,MATCH(【入力】吸収量・排出量算定シート!$H231,'BEF（拡大係数）'!$A$4:$A$154,0),MATCH($G231,'BEF（拡大係数）'!$A$4:$AO$4,0)),0)</f>
        <v>0</v>
      </c>
      <c r="AJ231" s="2">
        <f>IFERROR(INDEX('BEF（拡大係数）'!$A$4:$AO$154,MATCH(【入力】吸収量・排出量算定シート!$H231,'BEF（拡大係数）'!$A$4:$A$154,0),MATCH($G231,'BEF（拡大係数）'!$A$4:$AO$4,0)),0)</f>
        <v>0</v>
      </c>
      <c r="AK231" s="2">
        <f>IFERROR(INDEX('BEF（拡大係数）'!$A$4:$AO$154,MATCH(【入力】吸収量・排出量算定シート!$H231,'BEF（拡大係数）'!$A$4:$A$154,0),MATCH($G231,'BEF（拡大係数）'!$A$4:$AO$4,0)),0)</f>
        <v>0</v>
      </c>
      <c r="AL231" s="2">
        <f>IFERROR(INDEX('BEF（拡大係数）'!$A$4:$AO$154,MATCH(【入力】吸収量・排出量算定シート!$H231,'BEF（拡大係数）'!$A$4:$A$154,0),MATCH($G231,'BEF（拡大係数）'!$A$4:$AO$4,0)),0)</f>
        <v>0</v>
      </c>
      <c r="AM231" s="2">
        <f>IFERROR(INDEX('BEF（拡大係数）'!$A$4:$AO$154,MATCH(【入力】吸収量・排出量算定シート!$H231,'BEF（拡大係数）'!$A$4:$A$154,0),MATCH($G231,'BEF（拡大係数）'!$A$4:$AO$4,0)),0)</f>
        <v>0</v>
      </c>
      <c r="AN231" s="2">
        <f>IFERROR(INDEX('BEF（拡大係数）'!$A$4:$AO$154,MATCH(【入力】吸収量・排出量算定シート!$H231,'BEF（拡大係数）'!$A$4:$A$154,0),MATCH($G231,'BEF（拡大係数）'!$A$4:$AO$4,0)),0)</f>
        <v>0</v>
      </c>
      <c r="AO231" s="2">
        <f>IFERROR(INDEX('BEF（拡大係数）'!$A$4:$AO$154,MATCH(【入力】吸収量・排出量算定シート!$H231,'BEF（拡大係数）'!$A$4:$A$154,0),MATCH($G231,'BEF（拡大係数）'!$A$4:$AO$4,0)),0)</f>
        <v>0</v>
      </c>
      <c r="AP231" s="2">
        <f>IFERROR(INDEX('BEF（拡大係数）'!$A$4:$AO$154,MATCH(【入力】吸収量・排出量算定シート!$H231,'BEF（拡大係数）'!$A$4:$A$154,0),MATCH($G231,'BEF（拡大係数）'!$A$4:$AO$4,0)),0)</f>
        <v>0</v>
      </c>
      <c r="AQ231" s="2">
        <f>IFERROR(INDEX('BEF（拡大係数）'!$A$4:$AO$154,MATCH(【入力】吸収量・排出量算定シート!$H231,'BEF（拡大係数）'!$A$4:$A$154,0),MATCH($G231,'BEF（拡大係数）'!$A$4:$AO$4,0)),0)</f>
        <v>0</v>
      </c>
      <c r="AR231" s="2">
        <f>IFERROR(INDEX('BEF（拡大係数）'!$A$4:$AO$154,MATCH(【入力】吸収量・排出量算定シート!$H231,'BEF（拡大係数）'!$A$4:$A$154,0),MATCH($G231,'BEF（拡大係数）'!$A$4:$AO$4,0)),0)</f>
        <v>0</v>
      </c>
      <c r="AS231" s="2">
        <f>IFERROR(INDEX('BEF（拡大係数）'!$A$4:$AO$154,MATCH(【入力】吸収量・排出量算定シート!$H231,'BEF（拡大係数）'!$A$4:$A$154,0),MATCH($G231,'BEF（拡大係数）'!$A$4:$AO$4,0)),0)</f>
        <v>0</v>
      </c>
      <c r="AT231" s="2">
        <f>IFERROR(INDEX('BEF（拡大係数）'!$A$4:$AO$154,MATCH(【入力】吸収量・排出量算定シート!$H231,'BEF（拡大係数）'!$A$4:$A$154,0),MATCH($G231,'BEF（拡大係数）'!$A$4:$AO$4,0)),0)</f>
        <v>0</v>
      </c>
      <c r="AU231" s="2">
        <f>IFERROR(VLOOKUP($G231,パラメータ_オリジナル!$B$6:$G$45,4,FALSE),0)</f>
        <v>0</v>
      </c>
      <c r="AV231" s="2">
        <f>IFERROR(VLOOKUP($G231,パラメータ_オリジナル!$B$6:$G$45,5,FALSE),0)</f>
        <v>0</v>
      </c>
      <c r="AW231" s="2">
        <f>IFERROR(VLOOKUP($G231,パラメータ_オリジナル!$B$6:$G$45,6,FALSE),0)</f>
        <v>0</v>
      </c>
      <c r="AX231" s="125">
        <f t="shared" si="318"/>
        <v>0</v>
      </c>
      <c r="AY231" s="125">
        <f t="shared" si="319"/>
        <v>0</v>
      </c>
      <c r="AZ231" s="125">
        <f t="shared" si="320"/>
        <v>0</v>
      </c>
      <c r="BA231" s="125">
        <f t="shared" si="321"/>
        <v>0</v>
      </c>
      <c r="BB231" s="125">
        <f t="shared" si="322"/>
        <v>0</v>
      </c>
      <c r="BC231" s="125">
        <f t="shared" si="323"/>
        <v>0</v>
      </c>
      <c r="BD231" s="125">
        <f t="shared" si="324"/>
        <v>0</v>
      </c>
      <c r="BE231" s="125">
        <f t="shared" si="325"/>
        <v>0</v>
      </c>
      <c r="BF231" s="125">
        <f t="shared" si="326"/>
        <v>0</v>
      </c>
      <c r="BG231" s="125">
        <f t="shared" si="327"/>
        <v>0</v>
      </c>
      <c r="BH231" s="125">
        <f t="shared" si="328"/>
        <v>0</v>
      </c>
      <c r="BI231" s="125">
        <f t="shared" si="329"/>
        <v>0</v>
      </c>
      <c r="BJ231" s="125">
        <f t="shared" si="330"/>
        <v>0</v>
      </c>
      <c r="BK231" s="125">
        <f t="shared" si="331"/>
        <v>0</v>
      </c>
      <c r="BL231" s="125">
        <f t="shared" si="332"/>
        <v>0</v>
      </c>
      <c r="BM231" s="125">
        <f t="shared" si="333"/>
        <v>0</v>
      </c>
      <c r="BN231" s="125">
        <f t="shared" si="334"/>
        <v>0</v>
      </c>
      <c r="BO231" s="125">
        <f t="shared" si="335"/>
        <v>0</v>
      </c>
      <c r="BP231" s="125">
        <f t="shared" si="336"/>
        <v>0</v>
      </c>
      <c r="BQ231" s="125">
        <f t="shared" si="337"/>
        <v>0</v>
      </c>
      <c r="BR231" s="125">
        <f t="shared" si="338"/>
        <v>0</v>
      </c>
      <c r="BS231" s="125">
        <f t="shared" si="339"/>
        <v>0</v>
      </c>
      <c r="BT231" s="125">
        <f t="shared" si="340"/>
        <v>0</v>
      </c>
      <c r="BU231" s="125">
        <f t="shared" si="341"/>
        <v>0</v>
      </c>
      <c r="BV231" s="125">
        <f t="shared" si="342"/>
        <v>0</v>
      </c>
      <c r="BW231" s="125">
        <f t="shared" si="343"/>
        <v>0</v>
      </c>
      <c r="BX231" s="125">
        <f t="shared" si="344"/>
        <v>0</v>
      </c>
      <c r="BY231" s="125">
        <f t="shared" si="345"/>
        <v>0</v>
      </c>
      <c r="BZ231" s="125">
        <f t="shared" si="346"/>
        <v>0</v>
      </c>
      <c r="CA231" s="125">
        <f t="shared" si="347"/>
        <v>0</v>
      </c>
      <c r="CB231" s="125">
        <f t="shared" si="348"/>
        <v>0</v>
      </c>
      <c r="CC231" s="125">
        <f t="shared" si="349"/>
        <v>0</v>
      </c>
      <c r="CD231" s="125">
        <f t="shared" si="350"/>
        <v>0</v>
      </c>
      <c r="CE231" s="125">
        <f t="shared" si="351"/>
        <v>0</v>
      </c>
      <c r="CF231" s="2">
        <f>IFERROR(IF($F231="地位Ⅰ",INDEX(幹材積成長量!$I$7:$K$148,MATCH((【入力】吸収量・排出量算定シート!$H231+(【入力】吸収量・排出量算定シート!CF$17-【入力】吸収量・排出量算定シート!$CF$17)),幹材積成長量!$I$7:$I$148,0),MATCH(【入力】吸収量・排出量算定シート!$G231,幹材積成長量!$I$7:$K$7,0)),IF($F231="地位Ⅲ",INDEX(幹材積成長量!$O$7:$Q$148,MATCH((【入力】吸収量・排出量算定シート!$H231+(【入力】吸収量・排出量算定シート!CF$17-【入力】吸収量・排出量算定シート!$CF$17)),幹材積成長量!$O$7:$O$148,0),MATCH(【入力】吸収量・排出量算定シート!$G231,幹材積成長量!$O$7:$Q$7,0)),INDEX(幹材積成長量!$L$7:$N$148,MATCH((【入力】吸収量・排出量算定シート!$H231+(【入力】吸収量・排出量算定シート!CF$17-【入力】吸収量・排出量算定シート!$CF$17)),幹材積成長量!$L$7:$L$148,0),MATCH(【入力】吸収量・排出量算定シート!$G231,幹材積成長量!$L$7:$N$7,0)))),0)</f>
        <v>0</v>
      </c>
      <c r="CG231" s="2">
        <f>IFERROR(IF($F231="地位Ⅰ",INDEX(幹材積成長量!$I$7:$K$148,MATCH((【入力】吸収量・排出量算定シート!$H231+(【入力】吸収量・排出量算定シート!CG$17-【入力】吸収量・排出量算定シート!$CF$17)),幹材積成長量!$I$7:$I$148,0),MATCH(【入力】吸収量・排出量算定シート!$G231,幹材積成長量!$I$7:$K$7,0)),IF($F231="地位Ⅲ",INDEX(幹材積成長量!$O$7:$Q$148,MATCH((【入力】吸収量・排出量算定シート!$H231+(【入力】吸収量・排出量算定シート!CG$17-【入力】吸収量・排出量算定シート!$CF$17)),幹材積成長量!$O$7:$O$148,0),MATCH(【入力】吸収量・排出量算定シート!$G231,幹材積成長量!$O$7:$Q$7,0)),INDEX(幹材積成長量!$L$7:$N$148,MATCH((【入力】吸収量・排出量算定シート!$H231+(【入力】吸収量・排出量算定シート!CG$17-【入力】吸収量・排出量算定シート!$CF$17)),幹材積成長量!$L$7:$L$148,0),MATCH(【入力】吸収量・排出量算定シート!$G231,幹材積成長量!$L$7:$N$7,0)))),0)</f>
        <v>0</v>
      </c>
      <c r="CH231" s="2">
        <f>IFERROR(IF($F231="地位Ⅰ",INDEX(幹材積成長量!$I$7:$K$148,MATCH((【入力】吸収量・排出量算定シート!$H231+(【入力】吸収量・排出量算定シート!CH$17-【入力】吸収量・排出量算定シート!$CF$17)),幹材積成長量!$I$7:$I$148,0),MATCH(【入力】吸収量・排出量算定シート!$G231,幹材積成長量!$I$7:$K$7,0)),IF($F231="地位Ⅲ",INDEX(幹材積成長量!$O$7:$Q$148,MATCH((【入力】吸収量・排出量算定シート!$H231+(【入力】吸収量・排出量算定シート!CH$17-【入力】吸収量・排出量算定シート!$CF$17)),幹材積成長量!$O$7:$O$148,0),MATCH(【入力】吸収量・排出量算定シート!$G231,幹材積成長量!$O$7:$Q$7,0)),INDEX(幹材積成長量!$L$7:$N$148,MATCH((【入力】吸収量・排出量算定シート!$H231+(【入力】吸収量・排出量算定シート!CH$17-【入力】吸収量・排出量算定シート!$CF$17)),幹材積成長量!$L$7:$L$148,0),MATCH(【入力】吸収量・排出量算定シート!$G231,幹材積成長量!$L$7:$N$7,0)))),0)</f>
        <v>0</v>
      </c>
      <c r="CI231" s="2">
        <f>IFERROR(IF($F231="地位Ⅰ",INDEX(幹材積成長量!$I$7:$K$148,MATCH((【入力】吸収量・排出量算定シート!$H231+(【入力】吸収量・排出量算定シート!CI$17-【入力】吸収量・排出量算定シート!$CF$17)),幹材積成長量!$I$7:$I$148,0),MATCH(【入力】吸収量・排出量算定シート!$G231,幹材積成長量!$I$7:$K$7,0)),IF($F231="地位Ⅲ",INDEX(幹材積成長量!$O$7:$Q$148,MATCH((【入力】吸収量・排出量算定シート!$H231+(【入力】吸収量・排出量算定シート!CI$17-【入力】吸収量・排出量算定シート!$CF$17)),幹材積成長量!$O$7:$O$148,0),MATCH(【入力】吸収量・排出量算定シート!$G231,幹材積成長量!$O$7:$Q$7,0)),INDEX(幹材積成長量!$L$7:$N$148,MATCH((【入力】吸収量・排出量算定シート!$H231+(【入力】吸収量・排出量算定シート!CI$17-【入力】吸収量・排出量算定シート!$CF$17)),幹材積成長量!$L$7:$L$148,0),MATCH(【入力】吸収量・排出量算定シート!$G231,幹材積成長量!$L$7:$N$7,0)))),0)</f>
        <v>0</v>
      </c>
      <c r="CJ231" s="2">
        <f>IFERROR(IF($F231="地位Ⅰ",INDEX(幹材積成長量!$I$7:$K$148,MATCH((【入力】吸収量・排出量算定シート!$H231+(【入力】吸収量・排出量算定シート!CJ$17-【入力】吸収量・排出量算定シート!$CF$17)),幹材積成長量!$I$7:$I$148,0),MATCH(【入力】吸収量・排出量算定シート!$G231,幹材積成長量!$I$7:$K$7,0)),IF($F231="地位Ⅲ",INDEX(幹材積成長量!$O$7:$Q$148,MATCH((【入力】吸収量・排出量算定シート!$H231+(【入力】吸収量・排出量算定シート!CJ$17-【入力】吸収量・排出量算定シート!$CF$17)),幹材積成長量!$O$7:$O$148,0),MATCH(【入力】吸収量・排出量算定シート!$G231,幹材積成長量!$O$7:$Q$7,0)),INDEX(幹材積成長量!$L$7:$N$148,MATCH((【入力】吸収量・排出量算定シート!$H231+(【入力】吸収量・排出量算定シート!CJ$17-【入力】吸収量・排出量算定シート!$CF$17)),幹材積成長量!$L$7:$L$148,0),MATCH(【入力】吸収量・排出量算定シート!$G231,幹材積成長量!$L$7:$N$7,0)))),0)</f>
        <v>0</v>
      </c>
      <c r="CK231" s="2">
        <f>IFERROR(IF($F231="地位Ⅰ",INDEX(幹材積成長量!$I$7:$K$148,MATCH((【入力】吸収量・排出量算定シート!$H231+(【入力】吸収量・排出量算定シート!CK$17-【入力】吸収量・排出量算定シート!$CF$17)),幹材積成長量!$I$7:$I$148,0),MATCH(【入力】吸収量・排出量算定シート!$G231,幹材積成長量!$I$7:$K$7,0)),IF($F231="地位Ⅲ",INDEX(幹材積成長量!$O$7:$Q$148,MATCH((【入力】吸収量・排出量算定シート!$H231+(【入力】吸収量・排出量算定シート!CK$17-【入力】吸収量・排出量算定シート!$CF$17)),幹材積成長量!$O$7:$O$148,0),MATCH(【入力】吸収量・排出量算定シート!$G231,幹材積成長量!$O$7:$Q$7,0)),INDEX(幹材積成長量!$L$7:$N$148,MATCH((【入力】吸収量・排出量算定シート!$H231+(【入力】吸収量・排出量算定シート!CK$17-【入力】吸収量・排出量算定シート!$CF$17)),幹材積成長量!$L$7:$L$148,0),MATCH(【入力】吸収量・排出量算定シート!$G231,幹材積成長量!$L$7:$N$7,0)))),0)</f>
        <v>0</v>
      </c>
      <c r="CL231" s="2">
        <f>IFERROR(IF($F231="地位Ⅰ",INDEX(幹材積成長量!$I$7:$K$148,MATCH((【入力】吸収量・排出量算定シート!$H231+(【入力】吸収量・排出量算定シート!CL$17-【入力】吸収量・排出量算定シート!$CF$17)),幹材積成長量!$I$7:$I$148,0),MATCH(【入力】吸収量・排出量算定シート!$G231,幹材積成長量!$I$7:$K$7,0)),IF($F231="地位Ⅲ",INDEX(幹材積成長量!$O$7:$Q$148,MATCH((【入力】吸収量・排出量算定シート!$H231+(【入力】吸収量・排出量算定シート!CL$17-【入力】吸収量・排出量算定シート!$CF$17)),幹材積成長量!$O$7:$O$148,0),MATCH(【入力】吸収量・排出量算定シート!$G231,幹材積成長量!$O$7:$Q$7,0)),INDEX(幹材積成長量!$L$7:$N$148,MATCH((【入力】吸収量・排出量算定シート!$H231+(【入力】吸収量・排出量算定シート!CL$17-【入力】吸収量・排出量算定シート!$CF$17)),幹材積成長量!$L$7:$L$148,0),MATCH(【入力】吸収量・排出量算定シート!$G231,幹材積成長量!$L$7:$N$7,0)))),0)</f>
        <v>0</v>
      </c>
      <c r="CM231" s="2">
        <f>IFERROR(IF($F231="地位Ⅰ",INDEX(幹材積成長量!$I$7:$K$148,MATCH((【入力】吸収量・排出量算定シート!$H231+(【入力】吸収量・排出量算定シート!CM$17-【入力】吸収量・排出量算定シート!$CF$17)),幹材積成長量!$I$7:$I$148,0),MATCH(【入力】吸収量・排出量算定シート!$G231,幹材積成長量!$I$7:$K$7,0)),IF($F231="地位Ⅲ",INDEX(幹材積成長量!$O$7:$Q$148,MATCH((【入力】吸収量・排出量算定シート!$H231+(【入力】吸収量・排出量算定シート!CM$17-【入力】吸収量・排出量算定シート!$CF$17)),幹材積成長量!$O$7:$O$148,0),MATCH(【入力】吸収量・排出量算定シート!$G231,幹材積成長量!$O$7:$Q$7,0)),INDEX(幹材積成長量!$L$7:$N$148,MATCH((【入力】吸収量・排出量算定シート!$H231+(【入力】吸収量・排出量算定シート!CM$17-【入力】吸収量・排出量算定シート!$CF$17)),幹材積成長量!$L$7:$L$148,0),MATCH(【入力】吸収量・排出量算定シート!$G231,幹材積成長量!$L$7:$N$7,0)))),0)</f>
        <v>0</v>
      </c>
      <c r="CN231" s="2">
        <f>IFERROR(IF($F231="地位Ⅰ",INDEX(幹材積成長量!$I$7:$K$148,MATCH((【入力】吸収量・排出量算定シート!$H231+(【入力】吸収量・排出量算定シート!CN$17-【入力】吸収量・排出量算定シート!$CF$17)),幹材積成長量!$I$7:$I$148,0),MATCH(【入力】吸収量・排出量算定シート!$G231,幹材積成長量!$I$7:$K$7,0)),IF($F231="地位Ⅲ",INDEX(幹材積成長量!$O$7:$Q$148,MATCH((【入力】吸収量・排出量算定シート!$H231+(【入力】吸収量・排出量算定シート!CN$17-【入力】吸収量・排出量算定シート!$CF$17)),幹材積成長量!$O$7:$O$148,0),MATCH(【入力】吸収量・排出量算定シート!$G231,幹材積成長量!$O$7:$Q$7,0)),INDEX(幹材積成長量!$L$7:$N$148,MATCH((【入力】吸収量・排出量算定シート!$H231+(【入力】吸収量・排出量算定シート!CN$17-【入力】吸収量・排出量算定シート!$CF$17)),幹材積成長量!$L$7:$L$148,0),MATCH(【入力】吸収量・排出量算定シート!$G231,幹材積成長量!$L$7:$N$7,0)))),0)</f>
        <v>0</v>
      </c>
      <c r="CO231" s="2">
        <f>IFERROR(IF($F231="地位Ⅰ",INDEX(幹材積成長量!$I$7:$K$148,MATCH((【入力】吸収量・排出量算定シート!$H231+(【入力】吸収量・排出量算定シート!CO$17-【入力】吸収量・排出量算定シート!$CF$17)),幹材積成長量!$I$7:$I$148,0),MATCH(【入力】吸収量・排出量算定シート!$G231,幹材積成長量!$I$7:$K$7,0)),IF($F231="地位Ⅲ",INDEX(幹材積成長量!$O$7:$Q$148,MATCH((【入力】吸収量・排出量算定シート!$H231+(【入力】吸収量・排出量算定シート!CO$17-【入力】吸収量・排出量算定シート!$CF$17)),幹材積成長量!$O$7:$O$148,0),MATCH(【入力】吸収量・排出量算定シート!$G231,幹材積成長量!$O$7:$Q$7,0)),INDEX(幹材積成長量!$L$7:$N$148,MATCH((【入力】吸収量・排出量算定シート!$H231+(【入力】吸収量・排出量算定シート!CO$17-【入力】吸収量・排出量算定シート!$CF$17)),幹材積成長量!$L$7:$L$148,0),MATCH(【入力】吸収量・排出量算定シート!$G231,幹材積成長量!$L$7:$N$7,0)))),0)</f>
        <v>0</v>
      </c>
      <c r="CP231" s="2">
        <f>IFERROR(IF($F231="地位Ⅰ",INDEX(幹材積成長量!$I$7:$K$148,MATCH((【入力】吸収量・排出量算定シート!$H231+(【入力】吸収量・排出量算定シート!CP$17-【入力】吸収量・排出量算定シート!$CF$17)),幹材積成長量!$I$7:$I$148,0),MATCH(【入力】吸収量・排出量算定シート!$G231,幹材積成長量!$I$7:$K$7,0)),IF($F231="地位Ⅲ",INDEX(幹材積成長量!$O$7:$Q$148,MATCH((【入力】吸収量・排出量算定シート!$H231+(【入力】吸収量・排出量算定シート!CP$17-【入力】吸収量・排出量算定シート!$CF$17)),幹材積成長量!$O$7:$O$148,0),MATCH(【入力】吸収量・排出量算定シート!$G231,幹材積成長量!$O$7:$Q$7,0)),INDEX(幹材積成長量!$L$7:$N$148,MATCH((【入力】吸収量・排出量算定シート!$H231+(【入力】吸収量・排出量算定シート!CP$17-【入力】吸収量・排出量算定シート!$CF$17)),幹材積成長量!$L$7:$L$148,0),MATCH(【入力】吸収量・排出量算定シート!$G231,幹材積成長量!$L$7:$N$7,0)))),0)</f>
        <v>0</v>
      </c>
      <c r="CQ231" s="2">
        <f>IFERROR(IF($F231="地位Ⅰ",INDEX(幹材積成長量!$I$7:$K$148,MATCH((【入力】吸収量・排出量算定シート!$H231+(【入力】吸収量・排出量算定シート!CQ$17-【入力】吸収量・排出量算定シート!$CF$17)),幹材積成長量!$I$7:$I$148,0),MATCH(【入力】吸収量・排出量算定シート!$G231,幹材積成長量!$I$7:$K$7,0)),IF($F231="地位Ⅲ",INDEX(幹材積成長量!$O$7:$Q$148,MATCH((【入力】吸収量・排出量算定シート!$H231+(【入力】吸収量・排出量算定シート!CQ$17-【入力】吸収量・排出量算定シート!$CF$17)),幹材積成長量!$O$7:$O$148,0),MATCH(【入力】吸収量・排出量算定シート!$G231,幹材積成長量!$O$7:$Q$7,0)),INDEX(幹材積成長量!$L$7:$N$148,MATCH((【入力】吸収量・排出量算定シート!$H231+(【入力】吸収量・排出量算定シート!CQ$17-【入力】吸収量・排出量算定シート!$CF$17)),幹材積成長量!$L$7:$L$148,0),MATCH(【入力】吸収量・排出量算定シート!$G231,幹材積成長量!$L$7:$N$7,0)))),0)</f>
        <v>0</v>
      </c>
      <c r="CR231" s="2">
        <f>IFERROR(IF($F231="地位Ⅰ",INDEX(幹材積成長量!$I$7:$K$148,MATCH((【入力】吸収量・排出量算定シート!$H231+(【入力】吸収量・排出量算定シート!CR$17-【入力】吸収量・排出量算定シート!$CF$17)),幹材積成長量!$I$7:$I$148,0),MATCH(【入力】吸収量・排出量算定シート!$G231,幹材積成長量!$I$7:$K$7,0)),IF($F231="地位Ⅲ",INDEX(幹材積成長量!$O$7:$Q$148,MATCH((【入力】吸収量・排出量算定シート!$H231+(【入力】吸収量・排出量算定シート!CR$17-【入力】吸収量・排出量算定シート!$CF$17)),幹材積成長量!$O$7:$O$148,0),MATCH(【入力】吸収量・排出量算定シート!$G231,幹材積成長量!$O$7:$Q$7,0)),INDEX(幹材積成長量!$L$7:$N$148,MATCH((【入力】吸収量・排出量算定シート!$H231+(【入力】吸収量・排出量算定シート!CR$17-【入力】吸収量・排出量算定シート!$CF$17)),幹材積成長量!$L$7:$L$148,0),MATCH(【入力】吸収量・排出量算定シート!$G231,幹材積成長量!$L$7:$N$7,0)))),0)</f>
        <v>0</v>
      </c>
      <c r="CS231" s="2">
        <f>IFERROR(IF($F231="地位Ⅰ",INDEX(幹材積成長量!$I$7:$K$148,MATCH((【入力】吸収量・排出量算定シート!$H231+(【入力】吸収量・排出量算定シート!CS$17-【入力】吸収量・排出量算定シート!$CF$17)),幹材積成長量!$I$7:$I$148,0),MATCH(【入力】吸収量・排出量算定シート!$G231,幹材積成長量!$I$7:$K$7,0)),IF($F231="地位Ⅲ",INDEX(幹材積成長量!$O$7:$Q$148,MATCH((【入力】吸収量・排出量算定シート!$H231+(【入力】吸収量・排出量算定シート!CS$17-【入力】吸収量・排出量算定シート!$CF$17)),幹材積成長量!$O$7:$O$148,0),MATCH(【入力】吸収量・排出量算定シート!$G231,幹材積成長量!$O$7:$Q$7,0)),INDEX(幹材積成長量!$L$7:$N$148,MATCH((【入力】吸収量・排出量算定シート!$H231+(【入力】吸収量・排出量算定シート!CS$17-【入力】吸収量・排出量算定シート!$CF$17)),幹材積成長量!$L$7:$L$148,0),MATCH(【入力】吸収量・排出量算定シート!$G231,幹材積成長量!$L$7:$N$7,0)))),0)</f>
        <v>0</v>
      </c>
      <c r="CT231" s="2">
        <f>IFERROR(IF($F231="地位Ⅰ",INDEX(幹材積成長量!$I$7:$K$148,MATCH((【入力】吸収量・排出量算定シート!$H231+(【入力】吸収量・排出量算定シート!CT$17-【入力】吸収量・排出量算定シート!$CF$17)),幹材積成長量!$I$7:$I$148,0),MATCH(【入力】吸収量・排出量算定シート!$G231,幹材積成長量!$I$7:$K$7,0)),IF($F231="地位Ⅲ",INDEX(幹材積成長量!$O$7:$Q$148,MATCH((【入力】吸収量・排出量算定シート!$H231+(【入力】吸収量・排出量算定シート!CT$17-【入力】吸収量・排出量算定シート!$CF$17)),幹材積成長量!$O$7:$O$148,0),MATCH(【入力】吸収量・排出量算定シート!$G231,幹材積成長量!$O$7:$Q$7,0)),INDEX(幹材積成長量!$L$7:$N$148,MATCH((【入力】吸収量・排出量算定シート!$H231+(【入力】吸収量・排出量算定シート!CT$17-【入力】吸収量・排出量算定シート!$CF$17)),幹材積成長量!$L$7:$L$148,0),MATCH(【入力】吸収量・排出量算定シート!$G231,幹材積成長量!$L$7:$N$7,0)))),0)</f>
        <v>0</v>
      </c>
      <c r="CU231" s="2">
        <f>IFERROR(IF($F231="地位Ⅰ",INDEX(幹材積成長量!$I$7:$K$148,MATCH((【入力】吸収量・排出量算定シート!$H231+(【入力】吸収量・排出量算定シート!CU$17-【入力】吸収量・排出量算定シート!$CF$17)),幹材積成長量!$I$7:$I$148,0),MATCH(【入力】吸収量・排出量算定シート!$G231,幹材積成長量!$I$7:$K$7,0)),IF($F231="地位Ⅲ",INDEX(幹材積成長量!$O$7:$Q$148,MATCH((【入力】吸収量・排出量算定シート!$H231+(【入力】吸収量・排出量算定シート!CU$17-【入力】吸収量・排出量算定シート!$CF$17)),幹材積成長量!$O$7:$O$148,0),MATCH(【入力】吸収量・排出量算定シート!$G231,幹材積成長量!$O$7:$Q$7,0)),INDEX(幹材積成長量!$L$7:$N$148,MATCH((【入力】吸収量・排出量算定シート!$H231+(【入力】吸収量・排出量算定シート!CU$17-【入力】吸収量・排出量算定シート!$CF$17)),幹材積成長量!$L$7:$L$148,0),MATCH(【入力】吸収量・排出量算定シート!$G231,幹材積成長量!$L$7:$N$7,0)))),0)</f>
        <v>0</v>
      </c>
      <c r="CV231" s="2">
        <f>IFERROR(IF($F231="地位Ⅰ",INDEX(幹材積成長量!$I$7:$K$148,MATCH((【入力】吸収量・排出量算定シート!$H231+(【入力】吸収量・排出量算定シート!CV$17-【入力】吸収量・排出量算定シート!$CF$17)),幹材積成長量!$I$7:$I$148,0),MATCH(【入力】吸収量・排出量算定シート!$G231,幹材積成長量!$I$7:$K$7,0)),IF($F231="地位Ⅲ",INDEX(幹材積成長量!$O$7:$Q$148,MATCH((【入力】吸収量・排出量算定シート!$H231+(【入力】吸収量・排出量算定シート!CV$17-【入力】吸収量・排出量算定シート!$CF$17)),幹材積成長量!$O$7:$O$148,0),MATCH(【入力】吸収量・排出量算定シート!$G231,幹材積成長量!$O$7:$Q$7,0)),INDEX(幹材積成長量!$L$7:$N$148,MATCH((【入力】吸収量・排出量算定シート!$H231+(【入力】吸収量・排出量算定シート!CV$17-【入力】吸収量・排出量算定シート!$CF$17)),幹材積成長量!$L$7:$L$148,0),MATCH(【入力】吸収量・排出量算定シート!$G231,幹材積成長量!$L$7:$N$7,0)))),0)</f>
        <v>0</v>
      </c>
      <c r="CW231" s="2">
        <f t="shared" si="352"/>
        <v>0</v>
      </c>
      <c r="CX231" s="2">
        <f t="shared" si="353"/>
        <v>0</v>
      </c>
      <c r="CY231" s="2">
        <f t="shared" si="354"/>
        <v>0</v>
      </c>
      <c r="CZ231" s="2">
        <f t="shared" si="355"/>
        <v>0</v>
      </c>
      <c r="DA231" s="2">
        <f t="shared" si="356"/>
        <v>0</v>
      </c>
      <c r="DB231" s="2">
        <f t="shared" si="357"/>
        <v>0</v>
      </c>
      <c r="DC231" s="2">
        <f t="shared" si="358"/>
        <v>0</v>
      </c>
      <c r="DD231" s="2">
        <f t="shared" si="359"/>
        <v>0</v>
      </c>
      <c r="DE231" s="2">
        <f t="shared" si="360"/>
        <v>0</v>
      </c>
      <c r="DF231" s="2">
        <f t="shared" si="361"/>
        <v>0</v>
      </c>
      <c r="DG231" s="2">
        <f t="shared" si="362"/>
        <v>0</v>
      </c>
      <c r="DH231" s="2">
        <f t="shared" si="363"/>
        <v>0</v>
      </c>
      <c r="DI231" s="2">
        <f t="shared" si="364"/>
        <v>0</v>
      </c>
      <c r="DJ231" s="2">
        <f t="shared" si="365"/>
        <v>0</v>
      </c>
      <c r="DK231" s="2">
        <f t="shared" si="366"/>
        <v>0</v>
      </c>
      <c r="DL231" s="2">
        <f t="shared" si="367"/>
        <v>0</v>
      </c>
      <c r="DM231" s="2">
        <f t="shared" si="368"/>
        <v>0</v>
      </c>
      <c r="DN231" s="187">
        <f>IFERROR(IF($F231="地位Ⅰ",INDEX(幹材積成長量!$AE$7:$AG$14,8,MATCH(【入力】吸収量・排出量算定シート!$G231,幹材積成長量!$AE$7:$AG$7,0)),IF($F231="地位Ⅲ",INDEX(幹材積成長量!$AK$7:$AM$14,8,MATCH(【入力】吸収量・排出量算定シート!$G231,幹材積成長量!$AK$7:$AM$7,0)),INDEX(幹材積成長量!$AH$7:$AJ$14,8,MATCH(【入力】吸収量・排出量算定シート!$G231,幹材積成長量!$AH$7:$AJ$7,0)))),0)</f>
        <v>0</v>
      </c>
      <c r="DO231" s="187">
        <f>IFERROR(IF($F231="地位Ⅰ",INDEX(幹材積成長量!$AE$7:$AG$14,8,MATCH(【入力】吸収量・排出量算定シート!$G231,幹材積成長量!$AE$7:$AG$7,0)),IF($F231="地位Ⅲ",INDEX(幹材積成長量!$AK$7:$AM$14,8,MATCH(【入力】吸収量・排出量算定シート!$G231,幹材積成長量!$AK$7:$AM$7,0)),INDEX(幹材積成長量!$AH$7:$AJ$14,8,MATCH(【入力】吸収量・排出量算定シート!$G231,幹材積成長量!$AH$7:$AJ$7,0)))),0)</f>
        <v>0</v>
      </c>
      <c r="DP231" s="187">
        <f>IFERROR(IF($F231="地位Ⅰ",INDEX(幹材積成長量!$AE$7:$AG$14,8,MATCH(【入力】吸収量・排出量算定シート!$G231,幹材積成長量!$AE$7:$AG$7,0)),IF($F231="地位Ⅲ",INDEX(幹材積成長量!$AK$7:$AM$14,8,MATCH(【入力】吸収量・排出量算定シート!$G231,幹材積成長量!$AK$7:$AM$7,0)),INDEX(幹材積成長量!$AH$7:$AJ$14,8,MATCH(【入力】吸収量・排出量算定シート!$G231,幹材積成長量!$AH$7:$AJ$7,0)))),0)</f>
        <v>0</v>
      </c>
      <c r="DQ231" s="187">
        <f>IFERROR(IF($F231="地位Ⅰ",INDEX(幹材積成長量!$AE$7:$AG$14,8,MATCH(【入力】吸収量・排出量算定シート!$G231,幹材積成長量!$AE$7:$AG$7,0)),IF($F231="地位Ⅲ",INDEX(幹材積成長量!$AK$7:$AM$14,8,MATCH(【入力】吸収量・排出量算定シート!$G231,幹材積成長量!$AK$7:$AM$7,0)),INDEX(幹材積成長量!$AH$7:$AJ$14,8,MATCH(【入力】吸収量・排出量算定シート!$G231,幹材積成長量!$AH$7:$AJ$7,0)))),0)</f>
        <v>0</v>
      </c>
      <c r="DR231" s="187">
        <f>IFERROR(IF($F231="地位Ⅰ",INDEX(幹材積成長量!$AE$7:$AG$14,8,MATCH(【入力】吸収量・排出量算定シート!$G231,幹材積成長量!$AE$7:$AG$7,0)),IF($F231="地位Ⅲ",INDEX(幹材積成長量!$AK$7:$AM$14,8,MATCH(【入力】吸収量・排出量算定シート!$G231,幹材積成長量!$AK$7:$AM$7,0)),INDEX(幹材積成長量!$AH$7:$AJ$14,8,MATCH(【入力】吸収量・排出量算定シート!$G231,幹材積成長量!$AH$7:$AJ$7,0)))),0)</f>
        <v>0</v>
      </c>
      <c r="DS231" s="187">
        <f>IFERROR(IF($F231="地位Ⅰ",INDEX(幹材積成長量!$AE$7:$AG$14,8,MATCH(【入力】吸収量・排出量算定シート!$G231,幹材積成長量!$AE$7:$AG$7,0)),IF($F231="地位Ⅲ",INDEX(幹材積成長量!$AK$7:$AM$14,8,MATCH(【入力】吸収量・排出量算定シート!$G231,幹材積成長量!$AK$7:$AM$7,0)),INDEX(幹材積成長量!$AH$7:$AJ$14,8,MATCH(【入力】吸収量・排出量算定シート!$G231,幹材積成長量!$AH$7:$AJ$7,0)))),0)</f>
        <v>0</v>
      </c>
      <c r="DT231" s="187">
        <f>IFERROR(IF($F231="地位Ⅰ",INDEX(幹材積成長量!$AE$7:$AG$14,8,MATCH(【入力】吸収量・排出量算定シート!$G231,幹材積成長量!$AE$7:$AG$7,0)),IF($F231="地位Ⅲ",INDEX(幹材積成長量!$AK$7:$AM$14,8,MATCH(【入力】吸収量・排出量算定シート!$G231,幹材積成長量!$AK$7:$AM$7,0)),INDEX(幹材積成長量!$AH$7:$AJ$14,8,MATCH(【入力】吸収量・排出量算定シート!$G231,幹材積成長量!$AH$7:$AJ$7,0)))),0)</f>
        <v>0</v>
      </c>
      <c r="DU231" s="187">
        <f>IFERROR(IF($F231="地位Ⅰ",INDEX(幹材積成長量!$AE$7:$AG$14,8,MATCH(【入力】吸収量・排出量算定シート!$G231,幹材積成長量!$AE$7:$AG$7,0)),IF($F231="地位Ⅲ",INDEX(幹材積成長量!$AK$7:$AM$14,8,MATCH(【入力】吸収量・排出量算定シート!$G231,幹材積成長量!$AK$7:$AM$7,0)),INDEX(幹材積成長量!$AH$7:$AJ$14,8,MATCH(【入力】吸収量・排出量算定シート!$G231,幹材積成長量!$AH$7:$AJ$7,0)))),0)</f>
        <v>0</v>
      </c>
      <c r="DV231" s="187">
        <f>IFERROR(IF($F231="地位Ⅰ",INDEX(幹材積成長量!$AE$7:$AG$14,8,MATCH(【入力】吸収量・排出量算定シート!$G231,幹材積成長量!$AE$7:$AG$7,0)),IF($F231="地位Ⅲ",INDEX(幹材積成長量!$AK$7:$AM$14,8,MATCH(【入力】吸収量・排出量算定シート!$G231,幹材積成長量!$AK$7:$AM$7,0)),INDEX(幹材積成長量!$AH$7:$AJ$14,8,MATCH(【入力】吸収量・排出量算定シート!$G231,幹材積成長量!$AH$7:$AJ$7,0)))),0)</f>
        <v>0</v>
      </c>
      <c r="DW231" s="187">
        <f>IFERROR(IF($F231="地位Ⅰ",INDEX(幹材積成長量!$AE$7:$AG$14,8,MATCH(【入力】吸収量・排出量算定シート!$G231,幹材積成長量!$AE$7:$AG$7,0)),IF($F231="地位Ⅲ",INDEX(幹材積成長量!$AK$7:$AM$14,8,MATCH(【入力】吸収量・排出量算定シート!$G231,幹材積成長量!$AK$7:$AM$7,0)),INDEX(幹材積成長量!$AH$7:$AJ$14,8,MATCH(【入力】吸収量・排出量算定シート!$G231,幹材積成長量!$AH$7:$AJ$7,0)))),0)</f>
        <v>0</v>
      </c>
      <c r="DX231" s="187">
        <f>IFERROR(IF($F231="地位Ⅰ",INDEX(幹材積成長量!$AE$7:$AG$14,8,MATCH(【入力】吸収量・排出量算定シート!$G231,幹材積成長量!$AE$7:$AG$7,0)),IF($F231="地位Ⅲ",INDEX(幹材積成長量!$AK$7:$AM$14,8,MATCH(【入力】吸収量・排出量算定シート!$G231,幹材積成長量!$AK$7:$AM$7,0)),INDEX(幹材積成長量!$AH$7:$AJ$14,8,MATCH(【入力】吸収量・排出量算定シート!$G231,幹材積成長量!$AH$7:$AJ$7,0)))),0)</f>
        <v>0</v>
      </c>
      <c r="DY231" s="187">
        <f>IFERROR(IF($F231="地位Ⅰ",INDEX(幹材積成長量!$AE$7:$AG$14,8,MATCH(【入力】吸収量・排出量算定シート!$G231,幹材積成長量!$AE$7:$AG$7,0)),IF($F231="地位Ⅲ",INDEX(幹材積成長量!$AK$7:$AM$14,8,MATCH(【入力】吸収量・排出量算定シート!$G231,幹材積成長量!$AK$7:$AM$7,0)),INDEX(幹材積成長量!$AH$7:$AJ$14,8,MATCH(【入力】吸収量・排出量算定シート!$G231,幹材積成長量!$AH$7:$AJ$7,0)))),0)</f>
        <v>0</v>
      </c>
      <c r="DZ231" s="187">
        <f>IFERROR(IF($F231="地位Ⅰ",INDEX(幹材積成長量!$AE$7:$AG$14,8,MATCH(【入力】吸収量・排出量算定シート!$G231,幹材積成長量!$AE$7:$AG$7,0)),IF($F231="地位Ⅲ",INDEX(幹材積成長量!$AK$7:$AM$14,8,MATCH(【入力】吸収量・排出量算定シート!$G231,幹材積成長量!$AK$7:$AM$7,0)),INDEX(幹材積成長量!$AH$7:$AJ$14,8,MATCH(【入力】吸収量・排出量算定シート!$G231,幹材積成長量!$AH$7:$AJ$7,0)))),0)</f>
        <v>0</v>
      </c>
      <c r="EA231" s="187">
        <f>IFERROR(IF($F231="地位Ⅰ",INDEX(幹材積成長量!$AE$7:$AG$14,8,MATCH(【入力】吸収量・排出量算定シート!$G231,幹材積成長量!$AE$7:$AG$7,0)),IF($F231="地位Ⅲ",INDEX(幹材積成長量!$AK$7:$AM$14,8,MATCH(【入力】吸収量・排出量算定シート!$G231,幹材積成長量!$AK$7:$AM$7,0)),INDEX(幹材積成長量!$AH$7:$AJ$14,8,MATCH(【入力】吸収量・排出量算定シート!$G231,幹材積成長量!$AH$7:$AJ$7,0)))),0)</f>
        <v>0</v>
      </c>
      <c r="EB231" s="187">
        <f>IFERROR(IF($F231="地位Ⅰ",INDEX(幹材積成長量!$AE$7:$AG$14,8,MATCH(【入力】吸収量・排出量算定シート!$G231,幹材積成長量!$AE$7:$AG$7,0)),IF($F231="地位Ⅲ",INDEX(幹材積成長量!$AK$7:$AM$14,8,MATCH(【入力】吸収量・排出量算定シート!$G231,幹材積成長量!$AK$7:$AM$7,0)),INDEX(幹材積成長量!$AH$7:$AJ$14,8,MATCH(【入力】吸収量・排出量算定シート!$G231,幹材積成長量!$AH$7:$AJ$7,0)))),0)</f>
        <v>0</v>
      </c>
      <c r="EC231" s="187">
        <f>IFERROR(IF($F231="地位Ⅰ",INDEX(幹材積成長量!$AE$7:$AG$14,8,MATCH(【入力】吸収量・排出量算定シート!$G231,幹材積成長量!$AE$7:$AG$7,0)),IF($F231="地位Ⅲ",INDEX(幹材積成長量!$AK$7:$AM$14,8,MATCH(【入力】吸収量・排出量算定シート!$G231,幹材積成長量!$AK$7:$AM$7,0)),INDEX(幹材積成長量!$AH$7:$AJ$14,8,MATCH(【入力】吸収量・排出量算定シート!$G231,幹材積成長量!$AH$7:$AJ$7,0)))),0)</f>
        <v>0</v>
      </c>
      <c r="ED231" s="186">
        <f t="shared" si="369"/>
        <v>0</v>
      </c>
      <c r="EE231" s="186">
        <f t="shared" si="370"/>
        <v>0</v>
      </c>
      <c r="EF231" s="186">
        <f t="shared" si="371"/>
        <v>0</v>
      </c>
      <c r="EG231" s="186">
        <f t="shared" si="372"/>
        <v>0</v>
      </c>
      <c r="EH231" s="186">
        <f t="shared" si="373"/>
        <v>0</v>
      </c>
      <c r="EI231" s="186">
        <f t="shared" si="374"/>
        <v>0</v>
      </c>
      <c r="EJ231" s="186">
        <f t="shared" si="375"/>
        <v>0</v>
      </c>
      <c r="EK231" s="186">
        <f t="shared" si="376"/>
        <v>0</v>
      </c>
      <c r="EL231" s="186">
        <f t="shared" si="377"/>
        <v>0</v>
      </c>
      <c r="EM231" s="186">
        <f t="shared" si="378"/>
        <v>0</v>
      </c>
      <c r="EN231" s="186">
        <f t="shared" si="379"/>
        <v>0</v>
      </c>
      <c r="EO231" s="186">
        <f t="shared" si="380"/>
        <v>0</v>
      </c>
      <c r="EP231" s="186">
        <f t="shared" si="381"/>
        <v>0</v>
      </c>
      <c r="EQ231" s="186">
        <f t="shared" si="382"/>
        <v>0</v>
      </c>
      <c r="ER231" s="186">
        <f t="shared" si="383"/>
        <v>0</v>
      </c>
      <c r="ES231" s="186">
        <f t="shared" si="384"/>
        <v>0</v>
      </c>
      <c r="ET231" s="186">
        <f t="shared" si="385"/>
        <v>0</v>
      </c>
    </row>
    <row r="232" spans="2:150" x14ac:dyDescent="0.3">
      <c r="B232" s="3"/>
      <c r="C232" s="3"/>
      <c r="D232" s="3"/>
      <c r="E232" s="3"/>
      <c r="G232" s="217"/>
      <c r="J232" s="3"/>
      <c r="M232" s="187">
        <f>IFERROR(IF($F232="地位Ⅰ",INDEX(幹材積成長量!$S$7:$U$148,MATCH(【入力】吸収量・排出量算定シート!$H232+(M$17-$M$17),幹材積成長量!$S$7:$S$148,0),MATCH($G232,幹材積成長量!$S$7:$U$7,0)),IF($F232="地位Ⅲ",INDEX(幹材積成長量!$Y$7:$AA$148,MATCH(【入力】吸収量・排出量算定シート!$H232+(M$17-$M$17),幹材積成長量!$Y$7:$Y$148,0),MATCH($G232,幹材積成長量!$Y$7:$AA$7,0)),INDEX(幹材積成長量!$V$7:$X$148,MATCH(【入力】吸収量・排出量算定シート!$H232+(M$17-$M$17),幹材積成長量!$V$7:$V$148,0),MATCH($G232,幹材積成長量!$V$7:$X$7,0)))),0)</f>
        <v>0</v>
      </c>
      <c r="N232" s="187">
        <f>IFERROR(IF($F232="地位Ⅰ",INDEX(幹材積成長量!$S$7:$U$148,MATCH(【入力】吸収量・排出量算定シート!$H232+(N$17-$M$17),幹材積成長量!$S$7:$S$148,0),MATCH($G232,幹材積成長量!$S$7:$U$7,0)),IF($F232="地位Ⅲ",INDEX(幹材積成長量!$Y$7:$AA$148,MATCH(【入力】吸収量・排出量算定シート!$H232+(N$17-$M$17),幹材積成長量!$Y$7:$Y$148,0),MATCH($G232,幹材積成長量!$Y$7:$AA$7,0)),INDEX(幹材積成長量!$V$7:$X$148,MATCH(【入力】吸収量・排出量算定シート!$H232+(N$17-$M$17),幹材積成長量!$V$7:$V$148,0),MATCH($G232,幹材積成長量!$V$7:$X$7,0)))),0)</f>
        <v>0</v>
      </c>
      <c r="O232" s="187">
        <f>IFERROR(IF($F232="地位Ⅰ",INDEX(幹材積成長量!$S$7:$U$148,MATCH(【入力】吸収量・排出量算定シート!$H232+(O$17-$M$17),幹材積成長量!$S$7:$S$148,0),MATCH($G232,幹材積成長量!$S$7:$U$7,0)),IF($F232="地位Ⅲ",INDEX(幹材積成長量!$Y$7:$AA$148,MATCH(【入力】吸収量・排出量算定シート!$H232+(O$17-$M$17),幹材積成長量!$Y$7:$Y$148,0),MATCH($G232,幹材積成長量!$Y$7:$AA$7,0)),INDEX(幹材積成長量!$V$7:$X$148,MATCH(【入力】吸収量・排出量算定シート!$H232+(O$17-$M$17),幹材積成長量!$V$7:$V$148,0),MATCH($G232,幹材積成長量!$V$7:$X$7,0)))),0)</f>
        <v>0</v>
      </c>
      <c r="P232" s="187">
        <f>IFERROR(IF($F232="地位Ⅰ",INDEX(幹材積成長量!$S$7:$U$148,MATCH(【入力】吸収量・排出量算定シート!$H232+(P$17-$M$17),幹材積成長量!$S$7:$S$148,0),MATCH($G232,幹材積成長量!$S$7:$U$7,0)),IF($F232="地位Ⅲ",INDEX(幹材積成長量!$Y$7:$AA$148,MATCH(【入力】吸収量・排出量算定シート!$H232+(P$17-$M$17),幹材積成長量!$Y$7:$Y$148,0),MATCH($G232,幹材積成長量!$Y$7:$AA$7,0)),INDEX(幹材積成長量!$V$7:$X$148,MATCH(【入力】吸収量・排出量算定シート!$H232+(P$17-$M$17),幹材積成長量!$V$7:$V$148,0),MATCH($G232,幹材積成長量!$V$7:$X$7,0)))),0)</f>
        <v>0</v>
      </c>
      <c r="Q232" s="187">
        <f>IFERROR(IF($F232="地位Ⅰ",INDEX(幹材積成長量!$S$7:$U$148,MATCH(【入力】吸収量・排出量算定シート!$H232+(Q$17-$M$17),幹材積成長量!$S$7:$S$148,0),MATCH($G232,幹材積成長量!$S$7:$U$7,0)),IF($F232="地位Ⅲ",INDEX(幹材積成長量!$Y$7:$AA$148,MATCH(【入力】吸収量・排出量算定シート!$H232+(Q$17-$M$17),幹材積成長量!$Y$7:$Y$148,0),MATCH($G232,幹材積成長量!$Y$7:$AA$7,0)),INDEX(幹材積成長量!$V$7:$X$148,MATCH(【入力】吸収量・排出量算定シート!$H232+(Q$17-$M$17),幹材積成長量!$V$7:$V$148,0),MATCH($G232,幹材積成長量!$V$7:$X$7,0)))),0)</f>
        <v>0</v>
      </c>
      <c r="R232" s="187">
        <f>IFERROR(IF($F232="地位Ⅰ",INDEX(幹材積成長量!$S$7:$U$148,MATCH(【入力】吸収量・排出量算定シート!$H232+(R$17-$M$17),幹材積成長量!$S$7:$S$148,0),MATCH($G232,幹材積成長量!$S$7:$U$7,0)),IF($F232="地位Ⅲ",INDEX(幹材積成長量!$Y$7:$AA$148,MATCH(【入力】吸収量・排出量算定シート!$H232+(R$17-$M$17),幹材積成長量!$Y$7:$Y$148,0),MATCH($G232,幹材積成長量!$Y$7:$AA$7,0)),INDEX(幹材積成長量!$V$7:$X$148,MATCH(【入力】吸収量・排出量算定シート!$H232+(R$17-$M$17),幹材積成長量!$V$7:$V$148,0),MATCH($G232,幹材積成長量!$V$7:$X$7,0)))),0)</f>
        <v>0</v>
      </c>
      <c r="S232" s="187">
        <f>IFERROR(IF($F232="地位Ⅰ",INDEX(幹材積成長量!$S$7:$U$148,MATCH(【入力】吸収量・排出量算定シート!$H232+(S$17-$M$17),幹材積成長量!$S$7:$S$148,0),MATCH($G232,幹材積成長量!$S$7:$U$7,0)),IF($F232="地位Ⅲ",INDEX(幹材積成長量!$Y$7:$AA$148,MATCH(【入力】吸収量・排出量算定シート!$H232+(S$17-$M$17),幹材積成長量!$Y$7:$Y$148,0),MATCH($G232,幹材積成長量!$Y$7:$AA$7,0)),INDEX(幹材積成長量!$V$7:$X$148,MATCH(【入力】吸収量・排出量算定シート!$H232+(S$17-$M$17),幹材積成長量!$V$7:$V$148,0),MATCH($G232,幹材積成長量!$V$7:$X$7,0)))),0)</f>
        <v>0</v>
      </c>
      <c r="T232" s="187">
        <f>IFERROR(IF($F232="地位Ⅰ",INDEX(幹材積成長量!$S$7:$U$148,MATCH(【入力】吸収量・排出量算定シート!$H232+(T$17-$M$17),幹材積成長量!$S$7:$S$148,0),MATCH($G232,幹材積成長量!$S$7:$U$7,0)),IF($F232="地位Ⅲ",INDEX(幹材積成長量!$Y$7:$AA$148,MATCH(【入力】吸収量・排出量算定シート!$H232+(T$17-$M$17),幹材積成長量!$Y$7:$Y$148,0),MATCH($G232,幹材積成長量!$Y$7:$AA$7,0)),INDEX(幹材積成長量!$V$7:$X$148,MATCH(【入力】吸収量・排出量算定シート!$H232+(T$17-$M$17),幹材積成長量!$V$7:$V$148,0),MATCH($G232,幹材積成長量!$V$7:$X$7,0)))),0)</f>
        <v>0</v>
      </c>
      <c r="U232" s="187">
        <f>IFERROR(IF($F232="地位Ⅰ",INDEX(幹材積成長量!$S$7:$U$148,MATCH(【入力】吸収量・排出量算定シート!$H232+(U$17-$M$17),幹材積成長量!$S$7:$S$148,0),MATCH($G232,幹材積成長量!$S$7:$U$7,0)),IF($F232="地位Ⅲ",INDEX(幹材積成長量!$Y$7:$AA$148,MATCH(【入力】吸収量・排出量算定シート!$H232+(U$17-$M$17),幹材積成長量!$Y$7:$Y$148,0),MATCH($G232,幹材積成長量!$Y$7:$AA$7,0)),INDEX(幹材積成長量!$V$7:$X$148,MATCH(【入力】吸収量・排出量算定シート!$H232+(U$17-$M$17),幹材積成長量!$V$7:$V$148,0),MATCH($G232,幹材積成長量!$V$7:$X$7,0)))),0)</f>
        <v>0</v>
      </c>
      <c r="V232" s="187">
        <f>IFERROR(IF($F232="地位Ⅰ",INDEX(幹材積成長量!$S$7:$U$148,MATCH(【入力】吸収量・排出量算定シート!$H232+(V$17-$M$17),幹材積成長量!$S$7:$S$148,0),MATCH($G232,幹材積成長量!$S$7:$U$7,0)),IF($F232="地位Ⅲ",INDEX(幹材積成長量!$Y$7:$AA$148,MATCH(【入力】吸収量・排出量算定シート!$H232+(V$17-$M$17),幹材積成長量!$Y$7:$Y$148,0),MATCH($G232,幹材積成長量!$Y$7:$AA$7,0)),INDEX(幹材積成長量!$V$7:$X$148,MATCH(【入力】吸収量・排出量算定シート!$H232+(V$17-$M$17),幹材積成長量!$V$7:$V$148,0),MATCH($G232,幹材積成長量!$V$7:$X$7,0)))),0)</f>
        <v>0</v>
      </c>
      <c r="W232" s="187">
        <f>IFERROR(IF($F232="地位Ⅰ",INDEX(幹材積成長量!$S$7:$U$148,MATCH(【入力】吸収量・排出量算定シート!$H232+(W$17-$M$17),幹材積成長量!$S$7:$S$148,0),MATCH($G232,幹材積成長量!$S$7:$U$7,0)),IF($F232="地位Ⅲ",INDEX(幹材積成長量!$Y$7:$AA$148,MATCH(【入力】吸収量・排出量算定シート!$H232+(W$17-$M$17),幹材積成長量!$Y$7:$Y$148,0),MATCH($G232,幹材積成長量!$Y$7:$AA$7,0)),INDEX(幹材積成長量!$V$7:$X$148,MATCH(【入力】吸収量・排出量算定シート!$H232+(W$17-$M$17),幹材積成長量!$V$7:$V$148,0),MATCH($G232,幹材積成長量!$V$7:$X$7,0)))),0)</f>
        <v>0</v>
      </c>
      <c r="X232" s="187">
        <f>IFERROR(IF($F232="地位Ⅰ",INDEX(幹材積成長量!$S$7:$U$148,MATCH(【入力】吸収量・排出量算定シート!$H232+(X$17-$M$17),幹材積成長量!$S$7:$S$148,0),MATCH($G232,幹材積成長量!$S$7:$U$7,0)),IF($F232="地位Ⅲ",INDEX(幹材積成長量!$Y$7:$AA$148,MATCH(【入力】吸収量・排出量算定シート!$H232+(X$17-$M$17),幹材積成長量!$Y$7:$Y$148,0),MATCH($G232,幹材積成長量!$Y$7:$AA$7,0)),INDEX(幹材積成長量!$V$7:$X$148,MATCH(【入力】吸収量・排出量算定シート!$H232+(X$17-$M$17),幹材積成長量!$V$7:$V$148,0),MATCH($G232,幹材積成長量!$V$7:$X$7,0)))),0)</f>
        <v>0</v>
      </c>
      <c r="Y232" s="187">
        <f>IFERROR(IF($F232="地位Ⅰ",INDEX(幹材積成長量!$S$7:$U$148,MATCH(【入力】吸収量・排出量算定シート!$H232+(Y$17-$M$17),幹材積成長量!$S$7:$S$148,0),MATCH($G232,幹材積成長量!$S$7:$U$7,0)),IF($F232="地位Ⅲ",INDEX(幹材積成長量!$Y$7:$AA$148,MATCH(【入力】吸収量・排出量算定シート!$H232+(Y$17-$M$17),幹材積成長量!$Y$7:$Y$148,0),MATCH($G232,幹材積成長量!$Y$7:$AA$7,0)),INDEX(幹材積成長量!$V$7:$X$148,MATCH(【入力】吸収量・排出量算定シート!$H232+(Y$17-$M$17),幹材積成長量!$V$7:$V$148,0),MATCH($G232,幹材積成長量!$V$7:$X$7,0)))),0)</f>
        <v>0</v>
      </c>
      <c r="Z232" s="187">
        <f>IFERROR(IF($F232="地位Ⅰ",INDEX(幹材積成長量!$S$7:$U$148,MATCH(【入力】吸収量・排出量算定シート!$H232+(Z$17-$M$17),幹材積成長量!$S$7:$S$148,0),MATCH($G232,幹材積成長量!$S$7:$U$7,0)),IF($F232="地位Ⅲ",INDEX(幹材積成長量!$Y$7:$AA$148,MATCH(【入力】吸収量・排出量算定シート!$H232+(Z$17-$M$17),幹材積成長量!$Y$7:$Y$148,0),MATCH($G232,幹材積成長量!$Y$7:$AA$7,0)),INDEX(幹材積成長量!$V$7:$X$148,MATCH(【入力】吸収量・排出量算定シート!$H232+(Z$17-$M$17),幹材積成長量!$V$7:$V$148,0),MATCH($G232,幹材積成長量!$V$7:$X$7,0)))),0)</f>
        <v>0</v>
      </c>
      <c r="AA232" s="187">
        <f>IFERROR(IF($F232="地位Ⅰ",INDEX(幹材積成長量!$S$7:$U$148,MATCH(【入力】吸収量・排出量算定シート!$H232+(AA$17-$M$17),幹材積成長量!$S$7:$S$148,0),MATCH($G232,幹材積成長量!$S$7:$U$7,0)),IF($F232="地位Ⅲ",INDEX(幹材積成長量!$Y$7:$AA$148,MATCH(【入力】吸収量・排出量算定シート!$H232+(AA$17-$M$17),幹材積成長量!$Y$7:$Y$148,0),MATCH($G232,幹材積成長量!$Y$7:$AA$7,0)),INDEX(幹材積成長量!$V$7:$X$148,MATCH(【入力】吸収量・排出量算定シート!$H232+(AA$17-$M$17),幹材積成長量!$V$7:$V$148,0),MATCH($G232,幹材積成長量!$V$7:$X$7,0)))),0)</f>
        <v>0</v>
      </c>
      <c r="AB232" s="187">
        <f>IFERROR(IF($F232="地位Ⅰ",INDEX(幹材積成長量!$S$7:$U$148,MATCH(【入力】吸収量・排出量算定シート!$H232+(AB$17-$M$17),幹材積成長量!$S$7:$S$148,0),MATCH($G232,幹材積成長量!$S$7:$U$7,0)),IF($F232="地位Ⅲ",INDEX(幹材積成長量!$Y$7:$AA$148,MATCH(【入力】吸収量・排出量算定シート!$H232+(AB$17-$M$17),幹材積成長量!$Y$7:$Y$148,0),MATCH($G232,幹材積成長量!$Y$7:$AA$7,0)),INDEX(幹材積成長量!$V$7:$X$148,MATCH(【入力】吸収量・排出量算定シート!$H232+(AB$17-$M$17),幹材積成長量!$V$7:$V$148,0),MATCH($G232,幹材積成長量!$V$7:$X$7,0)))),0)</f>
        <v>0</v>
      </c>
      <c r="AC232" s="187">
        <f>IFERROR(IF($F232="地位Ⅰ",INDEX(幹材積成長量!$S$7:$U$148,MATCH(【入力】吸収量・排出量算定シート!$H232+(AC$17-$M$17),幹材積成長量!$S$7:$S$148,0),MATCH($G232,幹材積成長量!$S$7:$U$7,0)),IF($F232="地位Ⅲ",INDEX(幹材積成長量!$Y$7:$AA$148,MATCH(【入力】吸収量・排出量算定シート!$H232+(AC$17-$M$17),幹材積成長量!$Y$7:$Y$148,0),MATCH($G232,幹材積成長量!$Y$7:$AA$7,0)),INDEX(幹材積成長量!$V$7:$X$148,MATCH(【入力】吸収量・排出量算定シート!$H232+(AC$17-$M$17),幹材積成長量!$V$7:$V$148,0),MATCH($G232,幹材積成長量!$V$7:$X$7,0)))),0)</f>
        <v>0</v>
      </c>
      <c r="AD232" s="2">
        <f>IFERROR(INDEX('BEF（拡大係数）'!$A$4:$AO$154,MATCH(【入力】吸収量・排出量算定シート!$H232,'BEF（拡大係数）'!$A$4:$A$154,0),MATCH($G232,'BEF（拡大係数）'!$A$4:$AO$4,0)),0)</f>
        <v>0</v>
      </c>
      <c r="AE232" s="2">
        <f>IFERROR(INDEX('BEF（拡大係数）'!$A$4:$AO$154,MATCH(【入力】吸収量・排出量算定シート!$H232,'BEF（拡大係数）'!$A$4:$A$154,0),MATCH($G232,'BEF（拡大係数）'!$A$4:$AO$4,0)),0)</f>
        <v>0</v>
      </c>
      <c r="AF232" s="2">
        <f>IFERROR(INDEX('BEF（拡大係数）'!$A$4:$AO$154,MATCH(【入力】吸収量・排出量算定シート!$H232,'BEF（拡大係数）'!$A$4:$A$154,0),MATCH($G232,'BEF（拡大係数）'!$A$4:$AO$4,0)),0)</f>
        <v>0</v>
      </c>
      <c r="AG232" s="2">
        <f>IFERROR(INDEX('BEF（拡大係数）'!$A$4:$AO$154,MATCH(【入力】吸収量・排出量算定シート!$H232,'BEF（拡大係数）'!$A$4:$A$154,0),MATCH($G232,'BEF（拡大係数）'!$A$4:$AO$4,0)),0)</f>
        <v>0</v>
      </c>
      <c r="AH232" s="2">
        <f>IFERROR(INDEX('BEF（拡大係数）'!$A$4:$AO$154,MATCH(【入力】吸収量・排出量算定シート!$H232,'BEF（拡大係数）'!$A$4:$A$154,0),MATCH($G232,'BEF（拡大係数）'!$A$4:$AO$4,0)),0)</f>
        <v>0</v>
      </c>
      <c r="AI232" s="2">
        <f>IFERROR(INDEX('BEF（拡大係数）'!$A$4:$AO$154,MATCH(【入力】吸収量・排出量算定シート!$H232,'BEF（拡大係数）'!$A$4:$A$154,0),MATCH($G232,'BEF（拡大係数）'!$A$4:$AO$4,0)),0)</f>
        <v>0</v>
      </c>
      <c r="AJ232" s="2">
        <f>IFERROR(INDEX('BEF（拡大係数）'!$A$4:$AO$154,MATCH(【入力】吸収量・排出量算定シート!$H232,'BEF（拡大係数）'!$A$4:$A$154,0),MATCH($G232,'BEF（拡大係数）'!$A$4:$AO$4,0)),0)</f>
        <v>0</v>
      </c>
      <c r="AK232" s="2">
        <f>IFERROR(INDEX('BEF（拡大係数）'!$A$4:$AO$154,MATCH(【入力】吸収量・排出量算定シート!$H232,'BEF（拡大係数）'!$A$4:$A$154,0),MATCH($G232,'BEF（拡大係数）'!$A$4:$AO$4,0)),0)</f>
        <v>0</v>
      </c>
      <c r="AL232" s="2">
        <f>IFERROR(INDEX('BEF（拡大係数）'!$A$4:$AO$154,MATCH(【入力】吸収量・排出量算定シート!$H232,'BEF（拡大係数）'!$A$4:$A$154,0),MATCH($G232,'BEF（拡大係数）'!$A$4:$AO$4,0)),0)</f>
        <v>0</v>
      </c>
      <c r="AM232" s="2">
        <f>IFERROR(INDEX('BEF（拡大係数）'!$A$4:$AO$154,MATCH(【入力】吸収量・排出量算定シート!$H232,'BEF（拡大係数）'!$A$4:$A$154,0),MATCH($G232,'BEF（拡大係数）'!$A$4:$AO$4,0)),0)</f>
        <v>0</v>
      </c>
      <c r="AN232" s="2">
        <f>IFERROR(INDEX('BEF（拡大係数）'!$A$4:$AO$154,MATCH(【入力】吸収量・排出量算定シート!$H232,'BEF（拡大係数）'!$A$4:$A$154,0),MATCH($G232,'BEF（拡大係数）'!$A$4:$AO$4,0)),0)</f>
        <v>0</v>
      </c>
      <c r="AO232" s="2">
        <f>IFERROR(INDEX('BEF（拡大係数）'!$A$4:$AO$154,MATCH(【入力】吸収量・排出量算定シート!$H232,'BEF（拡大係数）'!$A$4:$A$154,0),MATCH($G232,'BEF（拡大係数）'!$A$4:$AO$4,0)),0)</f>
        <v>0</v>
      </c>
      <c r="AP232" s="2">
        <f>IFERROR(INDEX('BEF（拡大係数）'!$A$4:$AO$154,MATCH(【入力】吸収量・排出量算定シート!$H232,'BEF（拡大係数）'!$A$4:$A$154,0),MATCH($G232,'BEF（拡大係数）'!$A$4:$AO$4,0)),0)</f>
        <v>0</v>
      </c>
      <c r="AQ232" s="2">
        <f>IFERROR(INDEX('BEF（拡大係数）'!$A$4:$AO$154,MATCH(【入力】吸収量・排出量算定シート!$H232,'BEF（拡大係数）'!$A$4:$A$154,0),MATCH($G232,'BEF（拡大係数）'!$A$4:$AO$4,0)),0)</f>
        <v>0</v>
      </c>
      <c r="AR232" s="2">
        <f>IFERROR(INDEX('BEF（拡大係数）'!$A$4:$AO$154,MATCH(【入力】吸収量・排出量算定シート!$H232,'BEF（拡大係数）'!$A$4:$A$154,0),MATCH($G232,'BEF（拡大係数）'!$A$4:$AO$4,0)),0)</f>
        <v>0</v>
      </c>
      <c r="AS232" s="2">
        <f>IFERROR(INDEX('BEF（拡大係数）'!$A$4:$AO$154,MATCH(【入力】吸収量・排出量算定シート!$H232,'BEF（拡大係数）'!$A$4:$A$154,0),MATCH($G232,'BEF（拡大係数）'!$A$4:$AO$4,0)),0)</f>
        <v>0</v>
      </c>
      <c r="AT232" s="2">
        <f>IFERROR(INDEX('BEF（拡大係数）'!$A$4:$AO$154,MATCH(【入力】吸収量・排出量算定シート!$H232,'BEF（拡大係数）'!$A$4:$A$154,0),MATCH($G232,'BEF（拡大係数）'!$A$4:$AO$4,0)),0)</f>
        <v>0</v>
      </c>
      <c r="AU232" s="2">
        <f>IFERROR(VLOOKUP($G232,パラメータ_オリジナル!$B$6:$G$45,4,FALSE),0)</f>
        <v>0</v>
      </c>
      <c r="AV232" s="2">
        <f>IFERROR(VLOOKUP($G232,パラメータ_オリジナル!$B$6:$G$45,5,FALSE),0)</f>
        <v>0</v>
      </c>
      <c r="AW232" s="2">
        <f>IFERROR(VLOOKUP($G232,パラメータ_オリジナル!$B$6:$G$45,6,FALSE),0)</f>
        <v>0</v>
      </c>
      <c r="AX232" s="125">
        <f t="shared" si="318"/>
        <v>0</v>
      </c>
      <c r="AY232" s="125">
        <f t="shared" si="319"/>
        <v>0</v>
      </c>
      <c r="AZ232" s="125">
        <f t="shared" si="320"/>
        <v>0</v>
      </c>
      <c r="BA232" s="125">
        <f t="shared" si="321"/>
        <v>0</v>
      </c>
      <c r="BB232" s="125">
        <f t="shared" si="322"/>
        <v>0</v>
      </c>
      <c r="BC232" s="125">
        <f t="shared" si="323"/>
        <v>0</v>
      </c>
      <c r="BD232" s="125">
        <f t="shared" si="324"/>
        <v>0</v>
      </c>
      <c r="BE232" s="125">
        <f t="shared" si="325"/>
        <v>0</v>
      </c>
      <c r="BF232" s="125">
        <f t="shared" si="326"/>
        <v>0</v>
      </c>
      <c r="BG232" s="125">
        <f t="shared" si="327"/>
        <v>0</v>
      </c>
      <c r="BH232" s="125">
        <f t="shared" si="328"/>
        <v>0</v>
      </c>
      <c r="BI232" s="125">
        <f t="shared" si="329"/>
        <v>0</v>
      </c>
      <c r="BJ232" s="125">
        <f t="shared" si="330"/>
        <v>0</v>
      </c>
      <c r="BK232" s="125">
        <f t="shared" si="331"/>
        <v>0</v>
      </c>
      <c r="BL232" s="125">
        <f t="shared" si="332"/>
        <v>0</v>
      </c>
      <c r="BM232" s="125">
        <f t="shared" si="333"/>
        <v>0</v>
      </c>
      <c r="BN232" s="125">
        <f t="shared" si="334"/>
        <v>0</v>
      </c>
      <c r="BO232" s="125">
        <f t="shared" si="335"/>
        <v>0</v>
      </c>
      <c r="BP232" s="125">
        <f t="shared" si="336"/>
        <v>0</v>
      </c>
      <c r="BQ232" s="125">
        <f t="shared" si="337"/>
        <v>0</v>
      </c>
      <c r="BR232" s="125">
        <f t="shared" si="338"/>
        <v>0</v>
      </c>
      <c r="BS232" s="125">
        <f t="shared" si="339"/>
        <v>0</v>
      </c>
      <c r="BT232" s="125">
        <f t="shared" si="340"/>
        <v>0</v>
      </c>
      <c r="BU232" s="125">
        <f t="shared" si="341"/>
        <v>0</v>
      </c>
      <c r="BV232" s="125">
        <f t="shared" si="342"/>
        <v>0</v>
      </c>
      <c r="BW232" s="125">
        <f t="shared" si="343"/>
        <v>0</v>
      </c>
      <c r="BX232" s="125">
        <f t="shared" si="344"/>
        <v>0</v>
      </c>
      <c r="BY232" s="125">
        <f t="shared" si="345"/>
        <v>0</v>
      </c>
      <c r="BZ232" s="125">
        <f t="shared" si="346"/>
        <v>0</v>
      </c>
      <c r="CA232" s="125">
        <f t="shared" si="347"/>
        <v>0</v>
      </c>
      <c r="CB232" s="125">
        <f t="shared" si="348"/>
        <v>0</v>
      </c>
      <c r="CC232" s="125">
        <f t="shared" si="349"/>
        <v>0</v>
      </c>
      <c r="CD232" s="125">
        <f t="shared" si="350"/>
        <v>0</v>
      </c>
      <c r="CE232" s="125">
        <f t="shared" si="351"/>
        <v>0</v>
      </c>
      <c r="CF232" s="2">
        <f>IFERROR(IF($F232="地位Ⅰ",INDEX(幹材積成長量!$I$7:$K$148,MATCH((【入力】吸収量・排出量算定シート!$H232+(【入力】吸収量・排出量算定シート!CF$17-【入力】吸収量・排出量算定シート!$CF$17)),幹材積成長量!$I$7:$I$148,0),MATCH(【入力】吸収量・排出量算定シート!$G232,幹材積成長量!$I$7:$K$7,0)),IF($F232="地位Ⅲ",INDEX(幹材積成長量!$O$7:$Q$148,MATCH((【入力】吸収量・排出量算定シート!$H232+(【入力】吸収量・排出量算定シート!CF$17-【入力】吸収量・排出量算定シート!$CF$17)),幹材積成長量!$O$7:$O$148,0),MATCH(【入力】吸収量・排出量算定シート!$G232,幹材積成長量!$O$7:$Q$7,0)),INDEX(幹材積成長量!$L$7:$N$148,MATCH((【入力】吸収量・排出量算定シート!$H232+(【入力】吸収量・排出量算定シート!CF$17-【入力】吸収量・排出量算定シート!$CF$17)),幹材積成長量!$L$7:$L$148,0),MATCH(【入力】吸収量・排出量算定シート!$G232,幹材積成長量!$L$7:$N$7,0)))),0)</f>
        <v>0</v>
      </c>
      <c r="CG232" s="2">
        <f>IFERROR(IF($F232="地位Ⅰ",INDEX(幹材積成長量!$I$7:$K$148,MATCH((【入力】吸収量・排出量算定シート!$H232+(【入力】吸収量・排出量算定シート!CG$17-【入力】吸収量・排出量算定シート!$CF$17)),幹材積成長量!$I$7:$I$148,0),MATCH(【入力】吸収量・排出量算定シート!$G232,幹材積成長量!$I$7:$K$7,0)),IF($F232="地位Ⅲ",INDEX(幹材積成長量!$O$7:$Q$148,MATCH((【入力】吸収量・排出量算定シート!$H232+(【入力】吸収量・排出量算定シート!CG$17-【入力】吸収量・排出量算定シート!$CF$17)),幹材積成長量!$O$7:$O$148,0),MATCH(【入力】吸収量・排出量算定シート!$G232,幹材積成長量!$O$7:$Q$7,0)),INDEX(幹材積成長量!$L$7:$N$148,MATCH((【入力】吸収量・排出量算定シート!$H232+(【入力】吸収量・排出量算定シート!CG$17-【入力】吸収量・排出量算定シート!$CF$17)),幹材積成長量!$L$7:$L$148,0),MATCH(【入力】吸収量・排出量算定シート!$G232,幹材積成長量!$L$7:$N$7,0)))),0)</f>
        <v>0</v>
      </c>
      <c r="CH232" s="2">
        <f>IFERROR(IF($F232="地位Ⅰ",INDEX(幹材積成長量!$I$7:$K$148,MATCH((【入力】吸収量・排出量算定シート!$H232+(【入力】吸収量・排出量算定シート!CH$17-【入力】吸収量・排出量算定シート!$CF$17)),幹材積成長量!$I$7:$I$148,0),MATCH(【入力】吸収量・排出量算定シート!$G232,幹材積成長量!$I$7:$K$7,0)),IF($F232="地位Ⅲ",INDEX(幹材積成長量!$O$7:$Q$148,MATCH((【入力】吸収量・排出量算定シート!$H232+(【入力】吸収量・排出量算定シート!CH$17-【入力】吸収量・排出量算定シート!$CF$17)),幹材積成長量!$O$7:$O$148,0),MATCH(【入力】吸収量・排出量算定シート!$G232,幹材積成長量!$O$7:$Q$7,0)),INDEX(幹材積成長量!$L$7:$N$148,MATCH((【入力】吸収量・排出量算定シート!$H232+(【入力】吸収量・排出量算定シート!CH$17-【入力】吸収量・排出量算定シート!$CF$17)),幹材積成長量!$L$7:$L$148,0),MATCH(【入力】吸収量・排出量算定シート!$G232,幹材積成長量!$L$7:$N$7,0)))),0)</f>
        <v>0</v>
      </c>
      <c r="CI232" s="2">
        <f>IFERROR(IF($F232="地位Ⅰ",INDEX(幹材積成長量!$I$7:$K$148,MATCH((【入力】吸収量・排出量算定シート!$H232+(【入力】吸収量・排出量算定シート!CI$17-【入力】吸収量・排出量算定シート!$CF$17)),幹材積成長量!$I$7:$I$148,0),MATCH(【入力】吸収量・排出量算定シート!$G232,幹材積成長量!$I$7:$K$7,0)),IF($F232="地位Ⅲ",INDEX(幹材積成長量!$O$7:$Q$148,MATCH((【入力】吸収量・排出量算定シート!$H232+(【入力】吸収量・排出量算定シート!CI$17-【入力】吸収量・排出量算定シート!$CF$17)),幹材積成長量!$O$7:$O$148,0),MATCH(【入力】吸収量・排出量算定シート!$G232,幹材積成長量!$O$7:$Q$7,0)),INDEX(幹材積成長量!$L$7:$N$148,MATCH((【入力】吸収量・排出量算定シート!$H232+(【入力】吸収量・排出量算定シート!CI$17-【入力】吸収量・排出量算定シート!$CF$17)),幹材積成長量!$L$7:$L$148,0),MATCH(【入力】吸収量・排出量算定シート!$G232,幹材積成長量!$L$7:$N$7,0)))),0)</f>
        <v>0</v>
      </c>
      <c r="CJ232" s="2">
        <f>IFERROR(IF($F232="地位Ⅰ",INDEX(幹材積成長量!$I$7:$K$148,MATCH((【入力】吸収量・排出量算定シート!$H232+(【入力】吸収量・排出量算定シート!CJ$17-【入力】吸収量・排出量算定シート!$CF$17)),幹材積成長量!$I$7:$I$148,0),MATCH(【入力】吸収量・排出量算定シート!$G232,幹材積成長量!$I$7:$K$7,0)),IF($F232="地位Ⅲ",INDEX(幹材積成長量!$O$7:$Q$148,MATCH((【入力】吸収量・排出量算定シート!$H232+(【入力】吸収量・排出量算定シート!CJ$17-【入力】吸収量・排出量算定シート!$CF$17)),幹材積成長量!$O$7:$O$148,0),MATCH(【入力】吸収量・排出量算定シート!$G232,幹材積成長量!$O$7:$Q$7,0)),INDEX(幹材積成長量!$L$7:$N$148,MATCH((【入力】吸収量・排出量算定シート!$H232+(【入力】吸収量・排出量算定シート!CJ$17-【入力】吸収量・排出量算定シート!$CF$17)),幹材積成長量!$L$7:$L$148,0),MATCH(【入力】吸収量・排出量算定シート!$G232,幹材積成長量!$L$7:$N$7,0)))),0)</f>
        <v>0</v>
      </c>
      <c r="CK232" s="2">
        <f>IFERROR(IF($F232="地位Ⅰ",INDEX(幹材積成長量!$I$7:$K$148,MATCH((【入力】吸収量・排出量算定シート!$H232+(【入力】吸収量・排出量算定シート!CK$17-【入力】吸収量・排出量算定シート!$CF$17)),幹材積成長量!$I$7:$I$148,0),MATCH(【入力】吸収量・排出量算定シート!$G232,幹材積成長量!$I$7:$K$7,0)),IF($F232="地位Ⅲ",INDEX(幹材積成長量!$O$7:$Q$148,MATCH((【入力】吸収量・排出量算定シート!$H232+(【入力】吸収量・排出量算定シート!CK$17-【入力】吸収量・排出量算定シート!$CF$17)),幹材積成長量!$O$7:$O$148,0),MATCH(【入力】吸収量・排出量算定シート!$G232,幹材積成長量!$O$7:$Q$7,0)),INDEX(幹材積成長量!$L$7:$N$148,MATCH((【入力】吸収量・排出量算定シート!$H232+(【入力】吸収量・排出量算定シート!CK$17-【入力】吸収量・排出量算定シート!$CF$17)),幹材積成長量!$L$7:$L$148,0),MATCH(【入力】吸収量・排出量算定シート!$G232,幹材積成長量!$L$7:$N$7,0)))),0)</f>
        <v>0</v>
      </c>
      <c r="CL232" s="2">
        <f>IFERROR(IF($F232="地位Ⅰ",INDEX(幹材積成長量!$I$7:$K$148,MATCH((【入力】吸収量・排出量算定シート!$H232+(【入力】吸収量・排出量算定シート!CL$17-【入力】吸収量・排出量算定シート!$CF$17)),幹材積成長量!$I$7:$I$148,0),MATCH(【入力】吸収量・排出量算定シート!$G232,幹材積成長量!$I$7:$K$7,0)),IF($F232="地位Ⅲ",INDEX(幹材積成長量!$O$7:$Q$148,MATCH((【入力】吸収量・排出量算定シート!$H232+(【入力】吸収量・排出量算定シート!CL$17-【入力】吸収量・排出量算定シート!$CF$17)),幹材積成長量!$O$7:$O$148,0),MATCH(【入力】吸収量・排出量算定シート!$G232,幹材積成長量!$O$7:$Q$7,0)),INDEX(幹材積成長量!$L$7:$N$148,MATCH((【入力】吸収量・排出量算定シート!$H232+(【入力】吸収量・排出量算定シート!CL$17-【入力】吸収量・排出量算定シート!$CF$17)),幹材積成長量!$L$7:$L$148,0),MATCH(【入力】吸収量・排出量算定シート!$G232,幹材積成長量!$L$7:$N$7,0)))),0)</f>
        <v>0</v>
      </c>
      <c r="CM232" s="2">
        <f>IFERROR(IF($F232="地位Ⅰ",INDEX(幹材積成長量!$I$7:$K$148,MATCH((【入力】吸収量・排出量算定シート!$H232+(【入力】吸収量・排出量算定シート!CM$17-【入力】吸収量・排出量算定シート!$CF$17)),幹材積成長量!$I$7:$I$148,0),MATCH(【入力】吸収量・排出量算定シート!$G232,幹材積成長量!$I$7:$K$7,0)),IF($F232="地位Ⅲ",INDEX(幹材積成長量!$O$7:$Q$148,MATCH((【入力】吸収量・排出量算定シート!$H232+(【入力】吸収量・排出量算定シート!CM$17-【入力】吸収量・排出量算定シート!$CF$17)),幹材積成長量!$O$7:$O$148,0),MATCH(【入力】吸収量・排出量算定シート!$G232,幹材積成長量!$O$7:$Q$7,0)),INDEX(幹材積成長量!$L$7:$N$148,MATCH((【入力】吸収量・排出量算定シート!$H232+(【入力】吸収量・排出量算定シート!CM$17-【入力】吸収量・排出量算定シート!$CF$17)),幹材積成長量!$L$7:$L$148,0),MATCH(【入力】吸収量・排出量算定シート!$G232,幹材積成長量!$L$7:$N$7,0)))),0)</f>
        <v>0</v>
      </c>
      <c r="CN232" s="2">
        <f>IFERROR(IF($F232="地位Ⅰ",INDEX(幹材積成長量!$I$7:$K$148,MATCH((【入力】吸収量・排出量算定シート!$H232+(【入力】吸収量・排出量算定シート!CN$17-【入力】吸収量・排出量算定シート!$CF$17)),幹材積成長量!$I$7:$I$148,0),MATCH(【入力】吸収量・排出量算定シート!$G232,幹材積成長量!$I$7:$K$7,0)),IF($F232="地位Ⅲ",INDEX(幹材積成長量!$O$7:$Q$148,MATCH((【入力】吸収量・排出量算定シート!$H232+(【入力】吸収量・排出量算定シート!CN$17-【入力】吸収量・排出量算定シート!$CF$17)),幹材積成長量!$O$7:$O$148,0),MATCH(【入力】吸収量・排出量算定シート!$G232,幹材積成長量!$O$7:$Q$7,0)),INDEX(幹材積成長量!$L$7:$N$148,MATCH((【入力】吸収量・排出量算定シート!$H232+(【入力】吸収量・排出量算定シート!CN$17-【入力】吸収量・排出量算定シート!$CF$17)),幹材積成長量!$L$7:$L$148,0),MATCH(【入力】吸収量・排出量算定シート!$G232,幹材積成長量!$L$7:$N$7,0)))),0)</f>
        <v>0</v>
      </c>
      <c r="CO232" s="2">
        <f>IFERROR(IF($F232="地位Ⅰ",INDEX(幹材積成長量!$I$7:$K$148,MATCH((【入力】吸収量・排出量算定シート!$H232+(【入力】吸収量・排出量算定シート!CO$17-【入力】吸収量・排出量算定シート!$CF$17)),幹材積成長量!$I$7:$I$148,0),MATCH(【入力】吸収量・排出量算定シート!$G232,幹材積成長量!$I$7:$K$7,0)),IF($F232="地位Ⅲ",INDEX(幹材積成長量!$O$7:$Q$148,MATCH((【入力】吸収量・排出量算定シート!$H232+(【入力】吸収量・排出量算定シート!CO$17-【入力】吸収量・排出量算定シート!$CF$17)),幹材積成長量!$O$7:$O$148,0),MATCH(【入力】吸収量・排出量算定シート!$G232,幹材積成長量!$O$7:$Q$7,0)),INDEX(幹材積成長量!$L$7:$N$148,MATCH((【入力】吸収量・排出量算定シート!$H232+(【入力】吸収量・排出量算定シート!CO$17-【入力】吸収量・排出量算定シート!$CF$17)),幹材積成長量!$L$7:$L$148,0),MATCH(【入力】吸収量・排出量算定シート!$G232,幹材積成長量!$L$7:$N$7,0)))),0)</f>
        <v>0</v>
      </c>
      <c r="CP232" s="2">
        <f>IFERROR(IF($F232="地位Ⅰ",INDEX(幹材積成長量!$I$7:$K$148,MATCH((【入力】吸収量・排出量算定シート!$H232+(【入力】吸収量・排出量算定シート!CP$17-【入力】吸収量・排出量算定シート!$CF$17)),幹材積成長量!$I$7:$I$148,0),MATCH(【入力】吸収量・排出量算定シート!$G232,幹材積成長量!$I$7:$K$7,0)),IF($F232="地位Ⅲ",INDEX(幹材積成長量!$O$7:$Q$148,MATCH((【入力】吸収量・排出量算定シート!$H232+(【入力】吸収量・排出量算定シート!CP$17-【入力】吸収量・排出量算定シート!$CF$17)),幹材積成長量!$O$7:$O$148,0),MATCH(【入力】吸収量・排出量算定シート!$G232,幹材積成長量!$O$7:$Q$7,0)),INDEX(幹材積成長量!$L$7:$N$148,MATCH((【入力】吸収量・排出量算定シート!$H232+(【入力】吸収量・排出量算定シート!CP$17-【入力】吸収量・排出量算定シート!$CF$17)),幹材積成長量!$L$7:$L$148,0),MATCH(【入力】吸収量・排出量算定シート!$G232,幹材積成長量!$L$7:$N$7,0)))),0)</f>
        <v>0</v>
      </c>
      <c r="CQ232" s="2">
        <f>IFERROR(IF($F232="地位Ⅰ",INDEX(幹材積成長量!$I$7:$K$148,MATCH((【入力】吸収量・排出量算定シート!$H232+(【入力】吸収量・排出量算定シート!CQ$17-【入力】吸収量・排出量算定シート!$CF$17)),幹材積成長量!$I$7:$I$148,0),MATCH(【入力】吸収量・排出量算定シート!$G232,幹材積成長量!$I$7:$K$7,0)),IF($F232="地位Ⅲ",INDEX(幹材積成長量!$O$7:$Q$148,MATCH((【入力】吸収量・排出量算定シート!$H232+(【入力】吸収量・排出量算定シート!CQ$17-【入力】吸収量・排出量算定シート!$CF$17)),幹材積成長量!$O$7:$O$148,0),MATCH(【入力】吸収量・排出量算定シート!$G232,幹材積成長量!$O$7:$Q$7,0)),INDEX(幹材積成長量!$L$7:$N$148,MATCH((【入力】吸収量・排出量算定シート!$H232+(【入力】吸収量・排出量算定シート!CQ$17-【入力】吸収量・排出量算定シート!$CF$17)),幹材積成長量!$L$7:$L$148,0),MATCH(【入力】吸収量・排出量算定シート!$G232,幹材積成長量!$L$7:$N$7,0)))),0)</f>
        <v>0</v>
      </c>
      <c r="CR232" s="2">
        <f>IFERROR(IF($F232="地位Ⅰ",INDEX(幹材積成長量!$I$7:$K$148,MATCH((【入力】吸収量・排出量算定シート!$H232+(【入力】吸収量・排出量算定シート!CR$17-【入力】吸収量・排出量算定シート!$CF$17)),幹材積成長量!$I$7:$I$148,0),MATCH(【入力】吸収量・排出量算定シート!$G232,幹材積成長量!$I$7:$K$7,0)),IF($F232="地位Ⅲ",INDEX(幹材積成長量!$O$7:$Q$148,MATCH((【入力】吸収量・排出量算定シート!$H232+(【入力】吸収量・排出量算定シート!CR$17-【入力】吸収量・排出量算定シート!$CF$17)),幹材積成長量!$O$7:$O$148,0),MATCH(【入力】吸収量・排出量算定シート!$G232,幹材積成長量!$O$7:$Q$7,0)),INDEX(幹材積成長量!$L$7:$N$148,MATCH((【入力】吸収量・排出量算定シート!$H232+(【入力】吸収量・排出量算定シート!CR$17-【入力】吸収量・排出量算定シート!$CF$17)),幹材積成長量!$L$7:$L$148,0),MATCH(【入力】吸収量・排出量算定シート!$G232,幹材積成長量!$L$7:$N$7,0)))),0)</f>
        <v>0</v>
      </c>
      <c r="CS232" s="2">
        <f>IFERROR(IF($F232="地位Ⅰ",INDEX(幹材積成長量!$I$7:$K$148,MATCH((【入力】吸収量・排出量算定シート!$H232+(【入力】吸収量・排出量算定シート!CS$17-【入力】吸収量・排出量算定シート!$CF$17)),幹材積成長量!$I$7:$I$148,0),MATCH(【入力】吸収量・排出量算定シート!$G232,幹材積成長量!$I$7:$K$7,0)),IF($F232="地位Ⅲ",INDEX(幹材積成長量!$O$7:$Q$148,MATCH((【入力】吸収量・排出量算定シート!$H232+(【入力】吸収量・排出量算定シート!CS$17-【入力】吸収量・排出量算定シート!$CF$17)),幹材積成長量!$O$7:$O$148,0),MATCH(【入力】吸収量・排出量算定シート!$G232,幹材積成長量!$O$7:$Q$7,0)),INDEX(幹材積成長量!$L$7:$N$148,MATCH((【入力】吸収量・排出量算定シート!$H232+(【入力】吸収量・排出量算定シート!CS$17-【入力】吸収量・排出量算定シート!$CF$17)),幹材積成長量!$L$7:$L$148,0),MATCH(【入力】吸収量・排出量算定シート!$G232,幹材積成長量!$L$7:$N$7,0)))),0)</f>
        <v>0</v>
      </c>
      <c r="CT232" s="2">
        <f>IFERROR(IF($F232="地位Ⅰ",INDEX(幹材積成長量!$I$7:$K$148,MATCH((【入力】吸収量・排出量算定シート!$H232+(【入力】吸収量・排出量算定シート!CT$17-【入力】吸収量・排出量算定シート!$CF$17)),幹材積成長量!$I$7:$I$148,0),MATCH(【入力】吸収量・排出量算定シート!$G232,幹材積成長量!$I$7:$K$7,0)),IF($F232="地位Ⅲ",INDEX(幹材積成長量!$O$7:$Q$148,MATCH((【入力】吸収量・排出量算定シート!$H232+(【入力】吸収量・排出量算定シート!CT$17-【入力】吸収量・排出量算定シート!$CF$17)),幹材積成長量!$O$7:$O$148,0),MATCH(【入力】吸収量・排出量算定シート!$G232,幹材積成長量!$O$7:$Q$7,0)),INDEX(幹材積成長量!$L$7:$N$148,MATCH((【入力】吸収量・排出量算定シート!$H232+(【入力】吸収量・排出量算定シート!CT$17-【入力】吸収量・排出量算定シート!$CF$17)),幹材積成長量!$L$7:$L$148,0),MATCH(【入力】吸収量・排出量算定シート!$G232,幹材積成長量!$L$7:$N$7,0)))),0)</f>
        <v>0</v>
      </c>
      <c r="CU232" s="2">
        <f>IFERROR(IF($F232="地位Ⅰ",INDEX(幹材積成長量!$I$7:$K$148,MATCH((【入力】吸収量・排出量算定シート!$H232+(【入力】吸収量・排出量算定シート!CU$17-【入力】吸収量・排出量算定シート!$CF$17)),幹材積成長量!$I$7:$I$148,0),MATCH(【入力】吸収量・排出量算定シート!$G232,幹材積成長量!$I$7:$K$7,0)),IF($F232="地位Ⅲ",INDEX(幹材積成長量!$O$7:$Q$148,MATCH((【入力】吸収量・排出量算定シート!$H232+(【入力】吸収量・排出量算定シート!CU$17-【入力】吸収量・排出量算定シート!$CF$17)),幹材積成長量!$O$7:$O$148,0),MATCH(【入力】吸収量・排出量算定シート!$G232,幹材積成長量!$O$7:$Q$7,0)),INDEX(幹材積成長量!$L$7:$N$148,MATCH((【入力】吸収量・排出量算定シート!$H232+(【入力】吸収量・排出量算定シート!CU$17-【入力】吸収量・排出量算定シート!$CF$17)),幹材積成長量!$L$7:$L$148,0),MATCH(【入力】吸収量・排出量算定シート!$G232,幹材積成長量!$L$7:$N$7,0)))),0)</f>
        <v>0</v>
      </c>
      <c r="CV232" s="2">
        <f>IFERROR(IF($F232="地位Ⅰ",INDEX(幹材積成長量!$I$7:$K$148,MATCH((【入力】吸収量・排出量算定シート!$H232+(【入力】吸収量・排出量算定シート!CV$17-【入力】吸収量・排出量算定シート!$CF$17)),幹材積成長量!$I$7:$I$148,0),MATCH(【入力】吸収量・排出量算定シート!$G232,幹材積成長量!$I$7:$K$7,0)),IF($F232="地位Ⅲ",INDEX(幹材積成長量!$O$7:$Q$148,MATCH((【入力】吸収量・排出量算定シート!$H232+(【入力】吸収量・排出量算定シート!CV$17-【入力】吸収量・排出量算定シート!$CF$17)),幹材積成長量!$O$7:$O$148,0),MATCH(【入力】吸収量・排出量算定シート!$G232,幹材積成長量!$O$7:$Q$7,0)),INDEX(幹材積成長量!$L$7:$N$148,MATCH((【入力】吸収量・排出量算定シート!$H232+(【入力】吸収量・排出量算定シート!CV$17-【入力】吸収量・排出量算定シート!$CF$17)),幹材積成長量!$L$7:$L$148,0),MATCH(【入力】吸収量・排出量算定シート!$G232,幹材積成長量!$L$7:$N$7,0)))),0)</f>
        <v>0</v>
      </c>
      <c r="CW232" s="2">
        <f t="shared" si="352"/>
        <v>0</v>
      </c>
      <c r="CX232" s="2">
        <f t="shared" si="353"/>
        <v>0</v>
      </c>
      <c r="CY232" s="2">
        <f t="shared" si="354"/>
        <v>0</v>
      </c>
      <c r="CZ232" s="2">
        <f t="shared" si="355"/>
        <v>0</v>
      </c>
      <c r="DA232" s="2">
        <f t="shared" si="356"/>
        <v>0</v>
      </c>
      <c r="DB232" s="2">
        <f t="shared" si="357"/>
        <v>0</v>
      </c>
      <c r="DC232" s="2">
        <f t="shared" si="358"/>
        <v>0</v>
      </c>
      <c r="DD232" s="2">
        <f t="shared" si="359"/>
        <v>0</v>
      </c>
      <c r="DE232" s="2">
        <f t="shared" si="360"/>
        <v>0</v>
      </c>
      <c r="DF232" s="2">
        <f t="shared" si="361"/>
        <v>0</v>
      </c>
      <c r="DG232" s="2">
        <f t="shared" si="362"/>
        <v>0</v>
      </c>
      <c r="DH232" s="2">
        <f t="shared" si="363"/>
        <v>0</v>
      </c>
      <c r="DI232" s="2">
        <f t="shared" si="364"/>
        <v>0</v>
      </c>
      <c r="DJ232" s="2">
        <f t="shared" si="365"/>
        <v>0</v>
      </c>
      <c r="DK232" s="2">
        <f t="shared" si="366"/>
        <v>0</v>
      </c>
      <c r="DL232" s="2">
        <f t="shared" si="367"/>
        <v>0</v>
      </c>
      <c r="DM232" s="2">
        <f t="shared" si="368"/>
        <v>0</v>
      </c>
      <c r="DN232" s="187">
        <f>IFERROR(IF($F232="地位Ⅰ",INDEX(幹材積成長量!$AE$7:$AG$14,8,MATCH(【入力】吸収量・排出量算定シート!$G232,幹材積成長量!$AE$7:$AG$7,0)),IF($F232="地位Ⅲ",INDEX(幹材積成長量!$AK$7:$AM$14,8,MATCH(【入力】吸収量・排出量算定シート!$G232,幹材積成長量!$AK$7:$AM$7,0)),INDEX(幹材積成長量!$AH$7:$AJ$14,8,MATCH(【入力】吸収量・排出量算定シート!$G232,幹材積成長量!$AH$7:$AJ$7,0)))),0)</f>
        <v>0</v>
      </c>
      <c r="DO232" s="187">
        <f>IFERROR(IF($F232="地位Ⅰ",INDEX(幹材積成長量!$AE$7:$AG$14,8,MATCH(【入力】吸収量・排出量算定シート!$G232,幹材積成長量!$AE$7:$AG$7,0)),IF($F232="地位Ⅲ",INDEX(幹材積成長量!$AK$7:$AM$14,8,MATCH(【入力】吸収量・排出量算定シート!$G232,幹材積成長量!$AK$7:$AM$7,0)),INDEX(幹材積成長量!$AH$7:$AJ$14,8,MATCH(【入力】吸収量・排出量算定シート!$G232,幹材積成長量!$AH$7:$AJ$7,0)))),0)</f>
        <v>0</v>
      </c>
      <c r="DP232" s="187">
        <f>IFERROR(IF($F232="地位Ⅰ",INDEX(幹材積成長量!$AE$7:$AG$14,8,MATCH(【入力】吸収量・排出量算定シート!$G232,幹材積成長量!$AE$7:$AG$7,0)),IF($F232="地位Ⅲ",INDEX(幹材積成長量!$AK$7:$AM$14,8,MATCH(【入力】吸収量・排出量算定シート!$G232,幹材積成長量!$AK$7:$AM$7,0)),INDEX(幹材積成長量!$AH$7:$AJ$14,8,MATCH(【入力】吸収量・排出量算定シート!$G232,幹材積成長量!$AH$7:$AJ$7,0)))),0)</f>
        <v>0</v>
      </c>
      <c r="DQ232" s="187">
        <f>IFERROR(IF($F232="地位Ⅰ",INDEX(幹材積成長量!$AE$7:$AG$14,8,MATCH(【入力】吸収量・排出量算定シート!$G232,幹材積成長量!$AE$7:$AG$7,0)),IF($F232="地位Ⅲ",INDEX(幹材積成長量!$AK$7:$AM$14,8,MATCH(【入力】吸収量・排出量算定シート!$G232,幹材積成長量!$AK$7:$AM$7,0)),INDEX(幹材積成長量!$AH$7:$AJ$14,8,MATCH(【入力】吸収量・排出量算定シート!$G232,幹材積成長量!$AH$7:$AJ$7,0)))),0)</f>
        <v>0</v>
      </c>
      <c r="DR232" s="187">
        <f>IFERROR(IF($F232="地位Ⅰ",INDEX(幹材積成長量!$AE$7:$AG$14,8,MATCH(【入力】吸収量・排出量算定シート!$G232,幹材積成長量!$AE$7:$AG$7,0)),IF($F232="地位Ⅲ",INDEX(幹材積成長量!$AK$7:$AM$14,8,MATCH(【入力】吸収量・排出量算定シート!$G232,幹材積成長量!$AK$7:$AM$7,0)),INDEX(幹材積成長量!$AH$7:$AJ$14,8,MATCH(【入力】吸収量・排出量算定シート!$G232,幹材積成長量!$AH$7:$AJ$7,0)))),0)</f>
        <v>0</v>
      </c>
      <c r="DS232" s="187">
        <f>IFERROR(IF($F232="地位Ⅰ",INDEX(幹材積成長量!$AE$7:$AG$14,8,MATCH(【入力】吸収量・排出量算定シート!$G232,幹材積成長量!$AE$7:$AG$7,0)),IF($F232="地位Ⅲ",INDEX(幹材積成長量!$AK$7:$AM$14,8,MATCH(【入力】吸収量・排出量算定シート!$G232,幹材積成長量!$AK$7:$AM$7,0)),INDEX(幹材積成長量!$AH$7:$AJ$14,8,MATCH(【入力】吸収量・排出量算定シート!$G232,幹材積成長量!$AH$7:$AJ$7,0)))),0)</f>
        <v>0</v>
      </c>
      <c r="DT232" s="187">
        <f>IFERROR(IF($F232="地位Ⅰ",INDEX(幹材積成長量!$AE$7:$AG$14,8,MATCH(【入力】吸収量・排出量算定シート!$G232,幹材積成長量!$AE$7:$AG$7,0)),IF($F232="地位Ⅲ",INDEX(幹材積成長量!$AK$7:$AM$14,8,MATCH(【入力】吸収量・排出量算定シート!$G232,幹材積成長量!$AK$7:$AM$7,0)),INDEX(幹材積成長量!$AH$7:$AJ$14,8,MATCH(【入力】吸収量・排出量算定シート!$G232,幹材積成長量!$AH$7:$AJ$7,0)))),0)</f>
        <v>0</v>
      </c>
      <c r="DU232" s="187">
        <f>IFERROR(IF($F232="地位Ⅰ",INDEX(幹材積成長量!$AE$7:$AG$14,8,MATCH(【入力】吸収量・排出量算定シート!$G232,幹材積成長量!$AE$7:$AG$7,0)),IF($F232="地位Ⅲ",INDEX(幹材積成長量!$AK$7:$AM$14,8,MATCH(【入力】吸収量・排出量算定シート!$G232,幹材積成長量!$AK$7:$AM$7,0)),INDEX(幹材積成長量!$AH$7:$AJ$14,8,MATCH(【入力】吸収量・排出量算定シート!$G232,幹材積成長量!$AH$7:$AJ$7,0)))),0)</f>
        <v>0</v>
      </c>
      <c r="DV232" s="187">
        <f>IFERROR(IF($F232="地位Ⅰ",INDEX(幹材積成長量!$AE$7:$AG$14,8,MATCH(【入力】吸収量・排出量算定シート!$G232,幹材積成長量!$AE$7:$AG$7,0)),IF($F232="地位Ⅲ",INDEX(幹材積成長量!$AK$7:$AM$14,8,MATCH(【入力】吸収量・排出量算定シート!$G232,幹材積成長量!$AK$7:$AM$7,0)),INDEX(幹材積成長量!$AH$7:$AJ$14,8,MATCH(【入力】吸収量・排出量算定シート!$G232,幹材積成長量!$AH$7:$AJ$7,0)))),0)</f>
        <v>0</v>
      </c>
      <c r="DW232" s="187">
        <f>IFERROR(IF($F232="地位Ⅰ",INDEX(幹材積成長量!$AE$7:$AG$14,8,MATCH(【入力】吸収量・排出量算定シート!$G232,幹材積成長量!$AE$7:$AG$7,0)),IF($F232="地位Ⅲ",INDEX(幹材積成長量!$AK$7:$AM$14,8,MATCH(【入力】吸収量・排出量算定シート!$G232,幹材積成長量!$AK$7:$AM$7,0)),INDEX(幹材積成長量!$AH$7:$AJ$14,8,MATCH(【入力】吸収量・排出量算定シート!$G232,幹材積成長量!$AH$7:$AJ$7,0)))),0)</f>
        <v>0</v>
      </c>
      <c r="DX232" s="187">
        <f>IFERROR(IF($F232="地位Ⅰ",INDEX(幹材積成長量!$AE$7:$AG$14,8,MATCH(【入力】吸収量・排出量算定シート!$G232,幹材積成長量!$AE$7:$AG$7,0)),IF($F232="地位Ⅲ",INDEX(幹材積成長量!$AK$7:$AM$14,8,MATCH(【入力】吸収量・排出量算定シート!$G232,幹材積成長量!$AK$7:$AM$7,0)),INDEX(幹材積成長量!$AH$7:$AJ$14,8,MATCH(【入力】吸収量・排出量算定シート!$G232,幹材積成長量!$AH$7:$AJ$7,0)))),0)</f>
        <v>0</v>
      </c>
      <c r="DY232" s="187">
        <f>IFERROR(IF($F232="地位Ⅰ",INDEX(幹材積成長量!$AE$7:$AG$14,8,MATCH(【入力】吸収量・排出量算定シート!$G232,幹材積成長量!$AE$7:$AG$7,0)),IF($F232="地位Ⅲ",INDEX(幹材積成長量!$AK$7:$AM$14,8,MATCH(【入力】吸収量・排出量算定シート!$G232,幹材積成長量!$AK$7:$AM$7,0)),INDEX(幹材積成長量!$AH$7:$AJ$14,8,MATCH(【入力】吸収量・排出量算定シート!$G232,幹材積成長量!$AH$7:$AJ$7,0)))),0)</f>
        <v>0</v>
      </c>
      <c r="DZ232" s="187">
        <f>IFERROR(IF($F232="地位Ⅰ",INDEX(幹材積成長量!$AE$7:$AG$14,8,MATCH(【入力】吸収量・排出量算定シート!$G232,幹材積成長量!$AE$7:$AG$7,0)),IF($F232="地位Ⅲ",INDEX(幹材積成長量!$AK$7:$AM$14,8,MATCH(【入力】吸収量・排出量算定シート!$G232,幹材積成長量!$AK$7:$AM$7,0)),INDEX(幹材積成長量!$AH$7:$AJ$14,8,MATCH(【入力】吸収量・排出量算定シート!$G232,幹材積成長量!$AH$7:$AJ$7,0)))),0)</f>
        <v>0</v>
      </c>
      <c r="EA232" s="187">
        <f>IFERROR(IF($F232="地位Ⅰ",INDEX(幹材積成長量!$AE$7:$AG$14,8,MATCH(【入力】吸収量・排出量算定シート!$G232,幹材積成長量!$AE$7:$AG$7,0)),IF($F232="地位Ⅲ",INDEX(幹材積成長量!$AK$7:$AM$14,8,MATCH(【入力】吸収量・排出量算定シート!$G232,幹材積成長量!$AK$7:$AM$7,0)),INDEX(幹材積成長量!$AH$7:$AJ$14,8,MATCH(【入力】吸収量・排出量算定シート!$G232,幹材積成長量!$AH$7:$AJ$7,0)))),0)</f>
        <v>0</v>
      </c>
      <c r="EB232" s="187">
        <f>IFERROR(IF($F232="地位Ⅰ",INDEX(幹材積成長量!$AE$7:$AG$14,8,MATCH(【入力】吸収量・排出量算定シート!$G232,幹材積成長量!$AE$7:$AG$7,0)),IF($F232="地位Ⅲ",INDEX(幹材積成長量!$AK$7:$AM$14,8,MATCH(【入力】吸収量・排出量算定シート!$G232,幹材積成長量!$AK$7:$AM$7,0)),INDEX(幹材積成長量!$AH$7:$AJ$14,8,MATCH(【入力】吸収量・排出量算定シート!$G232,幹材積成長量!$AH$7:$AJ$7,0)))),0)</f>
        <v>0</v>
      </c>
      <c r="EC232" s="187">
        <f>IFERROR(IF($F232="地位Ⅰ",INDEX(幹材積成長量!$AE$7:$AG$14,8,MATCH(【入力】吸収量・排出量算定シート!$G232,幹材積成長量!$AE$7:$AG$7,0)),IF($F232="地位Ⅲ",INDEX(幹材積成長量!$AK$7:$AM$14,8,MATCH(【入力】吸収量・排出量算定シート!$G232,幹材積成長量!$AK$7:$AM$7,0)),INDEX(幹材積成長量!$AH$7:$AJ$14,8,MATCH(【入力】吸収量・排出量算定シート!$G232,幹材積成長量!$AH$7:$AJ$7,0)))),0)</f>
        <v>0</v>
      </c>
      <c r="ED232" s="186">
        <f t="shared" si="369"/>
        <v>0</v>
      </c>
      <c r="EE232" s="186">
        <f t="shared" si="370"/>
        <v>0</v>
      </c>
      <c r="EF232" s="186">
        <f t="shared" si="371"/>
        <v>0</v>
      </c>
      <c r="EG232" s="186">
        <f t="shared" si="372"/>
        <v>0</v>
      </c>
      <c r="EH232" s="186">
        <f t="shared" si="373"/>
        <v>0</v>
      </c>
      <c r="EI232" s="186">
        <f t="shared" si="374"/>
        <v>0</v>
      </c>
      <c r="EJ232" s="186">
        <f t="shared" si="375"/>
        <v>0</v>
      </c>
      <c r="EK232" s="186">
        <f t="shared" si="376"/>
        <v>0</v>
      </c>
      <c r="EL232" s="186">
        <f t="shared" si="377"/>
        <v>0</v>
      </c>
      <c r="EM232" s="186">
        <f t="shared" si="378"/>
        <v>0</v>
      </c>
      <c r="EN232" s="186">
        <f t="shared" si="379"/>
        <v>0</v>
      </c>
      <c r="EO232" s="186">
        <f t="shared" si="380"/>
        <v>0</v>
      </c>
      <c r="EP232" s="186">
        <f t="shared" si="381"/>
        <v>0</v>
      </c>
      <c r="EQ232" s="186">
        <f t="shared" si="382"/>
        <v>0</v>
      </c>
      <c r="ER232" s="186">
        <f t="shared" si="383"/>
        <v>0</v>
      </c>
      <c r="ES232" s="186">
        <f t="shared" si="384"/>
        <v>0</v>
      </c>
      <c r="ET232" s="186">
        <f t="shared" si="385"/>
        <v>0</v>
      </c>
    </row>
    <row r="233" spans="2:150" x14ac:dyDescent="0.3">
      <c r="B233" s="3"/>
      <c r="C233" s="3"/>
      <c r="D233" s="3"/>
      <c r="E233" s="3"/>
      <c r="G233" s="217"/>
      <c r="J233" s="3"/>
      <c r="M233" s="187">
        <f>IFERROR(IF($F233="地位Ⅰ",INDEX(幹材積成長量!$S$7:$U$148,MATCH(【入力】吸収量・排出量算定シート!$H233+(M$17-$M$17),幹材積成長量!$S$7:$S$148,0),MATCH($G233,幹材積成長量!$S$7:$U$7,0)),IF($F233="地位Ⅲ",INDEX(幹材積成長量!$Y$7:$AA$148,MATCH(【入力】吸収量・排出量算定シート!$H233+(M$17-$M$17),幹材積成長量!$Y$7:$Y$148,0),MATCH($G233,幹材積成長量!$Y$7:$AA$7,0)),INDEX(幹材積成長量!$V$7:$X$148,MATCH(【入力】吸収量・排出量算定シート!$H233+(M$17-$M$17),幹材積成長量!$V$7:$V$148,0),MATCH($G233,幹材積成長量!$V$7:$X$7,0)))),0)</f>
        <v>0</v>
      </c>
      <c r="N233" s="187">
        <f>IFERROR(IF($F233="地位Ⅰ",INDEX(幹材積成長量!$S$7:$U$148,MATCH(【入力】吸収量・排出量算定シート!$H233+(N$17-$M$17),幹材積成長量!$S$7:$S$148,0),MATCH($G233,幹材積成長量!$S$7:$U$7,0)),IF($F233="地位Ⅲ",INDEX(幹材積成長量!$Y$7:$AA$148,MATCH(【入力】吸収量・排出量算定シート!$H233+(N$17-$M$17),幹材積成長量!$Y$7:$Y$148,0),MATCH($G233,幹材積成長量!$Y$7:$AA$7,0)),INDEX(幹材積成長量!$V$7:$X$148,MATCH(【入力】吸収量・排出量算定シート!$H233+(N$17-$M$17),幹材積成長量!$V$7:$V$148,0),MATCH($G233,幹材積成長量!$V$7:$X$7,0)))),0)</f>
        <v>0</v>
      </c>
      <c r="O233" s="187">
        <f>IFERROR(IF($F233="地位Ⅰ",INDEX(幹材積成長量!$S$7:$U$148,MATCH(【入力】吸収量・排出量算定シート!$H233+(O$17-$M$17),幹材積成長量!$S$7:$S$148,0),MATCH($G233,幹材積成長量!$S$7:$U$7,0)),IF($F233="地位Ⅲ",INDEX(幹材積成長量!$Y$7:$AA$148,MATCH(【入力】吸収量・排出量算定シート!$H233+(O$17-$M$17),幹材積成長量!$Y$7:$Y$148,0),MATCH($G233,幹材積成長量!$Y$7:$AA$7,0)),INDEX(幹材積成長量!$V$7:$X$148,MATCH(【入力】吸収量・排出量算定シート!$H233+(O$17-$M$17),幹材積成長量!$V$7:$V$148,0),MATCH($G233,幹材積成長量!$V$7:$X$7,0)))),0)</f>
        <v>0</v>
      </c>
      <c r="P233" s="187">
        <f>IFERROR(IF($F233="地位Ⅰ",INDEX(幹材積成長量!$S$7:$U$148,MATCH(【入力】吸収量・排出量算定シート!$H233+(P$17-$M$17),幹材積成長量!$S$7:$S$148,0),MATCH($G233,幹材積成長量!$S$7:$U$7,0)),IF($F233="地位Ⅲ",INDEX(幹材積成長量!$Y$7:$AA$148,MATCH(【入力】吸収量・排出量算定シート!$H233+(P$17-$M$17),幹材積成長量!$Y$7:$Y$148,0),MATCH($G233,幹材積成長量!$Y$7:$AA$7,0)),INDEX(幹材積成長量!$V$7:$X$148,MATCH(【入力】吸収量・排出量算定シート!$H233+(P$17-$M$17),幹材積成長量!$V$7:$V$148,0),MATCH($G233,幹材積成長量!$V$7:$X$7,0)))),0)</f>
        <v>0</v>
      </c>
      <c r="Q233" s="187">
        <f>IFERROR(IF($F233="地位Ⅰ",INDEX(幹材積成長量!$S$7:$U$148,MATCH(【入力】吸収量・排出量算定シート!$H233+(Q$17-$M$17),幹材積成長量!$S$7:$S$148,0),MATCH($G233,幹材積成長量!$S$7:$U$7,0)),IF($F233="地位Ⅲ",INDEX(幹材積成長量!$Y$7:$AA$148,MATCH(【入力】吸収量・排出量算定シート!$H233+(Q$17-$M$17),幹材積成長量!$Y$7:$Y$148,0),MATCH($G233,幹材積成長量!$Y$7:$AA$7,0)),INDEX(幹材積成長量!$V$7:$X$148,MATCH(【入力】吸収量・排出量算定シート!$H233+(Q$17-$M$17),幹材積成長量!$V$7:$V$148,0),MATCH($G233,幹材積成長量!$V$7:$X$7,0)))),0)</f>
        <v>0</v>
      </c>
      <c r="R233" s="187">
        <f>IFERROR(IF($F233="地位Ⅰ",INDEX(幹材積成長量!$S$7:$U$148,MATCH(【入力】吸収量・排出量算定シート!$H233+(R$17-$M$17),幹材積成長量!$S$7:$S$148,0),MATCH($G233,幹材積成長量!$S$7:$U$7,0)),IF($F233="地位Ⅲ",INDEX(幹材積成長量!$Y$7:$AA$148,MATCH(【入力】吸収量・排出量算定シート!$H233+(R$17-$M$17),幹材積成長量!$Y$7:$Y$148,0),MATCH($G233,幹材積成長量!$Y$7:$AA$7,0)),INDEX(幹材積成長量!$V$7:$X$148,MATCH(【入力】吸収量・排出量算定シート!$H233+(R$17-$M$17),幹材積成長量!$V$7:$V$148,0),MATCH($G233,幹材積成長量!$V$7:$X$7,0)))),0)</f>
        <v>0</v>
      </c>
      <c r="S233" s="187">
        <f>IFERROR(IF($F233="地位Ⅰ",INDEX(幹材積成長量!$S$7:$U$148,MATCH(【入力】吸収量・排出量算定シート!$H233+(S$17-$M$17),幹材積成長量!$S$7:$S$148,0),MATCH($G233,幹材積成長量!$S$7:$U$7,0)),IF($F233="地位Ⅲ",INDEX(幹材積成長量!$Y$7:$AA$148,MATCH(【入力】吸収量・排出量算定シート!$H233+(S$17-$M$17),幹材積成長量!$Y$7:$Y$148,0),MATCH($G233,幹材積成長量!$Y$7:$AA$7,0)),INDEX(幹材積成長量!$V$7:$X$148,MATCH(【入力】吸収量・排出量算定シート!$H233+(S$17-$M$17),幹材積成長量!$V$7:$V$148,0),MATCH($G233,幹材積成長量!$V$7:$X$7,0)))),0)</f>
        <v>0</v>
      </c>
      <c r="T233" s="187">
        <f>IFERROR(IF($F233="地位Ⅰ",INDEX(幹材積成長量!$S$7:$U$148,MATCH(【入力】吸収量・排出量算定シート!$H233+(T$17-$M$17),幹材積成長量!$S$7:$S$148,0),MATCH($G233,幹材積成長量!$S$7:$U$7,0)),IF($F233="地位Ⅲ",INDEX(幹材積成長量!$Y$7:$AA$148,MATCH(【入力】吸収量・排出量算定シート!$H233+(T$17-$M$17),幹材積成長量!$Y$7:$Y$148,0),MATCH($G233,幹材積成長量!$Y$7:$AA$7,0)),INDEX(幹材積成長量!$V$7:$X$148,MATCH(【入力】吸収量・排出量算定シート!$H233+(T$17-$M$17),幹材積成長量!$V$7:$V$148,0),MATCH($G233,幹材積成長量!$V$7:$X$7,0)))),0)</f>
        <v>0</v>
      </c>
      <c r="U233" s="187">
        <f>IFERROR(IF($F233="地位Ⅰ",INDEX(幹材積成長量!$S$7:$U$148,MATCH(【入力】吸収量・排出量算定シート!$H233+(U$17-$M$17),幹材積成長量!$S$7:$S$148,0),MATCH($G233,幹材積成長量!$S$7:$U$7,0)),IF($F233="地位Ⅲ",INDEX(幹材積成長量!$Y$7:$AA$148,MATCH(【入力】吸収量・排出量算定シート!$H233+(U$17-$M$17),幹材積成長量!$Y$7:$Y$148,0),MATCH($G233,幹材積成長量!$Y$7:$AA$7,0)),INDEX(幹材積成長量!$V$7:$X$148,MATCH(【入力】吸収量・排出量算定シート!$H233+(U$17-$M$17),幹材積成長量!$V$7:$V$148,0),MATCH($G233,幹材積成長量!$V$7:$X$7,0)))),0)</f>
        <v>0</v>
      </c>
      <c r="V233" s="187">
        <f>IFERROR(IF($F233="地位Ⅰ",INDEX(幹材積成長量!$S$7:$U$148,MATCH(【入力】吸収量・排出量算定シート!$H233+(V$17-$M$17),幹材積成長量!$S$7:$S$148,0),MATCH($G233,幹材積成長量!$S$7:$U$7,0)),IF($F233="地位Ⅲ",INDEX(幹材積成長量!$Y$7:$AA$148,MATCH(【入力】吸収量・排出量算定シート!$H233+(V$17-$M$17),幹材積成長量!$Y$7:$Y$148,0),MATCH($G233,幹材積成長量!$Y$7:$AA$7,0)),INDEX(幹材積成長量!$V$7:$X$148,MATCH(【入力】吸収量・排出量算定シート!$H233+(V$17-$M$17),幹材積成長量!$V$7:$V$148,0),MATCH($G233,幹材積成長量!$V$7:$X$7,0)))),0)</f>
        <v>0</v>
      </c>
      <c r="W233" s="187">
        <f>IFERROR(IF($F233="地位Ⅰ",INDEX(幹材積成長量!$S$7:$U$148,MATCH(【入力】吸収量・排出量算定シート!$H233+(W$17-$M$17),幹材積成長量!$S$7:$S$148,0),MATCH($G233,幹材積成長量!$S$7:$U$7,0)),IF($F233="地位Ⅲ",INDEX(幹材積成長量!$Y$7:$AA$148,MATCH(【入力】吸収量・排出量算定シート!$H233+(W$17-$M$17),幹材積成長量!$Y$7:$Y$148,0),MATCH($G233,幹材積成長量!$Y$7:$AA$7,0)),INDEX(幹材積成長量!$V$7:$X$148,MATCH(【入力】吸収量・排出量算定シート!$H233+(W$17-$M$17),幹材積成長量!$V$7:$V$148,0),MATCH($G233,幹材積成長量!$V$7:$X$7,0)))),0)</f>
        <v>0</v>
      </c>
      <c r="X233" s="187">
        <f>IFERROR(IF($F233="地位Ⅰ",INDEX(幹材積成長量!$S$7:$U$148,MATCH(【入力】吸収量・排出量算定シート!$H233+(X$17-$M$17),幹材積成長量!$S$7:$S$148,0),MATCH($G233,幹材積成長量!$S$7:$U$7,0)),IF($F233="地位Ⅲ",INDEX(幹材積成長量!$Y$7:$AA$148,MATCH(【入力】吸収量・排出量算定シート!$H233+(X$17-$M$17),幹材積成長量!$Y$7:$Y$148,0),MATCH($G233,幹材積成長量!$Y$7:$AA$7,0)),INDEX(幹材積成長量!$V$7:$X$148,MATCH(【入力】吸収量・排出量算定シート!$H233+(X$17-$M$17),幹材積成長量!$V$7:$V$148,0),MATCH($G233,幹材積成長量!$V$7:$X$7,0)))),0)</f>
        <v>0</v>
      </c>
      <c r="Y233" s="187">
        <f>IFERROR(IF($F233="地位Ⅰ",INDEX(幹材積成長量!$S$7:$U$148,MATCH(【入力】吸収量・排出量算定シート!$H233+(Y$17-$M$17),幹材積成長量!$S$7:$S$148,0),MATCH($G233,幹材積成長量!$S$7:$U$7,0)),IF($F233="地位Ⅲ",INDEX(幹材積成長量!$Y$7:$AA$148,MATCH(【入力】吸収量・排出量算定シート!$H233+(Y$17-$M$17),幹材積成長量!$Y$7:$Y$148,0),MATCH($G233,幹材積成長量!$Y$7:$AA$7,0)),INDEX(幹材積成長量!$V$7:$X$148,MATCH(【入力】吸収量・排出量算定シート!$H233+(Y$17-$M$17),幹材積成長量!$V$7:$V$148,0),MATCH($G233,幹材積成長量!$V$7:$X$7,0)))),0)</f>
        <v>0</v>
      </c>
      <c r="Z233" s="187">
        <f>IFERROR(IF($F233="地位Ⅰ",INDEX(幹材積成長量!$S$7:$U$148,MATCH(【入力】吸収量・排出量算定シート!$H233+(Z$17-$M$17),幹材積成長量!$S$7:$S$148,0),MATCH($G233,幹材積成長量!$S$7:$U$7,0)),IF($F233="地位Ⅲ",INDEX(幹材積成長量!$Y$7:$AA$148,MATCH(【入力】吸収量・排出量算定シート!$H233+(Z$17-$M$17),幹材積成長量!$Y$7:$Y$148,0),MATCH($G233,幹材積成長量!$Y$7:$AA$7,0)),INDEX(幹材積成長量!$V$7:$X$148,MATCH(【入力】吸収量・排出量算定シート!$H233+(Z$17-$M$17),幹材積成長量!$V$7:$V$148,0),MATCH($G233,幹材積成長量!$V$7:$X$7,0)))),0)</f>
        <v>0</v>
      </c>
      <c r="AA233" s="187">
        <f>IFERROR(IF($F233="地位Ⅰ",INDEX(幹材積成長量!$S$7:$U$148,MATCH(【入力】吸収量・排出量算定シート!$H233+(AA$17-$M$17),幹材積成長量!$S$7:$S$148,0),MATCH($G233,幹材積成長量!$S$7:$U$7,0)),IF($F233="地位Ⅲ",INDEX(幹材積成長量!$Y$7:$AA$148,MATCH(【入力】吸収量・排出量算定シート!$H233+(AA$17-$M$17),幹材積成長量!$Y$7:$Y$148,0),MATCH($G233,幹材積成長量!$Y$7:$AA$7,0)),INDEX(幹材積成長量!$V$7:$X$148,MATCH(【入力】吸収量・排出量算定シート!$H233+(AA$17-$M$17),幹材積成長量!$V$7:$V$148,0),MATCH($G233,幹材積成長量!$V$7:$X$7,0)))),0)</f>
        <v>0</v>
      </c>
      <c r="AB233" s="187">
        <f>IFERROR(IF($F233="地位Ⅰ",INDEX(幹材積成長量!$S$7:$U$148,MATCH(【入力】吸収量・排出量算定シート!$H233+(AB$17-$M$17),幹材積成長量!$S$7:$S$148,0),MATCH($G233,幹材積成長量!$S$7:$U$7,0)),IF($F233="地位Ⅲ",INDEX(幹材積成長量!$Y$7:$AA$148,MATCH(【入力】吸収量・排出量算定シート!$H233+(AB$17-$M$17),幹材積成長量!$Y$7:$Y$148,0),MATCH($G233,幹材積成長量!$Y$7:$AA$7,0)),INDEX(幹材積成長量!$V$7:$X$148,MATCH(【入力】吸収量・排出量算定シート!$H233+(AB$17-$M$17),幹材積成長量!$V$7:$V$148,0),MATCH($G233,幹材積成長量!$V$7:$X$7,0)))),0)</f>
        <v>0</v>
      </c>
      <c r="AC233" s="187">
        <f>IFERROR(IF($F233="地位Ⅰ",INDEX(幹材積成長量!$S$7:$U$148,MATCH(【入力】吸収量・排出量算定シート!$H233+(AC$17-$M$17),幹材積成長量!$S$7:$S$148,0),MATCH($G233,幹材積成長量!$S$7:$U$7,0)),IF($F233="地位Ⅲ",INDEX(幹材積成長量!$Y$7:$AA$148,MATCH(【入力】吸収量・排出量算定シート!$H233+(AC$17-$M$17),幹材積成長量!$Y$7:$Y$148,0),MATCH($G233,幹材積成長量!$Y$7:$AA$7,0)),INDEX(幹材積成長量!$V$7:$X$148,MATCH(【入力】吸収量・排出量算定シート!$H233+(AC$17-$M$17),幹材積成長量!$V$7:$V$148,0),MATCH($G233,幹材積成長量!$V$7:$X$7,0)))),0)</f>
        <v>0</v>
      </c>
      <c r="AD233" s="2">
        <f>IFERROR(INDEX('BEF（拡大係数）'!$A$4:$AO$154,MATCH(【入力】吸収量・排出量算定シート!$H233,'BEF（拡大係数）'!$A$4:$A$154,0),MATCH($G233,'BEF（拡大係数）'!$A$4:$AO$4,0)),0)</f>
        <v>0</v>
      </c>
      <c r="AE233" s="2">
        <f>IFERROR(INDEX('BEF（拡大係数）'!$A$4:$AO$154,MATCH(【入力】吸収量・排出量算定シート!$H233,'BEF（拡大係数）'!$A$4:$A$154,0),MATCH($G233,'BEF（拡大係数）'!$A$4:$AO$4,0)),0)</f>
        <v>0</v>
      </c>
      <c r="AF233" s="2">
        <f>IFERROR(INDEX('BEF（拡大係数）'!$A$4:$AO$154,MATCH(【入力】吸収量・排出量算定シート!$H233,'BEF（拡大係数）'!$A$4:$A$154,0),MATCH($G233,'BEF（拡大係数）'!$A$4:$AO$4,0)),0)</f>
        <v>0</v>
      </c>
      <c r="AG233" s="2">
        <f>IFERROR(INDEX('BEF（拡大係数）'!$A$4:$AO$154,MATCH(【入力】吸収量・排出量算定シート!$H233,'BEF（拡大係数）'!$A$4:$A$154,0),MATCH($G233,'BEF（拡大係数）'!$A$4:$AO$4,0)),0)</f>
        <v>0</v>
      </c>
      <c r="AH233" s="2">
        <f>IFERROR(INDEX('BEF（拡大係数）'!$A$4:$AO$154,MATCH(【入力】吸収量・排出量算定シート!$H233,'BEF（拡大係数）'!$A$4:$A$154,0),MATCH($G233,'BEF（拡大係数）'!$A$4:$AO$4,0)),0)</f>
        <v>0</v>
      </c>
      <c r="AI233" s="2">
        <f>IFERROR(INDEX('BEF（拡大係数）'!$A$4:$AO$154,MATCH(【入力】吸収量・排出量算定シート!$H233,'BEF（拡大係数）'!$A$4:$A$154,0),MATCH($G233,'BEF（拡大係数）'!$A$4:$AO$4,0)),0)</f>
        <v>0</v>
      </c>
      <c r="AJ233" s="2">
        <f>IFERROR(INDEX('BEF（拡大係数）'!$A$4:$AO$154,MATCH(【入力】吸収量・排出量算定シート!$H233,'BEF（拡大係数）'!$A$4:$A$154,0),MATCH($G233,'BEF（拡大係数）'!$A$4:$AO$4,0)),0)</f>
        <v>0</v>
      </c>
      <c r="AK233" s="2">
        <f>IFERROR(INDEX('BEF（拡大係数）'!$A$4:$AO$154,MATCH(【入力】吸収量・排出量算定シート!$H233,'BEF（拡大係数）'!$A$4:$A$154,0),MATCH($G233,'BEF（拡大係数）'!$A$4:$AO$4,0)),0)</f>
        <v>0</v>
      </c>
      <c r="AL233" s="2">
        <f>IFERROR(INDEX('BEF（拡大係数）'!$A$4:$AO$154,MATCH(【入力】吸収量・排出量算定シート!$H233,'BEF（拡大係数）'!$A$4:$A$154,0),MATCH($G233,'BEF（拡大係数）'!$A$4:$AO$4,0)),0)</f>
        <v>0</v>
      </c>
      <c r="AM233" s="2">
        <f>IFERROR(INDEX('BEF（拡大係数）'!$A$4:$AO$154,MATCH(【入力】吸収量・排出量算定シート!$H233,'BEF（拡大係数）'!$A$4:$A$154,0),MATCH($G233,'BEF（拡大係数）'!$A$4:$AO$4,0)),0)</f>
        <v>0</v>
      </c>
      <c r="AN233" s="2">
        <f>IFERROR(INDEX('BEF（拡大係数）'!$A$4:$AO$154,MATCH(【入力】吸収量・排出量算定シート!$H233,'BEF（拡大係数）'!$A$4:$A$154,0),MATCH($G233,'BEF（拡大係数）'!$A$4:$AO$4,0)),0)</f>
        <v>0</v>
      </c>
      <c r="AO233" s="2">
        <f>IFERROR(INDEX('BEF（拡大係数）'!$A$4:$AO$154,MATCH(【入力】吸収量・排出量算定シート!$H233,'BEF（拡大係数）'!$A$4:$A$154,0),MATCH($G233,'BEF（拡大係数）'!$A$4:$AO$4,0)),0)</f>
        <v>0</v>
      </c>
      <c r="AP233" s="2">
        <f>IFERROR(INDEX('BEF（拡大係数）'!$A$4:$AO$154,MATCH(【入力】吸収量・排出量算定シート!$H233,'BEF（拡大係数）'!$A$4:$A$154,0),MATCH($G233,'BEF（拡大係数）'!$A$4:$AO$4,0)),0)</f>
        <v>0</v>
      </c>
      <c r="AQ233" s="2">
        <f>IFERROR(INDEX('BEF（拡大係数）'!$A$4:$AO$154,MATCH(【入力】吸収量・排出量算定シート!$H233,'BEF（拡大係数）'!$A$4:$A$154,0),MATCH($G233,'BEF（拡大係数）'!$A$4:$AO$4,0)),0)</f>
        <v>0</v>
      </c>
      <c r="AR233" s="2">
        <f>IFERROR(INDEX('BEF（拡大係数）'!$A$4:$AO$154,MATCH(【入力】吸収量・排出量算定シート!$H233,'BEF（拡大係数）'!$A$4:$A$154,0),MATCH($G233,'BEF（拡大係数）'!$A$4:$AO$4,0)),0)</f>
        <v>0</v>
      </c>
      <c r="AS233" s="2">
        <f>IFERROR(INDEX('BEF（拡大係数）'!$A$4:$AO$154,MATCH(【入力】吸収量・排出量算定シート!$H233,'BEF（拡大係数）'!$A$4:$A$154,0),MATCH($G233,'BEF（拡大係数）'!$A$4:$AO$4,0)),0)</f>
        <v>0</v>
      </c>
      <c r="AT233" s="2">
        <f>IFERROR(INDEX('BEF（拡大係数）'!$A$4:$AO$154,MATCH(【入力】吸収量・排出量算定シート!$H233,'BEF（拡大係数）'!$A$4:$A$154,0),MATCH($G233,'BEF（拡大係数）'!$A$4:$AO$4,0)),0)</f>
        <v>0</v>
      </c>
      <c r="AU233" s="2">
        <f>IFERROR(VLOOKUP($G233,パラメータ_オリジナル!$B$6:$G$45,4,FALSE),0)</f>
        <v>0</v>
      </c>
      <c r="AV233" s="2">
        <f>IFERROR(VLOOKUP($G233,パラメータ_オリジナル!$B$6:$G$45,5,FALSE),0)</f>
        <v>0</v>
      </c>
      <c r="AW233" s="2">
        <f>IFERROR(VLOOKUP($G233,パラメータ_オリジナル!$B$6:$G$45,6,FALSE),0)</f>
        <v>0</v>
      </c>
      <c r="AX233" s="125">
        <f t="shared" si="318"/>
        <v>0</v>
      </c>
      <c r="AY233" s="125">
        <f t="shared" si="319"/>
        <v>0</v>
      </c>
      <c r="AZ233" s="125">
        <f t="shared" si="320"/>
        <v>0</v>
      </c>
      <c r="BA233" s="125">
        <f t="shared" si="321"/>
        <v>0</v>
      </c>
      <c r="BB233" s="125">
        <f t="shared" si="322"/>
        <v>0</v>
      </c>
      <c r="BC233" s="125">
        <f t="shared" si="323"/>
        <v>0</v>
      </c>
      <c r="BD233" s="125">
        <f t="shared" si="324"/>
        <v>0</v>
      </c>
      <c r="BE233" s="125">
        <f t="shared" si="325"/>
        <v>0</v>
      </c>
      <c r="BF233" s="125">
        <f t="shared" si="326"/>
        <v>0</v>
      </c>
      <c r="BG233" s="125">
        <f t="shared" si="327"/>
        <v>0</v>
      </c>
      <c r="BH233" s="125">
        <f t="shared" si="328"/>
        <v>0</v>
      </c>
      <c r="BI233" s="125">
        <f t="shared" si="329"/>
        <v>0</v>
      </c>
      <c r="BJ233" s="125">
        <f t="shared" si="330"/>
        <v>0</v>
      </c>
      <c r="BK233" s="125">
        <f t="shared" si="331"/>
        <v>0</v>
      </c>
      <c r="BL233" s="125">
        <f t="shared" si="332"/>
        <v>0</v>
      </c>
      <c r="BM233" s="125">
        <f t="shared" si="333"/>
        <v>0</v>
      </c>
      <c r="BN233" s="125">
        <f t="shared" si="334"/>
        <v>0</v>
      </c>
      <c r="BO233" s="125">
        <f t="shared" si="335"/>
        <v>0</v>
      </c>
      <c r="BP233" s="125">
        <f t="shared" si="336"/>
        <v>0</v>
      </c>
      <c r="BQ233" s="125">
        <f t="shared" si="337"/>
        <v>0</v>
      </c>
      <c r="BR233" s="125">
        <f t="shared" si="338"/>
        <v>0</v>
      </c>
      <c r="BS233" s="125">
        <f t="shared" si="339"/>
        <v>0</v>
      </c>
      <c r="BT233" s="125">
        <f t="shared" si="340"/>
        <v>0</v>
      </c>
      <c r="BU233" s="125">
        <f t="shared" si="341"/>
        <v>0</v>
      </c>
      <c r="BV233" s="125">
        <f t="shared" si="342"/>
        <v>0</v>
      </c>
      <c r="BW233" s="125">
        <f t="shared" si="343"/>
        <v>0</v>
      </c>
      <c r="BX233" s="125">
        <f t="shared" si="344"/>
        <v>0</v>
      </c>
      <c r="BY233" s="125">
        <f t="shared" si="345"/>
        <v>0</v>
      </c>
      <c r="BZ233" s="125">
        <f t="shared" si="346"/>
        <v>0</v>
      </c>
      <c r="CA233" s="125">
        <f t="shared" si="347"/>
        <v>0</v>
      </c>
      <c r="CB233" s="125">
        <f t="shared" si="348"/>
        <v>0</v>
      </c>
      <c r="CC233" s="125">
        <f t="shared" si="349"/>
        <v>0</v>
      </c>
      <c r="CD233" s="125">
        <f t="shared" si="350"/>
        <v>0</v>
      </c>
      <c r="CE233" s="125">
        <f t="shared" si="351"/>
        <v>0</v>
      </c>
      <c r="CF233" s="2">
        <f>IFERROR(IF($F233="地位Ⅰ",INDEX(幹材積成長量!$I$7:$K$148,MATCH((【入力】吸収量・排出量算定シート!$H233+(【入力】吸収量・排出量算定シート!CF$17-【入力】吸収量・排出量算定シート!$CF$17)),幹材積成長量!$I$7:$I$148,0),MATCH(【入力】吸収量・排出量算定シート!$G233,幹材積成長量!$I$7:$K$7,0)),IF($F233="地位Ⅲ",INDEX(幹材積成長量!$O$7:$Q$148,MATCH((【入力】吸収量・排出量算定シート!$H233+(【入力】吸収量・排出量算定シート!CF$17-【入力】吸収量・排出量算定シート!$CF$17)),幹材積成長量!$O$7:$O$148,0),MATCH(【入力】吸収量・排出量算定シート!$G233,幹材積成長量!$O$7:$Q$7,0)),INDEX(幹材積成長量!$L$7:$N$148,MATCH((【入力】吸収量・排出量算定シート!$H233+(【入力】吸収量・排出量算定シート!CF$17-【入力】吸収量・排出量算定シート!$CF$17)),幹材積成長量!$L$7:$L$148,0),MATCH(【入力】吸収量・排出量算定シート!$G233,幹材積成長量!$L$7:$N$7,0)))),0)</f>
        <v>0</v>
      </c>
      <c r="CG233" s="2">
        <f>IFERROR(IF($F233="地位Ⅰ",INDEX(幹材積成長量!$I$7:$K$148,MATCH((【入力】吸収量・排出量算定シート!$H233+(【入力】吸収量・排出量算定シート!CG$17-【入力】吸収量・排出量算定シート!$CF$17)),幹材積成長量!$I$7:$I$148,0),MATCH(【入力】吸収量・排出量算定シート!$G233,幹材積成長量!$I$7:$K$7,0)),IF($F233="地位Ⅲ",INDEX(幹材積成長量!$O$7:$Q$148,MATCH((【入力】吸収量・排出量算定シート!$H233+(【入力】吸収量・排出量算定シート!CG$17-【入力】吸収量・排出量算定シート!$CF$17)),幹材積成長量!$O$7:$O$148,0),MATCH(【入力】吸収量・排出量算定シート!$G233,幹材積成長量!$O$7:$Q$7,0)),INDEX(幹材積成長量!$L$7:$N$148,MATCH((【入力】吸収量・排出量算定シート!$H233+(【入力】吸収量・排出量算定シート!CG$17-【入力】吸収量・排出量算定シート!$CF$17)),幹材積成長量!$L$7:$L$148,0),MATCH(【入力】吸収量・排出量算定シート!$G233,幹材積成長量!$L$7:$N$7,0)))),0)</f>
        <v>0</v>
      </c>
      <c r="CH233" s="2">
        <f>IFERROR(IF($F233="地位Ⅰ",INDEX(幹材積成長量!$I$7:$K$148,MATCH((【入力】吸収量・排出量算定シート!$H233+(【入力】吸収量・排出量算定シート!CH$17-【入力】吸収量・排出量算定シート!$CF$17)),幹材積成長量!$I$7:$I$148,0),MATCH(【入力】吸収量・排出量算定シート!$G233,幹材積成長量!$I$7:$K$7,0)),IF($F233="地位Ⅲ",INDEX(幹材積成長量!$O$7:$Q$148,MATCH((【入力】吸収量・排出量算定シート!$H233+(【入力】吸収量・排出量算定シート!CH$17-【入力】吸収量・排出量算定シート!$CF$17)),幹材積成長量!$O$7:$O$148,0),MATCH(【入力】吸収量・排出量算定シート!$G233,幹材積成長量!$O$7:$Q$7,0)),INDEX(幹材積成長量!$L$7:$N$148,MATCH((【入力】吸収量・排出量算定シート!$H233+(【入力】吸収量・排出量算定シート!CH$17-【入力】吸収量・排出量算定シート!$CF$17)),幹材積成長量!$L$7:$L$148,0),MATCH(【入力】吸収量・排出量算定シート!$G233,幹材積成長量!$L$7:$N$7,0)))),0)</f>
        <v>0</v>
      </c>
      <c r="CI233" s="2">
        <f>IFERROR(IF($F233="地位Ⅰ",INDEX(幹材積成長量!$I$7:$K$148,MATCH((【入力】吸収量・排出量算定シート!$H233+(【入力】吸収量・排出量算定シート!CI$17-【入力】吸収量・排出量算定シート!$CF$17)),幹材積成長量!$I$7:$I$148,0),MATCH(【入力】吸収量・排出量算定シート!$G233,幹材積成長量!$I$7:$K$7,0)),IF($F233="地位Ⅲ",INDEX(幹材積成長量!$O$7:$Q$148,MATCH((【入力】吸収量・排出量算定シート!$H233+(【入力】吸収量・排出量算定シート!CI$17-【入力】吸収量・排出量算定シート!$CF$17)),幹材積成長量!$O$7:$O$148,0),MATCH(【入力】吸収量・排出量算定シート!$G233,幹材積成長量!$O$7:$Q$7,0)),INDEX(幹材積成長量!$L$7:$N$148,MATCH((【入力】吸収量・排出量算定シート!$H233+(【入力】吸収量・排出量算定シート!CI$17-【入力】吸収量・排出量算定シート!$CF$17)),幹材積成長量!$L$7:$L$148,0),MATCH(【入力】吸収量・排出量算定シート!$G233,幹材積成長量!$L$7:$N$7,0)))),0)</f>
        <v>0</v>
      </c>
      <c r="CJ233" s="2">
        <f>IFERROR(IF($F233="地位Ⅰ",INDEX(幹材積成長量!$I$7:$K$148,MATCH((【入力】吸収量・排出量算定シート!$H233+(【入力】吸収量・排出量算定シート!CJ$17-【入力】吸収量・排出量算定シート!$CF$17)),幹材積成長量!$I$7:$I$148,0),MATCH(【入力】吸収量・排出量算定シート!$G233,幹材積成長量!$I$7:$K$7,0)),IF($F233="地位Ⅲ",INDEX(幹材積成長量!$O$7:$Q$148,MATCH((【入力】吸収量・排出量算定シート!$H233+(【入力】吸収量・排出量算定シート!CJ$17-【入力】吸収量・排出量算定シート!$CF$17)),幹材積成長量!$O$7:$O$148,0),MATCH(【入力】吸収量・排出量算定シート!$G233,幹材積成長量!$O$7:$Q$7,0)),INDEX(幹材積成長量!$L$7:$N$148,MATCH((【入力】吸収量・排出量算定シート!$H233+(【入力】吸収量・排出量算定シート!CJ$17-【入力】吸収量・排出量算定シート!$CF$17)),幹材積成長量!$L$7:$L$148,0),MATCH(【入力】吸収量・排出量算定シート!$G233,幹材積成長量!$L$7:$N$7,0)))),0)</f>
        <v>0</v>
      </c>
      <c r="CK233" s="2">
        <f>IFERROR(IF($F233="地位Ⅰ",INDEX(幹材積成長量!$I$7:$K$148,MATCH((【入力】吸収量・排出量算定シート!$H233+(【入力】吸収量・排出量算定シート!CK$17-【入力】吸収量・排出量算定シート!$CF$17)),幹材積成長量!$I$7:$I$148,0),MATCH(【入力】吸収量・排出量算定シート!$G233,幹材積成長量!$I$7:$K$7,0)),IF($F233="地位Ⅲ",INDEX(幹材積成長量!$O$7:$Q$148,MATCH((【入力】吸収量・排出量算定シート!$H233+(【入力】吸収量・排出量算定シート!CK$17-【入力】吸収量・排出量算定シート!$CF$17)),幹材積成長量!$O$7:$O$148,0),MATCH(【入力】吸収量・排出量算定シート!$G233,幹材積成長量!$O$7:$Q$7,0)),INDEX(幹材積成長量!$L$7:$N$148,MATCH((【入力】吸収量・排出量算定シート!$H233+(【入力】吸収量・排出量算定シート!CK$17-【入力】吸収量・排出量算定シート!$CF$17)),幹材積成長量!$L$7:$L$148,0),MATCH(【入力】吸収量・排出量算定シート!$G233,幹材積成長量!$L$7:$N$7,0)))),0)</f>
        <v>0</v>
      </c>
      <c r="CL233" s="2">
        <f>IFERROR(IF($F233="地位Ⅰ",INDEX(幹材積成長量!$I$7:$K$148,MATCH((【入力】吸収量・排出量算定シート!$H233+(【入力】吸収量・排出量算定シート!CL$17-【入力】吸収量・排出量算定シート!$CF$17)),幹材積成長量!$I$7:$I$148,0),MATCH(【入力】吸収量・排出量算定シート!$G233,幹材積成長量!$I$7:$K$7,0)),IF($F233="地位Ⅲ",INDEX(幹材積成長量!$O$7:$Q$148,MATCH((【入力】吸収量・排出量算定シート!$H233+(【入力】吸収量・排出量算定シート!CL$17-【入力】吸収量・排出量算定シート!$CF$17)),幹材積成長量!$O$7:$O$148,0),MATCH(【入力】吸収量・排出量算定シート!$G233,幹材積成長量!$O$7:$Q$7,0)),INDEX(幹材積成長量!$L$7:$N$148,MATCH((【入力】吸収量・排出量算定シート!$H233+(【入力】吸収量・排出量算定シート!CL$17-【入力】吸収量・排出量算定シート!$CF$17)),幹材積成長量!$L$7:$L$148,0),MATCH(【入力】吸収量・排出量算定シート!$G233,幹材積成長量!$L$7:$N$7,0)))),0)</f>
        <v>0</v>
      </c>
      <c r="CM233" s="2">
        <f>IFERROR(IF($F233="地位Ⅰ",INDEX(幹材積成長量!$I$7:$K$148,MATCH((【入力】吸収量・排出量算定シート!$H233+(【入力】吸収量・排出量算定シート!CM$17-【入力】吸収量・排出量算定シート!$CF$17)),幹材積成長量!$I$7:$I$148,0),MATCH(【入力】吸収量・排出量算定シート!$G233,幹材積成長量!$I$7:$K$7,0)),IF($F233="地位Ⅲ",INDEX(幹材積成長量!$O$7:$Q$148,MATCH((【入力】吸収量・排出量算定シート!$H233+(【入力】吸収量・排出量算定シート!CM$17-【入力】吸収量・排出量算定シート!$CF$17)),幹材積成長量!$O$7:$O$148,0),MATCH(【入力】吸収量・排出量算定シート!$G233,幹材積成長量!$O$7:$Q$7,0)),INDEX(幹材積成長量!$L$7:$N$148,MATCH((【入力】吸収量・排出量算定シート!$H233+(【入力】吸収量・排出量算定シート!CM$17-【入力】吸収量・排出量算定シート!$CF$17)),幹材積成長量!$L$7:$L$148,0),MATCH(【入力】吸収量・排出量算定シート!$G233,幹材積成長量!$L$7:$N$7,0)))),0)</f>
        <v>0</v>
      </c>
      <c r="CN233" s="2">
        <f>IFERROR(IF($F233="地位Ⅰ",INDEX(幹材積成長量!$I$7:$K$148,MATCH((【入力】吸収量・排出量算定シート!$H233+(【入力】吸収量・排出量算定シート!CN$17-【入力】吸収量・排出量算定シート!$CF$17)),幹材積成長量!$I$7:$I$148,0),MATCH(【入力】吸収量・排出量算定シート!$G233,幹材積成長量!$I$7:$K$7,0)),IF($F233="地位Ⅲ",INDEX(幹材積成長量!$O$7:$Q$148,MATCH((【入力】吸収量・排出量算定シート!$H233+(【入力】吸収量・排出量算定シート!CN$17-【入力】吸収量・排出量算定シート!$CF$17)),幹材積成長量!$O$7:$O$148,0),MATCH(【入力】吸収量・排出量算定シート!$G233,幹材積成長量!$O$7:$Q$7,0)),INDEX(幹材積成長量!$L$7:$N$148,MATCH((【入力】吸収量・排出量算定シート!$H233+(【入力】吸収量・排出量算定シート!CN$17-【入力】吸収量・排出量算定シート!$CF$17)),幹材積成長量!$L$7:$L$148,0),MATCH(【入力】吸収量・排出量算定シート!$G233,幹材積成長量!$L$7:$N$7,0)))),0)</f>
        <v>0</v>
      </c>
      <c r="CO233" s="2">
        <f>IFERROR(IF($F233="地位Ⅰ",INDEX(幹材積成長量!$I$7:$K$148,MATCH((【入力】吸収量・排出量算定シート!$H233+(【入力】吸収量・排出量算定シート!CO$17-【入力】吸収量・排出量算定シート!$CF$17)),幹材積成長量!$I$7:$I$148,0),MATCH(【入力】吸収量・排出量算定シート!$G233,幹材積成長量!$I$7:$K$7,0)),IF($F233="地位Ⅲ",INDEX(幹材積成長量!$O$7:$Q$148,MATCH((【入力】吸収量・排出量算定シート!$H233+(【入力】吸収量・排出量算定シート!CO$17-【入力】吸収量・排出量算定シート!$CF$17)),幹材積成長量!$O$7:$O$148,0),MATCH(【入力】吸収量・排出量算定シート!$G233,幹材積成長量!$O$7:$Q$7,0)),INDEX(幹材積成長量!$L$7:$N$148,MATCH((【入力】吸収量・排出量算定シート!$H233+(【入力】吸収量・排出量算定シート!CO$17-【入力】吸収量・排出量算定シート!$CF$17)),幹材積成長量!$L$7:$L$148,0),MATCH(【入力】吸収量・排出量算定シート!$G233,幹材積成長量!$L$7:$N$7,0)))),0)</f>
        <v>0</v>
      </c>
      <c r="CP233" s="2">
        <f>IFERROR(IF($F233="地位Ⅰ",INDEX(幹材積成長量!$I$7:$K$148,MATCH((【入力】吸収量・排出量算定シート!$H233+(【入力】吸収量・排出量算定シート!CP$17-【入力】吸収量・排出量算定シート!$CF$17)),幹材積成長量!$I$7:$I$148,0),MATCH(【入力】吸収量・排出量算定シート!$G233,幹材積成長量!$I$7:$K$7,0)),IF($F233="地位Ⅲ",INDEX(幹材積成長量!$O$7:$Q$148,MATCH((【入力】吸収量・排出量算定シート!$H233+(【入力】吸収量・排出量算定シート!CP$17-【入力】吸収量・排出量算定シート!$CF$17)),幹材積成長量!$O$7:$O$148,0),MATCH(【入力】吸収量・排出量算定シート!$G233,幹材積成長量!$O$7:$Q$7,0)),INDEX(幹材積成長量!$L$7:$N$148,MATCH((【入力】吸収量・排出量算定シート!$H233+(【入力】吸収量・排出量算定シート!CP$17-【入力】吸収量・排出量算定シート!$CF$17)),幹材積成長量!$L$7:$L$148,0),MATCH(【入力】吸収量・排出量算定シート!$G233,幹材積成長量!$L$7:$N$7,0)))),0)</f>
        <v>0</v>
      </c>
      <c r="CQ233" s="2">
        <f>IFERROR(IF($F233="地位Ⅰ",INDEX(幹材積成長量!$I$7:$K$148,MATCH((【入力】吸収量・排出量算定シート!$H233+(【入力】吸収量・排出量算定シート!CQ$17-【入力】吸収量・排出量算定シート!$CF$17)),幹材積成長量!$I$7:$I$148,0),MATCH(【入力】吸収量・排出量算定シート!$G233,幹材積成長量!$I$7:$K$7,0)),IF($F233="地位Ⅲ",INDEX(幹材積成長量!$O$7:$Q$148,MATCH((【入力】吸収量・排出量算定シート!$H233+(【入力】吸収量・排出量算定シート!CQ$17-【入力】吸収量・排出量算定シート!$CF$17)),幹材積成長量!$O$7:$O$148,0),MATCH(【入力】吸収量・排出量算定シート!$G233,幹材積成長量!$O$7:$Q$7,0)),INDEX(幹材積成長量!$L$7:$N$148,MATCH((【入力】吸収量・排出量算定シート!$H233+(【入力】吸収量・排出量算定シート!CQ$17-【入力】吸収量・排出量算定シート!$CF$17)),幹材積成長量!$L$7:$L$148,0),MATCH(【入力】吸収量・排出量算定シート!$G233,幹材積成長量!$L$7:$N$7,0)))),0)</f>
        <v>0</v>
      </c>
      <c r="CR233" s="2">
        <f>IFERROR(IF($F233="地位Ⅰ",INDEX(幹材積成長量!$I$7:$K$148,MATCH((【入力】吸収量・排出量算定シート!$H233+(【入力】吸収量・排出量算定シート!CR$17-【入力】吸収量・排出量算定シート!$CF$17)),幹材積成長量!$I$7:$I$148,0),MATCH(【入力】吸収量・排出量算定シート!$G233,幹材積成長量!$I$7:$K$7,0)),IF($F233="地位Ⅲ",INDEX(幹材積成長量!$O$7:$Q$148,MATCH((【入力】吸収量・排出量算定シート!$H233+(【入力】吸収量・排出量算定シート!CR$17-【入力】吸収量・排出量算定シート!$CF$17)),幹材積成長量!$O$7:$O$148,0),MATCH(【入力】吸収量・排出量算定シート!$G233,幹材積成長量!$O$7:$Q$7,0)),INDEX(幹材積成長量!$L$7:$N$148,MATCH((【入力】吸収量・排出量算定シート!$H233+(【入力】吸収量・排出量算定シート!CR$17-【入力】吸収量・排出量算定シート!$CF$17)),幹材積成長量!$L$7:$L$148,0),MATCH(【入力】吸収量・排出量算定シート!$G233,幹材積成長量!$L$7:$N$7,0)))),0)</f>
        <v>0</v>
      </c>
      <c r="CS233" s="2">
        <f>IFERROR(IF($F233="地位Ⅰ",INDEX(幹材積成長量!$I$7:$K$148,MATCH((【入力】吸収量・排出量算定シート!$H233+(【入力】吸収量・排出量算定シート!CS$17-【入力】吸収量・排出量算定シート!$CF$17)),幹材積成長量!$I$7:$I$148,0),MATCH(【入力】吸収量・排出量算定シート!$G233,幹材積成長量!$I$7:$K$7,0)),IF($F233="地位Ⅲ",INDEX(幹材積成長量!$O$7:$Q$148,MATCH((【入力】吸収量・排出量算定シート!$H233+(【入力】吸収量・排出量算定シート!CS$17-【入力】吸収量・排出量算定シート!$CF$17)),幹材積成長量!$O$7:$O$148,0),MATCH(【入力】吸収量・排出量算定シート!$G233,幹材積成長量!$O$7:$Q$7,0)),INDEX(幹材積成長量!$L$7:$N$148,MATCH((【入力】吸収量・排出量算定シート!$H233+(【入力】吸収量・排出量算定シート!CS$17-【入力】吸収量・排出量算定シート!$CF$17)),幹材積成長量!$L$7:$L$148,0),MATCH(【入力】吸収量・排出量算定シート!$G233,幹材積成長量!$L$7:$N$7,0)))),0)</f>
        <v>0</v>
      </c>
      <c r="CT233" s="2">
        <f>IFERROR(IF($F233="地位Ⅰ",INDEX(幹材積成長量!$I$7:$K$148,MATCH((【入力】吸収量・排出量算定シート!$H233+(【入力】吸収量・排出量算定シート!CT$17-【入力】吸収量・排出量算定シート!$CF$17)),幹材積成長量!$I$7:$I$148,0),MATCH(【入力】吸収量・排出量算定シート!$G233,幹材積成長量!$I$7:$K$7,0)),IF($F233="地位Ⅲ",INDEX(幹材積成長量!$O$7:$Q$148,MATCH((【入力】吸収量・排出量算定シート!$H233+(【入力】吸収量・排出量算定シート!CT$17-【入力】吸収量・排出量算定シート!$CF$17)),幹材積成長量!$O$7:$O$148,0),MATCH(【入力】吸収量・排出量算定シート!$G233,幹材積成長量!$O$7:$Q$7,0)),INDEX(幹材積成長量!$L$7:$N$148,MATCH((【入力】吸収量・排出量算定シート!$H233+(【入力】吸収量・排出量算定シート!CT$17-【入力】吸収量・排出量算定シート!$CF$17)),幹材積成長量!$L$7:$L$148,0),MATCH(【入力】吸収量・排出量算定シート!$G233,幹材積成長量!$L$7:$N$7,0)))),0)</f>
        <v>0</v>
      </c>
      <c r="CU233" s="2">
        <f>IFERROR(IF($F233="地位Ⅰ",INDEX(幹材積成長量!$I$7:$K$148,MATCH((【入力】吸収量・排出量算定シート!$H233+(【入力】吸収量・排出量算定シート!CU$17-【入力】吸収量・排出量算定シート!$CF$17)),幹材積成長量!$I$7:$I$148,0),MATCH(【入力】吸収量・排出量算定シート!$G233,幹材積成長量!$I$7:$K$7,0)),IF($F233="地位Ⅲ",INDEX(幹材積成長量!$O$7:$Q$148,MATCH((【入力】吸収量・排出量算定シート!$H233+(【入力】吸収量・排出量算定シート!CU$17-【入力】吸収量・排出量算定シート!$CF$17)),幹材積成長量!$O$7:$O$148,0),MATCH(【入力】吸収量・排出量算定シート!$G233,幹材積成長量!$O$7:$Q$7,0)),INDEX(幹材積成長量!$L$7:$N$148,MATCH((【入力】吸収量・排出量算定シート!$H233+(【入力】吸収量・排出量算定シート!CU$17-【入力】吸収量・排出量算定シート!$CF$17)),幹材積成長量!$L$7:$L$148,0),MATCH(【入力】吸収量・排出量算定シート!$G233,幹材積成長量!$L$7:$N$7,0)))),0)</f>
        <v>0</v>
      </c>
      <c r="CV233" s="2">
        <f>IFERROR(IF($F233="地位Ⅰ",INDEX(幹材積成長量!$I$7:$K$148,MATCH((【入力】吸収量・排出量算定シート!$H233+(【入力】吸収量・排出量算定シート!CV$17-【入力】吸収量・排出量算定シート!$CF$17)),幹材積成長量!$I$7:$I$148,0),MATCH(【入力】吸収量・排出量算定シート!$G233,幹材積成長量!$I$7:$K$7,0)),IF($F233="地位Ⅲ",INDEX(幹材積成長量!$O$7:$Q$148,MATCH((【入力】吸収量・排出量算定シート!$H233+(【入力】吸収量・排出量算定シート!CV$17-【入力】吸収量・排出量算定シート!$CF$17)),幹材積成長量!$O$7:$O$148,0),MATCH(【入力】吸収量・排出量算定シート!$G233,幹材積成長量!$O$7:$Q$7,0)),INDEX(幹材積成長量!$L$7:$N$148,MATCH((【入力】吸収量・排出量算定シート!$H233+(【入力】吸収量・排出量算定シート!CV$17-【入力】吸収量・排出量算定シート!$CF$17)),幹材積成長量!$L$7:$L$148,0),MATCH(【入力】吸収量・排出量算定シート!$G233,幹材積成長量!$L$7:$N$7,0)))),0)</f>
        <v>0</v>
      </c>
      <c r="CW233" s="2">
        <f t="shared" si="352"/>
        <v>0</v>
      </c>
      <c r="CX233" s="2">
        <f t="shared" si="353"/>
        <v>0</v>
      </c>
      <c r="CY233" s="2">
        <f t="shared" si="354"/>
        <v>0</v>
      </c>
      <c r="CZ233" s="2">
        <f t="shared" si="355"/>
        <v>0</v>
      </c>
      <c r="DA233" s="2">
        <f t="shared" si="356"/>
        <v>0</v>
      </c>
      <c r="DB233" s="2">
        <f t="shared" si="357"/>
        <v>0</v>
      </c>
      <c r="DC233" s="2">
        <f t="shared" si="358"/>
        <v>0</v>
      </c>
      <c r="DD233" s="2">
        <f t="shared" si="359"/>
        <v>0</v>
      </c>
      <c r="DE233" s="2">
        <f t="shared" si="360"/>
        <v>0</v>
      </c>
      <c r="DF233" s="2">
        <f t="shared" si="361"/>
        <v>0</v>
      </c>
      <c r="DG233" s="2">
        <f t="shared" si="362"/>
        <v>0</v>
      </c>
      <c r="DH233" s="2">
        <f t="shared" si="363"/>
        <v>0</v>
      </c>
      <c r="DI233" s="2">
        <f t="shared" si="364"/>
        <v>0</v>
      </c>
      <c r="DJ233" s="2">
        <f t="shared" si="365"/>
        <v>0</v>
      </c>
      <c r="DK233" s="2">
        <f t="shared" si="366"/>
        <v>0</v>
      </c>
      <c r="DL233" s="2">
        <f t="shared" si="367"/>
        <v>0</v>
      </c>
      <c r="DM233" s="2">
        <f t="shared" si="368"/>
        <v>0</v>
      </c>
      <c r="DN233" s="187">
        <f>IFERROR(IF($F233="地位Ⅰ",INDEX(幹材積成長量!$AE$7:$AG$14,8,MATCH(【入力】吸収量・排出量算定シート!$G233,幹材積成長量!$AE$7:$AG$7,0)),IF($F233="地位Ⅲ",INDEX(幹材積成長量!$AK$7:$AM$14,8,MATCH(【入力】吸収量・排出量算定シート!$G233,幹材積成長量!$AK$7:$AM$7,0)),INDEX(幹材積成長量!$AH$7:$AJ$14,8,MATCH(【入力】吸収量・排出量算定シート!$G233,幹材積成長量!$AH$7:$AJ$7,0)))),0)</f>
        <v>0</v>
      </c>
      <c r="DO233" s="187">
        <f>IFERROR(IF($F233="地位Ⅰ",INDEX(幹材積成長量!$AE$7:$AG$14,8,MATCH(【入力】吸収量・排出量算定シート!$G233,幹材積成長量!$AE$7:$AG$7,0)),IF($F233="地位Ⅲ",INDEX(幹材積成長量!$AK$7:$AM$14,8,MATCH(【入力】吸収量・排出量算定シート!$G233,幹材積成長量!$AK$7:$AM$7,0)),INDEX(幹材積成長量!$AH$7:$AJ$14,8,MATCH(【入力】吸収量・排出量算定シート!$G233,幹材積成長量!$AH$7:$AJ$7,0)))),0)</f>
        <v>0</v>
      </c>
      <c r="DP233" s="187">
        <f>IFERROR(IF($F233="地位Ⅰ",INDEX(幹材積成長量!$AE$7:$AG$14,8,MATCH(【入力】吸収量・排出量算定シート!$G233,幹材積成長量!$AE$7:$AG$7,0)),IF($F233="地位Ⅲ",INDEX(幹材積成長量!$AK$7:$AM$14,8,MATCH(【入力】吸収量・排出量算定シート!$G233,幹材積成長量!$AK$7:$AM$7,0)),INDEX(幹材積成長量!$AH$7:$AJ$14,8,MATCH(【入力】吸収量・排出量算定シート!$G233,幹材積成長量!$AH$7:$AJ$7,0)))),0)</f>
        <v>0</v>
      </c>
      <c r="DQ233" s="187">
        <f>IFERROR(IF($F233="地位Ⅰ",INDEX(幹材積成長量!$AE$7:$AG$14,8,MATCH(【入力】吸収量・排出量算定シート!$G233,幹材積成長量!$AE$7:$AG$7,0)),IF($F233="地位Ⅲ",INDEX(幹材積成長量!$AK$7:$AM$14,8,MATCH(【入力】吸収量・排出量算定シート!$G233,幹材積成長量!$AK$7:$AM$7,0)),INDEX(幹材積成長量!$AH$7:$AJ$14,8,MATCH(【入力】吸収量・排出量算定シート!$G233,幹材積成長量!$AH$7:$AJ$7,0)))),0)</f>
        <v>0</v>
      </c>
      <c r="DR233" s="187">
        <f>IFERROR(IF($F233="地位Ⅰ",INDEX(幹材積成長量!$AE$7:$AG$14,8,MATCH(【入力】吸収量・排出量算定シート!$G233,幹材積成長量!$AE$7:$AG$7,0)),IF($F233="地位Ⅲ",INDEX(幹材積成長量!$AK$7:$AM$14,8,MATCH(【入力】吸収量・排出量算定シート!$G233,幹材積成長量!$AK$7:$AM$7,0)),INDEX(幹材積成長量!$AH$7:$AJ$14,8,MATCH(【入力】吸収量・排出量算定シート!$G233,幹材積成長量!$AH$7:$AJ$7,0)))),0)</f>
        <v>0</v>
      </c>
      <c r="DS233" s="187">
        <f>IFERROR(IF($F233="地位Ⅰ",INDEX(幹材積成長量!$AE$7:$AG$14,8,MATCH(【入力】吸収量・排出量算定シート!$G233,幹材積成長量!$AE$7:$AG$7,0)),IF($F233="地位Ⅲ",INDEX(幹材積成長量!$AK$7:$AM$14,8,MATCH(【入力】吸収量・排出量算定シート!$G233,幹材積成長量!$AK$7:$AM$7,0)),INDEX(幹材積成長量!$AH$7:$AJ$14,8,MATCH(【入力】吸収量・排出量算定シート!$G233,幹材積成長量!$AH$7:$AJ$7,0)))),0)</f>
        <v>0</v>
      </c>
      <c r="DT233" s="187">
        <f>IFERROR(IF($F233="地位Ⅰ",INDEX(幹材積成長量!$AE$7:$AG$14,8,MATCH(【入力】吸収量・排出量算定シート!$G233,幹材積成長量!$AE$7:$AG$7,0)),IF($F233="地位Ⅲ",INDEX(幹材積成長量!$AK$7:$AM$14,8,MATCH(【入力】吸収量・排出量算定シート!$G233,幹材積成長量!$AK$7:$AM$7,0)),INDEX(幹材積成長量!$AH$7:$AJ$14,8,MATCH(【入力】吸収量・排出量算定シート!$G233,幹材積成長量!$AH$7:$AJ$7,0)))),0)</f>
        <v>0</v>
      </c>
      <c r="DU233" s="187">
        <f>IFERROR(IF($F233="地位Ⅰ",INDEX(幹材積成長量!$AE$7:$AG$14,8,MATCH(【入力】吸収量・排出量算定シート!$G233,幹材積成長量!$AE$7:$AG$7,0)),IF($F233="地位Ⅲ",INDEX(幹材積成長量!$AK$7:$AM$14,8,MATCH(【入力】吸収量・排出量算定シート!$G233,幹材積成長量!$AK$7:$AM$7,0)),INDEX(幹材積成長量!$AH$7:$AJ$14,8,MATCH(【入力】吸収量・排出量算定シート!$G233,幹材積成長量!$AH$7:$AJ$7,0)))),0)</f>
        <v>0</v>
      </c>
      <c r="DV233" s="187">
        <f>IFERROR(IF($F233="地位Ⅰ",INDEX(幹材積成長量!$AE$7:$AG$14,8,MATCH(【入力】吸収量・排出量算定シート!$G233,幹材積成長量!$AE$7:$AG$7,0)),IF($F233="地位Ⅲ",INDEX(幹材積成長量!$AK$7:$AM$14,8,MATCH(【入力】吸収量・排出量算定シート!$G233,幹材積成長量!$AK$7:$AM$7,0)),INDEX(幹材積成長量!$AH$7:$AJ$14,8,MATCH(【入力】吸収量・排出量算定シート!$G233,幹材積成長量!$AH$7:$AJ$7,0)))),0)</f>
        <v>0</v>
      </c>
      <c r="DW233" s="187">
        <f>IFERROR(IF($F233="地位Ⅰ",INDEX(幹材積成長量!$AE$7:$AG$14,8,MATCH(【入力】吸収量・排出量算定シート!$G233,幹材積成長量!$AE$7:$AG$7,0)),IF($F233="地位Ⅲ",INDEX(幹材積成長量!$AK$7:$AM$14,8,MATCH(【入力】吸収量・排出量算定シート!$G233,幹材積成長量!$AK$7:$AM$7,0)),INDEX(幹材積成長量!$AH$7:$AJ$14,8,MATCH(【入力】吸収量・排出量算定シート!$G233,幹材積成長量!$AH$7:$AJ$7,0)))),0)</f>
        <v>0</v>
      </c>
      <c r="DX233" s="187">
        <f>IFERROR(IF($F233="地位Ⅰ",INDEX(幹材積成長量!$AE$7:$AG$14,8,MATCH(【入力】吸収量・排出量算定シート!$G233,幹材積成長量!$AE$7:$AG$7,0)),IF($F233="地位Ⅲ",INDEX(幹材積成長量!$AK$7:$AM$14,8,MATCH(【入力】吸収量・排出量算定シート!$G233,幹材積成長量!$AK$7:$AM$7,0)),INDEX(幹材積成長量!$AH$7:$AJ$14,8,MATCH(【入力】吸収量・排出量算定シート!$G233,幹材積成長量!$AH$7:$AJ$7,0)))),0)</f>
        <v>0</v>
      </c>
      <c r="DY233" s="187">
        <f>IFERROR(IF($F233="地位Ⅰ",INDEX(幹材積成長量!$AE$7:$AG$14,8,MATCH(【入力】吸収量・排出量算定シート!$G233,幹材積成長量!$AE$7:$AG$7,0)),IF($F233="地位Ⅲ",INDEX(幹材積成長量!$AK$7:$AM$14,8,MATCH(【入力】吸収量・排出量算定シート!$G233,幹材積成長量!$AK$7:$AM$7,0)),INDEX(幹材積成長量!$AH$7:$AJ$14,8,MATCH(【入力】吸収量・排出量算定シート!$G233,幹材積成長量!$AH$7:$AJ$7,0)))),0)</f>
        <v>0</v>
      </c>
      <c r="DZ233" s="187">
        <f>IFERROR(IF($F233="地位Ⅰ",INDEX(幹材積成長量!$AE$7:$AG$14,8,MATCH(【入力】吸収量・排出量算定シート!$G233,幹材積成長量!$AE$7:$AG$7,0)),IF($F233="地位Ⅲ",INDEX(幹材積成長量!$AK$7:$AM$14,8,MATCH(【入力】吸収量・排出量算定シート!$G233,幹材積成長量!$AK$7:$AM$7,0)),INDEX(幹材積成長量!$AH$7:$AJ$14,8,MATCH(【入力】吸収量・排出量算定シート!$G233,幹材積成長量!$AH$7:$AJ$7,0)))),0)</f>
        <v>0</v>
      </c>
      <c r="EA233" s="187">
        <f>IFERROR(IF($F233="地位Ⅰ",INDEX(幹材積成長量!$AE$7:$AG$14,8,MATCH(【入力】吸収量・排出量算定シート!$G233,幹材積成長量!$AE$7:$AG$7,0)),IF($F233="地位Ⅲ",INDEX(幹材積成長量!$AK$7:$AM$14,8,MATCH(【入力】吸収量・排出量算定シート!$G233,幹材積成長量!$AK$7:$AM$7,0)),INDEX(幹材積成長量!$AH$7:$AJ$14,8,MATCH(【入力】吸収量・排出量算定シート!$G233,幹材積成長量!$AH$7:$AJ$7,0)))),0)</f>
        <v>0</v>
      </c>
      <c r="EB233" s="187">
        <f>IFERROR(IF($F233="地位Ⅰ",INDEX(幹材積成長量!$AE$7:$AG$14,8,MATCH(【入力】吸収量・排出量算定シート!$G233,幹材積成長量!$AE$7:$AG$7,0)),IF($F233="地位Ⅲ",INDEX(幹材積成長量!$AK$7:$AM$14,8,MATCH(【入力】吸収量・排出量算定シート!$G233,幹材積成長量!$AK$7:$AM$7,0)),INDEX(幹材積成長量!$AH$7:$AJ$14,8,MATCH(【入力】吸収量・排出量算定シート!$G233,幹材積成長量!$AH$7:$AJ$7,0)))),0)</f>
        <v>0</v>
      </c>
      <c r="EC233" s="187">
        <f>IFERROR(IF($F233="地位Ⅰ",INDEX(幹材積成長量!$AE$7:$AG$14,8,MATCH(【入力】吸収量・排出量算定シート!$G233,幹材積成長量!$AE$7:$AG$7,0)),IF($F233="地位Ⅲ",INDEX(幹材積成長量!$AK$7:$AM$14,8,MATCH(【入力】吸収量・排出量算定シート!$G233,幹材積成長量!$AK$7:$AM$7,0)),INDEX(幹材積成長量!$AH$7:$AJ$14,8,MATCH(【入力】吸収量・排出量算定シート!$G233,幹材積成長量!$AH$7:$AJ$7,0)))),0)</f>
        <v>0</v>
      </c>
      <c r="ED233" s="186">
        <f t="shared" si="369"/>
        <v>0</v>
      </c>
      <c r="EE233" s="186">
        <f t="shared" si="370"/>
        <v>0</v>
      </c>
      <c r="EF233" s="186">
        <f t="shared" si="371"/>
        <v>0</v>
      </c>
      <c r="EG233" s="186">
        <f t="shared" si="372"/>
        <v>0</v>
      </c>
      <c r="EH233" s="186">
        <f t="shared" si="373"/>
        <v>0</v>
      </c>
      <c r="EI233" s="186">
        <f t="shared" si="374"/>
        <v>0</v>
      </c>
      <c r="EJ233" s="186">
        <f t="shared" si="375"/>
        <v>0</v>
      </c>
      <c r="EK233" s="186">
        <f t="shared" si="376"/>
        <v>0</v>
      </c>
      <c r="EL233" s="186">
        <f t="shared" si="377"/>
        <v>0</v>
      </c>
      <c r="EM233" s="186">
        <f t="shared" si="378"/>
        <v>0</v>
      </c>
      <c r="EN233" s="186">
        <f t="shared" si="379"/>
        <v>0</v>
      </c>
      <c r="EO233" s="186">
        <f t="shared" si="380"/>
        <v>0</v>
      </c>
      <c r="EP233" s="186">
        <f t="shared" si="381"/>
        <v>0</v>
      </c>
      <c r="EQ233" s="186">
        <f t="shared" si="382"/>
        <v>0</v>
      </c>
      <c r="ER233" s="186">
        <f t="shared" si="383"/>
        <v>0</v>
      </c>
      <c r="ES233" s="186">
        <f t="shared" si="384"/>
        <v>0</v>
      </c>
      <c r="ET233" s="186">
        <f t="shared" si="385"/>
        <v>0</v>
      </c>
    </row>
    <row r="234" spans="2:150" x14ac:dyDescent="0.3">
      <c r="B234" s="3"/>
      <c r="C234" s="3"/>
      <c r="D234" s="3"/>
      <c r="E234" s="3"/>
      <c r="G234" s="217"/>
      <c r="J234" s="3"/>
      <c r="M234" s="187">
        <f>IFERROR(IF($F234="地位Ⅰ",INDEX(幹材積成長量!$S$7:$U$148,MATCH(【入力】吸収量・排出量算定シート!$H234+(M$17-$M$17),幹材積成長量!$S$7:$S$148,0),MATCH($G234,幹材積成長量!$S$7:$U$7,0)),IF($F234="地位Ⅲ",INDEX(幹材積成長量!$Y$7:$AA$148,MATCH(【入力】吸収量・排出量算定シート!$H234+(M$17-$M$17),幹材積成長量!$Y$7:$Y$148,0),MATCH($G234,幹材積成長量!$Y$7:$AA$7,0)),INDEX(幹材積成長量!$V$7:$X$148,MATCH(【入力】吸収量・排出量算定シート!$H234+(M$17-$M$17),幹材積成長量!$V$7:$V$148,0),MATCH($G234,幹材積成長量!$V$7:$X$7,0)))),0)</f>
        <v>0</v>
      </c>
      <c r="N234" s="187">
        <f>IFERROR(IF($F234="地位Ⅰ",INDEX(幹材積成長量!$S$7:$U$148,MATCH(【入力】吸収量・排出量算定シート!$H234+(N$17-$M$17),幹材積成長量!$S$7:$S$148,0),MATCH($G234,幹材積成長量!$S$7:$U$7,0)),IF($F234="地位Ⅲ",INDEX(幹材積成長量!$Y$7:$AA$148,MATCH(【入力】吸収量・排出量算定シート!$H234+(N$17-$M$17),幹材積成長量!$Y$7:$Y$148,0),MATCH($G234,幹材積成長量!$Y$7:$AA$7,0)),INDEX(幹材積成長量!$V$7:$X$148,MATCH(【入力】吸収量・排出量算定シート!$H234+(N$17-$M$17),幹材積成長量!$V$7:$V$148,0),MATCH($G234,幹材積成長量!$V$7:$X$7,0)))),0)</f>
        <v>0</v>
      </c>
      <c r="O234" s="187">
        <f>IFERROR(IF($F234="地位Ⅰ",INDEX(幹材積成長量!$S$7:$U$148,MATCH(【入力】吸収量・排出量算定シート!$H234+(O$17-$M$17),幹材積成長量!$S$7:$S$148,0),MATCH($G234,幹材積成長量!$S$7:$U$7,0)),IF($F234="地位Ⅲ",INDEX(幹材積成長量!$Y$7:$AA$148,MATCH(【入力】吸収量・排出量算定シート!$H234+(O$17-$M$17),幹材積成長量!$Y$7:$Y$148,0),MATCH($G234,幹材積成長量!$Y$7:$AA$7,0)),INDEX(幹材積成長量!$V$7:$X$148,MATCH(【入力】吸収量・排出量算定シート!$H234+(O$17-$M$17),幹材積成長量!$V$7:$V$148,0),MATCH($G234,幹材積成長量!$V$7:$X$7,0)))),0)</f>
        <v>0</v>
      </c>
      <c r="P234" s="187">
        <f>IFERROR(IF($F234="地位Ⅰ",INDEX(幹材積成長量!$S$7:$U$148,MATCH(【入力】吸収量・排出量算定シート!$H234+(P$17-$M$17),幹材積成長量!$S$7:$S$148,0),MATCH($G234,幹材積成長量!$S$7:$U$7,0)),IF($F234="地位Ⅲ",INDEX(幹材積成長量!$Y$7:$AA$148,MATCH(【入力】吸収量・排出量算定シート!$H234+(P$17-$M$17),幹材積成長量!$Y$7:$Y$148,0),MATCH($G234,幹材積成長量!$Y$7:$AA$7,0)),INDEX(幹材積成長量!$V$7:$X$148,MATCH(【入力】吸収量・排出量算定シート!$H234+(P$17-$M$17),幹材積成長量!$V$7:$V$148,0),MATCH($G234,幹材積成長量!$V$7:$X$7,0)))),0)</f>
        <v>0</v>
      </c>
      <c r="Q234" s="187">
        <f>IFERROR(IF($F234="地位Ⅰ",INDEX(幹材積成長量!$S$7:$U$148,MATCH(【入力】吸収量・排出量算定シート!$H234+(Q$17-$M$17),幹材積成長量!$S$7:$S$148,0),MATCH($G234,幹材積成長量!$S$7:$U$7,0)),IF($F234="地位Ⅲ",INDEX(幹材積成長量!$Y$7:$AA$148,MATCH(【入力】吸収量・排出量算定シート!$H234+(Q$17-$M$17),幹材積成長量!$Y$7:$Y$148,0),MATCH($G234,幹材積成長量!$Y$7:$AA$7,0)),INDEX(幹材積成長量!$V$7:$X$148,MATCH(【入力】吸収量・排出量算定シート!$H234+(Q$17-$M$17),幹材積成長量!$V$7:$V$148,0),MATCH($G234,幹材積成長量!$V$7:$X$7,0)))),0)</f>
        <v>0</v>
      </c>
      <c r="R234" s="187">
        <f>IFERROR(IF($F234="地位Ⅰ",INDEX(幹材積成長量!$S$7:$U$148,MATCH(【入力】吸収量・排出量算定シート!$H234+(R$17-$M$17),幹材積成長量!$S$7:$S$148,0),MATCH($G234,幹材積成長量!$S$7:$U$7,0)),IF($F234="地位Ⅲ",INDEX(幹材積成長量!$Y$7:$AA$148,MATCH(【入力】吸収量・排出量算定シート!$H234+(R$17-$M$17),幹材積成長量!$Y$7:$Y$148,0),MATCH($G234,幹材積成長量!$Y$7:$AA$7,0)),INDEX(幹材積成長量!$V$7:$X$148,MATCH(【入力】吸収量・排出量算定シート!$H234+(R$17-$M$17),幹材積成長量!$V$7:$V$148,0),MATCH($G234,幹材積成長量!$V$7:$X$7,0)))),0)</f>
        <v>0</v>
      </c>
      <c r="S234" s="187">
        <f>IFERROR(IF($F234="地位Ⅰ",INDEX(幹材積成長量!$S$7:$U$148,MATCH(【入力】吸収量・排出量算定シート!$H234+(S$17-$M$17),幹材積成長量!$S$7:$S$148,0),MATCH($G234,幹材積成長量!$S$7:$U$7,0)),IF($F234="地位Ⅲ",INDEX(幹材積成長量!$Y$7:$AA$148,MATCH(【入力】吸収量・排出量算定シート!$H234+(S$17-$M$17),幹材積成長量!$Y$7:$Y$148,0),MATCH($G234,幹材積成長量!$Y$7:$AA$7,0)),INDEX(幹材積成長量!$V$7:$X$148,MATCH(【入力】吸収量・排出量算定シート!$H234+(S$17-$M$17),幹材積成長量!$V$7:$V$148,0),MATCH($G234,幹材積成長量!$V$7:$X$7,0)))),0)</f>
        <v>0</v>
      </c>
      <c r="T234" s="187">
        <f>IFERROR(IF($F234="地位Ⅰ",INDEX(幹材積成長量!$S$7:$U$148,MATCH(【入力】吸収量・排出量算定シート!$H234+(T$17-$M$17),幹材積成長量!$S$7:$S$148,0),MATCH($G234,幹材積成長量!$S$7:$U$7,0)),IF($F234="地位Ⅲ",INDEX(幹材積成長量!$Y$7:$AA$148,MATCH(【入力】吸収量・排出量算定シート!$H234+(T$17-$M$17),幹材積成長量!$Y$7:$Y$148,0),MATCH($G234,幹材積成長量!$Y$7:$AA$7,0)),INDEX(幹材積成長量!$V$7:$X$148,MATCH(【入力】吸収量・排出量算定シート!$H234+(T$17-$M$17),幹材積成長量!$V$7:$V$148,0),MATCH($G234,幹材積成長量!$V$7:$X$7,0)))),0)</f>
        <v>0</v>
      </c>
      <c r="U234" s="187">
        <f>IFERROR(IF($F234="地位Ⅰ",INDEX(幹材積成長量!$S$7:$U$148,MATCH(【入力】吸収量・排出量算定シート!$H234+(U$17-$M$17),幹材積成長量!$S$7:$S$148,0),MATCH($G234,幹材積成長量!$S$7:$U$7,0)),IF($F234="地位Ⅲ",INDEX(幹材積成長量!$Y$7:$AA$148,MATCH(【入力】吸収量・排出量算定シート!$H234+(U$17-$M$17),幹材積成長量!$Y$7:$Y$148,0),MATCH($G234,幹材積成長量!$Y$7:$AA$7,0)),INDEX(幹材積成長量!$V$7:$X$148,MATCH(【入力】吸収量・排出量算定シート!$H234+(U$17-$M$17),幹材積成長量!$V$7:$V$148,0),MATCH($G234,幹材積成長量!$V$7:$X$7,0)))),0)</f>
        <v>0</v>
      </c>
      <c r="V234" s="187">
        <f>IFERROR(IF($F234="地位Ⅰ",INDEX(幹材積成長量!$S$7:$U$148,MATCH(【入力】吸収量・排出量算定シート!$H234+(V$17-$M$17),幹材積成長量!$S$7:$S$148,0),MATCH($G234,幹材積成長量!$S$7:$U$7,0)),IF($F234="地位Ⅲ",INDEX(幹材積成長量!$Y$7:$AA$148,MATCH(【入力】吸収量・排出量算定シート!$H234+(V$17-$M$17),幹材積成長量!$Y$7:$Y$148,0),MATCH($G234,幹材積成長量!$Y$7:$AA$7,0)),INDEX(幹材積成長量!$V$7:$X$148,MATCH(【入力】吸収量・排出量算定シート!$H234+(V$17-$M$17),幹材積成長量!$V$7:$V$148,0),MATCH($G234,幹材積成長量!$V$7:$X$7,0)))),0)</f>
        <v>0</v>
      </c>
      <c r="W234" s="187">
        <f>IFERROR(IF($F234="地位Ⅰ",INDEX(幹材積成長量!$S$7:$U$148,MATCH(【入力】吸収量・排出量算定シート!$H234+(W$17-$M$17),幹材積成長量!$S$7:$S$148,0),MATCH($G234,幹材積成長量!$S$7:$U$7,0)),IF($F234="地位Ⅲ",INDEX(幹材積成長量!$Y$7:$AA$148,MATCH(【入力】吸収量・排出量算定シート!$H234+(W$17-$M$17),幹材積成長量!$Y$7:$Y$148,0),MATCH($G234,幹材積成長量!$Y$7:$AA$7,0)),INDEX(幹材積成長量!$V$7:$X$148,MATCH(【入力】吸収量・排出量算定シート!$H234+(W$17-$M$17),幹材積成長量!$V$7:$V$148,0),MATCH($G234,幹材積成長量!$V$7:$X$7,0)))),0)</f>
        <v>0</v>
      </c>
      <c r="X234" s="187">
        <f>IFERROR(IF($F234="地位Ⅰ",INDEX(幹材積成長量!$S$7:$U$148,MATCH(【入力】吸収量・排出量算定シート!$H234+(X$17-$M$17),幹材積成長量!$S$7:$S$148,0),MATCH($G234,幹材積成長量!$S$7:$U$7,0)),IF($F234="地位Ⅲ",INDEX(幹材積成長量!$Y$7:$AA$148,MATCH(【入力】吸収量・排出量算定シート!$H234+(X$17-$M$17),幹材積成長量!$Y$7:$Y$148,0),MATCH($G234,幹材積成長量!$Y$7:$AA$7,0)),INDEX(幹材積成長量!$V$7:$X$148,MATCH(【入力】吸収量・排出量算定シート!$H234+(X$17-$M$17),幹材積成長量!$V$7:$V$148,0),MATCH($G234,幹材積成長量!$V$7:$X$7,0)))),0)</f>
        <v>0</v>
      </c>
      <c r="Y234" s="187">
        <f>IFERROR(IF($F234="地位Ⅰ",INDEX(幹材積成長量!$S$7:$U$148,MATCH(【入力】吸収量・排出量算定シート!$H234+(Y$17-$M$17),幹材積成長量!$S$7:$S$148,0),MATCH($G234,幹材積成長量!$S$7:$U$7,0)),IF($F234="地位Ⅲ",INDEX(幹材積成長量!$Y$7:$AA$148,MATCH(【入力】吸収量・排出量算定シート!$H234+(Y$17-$M$17),幹材積成長量!$Y$7:$Y$148,0),MATCH($G234,幹材積成長量!$Y$7:$AA$7,0)),INDEX(幹材積成長量!$V$7:$X$148,MATCH(【入力】吸収量・排出量算定シート!$H234+(Y$17-$M$17),幹材積成長量!$V$7:$V$148,0),MATCH($G234,幹材積成長量!$V$7:$X$7,0)))),0)</f>
        <v>0</v>
      </c>
      <c r="Z234" s="187">
        <f>IFERROR(IF($F234="地位Ⅰ",INDEX(幹材積成長量!$S$7:$U$148,MATCH(【入力】吸収量・排出量算定シート!$H234+(Z$17-$M$17),幹材積成長量!$S$7:$S$148,0),MATCH($G234,幹材積成長量!$S$7:$U$7,0)),IF($F234="地位Ⅲ",INDEX(幹材積成長量!$Y$7:$AA$148,MATCH(【入力】吸収量・排出量算定シート!$H234+(Z$17-$M$17),幹材積成長量!$Y$7:$Y$148,0),MATCH($G234,幹材積成長量!$Y$7:$AA$7,0)),INDEX(幹材積成長量!$V$7:$X$148,MATCH(【入力】吸収量・排出量算定シート!$H234+(Z$17-$M$17),幹材積成長量!$V$7:$V$148,0),MATCH($G234,幹材積成長量!$V$7:$X$7,0)))),0)</f>
        <v>0</v>
      </c>
      <c r="AA234" s="187">
        <f>IFERROR(IF($F234="地位Ⅰ",INDEX(幹材積成長量!$S$7:$U$148,MATCH(【入力】吸収量・排出量算定シート!$H234+(AA$17-$M$17),幹材積成長量!$S$7:$S$148,0),MATCH($G234,幹材積成長量!$S$7:$U$7,0)),IF($F234="地位Ⅲ",INDEX(幹材積成長量!$Y$7:$AA$148,MATCH(【入力】吸収量・排出量算定シート!$H234+(AA$17-$M$17),幹材積成長量!$Y$7:$Y$148,0),MATCH($G234,幹材積成長量!$Y$7:$AA$7,0)),INDEX(幹材積成長量!$V$7:$X$148,MATCH(【入力】吸収量・排出量算定シート!$H234+(AA$17-$M$17),幹材積成長量!$V$7:$V$148,0),MATCH($G234,幹材積成長量!$V$7:$X$7,0)))),0)</f>
        <v>0</v>
      </c>
      <c r="AB234" s="187">
        <f>IFERROR(IF($F234="地位Ⅰ",INDEX(幹材積成長量!$S$7:$U$148,MATCH(【入力】吸収量・排出量算定シート!$H234+(AB$17-$M$17),幹材積成長量!$S$7:$S$148,0),MATCH($G234,幹材積成長量!$S$7:$U$7,0)),IF($F234="地位Ⅲ",INDEX(幹材積成長量!$Y$7:$AA$148,MATCH(【入力】吸収量・排出量算定シート!$H234+(AB$17-$M$17),幹材積成長量!$Y$7:$Y$148,0),MATCH($G234,幹材積成長量!$Y$7:$AA$7,0)),INDEX(幹材積成長量!$V$7:$X$148,MATCH(【入力】吸収量・排出量算定シート!$H234+(AB$17-$M$17),幹材積成長量!$V$7:$V$148,0),MATCH($G234,幹材積成長量!$V$7:$X$7,0)))),0)</f>
        <v>0</v>
      </c>
      <c r="AC234" s="187">
        <f>IFERROR(IF($F234="地位Ⅰ",INDEX(幹材積成長量!$S$7:$U$148,MATCH(【入力】吸収量・排出量算定シート!$H234+(AC$17-$M$17),幹材積成長量!$S$7:$S$148,0),MATCH($G234,幹材積成長量!$S$7:$U$7,0)),IF($F234="地位Ⅲ",INDEX(幹材積成長量!$Y$7:$AA$148,MATCH(【入力】吸収量・排出量算定シート!$H234+(AC$17-$M$17),幹材積成長量!$Y$7:$Y$148,0),MATCH($G234,幹材積成長量!$Y$7:$AA$7,0)),INDEX(幹材積成長量!$V$7:$X$148,MATCH(【入力】吸収量・排出量算定シート!$H234+(AC$17-$M$17),幹材積成長量!$V$7:$V$148,0),MATCH($G234,幹材積成長量!$V$7:$X$7,0)))),0)</f>
        <v>0</v>
      </c>
      <c r="AD234" s="2">
        <f>IFERROR(INDEX('BEF（拡大係数）'!$A$4:$AO$154,MATCH(【入力】吸収量・排出量算定シート!$H234,'BEF（拡大係数）'!$A$4:$A$154,0),MATCH($G234,'BEF（拡大係数）'!$A$4:$AO$4,0)),0)</f>
        <v>0</v>
      </c>
      <c r="AE234" s="2">
        <f>IFERROR(INDEX('BEF（拡大係数）'!$A$4:$AO$154,MATCH(【入力】吸収量・排出量算定シート!$H234,'BEF（拡大係数）'!$A$4:$A$154,0),MATCH($G234,'BEF（拡大係数）'!$A$4:$AO$4,0)),0)</f>
        <v>0</v>
      </c>
      <c r="AF234" s="2">
        <f>IFERROR(INDEX('BEF（拡大係数）'!$A$4:$AO$154,MATCH(【入力】吸収量・排出量算定シート!$H234,'BEF（拡大係数）'!$A$4:$A$154,0),MATCH($G234,'BEF（拡大係数）'!$A$4:$AO$4,0)),0)</f>
        <v>0</v>
      </c>
      <c r="AG234" s="2">
        <f>IFERROR(INDEX('BEF（拡大係数）'!$A$4:$AO$154,MATCH(【入力】吸収量・排出量算定シート!$H234,'BEF（拡大係数）'!$A$4:$A$154,0),MATCH($G234,'BEF（拡大係数）'!$A$4:$AO$4,0)),0)</f>
        <v>0</v>
      </c>
      <c r="AH234" s="2">
        <f>IFERROR(INDEX('BEF（拡大係数）'!$A$4:$AO$154,MATCH(【入力】吸収量・排出量算定シート!$H234,'BEF（拡大係数）'!$A$4:$A$154,0),MATCH($G234,'BEF（拡大係数）'!$A$4:$AO$4,0)),0)</f>
        <v>0</v>
      </c>
      <c r="AI234" s="2">
        <f>IFERROR(INDEX('BEF（拡大係数）'!$A$4:$AO$154,MATCH(【入力】吸収量・排出量算定シート!$H234,'BEF（拡大係数）'!$A$4:$A$154,0),MATCH($G234,'BEF（拡大係数）'!$A$4:$AO$4,0)),0)</f>
        <v>0</v>
      </c>
      <c r="AJ234" s="2">
        <f>IFERROR(INDEX('BEF（拡大係数）'!$A$4:$AO$154,MATCH(【入力】吸収量・排出量算定シート!$H234,'BEF（拡大係数）'!$A$4:$A$154,0),MATCH($G234,'BEF（拡大係数）'!$A$4:$AO$4,0)),0)</f>
        <v>0</v>
      </c>
      <c r="AK234" s="2">
        <f>IFERROR(INDEX('BEF（拡大係数）'!$A$4:$AO$154,MATCH(【入力】吸収量・排出量算定シート!$H234,'BEF（拡大係数）'!$A$4:$A$154,0),MATCH($G234,'BEF（拡大係数）'!$A$4:$AO$4,0)),0)</f>
        <v>0</v>
      </c>
      <c r="AL234" s="2">
        <f>IFERROR(INDEX('BEF（拡大係数）'!$A$4:$AO$154,MATCH(【入力】吸収量・排出量算定シート!$H234,'BEF（拡大係数）'!$A$4:$A$154,0),MATCH($G234,'BEF（拡大係数）'!$A$4:$AO$4,0)),0)</f>
        <v>0</v>
      </c>
      <c r="AM234" s="2">
        <f>IFERROR(INDEX('BEF（拡大係数）'!$A$4:$AO$154,MATCH(【入力】吸収量・排出量算定シート!$H234,'BEF（拡大係数）'!$A$4:$A$154,0),MATCH($G234,'BEF（拡大係数）'!$A$4:$AO$4,0)),0)</f>
        <v>0</v>
      </c>
      <c r="AN234" s="2">
        <f>IFERROR(INDEX('BEF（拡大係数）'!$A$4:$AO$154,MATCH(【入力】吸収量・排出量算定シート!$H234,'BEF（拡大係数）'!$A$4:$A$154,0),MATCH($G234,'BEF（拡大係数）'!$A$4:$AO$4,0)),0)</f>
        <v>0</v>
      </c>
      <c r="AO234" s="2">
        <f>IFERROR(INDEX('BEF（拡大係数）'!$A$4:$AO$154,MATCH(【入力】吸収量・排出量算定シート!$H234,'BEF（拡大係数）'!$A$4:$A$154,0),MATCH($G234,'BEF（拡大係数）'!$A$4:$AO$4,0)),0)</f>
        <v>0</v>
      </c>
      <c r="AP234" s="2">
        <f>IFERROR(INDEX('BEF（拡大係数）'!$A$4:$AO$154,MATCH(【入力】吸収量・排出量算定シート!$H234,'BEF（拡大係数）'!$A$4:$A$154,0),MATCH($G234,'BEF（拡大係数）'!$A$4:$AO$4,0)),0)</f>
        <v>0</v>
      </c>
      <c r="AQ234" s="2">
        <f>IFERROR(INDEX('BEF（拡大係数）'!$A$4:$AO$154,MATCH(【入力】吸収量・排出量算定シート!$H234,'BEF（拡大係数）'!$A$4:$A$154,0),MATCH($G234,'BEF（拡大係数）'!$A$4:$AO$4,0)),0)</f>
        <v>0</v>
      </c>
      <c r="AR234" s="2">
        <f>IFERROR(INDEX('BEF（拡大係数）'!$A$4:$AO$154,MATCH(【入力】吸収量・排出量算定シート!$H234,'BEF（拡大係数）'!$A$4:$A$154,0),MATCH($G234,'BEF（拡大係数）'!$A$4:$AO$4,0)),0)</f>
        <v>0</v>
      </c>
      <c r="AS234" s="2">
        <f>IFERROR(INDEX('BEF（拡大係数）'!$A$4:$AO$154,MATCH(【入力】吸収量・排出量算定シート!$H234,'BEF（拡大係数）'!$A$4:$A$154,0),MATCH($G234,'BEF（拡大係数）'!$A$4:$AO$4,0)),0)</f>
        <v>0</v>
      </c>
      <c r="AT234" s="2">
        <f>IFERROR(INDEX('BEF（拡大係数）'!$A$4:$AO$154,MATCH(【入力】吸収量・排出量算定シート!$H234,'BEF（拡大係数）'!$A$4:$A$154,0),MATCH($G234,'BEF（拡大係数）'!$A$4:$AO$4,0)),0)</f>
        <v>0</v>
      </c>
      <c r="AU234" s="2">
        <f>IFERROR(VLOOKUP($G234,パラメータ_オリジナル!$B$6:$G$45,4,FALSE),0)</f>
        <v>0</v>
      </c>
      <c r="AV234" s="2">
        <f>IFERROR(VLOOKUP($G234,パラメータ_オリジナル!$B$6:$G$45,5,FALSE),0)</f>
        <v>0</v>
      </c>
      <c r="AW234" s="2">
        <f>IFERROR(VLOOKUP($G234,パラメータ_オリジナル!$B$6:$G$45,6,FALSE),0)</f>
        <v>0</v>
      </c>
      <c r="AX234" s="125">
        <f t="shared" si="318"/>
        <v>0</v>
      </c>
      <c r="AY234" s="125">
        <f t="shared" si="319"/>
        <v>0</v>
      </c>
      <c r="AZ234" s="125">
        <f t="shared" si="320"/>
        <v>0</v>
      </c>
      <c r="BA234" s="125">
        <f t="shared" si="321"/>
        <v>0</v>
      </c>
      <c r="BB234" s="125">
        <f t="shared" si="322"/>
        <v>0</v>
      </c>
      <c r="BC234" s="125">
        <f t="shared" si="323"/>
        <v>0</v>
      </c>
      <c r="BD234" s="125">
        <f t="shared" si="324"/>
        <v>0</v>
      </c>
      <c r="BE234" s="125">
        <f t="shared" si="325"/>
        <v>0</v>
      </c>
      <c r="BF234" s="125">
        <f t="shared" si="326"/>
        <v>0</v>
      </c>
      <c r="BG234" s="125">
        <f t="shared" si="327"/>
        <v>0</v>
      </c>
      <c r="BH234" s="125">
        <f t="shared" si="328"/>
        <v>0</v>
      </c>
      <c r="BI234" s="125">
        <f t="shared" si="329"/>
        <v>0</v>
      </c>
      <c r="BJ234" s="125">
        <f t="shared" si="330"/>
        <v>0</v>
      </c>
      <c r="BK234" s="125">
        <f t="shared" si="331"/>
        <v>0</v>
      </c>
      <c r="BL234" s="125">
        <f t="shared" si="332"/>
        <v>0</v>
      </c>
      <c r="BM234" s="125">
        <f t="shared" si="333"/>
        <v>0</v>
      </c>
      <c r="BN234" s="125">
        <f t="shared" si="334"/>
        <v>0</v>
      </c>
      <c r="BO234" s="125">
        <f t="shared" si="335"/>
        <v>0</v>
      </c>
      <c r="BP234" s="125">
        <f t="shared" si="336"/>
        <v>0</v>
      </c>
      <c r="BQ234" s="125">
        <f t="shared" si="337"/>
        <v>0</v>
      </c>
      <c r="BR234" s="125">
        <f t="shared" si="338"/>
        <v>0</v>
      </c>
      <c r="BS234" s="125">
        <f t="shared" si="339"/>
        <v>0</v>
      </c>
      <c r="BT234" s="125">
        <f t="shared" si="340"/>
        <v>0</v>
      </c>
      <c r="BU234" s="125">
        <f t="shared" si="341"/>
        <v>0</v>
      </c>
      <c r="BV234" s="125">
        <f t="shared" si="342"/>
        <v>0</v>
      </c>
      <c r="BW234" s="125">
        <f t="shared" si="343"/>
        <v>0</v>
      </c>
      <c r="BX234" s="125">
        <f t="shared" si="344"/>
        <v>0</v>
      </c>
      <c r="BY234" s="125">
        <f t="shared" si="345"/>
        <v>0</v>
      </c>
      <c r="BZ234" s="125">
        <f t="shared" si="346"/>
        <v>0</v>
      </c>
      <c r="CA234" s="125">
        <f t="shared" si="347"/>
        <v>0</v>
      </c>
      <c r="CB234" s="125">
        <f t="shared" si="348"/>
        <v>0</v>
      </c>
      <c r="CC234" s="125">
        <f t="shared" si="349"/>
        <v>0</v>
      </c>
      <c r="CD234" s="125">
        <f t="shared" si="350"/>
        <v>0</v>
      </c>
      <c r="CE234" s="125">
        <f t="shared" si="351"/>
        <v>0</v>
      </c>
      <c r="CF234" s="2">
        <f>IFERROR(IF($F234="地位Ⅰ",INDEX(幹材積成長量!$I$7:$K$148,MATCH((【入力】吸収量・排出量算定シート!$H234+(【入力】吸収量・排出量算定シート!CF$17-【入力】吸収量・排出量算定シート!$CF$17)),幹材積成長量!$I$7:$I$148,0),MATCH(【入力】吸収量・排出量算定シート!$G234,幹材積成長量!$I$7:$K$7,0)),IF($F234="地位Ⅲ",INDEX(幹材積成長量!$O$7:$Q$148,MATCH((【入力】吸収量・排出量算定シート!$H234+(【入力】吸収量・排出量算定シート!CF$17-【入力】吸収量・排出量算定シート!$CF$17)),幹材積成長量!$O$7:$O$148,0),MATCH(【入力】吸収量・排出量算定シート!$G234,幹材積成長量!$O$7:$Q$7,0)),INDEX(幹材積成長量!$L$7:$N$148,MATCH((【入力】吸収量・排出量算定シート!$H234+(【入力】吸収量・排出量算定シート!CF$17-【入力】吸収量・排出量算定シート!$CF$17)),幹材積成長量!$L$7:$L$148,0),MATCH(【入力】吸収量・排出量算定シート!$G234,幹材積成長量!$L$7:$N$7,0)))),0)</f>
        <v>0</v>
      </c>
      <c r="CG234" s="2">
        <f>IFERROR(IF($F234="地位Ⅰ",INDEX(幹材積成長量!$I$7:$K$148,MATCH((【入力】吸収量・排出量算定シート!$H234+(【入力】吸収量・排出量算定シート!CG$17-【入力】吸収量・排出量算定シート!$CF$17)),幹材積成長量!$I$7:$I$148,0),MATCH(【入力】吸収量・排出量算定シート!$G234,幹材積成長量!$I$7:$K$7,0)),IF($F234="地位Ⅲ",INDEX(幹材積成長量!$O$7:$Q$148,MATCH((【入力】吸収量・排出量算定シート!$H234+(【入力】吸収量・排出量算定シート!CG$17-【入力】吸収量・排出量算定シート!$CF$17)),幹材積成長量!$O$7:$O$148,0),MATCH(【入力】吸収量・排出量算定シート!$G234,幹材積成長量!$O$7:$Q$7,0)),INDEX(幹材積成長量!$L$7:$N$148,MATCH((【入力】吸収量・排出量算定シート!$H234+(【入力】吸収量・排出量算定シート!CG$17-【入力】吸収量・排出量算定シート!$CF$17)),幹材積成長量!$L$7:$L$148,0),MATCH(【入力】吸収量・排出量算定シート!$G234,幹材積成長量!$L$7:$N$7,0)))),0)</f>
        <v>0</v>
      </c>
      <c r="CH234" s="2">
        <f>IFERROR(IF($F234="地位Ⅰ",INDEX(幹材積成長量!$I$7:$K$148,MATCH((【入力】吸収量・排出量算定シート!$H234+(【入力】吸収量・排出量算定シート!CH$17-【入力】吸収量・排出量算定シート!$CF$17)),幹材積成長量!$I$7:$I$148,0),MATCH(【入力】吸収量・排出量算定シート!$G234,幹材積成長量!$I$7:$K$7,0)),IF($F234="地位Ⅲ",INDEX(幹材積成長量!$O$7:$Q$148,MATCH((【入力】吸収量・排出量算定シート!$H234+(【入力】吸収量・排出量算定シート!CH$17-【入力】吸収量・排出量算定シート!$CF$17)),幹材積成長量!$O$7:$O$148,0),MATCH(【入力】吸収量・排出量算定シート!$G234,幹材積成長量!$O$7:$Q$7,0)),INDEX(幹材積成長量!$L$7:$N$148,MATCH((【入力】吸収量・排出量算定シート!$H234+(【入力】吸収量・排出量算定シート!CH$17-【入力】吸収量・排出量算定シート!$CF$17)),幹材積成長量!$L$7:$L$148,0),MATCH(【入力】吸収量・排出量算定シート!$G234,幹材積成長量!$L$7:$N$7,0)))),0)</f>
        <v>0</v>
      </c>
      <c r="CI234" s="2">
        <f>IFERROR(IF($F234="地位Ⅰ",INDEX(幹材積成長量!$I$7:$K$148,MATCH((【入力】吸収量・排出量算定シート!$H234+(【入力】吸収量・排出量算定シート!CI$17-【入力】吸収量・排出量算定シート!$CF$17)),幹材積成長量!$I$7:$I$148,0),MATCH(【入力】吸収量・排出量算定シート!$G234,幹材積成長量!$I$7:$K$7,0)),IF($F234="地位Ⅲ",INDEX(幹材積成長量!$O$7:$Q$148,MATCH((【入力】吸収量・排出量算定シート!$H234+(【入力】吸収量・排出量算定シート!CI$17-【入力】吸収量・排出量算定シート!$CF$17)),幹材積成長量!$O$7:$O$148,0),MATCH(【入力】吸収量・排出量算定シート!$G234,幹材積成長量!$O$7:$Q$7,0)),INDEX(幹材積成長量!$L$7:$N$148,MATCH((【入力】吸収量・排出量算定シート!$H234+(【入力】吸収量・排出量算定シート!CI$17-【入力】吸収量・排出量算定シート!$CF$17)),幹材積成長量!$L$7:$L$148,0),MATCH(【入力】吸収量・排出量算定シート!$G234,幹材積成長量!$L$7:$N$7,0)))),0)</f>
        <v>0</v>
      </c>
      <c r="CJ234" s="2">
        <f>IFERROR(IF($F234="地位Ⅰ",INDEX(幹材積成長量!$I$7:$K$148,MATCH((【入力】吸収量・排出量算定シート!$H234+(【入力】吸収量・排出量算定シート!CJ$17-【入力】吸収量・排出量算定シート!$CF$17)),幹材積成長量!$I$7:$I$148,0),MATCH(【入力】吸収量・排出量算定シート!$G234,幹材積成長量!$I$7:$K$7,0)),IF($F234="地位Ⅲ",INDEX(幹材積成長量!$O$7:$Q$148,MATCH((【入力】吸収量・排出量算定シート!$H234+(【入力】吸収量・排出量算定シート!CJ$17-【入力】吸収量・排出量算定シート!$CF$17)),幹材積成長量!$O$7:$O$148,0),MATCH(【入力】吸収量・排出量算定シート!$G234,幹材積成長量!$O$7:$Q$7,0)),INDEX(幹材積成長量!$L$7:$N$148,MATCH((【入力】吸収量・排出量算定シート!$H234+(【入力】吸収量・排出量算定シート!CJ$17-【入力】吸収量・排出量算定シート!$CF$17)),幹材積成長量!$L$7:$L$148,0),MATCH(【入力】吸収量・排出量算定シート!$G234,幹材積成長量!$L$7:$N$7,0)))),0)</f>
        <v>0</v>
      </c>
      <c r="CK234" s="2">
        <f>IFERROR(IF($F234="地位Ⅰ",INDEX(幹材積成長量!$I$7:$K$148,MATCH((【入力】吸収量・排出量算定シート!$H234+(【入力】吸収量・排出量算定シート!CK$17-【入力】吸収量・排出量算定シート!$CF$17)),幹材積成長量!$I$7:$I$148,0),MATCH(【入力】吸収量・排出量算定シート!$G234,幹材積成長量!$I$7:$K$7,0)),IF($F234="地位Ⅲ",INDEX(幹材積成長量!$O$7:$Q$148,MATCH((【入力】吸収量・排出量算定シート!$H234+(【入力】吸収量・排出量算定シート!CK$17-【入力】吸収量・排出量算定シート!$CF$17)),幹材積成長量!$O$7:$O$148,0),MATCH(【入力】吸収量・排出量算定シート!$G234,幹材積成長量!$O$7:$Q$7,0)),INDEX(幹材積成長量!$L$7:$N$148,MATCH((【入力】吸収量・排出量算定シート!$H234+(【入力】吸収量・排出量算定シート!CK$17-【入力】吸収量・排出量算定シート!$CF$17)),幹材積成長量!$L$7:$L$148,0),MATCH(【入力】吸収量・排出量算定シート!$G234,幹材積成長量!$L$7:$N$7,0)))),0)</f>
        <v>0</v>
      </c>
      <c r="CL234" s="2">
        <f>IFERROR(IF($F234="地位Ⅰ",INDEX(幹材積成長量!$I$7:$K$148,MATCH((【入力】吸収量・排出量算定シート!$H234+(【入力】吸収量・排出量算定シート!CL$17-【入力】吸収量・排出量算定シート!$CF$17)),幹材積成長量!$I$7:$I$148,0),MATCH(【入力】吸収量・排出量算定シート!$G234,幹材積成長量!$I$7:$K$7,0)),IF($F234="地位Ⅲ",INDEX(幹材積成長量!$O$7:$Q$148,MATCH((【入力】吸収量・排出量算定シート!$H234+(【入力】吸収量・排出量算定シート!CL$17-【入力】吸収量・排出量算定シート!$CF$17)),幹材積成長量!$O$7:$O$148,0),MATCH(【入力】吸収量・排出量算定シート!$G234,幹材積成長量!$O$7:$Q$7,0)),INDEX(幹材積成長量!$L$7:$N$148,MATCH((【入力】吸収量・排出量算定シート!$H234+(【入力】吸収量・排出量算定シート!CL$17-【入力】吸収量・排出量算定シート!$CF$17)),幹材積成長量!$L$7:$L$148,0),MATCH(【入力】吸収量・排出量算定シート!$G234,幹材積成長量!$L$7:$N$7,0)))),0)</f>
        <v>0</v>
      </c>
      <c r="CM234" s="2">
        <f>IFERROR(IF($F234="地位Ⅰ",INDEX(幹材積成長量!$I$7:$K$148,MATCH((【入力】吸収量・排出量算定シート!$H234+(【入力】吸収量・排出量算定シート!CM$17-【入力】吸収量・排出量算定シート!$CF$17)),幹材積成長量!$I$7:$I$148,0),MATCH(【入力】吸収量・排出量算定シート!$G234,幹材積成長量!$I$7:$K$7,0)),IF($F234="地位Ⅲ",INDEX(幹材積成長量!$O$7:$Q$148,MATCH((【入力】吸収量・排出量算定シート!$H234+(【入力】吸収量・排出量算定シート!CM$17-【入力】吸収量・排出量算定シート!$CF$17)),幹材積成長量!$O$7:$O$148,0),MATCH(【入力】吸収量・排出量算定シート!$G234,幹材積成長量!$O$7:$Q$7,0)),INDEX(幹材積成長量!$L$7:$N$148,MATCH((【入力】吸収量・排出量算定シート!$H234+(【入力】吸収量・排出量算定シート!CM$17-【入力】吸収量・排出量算定シート!$CF$17)),幹材積成長量!$L$7:$L$148,0),MATCH(【入力】吸収量・排出量算定シート!$G234,幹材積成長量!$L$7:$N$7,0)))),0)</f>
        <v>0</v>
      </c>
      <c r="CN234" s="2">
        <f>IFERROR(IF($F234="地位Ⅰ",INDEX(幹材積成長量!$I$7:$K$148,MATCH((【入力】吸収量・排出量算定シート!$H234+(【入力】吸収量・排出量算定シート!CN$17-【入力】吸収量・排出量算定シート!$CF$17)),幹材積成長量!$I$7:$I$148,0),MATCH(【入力】吸収量・排出量算定シート!$G234,幹材積成長量!$I$7:$K$7,0)),IF($F234="地位Ⅲ",INDEX(幹材積成長量!$O$7:$Q$148,MATCH((【入力】吸収量・排出量算定シート!$H234+(【入力】吸収量・排出量算定シート!CN$17-【入力】吸収量・排出量算定シート!$CF$17)),幹材積成長量!$O$7:$O$148,0),MATCH(【入力】吸収量・排出量算定シート!$G234,幹材積成長量!$O$7:$Q$7,0)),INDEX(幹材積成長量!$L$7:$N$148,MATCH((【入力】吸収量・排出量算定シート!$H234+(【入力】吸収量・排出量算定シート!CN$17-【入力】吸収量・排出量算定シート!$CF$17)),幹材積成長量!$L$7:$L$148,0),MATCH(【入力】吸収量・排出量算定シート!$G234,幹材積成長量!$L$7:$N$7,0)))),0)</f>
        <v>0</v>
      </c>
      <c r="CO234" s="2">
        <f>IFERROR(IF($F234="地位Ⅰ",INDEX(幹材積成長量!$I$7:$K$148,MATCH((【入力】吸収量・排出量算定シート!$H234+(【入力】吸収量・排出量算定シート!CO$17-【入力】吸収量・排出量算定シート!$CF$17)),幹材積成長量!$I$7:$I$148,0),MATCH(【入力】吸収量・排出量算定シート!$G234,幹材積成長量!$I$7:$K$7,0)),IF($F234="地位Ⅲ",INDEX(幹材積成長量!$O$7:$Q$148,MATCH((【入力】吸収量・排出量算定シート!$H234+(【入力】吸収量・排出量算定シート!CO$17-【入力】吸収量・排出量算定シート!$CF$17)),幹材積成長量!$O$7:$O$148,0),MATCH(【入力】吸収量・排出量算定シート!$G234,幹材積成長量!$O$7:$Q$7,0)),INDEX(幹材積成長量!$L$7:$N$148,MATCH((【入力】吸収量・排出量算定シート!$H234+(【入力】吸収量・排出量算定シート!CO$17-【入力】吸収量・排出量算定シート!$CF$17)),幹材積成長量!$L$7:$L$148,0),MATCH(【入力】吸収量・排出量算定シート!$G234,幹材積成長量!$L$7:$N$7,0)))),0)</f>
        <v>0</v>
      </c>
      <c r="CP234" s="2">
        <f>IFERROR(IF($F234="地位Ⅰ",INDEX(幹材積成長量!$I$7:$K$148,MATCH((【入力】吸収量・排出量算定シート!$H234+(【入力】吸収量・排出量算定シート!CP$17-【入力】吸収量・排出量算定シート!$CF$17)),幹材積成長量!$I$7:$I$148,0),MATCH(【入力】吸収量・排出量算定シート!$G234,幹材積成長量!$I$7:$K$7,0)),IF($F234="地位Ⅲ",INDEX(幹材積成長量!$O$7:$Q$148,MATCH((【入力】吸収量・排出量算定シート!$H234+(【入力】吸収量・排出量算定シート!CP$17-【入力】吸収量・排出量算定シート!$CF$17)),幹材積成長量!$O$7:$O$148,0),MATCH(【入力】吸収量・排出量算定シート!$G234,幹材積成長量!$O$7:$Q$7,0)),INDEX(幹材積成長量!$L$7:$N$148,MATCH((【入力】吸収量・排出量算定シート!$H234+(【入力】吸収量・排出量算定シート!CP$17-【入力】吸収量・排出量算定シート!$CF$17)),幹材積成長量!$L$7:$L$148,0),MATCH(【入力】吸収量・排出量算定シート!$G234,幹材積成長量!$L$7:$N$7,0)))),0)</f>
        <v>0</v>
      </c>
      <c r="CQ234" s="2">
        <f>IFERROR(IF($F234="地位Ⅰ",INDEX(幹材積成長量!$I$7:$K$148,MATCH((【入力】吸収量・排出量算定シート!$H234+(【入力】吸収量・排出量算定シート!CQ$17-【入力】吸収量・排出量算定シート!$CF$17)),幹材積成長量!$I$7:$I$148,0),MATCH(【入力】吸収量・排出量算定シート!$G234,幹材積成長量!$I$7:$K$7,0)),IF($F234="地位Ⅲ",INDEX(幹材積成長量!$O$7:$Q$148,MATCH((【入力】吸収量・排出量算定シート!$H234+(【入力】吸収量・排出量算定シート!CQ$17-【入力】吸収量・排出量算定シート!$CF$17)),幹材積成長量!$O$7:$O$148,0),MATCH(【入力】吸収量・排出量算定シート!$G234,幹材積成長量!$O$7:$Q$7,0)),INDEX(幹材積成長量!$L$7:$N$148,MATCH((【入力】吸収量・排出量算定シート!$H234+(【入力】吸収量・排出量算定シート!CQ$17-【入力】吸収量・排出量算定シート!$CF$17)),幹材積成長量!$L$7:$L$148,0),MATCH(【入力】吸収量・排出量算定シート!$G234,幹材積成長量!$L$7:$N$7,0)))),0)</f>
        <v>0</v>
      </c>
      <c r="CR234" s="2">
        <f>IFERROR(IF($F234="地位Ⅰ",INDEX(幹材積成長量!$I$7:$K$148,MATCH((【入力】吸収量・排出量算定シート!$H234+(【入力】吸収量・排出量算定シート!CR$17-【入力】吸収量・排出量算定シート!$CF$17)),幹材積成長量!$I$7:$I$148,0),MATCH(【入力】吸収量・排出量算定シート!$G234,幹材積成長量!$I$7:$K$7,0)),IF($F234="地位Ⅲ",INDEX(幹材積成長量!$O$7:$Q$148,MATCH((【入力】吸収量・排出量算定シート!$H234+(【入力】吸収量・排出量算定シート!CR$17-【入力】吸収量・排出量算定シート!$CF$17)),幹材積成長量!$O$7:$O$148,0),MATCH(【入力】吸収量・排出量算定シート!$G234,幹材積成長量!$O$7:$Q$7,0)),INDEX(幹材積成長量!$L$7:$N$148,MATCH((【入力】吸収量・排出量算定シート!$H234+(【入力】吸収量・排出量算定シート!CR$17-【入力】吸収量・排出量算定シート!$CF$17)),幹材積成長量!$L$7:$L$148,0),MATCH(【入力】吸収量・排出量算定シート!$G234,幹材積成長量!$L$7:$N$7,0)))),0)</f>
        <v>0</v>
      </c>
      <c r="CS234" s="2">
        <f>IFERROR(IF($F234="地位Ⅰ",INDEX(幹材積成長量!$I$7:$K$148,MATCH((【入力】吸収量・排出量算定シート!$H234+(【入力】吸収量・排出量算定シート!CS$17-【入力】吸収量・排出量算定シート!$CF$17)),幹材積成長量!$I$7:$I$148,0),MATCH(【入力】吸収量・排出量算定シート!$G234,幹材積成長量!$I$7:$K$7,0)),IF($F234="地位Ⅲ",INDEX(幹材積成長量!$O$7:$Q$148,MATCH((【入力】吸収量・排出量算定シート!$H234+(【入力】吸収量・排出量算定シート!CS$17-【入力】吸収量・排出量算定シート!$CF$17)),幹材積成長量!$O$7:$O$148,0),MATCH(【入力】吸収量・排出量算定シート!$G234,幹材積成長量!$O$7:$Q$7,0)),INDEX(幹材積成長量!$L$7:$N$148,MATCH((【入力】吸収量・排出量算定シート!$H234+(【入力】吸収量・排出量算定シート!CS$17-【入力】吸収量・排出量算定シート!$CF$17)),幹材積成長量!$L$7:$L$148,0),MATCH(【入力】吸収量・排出量算定シート!$G234,幹材積成長量!$L$7:$N$7,0)))),0)</f>
        <v>0</v>
      </c>
      <c r="CT234" s="2">
        <f>IFERROR(IF($F234="地位Ⅰ",INDEX(幹材積成長量!$I$7:$K$148,MATCH((【入力】吸収量・排出量算定シート!$H234+(【入力】吸収量・排出量算定シート!CT$17-【入力】吸収量・排出量算定シート!$CF$17)),幹材積成長量!$I$7:$I$148,0),MATCH(【入力】吸収量・排出量算定シート!$G234,幹材積成長量!$I$7:$K$7,0)),IF($F234="地位Ⅲ",INDEX(幹材積成長量!$O$7:$Q$148,MATCH((【入力】吸収量・排出量算定シート!$H234+(【入力】吸収量・排出量算定シート!CT$17-【入力】吸収量・排出量算定シート!$CF$17)),幹材積成長量!$O$7:$O$148,0),MATCH(【入力】吸収量・排出量算定シート!$G234,幹材積成長量!$O$7:$Q$7,0)),INDEX(幹材積成長量!$L$7:$N$148,MATCH((【入力】吸収量・排出量算定シート!$H234+(【入力】吸収量・排出量算定シート!CT$17-【入力】吸収量・排出量算定シート!$CF$17)),幹材積成長量!$L$7:$L$148,0),MATCH(【入力】吸収量・排出量算定シート!$G234,幹材積成長量!$L$7:$N$7,0)))),0)</f>
        <v>0</v>
      </c>
      <c r="CU234" s="2">
        <f>IFERROR(IF($F234="地位Ⅰ",INDEX(幹材積成長量!$I$7:$K$148,MATCH((【入力】吸収量・排出量算定シート!$H234+(【入力】吸収量・排出量算定シート!CU$17-【入力】吸収量・排出量算定シート!$CF$17)),幹材積成長量!$I$7:$I$148,0),MATCH(【入力】吸収量・排出量算定シート!$G234,幹材積成長量!$I$7:$K$7,0)),IF($F234="地位Ⅲ",INDEX(幹材積成長量!$O$7:$Q$148,MATCH((【入力】吸収量・排出量算定シート!$H234+(【入力】吸収量・排出量算定シート!CU$17-【入力】吸収量・排出量算定シート!$CF$17)),幹材積成長量!$O$7:$O$148,0),MATCH(【入力】吸収量・排出量算定シート!$G234,幹材積成長量!$O$7:$Q$7,0)),INDEX(幹材積成長量!$L$7:$N$148,MATCH((【入力】吸収量・排出量算定シート!$H234+(【入力】吸収量・排出量算定シート!CU$17-【入力】吸収量・排出量算定シート!$CF$17)),幹材積成長量!$L$7:$L$148,0),MATCH(【入力】吸収量・排出量算定シート!$G234,幹材積成長量!$L$7:$N$7,0)))),0)</f>
        <v>0</v>
      </c>
      <c r="CV234" s="2">
        <f>IFERROR(IF($F234="地位Ⅰ",INDEX(幹材積成長量!$I$7:$K$148,MATCH((【入力】吸収量・排出量算定シート!$H234+(【入力】吸収量・排出量算定シート!CV$17-【入力】吸収量・排出量算定シート!$CF$17)),幹材積成長量!$I$7:$I$148,0),MATCH(【入力】吸収量・排出量算定シート!$G234,幹材積成長量!$I$7:$K$7,0)),IF($F234="地位Ⅲ",INDEX(幹材積成長量!$O$7:$Q$148,MATCH((【入力】吸収量・排出量算定シート!$H234+(【入力】吸収量・排出量算定シート!CV$17-【入力】吸収量・排出量算定シート!$CF$17)),幹材積成長量!$O$7:$O$148,0),MATCH(【入力】吸収量・排出量算定シート!$G234,幹材積成長量!$O$7:$Q$7,0)),INDEX(幹材積成長量!$L$7:$N$148,MATCH((【入力】吸収量・排出量算定シート!$H234+(【入力】吸収量・排出量算定シート!CV$17-【入力】吸収量・排出量算定シート!$CF$17)),幹材積成長量!$L$7:$L$148,0),MATCH(【入力】吸収量・排出量算定シート!$G234,幹材積成長量!$L$7:$N$7,0)))),0)</f>
        <v>0</v>
      </c>
      <c r="CW234" s="2">
        <f t="shared" si="352"/>
        <v>0</v>
      </c>
      <c r="CX234" s="2">
        <f t="shared" si="353"/>
        <v>0</v>
      </c>
      <c r="CY234" s="2">
        <f t="shared" si="354"/>
        <v>0</v>
      </c>
      <c r="CZ234" s="2">
        <f t="shared" si="355"/>
        <v>0</v>
      </c>
      <c r="DA234" s="2">
        <f t="shared" si="356"/>
        <v>0</v>
      </c>
      <c r="DB234" s="2">
        <f t="shared" si="357"/>
        <v>0</v>
      </c>
      <c r="DC234" s="2">
        <f t="shared" si="358"/>
        <v>0</v>
      </c>
      <c r="DD234" s="2">
        <f t="shared" si="359"/>
        <v>0</v>
      </c>
      <c r="DE234" s="2">
        <f t="shared" si="360"/>
        <v>0</v>
      </c>
      <c r="DF234" s="2">
        <f t="shared" si="361"/>
        <v>0</v>
      </c>
      <c r="DG234" s="2">
        <f t="shared" si="362"/>
        <v>0</v>
      </c>
      <c r="DH234" s="2">
        <f t="shared" si="363"/>
        <v>0</v>
      </c>
      <c r="DI234" s="2">
        <f t="shared" si="364"/>
        <v>0</v>
      </c>
      <c r="DJ234" s="2">
        <f t="shared" si="365"/>
        <v>0</v>
      </c>
      <c r="DK234" s="2">
        <f t="shared" si="366"/>
        <v>0</v>
      </c>
      <c r="DL234" s="2">
        <f t="shared" si="367"/>
        <v>0</v>
      </c>
      <c r="DM234" s="2">
        <f t="shared" si="368"/>
        <v>0</v>
      </c>
      <c r="DN234" s="187">
        <f>IFERROR(IF($F234="地位Ⅰ",INDEX(幹材積成長量!$AE$7:$AG$14,8,MATCH(【入力】吸収量・排出量算定シート!$G234,幹材積成長量!$AE$7:$AG$7,0)),IF($F234="地位Ⅲ",INDEX(幹材積成長量!$AK$7:$AM$14,8,MATCH(【入力】吸収量・排出量算定シート!$G234,幹材積成長量!$AK$7:$AM$7,0)),INDEX(幹材積成長量!$AH$7:$AJ$14,8,MATCH(【入力】吸収量・排出量算定シート!$G234,幹材積成長量!$AH$7:$AJ$7,0)))),0)</f>
        <v>0</v>
      </c>
      <c r="DO234" s="187">
        <f>IFERROR(IF($F234="地位Ⅰ",INDEX(幹材積成長量!$AE$7:$AG$14,8,MATCH(【入力】吸収量・排出量算定シート!$G234,幹材積成長量!$AE$7:$AG$7,0)),IF($F234="地位Ⅲ",INDEX(幹材積成長量!$AK$7:$AM$14,8,MATCH(【入力】吸収量・排出量算定シート!$G234,幹材積成長量!$AK$7:$AM$7,0)),INDEX(幹材積成長量!$AH$7:$AJ$14,8,MATCH(【入力】吸収量・排出量算定シート!$G234,幹材積成長量!$AH$7:$AJ$7,0)))),0)</f>
        <v>0</v>
      </c>
      <c r="DP234" s="187">
        <f>IFERROR(IF($F234="地位Ⅰ",INDEX(幹材積成長量!$AE$7:$AG$14,8,MATCH(【入力】吸収量・排出量算定シート!$G234,幹材積成長量!$AE$7:$AG$7,0)),IF($F234="地位Ⅲ",INDEX(幹材積成長量!$AK$7:$AM$14,8,MATCH(【入力】吸収量・排出量算定シート!$G234,幹材積成長量!$AK$7:$AM$7,0)),INDEX(幹材積成長量!$AH$7:$AJ$14,8,MATCH(【入力】吸収量・排出量算定シート!$G234,幹材積成長量!$AH$7:$AJ$7,0)))),0)</f>
        <v>0</v>
      </c>
      <c r="DQ234" s="187">
        <f>IFERROR(IF($F234="地位Ⅰ",INDEX(幹材積成長量!$AE$7:$AG$14,8,MATCH(【入力】吸収量・排出量算定シート!$G234,幹材積成長量!$AE$7:$AG$7,0)),IF($F234="地位Ⅲ",INDEX(幹材積成長量!$AK$7:$AM$14,8,MATCH(【入力】吸収量・排出量算定シート!$G234,幹材積成長量!$AK$7:$AM$7,0)),INDEX(幹材積成長量!$AH$7:$AJ$14,8,MATCH(【入力】吸収量・排出量算定シート!$G234,幹材積成長量!$AH$7:$AJ$7,0)))),0)</f>
        <v>0</v>
      </c>
      <c r="DR234" s="187">
        <f>IFERROR(IF($F234="地位Ⅰ",INDEX(幹材積成長量!$AE$7:$AG$14,8,MATCH(【入力】吸収量・排出量算定シート!$G234,幹材積成長量!$AE$7:$AG$7,0)),IF($F234="地位Ⅲ",INDEX(幹材積成長量!$AK$7:$AM$14,8,MATCH(【入力】吸収量・排出量算定シート!$G234,幹材積成長量!$AK$7:$AM$7,0)),INDEX(幹材積成長量!$AH$7:$AJ$14,8,MATCH(【入力】吸収量・排出量算定シート!$G234,幹材積成長量!$AH$7:$AJ$7,0)))),0)</f>
        <v>0</v>
      </c>
      <c r="DS234" s="187">
        <f>IFERROR(IF($F234="地位Ⅰ",INDEX(幹材積成長量!$AE$7:$AG$14,8,MATCH(【入力】吸収量・排出量算定シート!$G234,幹材積成長量!$AE$7:$AG$7,0)),IF($F234="地位Ⅲ",INDEX(幹材積成長量!$AK$7:$AM$14,8,MATCH(【入力】吸収量・排出量算定シート!$G234,幹材積成長量!$AK$7:$AM$7,0)),INDEX(幹材積成長量!$AH$7:$AJ$14,8,MATCH(【入力】吸収量・排出量算定シート!$G234,幹材積成長量!$AH$7:$AJ$7,0)))),0)</f>
        <v>0</v>
      </c>
      <c r="DT234" s="187">
        <f>IFERROR(IF($F234="地位Ⅰ",INDEX(幹材積成長量!$AE$7:$AG$14,8,MATCH(【入力】吸収量・排出量算定シート!$G234,幹材積成長量!$AE$7:$AG$7,0)),IF($F234="地位Ⅲ",INDEX(幹材積成長量!$AK$7:$AM$14,8,MATCH(【入力】吸収量・排出量算定シート!$G234,幹材積成長量!$AK$7:$AM$7,0)),INDEX(幹材積成長量!$AH$7:$AJ$14,8,MATCH(【入力】吸収量・排出量算定シート!$G234,幹材積成長量!$AH$7:$AJ$7,0)))),0)</f>
        <v>0</v>
      </c>
      <c r="DU234" s="187">
        <f>IFERROR(IF($F234="地位Ⅰ",INDEX(幹材積成長量!$AE$7:$AG$14,8,MATCH(【入力】吸収量・排出量算定シート!$G234,幹材積成長量!$AE$7:$AG$7,0)),IF($F234="地位Ⅲ",INDEX(幹材積成長量!$AK$7:$AM$14,8,MATCH(【入力】吸収量・排出量算定シート!$G234,幹材積成長量!$AK$7:$AM$7,0)),INDEX(幹材積成長量!$AH$7:$AJ$14,8,MATCH(【入力】吸収量・排出量算定シート!$G234,幹材積成長量!$AH$7:$AJ$7,0)))),0)</f>
        <v>0</v>
      </c>
      <c r="DV234" s="187">
        <f>IFERROR(IF($F234="地位Ⅰ",INDEX(幹材積成長量!$AE$7:$AG$14,8,MATCH(【入力】吸収量・排出量算定シート!$G234,幹材積成長量!$AE$7:$AG$7,0)),IF($F234="地位Ⅲ",INDEX(幹材積成長量!$AK$7:$AM$14,8,MATCH(【入力】吸収量・排出量算定シート!$G234,幹材積成長量!$AK$7:$AM$7,0)),INDEX(幹材積成長量!$AH$7:$AJ$14,8,MATCH(【入力】吸収量・排出量算定シート!$G234,幹材積成長量!$AH$7:$AJ$7,0)))),0)</f>
        <v>0</v>
      </c>
      <c r="DW234" s="187">
        <f>IFERROR(IF($F234="地位Ⅰ",INDEX(幹材積成長量!$AE$7:$AG$14,8,MATCH(【入力】吸収量・排出量算定シート!$G234,幹材積成長量!$AE$7:$AG$7,0)),IF($F234="地位Ⅲ",INDEX(幹材積成長量!$AK$7:$AM$14,8,MATCH(【入力】吸収量・排出量算定シート!$G234,幹材積成長量!$AK$7:$AM$7,0)),INDEX(幹材積成長量!$AH$7:$AJ$14,8,MATCH(【入力】吸収量・排出量算定シート!$G234,幹材積成長量!$AH$7:$AJ$7,0)))),0)</f>
        <v>0</v>
      </c>
      <c r="DX234" s="187">
        <f>IFERROR(IF($F234="地位Ⅰ",INDEX(幹材積成長量!$AE$7:$AG$14,8,MATCH(【入力】吸収量・排出量算定シート!$G234,幹材積成長量!$AE$7:$AG$7,0)),IF($F234="地位Ⅲ",INDEX(幹材積成長量!$AK$7:$AM$14,8,MATCH(【入力】吸収量・排出量算定シート!$G234,幹材積成長量!$AK$7:$AM$7,0)),INDEX(幹材積成長量!$AH$7:$AJ$14,8,MATCH(【入力】吸収量・排出量算定シート!$G234,幹材積成長量!$AH$7:$AJ$7,0)))),0)</f>
        <v>0</v>
      </c>
      <c r="DY234" s="187">
        <f>IFERROR(IF($F234="地位Ⅰ",INDEX(幹材積成長量!$AE$7:$AG$14,8,MATCH(【入力】吸収量・排出量算定シート!$G234,幹材積成長量!$AE$7:$AG$7,0)),IF($F234="地位Ⅲ",INDEX(幹材積成長量!$AK$7:$AM$14,8,MATCH(【入力】吸収量・排出量算定シート!$G234,幹材積成長量!$AK$7:$AM$7,0)),INDEX(幹材積成長量!$AH$7:$AJ$14,8,MATCH(【入力】吸収量・排出量算定シート!$G234,幹材積成長量!$AH$7:$AJ$7,0)))),0)</f>
        <v>0</v>
      </c>
      <c r="DZ234" s="187">
        <f>IFERROR(IF($F234="地位Ⅰ",INDEX(幹材積成長量!$AE$7:$AG$14,8,MATCH(【入力】吸収量・排出量算定シート!$G234,幹材積成長量!$AE$7:$AG$7,0)),IF($F234="地位Ⅲ",INDEX(幹材積成長量!$AK$7:$AM$14,8,MATCH(【入力】吸収量・排出量算定シート!$G234,幹材積成長量!$AK$7:$AM$7,0)),INDEX(幹材積成長量!$AH$7:$AJ$14,8,MATCH(【入力】吸収量・排出量算定シート!$G234,幹材積成長量!$AH$7:$AJ$7,0)))),0)</f>
        <v>0</v>
      </c>
      <c r="EA234" s="187">
        <f>IFERROR(IF($F234="地位Ⅰ",INDEX(幹材積成長量!$AE$7:$AG$14,8,MATCH(【入力】吸収量・排出量算定シート!$G234,幹材積成長量!$AE$7:$AG$7,0)),IF($F234="地位Ⅲ",INDEX(幹材積成長量!$AK$7:$AM$14,8,MATCH(【入力】吸収量・排出量算定シート!$G234,幹材積成長量!$AK$7:$AM$7,0)),INDEX(幹材積成長量!$AH$7:$AJ$14,8,MATCH(【入力】吸収量・排出量算定シート!$G234,幹材積成長量!$AH$7:$AJ$7,0)))),0)</f>
        <v>0</v>
      </c>
      <c r="EB234" s="187">
        <f>IFERROR(IF($F234="地位Ⅰ",INDEX(幹材積成長量!$AE$7:$AG$14,8,MATCH(【入力】吸収量・排出量算定シート!$G234,幹材積成長量!$AE$7:$AG$7,0)),IF($F234="地位Ⅲ",INDEX(幹材積成長量!$AK$7:$AM$14,8,MATCH(【入力】吸収量・排出量算定シート!$G234,幹材積成長量!$AK$7:$AM$7,0)),INDEX(幹材積成長量!$AH$7:$AJ$14,8,MATCH(【入力】吸収量・排出量算定シート!$G234,幹材積成長量!$AH$7:$AJ$7,0)))),0)</f>
        <v>0</v>
      </c>
      <c r="EC234" s="187">
        <f>IFERROR(IF($F234="地位Ⅰ",INDEX(幹材積成長量!$AE$7:$AG$14,8,MATCH(【入力】吸収量・排出量算定シート!$G234,幹材積成長量!$AE$7:$AG$7,0)),IF($F234="地位Ⅲ",INDEX(幹材積成長量!$AK$7:$AM$14,8,MATCH(【入力】吸収量・排出量算定シート!$G234,幹材積成長量!$AK$7:$AM$7,0)),INDEX(幹材積成長量!$AH$7:$AJ$14,8,MATCH(【入力】吸収量・排出量算定シート!$G234,幹材積成長量!$AH$7:$AJ$7,0)))),0)</f>
        <v>0</v>
      </c>
      <c r="ED234" s="186">
        <f t="shared" si="369"/>
        <v>0</v>
      </c>
      <c r="EE234" s="186">
        <f t="shared" si="370"/>
        <v>0</v>
      </c>
      <c r="EF234" s="186">
        <f t="shared" si="371"/>
        <v>0</v>
      </c>
      <c r="EG234" s="186">
        <f t="shared" si="372"/>
        <v>0</v>
      </c>
      <c r="EH234" s="186">
        <f t="shared" si="373"/>
        <v>0</v>
      </c>
      <c r="EI234" s="186">
        <f t="shared" si="374"/>
        <v>0</v>
      </c>
      <c r="EJ234" s="186">
        <f t="shared" si="375"/>
        <v>0</v>
      </c>
      <c r="EK234" s="186">
        <f t="shared" si="376"/>
        <v>0</v>
      </c>
      <c r="EL234" s="186">
        <f t="shared" si="377"/>
        <v>0</v>
      </c>
      <c r="EM234" s="186">
        <f t="shared" si="378"/>
        <v>0</v>
      </c>
      <c r="EN234" s="186">
        <f t="shared" si="379"/>
        <v>0</v>
      </c>
      <c r="EO234" s="186">
        <f t="shared" si="380"/>
        <v>0</v>
      </c>
      <c r="EP234" s="186">
        <f t="shared" si="381"/>
        <v>0</v>
      </c>
      <c r="EQ234" s="186">
        <f t="shared" si="382"/>
        <v>0</v>
      </c>
      <c r="ER234" s="186">
        <f t="shared" si="383"/>
        <v>0</v>
      </c>
      <c r="ES234" s="186">
        <f t="shared" si="384"/>
        <v>0</v>
      </c>
      <c r="ET234" s="186">
        <f t="shared" si="385"/>
        <v>0</v>
      </c>
    </row>
    <row r="235" spans="2:150" x14ac:dyDescent="0.3">
      <c r="B235" s="3"/>
      <c r="C235" s="3"/>
      <c r="D235" s="3"/>
      <c r="E235" s="3"/>
      <c r="G235" s="217"/>
      <c r="J235" s="3"/>
      <c r="M235" s="187">
        <f>IFERROR(IF($F235="地位Ⅰ",INDEX(幹材積成長量!$S$7:$U$148,MATCH(【入力】吸収量・排出量算定シート!$H235+(M$17-$M$17),幹材積成長量!$S$7:$S$148,0),MATCH($G235,幹材積成長量!$S$7:$U$7,0)),IF($F235="地位Ⅲ",INDEX(幹材積成長量!$Y$7:$AA$148,MATCH(【入力】吸収量・排出量算定シート!$H235+(M$17-$M$17),幹材積成長量!$Y$7:$Y$148,0),MATCH($G235,幹材積成長量!$Y$7:$AA$7,0)),INDEX(幹材積成長量!$V$7:$X$148,MATCH(【入力】吸収量・排出量算定シート!$H235+(M$17-$M$17),幹材積成長量!$V$7:$V$148,0),MATCH($G235,幹材積成長量!$V$7:$X$7,0)))),0)</f>
        <v>0</v>
      </c>
      <c r="N235" s="187">
        <f>IFERROR(IF($F235="地位Ⅰ",INDEX(幹材積成長量!$S$7:$U$148,MATCH(【入力】吸収量・排出量算定シート!$H235+(N$17-$M$17),幹材積成長量!$S$7:$S$148,0),MATCH($G235,幹材積成長量!$S$7:$U$7,0)),IF($F235="地位Ⅲ",INDEX(幹材積成長量!$Y$7:$AA$148,MATCH(【入力】吸収量・排出量算定シート!$H235+(N$17-$M$17),幹材積成長量!$Y$7:$Y$148,0),MATCH($G235,幹材積成長量!$Y$7:$AA$7,0)),INDEX(幹材積成長量!$V$7:$X$148,MATCH(【入力】吸収量・排出量算定シート!$H235+(N$17-$M$17),幹材積成長量!$V$7:$V$148,0),MATCH($G235,幹材積成長量!$V$7:$X$7,0)))),0)</f>
        <v>0</v>
      </c>
      <c r="O235" s="187">
        <f>IFERROR(IF($F235="地位Ⅰ",INDEX(幹材積成長量!$S$7:$U$148,MATCH(【入力】吸収量・排出量算定シート!$H235+(O$17-$M$17),幹材積成長量!$S$7:$S$148,0),MATCH($G235,幹材積成長量!$S$7:$U$7,0)),IF($F235="地位Ⅲ",INDEX(幹材積成長量!$Y$7:$AA$148,MATCH(【入力】吸収量・排出量算定シート!$H235+(O$17-$M$17),幹材積成長量!$Y$7:$Y$148,0),MATCH($G235,幹材積成長量!$Y$7:$AA$7,0)),INDEX(幹材積成長量!$V$7:$X$148,MATCH(【入力】吸収量・排出量算定シート!$H235+(O$17-$M$17),幹材積成長量!$V$7:$V$148,0),MATCH($G235,幹材積成長量!$V$7:$X$7,0)))),0)</f>
        <v>0</v>
      </c>
      <c r="P235" s="187">
        <f>IFERROR(IF($F235="地位Ⅰ",INDEX(幹材積成長量!$S$7:$U$148,MATCH(【入力】吸収量・排出量算定シート!$H235+(P$17-$M$17),幹材積成長量!$S$7:$S$148,0),MATCH($G235,幹材積成長量!$S$7:$U$7,0)),IF($F235="地位Ⅲ",INDEX(幹材積成長量!$Y$7:$AA$148,MATCH(【入力】吸収量・排出量算定シート!$H235+(P$17-$M$17),幹材積成長量!$Y$7:$Y$148,0),MATCH($G235,幹材積成長量!$Y$7:$AA$7,0)),INDEX(幹材積成長量!$V$7:$X$148,MATCH(【入力】吸収量・排出量算定シート!$H235+(P$17-$M$17),幹材積成長量!$V$7:$V$148,0),MATCH($G235,幹材積成長量!$V$7:$X$7,0)))),0)</f>
        <v>0</v>
      </c>
      <c r="Q235" s="187">
        <f>IFERROR(IF($F235="地位Ⅰ",INDEX(幹材積成長量!$S$7:$U$148,MATCH(【入力】吸収量・排出量算定シート!$H235+(Q$17-$M$17),幹材積成長量!$S$7:$S$148,0),MATCH($G235,幹材積成長量!$S$7:$U$7,0)),IF($F235="地位Ⅲ",INDEX(幹材積成長量!$Y$7:$AA$148,MATCH(【入力】吸収量・排出量算定シート!$H235+(Q$17-$M$17),幹材積成長量!$Y$7:$Y$148,0),MATCH($G235,幹材積成長量!$Y$7:$AA$7,0)),INDEX(幹材積成長量!$V$7:$X$148,MATCH(【入力】吸収量・排出量算定シート!$H235+(Q$17-$M$17),幹材積成長量!$V$7:$V$148,0),MATCH($G235,幹材積成長量!$V$7:$X$7,0)))),0)</f>
        <v>0</v>
      </c>
      <c r="R235" s="187">
        <f>IFERROR(IF($F235="地位Ⅰ",INDEX(幹材積成長量!$S$7:$U$148,MATCH(【入力】吸収量・排出量算定シート!$H235+(R$17-$M$17),幹材積成長量!$S$7:$S$148,0),MATCH($G235,幹材積成長量!$S$7:$U$7,0)),IF($F235="地位Ⅲ",INDEX(幹材積成長量!$Y$7:$AA$148,MATCH(【入力】吸収量・排出量算定シート!$H235+(R$17-$M$17),幹材積成長量!$Y$7:$Y$148,0),MATCH($G235,幹材積成長量!$Y$7:$AA$7,0)),INDEX(幹材積成長量!$V$7:$X$148,MATCH(【入力】吸収量・排出量算定シート!$H235+(R$17-$M$17),幹材積成長量!$V$7:$V$148,0),MATCH($G235,幹材積成長量!$V$7:$X$7,0)))),0)</f>
        <v>0</v>
      </c>
      <c r="S235" s="187">
        <f>IFERROR(IF($F235="地位Ⅰ",INDEX(幹材積成長量!$S$7:$U$148,MATCH(【入力】吸収量・排出量算定シート!$H235+(S$17-$M$17),幹材積成長量!$S$7:$S$148,0),MATCH($G235,幹材積成長量!$S$7:$U$7,0)),IF($F235="地位Ⅲ",INDEX(幹材積成長量!$Y$7:$AA$148,MATCH(【入力】吸収量・排出量算定シート!$H235+(S$17-$M$17),幹材積成長量!$Y$7:$Y$148,0),MATCH($G235,幹材積成長量!$Y$7:$AA$7,0)),INDEX(幹材積成長量!$V$7:$X$148,MATCH(【入力】吸収量・排出量算定シート!$H235+(S$17-$M$17),幹材積成長量!$V$7:$V$148,0),MATCH($G235,幹材積成長量!$V$7:$X$7,0)))),0)</f>
        <v>0</v>
      </c>
      <c r="T235" s="187">
        <f>IFERROR(IF($F235="地位Ⅰ",INDEX(幹材積成長量!$S$7:$U$148,MATCH(【入力】吸収量・排出量算定シート!$H235+(T$17-$M$17),幹材積成長量!$S$7:$S$148,0),MATCH($G235,幹材積成長量!$S$7:$U$7,0)),IF($F235="地位Ⅲ",INDEX(幹材積成長量!$Y$7:$AA$148,MATCH(【入力】吸収量・排出量算定シート!$H235+(T$17-$M$17),幹材積成長量!$Y$7:$Y$148,0),MATCH($G235,幹材積成長量!$Y$7:$AA$7,0)),INDEX(幹材積成長量!$V$7:$X$148,MATCH(【入力】吸収量・排出量算定シート!$H235+(T$17-$M$17),幹材積成長量!$V$7:$V$148,0),MATCH($G235,幹材積成長量!$V$7:$X$7,0)))),0)</f>
        <v>0</v>
      </c>
      <c r="U235" s="187">
        <f>IFERROR(IF($F235="地位Ⅰ",INDEX(幹材積成長量!$S$7:$U$148,MATCH(【入力】吸収量・排出量算定シート!$H235+(U$17-$M$17),幹材積成長量!$S$7:$S$148,0),MATCH($G235,幹材積成長量!$S$7:$U$7,0)),IF($F235="地位Ⅲ",INDEX(幹材積成長量!$Y$7:$AA$148,MATCH(【入力】吸収量・排出量算定シート!$H235+(U$17-$M$17),幹材積成長量!$Y$7:$Y$148,0),MATCH($G235,幹材積成長量!$Y$7:$AA$7,0)),INDEX(幹材積成長量!$V$7:$X$148,MATCH(【入力】吸収量・排出量算定シート!$H235+(U$17-$M$17),幹材積成長量!$V$7:$V$148,0),MATCH($G235,幹材積成長量!$V$7:$X$7,0)))),0)</f>
        <v>0</v>
      </c>
      <c r="V235" s="187">
        <f>IFERROR(IF($F235="地位Ⅰ",INDEX(幹材積成長量!$S$7:$U$148,MATCH(【入力】吸収量・排出量算定シート!$H235+(V$17-$M$17),幹材積成長量!$S$7:$S$148,0),MATCH($G235,幹材積成長量!$S$7:$U$7,0)),IF($F235="地位Ⅲ",INDEX(幹材積成長量!$Y$7:$AA$148,MATCH(【入力】吸収量・排出量算定シート!$H235+(V$17-$M$17),幹材積成長量!$Y$7:$Y$148,0),MATCH($G235,幹材積成長量!$Y$7:$AA$7,0)),INDEX(幹材積成長量!$V$7:$X$148,MATCH(【入力】吸収量・排出量算定シート!$H235+(V$17-$M$17),幹材積成長量!$V$7:$V$148,0),MATCH($G235,幹材積成長量!$V$7:$X$7,0)))),0)</f>
        <v>0</v>
      </c>
      <c r="W235" s="187">
        <f>IFERROR(IF($F235="地位Ⅰ",INDEX(幹材積成長量!$S$7:$U$148,MATCH(【入力】吸収量・排出量算定シート!$H235+(W$17-$M$17),幹材積成長量!$S$7:$S$148,0),MATCH($G235,幹材積成長量!$S$7:$U$7,0)),IF($F235="地位Ⅲ",INDEX(幹材積成長量!$Y$7:$AA$148,MATCH(【入力】吸収量・排出量算定シート!$H235+(W$17-$M$17),幹材積成長量!$Y$7:$Y$148,0),MATCH($G235,幹材積成長量!$Y$7:$AA$7,0)),INDEX(幹材積成長量!$V$7:$X$148,MATCH(【入力】吸収量・排出量算定シート!$H235+(W$17-$M$17),幹材積成長量!$V$7:$V$148,0),MATCH($G235,幹材積成長量!$V$7:$X$7,0)))),0)</f>
        <v>0</v>
      </c>
      <c r="X235" s="187">
        <f>IFERROR(IF($F235="地位Ⅰ",INDEX(幹材積成長量!$S$7:$U$148,MATCH(【入力】吸収量・排出量算定シート!$H235+(X$17-$M$17),幹材積成長量!$S$7:$S$148,0),MATCH($G235,幹材積成長量!$S$7:$U$7,0)),IF($F235="地位Ⅲ",INDEX(幹材積成長量!$Y$7:$AA$148,MATCH(【入力】吸収量・排出量算定シート!$H235+(X$17-$M$17),幹材積成長量!$Y$7:$Y$148,0),MATCH($G235,幹材積成長量!$Y$7:$AA$7,0)),INDEX(幹材積成長量!$V$7:$X$148,MATCH(【入力】吸収量・排出量算定シート!$H235+(X$17-$M$17),幹材積成長量!$V$7:$V$148,0),MATCH($G235,幹材積成長量!$V$7:$X$7,0)))),0)</f>
        <v>0</v>
      </c>
      <c r="Y235" s="187">
        <f>IFERROR(IF($F235="地位Ⅰ",INDEX(幹材積成長量!$S$7:$U$148,MATCH(【入力】吸収量・排出量算定シート!$H235+(Y$17-$M$17),幹材積成長量!$S$7:$S$148,0),MATCH($G235,幹材積成長量!$S$7:$U$7,0)),IF($F235="地位Ⅲ",INDEX(幹材積成長量!$Y$7:$AA$148,MATCH(【入力】吸収量・排出量算定シート!$H235+(Y$17-$M$17),幹材積成長量!$Y$7:$Y$148,0),MATCH($G235,幹材積成長量!$Y$7:$AA$7,0)),INDEX(幹材積成長量!$V$7:$X$148,MATCH(【入力】吸収量・排出量算定シート!$H235+(Y$17-$M$17),幹材積成長量!$V$7:$V$148,0),MATCH($G235,幹材積成長量!$V$7:$X$7,0)))),0)</f>
        <v>0</v>
      </c>
      <c r="Z235" s="187">
        <f>IFERROR(IF($F235="地位Ⅰ",INDEX(幹材積成長量!$S$7:$U$148,MATCH(【入力】吸収量・排出量算定シート!$H235+(Z$17-$M$17),幹材積成長量!$S$7:$S$148,0),MATCH($G235,幹材積成長量!$S$7:$U$7,0)),IF($F235="地位Ⅲ",INDEX(幹材積成長量!$Y$7:$AA$148,MATCH(【入力】吸収量・排出量算定シート!$H235+(Z$17-$M$17),幹材積成長量!$Y$7:$Y$148,0),MATCH($G235,幹材積成長量!$Y$7:$AA$7,0)),INDEX(幹材積成長量!$V$7:$X$148,MATCH(【入力】吸収量・排出量算定シート!$H235+(Z$17-$M$17),幹材積成長量!$V$7:$V$148,0),MATCH($G235,幹材積成長量!$V$7:$X$7,0)))),0)</f>
        <v>0</v>
      </c>
      <c r="AA235" s="187">
        <f>IFERROR(IF($F235="地位Ⅰ",INDEX(幹材積成長量!$S$7:$U$148,MATCH(【入力】吸収量・排出量算定シート!$H235+(AA$17-$M$17),幹材積成長量!$S$7:$S$148,0),MATCH($G235,幹材積成長量!$S$7:$U$7,0)),IF($F235="地位Ⅲ",INDEX(幹材積成長量!$Y$7:$AA$148,MATCH(【入力】吸収量・排出量算定シート!$H235+(AA$17-$M$17),幹材積成長量!$Y$7:$Y$148,0),MATCH($G235,幹材積成長量!$Y$7:$AA$7,0)),INDEX(幹材積成長量!$V$7:$X$148,MATCH(【入力】吸収量・排出量算定シート!$H235+(AA$17-$M$17),幹材積成長量!$V$7:$V$148,0),MATCH($G235,幹材積成長量!$V$7:$X$7,0)))),0)</f>
        <v>0</v>
      </c>
      <c r="AB235" s="187">
        <f>IFERROR(IF($F235="地位Ⅰ",INDEX(幹材積成長量!$S$7:$U$148,MATCH(【入力】吸収量・排出量算定シート!$H235+(AB$17-$M$17),幹材積成長量!$S$7:$S$148,0),MATCH($G235,幹材積成長量!$S$7:$U$7,0)),IF($F235="地位Ⅲ",INDEX(幹材積成長量!$Y$7:$AA$148,MATCH(【入力】吸収量・排出量算定シート!$H235+(AB$17-$M$17),幹材積成長量!$Y$7:$Y$148,0),MATCH($G235,幹材積成長量!$Y$7:$AA$7,0)),INDEX(幹材積成長量!$V$7:$X$148,MATCH(【入力】吸収量・排出量算定シート!$H235+(AB$17-$M$17),幹材積成長量!$V$7:$V$148,0),MATCH($G235,幹材積成長量!$V$7:$X$7,0)))),0)</f>
        <v>0</v>
      </c>
      <c r="AC235" s="187">
        <f>IFERROR(IF($F235="地位Ⅰ",INDEX(幹材積成長量!$S$7:$U$148,MATCH(【入力】吸収量・排出量算定シート!$H235+(AC$17-$M$17),幹材積成長量!$S$7:$S$148,0),MATCH($G235,幹材積成長量!$S$7:$U$7,0)),IF($F235="地位Ⅲ",INDEX(幹材積成長量!$Y$7:$AA$148,MATCH(【入力】吸収量・排出量算定シート!$H235+(AC$17-$M$17),幹材積成長量!$Y$7:$Y$148,0),MATCH($G235,幹材積成長量!$Y$7:$AA$7,0)),INDEX(幹材積成長量!$V$7:$X$148,MATCH(【入力】吸収量・排出量算定シート!$H235+(AC$17-$M$17),幹材積成長量!$V$7:$V$148,0),MATCH($G235,幹材積成長量!$V$7:$X$7,0)))),0)</f>
        <v>0</v>
      </c>
      <c r="AD235" s="2">
        <f>IFERROR(INDEX('BEF（拡大係数）'!$A$4:$AO$154,MATCH(【入力】吸収量・排出量算定シート!$H235,'BEF（拡大係数）'!$A$4:$A$154,0),MATCH($G235,'BEF（拡大係数）'!$A$4:$AO$4,0)),0)</f>
        <v>0</v>
      </c>
      <c r="AE235" s="2">
        <f>IFERROR(INDEX('BEF（拡大係数）'!$A$4:$AO$154,MATCH(【入力】吸収量・排出量算定シート!$H235,'BEF（拡大係数）'!$A$4:$A$154,0),MATCH($G235,'BEF（拡大係数）'!$A$4:$AO$4,0)),0)</f>
        <v>0</v>
      </c>
      <c r="AF235" s="2">
        <f>IFERROR(INDEX('BEF（拡大係数）'!$A$4:$AO$154,MATCH(【入力】吸収量・排出量算定シート!$H235,'BEF（拡大係数）'!$A$4:$A$154,0),MATCH($G235,'BEF（拡大係数）'!$A$4:$AO$4,0)),0)</f>
        <v>0</v>
      </c>
      <c r="AG235" s="2">
        <f>IFERROR(INDEX('BEF（拡大係数）'!$A$4:$AO$154,MATCH(【入力】吸収量・排出量算定シート!$H235,'BEF（拡大係数）'!$A$4:$A$154,0),MATCH($G235,'BEF（拡大係数）'!$A$4:$AO$4,0)),0)</f>
        <v>0</v>
      </c>
      <c r="AH235" s="2">
        <f>IFERROR(INDEX('BEF（拡大係数）'!$A$4:$AO$154,MATCH(【入力】吸収量・排出量算定シート!$H235,'BEF（拡大係数）'!$A$4:$A$154,0),MATCH($G235,'BEF（拡大係数）'!$A$4:$AO$4,0)),0)</f>
        <v>0</v>
      </c>
      <c r="AI235" s="2">
        <f>IFERROR(INDEX('BEF（拡大係数）'!$A$4:$AO$154,MATCH(【入力】吸収量・排出量算定シート!$H235,'BEF（拡大係数）'!$A$4:$A$154,0),MATCH($G235,'BEF（拡大係数）'!$A$4:$AO$4,0)),0)</f>
        <v>0</v>
      </c>
      <c r="AJ235" s="2">
        <f>IFERROR(INDEX('BEF（拡大係数）'!$A$4:$AO$154,MATCH(【入力】吸収量・排出量算定シート!$H235,'BEF（拡大係数）'!$A$4:$A$154,0),MATCH($G235,'BEF（拡大係数）'!$A$4:$AO$4,0)),0)</f>
        <v>0</v>
      </c>
      <c r="AK235" s="2">
        <f>IFERROR(INDEX('BEF（拡大係数）'!$A$4:$AO$154,MATCH(【入力】吸収量・排出量算定シート!$H235,'BEF（拡大係数）'!$A$4:$A$154,0),MATCH($G235,'BEF（拡大係数）'!$A$4:$AO$4,0)),0)</f>
        <v>0</v>
      </c>
      <c r="AL235" s="2">
        <f>IFERROR(INDEX('BEF（拡大係数）'!$A$4:$AO$154,MATCH(【入力】吸収量・排出量算定シート!$H235,'BEF（拡大係数）'!$A$4:$A$154,0),MATCH($G235,'BEF（拡大係数）'!$A$4:$AO$4,0)),0)</f>
        <v>0</v>
      </c>
      <c r="AM235" s="2">
        <f>IFERROR(INDEX('BEF（拡大係数）'!$A$4:$AO$154,MATCH(【入力】吸収量・排出量算定シート!$H235,'BEF（拡大係数）'!$A$4:$A$154,0),MATCH($G235,'BEF（拡大係数）'!$A$4:$AO$4,0)),0)</f>
        <v>0</v>
      </c>
      <c r="AN235" s="2">
        <f>IFERROR(INDEX('BEF（拡大係数）'!$A$4:$AO$154,MATCH(【入力】吸収量・排出量算定シート!$H235,'BEF（拡大係数）'!$A$4:$A$154,0),MATCH($G235,'BEF（拡大係数）'!$A$4:$AO$4,0)),0)</f>
        <v>0</v>
      </c>
      <c r="AO235" s="2">
        <f>IFERROR(INDEX('BEF（拡大係数）'!$A$4:$AO$154,MATCH(【入力】吸収量・排出量算定シート!$H235,'BEF（拡大係数）'!$A$4:$A$154,0),MATCH($G235,'BEF（拡大係数）'!$A$4:$AO$4,0)),0)</f>
        <v>0</v>
      </c>
      <c r="AP235" s="2">
        <f>IFERROR(INDEX('BEF（拡大係数）'!$A$4:$AO$154,MATCH(【入力】吸収量・排出量算定シート!$H235,'BEF（拡大係数）'!$A$4:$A$154,0),MATCH($G235,'BEF（拡大係数）'!$A$4:$AO$4,0)),0)</f>
        <v>0</v>
      </c>
      <c r="AQ235" s="2">
        <f>IFERROR(INDEX('BEF（拡大係数）'!$A$4:$AO$154,MATCH(【入力】吸収量・排出量算定シート!$H235,'BEF（拡大係数）'!$A$4:$A$154,0),MATCH($G235,'BEF（拡大係数）'!$A$4:$AO$4,0)),0)</f>
        <v>0</v>
      </c>
      <c r="AR235" s="2">
        <f>IFERROR(INDEX('BEF（拡大係数）'!$A$4:$AO$154,MATCH(【入力】吸収量・排出量算定シート!$H235,'BEF（拡大係数）'!$A$4:$A$154,0),MATCH($G235,'BEF（拡大係数）'!$A$4:$AO$4,0)),0)</f>
        <v>0</v>
      </c>
      <c r="AS235" s="2">
        <f>IFERROR(INDEX('BEF（拡大係数）'!$A$4:$AO$154,MATCH(【入力】吸収量・排出量算定シート!$H235,'BEF（拡大係数）'!$A$4:$A$154,0),MATCH($G235,'BEF（拡大係数）'!$A$4:$AO$4,0)),0)</f>
        <v>0</v>
      </c>
      <c r="AT235" s="2">
        <f>IFERROR(INDEX('BEF（拡大係数）'!$A$4:$AO$154,MATCH(【入力】吸収量・排出量算定シート!$H235,'BEF（拡大係数）'!$A$4:$A$154,0),MATCH($G235,'BEF（拡大係数）'!$A$4:$AO$4,0)),0)</f>
        <v>0</v>
      </c>
      <c r="AU235" s="2">
        <f>IFERROR(VLOOKUP($G235,パラメータ_オリジナル!$B$6:$G$45,4,FALSE),0)</f>
        <v>0</v>
      </c>
      <c r="AV235" s="2">
        <f>IFERROR(VLOOKUP($G235,パラメータ_オリジナル!$B$6:$G$45,5,FALSE),0)</f>
        <v>0</v>
      </c>
      <c r="AW235" s="2">
        <f>IFERROR(VLOOKUP($G235,パラメータ_オリジナル!$B$6:$G$45,6,FALSE),0)</f>
        <v>0</v>
      </c>
      <c r="AX235" s="125">
        <f t="shared" si="318"/>
        <v>0</v>
      </c>
      <c r="AY235" s="125">
        <f t="shared" si="319"/>
        <v>0</v>
      </c>
      <c r="AZ235" s="125">
        <f t="shared" si="320"/>
        <v>0</v>
      </c>
      <c r="BA235" s="125">
        <f t="shared" si="321"/>
        <v>0</v>
      </c>
      <c r="BB235" s="125">
        <f t="shared" si="322"/>
        <v>0</v>
      </c>
      <c r="BC235" s="125">
        <f t="shared" si="323"/>
        <v>0</v>
      </c>
      <c r="BD235" s="125">
        <f t="shared" si="324"/>
        <v>0</v>
      </c>
      <c r="BE235" s="125">
        <f t="shared" si="325"/>
        <v>0</v>
      </c>
      <c r="BF235" s="125">
        <f t="shared" si="326"/>
        <v>0</v>
      </c>
      <c r="BG235" s="125">
        <f t="shared" si="327"/>
        <v>0</v>
      </c>
      <c r="BH235" s="125">
        <f t="shared" si="328"/>
        <v>0</v>
      </c>
      <c r="BI235" s="125">
        <f t="shared" si="329"/>
        <v>0</v>
      </c>
      <c r="BJ235" s="125">
        <f t="shared" si="330"/>
        <v>0</v>
      </c>
      <c r="BK235" s="125">
        <f t="shared" si="331"/>
        <v>0</v>
      </c>
      <c r="BL235" s="125">
        <f t="shared" si="332"/>
        <v>0</v>
      </c>
      <c r="BM235" s="125">
        <f t="shared" si="333"/>
        <v>0</v>
      </c>
      <c r="BN235" s="125">
        <f t="shared" si="334"/>
        <v>0</v>
      </c>
      <c r="BO235" s="125">
        <f t="shared" si="335"/>
        <v>0</v>
      </c>
      <c r="BP235" s="125">
        <f t="shared" si="336"/>
        <v>0</v>
      </c>
      <c r="BQ235" s="125">
        <f t="shared" si="337"/>
        <v>0</v>
      </c>
      <c r="BR235" s="125">
        <f t="shared" si="338"/>
        <v>0</v>
      </c>
      <c r="BS235" s="125">
        <f t="shared" si="339"/>
        <v>0</v>
      </c>
      <c r="BT235" s="125">
        <f t="shared" si="340"/>
        <v>0</v>
      </c>
      <c r="BU235" s="125">
        <f t="shared" si="341"/>
        <v>0</v>
      </c>
      <c r="BV235" s="125">
        <f t="shared" si="342"/>
        <v>0</v>
      </c>
      <c r="BW235" s="125">
        <f t="shared" si="343"/>
        <v>0</v>
      </c>
      <c r="BX235" s="125">
        <f t="shared" si="344"/>
        <v>0</v>
      </c>
      <c r="BY235" s="125">
        <f t="shared" si="345"/>
        <v>0</v>
      </c>
      <c r="BZ235" s="125">
        <f t="shared" si="346"/>
        <v>0</v>
      </c>
      <c r="CA235" s="125">
        <f t="shared" si="347"/>
        <v>0</v>
      </c>
      <c r="CB235" s="125">
        <f t="shared" si="348"/>
        <v>0</v>
      </c>
      <c r="CC235" s="125">
        <f t="shared" si="349"/>
        <v>0</v>
      </c>
      <c r="CD235" s="125">
        <f t="shared" si="350"/>
        <v>0</v>
      </c>
      <c r="CE235" s="125">
        <f t="shared" si="351"/>
        <v>0</v>
      </c>
      <c r="CF235" s="2">
        <f>IFERROR(IF($F235="地位Ⅰ",INDEX(幹材積成長量!$I$7:$K$148,MATCH((【入力】吸収量・排出量算定シート!$H235+(【入力】吸収量・排出量算定シート!CF$17-【入力】吸収量・排出量算定シート!$CF$17)),幹材積成長量!$I$7:$I$148,0),MATCH(【入力】吸収量・排出量算定シート!$G235,幹材積成長量!$I$7:$K$7,0)),IF($F235="地位Ⅲ",INDEX(幹材積成長量!$O$7:$Q$148,MATCH((【入力】吸収量・排出量算定シート!$H235+(【入力】吸収量・排出量算定シート!CF$17-【入力】吸収量・排出量算定シート!$CF$17)),幹材積成長量!$O$7:$O$148,0),MATCH(【入力】吸収量・排出量算定シート!$G235,幹材積成長量!$O$7:$Q$7,0)),INDEX(幹材積成長量!$L$7:$N$148,MATCH((【入力】吸収量・排出量算定シート!$H235+(【入力】吸収量・排出量算定シート!CF$17-【入力】吸収量・排出量算定シート!$CF$17)),幹材積成長量!$L$7:$L$148,0),MATCH(【入力】吸収量・排出量算定シート!$G235,幹材積成長量!$L$7:$N$7,0)))),0)</f>
        <v>0</v>
      </c>
      <c r="CG235" s="2">
        <f>IFERROR(IF($F235="地位Ⅰ",INDEX(幹材積成長量!$I$7:$K$148,MATCH((【入力】吸収量・排出量算定シート!$H235+(【入力】吸収量・排出量算定シート!CG$17-【入力】吸収量・排出量算定シート!$CF$17)),幹材積成長量!$I$7:$I$148,0),MATCH(【入力】吸収量・排出量算定シート!$G235,幹材積成長量!$I$7:$K$7,0)),IF($F235="地位Ⅲ",INDEX(幹材積成長量!$O$7:$Q$148,MATCH((【入力】吸収量・排出量算定シート!$H235+(【入力】吸収量・排出量算定シート!CG$17-【入力】吸収量・排出量算定シート!$CF$17)),幹材積成長量!$O$7:$O$148,0),MATCH(【入力】吸収量・排出量算定シート!$G235,幹材積成長量!$O$7:$Q$7,0)),INDEX(幹材積成長量!$L$7:$N$148,MATCH((【入力】吸収量・排出量算定シート!$H235+(【入力】吸収量・排出量算定シート!CG$17-【入力】吸収量・排出量算定シート!$CF$17)),幹材積成長量!$L$7:$L$148,0),MATCH(【入力】吸収量・排出量算定シート!$G235,幹材積成長量!$L$7:$N$7,0)))),0)</f>
        <v>0</v>
      </c>
      <c r="CH235" s="2">
        <f>IFERROR(IF($F235="地位Ⅰ",INDEX(幹材積成長量!$I$7:$K$148,MATCH((【入力】吸収量・排出量算定シート!$H235+(【入力】吸収量・排出量算定シート!CH$17-【入力】吸収量・排出量算定シート!$CF$17)),幹材積成長量!$I$7:$I$148,0),MATCH(【入力】吸収量・排出量算定シート!$G235,幹材積成長量!$I$7:$K$7,0)),IF($F235="地位Ⅲ",INDEX(幹材積成長量!$O$7:$Q$148,MATCH((【入力】吸収量・排出量算定シート!$H235+(【入力】吸収量・排出量算定シート!CH$17-【入力】吸収量・排出量算定シート!$CF$17)),幹材積成長量!$O$7:$O$148,0),MATCH(【入力】吸収量・排出量算定シート!$G235,幹材積成長量!$O$7:$Q$7,0)),INDEX(幹材積成長量!$L$7:$N$148,MATCH((【入力】吸収量・排出量算定シート!$H235+(【入力】吸収量・排出量算定シート!CH$17-【入力】吸収量・排出量算定シート!$CF$17)),幹材積成長量!$L$7:$L$148,0),MATCH(【入力】吸収量・排出量算定シート!$G235,幹材積成長量!$L$7:$N$7,0)))),0)</f>
        <v>0</v>
      </c>
      <c r="CI235" s="2">
        <f>IFERROR(IF($F235="地位Ⅰ",INDEX(幹材積成長量!$I$7:$K$148,MATCH((【入力】吸収量・排出量算定シート!$H235+(【入力】吸収量・排出量算定シート!CI$17-【入力】吸収量・排出量算定シート!$CF$17)),幹材積成長量!$I$7:$I$148,0),MATCH(【入力】吸収量・排出量算定シート!$G235,幹材積成長量!$I$7:$K$7,0)),IF($F235="地位Ⅲ",INDEX(幹材積成長量!$O$7:$Q$148,MATCH((【入力】吸収量・排出量算定シート!$H235+(【入力】吸収量・排出量算定シート!CI$17-【入力】吸収量・排出量算定シート!$CF$17)),幹材積成長量!$O$7:$O$148,0),MATCH(【入力】吸収量・排出量算定シート!$G235,幹材積成長量!$O$7:$Q$7,0)),INDEX(幹材積成長量!$L$7:$N$148,MATCH((【入力】吸収量・排出量算定シート!$H235+(【入力】吸収量・排出量算定シート!CI$17-【入力】吸収量・排出量算定シート!$CF$17)),幹材積成長量!$L$7:$L$148,0),MATCH(【入力】吸収量・排出量算定シート!$G235,幹材積成長量!$L$7:$N$7,0)))),0)</f>
        <v>0</v>
      </c>
      <c r="CJ235" s="2">
        <f>IFERROR(IF($F235="地位Ⅰ",INDEX(幹材積成長量!$I$7:$K$148,MATCH((【入力】吸収量・排出量算定シート!$H235+(【入力】吸収量・排出量算定シート!CJ$17-【入力】吸収量・排出量算定シート!$CF$17)),幹材積成長量!$I$7:$I$148,0),MATCH(【入力】吸収量・排出量算定シート!$G235,幹材積成長量!$I$7:$K$7,0)),IF($F235="地位Ⅲ",INDEX(幹材積成長量!$O$7:$Q$148,MATCH((【入力】吸収量・排出量算定シート!$H235+(【入力】吸収量・排出量算定シート!CJ$17-【入力】吸収量・排出量算定シート!$CF$17)),幹材積成長量!$O$7:$O$148,0),MATCH(【入力】吸収量・排出量算定シート!$G235,幹材積成長量!$O$7:$Q$7,0)),INDEX(幹材積成長量!$L$7:$N$148,MATCH((【入力】吸収量・排出量算定シート!$H235+(【入力】吸収量・排出量算定シート!CJ$17-【入力】吸収量・排出量算定シート!$CF$17)),幹材積成長量!$L$7:$L$148,0),MATCH(【入力】吸収量・排出量算定シート!$G235,幹材積成長量!$L$7:$N$7,0)))),0)</f>
        <v>0</v>
      </c>
      <c r="CK235" s="2">
        <f>IFERROR(IF($F235="地位Ⅰ",INDEX(幹材積成長量!$I$7:$K$148,MATCH((【入力】吸収量・排出量算定シート!$H235+(【入力】吸収量・排出量算定シート!CK$17-【入力】吸収量・排出量算定シート!$CF$17)),幹材積成長量!$I$7:$I$148,0),MATCH(【入力】吸収量・排出量算定シート!$G235,幹材積成長量!$I$7:$K$7,0)),IF($F235="地位Ⅲ",INDEX(幹材積成長量!$O$7:$Q$148,MATCH((【入力】吸収量・排出量算定シート!$H235+(【入力】吸収量・排出量算定シート!CK$17-【入力】吸収量・排出量算定シート!$CF$17)),幹材積成長量!$O$7:$O$148,0),MATCH(【入力】吸収量・排出量算定シート!$G235,幹材積成長量!$O$7:$Q$7,0)),INDEX(幹材積成長量!$L$7:$N$148,MATCH((【入力】吸収量・排出量算定シート!$H235+(【入力】吸収量・排出量算定シート!CK$17-【入力】吸収量・排出量算定シート!$CF$17)),幹材積成長量!$L$7:$L$148,0),MATCH(【入力】吸収量・排出量算定シート!$G235,幹材積成長量!$L$7:$N$7,0)))),0)</f>
        <v>0</v>
      </c>
      <c r="CL235" s="2">
        <f>IFERROR(IF($F235="地位Ⅰ",INDEX(幹材積成長量!$I$7:$K$148,MATCH((【入力】吸収量・排出量算定シート!$H235+(【入力】吸収量・排出量算定シート!CL$17-【入力】吸収量・排出量算定シート!$CF$17)),幹材積成長量!$I$7:$I$148,0),MATCH(【入力】吸収量・排出量算定シート!$G235,幹材積成長量!$I$7:$K$7,0)),IF($F235="地位Ⅲ",INDEX(幹材積成長量!$O$7:$Q$148,MATCH((【入力】吸収量・排出量算定シート!$H235+(【入力】吸収量・排出量算定シート!CL$17-【入力】吸収量・排出量算定シート!$CF$17)),幹材積成長量!$O$7:$O$148,0),MATCH(【入力】吸収量・排出量算定シート!$G235,幹材積成長量!$O$7:$Q$7,0)),INDEX(幹材積成長量!$L$7:$N$148,MATCH((【入力】吸収量・排出量算定シート!$H235+(【入力】吸収量・排出量算定シート!CL$17-【入力】吸収量・排出量算定シート!$CF$17)),幹材積成長量!$L$7:$L$148,0),MATCH(【入力】吸収量・排出量算定シート!$G235,幹材積成長量!$L$7:$N$7,0)))),0)</f>
        <v>0</v>
      </c>
      <c r="CM235" s="2">
        <f>IFERROR(IF($F235="地位Ⅰ",INDEX(幹材積成長量!$I$7:$K$148,MATCH((【入力】吸収量・排出量算定シート!$H235+(【入力】吸収量・排出量算定シート!CM$17-【入力】吸収量・排出量算定シート!$CF$17)),幹材積成長量!$I$7:$I$148,0),MATCH(【入力】吸収量・排出量算定シート!$G235,幹材積成長量!$I$7:$K$7,0)),IF($F235="地位Ⅲ",INDEX(幹材積成長量!$O$7:$Q$148,MATCH((【入力】吸収量・排出量算定シート!$H235+(【入力】吸収量・排出量算定シート!CM$17-【入力】吸収量・排出量算定シート!$CF$17)),幹材積成長量!$O$7:$O$148,0),MATCH(【入力】吸収量・排出量算定シート!$G235,幹材積成長量!$O$7:$Q$7,0)),INDEX(幹材積成長量!$L$7:$N$148,MATCH((【入力】吸収量・排出量算定シート!$H235+(【入力】吸収量・排出量算定シート!CM$17-【入力】吸収量・排出量算定シート!$CF$17)),幹材積成長量!$L$7:$L$148,0),MATCH(【入力】吸収量・排出量算定シート!$G235,幹材積成長量!$L$7:$N$7,0)))),0)</f>
        <v>0</v>
      </c>
      <c r="CN235" s="2">
        <f>IFERROR(IF($F235="地位Ⅰ",INDEX(幹材積成長量!$I$7:$K$148,MATCH((【入力】吸収量・排出量算定シート!$H235+(【入力】吸収量・排出量算定シート!CN$17-【入力】吸収量・排出量算定シート!$CF$17)),幹材積成長量!$I$7:$I$148,0),MATCH(【入力】吸収量・排出量算定シート!$G235,幹材積成長量!$I$7:$K$7,0)),IF($F235="地位Ⅲ",INDEX(幹材積成長量!$O$7:$Q$148,MATCH((【入力】吸収量・排出量算定シート!$H235+(【入力】吸収量・排出量算定シート!CN$17-【入力】吸収量・排出量算定シート!$CF$17)),幹材積成長量!$O$7:$O$148,0),MATCH(【入力】吸収量・排出量算定シート!$G235,幹材積成長量!$O$7:$Q$7,0)),INDEX(幹材積成長量!$L$7:$N$148,MATCH((【入力】吸収量・排出量算定シート!$H235+(【入力】吸収量・排出量算定シート!CN$17-【入力】吸収量・排出量算定シート!$CF$17)),幹材積成長量!$L$7:$L$148,0),MATCH(【入力】吸収量・排出量算定シート!$G235,幹材積成長量!$L$7:$N$7,0)))),0)</f>
        <v>0</v>
      </c>
      <c r="CO235" s="2">
        <f>IFERROR(IF($F235="地位Ⅰ",INDEX(幹材積成長量!$I$7:$K$148,MATCH((【入力】吸収量・排出量算定シート!$H235+(【入力】吸収量・排出量算定シート!CO$17-【入力】吸収量・排出量算定シート!$CF$17)),幹材積成長量!$I$7:$I$148,0),MATCH(【入力】吸収量・排出量算定シート!$G235,幹材積成長量!$I$7:$K$7,0)),IF($F235="地位Ⅲ",INDEX(幹材積成長量!$O$7:$Q$148,MATCH((【入力】吸収量・排出量算定シート!$H235+(【入力】吸収量・排出量算定シート!CO$17-【入力】吸収量・排出量算定シート!$CF$17)),幹材積成長量!$O$7:$O$148,0),MATCH(【入力】吸収量・排出量算定シート!$G235,幹材積成長量!$O$7:$Q$7,0)),INDEX(幹材積成長量!$L$7:$N$148,MATCH((【入力】吸収量・排出量算定シート!$H235+(【入力】吸収量・排出量算定シート!CO$17-【入力】吸収量・排出量算定シート!$CF$17)),幹材積成長量!$L$7:$L$148,0),MATCH(【入力】吸収量・排出量算定シート!$G235,幹材積成長量!$L$7:$N$7,0)))),0)</f>
        <v>0</v>
      </c>
      <c r="CP235" s="2">
        <f>IFERROR(IF($F235="地位Ⅰ",INDEX(幹材積成長量!$I$7:$K$148,MATCH((【入力】吸収量・排出量算定シート!$H235+(【入力】吸収量・排出量算定シート!CP$17-【入力】吸収量・排出量算定シート!$CF$17)),幹材積成長量!$I$7:$I$148,0),MATCH(【入力】吸収量・排出量算定シート!$G235,幹材積成長量!$I$7:$K$7,0)),IF($F235="地位Ⅲ",INDEX(幹材積成長量!$O$7:$Q$148,MATCH((【入力】吸収量・排出量算定シート!$H235+(【入力】吸収量・排出量算定シート!CP$17-【入力】吸収量・排出量算定シート!$CF$17)),幹材積成長量!$O$7:$O$148,0),MATCH(【入力】吸収量・排出量算定シート!$G235,幹材積成長量!$O$7:$Q$7,0)),INDEX(幹材積成長量!$L$7:$N$148,MATCH((【入力】吸収量・排出量算定シート!$H235+(【入力】吸収量・排出量算定シート!CP$17-【入力】吸収量・排出量算定シート!$CF$17)),幹材積成長量!$L$7:$L$148,0),MATCH(【入力】吸収量・排出量算定シート!$G235,幹材積成長量!$L$7:$N$7,0)))),0)</f>
        <v>0</v>
      </c>
      <c r="CQ235" s="2">
        <f>IFERROR(IF($F235="地位Ⅰ",INDEX(幹材積成長量!$I$7:$K$148,MATCH((【入力】吸収量・排出量算定シート!$H235+(【入力】吸収量・排出量算定シート!CQ$17-【入力】吸収量・排出量算定シート!$CF$17)),幹材積成長量!$I$7:$I$148,0),MATCH(【入力】吸収量・排出量算定シート!$G235,幹材積成長量!$I$7:$K$7,0)),IF($F235="地位Ⅲ",INDEX(幹材積成長量!$O$7:$Q$148,MATCH((【入力】吸収量・排出量算定シート!$H235+(【入力】吸収量・排出量算定シート!CQ$17-【入力】吸収量・排出量算定シート!$CF$17)),幹材積成長量!$O$7:$O$148,0),MATCH(【入力】吸収量・排出量算定シート!$G235,幹材積成長量!$O$7:$Q$7,0)),INDEX(幹材積成長量!$L$7:$N$148,MATCH((【入力】吸収量・排出量算定シート!$H235+(【入力】吸収量・排出量算定シート!CQ$17-【入力】吸収量・排出量算定シート!$CF$17)),幹材積成長量!$L$7:$L$148,0),MATCH(【入力】吸収量・排出量算定シート!$G235,幹材積成長量!$L$7:$N$7,0)))),0)</f>
        <v>0</v>
      </c>
      <c r="CR235" s="2">
        <f>IFERROR(IF($F235="地位Ⅰ",INDEX(幹材積成長量!$I$7:$K$148,MATCH((【入力】吸収量・排出量算定シート!$H235+(【入力】吸収量・排出量算定シート!CR$17-【入力】吸収量・排出量算定シート!$CF$17)),幹材積成長量!$I$7:$I$148,0),MATCH(【入力】吸収量・排出量算定シート!$G235,幹材積成長量!$I$7:$K$7,0)),IF($F235="地位Ⅲ",INDEX(幹材積成長量!$O$7:$Q$148,MATCH((【入力】吸収量・排出量算定シート!$H235+(【入力】吸収量・排出量算定シート!CR$17-【入力】吸収量・排出量算定シート!$CF$17)),幹材積成長量!$O$7:$O$148,0),MATCH(【入力】吸収量・排出量算定シート!$G235,幹材積成長量!$O$7:$Q$7,0)),INDEX(幹材積成長量!$L$7:$N$148,MATCH((【入力】吸収量・排出量算定シート!$H235+(【入力】吸収量・排出量算定シート!CR$17-【入力】吸収量・排出量算定シート!$CF$17)),幹材積成長量!$L$7:$L$148,0),MATCH(【入力】吸収量・排出量算定シート!$G235,幹材積成長量!$L$7:$N$7,0)))),0)</f>
        <v>0</v>
      </c>
      <c r="CS235" s="2">
        <f>IFERROR(IF($F235="地位Ⅰ",INDEX(幹材積成長量!$I$7:$K$148,MATCH((【入力】吸収量・排出量算定シート!$H235+(【入力】吸収量・排出量算定シート!CS$17-【入力】吸収量・排出量算定シート!$CF$17)),幹材積成長量!$I$7:$I$148,0),MATCH(【入力】吸収量・排出量算定シート!$G235,幹材積成長量!$I$7:$K$7,0)),IF($F235="地位Ⅲ",INDEX(幹材積成長量!$O$7:$Q$148,MATCH((【入力】吸収量・排出量算定シート!$H235+(【入力】吸収量・排出量算定シート!CS$17-【入力】吸収量・排出量算定シート!$CF$17)),幹材積成長量!$O$7:$O$148,0),MATCH(【入力】吸収量・排出量算定シート!$G235,幹材積成長量!$O$7:$Q$7,0)),INDEX(幹材積成長量!$L$7:$N$148,MATCH((【入力】吸収量・排出量算定シート!$H235+(【入力】吸収量・排出量算定シート!CS$17-【入力】吸収量・排出量算定シート!$CF$17)),幹材積成長量!$L$7:$L$148,0),MATCH(【入力】吸収量・排出量算定シート!$G235,幹材積成長量!$L$7:$N$7,0)))),0)</f>
        <v>0</v>
      </c>
      <c r="CT235" s="2">
        <f>IFERROR(IF($F235="地位Ⅰ",INDEX(幹材積成長量!$I$7:$K$148,MATCH((【入力】吸収量・排出量算定シート!$H235+(【入力】吸収量・排出量算定シート!CT$17-【入力】吸収量・排出量算定シート!$CF$17)),幹材積成長量!$I$7:$I$148,0),MATCH(【入力】吸収量・排出量算定シート!$G235,幹材積成長量!$I$7:$K$7,0)),IF($F235="地位Ⅲ",INDEX(幹材積成長量!$O$7:$Q$148,MATCH((【入力】吸収量・排出量算定シート!$H235+(【入力】吸収量・排出量算定シート!CT$17-【入力】吸収量・排出量算定シート!$CF$17)),幹材積成長量!$O$7:$O$148,0),MATCH(【入力】吸収量・排出量算定シート!$G235,幹材積成長量!$O$7:$Q$7,0)),INDEX(幹材積成長量!$L$7:$N$148,MATCH((【入力】吸収量・排出量算定シート!$H235+(【入力】吸収量・排出量算定シート!CT$17-【入力】吸収量・排出量算定シート!$CF$17)),幹材積成長量!$L$7:$L$148,0),MATCH(【入力】吸収量・排出量算定シート!$G235,幹材積成長量!$L$7:$N$7,0)))),0)</f>
        <v>0</v>
      </c>
      <c r="CU235" s="2">
        <f>IFERROR(IF($F235="地位Ⅰ",INDEX(幹材積成長量!$I$7:$K$148,MATCH((【入力】吸収量・排出量算定シート!$H235+(【入力】吸収量・排出量算定シート!CU$17-【入力】吸収量・排出量算定シート!$CF$17)),幹材積成長量!$I$7:$I$148,0),MATCH(【入力】吸収量・排出量算定シート!$G235,幹材積成長量!$I$7:$K$7,0)),IF($F235="地位Ⅲ",INDEX(幹材積成長量!$O$7:$Q$148,MATCH((【入力】吸収量・排出量算定シート!$H235+(【入力】吸収量・排出量算定シート!CU$17-【入力】吸収量・排出量算定シート!$CF$17)),幹材積成長量!$O$7:$O$148,0),MATCH(【入力】吸収量・排出量算定シート!$G235,幹材積成長量!$O$7:$Q$7,0)),INDEX(幹材積成長量!$L$7:$N$148,MATCH((【入力】吸収量・排出量算定シート!$H235+(【入力】吸収量・排出量算定シート!CU$17-【入力】吸収量・排出量算定シート!$CF$17)),幹材積成長量!$L$7:$L$148,0),MATCH(【入力】吸収量・排出量算定シート!$G235,幹材積成長量!$L$7:$N$7,0)))),0)</f>
        <v>0</v>
      </c>
      <c r="CV235" s="2">
        <f>IFERROR(IF($F235="地位Ⅰ",INDEX(幹材積成長量!$I$7:$K$148,MATCH((【入力】吸収量・排出量算定シート!$H235+(【入力】吸収量・排出量算定シート!CV$17-【入力】吸収量・排出量算定シート!$CF$17)),幹材積成長量!$I$7:$I$148,0),MATCH(【入力】吸収量・排出量算定シート!$G235,幹材積成長量!$I$7:$K$7,0)),IF($F235="地位Ⅲ",INDEX(幹材積成長量!$O$7:$Q$148,MATCH((【入力】吸収量・排出量算定シート!$H235+(【入力】吸収量・排出量算定シート!CV$17-【入力】吸収量・排出量算定シート!$CF$17)),幹材積成長量!$O$7:$O$148,0),MATCH(【入力】吸収量・排出量算定シート!$G235,幹材積成長量!$O$7:$Q$7,0)),INDEX(幹材積成長量!$L$7:$N$148,MATCH((【入力】吸収量・排出量算定シート!$H235+(【入力】吸収量・排出量算定シート!CV$17-【入力】吸収量・排出量算定シート!$CF$17)),幹材積成長量!$L$7:$L$148,0),MATCH(【入力】吸収量・排出量算定シート!$G235,幹材積成長量!$L$7:$N$7,0)))),0)</f>
        <v>0</v>
      </c>
      <c r="CW235" s="2">
        <f t="shared" si="352"/>
        <v>0</v>
      </c>
      <c r="CX235" s="2">
        <f t="shared" si="353"/>
        <v>0</v>
      </c>
      <c r="CY235" s="2">
        <f t="shared" si="354"/>
        <v>0</v>
      </c>
      <c r="CZ235" s="2">
        <f t="shared" si="355"/>
        <v>0</v>
      </c>
      <c r="DA235" s="2">
        <f t="shared" si="356"/>
        <v>0</v>
      </c>
      <c r="DB235" s="2">
        <f t="shared" si="357"/>
        <v>0</v>
      </c>
      <c r="DC235" s="2">
        <f t="shared" si="358"/>
        <v>0</v>
      </c>
      <c r="DD235" s="2">
        <f t="shared" si="359"/>
        <v>0</v>
      </c>
      <c r="DE235" s="2">
        <f t="shared" si="360"/>
        <v>0</v>
      </c>
      <c r="DF235" s="2">
        <f t="shared" si="361"/>
        <v>0</v>
      </c>
      <c r="DG235" s="2">
        <f t="shared" si="362"/>
        <v>0</v>
      </c>
      <c r="DH235" s="2">
        <f t="shared" si="363"/>
        <v>0</v>
      </c>
      <c r="DI235" s="2">
        <f t="shared" si="364"/>
        <v>0</v>
      </c>
      <c r="DJ235" s="2">
        <f t="shared" si="365"/>
        <v>0</v>
      </c>
      <c r="DK235" s="2">
        <f t="shared" si="366"/>
        <v>0</v>
      </c>
      <c r="DL235" s="2">
        <f t="shared" si="367"/>
        <v>0</v>
      </c>
      <c r="DM235" s="2">
        <f t="shared" si="368"/>
        <v>0</v>
      </c>
      <c r="DN235" s="187">
        <f>IFERROR(IF($F235="地位Ⅰ",INDEX(幹材積成長量!$AE$7:$AG$14,8,MATCH(【入力】吸収量・排出量算定シート!$G235,幹材積成長量!$AE$7:$AG$7,0)),IF($F235="地位Ⅲ",INDEX(幹材積成長量!$AK$7:$AM$14,8,MATCH(【入力】吸収量・排出量算定シート!$G235,幹材積成長量!$AK$7:$AM$7,0)),INDEX(幹材積成長量!$AH$7:$AJ$14,8,MATCH(【入力】吸収量・排出量算定シート!$G235,幹材積成長量!$AH$7:$AJ$7,0)))),0)</f>
        <v>0</v>
      </c>
      <c r="DO235" s="187">
        <f>IFERROR(IF($F235="地位Ⅰ",INDEX(幹材積成長量!$AE$7:$AG$14,8,MATCH(【入力】吸収量・排出量算定シート!$G235,幹材積成長量!$AE$7:$AG$7,0)),IF($F235="地位Ⅲ",INDEX(幹材積成長量!$AK$7:$AM$14,8,MATCH(【入力】吸収量・排出量算定シート!$G235,幹材積成長量!$AK$7:$AM$7,0)),INDEX(幹材積成長量!$AH$7:$AJ$14,8,MATCH(【入力】吸収量・排出量算定シート!$G235,幹材積成長量!$AH$7:$AJ$7,0)))),0)</f>
        <v>0</v>
      </c>
      <c r="DP235" s="187">
        <f>IFERROR(IF($F235="地位Ⅰ",INDEX(幹材積成長量!$AE$7:$AG$14,8,MATCH(【入力】吸収量・排出量算定シート!$G235,幹材積成長量!$AE$7:$AG$7,0)),IF($F235="地位Ⅲ",INDEX(幹材積成長量!$AK$7:$AM$14,8,MATCH(【入力】吸収量・排出量算定シート!$G235,幹材積成長量!$AK$7:$AM$7,0)),INDEX(幹材積成長量!$AH$7:$AJ$14,8,MATCH(【入力】吸収量・排出量算定シート!$G235,幹材積成長量!$AH$7:$AJ$7,0)))),0)</f>
        <v>0</v>
      </c>
      <c r="DQ235" s="187">
        <f>IFERROR(IF($F235="地位Ⅰ",INDEX(幹材積成長量!$AE$7:$AG$14,8,MATCH(【入力】吸収量・排出量算定シート!$G235,幹材積成長量!$AE$7:$AG$7,0)),IF($F235="地位Ⅲ",INDEX(幹材積成長量!$AK$7:$AM$14,8,MATCH(【入力】吸収量・排出量算定シート!$G235,幹材積成長量!$AK$7:$AM$7,0)),INDEX(幹材積成長量!$AH$7:$AJ$14,8,MATCH(【入力】吸収量・排出量算定シート!$G235,幹材積成長量!$AH$7:$AJ$7,0)))),0)</f>
        <v>0</v>
      </c>
      <c r="DR235" s="187">
        <f>IFERROR(IF($F235="地位Ⅰ",INDEX(幹材積成長量!$AE$7:$AG$14,8,MATCH(【入力】吸収量・排出量算定シート!$G235,幹材積成長量!$AE$7:$AG$7,0)),IF($F235="地位Ⅲ",INDEX(幹材積成長量!$AK$7:$AM$14,8,MATCH(【入力】吸収量・排出量算定シート!$G235,幹材積成長量!$AK$7:$AM$7,0)),INDEX(幹材積成長量!$AH$7:$AJ$14,8,MATCH(【入力】吸収量・排出量算定シート!$G235,幹材積成長量!$AH$7:$AJ$7,0)))),0)</f>
        <v>0</v>
      </c>
      <c r="DS235" s="187">
        <f>IFERROR(IF($F235="地位Ⅰ",INDEX(幹材積成長量!$AE$7:$AG$14,8,MATCH(【入力】吸収量・排出量算定シート!$G235,幹材積成長量!$AE$7:$AG$7,0)),IF($F235="地位Ⅲ",INDEX(幹材積成長量!$AK$7:$AM$14,8,MATCH(【入力】吸収量・排出量算定シート!$G235,幹材積成長量!$AK$7:$AM$7,0)),INDEX(幹材積成長量!$AH$7:$AJ$14,8,MATCH(【入力】吸収量・排出量算定シート!$G235,幹材積成長量!$AH$7:$AJ$7,0)))),0)</f>
        <v>0</v>
      </c>
      <c r="DT235" s="187">
        <f>IFERROR(IF($F235="地位Ⅰ",INDEX(幹材積成長量!$AE$7:$AG$14,8,MATCH(【入力】吸収量・排出量算定シート!$G235,幹材積成長量!$AE$7:$AG$7,0)),IF($F235="地位Ⅲ",INDEX(幹材積成長量!$AK$7:$AM$14,8,MATCH(【入力】吸収量・排出量算定シート!$G235,幹材積成長量!$AK$7:$AM$7,0)),INDEX(幹材積成長量!$AH$7:$AJ$14,8,MATCH(【入力】吸収量・排出量算定シート!$G235,幹材積成長量!$AH$7:$AJ$7,0)))),0)</f>
        <v>0</v>
      </c>
      <c r="DU235" s="187">
        <f>IFERROR(IF($F235="地位Ⅰ",INDEX(幹材積成長量!$AE$7:$AG$14,8,MATCH(【入力】吸収量・排出量算定シート!$G235,幹材積成長量!$AE$7:$AG$7,0)),IF($F235="地位Ⅲ",INDEX(幹材積成長量!$AK$7:$AM$14,8,MATCH(【入力】吸収量・排出量算定シート!$G235,幹材積成長量!$AK$7:$AM$7,0)),INDEX(幹材積成長量!$AH$7:$AJ$14,8,MATCH(【入力】吸収量・排出量算定シート!$G235,幹材積成長量!$AH$7:$AJ$7,0)))),0)</f>
        <v>0</v>
      </c>
      <c r="DV235" s="187">
        <f>IFERROR(IF($F235="地位Ⅰ",INDEX(幹材積成長量!$AE$7:$AG$14,8,MATCH(【入力】吸収量・排出量算定シート!$G235,幹材積成長量!$AE$7:$AG$7,0)),IF($F235="地位Ⅲ",INDEX(幹材積成長量!$AK$7:$AM$14,8,MATCH(【入力】吸収量・排出量算定シート!$G235,幹材積成長量!$AK$7:$AM$7,0)),INDEX(幹材積成長量!$AH$7:$AJ$14,8,MATCH(【入力】吸収量・排出量算定シート!$G235,幹材積成長量!$AH$7:$AJ$7,0)))),0)</f>
        <v>0</v>
      </c>
      <c r="DW235" s="187">
        <f>IFERROR(IF($F235="地位Ⅰ",INDEX(幹材積成長量!$AE$7:$AG$14,8,MATCH(【入力】吸収量・排出量算定シート!$G235,幹材積成長量!$AE$7:$AG$7,0)),IF($F235="地位Ⅲ",INDEX(幹材積成長量!$AK$7:$AM$14,8,MATCH(【入力】吸収量・排出量算定シート!$G235,幹材積成長量!$AK$7:$AM$7,0)),INDEX(幹材積成長量!$AH$7:$AJ$14,8,MATCH(【入力】吸収量・排出量算定シート!$G235,幹材積成長量!$AH$7:$AJ$7,0)))),0)</f>
        <v>0</v>
      </c>
      <c r="DX235" s="187">
        <f>IFERROR(IF($F235="地位Ⅰ",INDEX(幹材積成長量!$AE$7:$AG$14,8,MATCH(【入力】吸収量・排出量算定シート!$G235,幹材積成長量!$AE$7:$AG$7,0)),IF($F235="地位Ⅲ",INDEX(幹材積成長量!$AK$7:$AM$14,8,MATCH(【入力】吸収量・排出量算定シート!$G235,幹材積成長量!$AK$7:$AM$7,0)),INDEX(幹材積成長量!$AH$7:$AJ$14,8,MATCH(【入力】吸収量・排出量算定シート!$G235,幹材積成長量!$AH$7:$AJ$7,0)))),0)</f>
        <v>0</v>
      </c>
      <c r="DY235" s="187">
        <f>IFERROR(IF($F235="地位Ⅰ",INDEX(幹材積成長量!$AE$7:$AG$14,8,MATCH(【入力】吸収量・排出量算定シート!$G235,幹材積成長量!$AE$7:$AG$7,0)),IF($F235="地位Ⅲ",INDEX(幹材積成長量!$AK$7:$AM$14,8,MATCH(【入力】吸収量・排出量算定シート!$G235,幹材積成長量!$AK$7:$AM$7,0)),INDEX(幹材積成長量!$AH$7:$AJ$14,8,MATCH(【入力】吸収量・排出量算定シート!$G235,幹材積成長量!$AH$7:$AJ$7,0)))),0)</f>
        <v>0</v>
      </c>
      <c r="DZ235" s="187">
        <f>IFERROR(IF($F235="地位Ⅰ",INDEX(幹材積成長量!$AE$7:$AG$14,8,MATCH(【入力】吸収量・排出量算定シート!$G235,幹材積成長量!$AE$7:$AG$7,0)),IF($F235="地位Ⅲ",INDEX(幹材積成長量!$AK$7:$AM$14,8,MATCH(【入力】吸収量・排出量算定シート!$G235,幹材積成長量!$AK$7:$AM$7,0)),INDEX(幹材積成長量!$AH$7:$AJ$14,8,MATCH(【入力】吸収量・排出量算定シート!$G235,幹材積成長量!$AH$7:$AJ$7,0)))),0)</f>
        <v>0</v>
      </c>
      <c r="EA235" s="187">
        <f>IFERROR(IF($F235="地位Ⅰ",INDEX(幹材積成長量!$AE$7:$AG$14,8,MATCH(【入力】吸収量・排出量算定シート!$G235,幹材積成長量!$AE$7:$AG$7,0)),IF($F235="地位Ⅲ",INDEX(幹材積成長量!$AK$7:$AM$14,8,MATCH(【入力】吸収量・排出量算定シート!$G235,幹材積成長量!$AK$7:$AM$7,0)),INDEX(幹材積成長量!$AH$7:$AJ$14,8,MATCH(【入力】吸収量・排出量算定シート!$G235,幹材積成長量!$AH$7:$AJ$7,0)))),0)</f>
        <v>0</v>
      </c>
      <c r="EB235" s="187">
        <f>IFERROR(IF($F235="地位Ⅰ",INDEX(幹材積成長量!$AE$7:$AG$14,8,MATCH(【入力】吸収量・排出量算定シート!$G235,幹材積成長量!$AE$7:$AG$7,0)),IF($F235="地位Ⅲ",INDEX(幹材積成長量!$AK$7:$AM$14,8,MATCH(【入力】吸収量・排出量算定シート!$G235,幹材積成長量!$AK$7:$AM$7,0)),INDEX(幹材積成長量!$AH$7:$AJ$14,8,MATCH(【入力】吸収量・排出量算定シート!$G235,幹材積成長量!$AH$7:$AJ$7,0)))),0)</f>
        <v>0</v>
      </c>
      <c r="EC235" s="187">
        <f>IFERROR(IF($F235="地位Ⅰ",INDEX(幹材積成長量!$AE$7:$AG$14,8,MATCH(【入力】吸収量・排出量算定シート!$G235,幹材積成長量!$AE$7:$AG$7,0)),IF($F235="地位Ⅲ",INDEX(幹材積成長量!$AK$7:$AM$14,8,MATCH(【入力】吸収量・排出量算定シート!$G235,幹材積成長量!$AK$7:$AM$7,0)),INDEX(幹材積成長量!$AH$7:$AJ$14,8,MATCH(【入力】吸収量・排出量算定シート!$G235,幹材積成長量!$AH$7:$AJ$7,0)))),0)</f>
        <v>0</v>
      </c>
      <c r="ED235" s="186">
        <f t="shared" si="369"/>
        <v>0</v>
      </c>
      <c r="EE235" s="186">
        <f t="shared" si="370"/>
        <v>0</v>
      </c>
      <c r="EF235" s="186">
        <f t="shared" si="371"/>
        <v>0</v>
      </c>
      <c r="EG235" s="186">
        <f t="shared" si="372"/>
        <v>0</v>
      </c>
      <c r="EH235" s="186">
        <f t="shared" si="373"/>
        <v>0</v>
      </c>
      <c r="EI235" s="186">
        <f t="shared" si="374"/>
        <v>0</v>
      </c>
      <c r="EJ235" s="186">
        <f t="shared" si="375"/>
        <v>0</v>
      </c>
      <c r="EK235" s="186">
        <f t="shared" si="376"/>
        <v>0</v>
      </c>
      <c r="EL235" s="186">
        <f t="shared" si="377"/>
        <v>0</v>
      </c>
      <c r="EM235" s="186">
        <f t="shared" si="378"/>
        <v>0</v>
      </c>
      <c r="EN235" s="186">
        <f t="shared" si="379"/>
        <v>0</v>
      </c>
      <c r="EO235" s="186">
        <f t="shared" si="380"/>
        <v>0</v>
      </c>
      <c r="EP235" s="186">
        <f t="shared" si="381"/>
        <v>0</v>
      </c>
      <c r="EQ235" s="186">
        <f t="shared" si="382"/>
        <v>0</v>
      </c>
      <c r="ER235" s="186">
        <f t="shared" si="383"/>
        <v>0</v>
      </c>
      <c r="ES235" s="186">
        <f t="shared" si="384"/>
        <v>0</v>
      </c>
      <c r="ET235" s="186">
        <f t="shared" si="385"/>
        <v>0</v>
      </c>
    </row>
    <row r="236" spans="2:150" x14ac:dyDescent="0.3">
      <c r="B236" s="3"/>
      <c r="C236" s="3"/>
      <c r="D236" s="3"/>
      <c r="E236" s="3"/>
      <c r="G236" s="217"/>
      <c r="J236" s="3"/>
      <c r="M236" s="187">
        <f>IFERROR(IF($F236="地位Ⅰ",INDEX(幹材積成長量!$S$7:$U$148,MATCH(【入力】吸収量・排出量算定シート!$H236+(M$17-$M$17),幹材積成長量!$S$7:$S$148,0),MATCH($G236,幹材積成長量!$S$7:$U$7,0)),IF($F236="地位Ⅲ",INDEX(幹材積成長量!$Y$7:$AA$148,MATCH(【入力】吸収量・排出量算定シート!$H236+(M$17-$M$17),幹材積成長量!$Y$7:$Y$148,0),MATCH($G236,幹材積成長量!$Y$7:$AA$7,0)),INDEX(幹材積成長量!$V$7:$X$148,MATCH(【入力】吸収量・排出量算定シート!$H236+(M$17-$M$17),幹材積成長量!$V$7:$V$148,0),MATCH($G236,幹材積成長量!$V$7:$X$7,0)))),0)</f>
        <v>0</v>
      </c>
      <c r="N236" s="187">
        <f>IFERROR(IF($F236="地位Ⅰ",INDEX(幹材積成長量!$S$7:$U$148,MATCH(【入力】吸収量・排出量算定シート!$H236+(N$17-$M$17),幹材積成長量!$S$7:$S$148,0),MATCH($G236,幹材積成長量!$S$7:$U$7,0)),IF($F236="地位Ⅲ",INDEX(幹材積成長量!$Y$7:$AA$148,MATCH(【入力】吸収量・排出量算定シート!$H236+(N$17-$M$17),幹材積成長量!$Y$7:$Y$148,0),MATCH($G236,幹材積成長量!$Y$7:$AA$7,0)),INDEX(幹材積成長量!$V$7:$X$148,MATCH(【入力】吸収量・排出量算定シート!$H236+(N$17-$M$17),幹材積成長量!$V$7:$V$148,0),MATCH($G236,幹材積成長量!$V$7:$X$7,0)))),0)</f>
        <v>0</v>
      </c>
      <c r="O236" s="187">
        <f>IFERROR(IF($F236="地位Ⅰ",INDEX(幹材積成長量!$S$7:$U$148,MATCH(【入力】吸収量・排出量算定シート!$H236+(O$17-$M$17),幹材積成長量!$S$7:$S$148,0),MATCH($G236,幹材積成長量!$S$7:$U$7,0)),IF($F236="地位Ⅲ",INDEX(幹材積成長量!$Y$7:$AA$148,MATCH(【入力】吸収量・排出量算定シート!$H236+(O$17-$M$17),幹材積成長量!$Y$7:$Y$148,0),MATCH($G236,幹材積成長量!$Y$7:$AA$7,0)),INDEX(幹材積成長量!$V$7:$X$148,MATCH(【入力】吸収量・排出量算定シート!$H236+(O$17-$M$17),幹材積成長量!$V$7:$V$148,0),MATCH($G236,幹材積成長量!$V$7:$X$7,0)))),0)</f>
        <v>0</v>
      </c>
      <c r="P236" s="187">
        <f>IFERROR(IF($F236="地位Ⅰ",INDEX(幹材積成長量!$S$7:$U$148,MATCH(【入力】吸収量・排出量算定シート!$H236+(P$17-$M$17),幹材積成長量!$S$7:$S$148,0),MATCH($G236,幹材積成長量!$S$7:$U$7,0)),IF($F236="地位Ⅲ",INDEX(幹材積成長量!$Y$7:$AA$148,MATCH(【入力】吸収量・排出量算定シート!$H236+(P$17-$M$17),幹材積成長量!$Y$7:$Y$148,0),MATCH($G236,幹材積成長量!$Y$7:$AA$7,0)),INDEX(幹材積成長量!$V$7:$X$148,MATCH(【入力】吸収量・排出量算定シート!$H236+(P$17-$M$17),幹材積成長量!$V$7:$V$148,0),MATCH($G236,幹材積成長量!$V$7:$X$7,0)))),0)</f>
        <v>0</v>
      </c>
      <c r="Q236" s="187">
        <f>IFERROR(IF($F236="地位Ⅰ",INDEX(幹材積成長量!$S$7:$U$148,MATCH(【入力】吸収量・排出量算定シート!$H236+(Q$17-$M$17),幹材積成長量!$S$7:$S$148,0),MATCH($G236,幹材積成長量!$S$7:$U$7,0)),IF($F236="地位Ⅲ",INDEX(幹材積成長量!$Y$7:$AA$148,MATCH(【入力】吸収量・排出量算定シート!$H236+(Q$17-$M$17),幹材積成長量!$Y$7:$Y$148,0),MATCH($G236,幹材積成長量!$Y$7:$AA$7,0)),INDEX(幹材積成長量!$V$7:$X$148,MATCH(【入力】吸収量・排出量算定シート!$H236+(Q$17-$M$17),幹材積成長量!$V$7:$V$148,0),MATCH($G236,幹材積成長量!$V$7:$X$7,0)))),0)</f>
        <v>0</v>
      </c>
      <c r="R236" s="187">
        <f>IFERROR(IF($F236="地位Ⅰ",INDEX(幹材積成長量!$S$7:$U$148,MATCH(【入力】吸収量・排出量算定シート!$H236+(R$17-$M$17),幹材積成長量!$S$7:$S$148,0),MATCH($G236,幹材積成長量!$S$7:$U$7,0)),IF($F236="地位Ⅲ",INDEX(幹材積成長量!$Y$7:$AA$148,MATCH(【入力】吸収量・排出量算定シート!$H236+(R$17-$M$17),幹材積成長量!$Y$7:$Y$148,0),MATCH($G236,幹材積成長量!$Y$7:$AA$7,0)),INDEX(幹材積成長量!$V$7:$X$148,MATCH(【入力】吸収量・排出量算定シート!$H236+(R$17-$M$17),幹材積成長量!$V$7:$V$148,0),MATCH($G236,幹材積成長量!$V$7:$X$7,0)))),0)</f>
        <v>0</v>
      </c>
      <c r="S236" s="187">
        <f>IFERROR(IF($F236="地位Ⅰ",INDEX(幹材積成長量!$S$7:$U$148,MATCH(【入力】吸収量・排出量算定シート!$H236+(S$17-$M$17),幹材積成長量!$S$7:$S$148,0),MATCH($G236,幹材積成長量!$S$7:$U$7,0)),IF($F236="地位Ⅲ",INDEX(幹材積成長量!$Y$7:$AA$148,MATCH(【入力】吸収量・排出量算定シート!$H236+(S$17-$M$17),幹材積成長量!$Y$7:$Y$148,0),MATCH($G236,幹材積成長量!$Y$7:$AA$7,0)),INDEX(幹材積成長量!$V$7:$X$148,MATCH(【入力】吸収量・排出量算定シート!$H236+(S$17-$M$17),幹材積成長量!$V$7:$V$148,0),MATCH($G236,幹材積成長量!$V$7:$X$7,0)))),0)</f>
        <v>0</v>
      </c>
      <c r="T236" s="187">
        <f>IFERROR(IF($F236="地位Ⅰ",INDEX(幹材積成長量!$S$7:$U$148,MATCH(【入力】吸収量・排出量算定シート!$H236+(T$17-$M$17),幹材積成長量!$S$7:$S$148,0),MATCH($G236,幹材積成長量!$S$7:$U$7,0)),IF($F236="地位Ⅲ",INDEX(幹材積成長量!$Y$7:$AA$148,MATCH(【入力】吸収量・排出量算定シート!$H236+(T$17-$M$17),幹材積成長量!$Y$7:$Y$148,0),MATCH($G236,幹材積成長量!$Y$7:$AA$7,0)),INDEX(幹材積成長量!$V$7:$X$148,MATCH(【入力】吸収量・排出量算定シート!$H236+(T$17-$M$17),幹材積成長量!$V$7:$V$148,0),MATCH($G236,幹材積成長量!$V$7:$X$7,0)))),0)</f>
        <v>0</v>
      </c>
      <c r="U236" s="187">
        <f>IFERROR(IF($F236="地位Ⅰ",INDEX(幹材積成長量!$S$7:$U$148,MATCH(【入力】吸収量・排出量算定シート!$H236+(U$17-$M$17),幹材積成長量!$S$7:$S$148,0),MATCH($G236,幹材積成長量!$S$7:$U$7,0)),IF($F236="地位Ⅲ",INDEX(幹材積成長量!$Y$7:$AA$148,MATCH(【入力】吸収量・排出量算定シート!$H236+(U$17-$M$17),幹材積成長量!$Y$7:$Y$148,0),MATCH($G236,幹材積成長量!$Y$7:$AA$7,0)),INDEX(幹材積成長量!$V$7:$X$148,MATCH(【入力】吸収量・排出量算定シート!$H236+(U$17-$M$17),幹材積成長量!$V$7:$V$148,0),MATCH($G236,幹材積成長量!$V$7:$X$7,0)))),0)</f>
        <v>0</v>
      </c>
      <c r="V236" s="187">
        <f>IFERROR(IF($F236="地位Ⅰ",INDEX(幹材積成長量!$S$7:$U$148,MATCH(【入力】吸収量・排出量算定シート!$H236+(V$17-$M$17),幹材積成長量!$S$7:$S$148,0),MATCH($G236,幹材積成長量!$S$7:$U$7,0)),IF($F236="地位Ⅲ",INDEX(幹材積成長量!$Y$7:$AA$148,MATCH(【入力】吸収量・排出量算定シート!$H236+(V$17-$M$17),幹材積成長量!$Y$7:$Y$148,0),MATCH($G236,幹材積成長量!$Y$7:$AA$7,0)),INDEX(幹材積成長量!$V$7:$X$148,MATCH(【入力】吸収量・排出量算定シート!$H236+(V$17-$M$17),幹材積成長量!$V$7:$V$148,0),MATCH($G236,幹材積成長量!$V$7:$X$7,0)))),0)</f>
        <v>0</v>
      </c>
      <c r="W236" s="187">
        <f>IFERROR(IF($F236="地位Ⅰ",INDEX(幹材積成長量!$S$7:$U$148,MATCH(【入力】吸収量・排出量算定シート!$H236+(W$17-$M$17),幹材積成長量!$S$7:$S$148,0),MATCH($G236,幹材積成長量!$S$7:$U$7,0)),IF($F236="地位Ⅲ",INDEX(幹材積成長量!$Y$7:$AA$148,MATCH(【入力】吸収量・排出量算定シート!$H236+(W$17-$M$17),幹材積成長量!$Y$7:$Y$148,0),MATCH($G236,幹材積成長量!$Y$7:$AA$7,0)),INDEX(幹材積成長量!$V$7:$X$148,MATCH(【入力】吸収量・排出量算定シート!$H236+(W$17-$M$17),幹材積成長量!$V$7:$V$148,0),MATCH($G236,幹材積成長量!$V$7:$X$7,0)))),0)</f>
        <v>0</v>
      </c>
      <c r="X236" s="187">
        <f>IFERROR(IF($F236="地位Ⅰ",INDEX(幹材積成長量!$S$7:$U$148,MATCH(【入力】吸収量・排出量算定シート!$H236+(X$17-$M$17),幹材積成長量!$S$7:$S$148,0),MATCH($G236,幹材積成長量!$S$7:$U$7,0)),IF($F236="地位Ⅲ",INDEX(幹材積成長量!$Y$7:$AA$148,MATCH(【入力】吸収量・排出量算定シート!$H236+(X$17-$M$17),幹材積成長量!$Y$7:$Y$148,0),MATCH($G236,幹材積成長量!$Y$7:$AA$7,0)),INDEX(幹材積成長量!$V$7:$X$148,MATCH(【入力】吸収量・排出量算定シート!$H236+(X$17-$M$17),幹材積成長量!$V$7:$V$148,0),MATCH($G236,幹材積成長量!$V$7:$X$7,0)))),0)</f>
        <v>0</v>
      </c>
      <c r="Y236" s="187">
        <f>IFERROR(IF($F236="地位Ⅰ",INDEX(幹材積成長量!$S$7:$U$148,MATCH(【入力】吸収量・排出量算定シート!$H236+(Y$17-$M$17),幹材積成長量!$S$7:$S$148,0),MATCH($G236,幹材積成長量!$S$7:$U$7,0)),IF($F236="地位Ⅲ",INDEX(幹材積成長量!$Y$7:$AA$148,MATCH(【入力】吸収量・排出量算定シート!$H236+(Y$17-$M$17),幹材積成長量!$Y$7:$Y$148,0),MATCH($G236,幹材積成長量!$Y$7:$AA$7,0)),INDEX(幹材積成長量!$V$7:$X$148,MATCH(【入力】吸収量・排出量算定シート!$H236+(Y$17-$M$17),幹材積成長量!$V$7:$V$148,0),MATCH($G236,幹材積成長量!$V$7:$X$7,0)))),0)</f>
        <v>0</v>
      </c>
      <c r="Z236" s="187">
        <f>IFERROR(IF($F236="地位Ⅰ",INDEX(幹材積成長量!$S$7:$U$148,MATCH(【入力】吸収量・排出量算定シート!$H236+(Z$17-$M$17),幹材積成長量!$S$7:$S$148,0),MATCH($G236,幹材積成長量!$S$7:$U$7,0)),IF($F236="地位Ⅲ",INDEX(幹材積成長量!$Y$7:$AA$148,MATCH(【入力】吸収量・排出量算定シート!$H236+(Z$17-$M$17),幹材積成長量!$Y$7:$Y$148,0),MATCH($G236,幹材積成長量!$Y$7:$AA$7,0)),INDEX(幹材積成長量!$V$7:$X$148,MATCH(【入力】吸収量・排出量算定シート!$H236+(Z$17-$M$17),幹材積成長量!$V$7:$V$148,0),MATCH($G236,幹材積成長量!$V$7:$X$7,0)))),0)</f>
        <v>0</v>
      </c>
      <c r="AA236" s="187">
        <f>IFERROR(IF($F236="地位Ⅰ",INDEX(幹材積成長量!$S$7:$U$148,MATCH(【入力】吸収量・排出量算定シート!$H236+(AA$17-$M$17),幹材積成長量!$S$7:$S$148,0),MATCH($G236,幹材積成長量!$S$7:$U$7,0)),IF($F236="地位Ⅲ",INDEX(幹材積成長量!$Y$7:$AA$148,MATCH(【入力】吸収量・排出量算定シート!$H236+(AA$17-$M$17),幹材積成長量!$Y$7:$Y$148,0),MATCH($G236,幹材積成長量!$Y$7:$AA$7,0)),INDEX(幹材積成長量!$V$7:$X$148,MATCH(【入力】吸収量・排出量算定シート!$H236+(AA$17-$M$17),幹材積成長量!$V$7:$V$148,0),MATCH($G236,幹材積成長量!$V$7:$X$7,0)))),0)</f>
        <v>0</v>
      </c>
      <c r="AB236" s="187">
        <f>IFERROR(IF($F236="地位Ⅰ",INDEX(幹材積成長量!$S$7:$U$148,MATCH(【入力】吸収量・排出量算定シート!$H236+(AB$17-$M$17),幹材積成長量!$S$7:$S$148,0),MATCH($G236,幹材積成長量!$S$7:$U$7,0)),IF($F236="地位Ⅲ",INDEX(幹材積成長量!$Y$7:$AA$148,MATCH(【入力】吸収量・排出量算定シート!$H236+(AB$17-$M$17),幹材積成長量!$Y$7:$Y$148,0),MATCH($G236,幹材積成長量!$Y$7:$AA$7,0)),INDEX(幹材積成長量!$V$7:$X$148,MATCH(【入力】吸収量・排出量算定シート!$H236+(AB$17-$M$17),幹材積成長量!$V$7:$V$148,0),MATCH($G236,幹材積成長量!$V$7:$X$7,0)))),0)</f>
        <v>0</v>
      </c>
      <c r="AC236" s="187">
        <f>IFERROR(IF($F236="地位Ⅰ",INDEX(幹材積成長量!$S$7:$U$148,MATCH(【入力】吸収量・排出量算定シート!$H236+(AC$17-$M$17),幹材積成長量!$S$7:$S$148,0),MATCH($G236,幹材積成長量!$S$7:$U$7,0)),IF($F236="地位Ⅲ",INDEX(幹材積成長量!$Y$7:$AA$148,MATCH(【入力】吸収量・排出量算定シート!$H236+(AC$17-$M$17),幹材積成長量!$Y$7:$Y$148,0),MATCH($G236,幹材積成長量!$Y$7:$AA$7,0)),INDEX(幹材積成長量!$V$7:$X$148,MATCH(【入力】吸収量・排出量算定シート!$H236+(AC$17-$M$17),幹材積成長量!$V$7:$V$148,0),MATCH($G236,幹材積成長量!$V$7:$X$7,0)))),0)</f>
        <v>0</v>
      </c>
      <c r="AD236" s="2">
        <f>IFERROR(INDEX('BEF（拡大係数）'!$A$4:$AO$154,MATCH(【入力】吸収量・排出量算定シート!$H236,'BEF（拡大係数）'!$A$4:$A$154,0),MATCH($G236,'BEF（拡大係数）'!$A$4:$AO$4,0)),0)</f>
        <v>0</v>
      </c>
      <c r="AE236" s="2">
        <f>IFERROR(INDEX('BEF（拡大係数）'!$A$4:$AO$154,MATCH(【入力】吸収量・排出量算定シート!$H236,'BEF（拡大係数）'!$A$4:$A$154,0),MATCH($G236,'BEF（拡大係数）'!$A$4:$AO$4,0)),0)</f>
        <v>0</v>
      </c>
      <c r="AF236" s="2">
        <f>IFERROR(INDEX('BEF（拡大係数）'!$A$4:$AO$154,MATCH(【入力】吸収量・排出量算定シート!$H236,'BEF（拡大係数）'!$A$4:$A$154,0),MATCH($G236,'BEF（拡大係数）'!$A$4:$AO$4,0)),0)</f>
        <v>0</v>
      </c>
      <c r="AG236" s="2">
        <f>IFERROR(INDEX('BEF（拡大係数）'!$A$4:$AO$154,MATCH(【入力】吸収量・排出量算定シート!$H236,'BEF（拡大係数）'!$A$4:$A$154,0),MATCH($G236,'BEF（拡大係数）'!$A$4:$AO$4,0)),0)</f>
        <v>0</v>
      </c>
      <c r="AH236" s="2">
        <f>IFERROR(INDEX('BEF（拡大係数）'!$A$4:$AO$154,MATCH(【入力】吸収量・排出量算定シート!$H236,'BEF（拡大係数）'!$A$4:$A$154,0),MATCH($G236,'BEF（拡大係数）'!$A$4:$AO$4,0)),0)</f>
        <v>0</v>
      </c>
      <c r="AI236" s="2">
        <f>IFERROR(INDEX('BEF（拡大係数）'!$A$4:$AO$154,MATCH(【入力】吸収量・排出量算定シート!$H236,'BEF（拡大係数）'!$A$4:$A$154,0),MATCH($G236,'BEF（拡大係数）'!$A$4:$AO$4,0)),0)</f>
        <v>0</v>
      </c>
      <c r="AJ236" s="2">
        <f>IFERROR(INDEX('BEF（拡大係数）'!$A$4:$AO$154,MATCH(【入力】吸収量・排出量算定シート!$H236,'BEF（拡大係数）'!$A$4:$A$154,0),MATCH($G236,'BEF（拡大係数）'!$A$4:$AO$4,0)),0)</f>
        <v>0</v>
      </c>
      <c r="AK236" s="2">
        <f>IFERROR(INDEX('BEF（拡大係数）'!$A$4:$AO$154,MATCH(【入力】吸収量・排出量算定シート!$H236,'BEF（拡大係数）'!$A$4:$A$154,0),MATCH($G236,'BEF（拡大係数）'!$A$4:$AO$4,0)),0)</f>
        <v>0</v>
      </c>
      <c r="AL236" s="2">
        <f>IFERROR(INDEX('BEF（拡大係数）'!$A$4:$AO$154,MATCH(【入力】吸収量・排出量算定シート!$H236,'BEF（拡大係数）'!$A$4:$A$154,0),MATCH($G236,'BEF（拡大係数）'!$A$4:$AO$4,0)),0)</f>
        <v>0</v>
      </c>
      <c r="AM236" s="2">
        <f>IFERROR(INDEX('BEF（拡大係数）'!$A$4:$AO$154,MATCH(【入力】吸収量・排出量算定シート!$H236,'BEF（拡大係数）'!$A$4:$A$154,0),MATCH($G236,'BEF（拡大係数）'!$A$4:$AO$4,0)),0)</f>
        <v>0</v>
      </c>
      <c r="AN236" s="2">
        <f>IFERROR(INDEX('BEF（拡大係数）'!$A$4:$AO$154,MATCH(【入力】吸収量・排出量算定シート!$H236,'BEF（拡大係数）'!$A$4:$A$154,0),MATCH($G236,'BEF（拡大係数）'!$A$4:$AO$4,0)),0)</f>
        <v>0</v>
      </c>
      <c r="AO236" s="2">
        <f>IFERROR(INDEX('BEF（拡大係数）'!$A$4:$AO$154,MATCH(【入力】吸収量・排出量算定シート!$H236,'BEF（拡大係数）'!$A$4:$A$154,0),MATCH($G236,'BEF（拡大係数）'!$A$4:$AO$4,0)),0)</f>
        <v>0</v>
      </c>
      <c r="AP236" s="2">
        <f>IFERROR(INDEX('BEF（拡大係数）'!$A$4:$AO$154,MATCH(【入力】吸収量・排出量算定シート!$H236,'BEF（拡大係数）'!$A$4:$A$154,0),MATCH($G236,'BEF（拡大係数）'!$A$4:$AO$4,0)),0)</f>
        <v>0</v>
      </c>
      <c r="AQ236" s="2">
        <f>IFERROR(INDEX('BEF（拡大係数）'!$A$4:$AO$154,MATCH(【入力】吸収量・排出量算定シート!$H236,'BEF（拡大係数）'!$A$4:$A$154,0),MATCH($G236,'BEF（拡大係数）'!$A$4:$AO$4,0)),0)</f>
        <v>0</v>
      </c>
      <c r="AR236" s="2">
        <f>IFERROR(INDEX('BEF（拡大係数）'!$A$4:$AO$154,MATCH(【入力】吸収量・排出量算定シート!$H236,'BEF（拡大係数）'!$A$4:$A$154,0),MATCH($G236,'BEF（拡大係数）'!$A$4:$AO$4,0)),0)</f>
        <v>0</v>
      </c>
      <c r="AS236" s="2">
        <f>IFERROR(INDEX('BEF（拡大係数）'!$A$4:$AO$154,MATCH(【入力】吸収量・排出量算定シート!$H236,'BEF（拡大係数）'!$A$4:$A$154,0),MATCH($G236,'BEF（拡大係数）'!$A$4:$AO$4,0)),0)</f>
        <v>0</v>
      </c>
      <c r="AT236" s="2">
        <f>IFERROR(INDEX('BEF（拡大係数）'!$A$4:$AO$154,MATCH(【入力】吸収量・排出量算定シート!$H236,'BEF（拡大係数）'!$A$4:$A$154,0),MATCH($G236,'BEF（拡大係数）'!$A$4:$AO$4,0)),0)</f>
        <v>0</v>
      </c>
      <c r="AU236" s="2">
        <f>IFERROR(VLOOKUP($G236,パラメータ_オリジナル!$B$6:$G$45,4,FALSE),0)</f>
        <v>0</v>
      </c>
      <c r="AV236" s="2">
        <f>IFERROR(VLOOKUP($G236,パラメータ_オリジナル!$B$6:$G$45,5,FALSE),0)</f>
        <v>0</v>
      </c>
      <c r="AW236" s="2">
        <f>IFERROR(VLOOKUP($G236,パラメータ_オリジナル!$B$6:$G$45,6,FALSE),0)</f>
        <v>0</v>
      </c>
      <c r="AX236" s="125">
        <f t="shared" si="318"/>
        <v>0</v>
      </c>
      <c r="AY236" s="125">
        <f t="shared" si="319"/>
        <v>0</v>
      </c>
      <c r="AZ236" s="125">
        <f t="shared" si="320"/>
        <v>0</v>
      </c>
      <c r="BA236" s="125">
        <f t="shared" si="321"/>
        <v>0</v>
      </c>
      <c r="BB236" s="125">
        <f t="shared" si="322"/>
        <v>0</v>
      </c>
      <c r="BC236" s="125">
        <f t="shared" si="323"/>
        <v>0</v>
      </c>
      <c r="BD236" s="125">
        <f t="shared" si="324"/>
        <v>0</v>
      </c>
      <c r="BE236" s="125">
        <f t="shared" si="325"/>
        <v>0</v>
      </c>
      <c r="BF236" s="125">
        <f t="shared" si="326"/>
        <v>0</v>
      </c>
      <c r="BG236" s="125">
        <f t="shared" si="327"/>
        <v>0</v>
      </c>
      <c r="BH236" s="125">
        <f t="shared" si="328"/>
        <v>0</v>
      </c>
      <c r="BI236" s="125">
        <f t="shared" si="329"/>
        <v>0</v>
      </c>
      <c r="BJ236" s="125">
        <f t="shared" si="330"/>
        <v>0</v>
      </c>
      <c r="BK236" s="125">
        <f t="shared" si="331"/>
        <v>0</v>
      </c>
      <c r="BL236" s="125">
        <f t="shared" si="332"/>
        <v>0</v>
      </c>
      <c r="BM236" s="125">
        <f t="shared" si="333"/>
        <v>0</v>
      </c>
      <c r="BN236" s="125">
        <f t="shared" si="334"/>
        <v>0</v>
      </c>
      <c r="BO236" s="125">
        <f t="shared" si="335"/>
        <v>0</v>
      </c>
      <c r="BP236" s="125">
        <f t="shared" si="336"/>
        <v>0</v>
      </c>
      <c r="BQ236" s="125">
        <f t="shared" si="337"/>
        <v>0</v>
      </c>
      <c r="BR236" s="125">
        <f t="shared" si="338"/>
        <v>0</v>
      </c>
      <c r="BS236" s="125">
        <f t="shared" si="339"/>
        <v>0</v>
      </c>
      <c r="BT236" s="125">
        <f t="shared" si="340"/>
        <v>0</v>
      </c>
      <c r="BU236" s="125">
        <f t="shared" si="341"/>
        <v>0</v>
      </c>
      <c r="BV236" s="125">
        <f t="shared" si="342"/>
        <v>0</v>
      </c>
      <c r="BW236" s="125">
        <f t="shared" si="343"/>
        <v>0</v>
      </c>
      <c r="BX236" s="125">
        <f t="shared" si="344"/>
        <v>0</v>
      </c>
      <c r="BY236" s="125">
        <f t="shared" si="345"/>
        <v>0</v>
      </c>
      <c r="BZ236" s="125">
        <f t="shared" si="346"/>
        <v>0</v>
      </c>
      <c r="CA236" s="125">
        <f t="shared" si="347"/>
        <v>0</v>
      </c>
      <c r="CB236" s="125">
        <f t="shared" si="348"/>
        <v>0</v>
      </c>
      <c r="CC236" s="125">
        <f t="shared" si="349"/>
        <v>0</v>
      </c>
      <c r="CD236" s="125">
        <f t="shared" si="350"/>
        <v>0</v>
      </c>
      <c r="CE236" s="125">
        <f t="shared" si="351"/>
        <v>0</v>
      </c>
      <c r="CF236" s="2">
        <f>IFERROR(IF($F236="地位Ⅰ",INDEX(幹材積成長量!$I$7:$K$148,MATCH((【入力】吸収量・排出量算定シート!$H236+(【入力】吸収量・排出量算定シート!CF$17-【入力】吸収量・排出量算定シート!$CF$17)),幹材積成長量!$I$7:$I$148,0),MATCH(【入力】吸収量・排出量算定シート!$G236,幹材積成長量!$I$7:$K$7,0)),IF($F236="地位Ⅲ",INDEX(幹材積成長量!$O$7:$Q$148,MATCH((【入力】吸収量・排出量算定シート!$H236+(【入力】吸収量・排出量算定シート!CF$17-【入力】吸収量・排出量算定シート!$CF$17)),幹材積成長量!$O$7:$O$148,0),MATCH(【入力】吸収量・排出量算定シート!$G236,幹材積成長量!$O$7:$Q$7,0)),INDEX(幹材積成長量!$L$7:$N$148,MATCH((【入力】吸収量・排出量算定シート!$H236+(【入力】吸収量・排出量算定シート!CF$17-【入力】吸収量・排出量算定シート!$CF$17)),幹材積成長量!$L$7:$L$148,0),MATCH(【入力】吸収量・排出量算定シート!$G236,幹材積成長量!$L$7:$N$7,0)))),0)</f>
        <v>0</v>
      </c>
      <c r="CG236" s="2">
        <f>IFERROR(IF($F236="地位Ⅰ",INDEX(幹材積成長量!$I$7:$K$148,MATCH((【入力】吸収量・排出量算定シート!$H236+(【入力】吸収量・排出量算定シート!CG$17-【入力】吸収量・排出量算定シート!$CF$17)),幹材積成長量!$I$7:$I$148,0),MATCH(【入力】吸収量・排出量算定シート!$G236,幹材積成長量!$I$7:$K$7,0)),IF($F236="地位Ⅲ",INDEX(幹材積成長量!$O$7:$Q$148,MATCH((【入力】吸収量・排出量算定シート!$H236+(【入力】吸収量・排出量算定シート!CG$17-【入力】吸収量・排出量算定シート!$CF$17)),幹材積成長量!$O$7:$O$148,0),MATCH(【入力】吸収量・排出量算定シート!$G236,幹材積成長量!$O$7:$Q$7,0)),INDEX(幹材積成長量!$L$7:$N$148,MATCH((【入力】吸収量・排出量算定シート!$H236+(【入力】吸収量・排出量算定シート!CG$17-【入力】吸収量・排出量算定シート!$CF$17)),幹材積成長量!$L$7:$L$148,0),MATCH(【入力】吸収量・排出量算定シート!$G236,幹材積成長量!$L$7:$N$7,0)))),0)</f>
        <v>0</v>
      </c>
      <c r="CH236" s="2">
        <f>IFERROR(IF($F236="地位Ⅰ",INDEX(幹材積成長量!$I$7:$K$148,MATCH((【入力】吸収量・排出量算定シート!$H236+(【入力】吸収量・排出量算定シート!CH$17-【入力】吸収量・排出量算定シート!$CF$17)),幹材積成長量!$I$7:$I$148,0),MATCH(【入力】吸収量・排出量算定シート!$G236,幹材積成長量!$I$7:$K$7,0)),IF($F236="地位Ⅲ",INDEX(幹材積成長量!$O$7:$Q$148,MATCH((【入力】吸収量・排出量算定シート!$H236+(【入力】吸収量・排出量算定シート!CH$17-【入力】吸収量・排出量算定シート!$CF$17)),幹材積成長量!$O$7:$O$148,0),MATCH(【入力】吸収量・排出量算定シート!$G236,幹材積成長量!$O$7:$Q$7,0)),INDEX(幹材積成長量!$L$7:$N$148,MATCH((【入力】吸収量・排出量算定シート!$H236+(【入力】吸収量・排出量算定シート!CH$17-【入力】吸収量・排出量算定シート!$CF$17)),幹材積成長量!$L$7:$L$148,0),MATCH(【入力】吸収量・排出量算定シート!$G236,幹材積成長量!$L$7:$N$7,0)))),0)</f>
        <v>0</v>
      </c>
      <c r="CI236" s="2">
        <f>IFERROR(IF($F236="地位Ⅰ",INDEX(幹材積成長量!$I$7:$K$148,MATCH((【入力】吸収量・排出量算定シート!$H236+(【入力】吸収量・排出量算定シート!CI$17-【入力】吸収量・排出量算定シート!$CF$17)),幹材積成長量!$I$7:$I$148,0),MATCH(【入力】吸収量・排出量算定シート!$G236,幹材積成長量!$I$7:$K$7,0)),IF($F236="地位Ⅲ",INDEX(幹材積成長量!$O$7:$Q$148,MATCH((【入力】吸収量・排出量算定シート!$H236+(【入力】吸収量・排出量算定シート!CI$17-【入力】吸収量・排出量算定シート!$CF$17)),幹材積成長量!$O$7:$O$148,0),MATCH(【入力】吸収量・排出量算定シート!$G236,幹材積成長量!$O$7:$Q$7,0)),INDEX(幹材積成長量!$L$7:$N$148,MATCH((【入力】吸収量・排出量算定シート!$H236+(【入力】吸収量・排出量算定シート!CI$17-【入力】吸収量・排出量算定シート!$CF$17)),幹材積成長量!$L$7:$L$148,0),MATCH(【入力】吸収量・排出量算定シート!$G236,幹材積成長量!$L$7:$N$7,0)))),0)</f>
        <v>0</v>
      </c>
      <c r="CJ236" s="2">
        <f>IFERROR(IF($F236="地位Ⅰ",INDEX(幹材積成長量!$I$7:$K$148,MATCH((【入力】吸収量・排出量算定シート!$H236+(【入力】吸収量・排出量算定シート!CJ$17-【入力】吸収量・排出量算定シート!$CF$17)),幹材積成長量!$I$7:$I$148,0),MATCH(【入力】吸収量・排出量算定シート!$G236,幹材積成長量!$I$7:$K$7,0)),IF($F236="地位Ⅲ",INDEX(幹材積成長量!$O$7:$Q$148,MATCH((【入力】吸収量・排出量算定シート!$H236+(【入力】吸収量・排出量算定シート!CJ$17-【入力】吸収量・排出量算定シート!$CF$17)),幹材積成長量!$O$7:$O$148,0),MATCH(【入力】吸収量・排出量算定シート!$G236,幹材積成長量!$O$7:$Q$7,0)),INDEX(幹材積成長量!$L$7:$N$148,MATCH((【入力】吸収量・排出量算定シート!$H236+(【入力】吸収量・排出量算定シート!CJ$17-【入力】吸収量・排出量算定シート!$CF$17)),幹材積成長量!$L$7:$L$148,0),MATCH(【入力】吸収量・排出量算定シート!$G236,幹材積成長量!$L$7:$N$7,0)))),0)</f>
        <v>0</v>
      </c>
      <c r="CK236" s="2">
        <f>IFERROR(IF($F236="地位Ⅰ",INDEX(幹材積成長量!$I$7:$K$148,MATCH((【入力】吸収量・排出量算定シート!$H236+(【入力】吸収量・排出量算定シート!CK$17-【入力】吸収量・排出量算定シート!$CF$17)),幹材積成長量!$I$7:$I$148,0),MATCH(【入力】吸収量・排出量算定シート!$G236,幹材積成長量!$I$7:$K$7,0)),IF($F236="地位Ⅲ",INDEX(幹材積成長量!$O$7:$Q$148,MATCH((【入力】吸収量・排出量算定シート!$H236+(【入力】吸収量・排出量算定シート!CK$17-【入力】吸収量・排出量算定シート!$CF$17)),幹材積成長量!$O$7:$O$148,0),MATCH(【入力】吸収量・排出量算定シート!$G236,幹材積成長量!$O$7:$Q$7,0)),INDEX(幹材積成長量!$L$7:$N$148,MATCH((【入力】吸収量・排出量算定シート!$H236+(【入力】吸収量・排出量算定シート!CK$17-【入力】吸収量・排出量算定シート!$CF$17)),幹材積成長量!$L$7:$L$148,0),MATCH(【入力】吸収量・排出量算定シート!$G236,幹材積成長量!$L$7:$N$7,0)))),0)</f>
        <v>0</v>
      </c>
      <c r="CL236" s="2">
        <f>IFERROR(IF($F236="地位Ⅰ",INDEX(幹材積成長量!$I$7:$K$148,MATCH((【入力】吸収量・排出量算定シート!$H236+(【入力】吸収量・排出量算定シート!CL$17-【入力】吸収量・排出量算定シート!$CF$17)),幹材積成長量!$I$7:$I$148,0),MATCH(【入力】吸収量・排出量算定シート!$G236,幹材積成長量!$I$7:$K$7,0)),IF($F236="地位Ⅲ",INDEX(幹材積成長量!$O$7:$Q$148,MATCH((【入力】吸収量・排出量算定シート!$H236+(【入力】吸収量・排出量算定シート!CL$17-【入力】吸収量・排出量算定シート!$CF$17)),幹材積成長量!$O$7:$O$148,0),MATCH(【入力】吸収量・排出量算定シート!$G236,幹材積成長量!$O$7:$Q$7,0)),INDEX(幹材積成長量!$L$7:$N$148,MATCH((【入力】吸収量・排出量算定シート!$H236+(【入力】吸収量・排出量算定シート!CL$17-【入力】吸収量・排出量算定シート!$CF$17)),幹材積成長量!$L$7:$L$148,0),MATCH(【入力】吸収量・排出量算定シート!$G236,幹材積成長量!$L$7:$N$7,0)))),0)</f>
        <v>0</v>
      </c>
      <c r="CM236" s="2">
        <f>IFERROR(IF($F236="地位Ⅰ",INDEX(幹材積成長量!$I$7:$K$148,MATCH((【入力】吸収量・排出量算定シート!$H236+(【入力】吸収量・排出量算定シート!CM$17-【入力】吸収量・排出量算定シート!$CF$17)),幹材積成長量!$I$7:$I$148,0),MATCH(【入力】吸収量・排出量算定シート!$G236,幹材積成長量!$I$7:$K$7,0)),IF($F236="地位Ⅲ",INDEX(幹材積成長量!$O$7:$Q$148,MATCH((【入力】吸収量・排出量算定シート!$H236+(【入力】吸収量・排出量算定シート!CM$17-【入力】吸収量・排出量算定シート!$CF$17)),幹材積成長量!$O$7:$O$148,0),MATCH(【入力】吸収量・排出量算定シート!$G236,幹材積成長量!$O$7:$Q$7,0)),INDEX(幹材積成長量!$L$7:$N$148,MATCH((【入力】吸収量・排出量算定シート!$H236+(【入力】吸収量・排出量算定シート!CM$17-【入力】吸収量・排出量算定シート!$CF$17)),幹材積成長量!$L$7:$L$148,0),MATCH(【入力】吸収量・排出量算定シート!$G236,幹材積成長量!$L$7:$N$7,0)))),0)</f>
        <v>0</v>
      </c>
      <c r="CN236" s="2">
        <f>IFERROR(IF($F236="地位Ⅰ",INDEX(幹材積成長量!$I$7:$K$148,MATCH((【入力】吸収量・排出量算定シート!$H236+(【入力】吸収量・排出量算定シート!CN$17-【入力】吸収量・排出量算定シート!$CF$17)),幹材積成長量!$I$7:$I$148,0),MATCH(【入力】吸収量・排出量算定シート!$G236,幹材積成長量!$I$7:$K$7,0)),IF($F236="地位Ⅲ",INDEX(幹材積成長量!$O$7:$Q$148,MATCH((【入力】吸収量・排出量算定シート!$H236+(【入力】吸収量・排出量算定シート!CN$17-【入力】吸収量・排出量算定シート!$CF$17)),幹材積成長量!$O$7:$O$148,0),MATCH(【入力】吸収量・排出量算定シート!$G236,幹材積成長量!$O$7:$Q$7,0)),INDEX(幹材積成長量!$L$7:$N$148,MATCH((【入力】吸収量・排出量算定シート!$H236+(【入力】吸収量・排出量算定シート!CN$17-【入力】吸収量・排出量算定シート!$CF$17)),幹材積成長量!$L$7:$L$148,0),MATCH(【入力】吸収量・排出量算定シート!$G236,幹材積成長量!$L$7:$N$7,0)))),0)</f>
        <v>0</v>
      </c>
      <c r="CO236" s="2">
        <f>IFERROR(IF($F236="地位Ⅰ",INDEX(幹材積成長量!$I$7:$K$148,MATCH((【入力】吸収量・排出量算定シート!$H236+(【入力】吸収量・排出量算定シート!CO$17-【入力】吸収量・排出量算定シート!$CF$17)),幹材積成長量!$I$7:$I$148,0),MATCH(【入力】吸収量・排出量算定シート!$G236,幹材積成長量!$I$7:$K$7,0)),IF($F236="地位Ⅲ",INDEX(幹材積成長量!$O$7:$Q$148,MATCH((【入力】吸収量・排出量算定シート!$H236+(【入力】吸収量・排出量算定シート!CO$17-【入力】吸収量・排出量算定シート!$CF$17)),幹材積成長量!$O$7:$O$148,0),MATCH(【入力】吸収量・排出量算定シート!$G236,幹材積成長量!$O$7:$Q$7,0)),INDEX(幹材積成長量!$L$7:$N$148,MATCH((【入力】吸収量・排出量算定シート!$H236+(【入力】吸収量・排出量算定シート!CO$17-【入力】吸収量・排出量算定シート!$CF$17)),幹材積成長量!$L$7:$L$148,0),MATCH(【入力】吸収量・排出量算定シート!$G236,幹材積成長量!$L$7:$N$7,0)))),0)</f>
        <v>0</v>
      </c>
      <c r="CP236" s="2">
        <f>IFERROR(IF($F236="地位Ⅰ",INDEX(幹材積成長量!$I$7:$K$148,MATCH((【入力】吸収量・排出量算定シート!$H236+(【入力】吸収量・排出量算定シート!CP$17-【入力】吸収量・排出量算定シート!$CF$17)),幹材積成長量!$I$7:$I$148,0),MATCH(【入力】吸収量・排出量算定シート!$G236,幹材積成長量!$I$7:$K$7,0)),IF($F236="地位Ⅲ",INDEX(幹材積成長量!$O$7:$Q$148,MATCH((【入力】吸収量・排出量算定シート!$H236+(【入力】吸収量・排出量算定シート!CP$17-【入力】吸収量・排出量算定シート!$CF$17)),幹材積成長量!$O$7:$O$148,0),MATCH(【入力】吸収量・排出量算定シート!$G236,幹材積成長量!$O$7:$Q$7,0)),INDEX(幹材積成長量!$L$7:$N$148,MATCH((【入力】吸収量・排出量算定シート!$H236+(【入力】吸収量・排出量算定シート!CP$17-【入力】吸収量・排出量算定シート!$CF$17)),幹材積成長量!$L$7:$L$148,0),MATCH(【入力】吸収量・排出量算定シート!$G236,幹材積成長量!$L$7:$N$7,0)))),0)</f>
        <v>0</v>
      </c>
      <c r="CQ236" s="2">
        <f>IFERROR(IF($F236="地位Ⅰ",INDEX(幹材積成長量!$I$7:$K$148,MATCH((【入力】吸収量・排出量算定シート!$H236+(【入力】吸収量・排出量算定シート!CQ$17-【入力】吸収量・排出量算定シート!$CF$17)),幹材積成長量!$I$7:$I$148,0),MATCH(【入力】吸収量・排出量算定シート!$G236,幹材積成長量!$I$7:$K$7,0)),IF($F236="地位Ⅲ",INDEX(幹材積成長量!$O$7:$Q$148,MATCH((【入力】吸収量・排出量算定シート!$H236+(【入力】吸収量・排出量算定シート!CQ$17-【入力】吸収量・排出量算定シート!$CF$17)),幹材積成長量!$O$7:$O$148,0),MATCH(【入力】吸収量・排出量算定シート!$G236,幹材積成長量!$O$7:$Q$7,0)),INDEX(幹材積成長量!$L$7:$N$148,MATCH((【入力】吸収量・排出量算定シート!$H236+(【入力】吸収量・排出量算定シート!CQ$17-【入力】吸収量・排出量算定シート!$CF$17)),幹材積成長量!$L$7:$L$148,0),MATCH(【入力】吸収量・排出量算定シート!$G236,幹材積成長量!$L$7:$N$7,0)))),0)</f>
        <v>0</v>
      </c>
      <c r="CR236" s="2">
        <f>IFERROR(IF($F236="地位Ⅰ",INDEX(幹材積成長量!$I$7:$K$148,MATCH((【入力】吸収量・排出量算定シート!$H236+(【入力】吸収量・排出量算定シート!CR$17-【入力】吸収量・排出量算定シート!$CF$17)),幹材積成長量!$I$7:$I$148,0),MATCH(【入力】吸収量・排出量算定シート!$G236,幹材積成長量!$I$7:$K$7,0)),IF($F236="地位Ⅲ",INDEX(幹材積成長量!$O$7:$Q$148,MATCH((【入力】吸収量・排出量算定シート!$H236+(【入力】吸収量・排出量算定シート!CR$17-【入力】吸収量・排出量算定シート!$CF$17)),幹材積成長量!$O$7:$O$148,0),MATCH(【入力】吸収量・排出量算定シート!$G236,幹材積成長量!$O$7:$Q$7,0)),INDEX(幹材積成長量!$L$7:$N$148,MATCH((【入力】吸収量・排出量算定シート!$H236+(【入力】吸収量・排出量算定シート!CR$17-【入力】吸収量・排出量算定シート!$CF$17)),幹材積成長量!$L$7:$L$148,0),MATCH(【入力】吸収量・排出量算定シート!$G236,幹材積成長量!$L$7:$N$7,0)))),0)</f>
        <v>0</v>
      </c>
      <c r="CS236" s="2">
        <f>IFERROR(IF($F236="地位Ⅰ",INDEX(幹材積成長量!$I$7:$K$148,MATCH((【入力】吸収量・排出量算定シート!$H236+(【入力】吸収量・排出量算定シート!CS$17-【入力】吸収量・排出量算定シート!$CF$17)),幹材積成長量!$I$7:$I$148,0),MATCH(【入力】吸収量・排出量算定シート!$G236,幹材積成長量!$I$7:$K$7,0)),IF($F236="地位Ⅲ",INDEX(幹材積成長量!$O$7:$Q$148,MATCH((【入力】吸収量・排出量算定シート!$H236+(【入力】吸収量・排出量算定シート!CS$17-【入力】吸収量・排出量算定シート!$CF$17)),幹材積成長量!$O$7:$O$148,0),MATCH(【入力】吸収量・排出量算定シート!$G236,幹材積成長量!$O$7:$Q$7,0)),INDEX(幹材積成長量!$L$7:$N$148,MATCH((【入力】吸収量・排出量算定シート!$H236+(【入力】吸収量・排出量算定シート!CS$17-【入力】吸収量・排出量算定シート!$CF$17)),幹材積成長量!$L$7:$L$148,0),MATCH(【入力】吸収量・排出量算定シート!$G236,幹材積成長量!$L$7:$N$7,0)))),0)</f>
        <v>0</v>
      </c>
      <c r="CT236" s="2">
        <f>IFERROR(IF($F236="地位Ⅰ",INDEX(幹材積成長量!$I$7:$K$148,MATCH((【入力】吸収量・排出量算定シート!$H236+(【入力】吸収量・排出量算定シート!CT$17-【入力】吸収量・排出量算定シート!$CF$17)),幹材積成長量!$I$7:$I$148,0),MATCH(【入力】吸収量・排出量算定シート!$G236,幹材積成長量!$I$7:$K$7,0)),IF($F236="地位Ⅲ",INDEX(幹材積成長量!$O$7:$Q$148,MATCH((【入力】吸収量・排出量算定シート!$H236+(【入力】吸収量・排出量算定シート!CT$17-【入力】吸収量・排出量算定シート!$CF$17)),幹材積成長量!$O$7:$O$148,0),MATCH(【入力】吸収量・排出量算定シート!$G236,幹材積成長量!$O$7:$Q$7,0)),INDEX(幹材積成長量!$L$7:$N$148,MATCH((【入力】吸収量・排出量算定シート!$H236+(【入力】吸収量・排出量算定シート!CT$17-【入力】吸収量・排出量算定シート!$CF$17)),幹材積成長量!$L$7:$L$148,0),MATCH(【入力】吸収量・排出量算定シート!$G236,幹材積成長量!$L$7:$N$7,0)))),0)</f>
        <v>0</v>
      </c>
      <c r="CU236" s="2">
        <f>IFERROR(IF($F236="地位Ⅰ",INDEX(幹材積成長量!$I$7:$K$148,MATCH((【入力】吸収量・排出量算定シート!$H236+(【入力】吸収量・排出量算定シート!CU$17-【入力】吸収量・排出量算定シート!$CF$17)),幹材積成長量!$I$7:$I$148,0),MATCH(【入力】吸収量・排出量算定シート!$G236,幹材積成長量!$I$7:$K$7,0)),IF($F236="地位Ⅲ",INDEX(幹材積成長量!$O$7:$Q$148,MATCH((【入力】吸収量・排出量算定シート!$H236+(【入力】吸収量・排出量算定シート!CU$17-【入力】吸収量・排出量算定シート!$CF$17)),幹材積成長量!$O$7:$O$148,0),MATCH(【入力】吸収量・排出量算定シート!$G236,幹材積成長量!$O$7:$Q$7,0)),INDEX(幹材積成長量!$L$7:$N$148,MATCH((【入力】吸収量・排出量算定シート!$H236+(【入力】吸収量・排出量算定シート!CU$17-【入力】吸収量・排出量算定シート!$CF$17)),幹材積成長量!$L$7:$L$148,0),MATCH(【入力】吸収量・排出量算定シート!$G236,幹材積成長量!$L$7:$N$7,0)))),0)</f>
        <v>0</v>
      </c>
      <c r="CV236" s="2">
        <f>IFERROR(IF($F236="地位Ⅰ",INDEX(幹材積成長量!$I$7:$K$148,MATCH((【入力】吸収量・排出量算定シート!$H236+(【入力】吸収量・排出量算定シート!CV$17-【入力】吸収量・排出量算定シート!$CF$17)),幹材積成長量!$I$7:$I$148,0),MATCH(【入力】吸収量・排出量算定シート!$G236,幹材積成長量!$I$7:$K$7,0)),IF($F236="地位Ⅲ",INDEX(幹材積成長量!$O$7:$Q$148,MATCH((【入力】吸収量・排出量算定シート!$H236+(【入力】吸収量・排出量算定シート!CV$17-【入力】吸収量・排出量算定シート!$CF$17)),幹材積成長量!$O$7:$O$148,0),MATCH(【入力】吸収量・排出量算定シート!$G236,幹材積成長量!$O$7:$Q$7,0)),INDEX(幹材積成長量!$L$7:$N$148,MATCH((【入力】吸収量・排出量算定シート!$H236+(【入力】吸収量・排出量算定シート!CV$17-【入力】吸収量・排出量算定シート!$CF$17)),幹材積成長量!$L$7:$L$148,0),MATCH(【入力】吸収量・排出量算定シート!$G236,幹材積成長量!$L$7:$N$7,0)))),0)</f>
        <v>0</v>
      </c>
      <c r="CW236" s="2">
        <f t="shared" si="352"/>
        <v>0</v>
      </c>
      <c r="CX236" s="2">
        <f t="shared" si="353"/>
        <v>0</v>
      </c>
      <c r="CY236" s="2">
        <f t="shared" si="354"/>
        <v>0</v>
      </c>
      <c r="CZ236" s="2">
        <f t="shared" si="355"/>
        <v>0</v>
      </c>
      <c r="DA236" s="2">
        <f t="shared" si="356"/>
        <v>0</v>
      </c>
      <c r="DB236" s="2">
        <f t="shared" si="357"/>
        <v>0</v>
      </c>
      <c r="DC236" s="2">
        <f t="shared" si="358"/>
        <v>0</v>
      </c>
      <c r="DD236" s="2">
        <f t="shared" si="359"/>
        <v>0</v>
      </c>
      <c r="DE236" s="2">
        <f t="shared" si="360"/>
        <v>0</v>
      </c>
      <c r="DF236" s="2">
        <f t="shared" si="361"/>
        <v>0</v>
      </c>
      <c r="DG236" s="2">
        <f t="shared" si="362"/>
        <v>0</v>
      </c>
      <c r="DH236" s="2">
        <f t="shared" si="363"/>
        <v>0</v>
      </c>
      <c r="DI236" s="2">
        <f t="shared" si="364"/>
        <v>0</v>
      </c>
      <c r="DJ236" s="2">
        <f t="shared" si="365"/>
        <v>0</v>
      </c>
      <c r="DK236" s="2">
        <f t="shared" si="366"/>
        <v>0</v>
      </c>
      <c r="DL236" s="2">
        <f t="shared" si="367"/>
        <v>0</v>
      </c>
      <c r="DM236" s="2">
        <f t="shared" si="368"/>
        <v>0</v>
      </c>
      <c r="DN236" s="187">
        <f>IFERROR(IF($F236="地位Ⅰ",INDEX(幹材積成長量!$AE$7:$AG$14,8,MATCH(【入力】吸収量・排出量算定シート!$G236,幹材積成長量!$AE$7:$AG$7,0)),IF($F236="地位Ⅲ",INDEX(幹材積成長量!$AK$7:$AM$14,8,MATCH(【入力】吸収量・排出量算定シート!$G236,幹材積成長量!$AK$7:$AM$7,0)),INDEX(幹材積成長量!$AH$7:$AJ$14,8,MATCH(【入力】吸収量・排出量算定シート!$G236,幹材積成長量!$AH$7:$AJ$7,0)))),0)</f>
        <v>0</v>
      </c>
      <c r="DO236" s="187">
        <f>IFERROR(IF($F236="地位Ⅰ",INDEX(幹材積成長量!$AE$7:$AG$14,8,MATCH(【入力】吸収量・排出量算定シート!$G236,幹材積成長量!$AE$7:$AG$7,0)),IF($F236="地位Ⅲ",INDEX(幹材積成長量!$AK$7:$AM$14,8,MATCH(【入力】吸収量・排出量算定シート!$G236,幹材積成長量!$AK$7:$AM$7,0)),INDEX(幹材積成長量!$AH$7:$AJ$14,8,MATCH(【入力】吸収量・排出量算定シート!$G236,幹材積成長量!$AH$7:$AJ$7,0)))),0)</f>
        <v>0</v>
      </c>
      <c r="DP236" s="187">
        <f>IFERROR(IF($F236="地位Ⅰ",INDEX(幹材積成長量!$AE$7:$AG$14,8,MATCH(【入力】吸収量・排出量算定シート!$G236,幹材積成長量!$AE$7:$AG$7,0)),IF($F236="地位Ⅲ",INDEX(幹材積成長量!$AK$7:$AM$14,8,MATCH(【入力】吸収量・排出量算定シート!$G236,幹材積成長量!$AK$7:$AM$7,0)),INDEX(幹材積成長量!$AH$7:$AJ$14,8,MATCH(【入力】吸収量・排出量算定シート!$G236,幹材積成長量!$AH$7:$AJ$7,0)))),0)</f>
        <v>0</v>
      </c>
      <c r="DQ236" s="187">
        <f>IFERROR(IF($F236="地位Ⅰ",INDEX(幹材積成長量!$AE$7:$AG$14,8,MATCH(【入力】吸収量・排出量算定シート!$G236,幹材積成長量!$AE$7:$AG$7,0)),IF($F236="地位Ⅲ",INDEX(幹材積成長量!$AK$7:$AM$14,8,MATCH(【入力】吸収量・排出量算定シート!$G236,幹材積成長量!$AK$7:$AM$7,0)),INDEX(幹材積成長量!$AH$7:$AJ$14,8,MATCH(【入力】吸収量・排出量算定シート!$G236,幹材積成長量!$AH$7:$AJ$7,0)))),0)</f>
        <v>0</v>
      </c>
      <c r="DR236" s="187">
        <f>IFERROR(IF($F236="地位Ⅰ",INDEX(幹材積成長量!$AE$7:$AG$14,8,MATCH(【入力】吸収量・排出量算定シート!$G236,幹材積成長量!$AE$7:$AG$7,0)),IF($F236="地位Ⅲ",INDEX(幹材積成長量!$AK$7:$AM$14,8,MATCH(【入力】吸収量・排出量算定シート!$G236,幹材積成長量!$AK$7:$AM$7,0)),INDEX(幹材積成長量!$AH$7:$AJ$14,8,MATCH(【入力】吸収量・排出量算定シート!$G236,幹材積成長量!$AH$7:$AJ$7,0)))),0)</f>
        <v>0</v>
      </c>
      <c r="DS236" s="187">
        <f>IFERROR(IF($F236="地位Ⅰ",INDEX(幹材積成長量!$AE$7:$AG$14,8,MATCH(【入力】吸収量・排出量算定シート!$G236,幹材積成長量!$AE$7:$AG$7,0)),IF($F236="地位Ⅲ",INDEX(幹材積成長量!$AK$7:$AM$14,8,MATCH(【入力】吸収量・排出量算定シート!$G236,幹材積成長量!$AK$7:$AM$7,0)),INDEX(幹材積成長量!$AH$7:$AJ$14,8,MATCH(【入力】吸収量・排出量算定シート!$G236,幹材積成長量!$AH$7:$AJ$7,0)))),0)</f>
        <v>0</v>
      </c>
      <c r="DT236" s="187">
        <f>IFERROR(IF($F236="地位Ⅰ",INDEX(幹材積成長量!$AE$7:$AG$14,8,MATCH(【入力】吸収量・排出量算定シート!$G236,幹材積成長量!$AE$7:$AG$7,0)),IF($F236="地位Ⅲ",INDEX(幹材積成長量!$AK$7:$AM$14,8,MATCH(【入力】吸収量・排出量算定シート!$G236,幹材積成長量!$AK$7:$AM$7,0)),INDEX(幹材積成長量!$AH$7:$AJ$14,8,MATCH(【入力】吸収量・排出量算定シート!$G236,幹材積成長量!$AH$7:$AJ$7,0)))),0)</f>
        <v>0</v>
      </c>
      <c r="DU236" s="187">
        <f>IFERROR(IF($F236="地位Ⅰ",INDEX(幹材積成長量!$AE$7:$AG$14,8,MATCH(【入力】吸収量・排出量算定シート!$G236,幹材積成長量!$AE$7:$AG$7,0)),IF($F236="地位Ⅲ",INDEX(幹材積成長量!$AK$7:$AM$14,8,MATCH(【入力】吸収量・排出量算定シート!$G236,幹材積成長量!$AK$7:$AM$7,0)),INDEX(幹材積成長量!$AH$7:$AJ$14,8,MATCH(【入力】吸収量・排出量算定シート!$G236,幹材積成長量!$AH$7:$AJ$7,0)))),0)</f>
        <v>0</v>
      </c>
      <c r="DV236" s="187">
        <f>IFERROR(IF($F236="地位Ⅰ",INDEX(幹材積成長量!$AE$7:$AG$14,8,MATCH(【入力】吸収量・排出量算定シート!$G236,幹材積成長量!$AE$7:$AG$7,0)),IF($F236="地位Ⅲ",INDEX(幹材積成長量!$AK$7:$AM$14,8,MATCH(【入力】吸収量・排出量算定シート!$G236,幹材積成長量!$AK$7:$AM$7,0)),INDEX(幹材積成長量!$AH$7:$AJ$14,8,MATCH(【入力】吸収量・排出量算定シート!$G236,幹材積成長量!$AH$7:$AJ$7,0)))),0)</f>
        <v>0</v>
      </c>
      <c r="DW236" s="187">
        <f>IFERROR(IF($F236="地位Ⅰ",INDEX(幹材積成長量!$AE$7:$AG$14,8,MATCH(【入力】吸収量・排出量算定シート!$G236,幹材積成長量!$AE$7:$AG$7,0)),IF($F236="地位Ⅲ",INDEX(幹材積成長量!$AK$7:$AM$14,8,MATCH(【入力】吸収量・排出量算定シート!$G236,幹材積成長量!$AK$7:$AM$7,0)),INDEX(幹材積成長量!$AH$7:$AJ$14,8,MATCH(【入力】吸収量・排出量算定シート!$G236,幹材積成長量!$AH$7:$AJ$7,0)))),0)</f>
        <v>0</v>
      </c>
      <c r="DX236" s="187">
        <f>IFERROR(IF($F236="地位Ⅰ",INDEX(幹材積成長量!$AE$7:$AG$14,8,MATCH(【入力】吸収量・排出量算定シート!$G236,幹材積成長量!$AE$7:$AG$7,0)),IF($F236="地位Ⅲ",INDEX(幹材積成長量!$AK$7:$AM$14,8,MATCH(【入力】吸収量・排出量算定シート!$G236,幹材積成長量!$AK$7:$AM$7,0)),INDEX(幹材積成長量!$AH$7:$AJ$14,8,MATCH(【入力】吸収量・排出量算定シート!$G236,幹材積成長量!$AH$7:$AJ$7,0)))),0)</f>
        <v>0</v>
      </c>
      <c r="DY236" s="187">
        <f>IFERROR(IF($F236="地位Ⅰ",INDEX(幹材積成長量!$AE$7:$AG$14,8,MATCH(【入力】吸収量・排出量算定シート!$G236,幹材積成長量!$AE$7:$AG$7,0)),IF($F236="地位Ⅲ",INDEX(幹材積成長量!$AK$7:$AM$14,8,MATCH(【入力】吸収量・排出量算定シート!$G236,幹材積成長量!$AK$7:$AM$7,0)),INDEX(幹材積成長量!$AH$7:$AJ$14,8,MATCH(【入力】吸収量・排出量算定シート!$G236,幹材積成長量!$AH$7:$AJ$7,0)))),0)</f>
        <v>0</v>
      </c>
      <c r="DZ236" s="187">
        <f>IFERROR(IF($F236="地位Ⅰ",INDEX(幹材積成長量!$AE$7:$AG$14,8,MATCH(【入力】吸収量・排出量算定シート!$G236,幹材積成長量!$AE$7:$AG$7,0)),IF($F236="地位Ⅲ",INDEX(幹材積成長量!$AK$7:$AM$14,8,MATCH(【入力】吸収量・排出量算定シート!$G236,幹材積成長量!$AK$7:$AM$7,0)),INDEX(幹材積成長量!$AH$7:$AJ$14,8,MATCH(【入力】吸収量・排出量算定シート!$G236,幹材積成長量!$AH$7:$AJ$7,0)))),0)</f>
        <v>0</v>
      </c>
      <c r="EA236" s="187">
        <f>IFERROR(IF($F236="地位Ⅰ",INDEX(幹材積成長量!$AE$7:$AG$14,8,MATCH(【入力】吸収量・排出量算定シート!$G236,幹材積成長量!$AE$7:$AG$7,0)),IF($F236="地位Ⅲ",INDEX(幹材積成長量!$AK$7:$AM$14,8,MATCH(【入力】吸収量・排出量算定シート!$G236,幹材積成長量!$AK$7:$AM$7,0)),INDEX(幹材積成長量!$AH$7:$AJ$14,8,MATCH(【入力】吸収量・排出量算定シート!$G236,幹材積成長量!$AH$7:$AJ$7,0)))),0)</f>
        <v>0</v>
      </c>
      <c r="EB236" s="187">
        <f>IFERROR(IF($F236="地位Ⅰ",INDEX(幹材積成長量!$AE$7:$AG$14,8,MATCH(【入力】吸収量・排出量算定シート!$G236,幹材積成長量!$AE$7:$AG$7,0)),IF($F236="地位Ⅲ",INDEX(幹材積成長量!$AK$7:$AM$14,8,MATCH(【入力】吸収量・排出量算定シート!$G236,幹材積成長量!$AK$7:$AM$7,0)),INDEX(幹材積成長量!$AH$7:$AJ$14,8,MATCH(【入力】吸収量・排出量算定シート!$G236,幹材積成長量!$AH$7:$AJ$7,0)))),0)</f>
        <v>0</v>
      </c>
      <c r="EC236" s="187">
        <f>IFERROR(IF($F236="地位Ⅰ",INDEX(幹材積成長量!$AE$7:$AG$14,8,MATCH(【入力】吸収量・排出量算定シート!$G236,幹材積成長量!$AE$7:$AG$7,0)),IF($F236="地位Ⅲ",INDEX(幹材積成長量!$AK$7:$AM$14,8,MATCH(【入力】吸収量・排出量算定シート!$G236,幹材積成長量!$AK$7:$AM$7,0)),INDEX(幹材積成長量!$AH$7:$AJ$14,8,MATCH(【入力】吸収量・排出量算定シート!$G236,幹材積成長量!$AH$7:$AJ$7,0)))),0)</f>
        <v>0</v>
      </c>
      <c r="ED236" s="186">
        <f t="shared" si="369"/>
        <v>0</v>
      </c>
      <c r="EE236" s="186">
        <f t="shared" si="370"/>
        <v>0</v>
      </c>
      <c r="EF236" s="186">
        <f t="shared" si="371"/>
        <v>0</v>
      </c>
      <c r="EG236" s="186">
        <f t="shared" si="372"/>
        <v>0</v>
      </c>
      <c r="EH236" s="186">
        <f t="shared" si="373"/>
        <v>0</v>
      </c>
      <c r="EI236" s="186">
        <f t="shared" si="374"/>
        <v>0</v>
      </c>
      <c r="EJ236" s="186">
        <f t="shared" si="375"/>
        <v>0</v>
      </c>
      <c r="EK236" s="186">
        <f t="shared" si="376"/>
        <v>0</v>
      </c>
      <c r="EL236" s="186">
        <f t="shared" si="377"/>
        <v>0</v>
      </c>
      <c r="EM236" s="186">
        <f t="shared" si="378"/>
        <v>0</v>
      </c>
      <c r="EN236" s="186">
        <f t="shared" si="379"/>
        <v>0</v>
      </c>
      <c r="EO236" s="186">
        <f t="shared" si="380"/>
        <v>0</v>
      </c>
      <c r="EP236" s="186">
        <f t="shared" si="381"/>
        <v>0</v>
      </c>
      <c r="EQ236" s="186">
        <f t="shared" si="382"/>
        <v>0</v>
      </c>
      <c r="ER236" s="186">
        <f t="shared" si="383"/>
        <v>0</v>
      </c>
      <c r="ES236" s="186">
        <f t="shared" si="384"/>
        <v>0</v>
      </c>
      <c r="ET236" s="186">
        <f t="shared" si="385"/>
        <v>0</v>
      </c>
    </row>
    <row r="237" spans="2:150" x14ac:dyDescent="0.3">
      <c r="B237" s="3"/>
      <c r="C237" s="3"/>
      <c r="D237" s="3"/>
      <c r="E237" s="3"/>
      <c r="G237" s="217"/>
      <c r="J237" s="3"/>
      <c r="M237" s="187">
        <f>IFERROR(IF($F237="地位Ⅰ",INDEX(幹材積成長量!$S$7:$U$148,MATCH(【入力】吸収量・排出量算定シート!$H237+(M$17-$M$17),幹材積成長量!$S$7:$S$148,0),MATCH($G237,幹材積成長量!$S$7:$U$7,0)),IF($F237="地位Ⅲ",INDEX(幹材積成長量!$Y$7:$AA$148,MATCH(【入力】吸収量・排出量算定シート!$H237+(M$17-$M$17),幹材積成長量!$Y$7:$Y$148,0),MATCH($G237,幹材積成長量!$Y$7:$AA$7,0)),INDEX(幹材積成長量!$V$7:$X$148,MATCH(【入力】吸収量・排出量算定シート!$H237+(M$17-$M$17),幹材積成長量!$V$7:$V$148,0),MATCH($G237,幹材積成長量!$V$7:$X$7,0)))),0)</f>
        <v>0</v>
      </c>
      <c r="N237" s="187">
        <f>IFERROR(IF($F237="地位Ⅰ",INDEX(幹材積成長量!$S$7:$U$148,MATCH(【入力】吸収量・排出量算定シート!$H237+(N$17-$M$17),幹材積成長量!$S$7:$S$148,0),MATCH($G237,幹材積成長量!$S$7:$U$7,0)),IF($F237="地位Ⅲ",INDEX(幹材積成長量!$Y$7:$AA$148,MATCH(【入力】吸収量・排出量算定シート!$H237+(N$17-$M$17),幹材積成長量!$Y$7:$Y$148,0),MATCH($G237,幹材積成長量!$Y$7:$AA$7,0)),INDEX(幹材積成長量!$V$7:$X$148,MATCH(【入力】吸収量・排出量算定シート!$H237+(N$17-$M$17),幹材積成長量!$V$7:$V$148,0),MATCH($G237,幹材積成長量!$V$7:$X$7,0)))),0)</f>
        <v>0</v>
      </c>
      <c r="O237" s="187">
        <f>IFERROR(IF($F237="地位Ⅰ",INDEX(幹材積成長量!$S$7:$U$148,MATCH(【入力】吸収量・排出量算定シート!$H237+(O$17-$M$17),幹材積成長量!$S$7:$S$148,0),MATCH($G237,幹材積成長量!$S$7:$U$7,0)),IF($F237="地位Ⅲ",INDEX(幹材積成長量!$Y$7:$AA$148,MATCH(【入力】吸収量・排出量算定シート!$H237+(O$17-$M$17),幹材積成長量!$Y$7:$Y$148,0),MATCH($G237,幹材積成長量!$Y$7:$AA$7,0)),INDEX(幹材積成長量!$V$7:$X$148,MATCH(【入力】吸収量・排出量算定シート!$H237+(O$17-$M$17),幹材積成長量!$V$7:$V$148,0),MATCH($G237,幹材積成長量!$V$7:$X$7,0)))),0)</f>
        <v>0</v>
      </c>
      <c r="P237" s="187">
        <f>IFERROR(IF($F237="地位Ⅰ",INDEX(幹材積成長量!$S$7:$U$148,MATCH(【入力】吸収量・排出量算定シート!$H237+(P$17-$M$17),幹材積成長量!$S$7:$S$148,0),MATCH($G237,幹材積成長量!$S$7:$U$7,0)),IF($F237="地位Ⅲ",INDEX(幹材積成長量!$Y$7:$AA$148,MATCH(【入力】吸収量・排出量算定シート!$H237+(P$17-$M$17),幹材積成長量!$Y$7:$Y$148,0),MATCH($G237,幹材積成長量!$Y$7:$AA$7,0)),INDEX(幹材積成長量!$V$7:$X$148,MATCH(【入力】吸収量・排出量算定シート!$H237+(P$17-$M$17),幹材積成長量!$V$7:$V$148,0),MATCH($G237,幹材積成長量!$V$7:$X$7,0)))),0)</f>
        <v>0</v>
      </c>
      <c r="Q237" s="187">
        <f>IFERROR(IF($F237="地位Ⅰ",INDEX(幹材積成長量!$S$7:$U$148,MATCH(【入力】吸収量・排出量算定シート!$H237+(Q$17-$M$17),幹材積成長量!$S$7:$S$148,0),MATCH($G237,幹材積成長量!$S$7:$U$7,0)),IF($F237="地位Ⅲ",INDEX(幹材積成長量!$Y$7:$AA$148,MATCH(【入力】吸収量・排出量算定シート!$H237+(Q$17-$M$17),幹材積成長量!$Y$7:$Y$148,0),MATCH($G237,幹材積成長量!$Y$7:$AA$7,0)),INDEX(幹材積成長量!$V$7:$X$148,MATCH(【入力】吸収量・排出量算定シート!$H237+(Q$17-$M$17),幹材積成長量!$V$7:$V$148,0),MATCH($G237,幹材積成長量!$V$7:$X$7,0)))),0)</f>
        <v>0</v>
      </c>
      <c r="R237" s="187">
        <f>IFERROR(IF($F237="地位Ⅰ",INDEX(幹材積成長量!$S$7:$U$148,MATCH(【入力】吸収量・排出量算定シート!$H237+(R$17-$M$17),幹材積成長量!$S$7:$S$148,0),MATCH($G237,幹材積成長量!$S$7:$U$7,0)),IF($F237="地位Ⅲ",INDEX(幹材積成長量!$Y$7:$AA$148,MATCH(【入力】吸収量・排出量算定シート!$H237+(R$17-$M$17),幹材積成長量!$Y$7:$Y$148,0),MATCH($G237,幹材積成長量!$Y$7:$AA$7,0)),INDEX(幹材積成長量!$V$7:$X$148,MATCH(【入力】吸収量・排出量算定シート!$H237+(R$17-$M$17),幹材積成長量!$V$7:$V$148,0),MATCH($G237,幹材積成長量!$V$7:$X$7,0)))),0)</f>
        <v>0</v>
      </c>
      <c r="S237" s="187">
        <f>IFERROR(IF($F237="地位Ⅰ",INDEX(幹材積成長量!$S$7:$U$148,MATCH(【入力】吸収量・排出量算定シート!$H237+(S$17-$M$17),幹材積成長量!$S$7:$S$148,0),MATCH($G237,幹材積成長量!$S$7:$U$7,0)),IF($F237="地位Ⅲ",INDEX(幹材積成長量!$Y$7:$AA$148,MATCH(【入力】吸収量・排出量算定シート!$H237+(S$17-$M$17),幹材積成長量!$Y$7:$Y$148,0),MATCH($G237,幹材積成長量!$Y$7:$AA$7,0)),INDEX(幹材積成長量!$V$7:$X$148,MATCH(【入力】吸収量・排出量算定シート!$H237+(S$17-$M$17),幹材積成長量!$V$7:$V$148,0),MATCH($G237,幹材積成長量!$V$7:$X$7,0)))),0)</f>
        <v>0</v>
      </c>
      <c r="T237" s="187">
        <f>IFERROR(IF($F237="地位Ⅰ",INDEX(幹材積成長量!$S$7:$U$148,MATCH(【入力】吸収量・排出量算定シート!$H237+(T$17-$M$17),幹材積成長量!$S$7:$S$148,0),MATCH($G237,幹材積成長量!$S$7:$U$7,0)),IF($F237="地位Ⅲ",INDEX(幹材積成長量!$Y$7:$AA$148,MATCH(【入力】吸収量・排出量算定シート!$H237+(T$17-$M$17),幹材積成長量!$Y$7:$Y$148,0),MATCH($G237,幹材積成長量!$Y$7:$AA$7,0)),INDEX(幹材積成長量!$V$7:$X$148,MATCH(【入力】吸収量・排出量算定シート!$H237+(T$17-$M$17),幹材積成長量!$V$7:$V$148,0),MATCH($G237,幹材積成長量!$V$7:$X$7,0)))),0)</f>
        <v>0</v>
      </c>
      <c r="U237" s="187">
        <f>IFERROR(IF($F237="地位Ⅰ",INDEX(幹材積成長量!$S$7:$U$148,MATCH(【入力】吸収量・排出量算定シート!$H237+(U$17-$M$17),幹材積成長量!$S$7:$S$148,0),MATCH($G237,幹材積成長量!$S$7:$U$7,0)),IF($F237="地位Ⅲ",INDEX(幹材積成長量!$Y$7:$AA$148,MATCH(【入力】吸収量・排出量算定シート!$H237+(U$17-$M$17),幹材積成長量!$Y$7:$Y$148,0),MATCH($G237,幹材積成長量!$Y$7:$AA$7,0)),INDEX(幹材積成長量!$V$7:$X$148,MATCH(【入力】吸収量・排出量算定シート!$H237+(U$17-$M$17),幹材積成長量!$V$7:$V$148,0),MATCH($G237,幹材積成長量!$V$7:$X$7,0)))),0)</f>
        <v>0</v>
      </c>
      <c r="V237" s="187">
        <f>IFERROR(IF($F237="地位Ⅰ",INDEX(幹材積成長量!$S$7:$U$148,MATCH(【入力】吸収量・排出量算定シート!$H237+(V$17-$M$17),幹材積成長量!$S$7:$S$148,0),MATCH($G237,幹材積成長量!$S$7:$U$7,0)),IF($F237="地位Ⅲ",INDEX(幹材積成長量!$Y$7:$AA$148,MATCH(【入力】吸収量・排出量算定シート!$H237+(V$17-$M$17),幹材積成長量!$Y$7:$Y$148,0),MATCH($G237,幹材積成長量!$Y$7:$AA$7,0)),INDEX(幹材積成長量!$V$7:$X$148,MATCH(【入力】吸収量・排出量算定シート!$H237+(V$17-$M$17),幹材積成長量!$V$7:$V$148,0),MATCH($G237,幹材積成長量!$V$7:$X$7,0)))),0)</f>
        <v>0</v>
      </c>
      <c r="W237" s="187">
        <f>IFERROR(IF($F237="地位Ⅰ",INDEX(幹材積成長量!$S$7:$U$148,MATCH(【入力】吸収量・排出量算定シート!$H237+(W$17-$M$17),幹材積成長量!$S$7:$S$148,0),MATCH($G237,幹材積成長量!$S$7:$U$7,0)),IF($F237="地位Ⅲ",INDEX(幹材積成長量!$Y$7:$AA$148,MATCH(【入力】吸収量・排出量算定シート!$H237+(W$17-$M$17),幹材積成長量!$Y$7:$Y$148,0),MATCH($G237,幹材積成長量!$Y$7:$AA$7,0)),INDEX(幹材積成長量!$V$7:$X$148,MATCH(【入力】吸収量・排出量算定シート!$H237+(W$17-$M$17),幹材積成長量!$V$7:$V$148,0),MATCH($G237,幹材積成長量!$V$7:$X$7,0)))),0)</f>
        <v>0</v>
      </c>
      <c r="X237" s="187">
        <f>IFERROR(IF($F237="地位Ⅰ",INDEX(幹材積成長量!$S$7:$U$148,MATCH(【入力】吸収量・排出量算定シート!$H237+(X$17-$M$17),幹材積成長量!$S$7:$S$148,0),MATCH($G237,幹材積成長量!$S$7:$U$7,0)),IF($F237="地位Ⅲ",INDEX(幹材積成長量!$Y$7:$AA$148,MATCH(【入力】吸収量・排出量算定シート!$H237+(X$17-$M$17),幹材積成長量!$Y$7:$Y$148,0),MATCH($G237,幹材積成長量!$Y$7:$AA$7,0)),INDEX(幹材積成長量!$V$7:$X$148,MATCH(【入力】吸収量・排出量算定シート!$H237+(X$17-$M$17),幹材積成長量!$V$7:$V$148,0),MATCH($G237,幹材積成長量!$V$7:$X$7,0)))),0)</f>
        <v>0</v>
      </c>
      <c r="Y237" s="187">
        <f>IFERROR(IF($F237="地位Ⅰ",INDEX(幹材積成長量!$S$7:$U$148,MATCH(【入力】吸収量・排出量算定シート!$H237+(Y$17-$M$17),幹材積成長量!$S$7:$S$148,0),MATCH($G237,幹材積成長量!$S$7:$U$7,0)),IF($F237="地位Ⅲ",INDEX(幹材積成長量!$Y$7:$AA$148,MATCH(【入力】吸収量・排出量算定シート!$H237+(Y$17-$M$17),幹材積成長量!$Y$7:$Y$148,0),MATCH($G237,幹材積成長量!$Y$7:$AA$7,0)),INDEX(幹材積成長量!$V$7:$X$148,MATCH(【入力】吸収量・排出量算定シート!$H237+(Y$17-$M$17),幹材積成長量!$V$7:$V$148,0),MATCH($G237,幹材積成長量!$V$7:$X$7,0)))),0)</f>
        <v>0</v>
      </c>
      <c r="Z237" s="187">
        <f>IFERROR(IF($F237="地位Ⅰ",INDEX(幹材積成長量!$S$7:$U$148,MATCH(【入力】吸収量・排出量算定シート!$H237+(Z$17-$M$17),幹材積成長量!$S$7:$S$148,0),MATCH($G237,幹材積成長量!$S$7:$U$7,0)),IF($F237="地位Ⅲ",INDEX(幹材積成長量!$Y$7:$AA$148,MATCH(【入力】吸収量・排出量算定シート!$H237+(Z$17-$M$17),幹材積成長量!$Y$7:$Y$148,0),MATCH($G237,幹材積成長量!$Y$7:$AA$7,0)),INDEX(幹材積成長量!$V$7:$X$148,MATCH(【入力】吸収量・排出量算定シート!$H237+(Z$17-$M$17),幹材積成長量!$V$7:$V$148,0),MATCH($G237,幹材積成長量!$V$7:$X$7,0)))),0)</f>
        <v>0</v>
      </c>
      <c r="AA237" s="187">
        <f>IFERROR(IF($F237="地位Ⅰ",INDEX(幹材積成長量!$S$7:$U$148,MATCH(【入力】吸収量・排出量算定シート!$H237+(AA$17-$M$17),幹材積成長量!$S$7:$S$148,0),MATCH($G237,幹材積成長量!$S$7:$U$7,0)),IF($F237="地位Ⅲ",INDEX(幹材積成長量!$Y$7:$AA$148,MATCH(【入力】吸収量・排出量算定シート!$H237+(AA$17-$M$17),幹材積成長量!$Y$7:$Y$148,0),MATCH($G237,幹材積成長量!$Y$7:$AA$7,0)),INDEX(幹材積成長量!$V$7:$X$148,MATCH(【入力】吸収量・排出量算定シート!$H237+(AA$17-$M$17),幹材積成長量!$V$7:$V$148,0),MATCH($G237,幹材積成長量!$V$7:$X$7,0)))),0)</f>
        <v>0</v>
      </c>
      <c r="AB237" s="187">
        <f>IFERROR(IF($F237="地位Ⅰ",INDEX(幹材積成長量!$S$7:$U$148,MATCH(【入力】吸収量・排出量算定シート!$H237+(AB$17-$M$17),幹材積成長量!$S$7:$S$148,0),MATCH($G237,幹材積成長量!$S$7:$U$7,0)),IF($F237="地位Ⅲ",INDEX(幹材積成長量!$Y$7:$AA$148,MATCH(【入力】吸収量・排出量算定シート!$H237+(AB$17-$M$17),幹材積成長量!$Y$7:$Y$148,0),MATCH($G237,幹材積成長量!$Y$7:$AA$7,0)),INDEX(幹材積成長量!$V$7:$X$148,MATCH(【入力】吸収量・排出量算定シート!$H237+(AB$17-$M$17),幹材積成長量!$V$7:$V$148,0),MATCH($G237,幹材積成長量!$V$7:$X$7,0)))),0)</f>
        <v>0</v>
      </c>
      <c r="AC237" s="187">
        <f>IFERROR(IF($F237="地位Ⅰ",INDEX(幹材積成長量!$S$7:$U$148,MATCH(【入力】吸収量・排出量算定シート!$H237+(AC$17-$M$17),幹材積成長量!$S$7:$S$148,0),MATCH($G237,幹材積成長量!$S$7:$U$7,0)),IF($F237="地位Ⅲ",INDEX(幹材積成長量!$Y$7:$AA$148,MATCH(【入力】吸収量・排出量算定シート!$H237+(AC$17-$M$17),幹材積成長量!$Y$7:$Y$148,0),MATCH($G237,幹材積成長量!$Y$7:$AA$7,0)),INDEX(幹材積成長量!$V$7:$X$148,MATCH(【入力】吸収量・排出量算定シート!$H237+(AC$17-$M$17),幹材積成長量!$V$7:$V$148,0),MATCH($G237,幹材積成長量!$V$7:$X$7,0)))),0)</f>
        <v>0</v>
      </c>
      <c r="AD237" s="2">
        <f>IFERROR(INDEX('BEF（拡大係数）'!$A$4:$AO$154,MATCH(【入力】吸収量・排出量算定シート!$H237,'BEF（拡大係数）'!$A$4:$A$154,0),MATCH($G237,'BEF（拡大係数）'!$A$4:$AO$4,0)),0)</f>
        <v>0</v>
      </c>
      <c r="AE237" s="2">
        <f>IFERROR(INDEX('BEF（拡大係数）'!$A$4:$AO$154,MATCH(【入力】吸収量・排出量算定シート!$H237,'BEF（拡大係数）'!$A$4:$A$154,0),MATCH($G237,'BEF（拡大係数）'!$A$4:$AO$4,0)),0)</f>
        <v>0</v>
      </c>
      <c r="AF237" s="2">
        <f>IFERROR(INDEX('BEF（拡大係数）'!$A$4:$AO$154,MATCH(【入力】吸収量・排出量算定シート!$H237,'BEF（拡大係数）'!$A$4:$A$154,0),MATCH($G237,'BEF（拡大係数）'!$A$4:$AO$4,0)),0)</f>
        <v>0</v>
      </c>
      <c r="AG237" s="2">
        <f>IFERROR(INDEX('BEF（拡大係数）'!$A$4:$AO$154,MATCH(【入力】吸収量・排出量算定シート!$H237,'BEF（拡大係数）'!$A$4:$A$154,0),MATCH($G237,'BEF（拡大係数）'!$A$4:$AO$4,0)),0)</f>
        <v>0</v>
      </c>
      <c r="AH237" s="2">
        <f>IFERROR(INDEX('BEF（拡大係数）'!$A$4:$AO$154,MATCH(【入力】吸収量・排出量算定シート!$H237,'BEF（拡大係数）'!$A$4:$A$154,0),MATCH($G237,'BEF（拡大係数）'!$A$4:$AO$4,0)),0)</f>
        <v>0</v>
      </c>
      <c r="AI237" s="2">
        <f>IFERROR(INDEX('BEF（拡大係数）'!$A$4:$AO$154,MATCH(【入力】吸収量・排出量算定シート!$H237,'BEF（拡大係数）'!$A$4:$A$154,0),MATCH($G237,'BEF（拡大係数）'!$A$4:$AO$4,0)),0)</f>
        <v>0</v>
      </c>
      <c r="AJ237" s="2">
        <f>IFERROR(INDEX('BEF（拡大係数）'!$A$4:$AO$154,MATCH(【入力】吸収量・排出量算定シート!$H237,'BEF（拡大係数）'!$A$4:$A$154,0),MATCH($G237,'BEF（拡大係数）'!$A$4:$AO$4,0)),0)</f>
        <v>0</v>
      </c>
      <c r="AK237" s="2">
        <f>IFERROR(INDEX('BEF（拡大係数）'!$A$4:$AO$154,MATCH(【入力】吸収量・排出量算定シート!$H237,'BEF（拡大係数）'!$A$4:$A$154,0),MATCH($G237,'BEF（拡大係数）'!$A$4:$AO$4,0)),0)</f>
        <v>0</v>
      </c>
      <c r="AL237" s="2">
        <f>IFERROR(INDEX('BEF（拡大係数）'!$A$4:$AO$154,MATCH(【入力】吸収量・排出量算定シート!$H237,'BEF（拡大係数）'!$A$4:$A$154,0),MATCH($G237,'BEF（拡大係数）'!$A$4:$AO$4,0)),0)</f>
        <v>0</v>
      </c>
      <c r="AM237" s="2">
        <f>IFERROR(INDEX('BEF（拡大係数）'!$A$4:$AO$154,MATCH(【入力】吸収量・排出量算定シート!$H237,'BEF（拡大係数）'!$A$4:$A$154,0),MATCH($G237,'BEF（拡大係数）'!$A$4:$AO$4,0)),0)</f>
        <v>0</v>
      </c>
      <c r="AN237" s="2">
        <f>IFERROR(INDEX('BEF（拡大係数）'!$A$4:$AO$154,MATCH(【入力】吸収量・排出量算定シート!$H237,'BEF（拡大係数）'!$A$4:$A$154,0),MATCH($G237,'BEF（拡大係数）'!$A$4:$AO$4,0)),0)</f>
        <v>0</v>
      </c>
      <c r="AO237" s="2">
        <f>IFERROR(INDEX('BEF（拡大係数）'!$A$4:$AO$154,MATCH(【入力】吸収量・排出量算定シート!$H237,'BEF（拡大係数）'!$A$4:$A$154,0),MATCH($G237,'BEF（拡大係数）'!$A$4:$AO$4,0)),0)</f>
        <v>0</v>
      </c>
      <c r="AP237" s="2">
        <f>IFERROR(INDEX('BEF（拡大係数）'!$A$4:$AO$154,MATCH(【入力】吸収量・排出量算定シート!$H237,'BEF（拡大係数）'!$A$4:$A$154,0),MATCH($G237,'BEF（拡大係数）'!$A$4:$AO$4,0)),0)</f>
        <v>0</v>
      </c>
      <c r="AQ237" s="2">
        <f>IFERROR(INDEX('BEF（拡大係数）'!$A$4:$AO$154,MATCH(【入力】吸収量・排出量算定シート!$H237,'BEF（拡大係数）'!$A$4:$A$154,0),MATCH($G237,'BEF（拡大係数）'!$A$4:$AO$4,0)),0)</f>
        <v>0</v>
      </c>
      <c r="AR237" s="2">
        <f>IFERROR(INDEX('BEF（拡大係数）'!$A$4:$AO$154,MATCH(【入力】吸収量・排出量算定シート!$H237,'BEF（拡大係数）'!$A$4:$A$154,0),MATCH($G237,'BEF（拡大係数）'!$A$4:$AO$4,0)),0)</f>
        <v>0</v>
      </c>
      <c r="AS237" s="2">
        <f>IFERROR(INDEX('BEF（拡大係数）'!$A$4:$AO$154,MATCH(【入力】吸収量・排出量算定シート!$H237,'BEF（拡大係数）'!$A$4:$A$154,0),MATCH($G237,'BEF（拡大係数）'!$A$4:$AO$4,0)),0)</f>
        <v>0</v>
      </c>
      <c r="AT237" s="2">
        <f>IFERROR(INDEX('BEF（拡大係数）'!$A$4:$AO$154,MATCH(【入力】吸収量・排出量算定シート!$H237,'BEF（拡大係数）'!$A$4:$A$154,0),MATCH($G237,'BEF（拡大係数）'!$A$4:$AO$4,0)),0)</f>
        <v>0</v>
      </c>
      <c r="AU237" s="2">
        <f>IFERROR(VLOOKUP($G237,パラメータ_オリジナル!$B$6:$G$45,4,FALSE),0)</f>
        <v>0</v>
      </c>
      <c r="AV237" s="2">
        <f>IFERROR(VLOOKUP($G237,パラメータ_オリジナル!$B$6:$G$45,5,FALSE),0)</f>
        <v>0</v>
      </c>
      <c r="AW237" s="2">
        <f>IFERROR(VLOOKUP($G237,パラメータ_オリジナル!$B$6:$G$45,6,FALSE),0)</f>
        <v>0</v>
      </c>
      <c r="AX237" s="125">
        <f t="shared" si="318"/>
        <v>0</v>
      </c>
      <c r="AY237" s="125">
        <f t="shared" si="319"/>
        <v>0</v>
      </c>
      <c r="AZ237" s="125">
        <f t="shared" si="320"/>
        <v>0</v>
      </c>
      <c r="BA237" s="125">
        <f t="shared" si="321"/>
        <v>0</v>
      </c>
      <c r="BB237" s="125">
        <f t="shared" si="322"/>
        <v>0</v>
      </c>
      <c r="BC237" s="125">
        <f t="shared" si="323"/>
        <v>0</v>
      </c>
      <c r="BD237" s="125">
        <f t="shared" si="324"/>
        <v>0</v>
      </c>
      <c r="BE237" s="125">
        <f t="shared" si="325"/>
        <v>0</v>
      </c>
      <c r="BF237" s="125">
        <f t="shared" si="326"/>
        <v>0</v>
      </c>
      <c r="BG237" s="125">
        <f t="shared" si="327"/>
        <v>0</v>
      </c>
      <c r="BH237" s="125">
        <f t="shared" si="328"/>
        <v>0</v>
      </c>
      <c r="BI237" s="125">
        <f t="shared" si="329"/>
        <v>0</v>
      </c>
      <c r="BJ237" s="125">
        <f t="shared" si="330"/>
        <v>0</v>
      </c>
      <c r="BK237" s="125">
        <f t="shared" si="331"/>
        <v>0</v>
      </c>
      <c r="BL237" s="125">
        <f t="shared" si="332"/>
        <v>0</v>
      </c>
      <c r="BM237" s="125">
        <f t="shared" si="333"/>
        <v>0</v>
      </c>
      <c r="BN237" s="125">
        <f t="shared" si="334"/>
        <v>0</v>
      </c>
      <c r="BO237" s="125">
        <f t="shared" si="335"/>
        <v>0</v>
      </c>
      <c r="BP237" s="125">
        <f t="shared" si="336"/>
        <v>0</v>
      </c>
      <c r="BQ237" s="125">
        <f t="shared" si="337"/>
        <v>0</v>
      </c>
      <c r="BR237" s="125">
        <f t="shared" si="338"/>
        <v>0</v>
      </c>
      <c r="BS237" s="125">
        <f t="shared" si="339"/>
        <v>0</v>
      </c>
      <c r="BT237" s="125">
        <f t="shared" si="340"/>
        <v>0</v>
      </c>
      <c r="BU237" s="125">
        <f t="shared" si="341"/>
        <v>0</v>
      </c>
      <c r="BV237" s="125">
        <f t="shared" si="342"/>
        <v>0</v>
      </c>
      <c r="BW237" s="125">
        <f t="shared" si="343"/>
        <v>0</v>
      </c>
      <c r="BX237" s="125">
        <f t="shared" si="344"/>
        <v>0</v>
      </c>
      <c r="BY237" s="125">
        <f t="shared" si="345"/>
        <v>0</v>
      </c>
      <c r="BZ237" s="125">
        <f t="shared" si="346"/>
        <v>0</v>
      </c>
      <c r="CA237" s="125">
        <f t="shared" si="347"/>
        <v>0</v>
      </c>
      <c r="CB237" s="125">
        <f t="shared" si="348"/>
        <v>0</v>
      </c>
      <c r="CC237" s="125">
        <f t="shared" si="349"/>
        <v>0</v>
      </c>
      <c r="CD237" s="125">
        <f t="shared" si="350"/>
        <v>0</v>
      </c>
      <c r="CE237" s="125">
        <f t="shared" si="351"/>
        <v>0</v>
      </c>
      <c r="CF237" s="2">
        <f>IFERROR(IF($F237="地位Ⅰ",INDEX(幹材積成長量!$I$7:$K$148,MATCH((【入力】吸収量・排出量算定シート!$H237+(【入力】吸収量・排出量算定シート!CF$17-【入力】吸収量・排出量算定シート!$CF$17)),幹材積成長量!$I$7:$I$148,0),MATCH(【入力】吸収量・排出量算定シート!$G237,幹材積成長量!$I$7:$K$7,0)),IF($F237="地位Ⅲ",INDEX(幹材積成長量!$O$7:$Q$148,MATCH((【入力】吸収量・排出量算定シート!$H237+(【入力】吸収量・排出量算定シート!CF$17-【入力】吸収量・排出量算定シート!$CF$17)),幹材積成長量!$O$7:$O$148,0),MATCH(【入力】吸収量・排出量算定シート!$G237,幹材積成長量!$O$7:$Q$7,0)),INDEX(幹材積成長量!$L$7:$N$148,MATCH((【入力】吸収量・排出量算定シート!$H237+(【入力】吸収量・排出量算定シート!CF$17-【入力】吸収量・排出量算定シート!$CF$17)),幹材積成長量!$L$7:$L$148,0),MATCH(【入力】吸収量・排出量算定シート!$G237,幹材積成長量!$L$7:$N$7,0)))),0)</f>
        <v>0</v>
      </c>
      <c r="CG237" s="2">
        <f>IFERROR(IF($F237="地位Ⅰ",INDEX(幹材積成長量!$I$7:$K$148,MATCH((【入力】吸収量・排出量算定シート!$H237+(【入力】吸収量・排出量算定シート!CG$17-【入力】吸収量・排出量算定シート!$CF$17)),幹材積成長量!$I$7:$I$148,0),MATCH(【入力】吸収量・排出量算定シート!$G237,幹材積成長量!$I$7:$K$7,0)),IF($F237="地位Ⅲ",INDEX(幹材積成長量!$O$7:$Q$148,MATCH((【入力】吸収量・排出量算定シート!$H237+(【入力】吸収量・排出量算定シート!CG$17-【入力】吸収量・排出量算定シート!$CF$17)),幹材積成長量!$O$7:$O$148,0),MATCH(【入力】吸収量・排出量算定シート!$G237,幹材積成長量!$O$7:$Q$7,0)),INDEX(幹材積成長量!$L$7:$N$148,MATCH((【入力】吸収量・排出量算定シート!$H237+(【入力】吸収量・排出量算定シート!CG$17-【入力】吸収量・排出量算定シート!$CF$17)),幹材積成長量!$L$7:$L$148,0),MATCH(【入力】吸収量・排出量算定シート!$G237,幹材積成長量!$L$7:$N$7,0)))),0)</f>
        <v>0</v>
      </c>
      <c r="CH237" s="2">
        <f>IFERROR(IF($F237="地位Ⅰ",INDEX(幹材積成長量!$I$7:$K$148,MATCH((【入力】吸収量・排出量算定シート!$H237+(【入力】吸収量・排出量算定シート!CH$17-【入力】吸収量・排出量算定シート!$CF$17)),幹材積成長量!$I$7:$I$148,0),MATCH(【入力】吸収量・排出量算定シート!$G237,幹材積成長量!$I$7:$K$7,0)),IF($F237="地位Ⅲ",INDEX(幹材積成長量!$O$7:$Q$148,MATCH((【入力】吸収量・排出量算定シート!$H237+(【入力】吸収量・排出量算定シート!CH$17-【入力】吸収量・排出量算定シート!$CF$17)),幹材積成長量!$O$7:$O$148,0),MATCH(【入力】吸収量・排出量算定シート!$G237,幹材積成長量!$O$7:$Q$7,0)),INDEX(幹材積成長量!$L$7:$N$148,MATCH((【入力】吸収量・排出量算定シート!$H237+(【入力】吸収量・排出量算定シート!CH$17-【入力】吸収量・排出量算定シート!$CF$17)),幹材積成長量!$L$7:$L$148,0),MATCH(【入力】吸収量・排出量算定シート!$G237,幹材積成長量!$L$7:$N$7,0)))),0)</f>
        <v>0</v>
      </c>
      <c r="CI237" s="2">
        <f>IFERROR(IF($F237="地位Ⅰ",INDEX(幹材積成長量!$I$7:$K$148,MATCH((【入力】吸収量・排出量算定シート!$H237+(【入力】吸収量・排出量算定シート!CI$17-【入力】吸収量・排出量算定シート!$CF$17)),幹材積成長量!$I$7:$I$148,0),MATCH(【入力】吸収量・排出量算定シート!$G237,幹材積成長量!$I$7:$K$7,0)),IF($F237="地位Ⅲ",INDEX(幹材積成長量!$O$7:$Q$148,MATCH((【入力】吸収量・排出量算定シート!$H237+(【入力】吸収量・排出量算定シート!CI$17-【入力】吸収量・排出量算定シート!$CF$17)),幹材積成長量!$O$7:$O$148,0),MATCH(【入力】吸収量・排出量算定シート!$G237,幹材積成長量!$O$7:$Q$7,0)),INDEX(幹材積成長量!$L$7:$N$148,MATCH((【入力】吸収量・排出量算定シート!$H237+(【入力】吸収量・排出量算定シート!CI$17-【入力】吸収量・排出量算定シート!$CF$17)),幹材積成長量!$L$7:$L$148,0),MATCH(【入力】吸収量・排出量算定シート!$G237,幹材積成長量!$L$7:$N$7,0)))),0)</f>
        <v>0</v>
      </c>
      <c r="CJ237" s="2">
        <f>IFERROR(IF($F237="地位Ⅰ",INDEX(幹材積成長量!$I$7:$K$148,MATCH((【入力】吸収量・排出量算定シート!$H237+(【入力】吸収量・排出量算定シート!CJ$17-【入力】吸収量・排出量算定シート!$CF$17)),幹材積成長量!$I$7:$I$148,0),MATCH(【入力】吸収量・排出量算定シート!$G237,幹材積成長量!$I$7:$K$7,0)),IF($F237="地位Ⅲ",INDEX(幹材積成長量!$O$7:$Q$148,MATCH((【入力】吸収量・排出量算定シート!$H237+(【入力】吸収量・排出量算定シート!CJ$17-【入力】吸収量・排出量算定シート!$CF$17)),幹材積成長量!$O$7:$O$148,0),MATCH(【入力】吸収量・排出量算定シート!$G237,幹材積成長量!$O$7:$Q$7,0)),INDEX(幹材積成長量!$L$7:$N$148,MATCH((【入力】吸収量・排出量算定シート!$H237+(【入力】吸収量・排出量算定シート!CJ$17-【入力】吸収量・排出量算定シート!$CF$17)),幹材積成長量!$L$7:$L$148,0),MATCH(【入力】吸収量・排出量算定シート!$G237,幹材積成長量!$L$7:$N$7,0)))),0)</f>
        <v>0</v>
      </c>
      <c r="CK237" s="2">
        <f>IFERROR(IF($F237="地位Ⅰ",INDEX(幹材積成長量!$I$7:$K$148,MATCH((【入力】吸収量・排出量算定シート!$H237+(【入力】吸収量・排出量算定シート!CK$17-【入力】吸収量・排出量算定シート!$CF$17)),幹材積成長量!$I$7:$I$148,0),MATCH(【入力】吸収量・排出量算定シート!$G237,幹材積成長量!$I$7:$K$7,0)),IF($F237="地位Ⅲ",INDEX(幹材積成長量!$O$7:$Q$148,MATCH((【入力】吸収量・排出量算定シート!$H237+(【入力】吸収量・排出量算定シート!CK$17-【入力】吸収量・排出量算定シート!$CF$17)),幹材積成長量!$O$7:$O$148,0),MATCH(【入力】吸収量・排出量算定シート!$G237,幹材積成長量!$O$7:$Q$7,0)),INDEX(幹材積成長量!$L$7:$N$148,MATCH((【入力】吸収量・排出量算定シート!$H237+(【入力】吸収量・排出量算定シート!CK$17-【入力】吸収量・排出量算定シート!$CF$17)),幹材積成長量!$L$7:$L$148,0),MATCH(【入力】吸収量・排出量算定シート!$G237,幹材積成長量!$L$7:$N$7,0)))),0)</f>
        <v>0</v>
      </c>
      <c r="CL237" s="2">
        <f>IFERROR(IF($F237="地位Ⅰ",INDEX(幹材積成長量!$I$7:$K$148,MATCH((【入力】吸収量・排出量算定シート!$H237+(【入力】吸収量・排出量算定シート!CL$17-【入力】吸収量・排出量算定シート!$CF$17)),幹材積成長量!$I$7:$I$148,0),MATCH(【入力】吸収量・排出量算定シート!$G237,幹材積成長量!$I$7:$K$7,0)),IF($F237="地位Ⅲ",INDEX(幹材積成長量!$O$7:$Q$148,MATCH((【入力】吸収量・排出量算定シート!$H237+(【入力】吸収量・排出量算定シート!CL$17-【入力】吸収量・排出量算定シート!$CF$17)),幹材積成長量!$O$7:$O$148,0),MATCH(【入力】吸収量・排出量算定シート!$G237,幹材積成長量!$O$7:$Q$7,0)),INDEX(幹材積成長量!$L$7:$N$148,MATCH((【入力】吸収量・排出量算定シート!$H237+(【入力】吸収量・排出量算定シート!CL$17-【入力】吸収量・排出量算定シート!$CF$17)),幹材積成長量!$L$7:$L$148,0),MATCH(【入力】吸収量・排出量算定シート!$G237,幹材積成長量!$L$7:$N$7,0)))),0)</f>
        <v>0</v>
      </c>
      <c r="CM237" s="2">
        <f>IFERROR(IF($F237="地位Ⅰ",INDEX(幹材積成長量!$I$7:$K$148,MATCH((【入力】吸収量・排出量算定シート!$H237+(【入力】吸収量・排出量算定シート!CM$17-【入力】吸収量・排出量算定シート!$CF$17)),幹材積成長量!$I$7:$I$148,0),MATCH(【入力】吸収量・排出量算定シート!$G237,幹材積成長量!$I$7:$K$7,0)),IF($F237="地位Ⅲ",INDEX(幹材積成長量!$O$7:$Q$148,MATCH((【入力】吸収量・排出量算定シート!$H237+(【入力】吸収量・排出量算定シート!CM$17-【入力】吸収量・排出量算定シート!$CF$17)),幹材積成長量!$O$7:$O$148,0),MATCH(【入力】吸収量・排出量算定シート!$G237,幹材積成長量!$O$7:$Q$7,0)),INDEX(幹材積成長量!$L$7:$N$148,MATCH((【入力】吸収量・排出量算定シート!$H237+(【入力】吸収量・排出量算定シート!CM$17-【入力】吸収量・排出量算定シート!$CF$17)),幹材積成長量!$L$7:$L$148,0),MATCH(【入力】吸収量・排出量算定シート!$G237,幹材積成長量!$L$7:$N$7,0)))),0)</f>
        <v>0</v>
      </c>
      <c r="CN237" s="2">
        <f>IFERROR(IF($F237="地位Ⅰ",INDEX(幹材積成長量!$I$7:$K$148,MATCH((【入力】吸収量・排出量算定シート!$H237+(【入力】吸収量・排出量算定シート!CN$17-【入力】吸収量・排出量算定シート!$CF$17)),幹材積成長量!$I$7:$I$148,0),MATCH(【入力】吸収量・排出量算定シート!$G237,幹材積成長量!$I$7:$K$7,0)),IF($F237="地位Ⅲ",INDEX(幹材積成長量!$O$7:$Q$148,MATCH((【入力】吸収量・排出量算定シート!$H237+(【入力】吸収量・排出量算定シート!CN$17-【入力】吸収量・排出量算定シート!$CF$17)),幹材積成長量!$O$7:$O$148,0),MATCH(【入力】吸収量・排出量算定シート!$G237,幹材積成長量!$O$7:$Q$7,0)),INDEX(幹材積成長量!$L$7:$N$148,MATCH((【入力】吸収量・排出量算定シート!$H237+(【入力】吸収量・排出量算定シート!CN$17-【入力】吸収量・排出量算定シート!$CF$17)),幹材積成長量!$L$7:$L$148,0),MATCH(【入力】吸収量・排出量算定シート!$G237,幹材積成長量!$L$7:$N$7,0)))),0)</f>
        <v>0</v>
      </c>
      <c r="CO237" s="2">
        <f>IFERROR(IF($F237="地位Ⅰ",INDEX(幹材積成長量!$I$7:$K$148,MATCH((【入力】吸収量・排出量算定シート!$H237+(【入力】吸収量・排出量算定シート!CO$17-【入力】吸収量・排出量算定シート!$CF$17)),幹材積成長量!$I$7:$I$148,0),MATCH(【入力】吸収量・排出量算定シート!$G237,幹材積成長量!$I$7:$K$7,0)),IF($F237="地位Ⅲ",INDEX(幹材積成長量!$O$7:$Q$148,MATCH((【入力】吸収量・排出量算定シート!$H237+(【入力】吸収量・排出量算定シート!CO$17-【入力】吸収量・排出量算定シート!$CF$17)),幹材積成長量!$O$7:$O$148,0),MATCH(【入力】吸収量・排出量算定シート!$G237,幹材積成長量!$O$7:$Q$7,0)),INDEX(幹材積成長量!$L$7:$N$148,MATCH((【入力】吸収量・排出量算定シート!$H237+(【入力】吸収量・排出量算定シート!CO$17-【入力】吸収量・排出量算定シート!$CF$17)),幹材積成長量!$L$7:$L$148,0),MATCH(【入力】吸収量・排出量算定シート!$G237,幹材積成長量!$L$7:$N$7,0)))),0)</f>
        <v>0</v>
      </c>
      <c r="CP237" s="2">
        <f>IFERROR(IF($F237="地位Ⅰ",INDEX(幹材積成長量!$I$7:$K$148,MATCH((【入力】吸収量・排出量算定シート!$H237+(【入力】吸収量・排出量算定シート!CP$17-【入力】吸収量・排出量算定シート!$CF$17)),幹材積成長量!$I$7:$I$148,0),MATCH(【入力】吸収量・排出量算定シート!$G237,幹材積成長量!$I$7:$K$7,0)),IF($F237="地位Ⅲ",INDEX(幹材積成長量!$O$7:$Q$148,MATCH((【入力】吸収量・排出量算定シート!$H237+(【入力】吸収量・排出量算定シート!CP$17-【入力】吸収量・排出量算定シート!$CF$17)),幹材積成長量!$O$7:$O$148,0),MATCH(【入力】吸収量・排出量算定シート!$G237,幹材積成長量!$O$7:$Q$7,0)),INDEX(幹材積成長量!$L$7:$N$148,MATCH((【入力】吸収量・排出量算定シート!$H237+(【入力】吸収量・排出量算定シート!CP$17-【入力】吸収量・排出量算定シート!$CF$17)),幹材積成長量!$L$7:$L$148,0),MATCH(【入力】吸収量・排出量算定シート!$G237,幹材積成長量!$L$7:$N$7,0)))),0)</f>
        <v>0</v>
      </c>
      <c r="CQ237" s="2">
        <f>IFERROR(IF($F237="地位Ⅰ",INDEX(幹材積成長量!$I$7:$K$148,MATCH((【入力】吸収量・排出量算定シート!$H237+(【入力】吸収量・排出量算定シート!CQ$17-【入力】吸収量・排出量算定シート!$CF$17)),幹材積成長量!$I$7:$I$148,0),MATCH(【入力】吸収量・排出量算定シート!$G237,幹材積成長量!$I$7:$K$7,0)),IF($F237="地位Ⅲ",INDEX(幹材積成長量!$O$7:$Q$148,MATCH((【入力】吸収量・排出量算定シート!$H237+(【入力】吸収量・排出量算定シート!CQ$17-【入力】吸収量・排出量算定シート!$CF$17)),幹材積成長量!$O$7:$O$148,0),MATCH(【入力】吸収量・排出量算定シート!$G237,幹材積成長量!$O$7:$Q$7,0)),INDEX(幹材積成長量!$L$7:$N$148,MATCH((【入力】吸収量・排出量算定シート!$H237+(【入力】吸収量・排出量算定シート!CQ$17-【入力】吸収量・排出量算定シート!$CF$17)),幹材積成長量!$L$7:$L$148,0),MATCH(【入力】吸収量・排出量算定シート!$G237,幹材積成長量!$L$7:$N$7,0)))),0)</f>
        <v>0</v>
      </c>
      <c r="CR237" s="2">
        <f>IFERROR(IF($F237="地位Ⅰ",INDEX(幹材積成長量!$I$7:$K$148,MATCH((【入力】吸収量・排出量算定シート!$H237+(【入力】吸収量・排出量算定シート!CR$17-【入力】吸収量・排出量算定シート!$CF$17)),幹材積成長量!$I$7:$I$148,0),MATCH(【入力】吸収量・排出量算定シート!$G237,幹材積成長量!$I$7:$K$7,0)),IF($F237="地位Ⅲ",INDEX(幹材積成長量!$O$7:$Q$148,MATCH((【入力】吸収量・排出量算定シート!$H237+(【入力】吸収量・排出量算定シート!CR$17-【入力】吸収量・排出量算定シート!$CF$17)),幹材積成長量!$O$7:$O$148,0),MATCH(【入力】吸収量・排出量算定シート!$G237,幹材積成長量!$O$7:$Q$7,0)),INDEX(幹材積成長量!$L$7:$N$148,MATCH((【入力】吸収量・排出量算定シート!$H237+(【入力】吸収量・排出量算定シート!CR$17-【入力】吸収量・排出量算定シート!$CF$17)),幹材積成長量!$L$7:$L$148,0),MATCH(【入力】吸収量・排出量算定シート!$G237,幹材積成長量!$L$7:$N$7,0)))),0)</f>
        <v>0</v>
      </c>
      <c r="CS237" s="2">
        <f>IFERROR(IF($F237="地位Ⅰ",INDEX(幹材積成長量!$I$7:$K$148,MATCH((【入力】吸収量・排出量算定シート!$H237+(【入力】吸収量・排出量算定シート!CS$17-【入力】吸収量・排出量算定シート!$CF$17)),幹材積成長量!$I$7:$I$148,0),MATCH(【入力】吸収量・排出量算定シート!$G237,幹材積成長量!$I$7:$K$7,0)),IF($F237="地位Ⅲ",INDEX(幹材積成長量!$O$7:$Q$148,MATCH((【入力】吸収量・排出量算定シート!$H237+(【入力】吸収量・排出量算定シート!CS$17-【入力】吸収量・排出量算定シート!$CF$17)),幹材積成長量!$O$7:$O$148,0),MATCH(【入力】吸収量・排出量算定シート!$G237,幹材積成長量!$O$7:$Q$7,0)),INDEX(幹材積成長量!$L$7:$N$148,MATCH((【入力】吸収量・排出量算定シート!$H237+(【入力】吸収量・排出量算定シート!CS$17-【入力】吸収量・排出量算定シート!$CF$17)),幹材積成長量!$L$7:$L$148,0),MATCH(【入力】吸収量・排出量算定シート!$G237,幹材積成長量!$L$7:$N$7,0)))),0)</f>
        <v>0</v>
      </c>
      <c r="CT237" s="2">
        <f>IFERROR(IF($F237="地位Ⅰ",INDEX(幹材積成長量!$I$7:$K$148,MATCH((【入力】吸収量・排出量算定シート!$H237+(【入力】吸収量・排出量算定シート!CT$17-【入力】吸収量・排出量算定シート!$CF$17)),幹材積成長量!$I$7:$I$148,0),MATCH(【入力】吸収量・排出量算定シート!$G237,幹材積成長量!$I$7:$K$7,0)),IF($F237="地位Ⅲ",INDEX(幹材積成長量!$O$7:$Q$148,MATCH((【入力】吸収量・排出量算定シート!$H237+(【入力】吸収量・排出量算定シート!CT$17-【入力】吸収量・排出量算定シート!$CF$17)),幹材積成長量!$O$7:$O$148,0),MATCH(【入力】吸収量・排出量算定シート!$G237,幹材積成長量!$O$7:$Q$7,0)),INDEX(幹材積成長量!$L$7:$N$148,MATCH((【入力】吸収量・排出量算定シート!$H237+(【入力】吸収量・排出量算定シート!CT$17-【入力】吸収量・排出量算定シート!$CF$17)),幹材積成長量!$L$7:$L$148,0),MATCH(【入力】吸収量・排出量算定シート!$G237,幹材積成長量!$L$7:$N$7,0)))),0)</f>
        <v>0</v>
      </c>
      <c r="CU237" s="2">
        <f>IFERROR(IF($F237="地位Ⅰ",INDEX(幹材積成長量!$I$7:$K$148,MATCH((【入力】吸収量・排出量算定シート!$H237+(【入力】吸収量・排出量算定シート!CU$17-【入力】吸収量・排出量算定シート!$CF$17)),幹材積成長量!$I$7:$I$148,0),MATCH(【入力】吸収量・排出量算定シート!$G237,幹材積成長量!$I$7:$K$7,0)),IF($F237="地位Ⅲ",INDEX(幹材積成長量!$O$7:$Q$148,MATCH((【入力】吸収量・排出量算定シート!$H237+(【入力】吸収量・排出量算定シート!CU$17-【入力】吸収量・排出量算定シート!$CF$17)),幹材積成長量!$O$7:$O$148,0),MATCH(【入力】吸収量・排出量算定シート!$G237,幹材積成長量!$O$7:$Q$7,0)),INDEX(幹材積成長量!$L$7:$N$148,MATCH((【入力】吸収量・排出量算定シート!$H237+(【入力】吸収量・排出量算定シート!CU$17-【入力】吸収量・排出量算定シート!$CF$17)),幹材積成長量!$L$7:$L$148,0),MATCH(【入力】吸収量・排出量算定シート!$G237,幹材積成長量!$L$7:$N$7,0)))),0)</f>
        <v>0</v>
      </c>
      <c r="CV237" s="2">
        <f>IFERROR(IF($F237="地位Ⅰ",INDEX(幹材積成長量!$I$7:$K$148,MATCH((【入力】吸収量・排出量算定シート!$H237+(【入力】吸収量・排出量算定シート!CV$17-【入力】吸収量・排出量算定シート!$CF$17)),幹材積成長量!$I$7:$I$148,0),MATCH(【入力】吸収量・排出量算定シート!$G237,幹材積成長量!$I$7:$K$7,0)),IF($F237="地位Ⅲ",INDEX(幹材積成長量!$O$7:$Q$148,MATCH((【入力】吸収量・排出量算定シート!$H237+(【入力】吸収量・排出量算定シート!CV$17-【入力】吸収量・排出量算定シート!$CF$17)),幹材積成長量!$O$7:$O$148,0),MATCH(【入力】吸収量・排出量算定シート!$G237,幹材積成長量!$O$7:$Q$7,0)),INDEX(幹材積成長量!$L$7:$N$148,MATCH((【入力】吸収量・排出量算定シート!$H237+(【入力】吸収量・排出量算定シート!CV$17-【入力】吸収量・排出量算定シート!$CF$17)),幹材積成長量!$L$7:$L$148,0),MATCH(【入力】吸収量・排出量算定シート!$G237,幹材積成長量!$L$7:$N$7,0)))),0)</f>
        <v>0</v>
      </c>
      <c r="CW237" s="2">
        <f t="shared" si="352"/>
        <v>0</v>
      </c>
      <c r="CX237" s="2">
        <f t="shared" si="353"/>
        <v>0</v>
      </c>
      <c r="CY237" s="2">
        <f t="shared" si="354"/>
        <v>0</v>
      </c>
      <c r="CZ237" s="2">
        <f t="shared" si="355"/>
        <v>0</v>
      </c>
      <c r="DA237" s="2">
        <f t="shared" si="356"/>
        <v>0</v>
      </c>
      <c r="DB237" s="2">
        <f t="shared" si="357"/>
        <v>0</v>
      </c>
      <c r="DC237" s="2">
        <f t="shared" si="358"/>
        <v>0</v>
      </c>
      <c r="DD237" s="2">
        <f t="shared" si="359"/>
        <v>0</v>
      </c>
      <c r="DE237" s="2">
        <f t="shared" si="360"/>
        <v>0</v>
      </c>
      <c r="DF237" s="2">
        <f t="shared" si="361"/>
        <v>0</v>
      </c>
      <c r="DG237" s="2">
        <f t="shared" si="362"/>
        <v>0</v>
      </c>
      <c r="DH237" s="2">
        <f t="shared" si="363"/>
        <v>0</v>
      </c>
      <c r="DI237" s="2">
        <f t="shared" si="364"/>
        <v>0</v>
      </c>
      <c r="DJ237" s="2">
        <f t="shared" si="365"/>
        <v>0</v>
      </c>
      <c r="DK237" s="2">
        <f t="shared" si="366"/>
        <v>0</v>
      </c>
      <c r="DL237" s="2">
        <f t="shared" si="367"/>
        <v>0</v>
      </c>
      <c r="DM237" s="2">
        <f t="shared" si="368"/>
        <v>0</v>
      </c>
      <c r="DN237" s="187">
        <f>IFERROR(IF($F237="地位Ⅰ",INDEX(幹材積成長量!$AE$7:$AG$14,8,MATCH(【入力】吸収量・排出量算定シート!$G237,幹材積成長量!$AE$7:$AG$7,0)),IF($F237="地位Ⅲ",INDEX(幹材積成長量!$AK$7:$AM$14,8,MATCH(【入力】吸収量・排出量算定シート!$G237,幹材積成長量!$AK$7:$AM$7,0)),INDEX(幹材積成長量!$AH$7:$AJ$14,8,MATCH(【入力】吸収量・排出量算定シート!$G237,幹材積成長量!$AH$7:$AJ$7,0)))),0)</f>
        <v>0</v>
      </c>
      <c r="DO237" s="187">
        <f>IFERROR(IF($F237="地位Ⅰ",INDEX(幹材積成長量!$AE$7:$AG$14,8,MATCH(【入力】吸収量・排出量算定シート!$G237,幹材積成長量!$AE$7:$AG$7,0)),IF($F237="地位Ⅲ",INDEX(幹材積成長量!$AK$7:$AM$14,8,MATCH(【入力】吸収量・排出量算定シート!$G237,幹材積成長量!$AK$7:$AM$7,0)),INDEX(幹材積成長量!$AH$7:$AJ$14,8,MATCH(【入力】吸収量・排出量算定シート!$G237,幹材積成長量!$AH$7:$AJ$7,0)))),0)</f>
        <v>0</v>
      </c>
      <c r="DP237" s="187">
        <f>IFERROR(IF($F237="地位Ⅰ",INDEX(幹材積成長量!$AE$7:$AG$14,8,MATCH(【入力】吸収量・排出量算定シート!$G237,幹材積成長量!$AE$7:$AG$7,0)),IF($F237="地位Ⅲ",INDEX(幹材積成長量!$AK$7:$AM$14,8,MATCH(【入力】吸収量・排出量算定シート!$G237,幹材積成長量!$AK$7:$AM$7,0)),INDEX(幹材積成長量!$AH$7:$AJ$14,8,MATCH(【入力】吸収量・排出量算定シート!$G237,幹材積成長量!$AH$7:$AJ$7,0)))),0)</f>
        <v>0</v>
      </c>
      <c r="DQ237" s="187">
        <f>IFERROR(IF($F237="地位Ⅰ",INDEX(幹材積成長量!$AE$7:$AG$14,8,MATCH(【入力】吸収量・排出量算定シート!$G237,幹材積成長量!$AE$7:$AG$7,0)),IF($F237="地位Ⅲ",INDEX(幹材積成長量!$AK$7:$AM$14,8,MATCH(【入力】吸収量・排出量算定シート!$G237,幹材積成長量!$AK$7:$AM$7,0)),INDEX(幹材積成長量!$AH$7:$AJ$14,8,MATCH(【入力】吸収量・排出量算定シート!$G237,幹材積成長量!$AH$7:$AJ$7,0)))),0)</f>
        <v>0</v>
      </c>
      <c r="DR237" s="187">
        <f>IFERROR(IF($F237="地位Ⅰ",INDEX(幹材積成長量!$AE$7:$AG$14,8,MATCH(【入力】吸収量・排出量算定シート!$G237,幹材積成長量!$AE$7:$AG$7,0)),IF($F237="地位Ⅲ",INDEX(幹材積成長量!$AK$7:$AM$14,8,MATCH(【入力】吸収量・排出量算定シート!$G237,幹材積成長量!$AK$7:$AM$7,0)),INDEX(幹材積成長量!$AH$7:$AJ$14,8,MATCH(【入力】吸収量・排出量算定シート!$G237,幹材積成長量!$AH$7:$AJ$7,0)))),0)</f>
        <v>0</v>
      </c>
      <c r="DS237" s="187">
        <f>IFERROR(IF($F237="地位Ⅰ",INDEX(幹材積成長量!$AE$7:$AG$14,8,MATCH(【入力】吸収量・排出量算定シート!$G237,幹材積成長量!$AE$7:$AG$7,0)),IF($F237="地位Ⅲ",INDEX(幹材積成長量!$AK$7:$AM$14,8,MATCH(【入力】吸収量・排出量算定シート!$G237,幹材積成長量!$AK$7:$AM$7,0)),INDEX(幹材積成長量!$AH$7:$AJ$14,8,MATCH(【入力】吸収量・排出量算定シート!$G237,幹材積成長量!$AH$7:$AJ$7,0)))),0)</f>
        <v>0</v>
      </c>
      <c r="DT237" s="187">
        <f>IFERROR(IF($F237="地位Ⅰ",INDEX(幹材積成長量!$AE$7:$AG$14,8,MATCH(【入力】吸収量・排出量算定シート!$G237,幹材積成長量!$AE$7:$AG$7,0)),IF($F237="地位Ⅲ",INDEX(幹材積成長量!$AK$7:$AM$14,8,MATCH(【入力】吸収量・排出量算定シート!$G237,幹材積成長量!$AK$7:$AM$7,0)),INDEX(幹材積成長量!$AH$7:$AJ$14,8,MATCH(【入力】吸収量・排出量算定シート!$G237,幹材積成長量!$AH$7:$AJ$7,0)))),0)</f>
        <v>0</v>
      </c>
      <c r="DU237" s="187">
        <f>IFERROR(IF($F237="地位Ⅰ",INDEX(幹材積成長量!$AE$7:$AG$14,8,MATCH(【入力】吸収量・排出量算定シート!$G237,幹材積成長量!$AE$7:$AG$7,0)),IF($F237="地位Ⅲ",INDEX(幹材積成長量!$AK$7:$AM$14,8,MATCH(【入力】吸収量・排出量算定シート!$G237,幹材積成長量!$AK$7:$AM$7,0)),INDEX(幹材積成長量!$AH$7:$AJ$14,8,MATCH(【入力】吸収量・排出量算定シート!$G237,幹材積成長量!$AH$7:$AJ$7,0)))),0)</f>
        <v>0</v>
      </c>
      <c r="DV237" s="187">
        <f>IFERROR(IF($F237="地位Ⅰ",INDEX(幹材積成長量!$AE$7:$AG$14,8,MATCH(【入力】吸収量・排出量算定シート!$G237,幹材積成長量!$AE$7:$AG$7,0)),IF($F237="地位Ⅲ",INDEX(幹材積成長量!$AK$7:$AM$14,8,MATCH(【入力】吸収量・排出量算定シート!$G237,幹材積成長量!$AK$7:$AM$7,0)),INDEX(幹材積成長量!$AH$7:$AJ$14,8,MATCH(【入力】吸収量・排出量算定シート!$G237,幹材積成長量!$AH$7:$AJ$7,0)))),0)</f>
        <v>0</v>
      </c>
      <c r="DW237" s="187">
        <f>IFERROR(IF($F237="地位Ⅰ",INDEX(幹材積成長量!$AE$7:$AG$14,8,MATCH(【入力】吸収量・排出量算定シート!$G237,幹材積成長量!$AE$7:$AG$7,0)),IF($F237="地位Ⅲ",INDEX(幹材積成長量!$AK$7:$AM$14,8,MATCH(【入力】吸収量・排出量算定シート!$G237,幹材積成長量!$AK$7:$AM$7,0)),INDEX(幹材積成長量!$AH$7:$AJ$14,8,MATCH(【入力】吸収量・排出量算定シート!$G237,幹材積成長量!$AH$7:$AJ$7,0)))),0)</f>
        <v>0</v>
      </c>
      <c r="DX237" s="187">
        <f>IFERROR(IF($F237="地位Ⅰ",INDEX(幹材積成長量!$AE$7:$AG$14,8,MATCH(【入力】吸収量・排出量算定シート!$G237,幹材積成長量!$AE$7:$AG$7,0)),IF($F237="地位Ⅲ",INDEX(幹材積成長量!$AK$7:$AM$14,8,MATCH(【入力】吸収量・排出量算定シート!$G237,幹材積成長量!$AK$7:$AM$7,0)),INDEX(幹材積成長量!$AH$7:$AJ$14,8,MATCH(【入力】吸収量・排出量算定シート!$G237,幹材積成長量!$AH$7:$AJ$7,0)))),0)</f>
        <v>0</v>
      </c>
      <c r="DY237" s="187">
        <f>IFERROR(IF($F237="地位Ⅰ",INDEX(幹材積成長量!$AE$7:$AG$14,8,MATCH(【入力】吸収量・排出量算定シート!$G237,幹材積成長量!$AE$7:$AG$7,0)),IF($F237="地位Ⅲ",INDEX(幹材積成長量!$AK$7:$AM$14,8,MATCH(【入力】吸収量・排出量算定シート!$G237,幹材積成長量!$AK$7:$AM$7,0)),INDEX(幹材積成長量!$AH$7:$AJ$14,8,MATCH(【入力】吸収量・排出量算定シート!$G237,幹材積成長量!$AH$7:$AJ$7,0)))),0)</f>
        <v>0</v>
      </c>
      <c r="DZ237" s="187">
        <f>IFERROR(IF($F237="地位Ⅰ",INDEX(幹材積成長量!$AE$7:$AG$14,8,MATCH(【入力】吸収量・排出量算定シート!$G237,幹材積成長量!$AE$7:$AG$7,0)),IF($F237="地位Ⅲ",INDEX(幹材積成長量!$AK$7:$AM$14,8,MATCH(【入力】吸収量・排出量算定シート!$G237,幹材積成長量!$AK$7:$AM$7,0)),INDEX(幹材積成長量!$AH$7:$AJ$14,8,MATCH(【入力】吸収量・排出量算定シート!$G237,幹材積成長量!$AH$7:$AJ$7,0)))),0)</f>
        <v>0</v>
      </c>
      <c r="EA237" s="187">
        <f>IFERROR(IF($F237="地位Ⅰ",INDEX(幹材積成長量!$AE$7:$AG$14,8,MATCH(【入力】吸収量・排出量算定シート!$G237,幹材積成長量!$AE$7:$AG$7,0)),IF($F237="地位Ⅲ",INDEX(幹材積成長量!$AK$7:$AM$14,8,MATCH(【入力】吸収量・排出量算定シート!$G237,幹材積成長量!$AK$7:$AM$7,0)),INDEX(幹材積成長量!$AH$7:$AJ$14,8,MATCH(【入力】吸収量・排出量算定シート!$G237,幹材積成長量!$AH$7:$AJ$7,0)))),0)</f>
        <v>0</v>
      </c>
      <c r="EB237" s="187">
        <f>IFERROR(IF($F237="地位Ⅰ",INDEX(幹材積成長量!$AE$7:$AG$14,8,MATCH(【入力】吸収量・排出量算定シート!$G237,幹材積成長量!$AE$7:$AG$7,0)),IF($F237="地位Ⅲ",INDEX(幹材積成長量!$AK$7:$AM$14,8,MATCH(【入力】吸収量・排出量算定シート!$G237,幹材積成長量!$AK$7:$AM$7,0)),INDEX(幹材積成長量!$AH$7:$AJ$14,8,MATCH(【入力】吸収量・排出量算定シート!$G237,幹材積成長量!$AH$7:$AJ$7,0)))),0)</f>
        <v>0</v>
      </c>
      <c r="EC237" s="187">
        <f>IFERROR(IF($F237="地位Ⅰ",INDEX(幹材積成長量!$AE$7:$AG$14,8,MATCH(【入力】吸収量・排出量算定シート!$G237,幹材積成長量!$AE$7:$AG$7,0)),IF($F237="地位Ⅲ",INDEX(幹材積成長量!$AK$7:$AM$14,8,MATCH(【入力】吸収量・排出量算定シート!$G237,幹材積成長量!$AK$7:$AM$7,0)),INDEX(幹材積成長量!$AH$7:$AJ$14,8,MATCH(【入力】吸収量・排出量算定シート!$G237,幹材積成長量!$AH$7:$AJ$7,0)))),0)</f>
        <v>0</v>
      </c>
      <c r="ED237" s="186">
        <f t="shared" si="369"/>
        <v>0</v>
      </c>
      <c r="EE237" s="186">
        <f t="shared" si="370"/>
        <v>0</v>
      </c>
      <c r="EF237" s="186">
        <f t="shared" si="371"/>
        <v>0</v>
      </c>
      <c r="EG237" s="186">
        <f t="shared" si="372"/>
        <v>0</v>
      </c>
      <c r="EH237" s="186">
        <f t="shared" si="373"/>
        <v>0</v>
      </c>
      <c r="EI237" s="186">
        <f t="shared" si="374"/>
        <v>0</v>
      </c>
      <c r="EJ237" s="186">
        <f t="shared" si="375"/>
        <v>0</v>
      </c>
      <c r="EK237" s="186">
        <f t="shared" si="376"/>
        <v>0</v>
      </c>
      <c r="EL237" s="186">
        <f t="shared" si="377"/>
        <v>0</v>
      </c>
      <c r="EM237" s="186">
        <f t="shared" si="378"/>
        <v>0</v>
      </c>
      <c r="EN237" s="186">
        <f t="shared" si="379"/>
        <v>0</v>
      </c>
      <c r="EO237" s="186">
        <f t="shared" si="380"/>
        <v>0</v>
      </c>
      <c r="EP237" s="186">
        <f t="shared" si="381"/>
        <v>0</v>
      </c>
      <c r="EQ237" s="186">
        <f t="shared" si="382"/>
        <v>0</v>
      </c>
      <c r="ER237" s="186">
        <f t="shared" si="383"/>
        <v>0</v>
      </c>
      <c r="ES237" s="186">
        <f t="shared" si="384"/>
        <v>0</v>
      </c>
      <c r="ET237" s="186">
        <f t="shared" si="385"/>
        <v>0</v>
      </c>
    </row>
    <row r="238" spans="2:150" x14ac:dyDescent="0.3">
      <c r="B238" s="3"/>
      <c r="C238" s="3"/>
      <c r="D238" s="3"/>
      <c r="E238" s="3"/>
      <c r="G238" s="217"/>
      <c r="J238" s="3"/>
      <c r="M238" s="187">
        <f>IFERROR(IF($F238="地位Ⅰ",INDEX(幹材積成長量!$S$7:$U$148,MATCH(【入力】吸収量・排出量算定シート!$H238+(M$17-$M$17),幹材積成長量!$S$7:$S$148,0),MATCH($G238,幹材積成長量!$S$7:$U$7,0)),IF($F238="地位Ⅲ",INDEX(幹材積成長量!$Y$7:$AA$148,MATCH(【入力】吸収量・排出量算定シート!$H238+(M$17-$M$17),幹材積成長量!$Y$7:$Y$148,0),MATCH($G238,幹材積成長量!$Y$7:$AA$7,0)),INDEX(幹材積成長量!$V$7:$X$148,MATCH(【入力】吸収量・排出量算定シート!$H238+(M$17-$M$17),幹材積成長量!$V$7:$V$148,0),MATCH($G238,幹材積成長量!$V$7:$X$7,0)))),0)</f>
        <v>0</v>
      </c>
      <c r="N238" s="187">
        <f>IFERROR(IF($F238="地位Ⅰ",INDEX(幹材積成長量!$S$7:$U$148,MATCH(【入力】吸収量・排出量算定シート!$H238+(N$17-$M$17),幹材積成長量!$S$7:$S$148,0),MATCH($G238,幹材積成長量!$S$7:$U$7,0)),IF($F238="地位Ⅲ",INDEX(幹材積成長量!$Y$7:$AA$148,MATCH(【入力】吸収量・排出量算定シート!$H238+(N$17-$M$17),幹材積成長量!$Y$7:$Y$148,0),MATCH($G238,幹材積成長量!$Y$7:$AA$7,0)),INDEX(幹材積成長量!$V$7:$X$148,MATCH(【入力】吸収量・排出量算定シート!$H238+(N$17-$M$17),幹材積成長量!$V$7:$V$148,0),MATCH($G238,幹材積成長量!$V$7:$X$7,0)))),0)</f>
        <v>0</v>
      </c>
      <c r="O238" s="187">
        <f>IFERROR(IF($F238="地位Ⅰ",INDEX(幹材積成長量!$S$7:$U$148,MATCH(【入力】吸収量・排出量算定シート!$H238+(O$17-$M$17),幹材積成長量!$S$7:$S$148,0),MATCH($G238,幹材積成長量!$S$7:$U$7,0)),IF($F238="地位Ⅲ",INDEX(幹材積成長量!$Y$7:$AA$148,MATCH(【入力】吸収量・排出量算定シート!$H238+(O$17-$M$17),幹材積成長量!$Y$7:$Y$148,0),MATCH($G238,幹材積成長量!$Y$7:$AA$7,0)),INDEX(幹材積成長量!$V$7:$X$148,MATCH(【入力】吸収量・排出量算定シート!$H238+(O$17-$M$17),幹材積成長量!$V$7:$V$148,0),MATCH($G238,幹材積成長量!$V$7:$X$7,0)))),0)</f>
        <v>0</v>
      </c>
      <c r="P238" s="187">
        <f>IFERROR(IF($F238="地位Ⅰ",INDEX(幹材積成長量!$S$7:$U$148,MATCH(【入力】吸収量・排出量算定シート!$H238+(P$17-$M$17),幹材積成長量!$S$7:$S$148,0),MATCH($G238,幹材積成長量!$S$7:$U$7,0)),IF($F238="地位Ⅲ",INDEX(幹材積成長量!$Y$7:$AA$148,MATCH(【入力】吸収量・排出量算定シート!$H238+(P$17-$M$17),幹材積成長量!$Y$7:$Y$148,0),MATCH($G238,幹材積成長量!$Y$7:$AA$7,0)),INDEX(幹材積成長量!$V$7:$X$148,MATCH(【入力】吸収量・排出量算定シート!$H238+(P$17-$M$17),幹材積成長量!$V$7:$V$148,0),MATCH($G238,幹材積成長量!$V$7:$X$7,0)))),0)</f>
        <v>0</v>
      </c>
      <c r="Q238" s="187">
        <f>IFERROR(IF($F238="地位Ⅰ",INDEX(幹材積成長量!$S$7:$U$148,MATCH(【入力】吸収量・排出量算定シート!$H238+(Q$17-$M$17),幹材積成長量!$S$7:$S$148,0),MATCH($G238,幹材積成長量!$S$7:$U$7,0)),IF($F238="地位Ⅲ",INDEX(幹材積成長量!$Y$7:$AA$148,MATCH(【入力】吸収量・排出量算定シート!$H238+(Q$17-$M$17),幹材積成長量!$Y$7:$Y$148,0),MATCH($G238,幹材積成長量!$Y$7:$AA$7,0)),INDEX(幹材積成長量!$V$7:$X$148,MATCH(【入力】吸収量・排出量算定シート!$H238+(Q$17-$M$17),幹材積成長量!$V$7:$V$148,0),MATCH($G238,幹材積成長量!$V$7:$X$7,0)))),0)</f>
        <v>0</v>
      </c>
      <c r="R238" s="187">
        <f>IFERROR(IF($F238="地位Ⅰ",INDEX(幹材積成長量!$S$7:$U$148,MATCH(【入力】吸収量・排出量算定シート!$H238+(R$17-$M$17),幹材積成長量!$S$7:$S$148,0),MATCH($G238,幹材積成長量!$S$7:$U$7,0)),IF($F238="地位Ⅲ",INDEX(幹材積成長量!$Y$7:$AA$148,MATCH(【入力】吸収量・排出量算定シート!$H238+(R$17-$M$17),幹材積成長量!$Y$7:$Y$148,0),MATCH($G238,幹材積成長量!$Y$7:$AA$7,0)),INDEX(幹材積成長量!$V$7:$X$148,MATCH(【入力】吸収量・排出量算定シート!$H238+(R$17-$M$17),幹材積成長量!$V$7:$V$148,0),MATCH($G238,幹材積成長量!$V$7:$X$7,0)))),0)</f>
        <v>0</v>
      </c>
      <c r="S238" s="187">
        <f>IFERROR(IF($F238="地位Ⅰ",INDEX(幹材積成長量!$S$7:$U$148,MATCH(【入力】吸収量・排出量算定シート!$H238+(S$17-$M$17),幹材積成長量!$S$7:$S$148,0),MATCH($G238,幹材積成長量!$S$7:$U$7,0)),IF($F238="地位Ⅲ",INDEX(幹材積成長量!$Y$7:$AA$148,MATCH(【入力】吸収量・排出量算定シート!$H238+(S$17-$M$17),幹材積成長量!$Y$7:$Y$148,0),MATCH($G238,幹材積成長量!$Y$7:$AA$7,0)),INDEX(幹材積成長量!$V$7:$X$148,MATCH(【入力】吸収量・排出量算定シート!$H238+(S$17-$M$17),幹材積成長量!$V$7:$V$148,0),MATCH($G238,幹材積成長量!$V$7:$X$7,0)))),0)</f>
        <v>0</v>
      </c>
      <c r="T238" s="187">
        <f>IFERROR(IF($F238="地位Ⅰ",INDEX(幹材積成長量!$S$7:$U$148,MATCH(【入力】吸収量・排出量算定シート!$H238+(T$17-$M$17),幹材積成長量!$S$7:$S$148,0),MATCH($G238,幹材積成長量!$S$7:$U$7,0)),IF($F238="地位Ⅲ",INDEX(幹材積成長量!$Y$7:$AA$148,MATCH(【入力】吸収量・排出量算定シート!$H238+(T$17-$M$17),幹材積成長量!$Y$7:$Y$148,0),MATCH($G238,幹材積成長量!$Y$7:$AA$7,0)),INDEX(幹材積成長量!$V$7:$X$148,MATCH(【入力】吸収量・排出量算定シート!$H238+(T$17-$M$17),幹材積成長量!$V$7:$V$148,0),MATCH($G238,幹材積成長量!$V$7:$X$7,0)))),0)</f>
        <v>0</v>
      </c>
      <c r="U238" s="187">
        <f>IFERROR(IF($F238="地位Ⅰ",INDEX(幹材積成長量!$S$7:$U$148,MATCH(【入力】吸収量・排出量算定シート!$H238+(U$17-$M$17),幹材積成長量!$S$7:$S$148,0),MATCH($G238,幹材積成長量!$S$7:$U$7,0)),IF($F238="地位Ⅲ",INDEX(幹材積成長量!$Y$7:$AA$148,MATCH(【入力】吸収量・排出量算定シート!$H238+(U$17-$M$17),幹材積成長量!$Y$7:$Y$148,0),MATCH($G238,幹材積成長量!$Y$7:$AA$7,0)),INDEX(幹材積成長量!$V$7:$X$148,MATCH(【入力】吸収量・排出量算定シート!$H238+(U$17-$M$17),幹材積成長量!$V$7:$V$148,0),MATCH($G238,幹材積成長量!$V$7:$X$7,0)))),0)</f>
        <v>0</v>
      </c>
      <c r="V238" s="187">
        <f>IFERROR(IF($F238="地位Ⅰ",INDEX(幹材積成長量!$S$7:$U$148,MATCH(【入力】吸収量・排出量算定シート!$H238+(V$17-$M$17),幹材積成長量!$S$7:$S$148,0),MATCH($G238,幹材積成長量!$S$7:$U$7,0)),IF($F238="地位Ⅲ",INDEX(幹材積成長量!$Y$7:$AA$148,MATCH(【入力】吸収量・排出量算定シート!$H238+(V$17-$M$17),幹材積成長量!$Y$7:$Y$148,0),MATCH($G238,幹材積成長量!$Y$7:$AA$7,0)),INDEX(幹材積成長量!$V$7:$X$148,MATCH(【入力】吸収量・排出量算定シート!$H238+(V$17-$M$17),幹材積成長量!$V$7:$V$148,0),MATCH($G238,幹材積成長量!$V$7:$X$7,0)))),0)</f>
        <v>0</v>
      </c>
      <c r="W238" s="187">
        <f>IFERROR(IF($F238="地位Ⅰ",INDEX(幹材積成長量!$S$7:$U$148,MATCH(【入力】吸収量・排出量算定シート!$H238+(W$17-$M$17),幹材積成長量!$S$7:$S$148,0),MATCH($G238,幹材積成長量!$S$7:$U$7,0)),IF($F238="地位Ⅲ",INDEX(幹材積成長量!$Y$7:$AA$148,MATCH(【入力】吸収量・排出量算定シート!$H238+(W$17-$M$17),幹材積成長量!$Y$7:$Y$148,0),MATCH($G238,幹材積成長量!$Y$7:$AA$7,0)),INDEX(幹材積成長量!$V$7:$X$148,MATCH(【入力】吸収量・排出量算定シート!$H238+(W$17-$M$17),幹材積成長量!$V$7:$V$148,0),MATCH($G238,幹材積成長量!$V$7:$X$7,0)))),0)</f>
        <v>0</v>
      </c>
      <c r="X238" s="187">
        <f>IFERROR(IF($F238="地位Ⅰ",INDEX(幹材積成長量!$S$7:$U$148,MATCH(【入力】吸収量・排出量算定シート!$H238+(X$17-$M$17),幹材積成長量!$S$7:$S$148,0),MATCH($G238,幹材積成長量!$S$7:$U$7,0)),IF($F238="地位Ⅲ",INDEX(幹材積成長量!$Y$7:$AA$148,MATCH(【入力】吸収量・排出量算定シート!$H238+(X$17-$M$17),幹材積成長量!$Y$7:$Y$148,0),MATCH($G238,幹材積成長量!$Y$7:$AA$7,0)),INDEX(幹材積成長量!$V$7:$X$148,MATCH(【入力】吸収量・排出量算定シート!$H238+(X$17-$M$17),幹材積成長量!$V$7:$V$148,0),MATCH($G238,幹材積成長量!$V$7:$X$7,0)))),0)</f>
        <v>0</v>
      </c>
      <c r="Y238" s="187">
        <f>IFERROR(IF($F238="地位Ⅰ",INDEX(幹材積成長量!$S$7:$U$148,MATCH(【入力】吸収量・排出量算定シート!$H238+(Y$17-$M$17),幹材積成長量!$S$7:$S$148,0),MATCH($G238,幹材積成長量!$S$7:$U$7,0)),IF($F238="地位Ⅲ",INDEX(幹材積成長量!$Y$7:$AA$148,MATCH(【入力】吸収量・排出量算定シート!$H238+(Y$17-$M$17),幹材積成長量!$Y$7:$Y$148,0),MATCH($G238,幹材積成長量!$Y$7:$AA$7,0)),INDEX(幹材積成長量!$V$7:$X$148,MATCH(【入力】吸収量・排出量算定シート!$H238+(Y$17-$M$17),幹材積成長量!$V$7:$V$148,0),MATCH($G238,幹材積成長量!$V$7:$X$7,0)))),0)</f>
        <v>0</v>
      </c>
      <c r="Z238" s="187">
        <f>IFERROR(IF($F238="地位Ⅰ",INDEX(幹材積成長量!$S$7:$U$148,MATCH(【入力】吸収量・排出量算定シート!$H238+(Z$17-$M$17),幹材積成長量!$S$7:$S$148,0),MATCH($G238,幹材積成長量!$S$7:$U$7,0)),IF($F238="地位Ⅲ",INDEX(幹材積成長量!$Y$7:$AA$148,MATCH(【入力】吸収量・排出量算定シート!$H238+(Z$17-$M$17),幹材積成長量!$Y$7:$Y$148,0),MATCH($G238,幹材積成長量!$Y$7:$AA$7,0)),INDEX(幹材積成長量!$V$7:$X$148,MATCH(【入力】吸収量・排出量算定シート!$H238+(Z$17-$M$17),幹材積成長量!$V$7:$V$148,0),MATCH($G238,幹材積成長量!$V$7:$X$7,0)))),0)</f>
        <v>0</v>
      </c>
      <c r="AA238" s="187">
        <f>IFERROR(IF($F238="地位Ⅰ",INDEX(幹材積成長量!$S$7:$U$148,MATCH(【入力】吸収量・排出量算定シート!$H238+(AA$17-$M$17),幹材積成長量!$S$7:$S$148,0),MATCH($G238,幹材積成長量!$S$7:$U$7,0)),IF($F238="地位Ⅲ",INDEX(幹材積成長量!$Y$7:$AA$148,MATCH(【入力】吸収量・排出量算定シート!$H238+(AA$17-$M$17),幹材積成長量!$Y$7:$Y$148,0),MATCH($G238,幹材積成長量!$Y$7:$AA$7,0)),INDEX(幹材積成長量!$V$7:$X$148,MATCH(【入力】吸収量・排出量算定シート!$H238+(AA$17-$M$17),幹材積成長量!$V$7:$V$148,0),MATCH($G238,幹材積成長量!$V$7:$X$7,0)))),0)</f>
        <v>0</v>
      </c>
      <c r="AB238" s="187">
        <f>IFERROR(IF($F238="地位Ⅰ",INDEX(幹材積成長量!$S$7:$U$148,MATCH(【入力】吸収量・排出量算定シート!$H238+(AB$17-$M$17),幹材積成長量!$S$7:$S$148,0),MATCH($G238,幹材積成長量!$S$7:$U$7,0)),IF($F238="地位Ⅲ",INDEX(幹材積成長量!$Y$7:$AA$148,MATCH(【入力】吸収量・排出量算定シート!$H238+(AB$17-$M$17),幹材積成長量!$Y$7:$Y$148,0),MATCH($G238,幹材積成長量!$Y$7:$AA$7,0)),INDEX(幹材積成長量!$V$7:$X$148,MATCH(【入力】吸収量・排出量算定シート!$H238+(AB$17-$M$17),幹材積成長量!$V$7:$V$148,0),MATCH($G238,幹材積成長量!$V$7:$X$7,0)))),0)</f>
        <v>0</v>
      </c>
      <c r="AC238" s="187">
        <f>IFERROR(IF($F238="地位Ⅰ",INDEX(幹材積成長量!$S$7:$U$148,MATCH(【入力】吸収量・排出量算定シート!$H238+(AC$17-$M$17),幹材積成長量!$S$7:$S$148,0),MATCH($G238,幹材積成長量!$S$7:$U$7,0)),IF($F238="地位Ⅲ",INDEX(幹材積成長量!$Y$7:$AA$148,MATCH(【入力】吸収量・排出量算定シート!$H238+(AC$17-$M$17),幹材積成長量!$Y$7:$Y$148,0),MATCH($G238,幹材積成長量!$Y$7:$AA$7,0)),INDEX(幹材積成長量!$V$7:$X$148,MATCH(【入力】吸収量・排出量算定シート!$H238+(AC$17-$M$17),幹材積成長量!$V$7:$V$148,0),MATCH($G238,幹材積成長量!$V$7:$X$7,0)))),0)</f>
        <v>0</v>
      </c>
      <c r="AD238" s="2">
        <f>IFERROR(INDEX('BEF（拡大係数）'!$A$4:$AO$154,MATCH(【入力】吸収量・排出量算定シート!$H238,'BEF（拡大係数）'!$A$4:$A$154,0),MATCH($G238,'BEF（拡大係数）'!$A$4:$AO$4,0)),0)</f>
        <v>0</v>
      </c>
      <c r="AE238" s="2">
        <f>IFERROR(INDEX('BEF（拡大係数）'!$A$4:$AO$154,MATCH(【入力】吸収量・排出量算定シート!$H238,'BEF（拡大係数）'!$A$4:$A$154,0),MATCH($G238,'BEF（拡大係数）'!$A$4:$AO$4,0)),0)</f>
        <v>0</v>
      </c>
      <c r="AF238" s="2">
        <f>IFERROR(INDEX('BEF（拡大係数）'!$A$4:$AO$154,MATCH(【入力】吸収量・排出量算定シート!$H238,'BEF（拡大係数）'!$A$4:$A$154,0),MATCH($G238,'BEF（拡大係数）'!$A$4:$AO$4,0)),0)</f>
        <v>0</v>
      </c>
      <c r="AG238" s="2">
        <f>IFERROR(INDEX('BEF（拡大係数）'!$A$4:$AO$154,MATCH(【入力】吸収量・排出量算定シート!$H238,'BEF（拡大係数）'!$A$4:$A$154,0),MATCH($G238,'BEF（拡大係数）'!$A$4:$AO$4,0)),0)</f>
        <v>0</v>
      </c>
      <c r="AH238" s="2">
        <f>IFERROR(INDEX('BEF（拡大係数）'!$A$4:$AO$154,MATCH(【入力】吸収量・排出量算定シート!$H238,'BEF（拡大係数）'!$A$4:$A$154,0),MATCH($G238,'BEF（拡大係数）'!$A$4:$AO$4,0)),0)</f>
        <v>0</v>
      </c>
      <c r="AI238" s="2">
        <f>IFERROR(INDEX('BEF（拡大係数）'!$A$4:$AO$154,MATCH(【入力】吸収量・排出量算定シート!$H238,'BEF（拡大係数）'!$A$4:$A$154,0),MATCH($G238,'BEF（拡大係数）'!$A$4:$AO$4,0)),0)</f>
        <v>0</v>
      </c>
      <c r="AJ238" s="2">
        <f>IFERROR(INDEX('BEF（拡大係数）'!$A$4:$AO$154,MATCH(【入力】吸収量・排出量算定シート!$H238,'BEF（拡大係数）'!$A$4:$A$154,0),MATCH($G238,'BEF（拡大係数）'!$A$4:$AO$4,0)),0)</f>
        <v>0</v>
      </c>
      <c r="AK238" s="2">
        <f>IFERROR(INDEX('BEF（拡大係数）'!$A$4:$AO$154,MATCH(【入力】吸収量・排出量算定シート!$H238,'BEF（拡大係数）'!$A$4:$A$154,0),MATCH($G238,'BEF（拡大係数）'!$A$4:$AO$4,0)),0)</f>
        <v>0</v>
      </c>
      <c r="AL238" s="2">
        <f>IFERROR(INDEX('BEF（拡大係数）'!$A$4:$AO$154,MATCH(【入力】吸収量・排出量算定シート!$H238,'BEF（拡大係数）'!$A$4:$A$154,0),MATCH($G238,'BEF（拡大係数）'!$A$4:$AO$4,0)),0)</f>
        <v>0</v>
      </c>
      <c r="AM238" s="2">
        <f>IFERROR(INDEX('BEF（拡大係数）'!$A$4:$AO$154,MATCH(【入力】吸収量・排出量算定シート!$H238,'BEF（拡大係数）'!$A$4:$A$154,0),MATCH($G238,'BEF（拡大係数）'!$A$4:$AO$4,0)),0)</f>
        <v>0</v>
      </c>
      <c r="AN238" s="2">
        <f>IFERROR(INDEX('BEF（拡大係数）'!$A$4:$AO$154,MATCH(【入力】吸収量・排出量算定シート!$H238,'BEF（拡大係数）'!$A$4:$A$154,0),MATCH($G238,'BEF（拡大係数）'!$A$4:$AO$4,0)),0)</f>
        <v>0</v>
      </c>
      <c r="AO238" s="2">
        <f>IFERROR(INDEX('BEF（拡大係数）'!$A$4:$AO$154,MATCH(【入力】吸収量・排出量算定シート!$H238,'BEF（拡大係数）'!$A$4:$A$154,0),MATCH($G238,'BEF（拡大係数）'!$A$4:$AO$4,0)),0)</f>
        <v>0</v>
      </c>
      <c r="AP238" s="2">
        <f>IFERROR(INDEX('BEF（拡大係数）'!$A$4:$AO$154,MATCH(【入力】吸収量・排出量算定シート!$H238,'BEF（拡大係数）'!$A$4:$A$154,0),MATCH($G238,'BEF（拡大係数）'!$A$4:$AO$4,0)),0)</f>
        <v>0</v>
      </c>
      <c r="AQ238" s="2">
        <f>IFERROR(INDEX('BEF（拡大係数）'!$A$4:$AO$154,MATCH(【入力】吸収量・排出量算定シート!$H238,'BEF（拡大係数）'!$A$4:$A$154,0),MATCH($G238,'BEF（拡大係数）'!$A$4:$AO$4,0)),0)</f>
        <v>0</v>
      </c>
      <c r="AR238" s="2">
        <f>IFERROR(INDEX('BEF（拡大係数）'!$A$4:$AO$154,MATCH(【入力】吸収量・排出量算定シート!$H238,'BEF（拡大係数）'!$A$4:$A$154,0),MATCH($G238,'BEF（拡大係数）'!$A$4:$AO$4,0)),0)</f>
        <v>0</v>
      </c>
      <c r="AS238" s="2">
        <f>IFERROR(INDEX('BEF（拡大係数）'!$A$4:$AO$154,MATCH(【入力】吸収量・排出量算定シート!$H238,'BEF（拡大係数）'!$A$4:$A$154,0),MATCH($G238,'BEF（拡大係数）'!$A$4:$AO$4,0)),0)</f>
        <v>0</v>
      </c>
      <c r="AT238" s="2">
        <f>IFERROR(INDEX('BEF（拡大係数）'!$A$4:$AO$154,MATCH(【入力】吸収量・排出量算定シート!$H238,'BEF（拡大係数）'!$A$4:$A$154,0),MATCH($G238,'BEF（拡大係数）'!$A$4:$AO$4,0)),0)</f>
        <v>0</v>
      </c>
      <c r="AU238" s="2">
        <f>IFERROR(VLOOKUP($G238,パラメータ_オリジナル!$B$6:$G$45,4,FALSE),0)</f>
        <v>0</v>
      </c>
      <c r="AV238" s="2">
        <f>IFERROR(VLOOKUP($G238,パラメータ_オリジナル!$B$6:$G$45,5,FALSE),0)</f>
        <v>0</v>
      </c>
      <c r="AW238" s="2">
        <f>IFERROR(VLOOKUP($G238,パラメータ_オリジナル!$B$6:$G$45,6,FALSE),0)</f>
        <v>0</v>
      </c>
      <c r="AX238" s="125">
        <f t="shared" ref="AX238:AX250" si="386">IFERROR(IF($J238="",$I238*M238*AD238*$AU238*(1+$AV238)*$AW238*44/12,IF($J238&lt;=AD$17,$I238*M238*AD238*$AU238*(1+$AV238)*$AW238*44/12,0)),0)</f>
        <v>0</v>
      </c>
      <c r="AY238" s="125">
        <f t="shared" ref="AY238:AY250" si="387">IFERROR(IF($J238="",$I238*N238*AE238*$AU238*(1+$AV238)*$AW238*44/12,IF($J238&lt;=AE$17,$I238*N238*AE238*$AU238*(1+$AV238)*$AW238*44/12,0)),0)</f>
        <v>0</v>
      </c>
      <c r="AZ238" s="125">
        <f t="shared" ref="AZ238:AZ250" si="388">IFERROR(IF($J238="",$I238*O238*AF238*$AU238*(1+$AV238)*$AW238*44/12,IF($J238&lt;=AF$17,$I238*O238*AF238*$AU238*(1+$AV238)*$AW238*44/12,0)),0)</f>
        <v>0</v>
      </c>
      <c r="BA238" s="125">
        <f t="shared" ref="BA238:BA250" si="389">IFERROR(IF($J238="",$I238*P238*AG238*$AU238*(1+$AV238)*$AW238*44/12,IF($J238&lt;=AG$17,$I238*P238*AG238*$AU238*(1+$AV238)*$AW238*44/12,0)),0)</f>
        <v>0</v>
      </c>
      <c r="BB238" s="125">
        <f t="shared" ref="BB238:BB250" si="390">IFERROR(IF($J238="",$I238*Q238*AH238*$AU238*(1+$AV238)*$AW238*44/12,IF($J238&lt;=AH$17,$I238*Q238*AH238*$AU238*(1+$AV238)*$AW238*44/12,0)),0)</f>
        <v>0</v>
      </c>
      <c r="BC238" s="125">
        <f t="shared" ref="BC238:BC250" si="391">IFERROR(IF($J238="",$I238*R238*AI238*$AU238*(1+$AV238)*$AW238*44/12,IF($J238&lt;=AI$17,$I238*R238*AI238*$AU238*(1+$AV238)*$AW238*44/12,0)),0)</f>
        <v>0</v>
      </c>
      <c r="BD238" s="125">
        <f t="shared" ref="BD238:BD250" si="392">IFERROR(IF($J238="",$I238*S238*AJ238*$AU238*(1+$AV238)*$AW238*44/12,IF($J238&lt;=AJ$17,$I238*S238*AJ238*$AU238*(1+$AV238)*$AW238*44/12,0)),0)</f>
        <v>0</v>
      </c>
      <c r="BE238" s="125">
        <f t="shared" ref="BE238:BE250" si="393">IFERROR(IF($J238="",$I238*T238*AK238*$AU238*(1+$AV238)*$AW238*44/12,IF($J238&lt;=AK$17,$I238*T238*AK238*$AU238*(1+$AV238)*$AW238*44/12,0)),0)</f>
        <v>0</v>
      </c>
      <c r="BF238" s="125">
        <f t="shared" ref="BF238:BF250" si="394">IFERROR(IF($J238="",$I238*U238*AL238*$AU238*(1+$AV238)*$AW238*44/12,IF($J238&lt;=AL$17,$I238*U238*AL238*$AU238*(1+$AV238)*$AW238*44/12,0)),0)</f>
        <v>0</v>
      </c>
      <c r="BG238" s="125">
        <f t="shared" ref="BG238:BG250" si="395">IFERROR(IF($J238="",$I238*V238*AM238*$AU238*(1+$AV238)*$AW238*44/12,IF($J238&lt;=AM$17,$I238*V238*AM238*$AU238*(1+$AV238)*$AW238*44/12,0)),0)</f>
        <v>0</v>
      </c>
      <c r="BH238" s="125">
        <f t="shared" ref="BH238:BH250" si="396">IFERROR(IF($J238="",$I238*W238*AN238*$AU238*(1+$AV238)*$AW238*44/12,IF($J238&lt;=AN$17,$I238*W238*AN238*$AU238*(1+$AV238)*$AW238*44/12,0)),0)</f>
        <v>0</v>
      </c>
      <c r="BI238" s="125">
        <f t="shared" ref="BI238:BI250" si="397">IFERROR(IF($J238="",$I238*X238*AO238*$AU238*(1+$AV238)*$AW238*44/12,IF($J238&lt;=AO$17,$I238*X238*AO238*$AU238*(1+$AV238)*$AW238*44/12,0)),0)</f>
        <v>0</v>
      </c>
      <c r="BJ238" s="125">
        <f t="shared" ref="BJ238:BJ250" si="398">IFERROR(IF($J238="",$I238*Y238*AP238*$AU238*(1+$AV238)*$AW238*44/12,IF($J238&lt;=AP$17,$I238*Y238*AP238*$AU238*(1+$AV238)*$AW238*44/12,0)),0)</f>
        <v>0</v>
      </c>
      <c r="BK238" s="125">
        <f t="shared" ref="BK238:BK250" si="399">IFERROR(IF($J238="",$I238*Z238*AQ238*$AU238*(1+$AV238)*$AW238*44/12,IF($J238&lt;=AQ$17,$I238*Z238*AQ238*$AU238*(1+$AV238)*$AW238*44/12,0)),0)</f>
        <v>0</v>
      </c>
      <c r="BL238" s="125">
        <f t="shared" ref="BL238:BL250" si="400">IFERROR(IF($J238="",$I238*AA238*AR238*$AU238*(1+$AV238)*$AW238*44/12,IF($J238&lt;=AR$17,$I238*AA238*AR238*$AU238*(1+$AV238)*$AW238*44/12,0)),0)</f>
        <v>0</v>
      </c>
      <c r="BM238" s="125">
        <f t="shared" ref="BM238:BM250" si="401">IFERROR(IF($J238="",$I238*AB238*AS238*$AU238*(1+$AV238)*$AW238*44/12,IF($J238&lt;=AS$17,$I238*AB238*AS238*$AU238*(1+$AV238)*$AW238*44/12,0)),0)</f>
        <v>0</v>
      </c>
      <c r="BN238" s="125">
        <f t="shared" ref="BN238:BN250" si="402">IFERROR(IF($J238="",$I238*AC238*AT238*$AU238*(1+$AV238)*$AW238*44/12,IF($J238&lt;=AT$17,$I238*AC238*AT238*$AU238*(1+$AV238)*$AW238*44/12,0)),0)</f>
        <v>0</v>
      </c>
      <c r="BO238" s="125">
        <f t="shared" ref="BO238:BO250" si="403">IF($L238="",AX238,IF(BO$17&lt;$L238,AX238,0))</f>
        <v>0</v>
      </c>
      <c r="BP238" s="125">
        <f t="shared" ref="BP238:BP250" si="404">IF($L238="",AY238,IF(BP$17&lt;$L238,AY238,0))</f>
        <v>0</v>
      </c>
      <c r="BQ238" s="125">
        <f t="shared" ref="BQ238:BQ250" si="405">IF($L238="",AZ238,IF(BQ$17&lt;$L238,AZ238,0))</f>
        <v>0</v>
      </c>
      <c r="BR238" s="125">
        <f t="shared" ref="BR238:BR250" si="406">IF($L238="",BA238,IF(BR$17&lt;$L238,BA238,0))</f>
        <v>0</v>
      </c>
      <c r="BS238" s="125">
        <f t="shared" ref="BS238:BS250" si="407">IF($L238="",BB238,IF(BS$17&lt;$L238,BB238,0))</f>
        <v>0</v>
      </c>
      <c r="BT238" s="125">
        <f t="shared" ref="BT238:BT250" si="408">IF($L238="",BC238,IF(BT$17&lt;$L238,BC238,0))</f>
        <v>0</v>
      </c>
      <c r="BU238" s="125">
        <f t="shared" ref="BU238:BU250" si="409">IF($L238="",BD238,IF(BU$17&lt;$L238,BD238,0))</f>
        <v>0</v>
      </c>
      <c r="BV238" s="125">
        <f t="shared" ref="BV238:BV250" si="410">IF($L238="",BE238,IF(BV$17&lt;$L238,BE238,0))</f>
        <v>0</v>
      </c>
      <c r="BW238" s="125">
        <f t="shared" ref="BW238:BW250" si="411">IF($L238="",BF238,IF(BW$17&lt;$L238,BF238,0))</f>
        <v>0</v>
      </c>
      <c r="BX238" s="125">
        <f t="shared" ref="BX238:BX250" si="412">IF($L238="",BG238,IF(BX$17&lt;$L238,BG238,0))</f>
        <v>0</v>
      </c>
      <c r="BY238" s="125">
        <f t="shared" ref="BY238:BY250" si="413">IF($L238="",BH238,IF(BY$17&lt;$L238,BH238,0))</f>
        <v>0</v>
      </c>
      <c r="BZ238" s="125">
        <f t="shared" ref="BZ238:BZ250" si="414">IF($L238="",BI238,IF(BZ$17&lt;$L238,BI238,0))</f>
        <v>0</v>
      </c>
      <c r="CA238" s="125">
        <f t="shared" ref="CA238:CA250" si="415">IF($L238="",BJ238,IF(CA$17&lt;$L238,BJ238,0))</f>
        <v>0</v>
      </c>
      <c r="CB238" s="125">
        <f t="shared" ref="CB238:CB250" si="416">IF($L238="",BK238,IF(CB$17&lt;$L238,BK238,0))</f>
        <v>0</v>
      </c>
      <c r="CC238" s="125">
        <f t="shared" ref="CC238:CC250" si="417">IF($L238="",BL238,IF(CC$17&lt;$L238,BL238,0))</f>
        <v>0</v>
      </c>
      <c r="CD238" s="125">
        <f t="shared" ref="CD238:CD250" si="418">IF($L238="",BM238,IF(CD$17&lt;$L238,BM238,0))</f>
        <v>0</v>
      </c>
      <c r="CE238" s="125">
        <f t="shared" ref="CE238:CE250" si="419">IF($L238="",BN238,IF(CE$17&lt;$L238,BN238,0))</f>
        <v>0</v>
      </c>
      <c r="CF238" s="2">
        <f>IFERROR(IF($F238="地位Ⅰ",INDEX(幹材積成長量!$I$7:$K$148,MATCH((【入力】吸収量・排出量算定シート!$H238+(【入力】吸収量・排出量算定シート!CF$17-【入力】吸収量・排出量算定シート!$CF$17)),幹材積成長量!$I$7:$I$148,0),MATCH(【入力】吸収量・排出量算定シート!$G238,幹材積成長量!$I$7:$K$7,0)),IF($F238="地位Ⅲ",INDEX(幹材積成長量!$O$7:$Q$148,MATCH((【入力】吸収量・排出量算定シート!$H238+(【入力】吸収量・排出量算定シート!CF$17-【入力】吸収量・排出量算定シート!$CF$17)),幹材積成長量!$O$7:$O$148,0),MATCH(【入力】吸収量・排出量算定シート!$G238,幹材積成長量!$O$7:$Q$7,0)),INDEX(幹材積成長量!$L$7:$N$148,MATCH((【入力】吸収量・排出量算定シート!$H238+(【入力】吸収量・排出量算定シート!CF$17-【入力】吸収量・排出量算定シート!$CF$17)),幹材積成長量!$L$7:$L$148,0),MATCH(【入力】吸収量・排出量算定シート!$G238,幹材積成長量!$L$7:$N$7,0)))),0)</f>
        <v>0</v>
      </c>
      <c r="CG238" s="2">
        <f>IFERROR(IF($F238="地位Ⅰ",INDEX(幹材積成長量!$I$7:$K$148,MATCH((【入力】吸収量・排出量算定シート!$H238+(【入力】吸収量・排出量算定シート!CG$17-【入力】吸収量・排出量算定シート!$CF$17)),幹材積成長量!$I$7:$I$148,0),MATCH(【入力】吸収量・排出量算定シート!$G238,幹材積成長量!$I$7:$K$7,0)),IF($F238="地位Ⅲ",INDEX(幹材積成長量!$O$7:$Q$148,MATCH((【入力】吸収量・排出量算定シート!$H238+(【入力】吸収量・排出量算定シート!CG$17-【入力】吸収量・排出量算定シート!$CF$17)),幹材積成長量!$O$7:$O$148,0),MATCH(【入力】吸収量・排出量算定シート!$G238,幹材積成長量!$O$7:$Q$7,0)),INDEX(幹材積成長量!$L$7:$N$148,MATCH((【入力】吸収量・排出量算定シート!$H238+(【入力】吸収量・排出量算定シート!CG$17-【入力】吸収量・排出量算定シート!$CF$17)),幹材積成長量!$L$7:$L$148,0),MATCH(【入力】吸収量・排出量算定シート!$G238,幹材積成長量!$L$7:$N$7,0)))),0)</f>
        <v>0</v>
      </c>
      <c r="CH238" s="2">
        <f>IFERROR(IF($F238="地位Ⅰ",INDEX(幹材積成長量!$I$7:$K$148,MATCH((【入力】吸収量・排出量算定シート!$H238+(【入力】吸収量・排出量算定シート!CH$17-【入力】吸収量・排出量算定シート!$CF$17)),幹材積成長量!$I$7:$I$148,0),MATCH(【入力】吸収量・排出量算定シート!$G238,幹材積成長量!$I$7:$K$7,0)),IF($F238="地位Ⅲ",INDEX(幹材積成長量!$O$7:$Q$148,MATCH((【入力】吸収量・排出量算定シート!$H238+(【入力】吸収量・排出量算定シート!CH$17-【入力】吸収量・排出量算定シート!$CF$17)),幹材積成長量!$O$7:$O$148,0),MATCH(【入力】吸収量・排出量算定シート!$G238,幹材積成長量!$O$7:$Q$7,0)),INDEX(幹材積成長量!$L$7:$N$148,MATCH((【入力】吸収量・排出量算定シート!$H238+(【入力】吸収量・排出量算定シート!CH$17-【入力】吸収量・排出量算定シート!$CF$17)),幹材積成長量!$L$7:$L$148,0),MATCH(【入力】吸収量・排出量算定シート!$G238,幹材積成長量!$L$7:$N$7,0)))),0)</f>
        <v>0</v>
      </c>
      <c r="CI238" s="2">
        <f>IFERROR(IF($F238="地位Ⅰ",INDEX(幹材積成長量!$I$7:$K$148,MATCH((【入力】吸収量・排出量算定シート!$H238+(【入力】吸収量・排出量算定シート!CI$17-【入力】吸収量・排出量算定シート!$CF$17)),幹材積成長量!$I$7:$I$148,0),MATCH(【入力】吸収量・排出量算定シート!$G238,幹材積成長量!$I$7:$K$7,0)),IF($F238="地位Ⅲ",INDEX(幹材積成長量!$O$7:$Q$148,MATCH((【入力】吸収量・排出量算定シート!$H238+(【入力】吸収量・排出量算定シート!CI$17-【入力】吸収量・排出量算定シート!$CF$17)),幹材積成長量!$O$7:$O$148,0),MATCH(【入力】吸収量・排出量算定シート!$G238,幹材積成長量!$O$7:$Q$7,0)),INDEX(幹材積成長量!$L$7:$N$148,MATCH((【入力】吸収量・排出量算定シート!$H238+(【入力】吸収量・排出量算定シート!CI$17-【入力】吸収量・排出量算定シート!$CF$17)),幹材積成長量!$L$7:$L$148,0),MATCH(【入力】吸収量・排出量算定シート!$G238,幹材積成長量!$L$7:$N$7,0)))),0)</f>
        <v>0</v>
      </c>
      <c r="CJ238" s="2">
        <f>IFERROR(IF($F238="地位Ⅰ",INDEX(幹材積成長量!$I$7:$K$148,MATCH((【入力】吸収量・排出量算定シート!$H238+(【入力】吸収量・排出量算定シート!CJ$17-【入力】吸収量・排出量算定シート!$CF$17)),幹材積成長量!$I$7:$I$148,0),MATCH(【入力】吸収量・排出量算定シート!$G238,幹材積成長量!$I$7:$K$7,0)),IF($F238="地位Ⅲ",INDEX(幹材積成長量!$O$7:$Q$148,MATCH((【入力】吸収量・排出量算定シート!$H238+(【入力】吸収量・排出量算定シート!CJ$17-【入力】吸収量・排出量算定シート!$CF$17)),幹材積成長量!$O$7:$O$148,0),MATCH(【入力】吸収量・排出量算定シート!$G238,幹材積成長量!$O$7:$Q$7,0)),INDEX(幹材積成長量!$L$7:$N$148,MATCH((【入力】吸収量・排出量算定シート!$H238+(【入力】吸収量・排出量算定シート!CJ$17-【入力】吸収量・排出量算定シート!$CF$17)),幹材積成長量!$L$7:$L$148,0),MATCH(【入力】吸収量・排出量算定シート!$G238,幹材積成長量!$L$7:$N$7,0)))),0)</f>
        <v>0</v>
      </c>
      <c r="CK238" s="2">
        <f>IFERROR(IF($F238="地位Ⅰ",INDEX(幹材積成長量!$I$7:$K$148,MATCH((【入力】吸収量・排出量算定シート!$H238+(【入力】吸収量・排出量算定シート!CK$17-【入力】吸収量・排出量算定シート!$CF$17)),幹材積成長量!$I$7:$I$148,0),MATCH(【入力】吸収量・排出量算定シート!$G238,幹材積成長量!$I$7:$K$7,0)),IF($F238="地位Ⅲ",INDEX(幹材積成長量!$O$7:$Q$148,MATCH((【入力】吸収量・排出量算定シート!$H238+(【入力】吸収量・排出量算定シート!CK$17-【入力】吸収量・排出量算定シート!$CF$17)),幹材積成長量!$O$7:$O$148,0),MATCH(【入力】吸収量・排出量算定シート!$G238,幹材積成長量!$O$7:$Q$7,0)),INDEX(幹材積成長量!$L$7:$N$148,MATCH((【入力】吸収量・排出量算定シート!$H238+(【入力】吸収量・排出量算定シート!CK$17-【入力】吸収量・排出量算定シート!$CF$17)),幹材積成長量!$L$7:$L$148,0),MATCH(【入力】吸収量・排出量算定シート!$G238,幹材積成長量!$L$7:$N$7,0)))),0)</f>
        <v>0</v>
      </c>
      <c r="CL238" s="2">
        <f>IFERROR(IF($F238="地位Ⅰ",INDEX(幹材積成長量!$I$7:$K$148,MATCH((【入力】吸収量・排出量算定シート!$H238+(【入力】吸収量・排出量算定シート!CL$17-【入力】吸収量・排出量算定シート!$CF$17)),幹材積成長量!$I$7:$I$148,0),MATCH(【入力】吸収量・排出量算定シート!$G238,幹材積成長量!$I$7:$K$7,0)),IF($F238="地位Ⅲ",INDEX(幹材積成長量!$O$7:$Q$148,MATCH((【入力】吸収量・排出量算定シート!$H238+(【入力】吸収量・排出量算定シート!CL$17-【入力】吸収量・排出量算定シート!$CF$17)),幹材積成長量!$O$7:$O$148,0),MATCH(【入力】吸収量・排出量算定シート!$G238,幹材積成長量!$O$7:$Q$7,0)),INDEX(幹材積成長量!$L$7:$N$148,MATCH((【入力】吸収量・排出量算定シート!$H238+(【入力】吸収量・排出量算定シート!CL$17-【入力】吸収量・排出量算定シート!$CF$17)),幹材積成長量!$L$7:$L$148,0),MATCH(【入力】吸収量・排出量算定シート!$G238,幹材積成長量!$L$7:$N$7,0)))),0)</f>
        <v>0</v>
      </c>
      <c r="CM238" s="2">
        <f>IFERROR(IF($F238="地位Ⅰ",INDEX(幹材積成長量!$I$7:$K$148,MATCH((【入力】吸収量・排出量算定シート!$H238+(【入力】吸収量・排出量算定シート!CM$17-【入力】吸収量・排出量算定シート!$CF$17)),幹材積成長量!$I$7:$I$148,0),MATCH(【入力】吸収量・排出量算定シート!$G238,幹材積成長量!$I$7:$K$7,0)),IF($F238="地位Ⅲ",INDEX(幹材積成長量!$O$7:$Q$148,MATCH((【入力】吸収量・排出量算定シート!$H238+(【入力】吸収量・排出量算定シート!CM$17-【入力】吸収量・排出量算定シート!$CF$17)),幹材積成長量!$O$7:$O$148,0),MATCH(【入力】吸収量・排出量算定シート!$G238,幹材積成長量!$O$7:$Q$7,0)),INDEX(幹材積成長量!$L$7:$N$148,MATCH((【入力】吸収量・排出量算定シート!$H238+(【入力】吸収量・排出量算定シート!CM$17-【入力】吸収量・排出量算定シート!$CF$17)),幹材積成長量!$L$7:$L$148,0),MATCH(【入力】吸収量・排出量算定シート!$G238,幹材積成長量!$L$7:$N$7,0)))),0)</f>
        <v>0</v>
      </c>
      <c r="CN238" s="2">
        <f>IFERROR(IF($F238="地位Ⅰ",INDEX(幹材積成長量!$I$7:$K$148,MATCH((【入力】吸収量・排出量算定シート!$H238+(【入力】吸収量・排出量算定シート!CN$17-【入力】吸収量・排出量算定シート!$CF$17)),幹材積成長量!$I$7:$I$148,0),MATCH(【入力】吸収量・排出量算定シート!$G238,幹材積成長量!$I$7:$K$7,0)),IF($F238="地位Ⅲ",INDEX(幹材積成長量!$O$7:$Q$148,MATCH((【入力】吸収量・排出量算定シート!$H238+(【入力】吸収量・排出量算定シート!CN$17-【入力】吸収量・排出量算定シート!$CF$17)),幹材積成長量!$O$7:$O$148,0),MATCH(【入力】吸収量・排出量算定シート!$G238,幹材積成長量!$O$7:$Q$7,0)),INDEX(幹材積成長量!$L$7:$N$148,MATCH((【入力】吸収量・排出量算定シート!$H238+(【入力】吸収量・排出量算定シート!CN$17-【入力】吸収量・排出量算定シート!$CF$17)),幹材積成長量!$L$7:$L$148,0),MATCH(【入力】吸収量・排出量算定シート!$G238,幹材積成長量!$L$7:$N$7,0)))),0)</f>
        <v>0</v>
      </c>
      <c r="CO238" s="2">
        <f>IFERROR(IF($F238="地位Ⅰ",INDEX(幹材積成長量!$I$7:$K$148,MATCH((【入力】吸収量・排出量算定シート!$H238+(【入力】吸収量・排出量算定シート!CO$17-【入力】吸収量・排出量算定シート!$CF$17)),幹材積成長量!$I$7:$I$148,0),MATCH(【入力】吸収量・排出量算定シート!$G238,幹材積成長量!$I$7:$K$7,0)),IF($F238="地位Ⅲ",INDEX(幹材積成長量!$O$7:$Q$148,MATCH((【入力】吸収量・排出量算定シート!$H238+(【入力】吸収量・排出量算定シート!CO$17-【入力】吸収量・排出量算定シート!$CF$17)),幹材積成長量!$O$7:$O$148,0),MATCH(【入力】吸収量・排出量算定シート!$G238,幹材積成長量!$O$7:$Q$7,0)),INDEX(幹材積成長量!$L$7:$N$148,MATCH((【入力】吸収量・排出量算定シート!$H238+(【入力】吸収量・排出量算定シート!CO$17-【入力】吸収量・排出量算定シート!$CF$17)),幹材積成長量!$L$7:$L$148,0),MATCH(【入力】吸収量・排出量算定シート!$G238,幹材積成長量!$L$7:$N$7,0)))),0)</f>
        <v>0</v>
      </c>
      <c r="CP238" s="2">
        <f>IFERROR(IF($F238="地位Ⅰ",INDEX(幹材積成長量!$I$7:$K$148,MATCH((【入力】吸収量・排出量算定シート!$H238+(【入力】吸収量・排出量算定シート!CP$17-【入力】吸収量・排出量算定シート!$CF$17)),幹材積成長量!$I$7:$I$148,0),MATCH(【入力】吸収量・排出量算定シート!$G238,幹材積成長量!$I$7:$K$7,0)),IF($F238="地位Ⅲ",INDEX(幹材積成長量!$O$7:$Q$148,MATCH((【入力】吸収量・排出量算定シート!$H238+(【入力】吸収量・排出量算定シート!CP$17-【入力】吸収量・排出量算定シート!$CF$17)),幹材積成長量!$O$7:$O$148,0),MATCH(【入力】吸収量・排出量算定シート!$G238,幹材積成長量!$O$7:$Q$7,0)),INDEX(幹材積成長量!$L$7:$N$148,MATCH((【入力】吸収量・排出量算定シート!$H238+(【入力】吸収量・排出量算定シート!CP$17-【入力】吸収量・排出量算定シート!$CF$17)),幹材積成長量!$L$7:$L$148,0),MATCH(【入力】吸収量・排出量算定シート!$G238,幹材積成長量!$L$7:$N$7,0)))),0)</f>
        <v>0</v>
      </c>
      <c r="CQ238" s="2">
        <f>IFERROR(IF($F238="地位Ⅰ",INDEX(幹材積成長量!$I$7:$K$148,MATCH((【入力】吸収量・排出量算定シート!$H238+(【入力】吸収量・排出量算定シート!CQ$17-【入力】吸収量・排出量算定シート!$CF$17)),幹材積成長量!$I$7:$I$148,0),MATCH(【入力】吸収量・排出量算定シート!$G238,幹材積成長量!$I$7:$K$7,0)),IF($F238="地位Ⅲ",INDEX(幹材積成長量!$O$7:$Q$148,MATCH((【入力】吸収量・排出量算定シート!$H238+(【入力】吸収量・排出量算定シート!CQ$17-【入力】吸収量・排出量算定シート!$CF$17)),幹材積成長量!$O$7:$O$148,0),MATCH(【入力】吸収量・排出量算定シート!$G238,幹材積成長量!$O$7:$Q$7,0)),INDEX(幹材積成長量!$L$7:$N$148,MATCH((【入力】吸収量・排出量算定シート!$H238+(【入力】吸収量・排出量算定シート!CQ$17-【入力】吸収量・排出量算定シート!$CF$17)),幹材積成長量!$L$7:$L$148,0),MATCH(【入力】吸収量・排出量算定シート!$G238,幹材積成長量!$L$7:$N$7,0)))),0)</f>
        <v>0</v>
      </c>
      <c r="CR238" s="2">
        <f>IFERROR(IF($F238="地位Ⅰ",INDEX(幹材積成長量!$I$7:$K$148,MATCH((【入力】吸収量・排出量算定シート!$H238+(【入力】吸収量・排出量算定シート!CR$17-【入力】吸収量・排出量算定シート!$CF$17)),幹材積成長量!$I$7:$I$148,0),MATCH(【入力】吸収量・排出量算定シート!$G238,幹材積成長量!$I$7:$K$7,0)),IF($F238="地位Ⅲ",INDEX(幹材積成長量!$O$7:$Q$148,MATCH((【入力】吸収量・排出量算定シート!$H238+(【入力】吸収量・排出量算定シート!CR$17-【入力】吸収量・排出量算定シート!$CF$17)),幹材積成長量!$O$7:$O$148,0),MATCH(【入力】吸収量・排出量算定シート!$G238,幹材積成長量!$O$7:$Q$7,0)),INDEX(幹材積成長量!$L$7:$N$148,MATCH((【入力】吸収量・排出量算定シート!$H238+(【入力】吸収量・排出量算定シート!CR$17-【入力】吸収量・排出量算定シート!$CF$17)),幹材積成長量!$L$7:$L$148,0),MATCH(【入力】吸収量・排出量算定シート!$G238,幹材積成長量!$L$7:$N$7,0)))),0)</f>
        <v>0</v>
      </c>
      <c r="CS238" s="2">
        <f>IFERROR(IF($F238="地位Ⅰ",INDEX(幹材積成長量!$I$7:$K$148,MATCH((【入力】吸収量・排出量算定シート!$H238+(【入力】吸収量・排出量算定シート!CS$17-【入力】吸収量・排出量算定シート!$CF$17)),幹材積成長量!$I$7:$I$148,0),MATCH(【入力】吸収量・排出量算定シート!$G238,幹材積成長量!$I$7:$K$7,0)),IF($F238="地位Ⅲ",INDEX(幹材積成長量!$O$7:$Q$148,MATCH((【入力】吸収量・排出量算定シート!$H238+(【入力】吸収量・排出量算定シート!CS$17-【入力】吸収量・排出量算定シート!$CF$17)),幹材積成長量!$O$7:$O$148,0),MATCH(【入力】吸収量・排出量算定シート!$G238,幹材積成長量!$O$7:$Q$7,0)),INDEX(幹材積成長量!$L$7:$N$148,MATCH((【入力】吸収量・排出量算定シート!$H238+(【入力】吸収量・排出量算定シート!CS$17-【入力】吸収量・排出量算定シート!$CF$17)),幹材積成長量!$L$7:$L$148,0),MATCH(【入力】吸収量・排出量算定シート!$G238,幹材積成長量!$L$7:$N$7,0)))),0)</f>
        <v>0</v>
      </c>
      <c r="CT238" s="2">
        <f>IFERROR(IF($F238="地位Ⅰ",INDEX(幹材積成長量!$I$7:$K$148,MATCH((【入力】吸収量・排出量算定シート!$H238+(【入力】吸収量・排出量算定シート!CT$17-【入力】吸収量・排出量算定シート!$CF$17)),幹材積成長量!$I$7:$I$148,0),MATCH(【入力】吸収量・排出量算定シート!$G238,幹材積成長量!$I$7:$K$7,0)),IF($F238="地位Ⅲ",INDEX(幹材積成長量!$O$7:$Q$148,MATCH((【入力】吸収量・排出量算定シート!$H238+(【入力】吸収量・排出量算定シート!CT$17-【入力】吸収量・排出量算定シート!$CF$17)),幹材積成長量!$O$7:$O$148,0),MATCH(【入力】吸収量・排出量算定シート!$G238,幹材積成長量!$O$7:$Q$7,0)),INDEX(幹材積成長量!$L$7:$N$148,MATCH((【入力】吸収量・排出量算定シート!$H238+(【入力】吸収量・排出量算定シート!CT$17-【入力】吸収量・排出量算定シート!$CF$17)),幹材積成長量!$L$7:$L$148,0),MATCH(【入力】吸収量・排出量算定シート!$G238,幹材積成長量!$L$7:$N$7,0)))),0)</f>
        <v>0</v>
      </c>
      <c r="CU238" s="2">
        <f>IFERROR(IF($F238="地位Ⅰ",INDEX(幹材積成長量!$I$7:$K$148,MATCH((【入力】吸収量・排出量算定シート!$H238+(【入力】吸収量・排出量算定シート!CU$17-【入力】吸収量・排出量算定シート!$CF$17)),幹材積成長量!$I$7:$I$148,0),MATCH(【入力】吸収量・排出量算定シート!$G238,幹材積成長量!$I$7:$K$7,0)),IF($F238="地位Ⅲ",INDEX(幹材積成長量!$O$7:$Q$148,MATCH((【入力】吸収量・排出量算定シート!$H238+(【入力】吸収量・排出量算定シート!CU$17-【入力】吸収量・排出量算定シート!$CF$17)),幹材積成長量!$O$7:$O$148,0),MATCH(【入力】吸収量・排出量算定シート!$G238,幹材積成長量!$O$7:$Q$7,0)),INDEX(幹材積成長量!$L$7:$N$148,MATCH((【入力】吸収量・排出量算定シート!$H238+(【入力】吸収量・排出量算定シート!CU$17-【入力】吸収量・排出量算定シート!$CF$17)),幹材積成長量!$L$7:$L$148,0),MATCH(【入力】吸収量・排出量算定シート!$G238,幹材積成長量!$L$7:$N$7,0)))),0)</f>
        <v>0</v>
      </c>
      <c r="CV238" s="2">
        <f>IFERROR(IF($F238="地位Ⅰ",INDEX(幹材積成長量!$I$7:$K$148,MATCH((【入力】吸収量・排出量算定シート!$H238+(【入力】吸収量・排出量算定シート!CV$17-【入力】吸収量・排出量算定シート!$CF$17)),幹材積成長量!$I$7:$I$148,0),MATCH(【入力】吸収量・排出量算定シート!$G238,幹材積成長量!$I$7:$K$7,0)),IF($F238="地位Ⅲ",INDEX(幹材積成長量!$O$7:$Q$148,MATCH((【入力】吸収量・排出量算定シート!$H238+(【入力】吸収量・排出量算定シート!CV$17-【入力】吸収量・排出量算定シート!$CF$17)),幹材積成長量!$O$7:$O$148,0),MATCH(【入力】吸収量・排出量算定シート!$G238,幹材積成長量!$O$7:$Q$7,0)),INDEX(幹材積成長量!$L$7:$N$148,MATCH((【入力】吸収量・排出量算定シート!$H238+(【入力】吸収量・排出量算定シート!CV$17-【入力】吸収量・排出量算定シート!$CF$17)),幹材積成長量!$L$7:$L$148,0),MATCH(【入力】吸収量・排出量算定シート!$G238,幹材積成長量!$L$7:$N$7,0)))),0)</f>
        <v>0</v>
      </c>
      <c r="CW238" s="2">
        <f t="shared" ref="CW238:CW250" si="420">IF(CW$17=$L238,$I238*CF238*AD238*$AU238*(1+$AV238)*$AW238*44/12,0)</f>
        <v>0</v>
      </c>
      <c r="CX238" s="2">
        <f t="shared" ref="CX238:CX250" si="421">IF(CX$17=$L238,$I238*CG238*AE238*$AU238*(1+$AV238)*$AW238*44/12,0)</f>
        <v>0</v>
      </c>
      <c r="CY238" s="2">
        <f t="shared" ref="CY238:CY250" si="422">IF(CY$17=$L238,$I238*CH238*AF238*$AU238*(1+$AV238)*$AW238*44/12,0)</f>
        <v>0</v>
      </c>
      <c r="CZ238" s="2">
        <f t="shared" ref="CZ238:CZ250" si="423">IF(CZ$17=$L238,$I238*CI238*AG238*$AU238*(1+$AV238)*$AW238*44/12,0)</f>
        <v>0</v>
      </c>
      <c r="DA238" s="2">
        <f t="shared" ref="DA238:DA250" si="424">IF(DA$17=$L238,$I238*CJ238*AH238*$AU238*(1+$AV238)*$AW238*44/12,0)</f>
        <v>0</v>
      </c>
      <c r="DB238" s="2">
        <f t="shared" ref="DB238:DB250" si="425">IF(DB$17=$L238,$I238*CK238*AI238*$AU238*(1+$AV238)*$AW238*44/12,0)</f>
        <v>0</v>
      </c>
      <c r="DC238" s="2">
        <f t="shared" ref="DC238:DC250" si="426">IF(DC$17=$L238,$I238*CL238*AJ238*$AU238*(1+$AV238)*$AW238*44/12,0)</f>
        <v>0</v>
      </c>
      <c r="DD238" s="2">
        <f t="shared" ref="DD238:DD250" si="427">IF(DD$17=$L238,$I238*CM238*AK238*$AU238*(1+$AV238)*$AW238*44/12,0)</f>
        <v>0</v>
      </c>
      <c r="DE238" s="2">
        <f t="shared" ref="DE238:DE250" si="428">IF(DE$17=$L238,$I238*CN238*AL238*$AU238*(1+$AV238)*$AW238*44/12,0)</f>
        <v>0</v>
      </c>
      <c r="DF238" s="2">
        <f t="shared" ref="DF238:DF250" si="429">IF(DF$17=$L238,$I238*CO238*AM238*$AU238*(1+$AV238)*$AW238*44/12,0)</f>
        <v>0</v>
      </c>
      <c r="DG238" s="2">
        <f t="shared" ref="DG238:DG250" si="430">IF(DG$17=$L238,$I238*CP238*AN238*$AU238*(1+$AV238)*$AW238*44/12,0)</f>
        <v>0</v>
      </c>
      <c r="DH238" s="2">
        <f t="shared" ref="DH238:DH250" si="431">IF(DH$17=$L238,$I238*CQ238*AO238*$AU238*(1+$AV238)*$AW238*44/12,0)</f>
        <v>0</v>
      </c>
      <c r="DI238" s="2">
        <f t="shared" ref="DI238:DI250" si="432">IF(DI$17=$L238,$I238*CR238*AP238*$AU238*(1+$AV238)*$AW238*44/12,0)</f>
        <v>0</v>
      </c>
      <c r="DJ238" s="2">
        <f t="shared" ref="DJ238:DJ250" si="433">IF(DJ$17=$L238,$I238*CS238*AQ238*$AU238*(1+$AV238)*$AW238*44/12,0)</f>
        <v>0</v>
      </c>
      <c r="DK238" s="2">
        <f t="shared" ref="DK238:DK250" si="434">IF(DK$17=$L238,$I238*CT238*AR238*$AU238*(1+$AV238)*$AW238*44/12,0)</f>
        <v>0</v>
      </c>
      <c r="DL238" s="2">
        <f t="shared" ref="DL238:DL250" si="435">IF(DL$17=$L238,$I238*CU238*AS238*$AU238*(1+$AV238)*$AW238*44/12,0)</f>
        <v>0</v>
      </c>
      <c r="DM238" s="2">
        <f t="shared" ref="DM238:DM250" si="436">IF(DM$17=$L238,$I238*CV238*AT238*$AU238*(1+$AV238)*$AW238*44/12,0)</f>
        <v>0</v>
      </c>
      <c r="DN238" s="187">
        <f>IFERROR(IF($F238="地位Ⅰ",INDEX(幹材積成長量!$AE$7:$AG$14,8,MATCH(【入力】吸収量・排出量算定シート!$G238,幹材積成長量!$AE$7:$AG$7,0)),IF($F238="地位Ⅲ",INDEX(幹材積成長量!$AK$7:$AM$14,8,MATCH(【入力】吸収量・排出量算定シート!$G238,幹材積成長量!$AK$7:$AM$7,0)),INDEX(幹材積成長量!$AH$7:$AJ$14,8,MATCH(【入力】吸収量・排出量算定シート!$G238,幹材積成長量!$AH$7:$AJ$7,0)))),0)</f>
        <v>0</v>
      </c>
      <c r="DO238" s="187">
        <f>IFERROR(IF($F238="地位Ⅰ",INDEX(幹材積成長量!$AE$7:$AG$14,8,MATCH(【入力】吸収量・排出量算定シート!$G238,幹材積成長量!$AE$7:$AG$7,0)),IF($F238="地位Ⅲ",INDEX(幹材積成長量!$AK$7:$AM$14,8,MATCH(【入力】吸収量・排出量算定シート!$G238,幹材積成長量!$AK$7:$AM$7,0)),INDEX(幹材積成長量!$AH$7:$AJ$14,8,MATCH(【入力】吸収量・排出量算定シート!$G238,幹材積成長量!$AH$7:$AJ$7,0)))),0)</f>
        <v>0</v>
      </c>
      <c r="DP238" s="187">
        <f>IFERROR(IF($F238="地位Ⅰ",INDEX(幹材積成長量!$AE$7:$AG$14,8,MATCH(【入力】吸収量・排出量算定シート!$G238,幹材積成長量!$AE$7:$AG$7,0)),IF($F238="地位Ⅲ",INDEX(幹材積成長量!$AK$7:$AM$14,8,MATCH(【入力】吸収量・排出量算定シート!$G238,幹材積成長量!$AK$7:$AM$7,0)),INDEX(幹材積成長量!$AH$7:$AJ$14,8,MATCH(【入力】吸収量・排出量算定シート!$G238,幹材積成長量!$AH$7:$AJ$7,0)))),0)</f>
        <v>0</v>
      </c>
      <c r="DQ238" s="187">
        <f>IFERROR(IF($F238="地位Ⅰ",INDEX(幹材積成長量!$AE$7:$AG$14,8,MATCH(【入力】吸収量・排出量算定シート!$G238,幹材積成長量!$AE$7:$AG$7,0)),IF($F238="地位Ⅲ",INDEX(幹材積成長量!$AK$7:$AM$14,8,MATCH(【入力】吸収量・排出量算定シート!$G238,幹材積成長量!$AK$7:$AM$7,0)),INDEX(幹材積成長量!$AH$7:$AJ$14,8,MATCH(【入力】吸収量・排出量算定シート!$G238,幹材積成長量!$AH$7:$AJ$7,0)))),0)</f>
        <v>0</v>
      </c>
      <c r="DR238" s="187">
        <f>IFERROR(IF($F238="地位Ⅰ",INDEX(幹材積成長量!$AE$7:$AG$14,8,MATCH(【入力】吸収量・排出量算定シート!$G238,幹材積成長量!$AE$7:$AG$7,0)),IF($F238="地位Ⅲ",INDEX(幹材積成長量!$AK$7:$AM$14,8,MATCH(【入力】吸収量・排出量算定シート!$G238,幹材積成長量!$AK$7:$AM$7,0)),INDEX(幹材積成長量!$AH$7:$AJ$14,8,MATCH(【入力】吸収量・排出量算定シート!$G238,幹材積成長量!$AH$7:$AJ$7,0)))),0)</f>
        <v>0</v>
      </c>
      <c r="DS238" s="187">
        <f>IFERROR(IF($F238="地位Ⅰ",INDEX(幹材積成長量!$AE$7:$AG$14,8,MATCH(【入力】吸収量・排出量算定シート!$G238,幹材積成長量!$AE$7:$AG$7,0)),IF($F238="地位Ⅲ",INDEX(幹材積成長量!$AK$7:$AM$14,8,MATCH(【入力】吸収量・排出量算定シート!$G238,幹材積成長量!$AK$7:$AM$7,0)),INDEX(幹材積成長量!$AH$7:$AJ$14,8,MATCH(【入力】吸収量・排出量算定シート!$G238,幹材積成長量!$AH$7:$AJ$7,0)))),0)</f>
        <v>0</v>
      </c>
      <c r="DT238" s="187">
        <f>IFERROR(IF($F238="地位Ⅰ",INDEX(幹材積成長量!$AE$7:$AG$14,8,MATCH(【入力】吸収量・排出量算定シート!$G238,幹材積成長量!$AE$7:$AG$7,0)),IF($F238="地位Ⅲ",INDEX(幹材積成長量!$AK$7:$AM$14,8,MATCH(【入力】吸収量・排出量算定シート!$G238,幹材積成長量!$AK$7:$AM$7,0)),INDEX(幹材積成長量!$AH$7:$AJ$14,8,MATCH(【入力】吸収量・排出量算定シート!$G238,幹材積成長量!$AH$7:$AJ$7,0)))),0)</f>
        <v>0</v>
      </c>
      <c r="DU238" s="187">
        <f>IFERROR(IF($F238="地位Ⅰ",INDEX(幹材積成長量!$AE$7:$AG$14,8,MATCH(【入力】吸収量・排出量算定シート!$G238,幹材積成長量!$AE$7:$AG$7,0)),IF($F238="地位Ⅲ",INDEX(幹材積成長量!$AK$7:$AM$14,8,MATCH(【入力】吸収量・排出量算定シート!$G238,幹材積成長量!$AK$7:$AM$7,0)),INDEX(幹材積成長量!$AH$7:$AJ$14,8,MATCH(【入力】吸収量・排出量算定シート!$G238,幹材積成長量!$AH$7:$AJ$7,0)))),0)</f>
        <v>0</v>
      </c>
      <c r="DV238" s="187">
        <f>IFERROR(IF($F238="地位Ⅰ",INDEX(幹材積成長量!$AE$7:$AG$14,8,MATCH(【入力】吸収量・排出量算定シート!$G238,幹材積成長量!$AE$7:$AG$7,0)),IF($F238="地位Ⅲ",INDEX(幹材積成長量!$AK$7:$AM$14,8,MATCH(【入力】吸収量・排出量算定シート!$G238,幹材積成長量!$AK$7:$AM$7,0)),INDEX(幹材積成長量!$AH$7:$AJ$14,8,MATCH(【入力】吸収量・排出量算定シート!$G238,幹材積成長量!$AH$7:$AJ$7,0)))),0)</f>
        <v>0</v>
      </c>
      <c r="DW238" s="187">
        <f>IFERROR(IF($F238="地位Ⅰ",INDEX(幹材積成長量!$AE$7:$AG$14,8,MATCH(【入力】吸収量・排出量算定シート!$G238,幹材積成長量!$AE$7:$AG$7,0)),IF($F238="地位Ⅲ",INDEX(幹材積成長量!$AK$7:$AM$14,8,MATCH(【入力】吸収量・排出量算定シート!$G238,幹材積成長量!$AK$7:$AM$7,0)),INDEX(幹材積成長量!$AH$7:$AJ$14,8,MATCH(【入力】吸収量・排出量算定シート!$G238,幹材積成長量!$AH$7:$AJ$7,0)))),0)</f>
        <v>0</v>
      </c>
      <c r="DX238" s="187">
        <f>IFERROR(IF($F238="地位Ⅰ",INDEX(幹材積成長量!$AE$7:$AG$14,8,MATCH(【入力】吸収量・排出量算定シート!$G238,幹材積成長量!$AE$7:$AG$7,0)),IF($F238="地位Ⅲ",INDEX(幹材積成長量!$AK$7:$AM$14,8,MATCH(【入力】吸収量・排出量算定シート!$G238,幹材積成長量!$AK$7:$AM$7,0)),INDEX(幹材積成長量!$AH$7:$AJ$14,8,MATCH(【入力】吸収量・排出量算定シート!$G238,幹材積成長量!$AH$7:$AJ$7,0)))),0)</f>
        <v>0</v>
      </c>
      <c r="DY238" s="187">
        <f>IFERROR(IF($F238="地位Ⅰ",INDEX(幹材積成長量!$AE$7:$AG$14,8,MATCH(【入力】吸収量・排出量算定シート!$G238,幹材積成長量!$AE$7:$AG$7,0)),IF($F238="地位Ⅲ",INDEX(幹材積成長量!$AK$7:$AM$14,8,MATCH(【入力】吸収量・排出量算定シート!$G238,幹材積成長量!$AK$7:$AM$7,0)),INDEX(幹材積成長量!$AH$7:$AJ$14,8,MATCH(【入力】吸収量・排出量算定シート!$G238,幹材積成長量!$AH$7:$AJ$7,0)))),0)</f>
        <v>0</v>
      </c>
      <c r="DZ238" s="187">
        <f>IFERROR(IF($F238="地位Ⅰ",INDEX(幹材積成長量!$AE$7:$AG$14,8,MATCH(【入力】吸収量・排出量算定シート!$G238,幹材積成長量!$AE$7:$AG$7,0)),IF($F238="地位Ⅲ",INDEX(幹材積成長量!$AK$7:$AM$14,8,MATCH(【入力】吸収量・排出量算定シート!$G238,幹材積成長量!$AK$7:$AM$7,0)),INDEX(幹材積成長量!$AH$7:$AJ$14,8,MATCH(【入力】吸収量・排出量算定シート!$G238,幹材積成長量!$AH$7:$AJ$7,0)))),0)</f>
        <v>0</v>
      </c>
      <c r="EA238" s="187">
        <f>IFERROR(IF($F238="地位Ⅰ",INDEX(幹材積成長量!$AE$7:$AG$14,8,MATCH(【入力】吸収量・排出量算定シート!$G238,幹材積成長量!$AE$7:$AG$7,0)),IF($F238="地位Ⅲ",INDEX(幹材積成長量!$AK$7:$AM$14,8,MATCH(【入力】吸収量・排出量算定シート!$G238,幹材積成長量!$AK$7:$AM$7,0)),INDEX(幹材積成長量!$AH$7:$AJ$14,8,MATCH(【入力】吸収量・排出量算定シート!$G238,幹材積成長量!$AH$7:$AJ$7,0)))),0)</f>
        <v>0</v>
      </c>
      <c r="EB238" s="187">
        <f>IFERROR(IF($F238="地位Ⅰ",INDEX(幹材積成長量!$AE$7:$AG$14,8,MATCH(【入力】吸収量・排出量算定シート!$G238,幹材積成長量!$AE$7:$AG$7,0)),IF($F238="地位Ⅲ",INDEX(幹材積成長量!$AK$7:$AM$14,8,MATCH(【入力】吸収量・排出量算定シート!$G238,幹材積成長量!$AK$7:$AM$7,0)),INDEX(幹材積成長量!$AH$7:$AJ$14,8,MATCH(【入力】吸収量・排出量算定シート!$G238,幹材積成長量!$AH$7:$AJ$7,0)))),0)</f>
        <v>0</v>
      </c>
      <c r="EC238" s="187">
        <f>IFERROR(IF($F238="地位Ⅰ",INDEX(幹材積成長量!$AE$7:$AG$14,8,MATCH(【入力】吸収量・排出量算定シート!$G238,幹材積成長量!$AE$7:$AG$7,0)),IF($F238="地位Ⅲ",INDEX(幹材積成長量!$AK$7:$AM$14,8,MATCH(【入力】吸収量・排出量算定シート!$G238,幹材積成長量!$AK$7:$AM$7,0)),INDEX(幹材積成長量!$AH$7:$AJ$14,8,MATCH(【入力】吸収量・排出量算定シート!$G238,幹材積成長量!$AH$7:$AJ$7,0)))),0)</f>
        <v>0</v>
      </c>
      <c r="ED238" s="186">
        <f t="shared" ref="ED238:ED250" si="437">IF($L238+1=ED$17,DN238*$I238*0.9,0)</f>
        <v>0</v>
      </c>
      <c r="EE238" s="186">
        <f t="shared" ref="EE238:EE250" si="438">IF($L238+1=EE$17,DO238*$I238*0.9,0)</f>
        <v>0</v>
      </c>
      <c r="EF238" s="186">
        <f t="shared" ref="EF238:EF250" si="439">IF($L238+1=EF$17,DP238*$I238*0.9,0)</f>
        <v>0</v>
      </c>
      <c r="EG238" s="186">
        <f t="shared" ref="EG238:EG250" si="440">IF($L238+1=EG$17,DQ238*$I238*0.9,0)</f>
        <v>0</v>
      </c>
      <c r="EH238" s="186">
        <f t="shared" ref="EH238:EH250" si="441">IF($L238+1=EH$17,DR238*$I238*0.9,0)</f>
        <v>0</v>
      </c>
      <c r="EI238" s="186">
        <f t="shared" ref="EI238:EI250" si="442">IF($L238+1=EI$17,DS238*$I238*0.9,0)</f>
        <v>0</v>
      </c>
      <c r="EJ238" s="186">
        <f t="shared" ref="EJ238:EJ250" si="443">IF($L238+1=EJ$17,DT238*$I238*0.9,0)</f>
        <v>0</v>
      </c>
      <c r="EK238" s="186">
        <f t="shared" ref="EK238:EK250" si="444">IF($L238+1=EK$17,DU238*$I238*0.9,0)</f>
        <v>0</v>
      </c>
      <c r="EL238" s="186">
        <f t="shared" ref="EL238:EL250" si="445">IF($L238+1=EL$17,DV238*$I238*0.9,0)</f>
        <v>0</v>
      </c>
      <c r="EM238" s="186">
        <f t="shared" ref="EM238:EM250" si="446">IF($L238+1=EM$17,DW238*$I238*0.9,0)</f>
        <v>0</v>
      </c>
      <c r="EN238" s="186">
        <f t="shared" ref="EN238:EN250" si="447">IF($L238+1=EN$17,DX238*$I238*0.9,0)</f>
        <v>0</v>
      </c>
      <c r="EO238" s="186">
        <f t="shared" ref="EO238:EO250" si="448">IF($L238+1=EO$17,DY238*$I238*0.9,0)</f>
        <v>0</v>
      </c>
      <c r="EP238" s="186">
        <f t="shared" ref="EP238:EP250" si="449">IF($L238+1=EP$17,DZ238*$I238*0.9,0)</f>
        <v>0</v>
      </c>
      <c r="EQ238" s="186">
        <f t="shared" ref="EQ238:EQ250" si="450">IF($L238+1=EQ$17,EA238*$I238*0.9,0)</f>
        <v>0</v>
      </c>
      <c r="ER238" s="186">
        <f t="shared" ref="ER238:ER250" si="451">IF($L238+1=ER$17,EB238*$I238*0.9,0)</f>
        <v>0</v>
      </c>
      <c r="ES238" s="186">
        <f t="shared" ref="ES238:ES250" si="452">IF($L238+1=ES$17,EC238*$I238*0.9,0)</f>
        <v>0</v>
      </c>
      <c r="ET238" s="186">
        <f t="shared" ref="ET238:ET250" si="453">IF($L238+1=ET$17,ED238*$I238*0.9,0)</f>
        <v>0</v>
      </c>
    </row>
    <row r="239" spans="2:150" x14ac:dyDescent="0.3">
      <c r="B239" s="3"/>
      <c r="C239" s="3"/>
      <c r="D239" s="3"/>
      <c r="E239" s="3"/>
      <c r="G239" s="217"/>
      <c r="J239" s="3"/>
      <c r="M239" s="187">
        <f>IFERROR(IF($F239="地位Ⅰ",INDEX(幹材積成長量!$S$7:$U$148,MATCH(【入力】吸収量・排出量算定シート!$H239+(M$17-$M$17),幹材積成長量!$S$7:$S$148,0),MATCH($G239,幹材積成長量!$S$7:$U$7,0)),IF($F239="地位Ⅲ",INDEX(幹材積成長量!$Y$7:$AA$148,MATCH(【入力】吸収量・排出量算定シート!$H239+(M$17-$M$17),幹材積成長量!$Y$7:$Y$148,0),MATCH($G239,幹材積成長量!$Y$7:$AA$7,0)),INDEX(幹材積成長量!$V$7:$X$148,MATCH(【入力】吸収量・排出量算定シート!$H239+(M$17-$M$17),幹材積成長量!$V$7:$V$148,0),MATCH($G239,幹材積成長量!$V$7:$X$7,0)))),0)</f>
        <v>0</v>
      </c>
      <c r="N239" s="187">
        <f>IFERROR(IF($F239="地位Ⅰ",INDEX(幹材積成長量!$S$7:$U$148,MATCH(【入力】吸収量・排出量算定シート!$H239+(N$17-$M$17),幹材積成長量!$S$7:$S$148,0),MATCH($G239,幹材積成長量!$S$7:$U$7,0)),IF($F239="地位Ⅲ",INDEX(幹材積成長量!$Y$7:$AA$148,MATCH(【入力】吸収量・排出量算定シート!$H239+(N$17-$M$17),幹材積成長量!$Y$7:$Y$148,0),MATCH($G239,幹材積成長量!$Y$7:$AA$7,0)),INDEX(幹材積成長量!$V$7:$X$148,MATCH(【入力】吸収量・排出量算定シート!$H239+(N$17-$M$17),幹材積成長量!$V$7:$V$148,0),MATCH($G239,幹材積成長量!$V$7:$X$7,0)))),0)</f>
        <v>0</v>
      </c>
      <c r="O239" s="187">
        <f>IFERROR(IF($F239="地位Ⅰ",INDEX(幹材積成長量!$S$7:$U$148,MATCH(【入力】吸収量・排出量算定シート!$H239+(O$17-$M$17),幹材積成長量!$S$7:$S$148,0),MATCH($G239,幹材積成長量!$S$7:$U$7,0)),IF($F239="地位Ⅲ",INDEX(幹材積成長量!$Y$7:$AA$148,MATCH(【入力】吸収量・排出量算定シート!$H239+(O$17-$M$17),幹材積成長量!$Y$7:$Y$148,0),MATCH($G239,幹材積成長量!$Y$7:$AA$7,0)),INDEX(幹材積成長量!$V$7:$X$148,MATCH(【入力】吸収量・排出量算定シート!$H239+(O$17-$M$17),幹材積成長量!$V$7:$V$148,0),MATCH($G239,幹材積成長量!$V$7:$X$7,0)))),0)</f>
        <v>0</v>
      </c>
      <c r="P239" s="187">
        <f>IFERROR(IF($F239="地位Ⅰ",INDEX(幹材積成長量!$S$7:$U$148,MATCH(【入力】吸収量・排出量算定シート!$H239+(P$17-$M$17),幹材積成長量!$S$7:$S$148,0),MATCH($G239,幹材積成長量!$S$7:$U$7,0)),IF($F239="地位Ⅲ",INDEX(幹材積成長量!$Y$7:$AA$148,MATCH(【入力】吸収量・排出量算定シート!$H239+(P$17-$M$17),幹材積成長量!$Y$7:$Y$148,0),MATCH($G239,幹材積成長量!$Y$7:$AA$7,0)),INDEX(幹材積成長量!$V$7:$X$148,MATCH(【入力】吸収量・排出量算定シート!$H239+(P$17-$M$17),幹材積成長量!$V$7:$V$148,0),MATCH($G239,幹材積成長量!$V$7:$X$7,0)))),0)</f>
        <v>0</v>
      </c>
      <c r="Q239" s="187">
        <f>IFERROR(IF($F239="地位Ⅰ",INDEX(幹材積成長量!$S$7:$U$148,MATCH(【入力】吸収量・排出量算定シート!$H239+(Q$17-$M$17),幹材積成長量!$S$7:$S$148,0),MATCH($G239,幹材積成長量!$S$7:$U$7,0)),IF($F239="地位Ⅲ",INDEX(幹材積成長量!$Y$7:$AA$148,MATCH(【入力】吸収量・排出量算定シート!$H239+(Q$17-$M$17),幹材積成長量!$Y$7:$Y$148,0),MATCH($G239,幹材積成長量!$Y$7:$AA$7,0)),INDEX(幹材積成長量!$V$7:$X$148,MATCH(【入力】吸収量・排出量算定シート!$H239+(Q$17-$M$17),幹材積成長量!$V$7:$V$148,0),MATCH($G239,幹材積成長量!$V$7:$X$7,0)))),0)</f>
        <v>0</v>
      </c>
      <c r="R239" s="187">
        <f>IFERROR(IF($F239="地位Ⅰ",INDEX(幹材積成長量!$S$7:$U$148,MATCH(【入力】吸収量・排出量算定シート!$H239+(R$17-$M$17),幹材積成長量!$S$7:$S$148,0),MATCH($G239,幹材積成長量!$S$7:$U$7,0)),IF($F239="地位Ⅲ",INDEX(幹材積成長量!$Y$7:$AA$148,MATCH(【入力】吸収量・排出量算定シート!$H239+(R$17-$M$17),幹材積成長量!$Y$7:$Y$148,0),MATCH($G239,幹材積成長量!$Y$7:$AA$7,0)),INDEX(幹材積成長量!$V$7:$X$148,MATCH(【入力】吸収量・排出量算定シート!$H239+(R$17-$M$17),幹材積成長量!$V$7:$V$148,0),MATCH($G239,幹材積成長量!$V$7:$X$7,0)))),0)</f>
        <v>0</v>
      </c>
      <c r="S239" s="187">
        <f>IFERROR(IF($F239="地位Ⅰ",INDEX(幹材積成長量!$S$7:$U$148,MATCH(【入力】吸収量・排出量算定シート!$H239+(S$17-$M$17),幹材積成長量!$S$7:$S$148,0),MATCH($G239,幹材積成長量!$S$7:$U$7,0)),IF($F239="地位Ⅲ",INDEX(幹材積成長量!$Y$7:$AA$148,MATCH(【入力】吸収量・排出量算定シート!$H239+(S$17-$M$17),幹材積成長量!$Y$7:$Y$148,0),MATCH($G239,幹材積成長量!$Y$7:$AA$7,0)),INDEX(幹材積成長量!$V$7:$X$148,MATCH(【入力】吸収量・排出量算定シート!$H239+(S$17-$M$17),幹材積成長量!$V$7:$V$148,0),MATCH($G239,幹材積成長量!$V$7:$X$7,0)))),0)</f>
        <v>0</v>
      </c>
      <c r="T239" s="187">
        <f>IFERROR(IF($F239="地位Ⅰ",INDEX(幹材積成長量!$S$7:$U$148,MATCH(【入力】吸収量・排出量算定シート!$H239+(T$17-$M$17),幹材積成長量!$S$7:$S$148,0),MATCH($G239,幹材積成長量!$S$7:$U$7,0)),IF($F239="地位Ⅲ",INDEX(幹材積成長量!$Y$7:$AA$148,MATCH(【入力】吸収量・排出量算定シート!$H239+(T$17-$M$17),幹材積成長量!$Y$7:$Y$148,0),MATCH($G239,幹材積成長量!$Y$7:$AA$7,0)),INDEX(幹材積成長量!$V$7:$X$148,MATCH(【入力】吸収量・排出量算定シート!$H239+(T$17-$M$17),幹材積成長量!$V$7:$V$148,0),MATCH($G239,幹材積成長量!$V$7:$X$7,0)))),0)</f>
        <v>0</v>
      </c>
      <c r="U239" s="187">
        <f>IFERROR(IF($F239="地位Ⅰ",INDEX(幹材積成長量!$S$7:$U$148,MATCH(【入力】吸収量・排出量算定シート!$H239+(U$17-$M$17),幹材積成長量!$S$7:$S$148,0),MATCH($G239,幹材積成長量!$S$7:$U$7,0)),IF($F239="地位Ⅲ",INDEX(幹材積成長量!$Y$7:$AA$148,MATCH(【入力】吸収量・排出量算定シート!$H239+(U$17-$M$17),幹材積成長量!$Y$7:$Y$148,0),MATCH($G239,幹材積成長量!$Y$7:$AA$7,0)),INDEX(幹材積成長量!$V$7:$X$148,MATCH(【入力】吸収量・排出量算定シート!$H239+(U$17-$M$17),幹材積成長量!$V$7:$V$148,0),MATCH($G239,幹材積成長量!$V$7:$X$7,0)))),0)</f>
        <v>0</v>
      </c>
      <c r="V239" s="187">
        <f>IFERROR(IF($F239="地位Ⅰ",INDEX(幹材積成長量!$S$7:$U$148,MATCH(【入力】吸収量・排出量算定シート!$H239+(V$17-$M$17),幹材積成長量!$S$7:$S$148,0),MATCH($G239,幹材積成長量!$S$7:$U$7,0)),IF($F239="地位Ⅲ",INDEX(幹材積成長量!$Y$7:$AA$148,MATCH(【入力】吸収量・排出量算定シート!$H239+(V$17-$M$17),幹材積成長量!$Y$7:$Y$148,0),MATCH($G239,幹材積成長量!$Y$7:$AA$7,0)),INDEX(幹材積成長量!$V$7:$X$148,MATCH(【入力】吸収量・排出量算定シート!$H239+(V$17-$M$17),幹材積成長量!$V$7:$V$148,0),MATCH($G239,幹材積成長量!$V$7:$X$7,0)))),0)</f>
        <v>0</v>
      </c>
      <c r="W239" s="187">
        <f>IFERROR(IF($F239="地位Ⅰ",INDEX(幹材積成長量!$S$7:$U$148,MATCH(【入力】吸収量・排出量算定シート!$H239+(W$17-$M$17),幹材積成長量!$S$7:$S$148,0),MATCH($G239,幹材積成長量!$S$7:$U$7,0)),IF($F239="地位Ⅲ",INDEX(幹材積成長量!$Y$7:$AA$148,MATCH(【入力】吸収量・排出量算定シート!$H239+(W$17-$M$17),幹材積成長量!$Y$7:$Y$148,0),MATCH($G239,幹材積成長量!$Y$7:$AA$7,0)),INDEX(幹材積成長量!$V$7:$X$148,MATCH(【入力】吸収量・排出量算定シート!$H239+(W$17-$M$17),幹材積成長量!$V$7:$V$148,0),MATCH($G239,幹材積成長量!$V$7:$X$7,0)))),0)</f>
        <v>0</v>
      </c>
      <c r="X239" s="187">
        <f>IFERROR(IF($F239="地位Ⅰ",INDEX(幹材積成長量!$S$7:$U$148,MATCH(【入力】吸収量・排出量算定シート!$H239+(X$17-$M$17),幹材積成長量!$S$7:$S$148,0),MATCH($G239,幹材積成長量!$S$7:$U$7,0)),IF($F239="地位Ⅲ",INDEX(幹材積成長量!$Y$7:$AA$148,MATCH(【入力】吸収量・排出量算定シート!$H239+(X$17-$M$17),幹材積成長量!$Y$7:$Y$148,0),MATCH($G239,幹材積成長量!$Y$7:$AA$7,0)),INDEX(幹材積成長量!$V$7:$X$148,MATCH(【入力】吸収量・排出量算定シート!$H239+(X$17-$M$17),幹材積成長量!$V$7:$V$148,0),MATCH($G239,幹材積成長量!$V$7:$X$7,0)))),0)</f>
        <v>0</v>
      </c>
      <c r="Y239" s="187">
        <f>IFERROR(IF($F239="地位Ⅰ",INDEX(幹材積成長量!$S$7:$U$148,MATCH(【入力】吸収量・排出量算定シート!$H239+(Y$17-$M$17),幹材積成長量!$S$7:$S$148,0),MATCH($G239,幹材積成長量!$S$7:$U$7,0)),IF($F239="地位Ⅲ",INDEX(幹材積成長量!$Y$7:$AA$148,MATCH(【入力】吸収量・排出量算定シート!$H239+(Y$17-$M$17),幹材積成長量!$Y$7:$Y$148,0),MATCH($G239,幹材積成長量!$Y$7:$AA$7,0)),INDEX(幹材積成長量!$V$7:$X$148,MATCH(【入力】吸収量・排出量算定シート!$H239+(Y$17-$M$17),幹材積成長量!$V$7:$V$148,0),MATCH($G239,幹材積成長量!$V$7:$X$7,0)))),0)</f>
        <v>0</v>
      </c>
      <c r="Z239" s="187">
        <f>IFERROR(IF($F239="地位Ⅰ",INDEX(幹材積成長量!$S$7:$U$148,MATCH(【入力】吸収量・排出量算定シート!$H239+(Z$17-$M$17),幹材積成長量!$S$7:$S$148,0),MATCH($G239,幹材積成長量!$S$7:$U$7,0)),IF($F239="地位Ⅲ",INDEX(幹材積成長量!$Y$7:$AA$148,MATCH(【入力】吸収量・排出量算定シート!$H239+(Z$17-$M$17),幹材積成長量!$Y$7:$Y$148,0),MATCH($G239,幹材積成長量!$Y$7:$AA$7,0)),INDEX(幹材積成長量!$V$7:$X$148,MATCH(【入力】吸収量・排出量算定シート!$H239+(Z$17-$M$17),幹材積成長量!$V$7:$V$148,0),MATCH($G239,幹材積成長量!$V$7:$X$7,0)))),0)</f>
        <v>0</v>
      </c>
      <c r="AA239" s="187">
        <f>IFERROR(IF($F239="地位Ⅰ",INDEX(幹材積成長量!$S$7:$U$148,MATCH(【入力】吸収量・排出量算定シート!$H239+(AA$17-$M$17),幹材積成長量!$S$7:$S$148,0),MATCH($G239,幹材積成長量!$S$7:$U$7,0)),IF($F239="地位Ⅲ",INDEX(幹材積成長量!$Y$7:$AA$148,MATCH(【入力】吸収量・排出量算定シート!$H239+(AA$17-$M$17),幹材積成長量!$Y$7:$Y$148,0),MATCH($G239,幹材積成長量!$Y$7:$AA$7,0)),INDEX(幹材積成長量!$V$7:$X$148,MATCH(【入力】吸収量・排出量算定シート!$H239+(AA$17-$M$17),幹材積成長量!$V$7:$V$148,0),MATCH($G239,幹材積成長量!$V$7:$X$7,0)))),0)</f>
        <v>0</v>
      </c>
      <c r="AB239" s="187">
        <f>IFERROR(IF($F239="地位Ⅰ",INDEX(幹材積成長量!$S$7:$U$148,MATCH(【入力】吸収量・排出量算定シート!$H239+(AB$17-$M$17),幹材積成長量!$S$7:$S$148,0),MATCH($G239,幹材積成長量!$S$7:$U$7,0)),IF($F239="地位Ⅲ",INDEX(幹材積成長量!$Y$7:$AA$148,MATCH(【入力】吸収量・排出量算定シート!$H239+(AB$17-$M$17),幹材積成長量!$Y$7:$Y$148,0),MATCH($G239,幹材積成長量!$Y$7:$AA$7,0)),INDEX(幹材積成長量!$V$7:$X$148,MATCH(【入力】吸収量・排出量算定シート!$H239+(AB$17-$M$17),幹材積成長量!$V$7:$V$148,0),MATCH($G239,幹材積成長量!$V$7:$X$7,0)))),0)</f>
        <v>0</v>
      </c>
      <c r="AC239" s="187">
        <f>IFERROR(IF($F239="地位Ⅰ",INDEX(幹材積成長量!$S$7:$U$148,MATCH(【入力】吸収量・排出量算定シート!$H239+(AC$17-$M$17),幹材積成長量!$S$7:$S$148,0),MATCH($G239,幹材積成長量!$S$7:$U$7,0)),IF($F239="地位Ⅲ",INDEX(幹材積成長量!$Y$7:$AA$148,MATCH(【入力】吸収量・排出量算定シート!$H239+(AC$17-$M$17),幹材積成長量!$Y$7:$Y$148,0),MATCH($G239,幹材積成長量!$Y$7:$AA$7,0)),INDEX(幹材積成長量!$V$7:$X$148,MATCH(【入力】吸収量・排出量算定シート!$H239+(AC$17-$M$17),幹材積成長量!$V$7:$V$148,0),MATCH($G239,幹材積成長量!$V$7:$X$7,0)))),0)</f>
        <v>0</v>
      </c>
      <c r="AD239" s="2">
        <f>IFERROR(INDEX('BEF（拡大係数）'!$A$4:$AO$154,MATCH(【入力】吸収量・排出量算定シート!$H239,'BEF（拡大係数）'!$A$4:$A$154,0),MATCH($G239,'BEF（拡大係数）'!$A$4:$AO$4,0)),0)</f>
        <v>0</v>
      </c>
      <c r="AE239" s="2">
        <f>IFERROR(INDEX('BEF（拡大係数）'!$A$4:$AO$154,MATCH(【入力】吸収量・排出量算定シート!$H239,'BEF（拡大係数）'!$A$4:$A$154,0),MATCH($G239,'BEF（拡大係数）'!$A$4:$AO$4,0)),0)</f>
        <v>0</v>
      </c>
      <c r="AF239" s="2">
        <f>IFERROR(INDEX('BEF（拡大係数）'!$A$4:$AO$154,MATCH(【入力】吸収量・排出量算定シート!$H239,'BEF（拡大係数）'!$A$4:$A$154,0),MATCH($G239,'BEF（拡大係数）'!$A$4:$AO$4,0)),0)</f>
        <v>0</v>
      </c>
      <c r="AG239" s="2">
        <f>IFERROR(INDEX('BEF（拡大係数）'!$A$4:$AO$154,MATCH(【入力】吸収量・排出量算定シート!$H239,'BEF（拡大係数）'!$A$4:$A$154,0),MATCH($G239,'BEF（拡大係数）'!$A$4:$AO$4,0)),0)</f>
        <v>0</v>
      </c>
      <c r="AH239" s="2">
        <f>IFERROR(INDEX('BEF（拡大係数）'!$A$4:$AO$154,MATCH(【入力】吸収量・排出量算定シート!$H239,'BEF（拡大係数）'!$A$4:$A$154,0),MATCH($G239,'BEF（拡大係数）'!$A$4:$AO$4,0)),0)</f>
        <v>0</v>
      </c>
      <c r="AI239" s="2">
        <f>IFERROR(INDEX('BEF（拡大係数）'!$A$4:$AO$154,MATCH(【入力】吸収量・排出量算定シート!$H239,'BEF（拡大係数）'!$A$4:$A$154,0),MATCH($G239,'BEF（拡大係数）'!$A$4:$AO$4,0)),0)</f>
        <v>0</v>
      </c>
      <c r="AJ239" s="2">
        <f>IFERROR(INDEX('BEF（拡大係数）'!$A$4:$AO$154,MATCH(【入力】吸収量・排出量算定シート!$H239,'BEF（拡大係数）'!$A$4:$A$154,0),MATCH($G239,'BEF（拡大係数）'!$A$4:$AO$4,0)),0)</f>
        <v>0</v>
      </c>
      <c r="AK239" s="2">
        <f>IFERROR(INDEX('BEF（拡大係数）'!$A$4:$AO$154,MATCH(【入力】吸収量・排出量算定シート!$H239,'BEF（拡大係数）'!$A$4:$A$154,0),MATCH($G239,'BEF（拡大係数）'!$A$4:$AO$4,0)),0)</f>
        <v>0</v>
      </c>
      <c r="AL239" s="2">
        <f>IFERROR(INDEX('BEF（拡大係数）'!$A$4:$AO$154,MATCH(【入力】吸収量・排出量算定シート!$H239,'BEF（拡大係数）'!$A$4:$A$154,0),MATCH($G239,'BEF（拡大係数）'!$A$4:$AO$4,0)),0)</f>
        <v>0</v>
      </c>
      <c r="AM239" s="2">
        <f>IFERROR(INDEX('BEF（拡大係数）'!$A$4:$AO$154,MATCH(【入力】吸収量・排出量算定シート!$H239,'BEF（拡大係数）'!$A$4:$A$154,0),MATCH($G239,'BEF（拡大係数）'!$A$4:$AO$4,0)),0)</f>
        <v>0</v>
      </c>
      <c r="AN239" s="2">
        <f>IFERROR(INDEX('BEF（拡大係数）'!$A$4:$AO$154,MATCH(【入力】吸収量・排出量算定シート!$H239,'BEF（拡大係数）'!$A$4:$A$154,0),MATCH($G239,'BEF（拡大係数）'!$A$4:$AO$4,0)),0)</f>
        <v>0</v>
      </c>
      <c r="AO239" s="2">
        <f>IFERROR(INDEX('BEF（拡大係数）'!$A$4:$AO$154,MATCH(【入力】吸収量・排出量算定シート!$H239,'BEF（拡大係数）'!$A$4:$A$154,0),MATCH($G239,'BEF（拡大係数）'!$A$4:$AO$4,0)),0)</f>
        <v>0</v>
      </c>
      <c r="AP239" s="2">
        <f>IFERROR(INDEX('BEF（拡大係数）'!$A$4:$AO$154,MATCH(【入力】吸収量・排出量算定シート!$H239,'BEF（拡大係数）'!$A$4:$A$154,0),MATCH($G239,'BEF（拡大係数）'!$A$4:$AO$4,0)),0)</f>
        <v>0</v>
      </c>
      <c r="AQ239" s="2">
        <f>IFERROR(INDEX('BEF（拡大係数）'!$A$4:$AO$154,MATCH(【入力】吸収量・排出量算定シート!$H239,'BEF（拡大係数）'!$A$4:$A$154,0),MATCH($G239,'BEF（拡大係数）'!$A$4:$AO$4,0)),0)</f>
        <v>0</v>
      </c>
      <c r="AR239" s="2">
        <f>IFERROR(INDEX('BEF（拡大係数）'!$A$4:$AO$154,MATCH(【入力】吸収量・排出量算定シート!$H239,'BEF（拡大係数）'!$A$4:$A$154,0),MATCH($G239,'BEF（拡大係数）'!$A$4:$AO$4,0)),0)</f>
        <v>0</v>
      </c>
      <c r="AS239" s="2">
        <f>IFERROR(INDEX('BEF（拡大係数）'!$A$4:$AO$154,MATCH(【入力】吸収量・排出量算定シート!$H239,'BEF（拡大係数）'!$A$4:$A$154,0),MATCH($G239,'BEF（拡大係数）'!$A$4:$AO$4,0)),0)</f>
        <v>0</v>
      </c>
      <c r="AT239" s="2">
        <f>IFERROR(INDEX('BEF（拡大係数）'!$A$4:$AO$154,MATCH(【入力】吸収量・排出量算定シート!$H239,'BEF（拡大係数）'!$A$4:$A$154,0),MATCH($G239,'BEF（拡大係数）'!$A$4:$AO$4,0)),0)</f>
        <v>0</v>
      </c>
      <c r="AU239" s="2">
        <f>IFERROR(VLOOKUP($G239,パラメータ_オリジナル!$B$6:$G$45,4,FALSE),0)</f>
        <v>0</v>
      </c>
      <c r="AV239" s="2">
        <f>IFERROR(VLOOKUP($G239,パラメータ_オリジナル!$B$6:$G$45,5,FALSE),0)</f>
        <v>0</v>
      </c>
      <c r="AW239" s="2">
        <f>IFERROR(VLOOKUP($G239,パラメータ_オリジナル!$B$6:$G$45,6,FALSE),0)</f>
        <v>0</v>
      </c>
      <c r="AX239" s="125">
        <f t="shared" si="386"/>
        <v>0</v>
      </c>
      <c r="AY239" s="125">
        <f t="shared" si="387"/>
        <v>0</v>
      </c>
      <c r="AZ239" s="125">
        <f t="shared" si="388"/>
        <v>0</v>
      </c>
      <c r="BA239" s="125">
        <f t="shared" si="389"/>
        <v>0</v>
      </c>
      <c r="BB239" s="125">
        <f t="shared" si="390"/>
        <v>0</v>
      </c>
      <c r="BC239" s="125">
        <f t="shared" si="391"/>
        <v>0</v>
      </c>
      <c r="BD239" s="125">
        <f t="shared" si="392"/>
        <v>0</v>
      </c>
      <c r="BE239" s="125">
        <f t="shared" si="393"/>
        <v>0</v>
      </c>
      <c r="BF239" s="125">
        <f t="shared" si="394"/>
        <v>0</v>
      </c>
      <c r="BG239" s="125">
        <f t="shared" si="395"/>
        <v>0</v>
      </c>
      <c r="BH239" s="125">
        <f t="shared" si="396"/>
        <v>0</v>
      </c>
      <c r="BI239" s="125">
        <f t="shared" si="397"/>
        <v>0</v>
      </c>
      <c r="BJ239" s="125">
        <f t="shared" si="398"/>
        <v>0</v>
      </c>
      <c r="BK239" s="125">
        <f t="shared" si="399"/>
        <v>0</v>
      </c>
      <c r="BL239" s="125">
        <f t="shared" si="400"/>
        <v>0</v>
      </c>
      <c r="BM239" s="125">
        <f t="shared" si="401"/>
        <v>0</v>
      </c>
      <c r="BN239" s="125">
        <f t="shared" si="402"/>
        <v>0</v>
      </c>
      <c r="BO239" s="125">
        <f t="shared" si="403"/>
        <v>0</v>
      </c>
      <c r="BP239" s="125">
        <f t="shared" si="404"/>
        <v>0</v>
      </c>
      <c r="BQ239" s="125">
        <f t="shared" si="405"/>
        <v>0</v>
      </c>
      <c r="BR239" s="125">
        <f t="shared" si="406"/>
        <v>0</v>
      </c>
      <c r="BS239" s="125">
        <f t="shared" si="407"/>
        <v>0</v>
      </c>
      <c r="BT239" s="125">
        <f t="shared" si="408"/>
        <v>0</v>
      </c>
      <c r="BU239" s="125">
        <f t="shared" si="409"/>
        <v>0</v>
      </c>
      <c r="BV239" s="125">
        <f t="shared" si="410"/>
        <v>0</v>
      </c>
      <c r="BW239" s="125">
        <f t="shared" si="411"/>
        <v>0</v>
      </c>
      <c r="BX239" s="125">
        <f t="shared" si="412"/>
        <v>0</v>
      </c>
      <c r="BY239" s="125">
        <f t="shared" si="413"/>
        <v>0</v>
      </c>
      <c r="BZ239" s="125">
        <f t="shared" si="414"/>
        <v>0</v>
      </c>
      <c r="CA239" s="125">
        <f t="shared" si="415"/>
        <v>0</v>
      </c>
      <c r="CB239" s="125">
        <f t="shared" si="416"/>
        <v>0</v>
      </c>
      <c r="CC239" s="125">
        <f t="shared" si="417"/>
        <v>0</v>
      </c>
      <c r="CD239" s="125">
        <f t="shared" si="418"/>
        <v>0</v>
      </c>
      <c r="CE239" s="125">
        <f t="shared" si="419"/>
        <v>0</v>
      </c>
      <c r="CF239" s="2">
        <f>IFERROR(IF($F239="地位Ⅰ",INDEX(幹材積成長量!$I$7:$K$148,MATCH((【入力】吸収量・排出量算定シート!$H239+(【入力】吸収量・排出量算定シート!CF$17-【入力】吸収量・排出量算定シート!$CF$17)),幹材積成長量!$I$7:$I$148,0),MATCH(【入力】吸収量・排出量算定シート!$G239,幹材積成長量!$I$7:$K$7,0)),IF($F239="地位Ⅲ",INDEX(幹材積成長量!$O$7:$Q$148,MATCH((【入力】吸収量・排出量算定シート!$H239+(【入力】吸収量・排出量算定シート!CF$17-【入力】吸収量・排出量算定シート!$CF$17)),幹材積成長量!$O$7:$O$148,0),MATCH(【入力】吸収量・排出量算定シート!$G239,幹材積成長量!$O$7:$Q$7,0)),INDEX(幹材積成長量!$L$7:$N$148,MATCH((【入力】吸収量・排出量算定シート!$H239+(【入力】吸収量・排出量算定シート!CF$17-【入力】吸収量・排出量算定シート!$CF$17)),幹材積成長量!$L$7:$L$148,0),MATCH(【入力】吸収量・排出量算定シート!$G239,幹材積成長量!$L$7:$N$7,0)))),0)</f>
        <v>0</v>
      </c>
      <c r="CG239" s="2">
        <f>IFERROR(IF($F239="地位Ⅰ",INDEX(幹材積成長量!$I$7:$K$148,MATCH((【入力】吸収量・排出量算定シート!$H239+(【入力】吸収量・排出量算定シート!CG$17-【入力】吸収量・排出量算定シート!$CF$17)),幹材積成長量!$I$7:$I$148,0),MATCH(【入力】吸収量・排出量算定シート!$G239,幹材積成長量!$I$7:$K$7,0)),IF($F239="地位Ⅲ",INDEX(幹材積成長量!$O$7:$Q$148,MATCH((【入力】吸収量・排出量算定シート!$H239+(【入力】吸収量・排出量算定シート!CG$17-【入力】吸収量・排出量算定シート!$CF$17)),幹材積成長量!$O$7:$O$148,0),MATCH(【入力】吸収量・排出量算定シート!$G239,幹材積成長量!$O$7:$Q$7,0)),INDEX(幹材積成長量!$L$7:$N$148,MATCH((【入力】吸収量・排出量算定シート!$H239+(【入力】吸収量・排出量算定シート!CG$17-【入力】吸収量・排出量算定シート!$CF$17)),幹材積成長量!$L$7:$L$148,0),MATCH(【入力】吸収量・排出量算定シート!$G239,幹材積成長量!$L$7:$N$7,0)))),0)</f>
        <v>0</v>
      </c>
      <c r="CH239" s="2">
        <f>IFERROR(IF($F239="地位Ⅰ",INDEX(幹材積成長量!$I$7:$K$148,MATCH((【入力】吸収量・排出量算定シート!$H239+(【入力】吸収量・排出量算定シート!CH$17-【入力】吸収量・排出量算定シート!$CF$17)),幹材積成長量!$I$7:$I$148,0),MATCH(【入力】吸収量・排出量算定シート!$G239,幹材積成長量!$I$7:$K$7,0)),IF($F239="地位Ⅲ",INDEX(幹材積成長量!$O$7:$Q$148,MATCH((【入力】吸収量・排出量算定シート!$H239+(【入力】吸収量・排出量算定シート!CH$17-【入力】吸収量・排出量算定シート!$CF$17)),幹材積成長量!$O$7:$O$148,0),MATCH(【入力】吸収量・排出量算定シート!$G239,幹材積成長量!$O$7:$Q$7,0)),INDEX(幹材積成長量!$L$7:$N$148,MATCH((【入力】吸収量・排出量算定シート!$H239+(【入力】吸収量・排出量算定シート!CH$17-【入力】吸収量・排出量算定シート!$CF$17)),幹材積成長量!$L$7:$L$148,0),MATCH(【入力】吸収量・排出量算定シート!$G239,幹材積成長量!$L$7:$N$7,0)))),0)</f>
        <v>0</v>
      </c>
      <c r="CI239" s="2">
        <f>IFERROR(IF($F239="地位Ⅰ",INDEX(幹材積成長量!$I$7:$K$148,MATCH((【入力】吸収量・排出量算定シート!$H239+(【入力】吸収量・排出量算定シート!CI$17-【入力】吸収量・排出量算定シート!$CF$17)),幹材積成長量!$I$7:$I$148,0),MATCH(【入力】吸収量・排出量算定シート!$G239,幹材積成長量!$I$7:$K$7,0)),IF($F239="地位Ⅲ",INDEX(幹材積成長量!$O$7:$Q$148,MATCH((【入力】吸収量・排出量算定シート!$H239+(【入力】吸収量・排出量算定シート!CI$17-【入力】吸収量・排出量算定シート!$CF$17)),幹材積成長量!$O$7:$O$148,0),MATCH(【入力】吸収量・排出量算定シート!$G239,幹材積成長量!$O$7:$Q$7,0)),INDEX(幹材積成長量!$L$7:$N$148,MATCH((【入力】吸収量・排出量算定シート!$H239+(【入力】吸収量・排出量算定シート!CI$17-【入力】吸収量・排出量算定シート!$CF$17)),幹材積成長量!$L$7:$L$148,0),MATCH(【入力】吸収量・排出量算定シート!$G239,幹材積成長量!$L$7:$N$7,0)))),0)</f>
        <v>0</v>
      </c>
      <c r="CJ239" s="2">
        <f>IFERROR(IF($F239="地位Ⅰ",INDEX(幹材積成長量!$I$7:$K$148,MATCH((【入力】吸収量・排出量算定シート!$H239+(【入力】吸収量・排出量算定シート!CJ$17-【入力】吸収量・排出量算定シート!$CF$17)),幹材積成長量!$I$7:$I$148,0),MATCH(【入力】吸収量・排出量算定シート!$G239,幹材積成長量!$I$7:$K$7,0)),IF($F239="地位Ⅲ",INDEX(幹材積成長量!$O$7:$Q$148,MATCH((【入力】吸収量・排出量算定シート!$H239+(【入力】吸収量・排出量算定シート!CJ$17-【入力】吸収量・排出量算定シート!$CF$17)),幹材積成長量!$O$7:$O$148,0),MATCH(【入力】吸収量・排出量算定シート!$G239,幹材積成長量!$O$7:$Q$7,0)),INDEX(幹材積成長量!$L$7:$N$148,MATCH((【入力】吸収量・排出量算定シート!$H239+(【入力】吸収量・排出量算定シート!CJ$17-【入力】吸収量・排出量算定シート!$CF$17)),幹材積成長量!$L$7:$L$148,0),MATCH(【入力】吸収量・排出量算定シート!$G239,幹材積成長量!$L$7:$N$7,0)))),0)</f>
        <v>0</v>
      </c>
      <c r="CK239" s="2">
        <f>IFERROR(IF($F239="地位Ⅰ",INDEX(幹材積成長量!$I$7:$K$148,MATCH((【入力】吸収量・排出量算定シート!$H239+(【入力】吸収量・排出量算定シート!CK$17-【入力】吸収量・排出量算定シート!$CF$17)),幹材積成長量!$I$7:$I$148,0),MATCH(【入力】吸収量・排出量算定シート!$G239,幹材積成長量!$I$7:$K$7,0)),IF($F239="地位Ⅲ",INDEX(幹材積成長量!$O$7:$Q$148,MATCH((【入力】吸収量・排出量算定シート!$H239+(【入力】吸収量・排出量算定シート!CK$17-【入力】吸収量・排出量算定シート!$CF$17)),幹材積成長量!$O$7:$O$148,0),MATCH(【入力】吸収量・排出量算定シート!$G239,幹材積成長量!$O$7:$Q$7,0)),INDEX(幹材積成長量!$L$7:$N$148,MATCH((【入力】吸収量・排出量算定シート!$H239+(【入力】吸収量・排出量算定シート!CK$17-【入力】吸収量・排出量算定シート!$CF$17)),幹材積成長量!$L$7:$L$148,0),MATCH(【入力】吸収量・排出量算定シート!$G239,幹材積成長量!$L$7:$N$7,0)))),0)</f>
        <v>0</v>
      </c>
      <c r="CL239" s="2">
        <f>IFERROR(IF($F239="地位Ⅰ",INDEX(幹材積成長量!$I$7:$K$148,MATCH((【入力】吸収量・排出量算定シート!$H239+(【入力】吸収量・排出量算定シート!CL$17-【入力】吸収量・排出量算定シート!$CF$17)),幹材積成長量!$I$7:$I$148,0),MATCH(【入力】吸収量・排出量算定シート!$G239,幹材積成長量!$I$7:$K$7,0)),IF($F239="地位Ⅲ",INDEX(幹材積成長量!$O$7:$Q$148,MATCH((【入力】吸収量・排出量算定シート!$H239+(【入力】吸収量・排出量算定シート!CL$17-【入力】吸収量・排出量算定シート!$CF$17)),幹材積成長量!$O$7:$O$148,0),MATCH(【入力】吸収量・排出量算定シート!$G239,幹材積成長量!$O$7:$Q$7,0)),INDEX(幹材積成長量!$L$7:$N$148,MATCH((【入力】吸収量・排出量算定シート!$H239+(【入力】吸収量・排出量算定シート!CL$17-【入力】吸収量・排出量算定シート!$CF$17)),幹材積成長量!$L$7:$L$148,0),MATCH(【入力】吸収量・排出量算定シート!$G239,幹材積成長量!$L$7:$N$7,0)))),0)</f>
        <v>0</v>
      </c>
      <c r="CM239" s="2">
        <f>IFERROR(IF($F239="地位Ⅰ",INDEX(幹材積成長量!$I$7:$K$148,MATCH((【入力】吸収量・排出量算定シート!$H239+(【入力】吸収量・排出量算定シート!CM$17-【入力】吸収量・排出量算定シート!$CF$17)),幹材積成長量!$I$7:$I$148,0),MATCH(【入力】吸収量・排出量算定シート!$G239,幹材積成長量!$I$7:$K$7,0)),IF($F239="地位Ⅲ",INDEX(幹材積成長量!$O$7:$Q$148,MATCH((【入力】吸収量・排出量算定シート!$H239+(【入力】吸収量・排出量算定シート!CM$17-【入力】吸収量・排出量算定シート!$CF$17)),幹材積成長量!$O$7:$O$148,0),MATCH(【入力】吸収量・排出量算定シート!$G239,幹材積成長量!$O$7:$Q$7,0)),INDEX(幹材積成長量!$L$7:$N$148,MATCH((【入力】吸収量・排出量算定シート!$H239+(【入力】吸収量・排出量算定シート!CM$17-【入力】吸収量・排出量算定シート!$CF$17)),幹材積成長量!$L$7:$L$148,0),MATCH(【入力】吸収量・排出量算定シート!$G239,幹材積成長量!$L$7:$N$7,0)))),0)</f>
        <v>0</v>
      </c>
      <c r="CN239" s="2">
        <f>IFERROR(IF($F239="地位Ⅰ",INDEX(幹材積成長量!$I$7:$K$148,MATCH((【入力】吸収量・排出量算定シート!$H239+(【入力】吸収量・排出量算定シート!CN$17-【入力】吸収量・排出量算定シート!$CF$17)),幹材積成長量!$I$7:$I$148,0),MATCH(【入力】吸収量・排出量算定シート!$G239,幹材積成長量!$I$7:$K$7,0)),IF($F239="地位Ⅲ",INDEX(幹材積成長量!$O$7:$Q$148,MATCH((【入力】吸収量・排出量算定シート!$H239+(【入力】吸収量・排出量算定シート!CN$17-【入力】吸収量・排出量算定シート!$CF$17)),幹材積成長量!$O$7:$O$148,0),MATCH(【入力】吸収量・排出量算定シート!$G239,幹材積成長量!$O$7:$Q$7,0)),INDEX(幹材積成長量!$L$7:$N$148,MATCH((【入力】吸収量・排出量算定シート!$H239+(【入力】吸収量・排出量算定シート!CN$17-【入力】吸収量・排出量算定シート!$CF$17)),幹材積成長量!$L$7:$L$148,0),MATCH(【入力】吸収量・排出量算定シート!$G239,幹材積成長量!$L$7:$N$7,0)))),0)</f>
        <v>0</v>
      </c>
      <c r="CO239" s="2">
        <f>IFERROR(IF($F239="地位Ⅰ",INDEX(幹材積成長量!$I$7:$K$148,MATCH((【入力】吸収量・排出量算定シート!$H239+(【入力】吸収量・排出量算定シート!CO$17-【入力】吸収量・排出量算定シート!$CF$17)),幹材積成長量!$I$7:$I$148,0),MATCH(【入力】吸収量・排出量算定シート!$G239,幹材積成長量!$I$7:$K$7,0)),IF($F239="地位Ⅲ",INDEX(幹材積成長量!$O$7:$Q$148,MATCH((【入力】吸収量・排出量算定シート!$H239+(【入力】吸収量・排出量算定シート!CO$17-【入力】吸収量・排出量算定シート!$CF$17)),幹材積成長量!$O$7:$O$148,0),MATCH(【入力】吸収量・排出量算定シート!$G239,幹材積成長量!$O$7:$Q$7,0)),INDEX(幹材積成長量!$L$7:$N$148,MATCH((【入力】吸収量・排出量算定シート!$H239+(【入力】吸収量・排出量算定シート!CO$17-【入力】吸収量・排出量算定シート!$CF$17)),幹材積成長量!$L$7:$L$148,0),MATCH(【入力】吸収量・排出量算定シート!$G239,幹材積成長量!$L$7:$N$7,0)))),0)</f>
        <v>0</v>
      </c>
      <c r="CP239" s="2">
        <f>IFERROR(IF($F239="地位Ⅰ",INDEX(幹材積成長量!$I$7:$K$148,MATCH((【入力】吸収量・排出量算定シート!$H239+(【入力】吸収量・排出量算定シート!CP$17-【入力】吸収量・排出量算定シート!$CF$17)),幹材積成長量!$I$7:$I$148,0),MATCH(【入力】吸収量・排出量算定シート!$G239,幹材積成長量!$I$7:$K$7,0)),IF($F239="地位Ⅲ",INDEX(幹材積成長量!$O$7:$Q$148,MATCH((【入力】吸収量・排出量算定シート!$H239+(【入力】吸収量・排出量算定シート!CP$17-【入力】吸収量・排出量算定シート!$CF$17)),幹材積成長量!$O$7:$O$148,0),MATCH(【入力】吸収量・排出量算定シート!$G239,幹材積成長量!$O$7:$Q$7,0)),INDEX(幹材積成長量!$L$7:$N$148,MATCH((【入力】吸収量・排出量算定シート!$H239+(【入力】吸収量・排出量算定シート!CP$17-【入力】吸収量・排出量算定シート!$CF$17)),幹材積成長量!$L$7:$L$148,0),MATCH(【入力】吸収量・排出量算定シート!$G239,幹材積成長量!$L$7:$N$7,0)))),0)</f>
        <v>0</v>
      </c>
      <c r="CQ239" s="2">
        <f>IFERROR(IF($F239="地位Ⅰ",INDEX(幹材積成長量!$I$7:$K$148,MATCH((【入力】吸収量・排出量算定シート!$H239+(【入力】吸収量・排出量算定シート!CQ$17-【入力】吸収量・排出量算定シート!$CF$17)),幹材積成長量!$I$7:$I$148,0),MATCH(【入力】吸収量・排出量算定シート!$G239,幹材積成長量!$I$7:$K$7,0)),IF($F239="地位Ⅲ",INDEX(幹材積成長量!$O$7:$Q$148,MATCH((【入力】吸収量・排出量算定シート!$H239+(【入力】吸収量・排出量算定シート!CQ$17-【入力】吸収量・排出量算定シート!$CF$17)),幹材積成長量!$O$7:$O$148,0),MATCH(【入力】吸収量・排出量算定シート!$G239,幹材積成長量!$O$7:$Q$7,0)),INDEX(幹材積成長量!$L$7:$N$148,MATCH((【入力】吸収量・排出量算定シート!$H239+(【入力】吸収量・排出量算定シート!CQ$17-【入力】吸収量・排出量算定シート!$CF$17)),幹材積成長量!$L$7:$L$148,0),MATCH(【入力】吸収量・排出量算定シート!$G239,幹材積成長量!$L$7:$N$7,0)))),0)</f>
        <v>0</v>
      </c>
      <c r="CR239" s="2">
        <f>IFERROR(IF($F239="地位Ⅰ",INDEX(幹材積成長量!$I$7:$K$148,MATCH((【入力】吸収量・排出量算定シート!$H239+(【入力】吸収量・排出量算定シート!CR$17-【入力】吸収量・排出量算定シート!$CF$17)),幹材積成長量!$I$7:$I$148,0),MATCH(【入力】吸収量・排出量算定シート!$G239,幹材積成長量!$I$7:$K$7,0)),IF($F239="地位Ⅲ",INDEX(幹材積成長量!$O$7:$Q$148,MATCH((【入力】吸収量・排出量算定シート!$H239+(【入力】吸収量・排出量算定シート!CR$17-【入力】吸収量・排出量算定シート!$CF$17)),幹材積成長量!$O$7:$O$148,0),MATCH(【入力】吸収量・排出量算定シート!$G239,幹材積成長量!$O$7:$Q$7,0)),INDEX(幹材積成長量!$L$7:$N$148,MATCH((【入力】吸収量・排出量算定シート!$H239+(【入力】吸収量・排出量算定シート!CR$17-【入力】吸収量・排出量算定シート!$CF$17)),幹材積成長量!$L$7:$L$148,0),MATCH(【入力】吸収量・排出量算定シート!$G239,幹材積成長量!$L$7:$N$7,0)))),0)</f>
        <v>0</v>
      </c>
      <c r="CS239" s="2">
        <f>IFERROR(IF($F239="地位Ⅰ",INDEX(幹材積成長量!$I$7:$K$148,MATCH((【入力】吸収量・排出量算定シート!$H239+(【入力】吸収量・排出量算定シート!CS$17-【入力】吸収量・排出量算定シート!$CF$17)),幹材積成長量!$I$7:$I$148,0),MATCH(【入力】吸収量・排出量算定シート!$G239,幹材積成長量!$I$7:$K$7,0)),IF($F239="地位Ⅲ",INDEX(幹材積成長量!$O$7:$Q$148,MATCH((【入力】吸収量・排出量算定シート!$H239+(【入力】吸収量・排出量算定シート!CS$17-【入力】吸収量・排出量算定シート!$CF$17)),幹材積成長量!$O$7:$O$148,0),MATCH(【入力】吸収量・排出量算定シート!$G239,幹材積成長量!$O$7:$Q$7,0)),INDEX(幹材積成長量!$L$7:$N$148,MATCH((【入力】吸収量・排出量算定シート!$H239+(【入力】吸収量・排出量算定シート!CS$17-【入力】吸収量・排出量算定シート!$CF$17)),幹材積成長量!$L$7:$L$148,0),MATCH(【入力】吸収量・排出量算定シート!$G239,幹材積成長量!$L$7:$N$7,0)))),0)</f>
        <v>0</v>
      </c>
      <c r="CT239" s="2">
        <f>IFERROR(IF($F239="地位Ⅰ",INDEX(幹材積成長量!$I$7:$K$148,MATCH((【入力】吸収量・排出量算定シート!$H239+(【入力】吸収量・排出量算定シート!CT$17-【入力】吸収量・排出量算定シート!$CF$17)),幹材積成長量!$I$7:$I$148,0),MATCH(【入力】吸収量・排出量算定シート!$G239,幹材積成長量!$I$7:$K$7,0)),IF($F239="地位Ⅲ",INDEX(幹材積成長量!$O$7:$Q$148,MATCH((【入力】吸収量・排出量算定シート!$H239+(【入力】吸収量・排出量算定シート!CT$17-【入力】吸収量・排出量算定シート!$CF$17)),幹材積成長量!$O$7:$O$148,0),MATCH(【入力】吸収量・排出量算定シート!$G239,幹材積成長量!$O$7:$Q$7,0)),INDEX(幹材積成長量!$L$7:$N$148,MATCH((【入力】吸収量・排出量算定シート!$H239+(【入力】吸収量・排出量算定シート!CT$17-【入力】吸収量・排出量算定シート!$CF$17)),幹材積成長量!$L$7:$L$148,0),MATCH(【入力】吸収量・排出量算定シート!$G239,幹材積成長量!$L$7:$N$7,0)))),0)</f>
        <v>0</v>
      </c>
      <c r="CU239" s="2">
        <f>IFERROR(IF($F239="地位Ⅰ",INDEX(幹材積成長量!$I$7:$K$148,MATCH((【入力】吸収量・排出量算定シート!$H239+(【入力】吸収量・排出量算定シート!CU$17-【入力】吸収量・排出量算定シート!$CF$17)),幹材積成長量!$I$7:$I$148,0),MATCH(【入力】吸収量・排出量算定シート!$G239,幹材積成長量!$I$7:$K$7,0)),IF($F239="地位Ⅲ",INDEX(幹材積成長量!$O$7:$Q$148,MATCH((【入力】吸収量・排出量算定シート!$H239+(【入力】吸収量・排出量算定シート!CU$17-【入力】吸収量・排出量算定シート!$CF$17)),幹材積成長量!$O$7:$O$148,0),MATCH(【入力】吸収量・排出量算定シート!$G239,幹材積成長量!$O$7:$Q$7,0)),INDEX(幹材積成長量!$L$7:$N$148,MATCH((【入力】吸収量・排出量算定シート!$H239+(【入力】吸収量・排出量算定シート!CU$17-【入力】吸収量・排出量算定シート!$CF$17)),幹材積成長量!$L$7:$L$148,0),MATCH(【入力】吸収量・排出量算定シート!$G239,幹材積成長量!$L$7:$N$7,0)))),0)</f>
        <v>0</v>
      </c>
      <c r="CV239" s="2">
        <f>IFERROR(IF($F239="地位Ⅰ",INDEX(幹材積成長量!$I$7:$K$148,MATCH((【入力】吸収量・排出量算定シート!$H239+(【入力】吸収量・排出量算定シート!CV$17-【入力】吸収量・排出量算定シート!$CF$17)),幹材積成長量!$I$7:$I$148,0),MATCH(【入力】吸収量・排出量算定シート!$G239,幹材積成長量!$I$7:$K$7,0)),IF($F239="地位Ⅲ",INDEX(幹材積成長量!$O$7:$Q$148,MATCH((【入力】吸収量・排出量算定シート!$H239+(【入力】吸収量・排出量算定シート!CV$17-【入力】吸収量・排出量算定シート!$CF$17)),幹材積成長量!$O$7:$O$148,0),MATCH(【入力】吸収量・排出量算定シート!$G239,幹材積成長量!$O$7:$Q$7,0)),INDEX(幹材積成長量!$L$7:$N$148,MATCH((【入力】吸収量・排出量算定シート!$H239+(【入力】吸収量・排出量算定シート!CV$17-【入力】吸収量・排出量算定シート!$CF$17)),幹材積成長量!$L$7:$L$148,0),MATCH(【入力】吸収量・排出量算定シート!$G239,幹材積成長量!$L$7:$N$7,0)))),0)</f>
        <v>0</v>
      </c>
      <c r="CW239" s="2">
        <f t="shared" si="420"/>
        <v>0</v>
      </c>
      <c r="CX239" s="2">
        <f t="shared" si="421"/>
        <v>0</v>
      </c>
      <c r="CY239" s="2">
        <f t="shared" si="422"/>
        <v>0</v>
      </c>
      <c r="CZ239" s="2">
        <f t="shared" si="423"/>
        <v>0</v>
      </c>
      <c r="DA239" s="2">
        <f t="shared" si="424"/>
        <v>0</v>
      </c>
      <c r="DB239" s="2">
        <f t="shared" si="425"/>
        <v>0</v>
      </c>
      <c r="DC239" s="2">
        <f t="shared" si="426"/>
        <v>0</v>
      </c>
      <c r="DD239" s="2">
        <f t="shared" si="427"/>
        <v>0</v>
      </c>
      <c r="DE239" s="2">
        <f t="shared" si="428"/>
        <v>0</v>
      </c>
      <c r="DF239" s="2">
        <f t="shared" si="429"/>
        <v>0</v>
      </c>
      <c r="DG239" s="2">
        <f t="shared" si="430"/>
        <v>0</v>
      </c>
      <c r="DH239" s="2">
        <f t="shared" si="431"/>
        <v>0</v>
      </c>
      <c r="DI239" s="2">
        <f t="shared" si="432"/>
        <v>0</v>
      </c>
      <c r="DJ239" s="2">
        <f t="shared" si="433"/>
        <v>0</v>
      </c>
      <c r="DK239" s="2">
        <f t="shared" si="434"/>
        <v>0</v>
      </c>
      <c r="DL239" s="2">
        <f t="shared" si="435"/>
        <v>0</v>
      </c>
      <c r="DM239" s="2">
        <f t="shared" si="436"/>
        <v>0</v>
      </c>
      <c r="DN239" s="187">
        <f>IFERROR(IF($F239="地位Ⅰ",INDEX(幹材積成長量!$AE$7:$AG$14,8,MATCH(【入力】吸収量・排出量算定シート!$G239,幹材積成長量!$AE$7:$AG$7,0)),IF($F239="地位Ⅲ",INDEX(幹材積成長量!$AK$7:$AM$14,8,MATCH(【入力】吸収量・排出量算定シート!$G239,幹材積成長量!$AK$7:$AM$7,0)),INDEX(幹材積成長量!$AH$7:$AJ$14,8,MATCH(【入力】吸収量・排出量算定シート!$G239,幹材積成長量!$AH$7:$AJ$7,0)))),0)</f>
        <v>0</v>
      </c>
      <c r="DO239" s="187">
        <f>IFERROR(IF($F239="地位Ⅰ",INDEX(幹材積成長量!$AE$7:$AG$14,8,MATCH(【入力】吸収量・排出量算定シート!$G239,幹材積成長量!$AE$7:$AG$7,0)),IF($F239="地位Ⅲ",INDEX(幹材積成長量!$AK$7:$AM$14,8,MATCH(【入力】吸収量・排出量算定シート!$G239,幹材積成長量!$AK$7:$AM$7,0)),INDEX(幹材積成長量!$AH$7:$AJ$14,8,MATCH(【入力】吸収量・排出量算定シート!$G239,幹材積成長量!$AH$7:$AJ$7,0)))),0)</f>
        <v>0</v>
      </c>
      <c r="DP239" s="187">
        <f>IFERROR(IF($F239="地位Ⅰ",INDEX(幹材積成長量!$AE$7:$AG$14,8,MATCH(【入力】吸収量・排出量算定シート!$G239,幹材積成長量!$AE$7:$AG$7,0)),IF($F239="地位Ⅲ",INDEX(幹材積成長量!$AK$7:$AM$14,8,MATCH(【入力】吸収量・排出量算定シート!$G239,幹材積成長量!$AK$7:$AM$7,0)),INDEX(幹材積成長量!$AH$7:$AJ$14,8,MATCH(【入力】吸収量・排出量算定シート!$G239,幹材積成長量!$AH$7:$AJ$7,0)))),0)</f>
        <v>0</v>
      </c>
      <c r="DQ239" s="187">
        <f>IFERROR(IF($F239="地位Ⅰ",INDEX(幹材積成長量!$AE$7:$AG$14,8,MATCH(【入力】吸収量・排出量算定シート!$G239,幹材積成長量!$AE$7:$AG$7,0)),IF($F239="地位Ⅲ",INDEX(幹材積成長量!$AK$7:$AM$14,8,MATCH(【入力】吸収量・排出量算定シート!$G239,幹材積成長量!$AK$7:$AM$7,0)),INDEX(幹材積成長量!$AH$7:$AJ$14,8,MATCH(【入力】吸収量・排出量算定シート!$G239,幹材積成長量!$AH$7:$AJ$7,0)))),0)</f>
        <v>0</v>
      </c>
      <c r="DR239" s="187">
        <f>IFERROR(IF($F239="地位Ⅰ",INDEX(幹材積成長量!$AE$7:$AG$14,8,MATCH(【入力】吸収量・排出量算定シート!$G239,幹材積成長量!$AE$7:$AG$7,0)),IF($F239="地位Ⅲ",INDEX(幹材積成長量!$AK$7:$AM$14,8,MATCH(【入力】吸収量・排出量算定シート!$G239,幹材積成長量!$AK$7:$AM$7,0)),INDEX(幹材積成長量!$AH$7:$AJ$14,8,MATCH(【入力】吸収量・排出量算定シート!$G239,幹材積成長量!$AH$7:$AJ$7,0)))),0)</f>
        <v>0</v>
      </c>
      <c r="DS239" s="187">
        <f>IFERROR(IF($F239="地位Ⅰ",INDEX(幹材積成長量!$AE$7:$AG$14,8,MATCH(【入力】吸収量・排出量算定シート!$G239,幹材積成長量!$AE$7:$AG$7,0)),IF($F239="地位Ⅲ",INDEX(幹材積成長量!$AK$7:$AM$14,8,MATCH(【入力】吸収量・排出量算定シート!$G239,幹材積成長量!$AK$7:$AM$7,0)),INDEX(幹材積成長量!$AH$7:$AJ$14,8,MATCH(【入力】吸収量・排出量算定シート!$G239,幹材積成長量!$AH$7:$AJ$7,0)))),0)</f>
        <v>0</v>
      </c>
      <c r="DT239" s="187">
        <f>IFERROR(IF($F239="地位Ⅰ",INDEX(幹材積成長量!$AE$7:$AG$14,8,MATCH(【入力】吸収量・排出量算定シート!$G239,幹材積成長量!$AE$7:$AG$7,0)),IF($F239="地位Ⅲ",INDEX(幹材積成長量!$AK$7:$AM$14,8,MATCH(【入力】吸収量・排出量算定シート!$G239,幹材積成長量!$AK$7:$AM$7,0)),INDEX(幹材積成長量!$AH$7:$AJ$14,8,MATCH(【入力】吸収量・排出量算定シート!$G239,幹材積成長量!$AH$7:$AJ$7,0)))),0)</f>
        <v>0</v>
      </c>
      <c r="DU239" s="187">
        <f>IFERROR(IF($F239="地位Ⅰ",INDEX(幹材積成長量!$AE$7:$AG$14,8,MATCH(【入力】吸収量・排出量算定シート!$G239,幹材積成長量!$AE$7:$AG$7,0)),IF($F239="地位Ⅲ",INDEX(幹材積成長量!$AK$7:$AM$14,8,MATCH(【入力】吸収量・排出量算定シート!$G239,幹材積成長量!$AK$7:$AM$7,0)),INDEX(幹材積成長量!$AH$7:$AJ$14,8,MATCH(【入力】吸収量・排出量算定シート!$G239,幹材積成長量!$AH$7:$AJ$7,0)))),0)</f>
        <v>0</v>
      </c>
      <c r="DV239" s="187">
        <f>IFERROR(IF($F239="地位Ⅰ",INDEX(幹材積成長量!$AE$7:$AG$14,8,MATCH(【入力】吸収量・排出量算定シート!$G239,幹材積成長量!$AE$7:$AG$7,0)),IF($F239="地位Ⅲ",INDEX(幹材積成長量!$AK$7:$AM$14,8,MATCH(【入力】吸収量・排出量算定シート!$G239,幹材積成長量!$AK$7:$AM$7,0)),INDEX(幹材積成長量!$AH$7:$AJ$14,8,MATCH(【入力】吸収量・排出量算定シート!$G239,幹材積成長量!$AH$7:$AJ$7,0)))),0)</f>
        <v>0</v>
      </c>
      <c r="DW239" s="187">
        <f>IFERROR(IF($F239="地位Ⅰ",INDEX(幹材積成長量!$AE$7:$AG$14,8,MATCH(【入力】吸収量・排出量算定シート!$G239,幹材積成長量!$AE$7:$AG$7,0)),IF($F239="地位Ⅲ",INDEX(幹材積成長量!$AK$7:$AM$14,8,MATCH(【入力】吸収量・排出量算定シート!$G239,幹材積成長量!$AK$7:$AM$7,0)),INDEX(幹材積成長量!$AH$7:$AJ$14,8,MATCH(【入力】吸収量・排出量算定シート!$G239,幹材積成長量!$AH$7:$AJ$7,0)))),0)</f>
        <v>0</v>
      </c>
      <c r="DX239" s="187">
        <f>IFERROR(IF($F239="地位Ⅰ",INDEX(幹材積成長量!$AE$7:$AG$14,8,MATCH(【入力】吸収量・排出量算定シート!$G239,幹材積成長量!$AE$7:$AG$7,0)),IF($F239="地位Ⅲ",INDEX(幹材積成長量!$AK$7:$AM$14,8,MATCH(【入力】吸収量・排出量算定シート!$G239,幹材積成長量!$AK$7:$AM$7,0)),INDEX(幹材積成長量!$AH$7:$AJ$14,8,MATCH(【入力】吸収量・排出量算定シート!$G239,幹材積成長量!$AH$7:$AJ$7,0)))),0)</f>
        <v>0</v>
      </c>
      <c r="DY239" s="187">
        <f>IFERROR(IF($F239="地位Ⅰ",INDEX(幹材積成長量!$AE$7:$AG$14,8,MATCH(【入力】吸収量・排出量算定シート!$G239,幹材積成長量!$AE$7:$AG$7,0)),IF($F239="地位Ⅲ",INDEX(幹材積成長量!$AK$7:$AM$14,8,MATCH(【入力】吸収量・排出量算定シート!$G239,幹材積成長量!$AK$7:$AM$7,0)),INDEX(幹材積成長量!$AH$7:$AJ$14,8,MATCH(【入力】吸収量・排出量算定シート!$G239,幹材積成長量!$AH$7:$AJ$7,0)))),0)</f>
        <v>0</v>
      </c>
      <c r="DZ239" s="187">
        <f>IFERROR(IF($F239="地位Ⅰ",INDEX(幹材積成長量!$AE$7:$AG$14,8,MATCH(【入力】吸収量・排出量算定シート!$G239,幹材積成長量!$AE$7:$AG$7,0)),IF($F239="地位Ⅲ",INDEX(幹材積成長量!$AK$7:$AM$14,8,MATCH(【入力】吸収量・排出量算定シート!$G239,幹材積成長量!$AK$7:$AM$7,0)),INDEX(幹材積成長量!$AH$7:$AJ$14,8,MATCH(【入力】吸収量・排出量算定シート!$G239,幹材積成長量!$AH$7:$AJ$7,0)))),0)</f>
        <v>0</v>
      </c>
      <c r="EA239" s="187">
        <f>IFERROR(IF($F239="地位Ⅰ",INDEX(幹材積成長量!$AE$7:$AG$14,8,MATCH(【入力】吸収量・排出量算定シート!$G239,幹材積成長量!$AE$7:$AG$7,0)),IF($F239="地位Ⅲ",INDEX(幹材積成長量!$AK$7:$AM$14,8,MATCH(【入力】吸収量・排出量算定シート!$G239,幹材積成長量!$AK$7:$AM$7,0)),INDEX(幹材積成長量!$AH$7:$AJ$14,8,MATCH(【入力】吸収量・排出量算定シート!$G239,幹材積成長量!$AH$7:$AJ$7,0)))),0)</f>
        <v>0</v>
      </c>
      <c r="EB239" s="187">
        <f>IFERROR(IF($F239="地位Ⅰ",INDEX(幹材積成長量!$AE$7:$AG$14,8,MATCH(【入力】吸収量・排出量算定シート!$G239,幹材積成長量!$AE$7:$AG$7,0)),IF($F239="地位Ⅲ",INDEX(幹材積成長量!$AK$7:$AM$14,8,MATCH(【入力】吸収量・排出量算定シート!$G239,幹材積成長量!$AK$7:$AM$7,0)),INDEX(幹材積成長量!$AH$7:$AJ$14,8,MATCH(【入力】吸収量・排出量算定シート!$G239,幹材積成長量!$AH$7:$AJ$7,0)))),0)</f>
        <v>0</v>
      </c>
      <c r="EC239" s="187">
        <f>IFERROR(IF($F239="地位Ⅰ",INDEX(幹材積成長量!$AE$7:$AG$14,8,MATCH(【入力】吸収量・排出量算定シート!$G239,幹材積成長量!$AE$7:$AG$7,0)),IF($F239="地位Ⅲ",INDEX(幹材積成長量!$AK$7:$AM$14,8,MATCH(【入力】吸収量・排出量算定シート!$G239,幹材積成長量!$AK$7:$AM$7,0)),INDEX(幹材積成長量!$AH$7:$AJ$14,8,MATCH(【入力】吸収量・排出量算定シート!$G239,幹材積成長量!$AH$7:$AJ$7,0)))),0)</f>
        <v>0</v>
      </c>
      <c r="ED239" s="186">
        <f t="shared" si="437"/>
        <v>0</v>
      </c>
      <c r="EE239" s="186">
        <f t="shared" si="438"/>
        <v>0</v>
      </c>
      <c r="EF239" s="186">
        <f t="shared" si="439"/>
        <v>0</v>
      </c>
      <c r="EG239" s="186">
        <f t="shared" si="440"/>
        <v>0</v>
      </c>
      <c r="EH239" s="186">
        <f t="shared" si="441"/>
        <v>0</v>
      </c>
      <c r="EI239" s="186">
        <f t="shared" si="442"/>
        <v>0</v>
      </c>
      <c r="EJ239" s="186">
        <f t="shared" si="443"/>
        <v>0</v>
      </c>
      <c r="EK239" s="186">
        <f t="shared" si="444"/>
        <v>0</v>
      </c>
      <c r="EL239" s="186">
        <f t="shared" si="445"/>
        <v>0</v>
      </c>
      <c r="EM239" s="186">
        <f t="shared" si="446"/>
        <v>0</v>
      </c>
      <c r="EN239" s="186">
        <f t="shared" si="447"/>
        <v>0</v>
      </c>
      <c r="EO239" s="186">
        <f t="shared" si="448"/>
        <v>0</v>
      </c>
      <c r="EP239" s="186">
        <f t="shared" si="449"/>
        <v>0</v>
      </c>
      <c r="EQ239" s="186">
        <f t="shared" si="450"/>
        <v>0</v>
      </c>
      <c r="ER239" s="186">
        <f t="shared" si="451"/>
        <v>0</v>
      </c>
      <c r="ES239" s="186">
        <f t="shared" si="452"/>
        <v>0</v>
      </c>
      <c r="ET239" s="186">
        <f t="shared" si="453"/>
        <v>0</v>
      </c>
    </row>
    <row r="240" spans="2:150" x14ac:dyDescent="0.3">
      <c r="B240" s="3"/>
      <c r="C240" s="3"/>
      <c r="D240" s="3"/>
      <c r="E240" s="3"/>
      <c r="G240" s="217"/>
      <c r="J240" s="3"/>
      <c r="M240" s="187">
        <f>IFERROR(IF($F240="地位Ⅰ",INDEX(幹材積成長量!$S$7:$U$148,MATCH(【入力】吸収量・排出量算定シート!$H240+(M$17-$M$17),幹材積成長量!$S$7:$S$148,0),MATCH($G240,幹材積成長量!$S$7:$U$7,0)),IF($F240="地位Ⅲ",INDEX(幹材積成長量!$Y$7:$AA$148,MATCH(【入力】吸収量・排出量算定シート!$H240+(M$17-$M$17),幹材積成長量!$Y$7:$Y$148,0),MATCH($G240,幹材積成長量!$Y$7:$AA$7,0)),INDEX(幹材積成長量!$V$7:$X$148,MATCH(【入力】吸収量・排出量算定シート!$H240+(M$17-$M$17),幹材積成長量!$V$7:$V$148,0),MATCH($G240,幹材積成長量!$V$7:$X$7,0)))),0)</f>
        <v>0</v>
      </c>
      <c r="N240" s="187">
        <f>IFERROR(IF($F240="地位Ⅰ",INDEX(幹材積成長量!$S$7:$U$148,MATCH(【入力】吸収量・排出量算定シート!$H240+(N$17-$M$17),幹材積成長量!$S$7:$S$148,0),MATCH($G240,幹材積成長量!$S$7:$U$7,0)),IF($F240="地位Ⅲ",INDEX(幹材積成長量!$Y$7:$AA$148,MATCH(【入力】吸収量・排出量算定シート!$H240+(N$17-$M$17),幹材積成長量!$Y$7:$Y$148,0),MATCH($G240,幹材積成長量!$Y$7:$AA$7,0)),INDEX(幹材積成長量!$V$7:$X$148,MATCH(【入力】吸収量・排出量算定シート!$H240+(N$17-$M$17),幹材積成長量!$V$7:$V$148,0),MATCH($G240,幹材積成長量!$V$7:$X$7,0)))),0)</f>
        <v>0</v>
      </c>
      <c r="O240" s="187">
        <f>IFERROR(IF($F240="地位Ⅰ",INDEX(幹材積成長量!$S$7:$U$148,MATCH(【入力】吸収量・排出量算定シート!$H240+(O$17-$M$17),幹材積成長量!$S$7:$S$148,0),MATCH($G240,幹材積成長量!$S$7:$U$7,0)),IF($F240="地位Ⅲ",INDEX(幹材積成長量!$Y$7:$AA$148,MATCH(【入力】吸収量・排出量算定シート!$H240+(O$17-$M$17),幹材積成長量!$Y$7:$Y$148,0),MATCH($G240,幹材積成長量!$Y$7:$AA$7,0)),INDEX(幹材積成長量!$V$7:$X$148,MATCH(【入力】吸収量・排出量算定シート!$H240+(O$17-$M$17),幹材積成長量!$V$7:$V$148,0),MATCH($G240,幹材積成長量!$V$7:$X$7,0)))),0)</f>
        <v>0</v>
      </c>
      <c r="P240" s="187">
        <f>IFERROR(IF($F240="地位Ⅰ",INDEX(幹材積成長量!$S$7:$U$148,MATCH(【入力】吸収量・排出量算定シート!$H240+(P$17-$M$17),幹材積成長量!$S$7:$S$148,0),MATCH($G240,幹材積成長量!$S$7:$U$7,0)),IF($F240="地位Ⅲ",INDEX(幹材積成長量!$Y$7:$AA$148,MATCH(【入力】吸収量・排出量算定シート!$H240+(P$17-$M$17),幹材積成長量!$Y$7:$Y$148,0),MATCH($G240,幹材積成長量!$Y$7:$AA$7,0)),INDEX(幹材積成長量!$V$7:$X$148,MATCH(【入力】吸収量・排出量算定シート!$H240+(P$17-$M$17),幹材積成長量!$V$7:$V$148,0),MATCH($G240,幹材積成長量!$V$7:$X$7,0)))),0)</f>
        <v>0</v>
      </c>
      <c r="Q240" s="187">
        <f>IFERROR(IF($F240="地位Ⅰ",INDEX(幹材積成長量!$S$7:$U$148,MATCH(【入力】吸収量・排出量算定シート!$H240+(Q$17-$M$17),幹材積成長量!$S$7:$S$148,0),MATCH($G240,幹材積成長量!$S$7:$U$7,0)),IF($F240="地位Ⅲ",INDEX(幹材積成長量!$Y$7:$AA$148,MATCH(【入力】吸収量・排出量算定シート!$H240+(Q$17-$M$17),幹材積成長量!$Y$7:$Y$148,0),MATCH($G240,幹材積成長量!$Y$7:$AA$7,0)),INDEX(幹材積成長量!$V$7:$X$148,MATCH(【入力】吸収量・排出量算定シート!$H240+(Q$17-$M$17),幹材積成長量!$V$7:$V$148,0),MATCH($G240,幹材積成長量!$V$7:$X$7,0)))),0)</f>
        <v>0</v>
      </c>
      <c r="R240" s="187">
        <f>IFERROR(IF($F240="地位Ⅰ",INDEX(幹材積成長量!$S$7:$U$148,MATCH(【入力】吸収量・排出量算定シート!$H240+(R$17-$M$17),幹材積成長量!$S$7:$S$148,0),MATCH($G240,幹材積成長量!$S$7:$U$7,0)),IF($F240="地位Ⅲ",INDEX(幹材積成長量!$Y$7:$AA$148,MATCH(【入力】吸収量・排出量算定シート!$H240+(R$17-$M$17),幹材積成長量!$Y$7:$Y$148,0),MATCH($G240,幹材積成長量!$Y$7:$AA$7,0)),INDEX(幹材積成長量!$V$7:$X$148,MATCH(【入力】吸収量・排出量算定シート!$H240+(R$17-$M$17),幹材積成長量!$V$7:$V$148,0),MATCH($G240,幹材積成長量!$V$7:$X$7,0)))),0)</f>
        <v>0</v>
      </c>
      <c r="S240" s="187">
        <f>IFERROR(IF($F240="地位Ⅰ",INDEX(幹材積成長量!$S$7:$U$148,MATCH(【入力】吸収量・排出量算定シート!$H240+(S$17-$M$17),幹材積成長量!$S$7:$S$148,0),MATCH($G240,幹材積成長量!$S$7:$U$7,0)),IF($F240="地位Ⅲ",INDEX(幹材積成長量!$Y$7:$AA$148,MATCH(【入力】吸収量・排出量算定シート!$H240+(S$17-$M$17),幹材積成長量!$Y$7:$Y$148,0),MATCH($G240,幹材積成長量!$Y$7:$AA$7,0)),INDEX(幹材積成長量!$V$7:$X$148,MATCH(【入力】吸収量・排出量算定シート!$H240+(S$17-$M$17),幹材積成長量!$V$7:$V$148,0),MATCH($G240,幹材積成長量!$V$7:$X$7,0)))),0)</f>
        <v>0</v>
      </c>
      <c r="T240" s="187">
        <f>IFERROR(IF($F240="地位Ⅰ",INDEX(幹材積成長量!$S$7:$U$148,MATCH(【入力】吸収量・排出量算定シート!$H240+(T$17-$M$17),幹材積成長量!$S$7:$S$148,0),MATCH($G240,幹材積成長量!$S$7:$U$7,0)),IF($F240="地位Ⅲ",INDEX(幹材積成長量!$Y$7:$AA$148,MATCH(【入力】吸収量・排出量算定シート!$H240+(T$17-$M$17),幹材積成長量!$Y$7:$Y$148,0),MATCH($G240,幹材積成長量!$Y$7:$AA$7,0)),INDEX(幹材積成長量!$V$7:$X$148,MATCH(【入力】吸収量・排出量算定シート!$H240+(T$17-$M$17),幹材積成長量!$V$7:$V$148,0),MATCH($G240,幹材積成長量!$V$7:$X$7,0)))),0)</f>
        <v>0</v>
      </c>
      <c r="U240" s="187">
        <f>IFERROR(IF($F240="地位Ⅰ",INDEX(幹材積成長量!$S$7:$U$148,MATCH(【入力】吸収量・排出量算定シート!$H240+(U$17-$M$17),幹材積成長量!$S$7:$S$148,0),MATCH($G240,幹材積成長量!$S$7:$U$7,0)),IF($F240="地位Ⅲ",INDEX(幹材積成長量!$Y$7:$AA$148,MATCH(【入力】吸収量・排出量算定シート!$H240+(U$17-$M$17),幹材積成長量!$Y$7:$Y$148,0),MATCH($G240,幹材積成長量!$Y$7:$AA$7,0)),INDEX(幹材積成長量!$V$7:$X$148,MATCH(【入力】吸収量・排出量算定シート!$H240+(U$17-$M$17),幹材積成長量!$V$7:$V$148,0),MATCH($G240,幹材積成長量!$V$7:$X$7,0)))),0)</f>
        <v>0</v>
      </c>
      <c r="V240" s="187">
        <f>IFERROR(IF($F240="地位Ⅰ",INDEX(幹材積成長量!$S$7:$U$148,MATCH(【入力】吸収量・排出量算定シート!$H240+(V$17-$M$17),幹材積成長量!$S$7:$S$148,0),MATCH($G240,幹材積成長量!$S$7:$U$7,0)),IF($F240="地位Ⅲ",INDEX(幹材積成長量!$Y$7:$AA$148,MATCH(【入力】吸収量・排出量算定シート!$H240+(V$17-$M$17),幹材積成長量!$Y$7:$Y$148,0),MATCH($G240,幹材積成長量!$Y$7:$AA$7,0)),INDEX(幹材積成長量!$V$7:$X$148,MATCH(【入力】吸収量・排出量算定シート!$H240+(V$17-$M$17),幹材積成長量!$V$7:$V$148,0),MATCH($G240,幹材積成長量!$V$7:$X$7,0)))),0)</f>
        <v>0</v>
      </c>
      <c r="W240" s="187">
        <f>IFERROR(IF($F240="地位Ⅰ",INDEX(幹材積成長量!$S$7:$U$148,MATCH(【入力】吸収量・排出量算定シート!$H240+(W$17-$M$17),幹材積成長量!$S$7:$S$148,0),MATCH($G240,幹材積成長量!$S$7:$U$7,0)),IF($F240="地位Ⅲ",INDEX(幹材積成長量!$Y$7:$AA$148,MATCH(【入力】吸収量・排出量算定シート!$H240+(W$17-$M$17),幹材積成長量!$Y$7:$Y$148,0),MATCH($G240,幹材積成長量!$Y$7:$AA$7,0)),INDEX(幹材積成長量!$V$7:$X$148,MATCH(【入力】吸収量・排出量算定シート!$H240+(W$17-$M$17),幹材積成長量!$V$7:$V$148,0),MATCH($G240,幹材積成長量!$V$7:$X$7,0)))),0)</f>
        <v>0</v>
      </c>
      <c r="X240" s="187">
        <f>IFERROR(IF($F240="地位Ⅰ",INDEX(幹材積成長量!$S$7:$U$148,MATCH(【入力】吸収量・排出量算定シート!$H240+(X$17-$M$17),幹材積成長量!$S$7:$S$148,0),MATCH($G240,幹材積成長量!$S$7:$U$7,0)),IF($F240="地位Ⅲ",INDEX(幹材積成長量!$Y$7:$AA$148,MATCH(【入力】吸収量・排出量算定シート!$H240+(X$17-$M$17),幹材積成長量!$Y$7:$Y$148,0),MATCH($G240,幹材積成長量!$Y$7:$AA$7,0)),INDEX(幹材積成長量!$V$7:$X$148,MATCH(【入力】吸収量・排出量算定シート!$H240+(X$17-$M$17),幹材積成長量!$V$7:$V$148,0),MATCH($G240,幹材積成長量!$V$7:$X$7,0)))),0)</f>
        <v>0</v>
      </c>
      <c r="Y240" s="187">
        <f>IFERROR(IF($F240="地位Ⅰ",INDEX(幹材積成長量!$S$7:$U$148,MATCH(【入力】吸収量・排出量算定シート!$H240+(Y$17-$M$17),幹材積成長量!$S$7:$S$148,0),MATCH($G240,幹材積成長量!$S$7:$U$7,0)),IF($F240="地位Ⅲ",INDEX(幹材積成長量!$Y$7:$AA$148,MATCH(【入力】吸収量・排出量算定シート!$H240+(Y$17-$M$17),幹材積成長量!$Y$7:$Y$148,0),MATCH($G240,幹材積成長量!$Y$7:$AA$7,0)),INDEX(幹材積成長量!$V$7:$X$148,MATCH(【入力】吸収量・排出量算定シート!$H240+(Y$17-$M$17),幹材積成長量!$V$7:$V$148,0),MATCH($G240,幹材積成長量!$V$7:$X$7,0)))),0)</f>
        <v>0</v>
      </c>
      <c r="Z240" s="187">
        <f>IFERROR(IF($F240="地位Ⅰ",INDEX(幹材積成長量!$S$7:$U$148,MATCH(【入力】吸収量・排出量算定シート!$H240+(Z$17-$M$17),幹材積成長量!$S$7:$S$148,0),MATCH($G240,幹材積成長量!$S$7:$U$7,0)),IF($F240="地位Ⅲ",INDEX(幹材積成長量!$Y$7:$AA$148,MATCH(【入力】吸収量・排出量算定シート!$H240+(Z$17-$M$17),幹材積成長量!$Y$7:$Y$148,0),MATCH($G240,幹材積成長量!$Y$7:$AA$7,0)),INDEX(幹材積成長量!$V$7:$X$148,MATCH(【入力】吸収量・排出量算定シート!$H240+(Z$17-$M$17),幹材積成長量!$V$7:$V$148,0),MATCH($G240,幹材積成長量!$V$7:$X$7,0)))),0)</f>
        <v>0</v>
      </c>
      <c r="AA240" s="187">
        <f>IFERROR(IF($F240="地位Ⅰ",INDEX(幹材積成長量!$S$7:$U$148,MATCH(【入力】吸収量・排出量算定シート!$H240+(AA$17-$M$17),幹材積成長量!$S$7:$S$148,0),MATCH($G240,幹材積成長量!$S$7:$U$7,0)),IF($F240="地位Ⅲ",INDEX(幹材積成長量!$Y$7:$AA$148,MATCH(【入力】吸収量・排出量算定シート!$H240+(AA$17-$M$17),幹材積成長量!$Y$7:$Y$148,0),MATCH($G240,幹材積成長量!$Y$7:$AA$7,0)),INDEX(幹材積成長量!$V$7:$X$148,MATCH(【入力】吸収量・排出量算定シート!$H240+(AA$17-$M$17),幹材積成長量!$V$7:$V$148,0),MATCH($G240,幹材積成長量!$V$7:$X$7,0)))),0)</f>
        <v>0</v>
      </c>
      <c r="AB240" s="187">
        <f>IFERROR(IF($F240="地位Ⅰ",INDEX(幹材積成長量!$S$7:$U$148,MATCH(【入力】吸収量・排出量算定シート!$H240+(AB$17-$M$17),幹材積成長量!$S$7:$S$148,0),MATCH($G240,幹材積成長量!$S$7:$U$7,0)),IF($F240="地位Ⅲ",INDEX(幹材積成長量!$Y$7:$AA$148,MATCH(【入力】吸収量・排出量算定シート!$H240+(AB$17-$M$17),幹材積成長量!$Y$7:$Y$148,0),MATCH($G240,幹材積成長量!$Y$7:$AA$7,0)),INDEX(幹材積成長量!$V$7:$X$148,MATCH(【入力】吸収量・排出量算定シート!$H240+(AB$17-$M$17),幹材積成長量!$V$7:$V$148,0),MATCH($G240,幹材積成長量!$V$7:$X$7,0)))),0)</f>
        <v>0</v>
      </c>
      <c r="AC240" s="187">
        <f>IFERROR(IF($F240="地位Ⅰ",INDEX(幹材積成長量!$S$7:$U$148,MATCH(【入力】吸収量・排出量算定シート!$H240+(AC$17-$M$17),幹材積成長量!$S$7:$S$148,0),MATCH($G240,幹材積成長量!$S$7:$U$7,0)),IF($F240="地位Ⅲ",INDEX(幹材積成長量!$Y$7:$AA$148,MATCH(【入力】吸収量・排出量算定シート!$H240+(AC$17-$M$17),幹材積成長量!$Y$7:$Y$148,0),MATCH($G240,幹材積成長量!$Y$7:$AA$7,0)),INDEX(幹材積成長量!$V$7:$X$148,MATCH(【入力】吸収量・排出量算定シート!$H240+(AC$17-$M$17),幹材積成長量!$V$7:$V$148,0),MATCH($G240,幹材積成長量!$V$7:$X$7,0)))),0)</f>
        <v>0</v>
      </c>
      <c r="AD240" s="2">
        <f>IFERROR(INDEX('BEF（拡大係数）'!$A$4:$AO$154,MATCH(【入力】吸収量・排出量算定シート!$H240,'BEF（拡大係数）'!$A$4:$A$154,0),MATCH($G240,'BEF（拡大係数）'!$A$4:$AO$4,0)),0)</f>
        <v>0</v>
      </c>
      <c r="AE240" s="2">
        <f>IFERROR(INDEX('BEF（拡大係数）'!$A$4:$AO$154,MATCH(【入力】吸収量・排出量算定シート!$H240,'BEF（拡大係数）'!$A$4:$A$154,0),MATCH($G240,'BEF（拡大係数）'!$A$4:$AO$4,0)),0)</f>
        <v>0</v>
      </c>
      <c r="AF240" s="2">
        <f>IFERROR(INDEX('BEF（拡大係数）'!$A$4:$AO$154,MATCH(【入力】吸収量・排出量算定シート!$H240,'BEF（拡大係数）'!$A$4:$A$154,0),MATCH($G240,'BEF（拡大係数）'!$A$4:$AO$4,0)),0)</f>
        <v>0</v>
      </c>
      <c r="AG240" s="2">
        <f>IFERROR(INDEX('BEF（拡大係数）'!$A$4:$AO$154,MATCH(【入力】吸収量・排出量算定シート!$H240,'BEF（拡大係数）'!$A$4:$A$154,0),MATCH($G240,'BEF（拡大係数）'!$A$4:$AO$4,0)),0)</f>
        <v>0</v>
      </c>
      <c r="AH240" s="2">
        <f>IFERROR(INDEX('BEF（拡大係数）'!$A$4:$AO$154,MATCH(【入力】吸収量・排出量算定シート!$H240,'BEF（拡大係数）'!$A$4:$A$154,0),MATCH($G240,'BEF（拡大係数）'!$A$4:$AO$4,0)),0)</f>
        <v>0</v>
      </c>
      <c r="AI240" s="2">
        <f>IFERROR(INDEX('BEF（拡大係数）'!$A$4:$AO$154,MATCH(【入力】吸収量・排出量算定シート!$H240,'BEF（拡大係数）'!$A$4:$A$154,0),MATCH($G240,'BEF（拡大係数）'!$A$4:$AO$4,0)),0)</f>
        <v>0</v>
      </c>
      <c r="AJ240" s="2">
        <f>IFERROR(INDEX('BEF（拡大係数）'!$A$4:$AO$154,MATCH(【入力】吸収量・排出量算定シート!$H240,'BEF（拡大係数）'!$A$4:$A$154,0),MATCH($G240,'BEF（拡大係数）'!$A$4:$AO$4,0)),0)</f>
        <v>0</v>
      </c>
      <c r="AK240" s="2">
        <f>IFERROR(INDEX('BEF（拡大係数）'!$A$4:$AO$154,MATCH(【入力】吸収量・排出量算定シート!$H240,'BEF（拡大係数）'!$A$4:$A$154,0),MATCH($G240,'BEF（拡大係数）'!$A$4:$AO$4,0)),0)</f>
        <v>0</v>
      </c>
      <c r="AL240" s="2">
        <f>IFERROR(INDEX('BEF（拡大係数）'!$A$4:$AO$154,MATCH(【入力】吸収量・排出量算定シート!$H240,'BEF（拡大係数）'!$A$4:$A$154,0),MATCH($G240,'BEF（拡大係数）'!$A$4:$AO$4,0)),0)</f>
        <v>0</v>
      </c>
      <c r="AM240" s="2">
        <f>IFERROR(INDEX('BEF（拡大係数）'!$A$4:$AO$154,MATCH(【入力】吸収量・排出量算定シート!$H240,'BEF（拡大係数）'!$A$4:$A$154,0),MATCH($G240,'BEF（拡大係数）'!$A$4:$AO$4,0)),0)</f>
        <v>0</v>
      </c>
      <c r="AN240" s="2">
        <f>IFERROR(INDEX('BEF（拡大係数）'!$A$4:$AO$154,MATCH(【入力】吸収量・排出量算定シート!$H240,'BEF（拡大係数）'!$A$4:$A$154,0),MATCH($G240,'BEF（拡大係数）'!$A$4:$AO$4,0)),0)</f>
        <v>0</v>
      </c>
      <c r="AO240" s="2">
        <f>IFERROR(INDEX('BEF（拡大係数）'!$A$4:$AO$154,MATCH(【入力】吸収量・排出量算定シート!$H240,'BEF（拡大係数）'!$A$4:$A$154,0),MATCH($G240,'BEF（拡大係数）'!$A$4:$AO$4,0)),0)</f>
        <v>0</v>
      </c>
      <c r="AP240" s="2">
        <f>IFERROR(INDEX('BEF（拡大係数）'!$A$4:$AO$154,MATCH(【入力】吸収量・排出量算定シート!$H240,'BEF（拡大係数）'!$A$4:$A$154,0),MATCH($G240,'BEF（拡大係数）'!$A$4:$AO$4,0)),0)</f>
        <v>0</v>
      </c>
      <c r="AQ240" s="2">
        <f>IFERROR(INDEX('BEF（拡大係数）'!$A$4:$AO$154,MATCH(【入力】吸収量・排出量算定シート!$H240,'BEF（拡大係数）'!$A$4:$A$154,0),MATCH($G240,'BEF（拡大係数）'!$A$4:$AO$4,0)),0)</f>
        <v>0</v>
      </c>
      <c r="AR240" s="2">
        <f>IFERROR(INDEX('BEF（拡大係数）'!$A$4:$AO$154,MATCH(【入力】吸収量・排出量算定シート!$H240,'BEF（拡大係数）'!$A$4:$A$154,0),MATCH($G240,'BEF（拡大係数）'!$A$4:$AO$4,0)),0)</f>
        <v>0</v>
      </c>
      <c r="AS240" s="2">
        <f>IFERROR(INDEX('BEF（拡大係数）'!$A$4:$AO$154,MATCH(【入力】吸収量・排出量算定シート!$H240,'BEF（拡大係数）'!$A$4:$A$154,0),MATCH($G240,'BEF（拡大係数）'!$A$4:$AO$4,0)),0)</f>
        <v>0</v>
      </c>
      <c r="AT240" s="2">
        <f>IFERROR(INDEX('BEF（拡大係数）'!$A$4:$AO$154,MATCH(【入力】吸収量・排出量算定シート!$H240,'BEF（拡大係数）'!$A$4:$A$154,0),MATCH($G240,'BEF（拡大係数）'!$A$4:$AO$4,0)),0)</f>
        <v>0</v>
      </c>
      <c r="AU240" s="2">
        <f>IFERROR(VLOOKUP($G240,パラメータ_オリジナル!$B$6:$G$45,4,FALSE),0)</f>
        <v>0</v>
      </c>
      <c r="AV240" s="2">
        <f>IFERROR(VLOOKUP($G240,パラメータ_オリジナル!$B$6:$G$45,5,FALSE),0)</f>
        <v>0</v>
      </c>
      <c r="AW240" s="2">
        <f>IFERROR(VLOOKUP($G240,パラメータ_オリジナル!$B$6:$G$45,6,FALSE),0)</f>
        <v>0</v>
      </c>
      <c r="AX240" s="125">
        <f t="shared" si="386"/>
        <v>0</v>
      </c>
      <c r="AY240" s="125">
        <f t="shared" si="387"/>
        <v>0</v>
      </c>
      <c r="AZ240" s="125">
        <f t="shared" si="388"/>
        <v>0</v>
      </c>
      <c r="BA240" s="125">
        <f t="shared" si="389"/>
        <v>0</v>
      </c>
      <c r="BB240" s="125">
        <f t="shared" si="390"/>
        <v>0</v>
      </c>
      <c r="BC240" s="125">
        <f t="shared" si="391"/>
        <v>0</v>
      </c>
      <c r="BD240" s="125">
        <f t="shared" si="392"/>
        <v>0</v>
      </c>
      <c r="BE240" s="125">
        <f t="shared" si="393"/>
        <v>0</v>
      </c>
      <c r="BF240" s="125">
        <f t="shared" si="394"/>
        <v>0</v>
      </c>
      <c r="BG240" s="125">
        <f t="shared" si="395"/>
        <v>0</v>
      </c>
      <c r="BH240" s="125">
        <f t="shared" si="396"/>
        <v>0</v>
      </c>
      <c r="BI240" s="125">
        <f t="shared" si="397"/>
        <v>0</v>
      </c>
      <c r="BJ240" s="125">
        <f t="shared" si="398"/>
        <v>0</v>
      </c>
      <c r="BK240" s="125">
        <f t="shared" si="399"/>
        <v>0</v>
      </c>
      <c r="BL240" s="125">
        <f t="shared" si="400"/>
        <v>0</v>
      </c>
      <c r="BM240" s="125">
        <f t="shared" si="401"/>
        <v>0</v>
      </c>
      <c r="BN240" s="125">
        <f t="shared" si="402"/>
        <v>0</v>
      </c>
      <c r="BO240" s="125">
        <f t="shared" si="403"/>
        <v>0</v>
      </c>
      <c r="BP240" s="125">
        <f t="shared" si="404"/>
        <v>0</v>
      </c>
      <c r="BQ240" s="125">
        <f t="shared" si="405"/>
        <v>0</v>
      </c>
      <c r="BR240" s="125">
        <f t="shared" si="406"/>
        <v>0</v>
      </c>
      <c r="BS240" s="125">
        <f t="shared" si="407"/>
        <v>0</v>
      </c>
      <c r="BT240" s="125">
        <f t="shared" si="408"/>
        <v>0</v>
      </c>
      <c r="BU240" s="125">
        <f t="shared" si="409"/>
        <v>0</v>
      </c>
      <c r="BV240" s="125">
        <f t="shared" si="410"/>
        <v>0</v>
      </c>
      <c r="BW240" s="125">
        <f t="shared" si="411"/>
        <v>0</v>
      </c>
      <c r="BX240" s="125">
        <f t="shared" si="412"/>
        <v>0</v>
      </c>
      <c r="BY240" s="125">
        <f t="shared" si="413"/>
        <v>0</v>
      </c>
      <c r="BZ240" s="125">
        <f t="shared" si="414"/>
        <v>0</v>
      </c>
      <c r="CA240" s="125">
        <f t="shared" si="415"/>
        <v>0</v>
      </c>
      <c r="CB240" s="125">
        <f t="shared" si="416"/>
        <v>0</v>
      </c>
      <c r="CC240" s="125">
        <f t="shared" si="417"/>
        <v>0</v>
      </c>
      <c r="CD240" s="125">
        <f t="shared" si="418"/>
        <v>0</v>
      </c>
      <c r="CE240" s="125">
        <f t="shared" si="419"/>
        <v>0</v>
      </c>
      <c r="CF240" s="2">
        <f>IFERROR(IF($F240="地位Ⅰ",INDEX(幹材積成長量!$I$7:$K$148,MATCH((【入力】吸収量・排出量算定シート!$H240+(【入力】吸収量・排出量算定シート!CF$17-【入力】吸収量・排出量算定シート!$CF$17)),幹材積成長量!$I$7:$I$148,0),MATCH(【入力】吸収量・排出量算定シート!$G240,幹材積成長量!$I$7:$K$7,0)),IF($F240="地位Ⅲ",INDEX(幹材積成長量!$O$7:$Q$148,MATCH((【入力】吸収量・排出量算定シート!$H240+(【入力】吸収量・排出量算定シート!CF$17-【入力】吸収量・排出量算定シート!$CF$17)),幹材積成長量!$O$7:$O$148,0),MATCH(【入力】吸収量・排出量算定シート!$G240,幹材積成長量!$O$7:$Q$7,0)),INDEX(幹材積成長量!$L$7:$N$148,MATCH((【入力】吸収量・排出量算定シート!$H240+(【入力】吸収量・排出量算定シート!CF$17-【入力】吸収量・排出量算定シート!$CF$17)),幹材積成長量!$L$7:$L$148,0),MATCH(【入力】吸収量・排出量算定シート!$G240,幹材積成長量!$L$7:$N$7,0)))),0)</f>
        <v>0</v>
      </c>
      <c r="CG240" s="2">
        <f>IFERROR(IF($F240="地位Ⅰ",INDEX(幹材積成長量!$I$7:$K$148,MATCH((【入力】吸収量・排出量算定シート!$H240+(【入力】吸収量・排出量算定シート!CG$17-【入力】吸収量・排出量算定シート!$CF$17)),幹材積成長量!$I$7:$I$148,0),MATCH(【入力】吸収量・排出量算定シート!$G240,幹材積成長量!$I$7:$K$7,0)),IF($F240="地位Ⅲ",INDEX(幹材積成長量!$O$7:$Q$148,MATCH((【入力】吸収量・排出量算定シート!$H240+(【入力】吸収量・排出量算定シート!CG$17-【入力】吸収量・排出量算定シート!$CF$17)),幹材積成長量!$O$7:$O$148,0),MATCH(【入力】吸収量・排出量算定シート!$G240,幹材積成長量!$O$7:$Q$7,0)),INDEX(幹材積成長量!$L$7:$N$148,MATCH((【入力】吸収量・排出量算定シート!$H240+(【入力】吸収量・排出量算定シート!CG$17-【入力】吸収量・排出量算定シート!$CF$17)),幹材積成長量!$L$7:$L$148,0),MATCH(【入力】吸収量・排出量算定シート!$G240,幹材積成長量!$L$7:$N$7,0)))),0)</f>
        <v>0</v>
      </c>
      <c r="CH240" s="2">
        <f>IFERROR(IF($F240="地位Ⅰ",INDEX(幹材積成長量!$I$7:$K$148,MATCH((【入力】吸収量・排出量算定シート!$H240+(【入力】吸収量・排出量算定シート!CH$17-【入力】吸収量・排出量算定シート!$CF$17)),幹材積成長量!$I$7:$I$148,0),MATCH(【入力】吸収量・排出量算定シート!$G240,幹材積成長量!$I$7:$K$7,0)),IF($F240="地位Ⅲ",INDEX(幹材積成長量!$O$7:$Q$148,MATCH((【入力】吸収量・排出量算定シート!$H240+(【入力】吸収量・排出量算定シート!CH$17-【入力】吸収量・排出量算定シート!$CF$17)),幹材積成長量!$O$7:$O$148,0),MATCH(【入力】吸収量・排出量算定シート!$G240,幹材積成長量!$O$7:$Q$7,0)),INDEX(幹材積成長量!$L$7:$N$148,MATCH((【入力】吸収量・排出量算定シート!$H240+(【入力】吸収量・排出量算定シート!CH$17-【入力】吸収量・排出量算定シート!$CF$17)),幹材積成長量!$L$7:$L$148,0),MATCH(【入力】吸収量・排出量算定シート!$G240,幹材積成長量!$L$7:$N$7,0)))),0)</f>
        <v>0</v>
      </c>
      <c r="CI240" s="2">
        <f>IFERROR(IF($F240="地位Ⅰ",INDEX(幹材積成長量!$I$7:$K$148,MATCH((【入力】吸収量・排出量算定シート!$H240+(【入力】吸収量・排出量算定シート!CI$17-【入力】吸収量・排出量算定シート!$CF$17)),幹材積成長量!$I$7:$I$148,0),MATCH(【入力】吸収量・排出量算定シート!$G240,幹材積成長量!$I$7:$K$7,0)),IF($F240="地位Ⅲ",INDEX(幹材積成長量!$O$7:$Q$148,MATCH((【入力】吸収量・排出量算定シート!$H240+(【入力】吸収量・排出量算定シート!CI$17-【入力】吸収量・排出量算定シート!$CF$17)),幹材積成長量!$O$7:$O$148,0),MATCH(【入力】吸収量・排出量算定シート!$G240,幹材積成長量!$O$7:$Q$7,0)),INDEX(幹材積成長量!$L$7:$N$148,MATCH((【入力】吸収量・排出量算定シート!$H240+(【入力】吸収量・排出量算定シート!CI$17-【入力】吸収量・排出量算定シート!$CF$17)),幹材積成長量!$L$7:$L$148,0),MATCH(【入力】吸収量・排出量算定シート!$G240,幹材積成長量!$L$7:$N$7,0)))),0)</f>
        <v>0</v>
      </c>
      <c r="CJ240" s="2">
        <f>IFERROR(IF($F240="地位Ⅰ",INDEX(幹材積成長量!$I$7:$K$148,MATCH((【入力】吸収量・排出量算定シート!$H240+(【入力】吸収量・排出量算定シート!CJ$17-【入力】吸収量・排出量算定シート!$CF$17)),幹材積成長量!$I$7:$I$148,0),MATCH(【入力】吸収量・排出量算定シート!$G240,幹材積成長量!$I$7:$K$7,0)),IF($F240="地位Ⅲ",INDEX(幹材積成長量!$O$7:$Q$148,MATCH((【入力】吸収量・排出量算定シート!$H240+(【入力】吸収量・排出量算定シート!CJ$17-【入力】吸収量・排出量算定シート!$CF$17)),幹材積成長量!$O$7:$O$148,0),MATCH(【入力】吸収量・排出量算定シート!$G240,幹材積成長量!$O$7:$Q$7,0)),INDEX(幹材積成長量!$L$7:$N$148,MATCH((【入力】吸収量・排出量算定シート!$H240+(【入力】吸収量・排出量算定シート!CJ$17-【入力】吸収量・排出量算定シート!$CF$17)),幹材積成長量!$L$7:$L$148,0),MATCH(【入力】吸収量・排出量算定シート!$G240,幹材積成長量!$L$7:$N$7,0)))),0)</f>
        <v>0</v>
      </c>
      <c r="CK240" s="2">
        <f>IFERROR(IF($F240="地位Ⅰ",INDEX(幹材積成長量!$I$7:$K$148,MATCH((【入力】吸収量・排出量算定シート!$H240+(【入力】吸収量・排出量算定シート!CK$17-【入力】吸収量・排出量算定シート!$CF$17)),幹材積成長量!$I$7:$I$148,0),MATCH(【入力】吸収量・排出量算定シート!$G240,幹材積成長量!$I$7:$K$7,0)),IF($F240="地位Ⅲ",INDEX(幹材積成長量!$O$7:$Q$148,MATCH((【入力】吸収量・排出量算定シート!$H240+(【入力】吸収量・排出量算定シート!CK$17-【入力】吸収量・排出量算定シート!$CF$17)),幹材積成長量!$O$7:$O$148,0),MATCH(【入力】吸収量・排出量算定シート!$G240,幹材積成長量!$O$7:$Q$7,0)),INDEX(幹材積成長量!$L$7:$N$148,MATCH((【入力】吸収量・排出量算定シート!$H240+(【入力】吸収量・排出量算定シート!CK$17-【入力】吸収量・排出量算定シート!$CF$17)),幹材積成長量!$L$7:$L$148,0),MATCH(【入力】吸収量・排出量算定シート!$G240,幹材積成長量!$L$7:$N$7,0)))),0)</f>
        <v>0</v>
      </c>
      <c r="CL240" s="2">
        <f>IFERROR(IF($F240="地位Ⅰ",INDEX(幹材積成長量!$I$7:$K$148,MATCH((【入力】吸収量・排出量算定シート!$H240+(【入力】吸収量・排出量算定シート!CL$17-【入力】吸収量・排出量算定シート!$CF$17)),幹材積成長量!$I$7:$I$148,0),MATCH(【入力】吸収量・排出量算定シート!$G240,幹材積成長量!$I$7:$K$7,0)),IF($F240="地位Ⅲ",INDEX(幹材積成長量!$O$7:$Q$148,MATCH((【入力】吸収量・排出量算定シート!$H240+(【入力】吸収量・排出量算定シート!CL$17-【入力】吸収量・排出量算定シート!$CF$17)),幹材積成長量!$O$7:$O$148,0),MATCH(【入力】吸収量・排出量算定シート!$G240,幹材積成長量!$O$7:$Q$7,0)),INDEX(幹材積成長量!$L$7:$N$148,MATCH((【入力】吸収量・排出量算定シート!$H240+(【入力】吸収量・排出量算定シート!CL$17-【入力】吸収量・排出量算定シート!$CF$17)),幹材積成長量!$L$7:$L$148,0),MATCH(【入力】吸収量・排出量算定シート!$G240,幹材積成長量!$L$7:$N$7,0)))),0)</f>
        <v>0</v>
      </c>
      <c r="CM240" s="2">
        <f>IFERROR(IF($F240="地位Ⅰ",INDEX(幹材積成長量!$I$7:$K$148,MATCH((【入力】吸収量・排出量算定シート!$H240+(【入力】吸収量・排出量算定シート!CM$17-【入力】吸収量・排出量算定シート!$CF$17)),幹材積成長量!$I$7:$I$148,0),MATCH(【入力】吸収量・排出量算定シート!$G240,幹材積成長量!$I$7:$K$7,0)),IF($F240="地位Ⅲ",INDEX(幹材積成長量!$O$7:$Q$148,MATCH((【入力】吸収量・排出量算定シート!$H240+(【入力】吸収量・排出量算定シート!CM$17-【入力】吸収量・排出量算定シート!$CF$17)),幹材積成長量!$O$7:$O$148,0),MATCH(【入力】吸収量・排出量算定シート!$G240,幹材積成長量!$O$7:$Q$7,0)),INDEX(幹材積成長量!$L$7:$N$148,MATCH((【入力】吸収量・排出量算定シート!$H240+(【入力】吸収量・排出量算定シート!CM$17-【入力】吸収量・排出量算定シート!$CF$17)),幹材積成長量!$L$7:$L$148,0),MATCH(【入力】吸収量・排出量算定シート!$G240,幹材積成長量!$L$7:$N$7,0)))),0)</f>
        <v>0</v>
      </c>
      <c r="CN240" s="2">
        <f>IFERROR(IF($F240="地位Ⅰ",INDEX(幹材積成長量!$I$7:$K$148,MATCH((【入力】吸収量・排出量算定シート!$H240+(【入力】吸収量・排出量算定シート!CN$17-【入力】吸収量・排出量算定シート!$CF$17)),幹材積成長量!$I$7:$I$148,0),MATCH(【入力】吸収量・排出量算定シート!$G240,幹材積成長量!$I$7:$K$7,0)),IF($F240="地位Ⅲ",INDEX(幹材積成長量!$O$7:$Q$148,MATCH((【入力】吸収量・排出量算定シート!$H240+(【入力】吸収量・排出量算定シート!CN$17-【入力】吸収量・排出量算定シート!$CF$17)),幹材積成長量!$O$7:$O$148,0),MATCH(【入力】吸収量・排出量算定シート!$G240,幹材積成長量!$O$7:$Q$7,0)),INDEX(幹材積成長量!$L$7:$N$148,MATCH((【入力】吸収量・排出量算定シート!$H240+(【入力】吸収量・排出量算定シート!CN$17-【入力】吸収量・排出量算定シート!$CF$17)),幹材積成長量!$L$7:$L$148,0),MATCH(【入力】吸収量・排出量算定シート!$G240,幹材積成長量!$L$7:$N$7,0)))),0)</f>
        <v>0</v>
      </c>
      <c r="CO240" s="2">
        <f>IFERROR(IF($F240="地位Ⅰ",INDEX(幹材積成長量!$I$7:$K$148,MATCH((【入力】吸収量・排出量算定シート!$H240+(【入力】吸収量・排出量算定シート!CO$17-【入力】吸収量・排出量算定シート!$CF$17)),幹材積成長量!$I$7:$I$148,0),MATCH(【入力】吸収量・排出量算定シート!$G240,幹材積成長量!$I$7:$K$7,0)),IF($F240="地位Ⅲ",INDEX(幹材積成長量!$O$7:$Q$148,MATCH((【入力】吸収量・排出量算定シート!$H240+(【入力】吸収量・排出量算定シート!CO$17-【入力】吸収量・排出量算定シート!$CF$17)),幹材積成長量!$O$7:$O$148,0),MATCH(【入力】吸収量・排出量算定シート!$G240,幹材積成長量!$O$7:$Q$7,0)),INDEX(幹材積成長量!$L$7:$N$148,MATCH((【入力】吸収量・排出量算定シート!$H240+(【入力】吸収量・排出量算定シート!CO$17-【入力】吸収量・排出量算定シート!$CF$17)),幹材積成長量!$L$7:$L$148,0),MATCH(【入力】吸収量・排出量算定シート!$G240,幹材積成長量!$L$7:$N$7,0)))),0)</f>
        <v>0</v>
      </c>
      <c r="CP240" s="2">
        <f>IFERROR(IF($F240="地位Ⅰ",INDEX(幹材積成長量!$I$7:$K$148,MATCH((【入力】吸収量・排出量算定シート!$H240+(【入力】吸収量・排出量算定シート!CP$17-【入力】吸収量・排出量算定シート!$CF$17)),幹材積成長量!$I$7:$I$148,0),MATCH(【入力】吸収量・排出量算定シート!$G240,幹材積成長量!$I$7:$K$7,0)),IF($F240="地位Ⅲ",INDEX(幹材積成長量!$O$7:$Q$148,MATCH((【入力】吸収量・排出量算定シート!$H240+(【入力】吸収量・排出量算定シート!CP$17-【入力】吸収量・排出量算定シート!$CF$17)),幹材積成長量!$O$7:$O$148,0),MATCH(【入力】吸収量・排出量算定シート!$G240,幹材積成長量!$O$7:$Q$7,0)),INDEX(幹材積成長量!$L$7:$N$148,MATCH((【入力】吸収量・排出量算定シート!$H240+(【入力】吸収量・排出量算定シート!CP$17-【入力】吸収量・排出量算定シート!$CF$17)),幹材積成長量!$L$7:$L$148,0),MATCH(【入力】吸収量・排出量算定シート!$G240,幹材積成長量!$L$7:$N$7,0)))),0)</f>
        <v>0</v>
      </c>
      <c r="CQ240" s="2">
        <f>IFERROR(IF($F240="地位Ⅰ",INDEX(幹材積成長量!$I$7:$K$148,MATCH((【入力】吸収量・排出量算定シート!$H240+(【入力】吸収量・排出量算定シート!CQ$17-【入力】吸収量・排出量算定シート!$CF$17)),幹材積成長量!$I$7:$I$148,0),MATCH(【入力】吸収量・排出量算定シート!$G240,幹材積成長量!$I$7:$K$7,0)),IF($F240="地位Ⅲ",INDEX(幹材積成長量!$O$7:$Q$148,MATCH((【入力】吸収量・排出量算定シート!$H240+(【入力】吸収量・排出量算定シート!CQ$17-【入力】吸収量・排出量算定シート!$CF$17)),幹材積成長量!$O$7:$O$148,0),MATCH(【入力】吸収量・排出量算定シート!$G240,幹材積成長量!$O$7:$Q$7,0)),INDEX(幹材積成長量!$L$7:$N$148,MATCH((【入力】吸収量・排出量算定シート!$H240+(【入力】吸収量・排出量算定シート!CQ$17-【入力】吸収量・排出量算定シート!$CF$17)),幹材積成長量!$L$7:$L$148,0),MATCH(【入力】吸収量・排出量算定シート!$G240,幹材積成長量!$L$7:$N$7,0)))),0)</f>
        <v>0</v>
      </c>
      <c r="CR240" s="2">
        <f>IFERROR(IF($F240="地位Ⅰ",INDEX(幹材積成長量!$I$7:$K$148,MATCH((【入力】吸収量・排出量算定シート!$H240+(【入力】吸収量・排出量算定シート!CR$17-【入力】吸収量・排出量算定シート!$CF$17)),幹材積成長量!$I$7:$I$148,0),MATCH(【入力】吸収量・排出量算定シート!$G240,幹材積成長量!$I$7:$K$7,0)),IF($F240="地位Ⅲ",INDEX(幹材積成長量!$O$7:$Q$148,MATCH((【入力】吸収量・排出量算定シート!$H240+(【入力】吸収量・排出量算定シート!CR$17-【入力】吸収量・排出量算定シート!$CF$17)),幹材積成長量!$O$7:$O$148,0),MATCH(【入力】吸収量・排出量算定シート!$G240,幹材積成長量!$O$7:$Q$7,0)),INDEX(幹材積成長量!$L$7:$N$148,MATCH((【入力】吸収量・排出量算定シート!$H240+(【入力】吸収量・排出量算定シート!CR$17-【入力】吸収量・排出量算定シート!$CF$17)),幹材積成長量!$L$7:$L$148,0),MATCH(【入力】吸収量・排出量算定シート!$G240,幹材積成長量!$L$7:$N$7,0)))),0)</f>
        <v>0</v>
      </c>
      <c r="CS240" s="2">
        <f>IFERROR(IF($F240="地位Ⅰ",INDEX(幹材積成長量!$I$7:$K$148,MATCH((【入力】吸収量・排出量算定シート!$H240+(【入力】吸収量・排出量算定シート!CS$17-【入力】吸収量・排出量算定シート!$CF$17)),幹材積成長量!$I$7:$I$148,0),MATCH(【入力】吸収量・排出量算定シート!$G240,幹材積成長量!$I$7:$K$7,0)),IF($F240="地位Ⅲ",INDEX(幹材積成長量!$O$7:$Q$148,MATCH((【入力】吸収量・排出量算定シート!$H240+(【入力】吸収量・排出量算定シート!CS$17-【入力】吸収量・排出量算定シート!$CF$17)),幹材積成長量!$O$7:$O$148,0),MATCH(【入力】吸収量・排出量算定シート!$G240,幹材積成長量!$O$7:$Q$7,0)),INDEX(幹材積成長量!$L$7:$N$148,MATCH((【入力】吸収量・排出量算定シート!$H240+(【入力】吸収量・排出量算定シート!CS$17-【入力】吸収量・排出量算定シート!$CF$17)),幹材積成長量!$L$7:$L$148,0),MATCH(【入力】吸収量・排出量算定シート!$G240,幹材積成長量!$L$7:$N$7,0)))),0)</f>
        <v>0</v>
      </c>
      <c r="CT240" s="2">
        <f>IFERROR(IF($F240="地位Ⅰ",INDEX(幹材積成長量!$I$7:$K$148,MATCH((【入力】吸収量・排出量算定シート!$H240+(【入力】吸収量・排出量算定シート!CT$17-【入力】吸収量・排出量算定シート!$CF$17)),幹材積成長量!$I$7:$I$148,0),MATCH(【入力】吸収量・排出量算定シート!$G240,幹材積成長量!$I$7:$K$7,0)),IF($F240="地位Ⅲ",INDEX(幹材積成長量!$O$7:$Q$148,MATCH((【入力】吸収量・排出量算定シート!$H240+(【入力】吸収量・排出量算定シート!CT$17-【入力】吸収量・排出量算定シート!$CF$17)),幹材積成長量!$O$7:$O$148,0),MATCH(【入力】吸収量・排出量算定シート!$G240,幹材積成長量!$O$7:$Q$7,0)),INDEX(幹材積成長量!$L$7:$N$148,MATCH((【入力】吸収量・排出量算定シート!$H240+(【入力】吸収量・排出量算定シート!CT$17-【入力】吸収量・排出量算定シート!$CF$17)),幹材積成長量!$L$7:$L$148,0),MATCH(【入力】吸収量・排出量算定シート!$G240,幹材積成長量!$L$7:$N$7,0)))),0)</f>
        <v>0</v>
      </c>
      <c r="CU240" s="2">
        <f>IFERROR(IF($F240="地位Ⅰ",INDEX(幹材積成長量!$I$7:$K$148,MATCH((【入力】吸収量・排出量算定シート!$H240+(【入力】吸収量・排出量算定シート!CU$17-【入力】吸収量・排出量算定シート!$CF$17)),幹材積成長量!$I$7:$I$148,0),MATCH(【入力】吸収量・排出量算定シート!$G240,幹材積成長量!$I$7:$K$7,0)),IF($F240="地位Ⅲ",INDEX(幹材積成長量!$O$7:$Q$148,MATCH((【入力】吸収量・排出量算定シート!$H240+(【入力】吸収量・排出量算定シート!CU$17-【入力】吸収量・排出量算定シート!$CF$17)),幹材積成長量!$O$7:$O$148,0),MATCH(【入力】吸収量・排出量算定シート!$G240,幹材積成長量!$O$7:$Q$7,0)),INDEX(幹材積成長量!$L$7:$N$148,MATCH((【入力】吸収量・排出量算定シート!$H240+(【入力】吸収量・排出量算定シート!CU$17-【入力】吸収量・排出量算定シート!$CF$17)),幹材積成長量!$L$7:$L$148,0),MATCH(【入力】吸収量・排出量算定シート!$G240,幹材積成長量!$L$7:$N$7,0)))),0)</f>
        <v>0</v>
      </c>
      <c r="CV240" s="2">
        <f>IFERROR(IF($F240="地位Ⅰ",INDEX(幹材積成長量!$I$7:$K$148,MATCH((【入力】吸収量・排出量算定シート!$H240+(【入力】吸収量・排出量算定シート!CV$17-【入力】吸収量・排出量算定シート!$CF$17)),幹材積成長量!$I$7:$I$148,0),MATCH(【入力】吸収量・排出量算定シート!$G240,幹材積成長量!$I$7:$K$7,0)),IF($F240="地位Ⅲ",INDEX(幹材積成長量!$O$7:$Q$148,MATCH((【入力】吸収量・排出量算定シート!$H240+(【入力】吸収量・排出量算定シート!CV$17-【入力】吸収量・排出量算定シート!$CF$17)),幹材積成長量!$O$7:$O$148,0),MATCH(【入力】吸収量・排出量算定シート!$G240,幹材積成長量!$O$7:$Q$7,0)),INDEX(幹材積成長量!$L$7:$N$148,MATCH((【入力】吸収量・排出量算定シート!$H240+(【入力】吸収量・排出量算定シート!CV$17-【入力】吸収量・排出量算定シート!$CF$17)),幹材積成長量!$L$7:$L$148,0),MATCH(【入力】吸収量・排出量算定シート!$G240,幹材積成長量!$L$7:$N$7,0)))),0)</f>
        <v>0</v>
      </c>
      <c r="CW240" s="2">
        <f t="shared" si="420"/>
        <v>0</v>
      </c>
      <c r="CX240" s="2">
        <f t="shared" si="421"/>
        <v>0</v>
      </c>
      <c r="CY240" s="2">
        <f t="shared" si="422"/>
        <v>0</v>
      </c>
      <c r="CZ240" s="2">
        <f t="shared" si="423"/>
        <v>0</v>
      </c>
      <c r="DA240" s="2">
        <f t="shared" si="424"/>
        <v>0</v>
      </c>
      <c r="DB240" s="2">
        <f t="shared" si="425"/>
        <v>0</v>
      </c>
      <c r="DC240" s="2">
        <f t="shared" si="426"/>
        <v>0</v>
      </c>
      <c r="DD240" s="2">
        <f t="shared" si="427"/>
        <v>0</v>
      </c>
      <c r="DE240" s="2">
        <f t="shared" si="428"/>
        <v>0</v>
      </c>
      <c r="DF240" s="2">
        <f t="shared" si="429"/>
        <v>0</v>
      </c>
      <c r="DG240" s="2">
        <f t="shared" si="430"/>
        <v>0</v>
      </c>
      <c r="DH240" s="2">
        <f t="shared" si="431"/>
        <v>0</v>
      </c>
      <c r="DI240" s="2">
        <f t="shared" si="432"/>
        <v>0</v>
      </c>
      <c r="DJ240" s="2">
        <f t="shared" si="433"/>
        <v>0</v>
      </c>
      <c r="DK240" s="2">
        <f t="shared" si="434"/>
        <v>0</v>
      </c>
      <c r="DL240" s="2">
        <f t="shared" si="435"/>
        <v>0</v>
      </c>
      <c r="DM240" s="2">
        <f t="shared" si="436"/>
        <v>0</v>
      </c>
      <c r="DN240" s="187">
        <f>IFERROR(IF($F240="地位Ⅰ",INDEX(幹材積成長量!$AE$7:$AG$14,8,MATCH(【入力】吸収量・排出量算定シート!$G240,幹材積成長量!$AE$7:$AG$7,0)),IF($F240="地位Ⅲ",INDEX(幹材積成長量!$AK$7:$AM$14,8,MATCH(【入力】吸収量・排出量算定シート!$G240,幹材積成長量!$AK$7:$AM$7,0)),INDEX(幹材積成長量!$AH$7:$AJ$14,8,MATCH(【入力】吸収量・排出量算定シート!$G240,幹材積成長量!$AH$7:$AJ$7,0)))),0)</f>
        <v>0</v>
      </c>
      <c r="DO240" s="187">
        <f>IFERROR(IF($F240="地位Ⅰ",INDEX(幹材積成長量!$AE$7:$AG$14,8,MATCH(【入力】吸収量・排出量算定シート!$G240,幹材積成長量!$AE$7:$AG$7,0)),IF($F240="地位Ⅲ",INDEX(幹材積成長量!$AK$7:$AM$14,8,MATCH(【入力】吸収量・排出量算定シート!$G240,幹材積成長量!$AK$7:$AM$7,0)),INDEX(幹材積成長量!$AH$7:$AJ$14,8,MATCH(【入力】吸収量・排出量算定シート!$G240,幹材積成長量!$AH$7:$AJ$7,0)))),0)</f>
        <v>0</v>
      </c>
      <c r="DP240" s="187">
        <f>IFERROR(IF($F240="地位Ⅰ",INDEX(幹材積成長量!$AE$7:$AG$14,8,MATCH(【入力】吸収量・排出量算定シート!$G240,幹材積成長量!$AE$7:$AG$7,0)),IF($F240="地位Ⅲ",INDEX(幹材積成長量!$AK$7:$AM$14,8,MATCH(【入力】吸収量・排出量算定シート!$G240,幹材積成長量!$AK$7:$AM$7,0)),INDEX(幹材積成長量!$AH$7:$AJ$14,8,MATCH(【入力】吸収量・排出量算定シート!$G240,幹材積成長量!$AH$7:$AJ$7,0)))),0)</f>
        <v>0</v>
      </c>
      <c r="DQ240" s="187">
        <f>IFERROR(IF($F240="地位Ⅰ",INDEX(幹材積成長量!$AE$7:$AG$14,8,MATCH(【入力】吸収量・排出量算定シート!$G240,幹材積成長量!$AE$7:$AG$7,0)),IF($F240="地位Ⅲ",INDEX(幹材積成長量!$AK$7:$AM$14,8,MATCH(【入力】吸収量・排出量算定シート!$G240,幹材積成長量!$AK$7:$AM$7,0)),INDEX(幹材積成長量!$AH$7:$AJ$14,8,MATCH(【入力】吸収量・排出量算定シート!$G240,幹材積成長量!$AH$7:$AJ$7,0)))),0)</f>
        <v>0</v>
      </c>
      <c r="DR240" s="187">
        <f>IFERROR(IF($F240="地位Ⅰ",INDEX(幹材積成長量!$AE$7:$AG$14,8,MATCH(【入力】吸収量・排出量算定シート!$G240,幹材積成長量!$AE$7:$AG$7,0)),IF($F240="地位Ⅲ",INDEX(幹材積成長量!$AK$7:$AM$14,8,MATCH(【入力】吸収量・排出量算定シート!$G240,幹材積成長量!$AK$7:$AM$7,0)),INDEX(幹材積成長量!$AH$7:$AJ$14,8,MATCH(【入力】吸収量・排出量算定シート!$G240,幹材積成長量!$AH$7:$AJ$7,0)))),0)</f>
        <v>0</v>
      </c>
      <c r="DS240" s="187">
        <f>IFERROR(IF($F240="地位Ⅰ",INDEX(幹材積成長量!$AE$7:$AG$14,8,MATCH(【入力】吸収量・排出量算定シート!$G240,幹材積成長量!$AE$7:$AG$7,0)),IF($F240="地位Ⅲ",INDEX(幹材積成長量!$AK$7:$AM$14,8,MATCH(【入力】吸収量・排出量算定シート!$G240,幹材積成長量!$AK$7:$AM$7,0)),INDEX(幹材積成長量!$AH$7:$AJ$14,8,MATCH(【入力】吸収量・排出量算定シート!$G240,幹材積成長量!$AH$7:$AJ$7,0)))),0)</f>
        <v>0</v>
      </c>
      <c r="DT240" s="187">
        <f>IFERROR(IF($F240="地位Ⅰ",INDEX(幹材積成長量!$AE$7:$AG$14,8,MATCH(【入力】吸収量・排出量算定シート!$G240,幹材積成長量!$AE$7:$AG$7,0)),IF($F240="地位Ⅲ",INDEX(幹材積成長量!$AK$7:$AM$14,8,MATCH(【入力】吸収量・排出量算定シート!$G240,幹材積成長量!$AK$7:$AM$7,0)),INDEX(幹材積成長量!$AH$7:$AJ$14,8,MATCH(【入力】吸収量・排出量算定シート!$G240,幹材積成長量!$AH$7:$AJ$7,0)))),0)</f>
        <v>0</v>
      </c>
      <c r="DU240" s="187">
        <f>IFERROR(IF($F240="地位Ⅰ",INDEX(幹材積成長量!$AE$7:$AG$14,8,MATCH(【入力】吸収量・排出量算定シート!$G240,幹材積成長量!$AE$7:$AG$7,0)),IF($F240="地位Ⅲ",INDEX(幹材積成長量!$AK$7:$AM$14,8,MATCH(【入力】吸収量・排出量算定シート!$G240,幹材積成長量!$AK$7:$AM$7,0)),INDEX(幹材積成長量!$AH$7:$AJ$14,8,MATCH(【入力】吸収量・排出量算定シート!$G240,幹材積成長量!$AH$7:$AJ$7,0)))),0)</f>
        <v>0</v>
      </c>
      <c r="DV240" s="187">
        <f>IFERROR(IF($F240="地位Ⅰ",INDEX(幹材積成長量!$AE$7:$AG$14,8,MATCH(【入力】吸収量・排出量算定シート!$G240,幹材積成長量!$AE$7:$AG$7,0)),IF($F240="地位Ⅲ",INDEX(幹材積成長量!$AK$7:$AM$14,8,MATCH(【入力】吸収量・排出量算定シート!$G240,幹材積成長量!$AK$7:$AM$7,0)),INDEX(幹材積成長量!$AH$7:$AJ$14,8,MATCH(【入力】吸収量・排出量算定シート!$G240,幹材積成長量!$AH$7:$AJ$7,0)))),0)</f>
        <v>0</v>
      </c>
      <c r="DW240" s="187">
        <f>IFERROR(IF($F240="地位Ⅰ",INDEX(幹材積成長量!$AE$7:$AG$14,8,MATCH(【入力】吸収量・排出量算定シート!$G240,幹材積成長量!$AE$7:$AG$7,0)),IF($F240="地位Ⅲ",INDEX(幹材積成長量!$AK$7:$AM$14,8,MATCH(【入力】吸収量・排出量算定シート!$G240,幹材積成長量!$AK$7:$AM$7,0)),INDEX(幹材積成長量!$AH$7:$AJ$14,8,MATCH(【入力】吸収量・排出量算定シート!$G240,幹材積成長量!$AH$7:$AJ$7,0)))),0)</f>
        <v>0</v>
      </c>
      <c r="DX240" s="187">
        <f>IFERROR(IF($F240="地位Ⅰ",INDEX(幹材積成長量!$AE$7:$AG$14,8,MATCH(【入力】吸収量・排出量算定シート!$G240,幹材積成長量!$AE$7:$AG$7,0)),IF($F240="地位Ⅲ",INDEX(幹材積成長量!$AK$7:$AM$14,8,MATCH(【入力】吸収量・排出量算定シート!$G240,幹材積成長量!$AK$7:$AM$7,0)),INDEX(幹材積成長量!$AH$7:$AJ$14,8,MATCH(【入力】吸収量・排出量算定シート!$G240,幹材積成長量!$AH$7:$AJ$7,0)))),0)</f>
        <v>0</v>
      </c>
      <c r="DY240" s="187">
        <f>IFERROR(IF($F240="地位Ⅰ",INDEX(幹材積成長量!$AE$7:$AG$14,8,MATCH(【入力】吸収量・排出量算定シート!$G240,幹材積成長量!$AE$7:$AG$7,0)),IF($F240="地位Ⅲ",INDEX(幹材積成長量!$AK$7:$AM$14,8,MATCH(【入力】吸収量・排出量算定シート!$G240,幹材積成長量!$AK$7:$AM$7,0)),INDEX(幹材積成長量!$AH$7:$AJ$14,8,MATCH(【入力】吸収量・排出量算定シート!$G240,幹材積成長量!$AH$7:$AJ$7,0)))),0)</f>
        <v>0</v>
      </c>
      <c r="DZ240" s="187">
        <f>IFERROR(IF($F240="地位Ⅰ",INDEX(幹材積成長量!$AE$7:$AG$14,8,MATCH(【入力】吸収量・排出量算定シート!$G240,幹材積成長量!$AE$7:$AG$7,0)),IF($F240="地位Ⅲ",INDEX(幹材積成長量!$AK$7:$AM$14,8,MATCH(【入力】吸収量・排出量算定シート!$G240,幹材積成長量!$AK$7:$AM$7,0)),INDEX(幹材積成長量!$AH$7:$AJ$14,8,MATCH(【入力】吸収量・排出量算定シート!$G240,幹材積成長量!$AH$7:$AJ$7,0)))),0)</f>
        <v>0</v>
      </c>
      <c r="EA240" s="187">
        <f>IFERROR(IF($F240="地位Ⅰ",INDEX(幹材積成長量!$AE$7:$AG$14,8,MATCH(【入力】吸収量・排出量算定シート!$G240,幹材積成長量!$AE$7:$AG$7,0)),IF($F240="地位Ⅲ",INDEX(幹材積成長量!$AK$7:$AM$14,8,MATCH(【入力】吸収量・排出量算定シート!$G240,幹材積成長量!$AK$7:$AM$7,0)),INDEX(幹材積成長量!$AH$7:$AJ$14,8,MATCH(【入力】吸収量・排出量算定シート!$G240,幹材積成長量!$AH$7:$AJ$7,0)))),0)</f>
        <v>0</v>
      </c>
      <c r="EB240" s="187">
        <f>IFERROR(IF($F240="地位Ⅰ",INDEX(幹材積成長量!$AE$7:$AG$14,8,MATCH(【入力】吸収量・排出量算定シート!$G240,幹材積成長量!$AE$7:$AG$7,0)),IF($F240="地位Ⅲ",INDEX(幹材積成長量!$AK$7:$AM$14,8,MATCH(【入力】吸収量・排出量算定シート!$G240,幹材積成長量!$AK$7:$AM$7,0)),INDEX(幹材積成長量!$AH$7:$AJ$14,8,MATCH(【入力】吸収量・排出量算定シート!$G240,幹材積成長量!$AH$7:$AJ$7,0)))),0)</f>
        <v>0</v>
      </c>
      <c r="EC240" s="187">
        <f>IFERROR(IF($F240="地位Ⅰ",INDEX(幹材積成長量!$AE$7:$AG$14,8,MATCH(【入力】吸収量・排出量算定シート!$G240,幹材積成長量!$AE$7:$AG$7,0)),IF($F240="地位Ⅲ",INDEX(幹材積成長量!$AK$7:$AM$14,8,MATCH(【入力】吸収量・排出量算定シート!$G240,幹材積成長量!$AK$7:$AM$7,0)),INDEX(幹材積成長量!$AH$7:$AJ$14,8,MATCH(【入力】吸収量・排出量算定シート!$G240,幹材積成長量!$AH$7:$AJ$7,0)))),0)</f>
        <v>0</v>
      </c>
      <c r="ED240" s="186">
        <f t="shared" si="437"/>
        <v>0</v>
      </c>
      <c r="EE240" s="186">
        <f t="shared" si="438"/>
        <v>0</v>
      </c>
      <c r="EF240" s="186">
        <f t="shared" si="439"/>
        <v>0</v>
      </c>
      <c r="EG240" s="186">
        <f t="shared" si="440"/>
        <v>0</v>
      </c>
      <c r="EH240" s="186">
        <f t="shared" si="441"/>
        <v>0</v>
      </c>
      <c r="EI240" s="186">
        <f t="shared" si="442"/>
        <v>0</v>
      </c>
      <c r="EJ240" s="186">
        <f t="shared" si="443"/>
        <v>0</v>
      </c>
      <c r="EK240" s="186">
        <f t="shared" si="444"/>
        <v>0</v>
      </c>
      <c r="EL240" s="186">
        <f t="shared" si="445"/>
        <v>0</v>
      </c>
      <c r="EM240" s="186">
        <f t="shared" si="446"/>
        <v>0</v>
      </c>
      <c r="EN240" s="186">
        <f t="shared" si="447"/>
        <v>0</v>
      </c>
      <c r="EO240" s="186">
        <f t="shared" si="448"/>
        <v>0</v>
      </c>
      <c r="EP240" s="186">
        <f t="shared" si="449"/>
        <v>0</v>
      </c>
      <c r="EQ240" s="186">
        <f t="shared" si="450"/>
        <v>0</v>
      </c>
      <c r="ER240" s="186">
        <f t="shared" si="451"/>
        <v>0</v>
      </c>
      <c r="ES240" s="186">
        <f t="shared" si="452"/>
        <v>0</v>
      </c>
      <c r="ET240" s="186">
        <f t="shared" si="453"/>
        <v>0</v>
      </c>
    </row>
    <row r="241" spans="2:150" x14ac:dyDescent="0.3">
      <c r="B241" s="3"/>
      <c r="C241" s="3"/>
      <c r="D241" s="3"/>
      <c r="E241" s="3"/>
      <c r="G241" s="217"/>
      <c r="J241" s="3"/>
      <c r="M241" s="187">
        <f>IFERROR(IF($F241="地位Ⅰ",INDEX(幹材積成長量!$S$7:$U$148,MATCH(【入力】吸収量・排出量算定シート!$H241+(M$17-$M$17),幹材積成長量!$S$7:$S$148,0),MATCH($G241,幹材積成長量!$S$7:$U$7,0)),IF($F241="地位Ⅲ",INDEX(幹材積成長量!$Y$7:$AA$148,MATCH(【入力】吸収量・排出量算定シート!$H241+(M$17-$M$17),幹材積成長量!$Y$7:$Y$148,0),MATCH($G241,幹材積成長量!$Y$7:$AA$7,0)),INDEX(幹材積成長量!$V$7:$X$148,MATCH(【入力】吸収量・排出量算定シート!$H241+(M$17-$M$17),幹材積成長量!$V$7:$V$148,0),MATCH($G241,幹材積成長量!$V$7:$X$7,0)))),0)</f>
        <v>0</v>
      </c>
      <c r="N241" s="187">
        <f>IFERROR(IF($F241="地位Ⅰ",INDEX(幹材積成長量!$S$7:$U$148,MATCH(【入力】吸収量・排出量算定シート!$H241+(N$17-$M$17),幹材積成長量!$S$7:$S$148,0),MATCH($G241,幹材積成長量!$S$7:$U$7,0)),IF($F241="地位Ⅲ",INDEX(幹材積成長量!$Y$7:$AA$148,MATCH(【入力】吸収量・排出量算定シート!$H241+(N$17-$M$17),幹材積成長量!$Y$7:$Y$148,0),MATCH($G241,幹材積成長量!$Y$7:$AA$7,0)),INDEX(幹材積成長量!$V$7:$X$148,MATCH(【入力】吸収量・排出量算定シート!$H241+(N$17-$M$17),幹材積成長量!$V$7:$V$148,0),MATCH($G241,幹材積成長量!$V$7:$X$7,0)))),0)</f>
        <v>0</v>
      </c>
      <c r="O241" s="187">
        <f>IFERROR(IF($F241="地位Ⅰ",INDEX(幹材積成長量!$S$7:$U$148,MATCH(【入力】吸収量・排出量算定シート!$H241+(O$17-$M$17),幹材積成長量!$S$7:$S$148,0),MATCH($G241,幹材積成長量!$S$7:$U$7,0)),IF($F241="地位Ⅲ",INDEX(幹材積成長量!$Y$7:$AA$148,MATCH(【入力】吸収量・排出量算定シート!$H241+(O$17-$M$17),幹材積成長量!$Y$7:$Y$148,0),MATCH($G241,幹材積成長量!$Y$7:$AA$7,0)),INDEX(幹材積成長量!$V$7:$X$148,MATCH(【入力】吸収量・排出量算定シート!$H241+(O$17-$M$17),幹材積成長量!$V$7:$V$148,0),MATCH($G241,幹材積成長量!$V$7:$X$7,0)))),0)</f>
        <v>0</v>
      </c>
      <c r="P241" s="187">
        <f>IFERROR(IF($F241="地位Ⅰ",INDEX(幹材積成長量!$S$7:$U$148,MATCH(【入力】吸収量・排出量算定シート!$H241+(P$17-$M$17),幹材積成長量!$S$7:$S$148,0),MATCH($G241,幹材積成長量!$S$7:$U$7,0)),IF($F241="地位Ⅲ",INDEX(幹材積成長量!$Y$7:$AA$148,MATCH(【入力】吸収量・排出量算定シート!$H241+(P$17-$M$17),幹材積成長量!$Y$7:$Y$148,0),MATCH($G241,幹材積成長量!$Y$7:$AA$7,0)),INDEX(幹材積成長量!$V$7:$X$148,MATCH(【入力】吸収量・排出量算定シート!$H241+(P$17-$M$17),幹材積成長量!$V$7:$V$148,0),MATCH($G241,幹材積成長量!$V$7:$X$7,0)))),0)</f>
        <v>0</v>
      </c>
      <c r="Q241" s="187">
        <f>IFERROR(IF($F241="地位Ⅰ",INDEX(幹材積成長量!$S$7:$U$148,MATCH(【入力】吸収量・排出量算定シート!$H241+(Q$17-$M$17),幹材積成長量!$S$7:$S$148,0),MATCH($G241,幹材積成長量!$S$7:$U$7,0)),IF($F241="地位Ⅲ",INDEX(幹材積成長量!$Y$7:$AA$148,MATCH(【入力】吸収量・排出量算定シート!$H241+(Q$17-$M$17),幹材積成長量!$Y$7:$Y$148,0),MATCH($G241,幹材積成長量!$Y$7:$AA$7,0)),INDEX(幹材積成長量!$V$7:$X$148,MATCH(【入力】吸収量・排出量算定シート!$H241+(Q$17-$M$17),幹材積成長量!$V$7:$V$148,0),MATCH($G241,幹材積成長量!$V$7:$X$7,0)))),0)</f>
        <v>0</v>
      </c>
      <c r="R241" s="187">
        <f>IFERROR(IF($F241="地位Ⅰ",INDEX(幹材積成長量!$S$7:$U$148,MATCH(【入力】吸収量・排出量算定シート!$H241+(R$17-$M$17),幹材積成長量!$S$7:$S$148,0),MATCH($G241,幹材積成長量!$S$7:$U$7,0)),IF($F241="地位Ⅲ",INDEX(幹材積成長量!$Y$7:$AA$148,MATCH(【入力】吸収量・排出量算定シート!$H241+(R$17-$M$17),幹材積成長量!$Y$7:$Y$148,0),MATCH($G241,幹材積成長量!$Y$7:$AA$7,0)),INDEX(幹材積成長量!$V$7:$X$148,MATCH(【入力】吸収量・排出量算定シート!$H241+(R$17-$M$17),幹材積成長量!$V$7:$V$148,0),MATCH($G241,幹材積成長量!$V$7:$X$7,0)))),0)</f>
        <v>0</v>
      </c>
      <c r="S241" s="187">
        <f>IFERROR(IF($F241="地位Ⅰ",INDEX(幹材積成長量!$S$7:$U$148,MATCH(【入力】吸収量・排出量算定シート!$H241+(S$17-$M$17),幹材積成長量!$S$7:$S$148,0),MATCH($G241,幹材積成長量!$S$7:$U$7,0)),IF($F241="地位Ⅲ",INDEX(幹材積成長量!$Y$7:$AA$148,MATCH(【入力】吸収量・排出量算定シート!$H241+(S$17-$M$17),幹材積成長量!$Y$7:$Y$148,0),MATCH($G241,幹材積成長量!$Y$7:$AA$7,0)),INDEX(幹材積成長量!$V$7:$X$148,MATCH(【入力】吸収量・排出量算定シート!$H241+(S$17-$M$17),幹材積成長量!$V$7:$V$148,0),MATCH($G241,幹材積成長量!$V$7:$X$7,0)))),0)</f>
        <v>0</v>
      </c>
      <c r="T241" s="187">
        <f>IFERROR(IF($F241="地位Ⅰ",INDEX(幹材積成長量!$S$7:$U$148,MATCH(【入力】吸収量・排出量算定シート!$H241+(T$17-$M$17),幹材積成長量!$S$7:$S$148,0),MATCH($G241,幹材積成長量!$S$7:$U$7,0)),IF($F241="地位Ⅲ",INDEX(幹材積成長量!$Y$7:$AA$148,MATCH(【入力】吸収量・排出量算定シート!$H241+(T$17-$M$17),幹材積成長量!$Y$7:$Y$148,0),MATCH($G241,幹材積成長量!$Y$7:$AA$7,0)),INDEX(幹材積成長量!$V$7:$X$148,MATCH(【入力】吸収量・排出量算定シート!$H241+(T$17-$M$17),幹材積成長量!$V$7:$V$148,0),MATCH($G241,幹材積成長量!$V$7:$X$7,0)))),0)</f>
        <v>0</v>
      </c>
      <c r="U241" s="187">
        <f>IFERROR(IF($F241="地位Ⅰ",INDEX(幹材積成長量!$S$7:$U$148,MATCH(【入力】吸収量・排出量算定シート!$H241+(U$17-$M$17),幹材積成長量!$S$7:$S$148,0),MATCH($G241,幹材積成長量!$S$7:$U$7,0)),IF($F241="地位Ⅲ",INDEX(幹材積成長量!$Y$7:$AA$148,MATCH(【入力】吸収量・排出量算定シート!$H241+(U$17-$M$17),幹材積成長量!$Y$7:$Y$148,0),MATCH($G241,幹材積成長量!$Y$7:$AA$7,0)),INDEX(幹材積成長量!$V$7:$X$148,MATCH(【入力】吸収量・排出量算定シート!$H241+(U$17-$M$17),幹材積成長量!$V$7:$V$148,0),MATCH($G241,幹材積成長量!$V$7:$X$7,0)))),0)</f>
        <v>0</v>
      </c>
      <c r="V241" s="187">
        <f>IFERROR(IF($F241="地位Ⅰ",INDEX(幹材積成長量!$S$7:$U$148,MATCH(【入力】吸収量・排出量算定シート!$H241+(V$17-$M$17),幹材積成長量!$S$7:$S$148,0),MATCH($G241,幹材積成長量!$S$7:$U$7,0)),IF($F241="地位Ⅲ",INDEX(幹材積成長量!$Y$7:$AA$148,MATCH(【入力】吸収量・排出量算定シート!$H241+(V$17-$M$17),幹材積成長量!$Y$7:$Y$148,0),MATCH($G241,幹材積成長量!$Y$7:$AA$7,0)),INDEX(幹材積成長量!$V$7:$X$148,MATCH(【入力】吸収量・排出量算定シート!$H241+(V$17-$M$17),幹材積成長量!$V$7:$V$148,0),MATCH($G241,幹材積成長量!$V$7:$X$7,0)))),0)</f>
        <v>0</v>
      </c>
      <c r="W241" s="187">
        <f>IFERROR(IF($F241="地位Ⅰ",INDEX(幹材積成長量!$S$7:$U$148,MATCH(【入力】吸収量・排出量算定シート!$H241+(W$17-$M$17),幹材積成長量!$S$7:$S$148,0),MATCH($G241,幹材積成長量!$S$7:$U$7,0)),IF($F241="地位Ⅲ",INDEX(幹材積成長量!$Y$7:$AA$148,MATCH(【入力】吸収量・排出量算定シート!$H241+(W$17-$M$17),幹材積成長量!$Y$7:$Y$148,0),MATCH($G241,幹材積成長量!$Y$7:$AA$7,0)),INDEX(幹材積成長量!$V$7:$X$148,MATCH(【入力】吸収量・排出量算定シート!$H241+(W$17-$M$17),幹材積成長量!$V$7:$V$148,0),MATCH($G241,幹材積成長量!$V$7:$X$7,0)))),0)</f>
        <v>0</v>
      </c>
      <c r="X241" s="187">
        <f>IFERROR(IF($F241="地位Ⅰ",INDEX(幹材積成長量!$S$7:$U$148,MATCH(【入力】吸収量・排出量算定シート!$H241+(X$17-$M$17),幹材積成長量!$S$7:$S$148,0),MATCH($G241,幹材積成長量!$S$7:$U$7,0)),IF($F241="地位Ⅲ",INDEX(幹材積成長量!$Y$7:$AA$148,MATCH(【入力】吸収量・排出量算定シート!$H241+(X$17-$M$17),幹材積成長量!$Y$7:$Y$148,0),MATCH($G241,幹材積成長量!$Y$7:$AA$7,0)),INDEX(幹材積成長量!$V$7:$X$148,MATCH(【入力】吸収量・排出量算定シート!$H241+(X$17-$M$17),幹材積成長量!$V$7:$V$148,0),MATCH($G241,幹材積成長量!$V$7:$X$7,0)))),0)</f>
        <v>0</v>
      </c>
      <c r="Y241" s="187">
        <f>IFERROR(IF($F241="地位Ⅰ",INDEX(幹材積成長量!$S$7:$U$148,MATCH(【入力】吸収量・排出量算定シート!$H241+(Y$17-$M$17),幹材積成長量!$S$7:$S$148,0),MATCH($G241,幹材積成長量!$S$7:$U$7,0)),IF($F241="地位Ⅲ",INDEX(幹材積成長量!$Y$7:$AA$148,MATCH(【入力】吸収量・排出量算定シート!$H241+(Y$17-$M$17),幹材積成長量!$Y$7:$Y$148,0),MATCH($G241,幹材積成長量!$Y$7:$AA$7,0)),INDEX(幹材積成長量!$V$7:$X$148,MATCH(【入力】吸収量・排出量算定シート!$H241+(Y$17-$M$17),幹材積成長量!$V$7:$V$148,0),MATCH($G241,幹材積成長量!$V$7:$X$7,0)))),0)</f>
        <v>0</v>
      </c>
      <c r="Z241" s="187">
        <f>IFERROR(IF($F241="地位Ⅰ",INDEX(幹材積成長量!$S$7:$U$148,MATCH(【入力】吸収量・排出量算定シート!$H241+(Z$17-$M$17),幹材積成長量!$S$7:$S$148,0),MATCH($G241,幹材積成長量!$S$7:$U$7,0)),IF($F241="地位Ⅲ",INDEX(幹材積成長量!$Y$7:$AA$148,MATCH(【入力】吸収量・排出量算定シート!$H241+(Z$17-$M$17),幹材積成長量!$Y$7:$Y$148,0),MATCH($G241,幹材積成長量!$Y$7:$AA$7,0)),INDEX(幹材積成長量!$V$7:$X$148,MATCH(【入力】吸収量・排出量算定シート!$H241+(Z$17-$M$17),幹材積成長量!$V$7:$V$148,0),MATCH($G241,幹材積成長量!$V$7:$X$7,0)))),0)</f>
        <v>0</v>
      </c>
      <c r="AA241" s="187">
        <f>IFERROR(IF($F241="地位Ⅰ",INDEX(幹材積成長量!$S$7:$U$148,MATCH(【入力】吸収量・排出量算定シート!$H241+(AA$17-$M$17),幹材積成長量!$S$7:$S$148,0),MATCH($G241,幹材積成長量!$S$7:$U$7,0)),IF($F241="地位Ⅲ",INDEX(幹材積成長量!$Y$7:$AA$148,MATCH(【入力】吸収量・排出量算定シート!$H241+(AA$17-$M$17),幹材積成長量!$Y$7:$Y$148,0),MATCH($G241,幹材積成長量!$Y$7:$AA$7,0)),INDEX(幹材積成長量!$V$7:$X$148,MATCH(【入力】吸収量・排出量算定シート!$H241+(AA$17-$M$17),幹材積成長量!$V$7:$V$148,0),MATCH($G241,幹材積成長量!$V$7:$X$7,0)))),0)</f>
        <v>0</v>
      </c>
      <c r="AB241" s="187">
        <f>IFERROR(IF($F241="地位Ⅰ",INDEX(幹材積成長量!$S$7:$U$148,MATCH(【入力】吸収量・排出量算定シート!$H241+(AB$17-$M$17),幹材積成長量!$S$7:$S$148,0),MATCH($G241,幹材積成長量!$S$7:$U$7,0)),IF($F241="地位Ⅲ",INDEX(幹材積成長量!$Y$7:$AA$148,MATCH(【入力】吸収量・排出量算定シート!$H241+(AB$17-$M$17),幹材積成長量!$Y$7:$Y$148,0),MATCH($G241,幹材積成長量!$Y$7:$AA$7,0)),INDEX(幹材積成長量!$V$7:$X$148,MATCH(【入力】吸収量・排出量算定シート!$H241+(AB$17-$M$17),幹材積成長量!$V$7:$V$148,0),MATCH($G241,幹材積成長量!$V$7:$X$7,0)))),0)</f>
        <v>0</v>
      </c>
      <c r="AC241" s="187">
        <f>IFERROR(IF($F241="地位Ⅰ",INDEX(幹材積成長量!$S$7:$U$148,MATCH(【入力】吸収量・排出量算定シート!$H241+(AC$17-$M$17),幹材積成長量!$S$7:$S$148,0),MATCH($G241,幹材積成長量!$S$7:$U$7,0)),IF($F241="地位Ⅲ",INDEX(幹材積成長量!$Y$7:$AA$148,MATCH(【入力】吸収量・排出量算定シート!$H241+(AC$17-$M$17),幹材積成長量!$Y$7:$Y$148,0),MATCH($G241,幹材積成長量!$Y$7:$AA$7,0)),INDEX(幹材積成長量!$V$7:$X$148,MATCH(【入力】吸収量・排出量算定シート!$H241+(AC$17-$M$17),幹材積成長量!$V$7:$V$148,0),MATCH($G241,幹材積成長量!$V$7:$X$7,0)))),0)</f>
        <v>0</v>
      </c>
      <c r="AD241" s="2">
        <f>IFERROR(INDEX('BEF（拡大係数）'!$A$4:$AO$154,MATCH(【入力】吸収量・排出量算定シート!$H241,'BEF（拡大係数）'!$A$4:$A$154,0),MATCH($G241,'BEF（拡大係数）'!$A$4:$AO$4,0)),0)</f>
        <v>0</v>
      </c>
      <c r="AE241" s="2">
        <f>IFERROR(INDEX('BEF（拡大係数）'!$A$4:$AO$154,MATCH(【入力】吸収量・排出量算定シート!$H241,'BEF（拡大係数）'!$A$4:$A$154,0),MATCH($G241,'BEF（拡大係数）'!$A$4:$AO$4,0)),0)</f>
        <v>0</v>
      </c>
      <c r="AF241" s="2">
        <f>IFERROR(INDEX('BEF（拡大係数）'!$A$4:$AO$154,MATCH(【入力】吸収量・排出量算定シート!$H241,'BEF（拡大係数）'!$A$4:$A$154,0),MATCH($G241,'BEF（拡大係数）'!$A$4:$AO$4,0)),0)</f>
        <v>0</v>
      </c>
      <c r="AG241" s="2">
        <f>IFERROR(INDEX('BEF（拡大係数）'!$A$4:$AO$154,MATCH(【入力】吸収量・排出量算定シート!$H241,'BEF（拡大係数）'!$A$4:$A$154,0),MATCH($G241,'BEF（拡大係数）'!$A$4:$AO$4,0)),0)</f>
        <v>0</v>
      </c>
      <c r="AH241" s="2">
        <f>IFERROR(INDEX('BEF（拡大係数）'!$A$4:$AO$154,MATCH(【入力】吸収量・排出量算定シート!$H241,'BEF（拡大係数）'!$A$4:$A$154,0),MATCH($G241,'BEF（拡大係数）'!$A$4:$AO$4,0)),0)</f>
        <v>0</v>
      </c>
      <c r="AI241" s="2">
        <f>IFERROR(INDEX('BEF（拡大係数）'!$A$4:$AO$154,MATCH(【入力】吸収量・排出量算定シート!$H241,'BEF（拡大係数）'!$A$4:$A$154,0),MATCH($G241,'BEF（拡大係数）'!$A$4:$AO$4,0)),0)</f>
        <v>0</v>
      </c>
      <c r="AJ241" s="2">
        <f>IFERROR(INDEX('BEF（拡大係数）'!$A$4:$AO$154,MATCH(【入力】吸収量・排出量算定シート!$H241,'BEF（拡大係数）'!$A$4:$A$154,0),MATCH($G241,'BEF（拡大係数）'!$A$4:$AO$4,0)),0)</f>
        <v>0</v>
      </c>
      <c r="AK241" s="2">
        <f>IFERROR(INDEX('BEF（拡大係数）'!$A$4:$AO$154,MATCH(【入力】吸収量・排出量算定シート!$H241,'BEF（拡大係数）'!$A$4:$A$154,0),MATCH($G241,'BEF（拡大係数）'!$A$4:$AO$4,0)),0)</f>
        <v>0</v>
      </c>
      <c r="AL241" s="2">
        <f>IFERROR(INDEX('BEF（拡大係数）'!$A$4:$AO$154,MATCH(【入力】吸収量・排出量算定シート!$H241,'BEF（拡大係数）'!$A$4:$A$154,0),MATCH($G241,'BEF（拡大係数）'!$A$4:$AO$4,0)),0)</f>
        <v>0</v>
      </c>
      <c r="AM241" s="2">
        <f>IFERROR(INDEX('BEF（拡大係数）'!$A$4:$AO$154,MATCH(【入力】吸収量・排出量算定シート!$H241,'BEF（拡大係数）'!$A$4:$A$154,0),MATCH($G241,'BEF（拡大係数）'!$A$4:$AO$4,0)),0)</f>
        <v>0</v>
      </c>
      <c r="AN241" s="2">
        <f>IFERROR(INDEX('BEF（拡大係数）'!$A$4:$AO$154,MATCH(【入力】吸収量・排出量算定シート!$H241,'BEF（拡大係数）'!$A$4:$A$154,0),MATCH($G241,'BEF（拡大係数）'!$A$4:$AO$4,0)),0)</f>
        <v>0</v>
      </c>
      <c r="AO241" s="2">
        <f>IFERROR(INDEX('BEF（拡大係数）'!$A$4:$AO$154,MATCH(【入力】吸収量・排出量算定シート!$H241,'BEF（拡大係数）'!$A$4:$A$154,0),MATCH($G241,'BEF（拡大係数）'!$A$4:$AO$4,0)),0)</f>
        <v>0</v>
      </c>
      <c r="AP241" s="2">
        <f>IFERROR(INDEX('BEF（拡大係数）'!$A$4:$AO$154,MATCH(【入力】吸収量・排出量算定シート!$H241,'BEF（拡大係数）'!$A$4:$A$154,0),MATCH($G241,'BEF（拡大係数）'!$A$4:$AO$4,0)),0)</f>
        <v>0</v>
      </c>
      <c r="AQ241" s="2">
        <f>IFERROR(INDEX('BEF（拡大係数）'!$A$4:$AO$154,MATCH(【入力】吸収量・排出量算定シート!$H241,'BEF（拡大係数）'!$A$4:$A$154,0),MATCH($G241,'BEF（拡大係数）'!$A$4:$AO$4,0)),0)</f>
        <v>0</v>
      </c>
      <c r="AR241" s="2">
        <f>IFERROR(INDEX('BEF（拡大係数）'!$A$4:$AO$154,MATCH(【入力】吸収量・排出量算定シート!$H241,'BEF（拡大係数）'!$A$4:$A$154,0),MATCH($G241,'BEF（拡大係数）'!$A$4:$AO$4,0)),0)</f>
        <v>0</v>
      </c>
      <c r="AS241" s="2">
        <f>IFERROR(INDEX('BEF（拡大係数）'!$A$4:$AO$154,MATCH(【入力】吸収量・排出量算定シート!$H241,'BEF（拡大係数）'!$A$4:$A$154,0),MATCH($G241,'BEF（拡大係数）'!$A$4:$AO$4,0)),0)</f>
        <v>0</v>
      </c>
      <c r="AT241" s="2">
        <f>IFERROR(INDEX('BEF（拡大係数）'!$A$4:$AO$154,MATCH(【入力】吸収量・排出量算定シート!$H241,'BEF（拡大係数）'!$A$4:$A$154,0),MATCH($G241,'BEF（拡大係数）'!$A$4:$AO$4,0)),0)</f>
        <v>0</v>
      </c>
      <c r="AU241" s="2">
        <f>IFERROR(VLOOKUP($G241,パラメータ_オリジナル!$B$6:$G$45,4,FALSE),0)</f>
        <v>0</v>
      </c>
      <c r="AV241" s="2">
        <f>IFERROR(VLOOKUP($G241,パラメータ_オリジナル!$B$6:$G$45,5,FALSE),0)</f>
        <v>0</v>
      </c>
      <c r="AW241" s="2">
        <f>IFERROR(VLOOKUP($G241,パラメータ_オリジナル!$B$6:$G$45,6,FALSE),0)</f>
        <v>0</v>
      </c>
      <c r="AX241" s="125">
        <f t="shared" si="386"/>
        <v>0</v>
      </c>
      <c r="AY241" s="125">
        <f t="shared" si="387"/>
        <v>0</v>
      </c>
      <c r="AZ241" s="125">
        <f t="shared" si="388"/>
        <v>0</v>
      </c>
      <c r="BA241" s="125">
        <f t="shared" si="389"/>
        <v>0</v>
      </c>
      <c r="BB241" s="125">
        <f t="shared" si="390"/>
        <v>0</v>
      </c>
      <c r="BC241" s="125">
        <f t="shared" si="391"/>
        <v>0</v>
      </c>
      <c r="BD241" s="125">
        <f t="shared" si="392"/>
        <v>0</v>
      </c>
      <c r="BE241" s="125">
        <f t="shared" si="393"/>
        <v>0</v>
      </c>
      <c r="BF241" s="125">
        <f t="shared" si="394"/>
        <v>0</v>
      </c>
      <c r="BG241" s="125">
        <f t="shared" si="395"/>
        <v>0</v>
      </c>
      <c r="BH241" s="125">
        <f t="shared" si="396"/>
        <v>0</v>
      </c>
      <c r="BI241" s="125">
        <f t="shared" si="397"/>
        <v>0</v>
      </c>
      <c r="BJ241" s="125">
        <f t="shared" si="398"/>
        <v>0</v>
      </c>
      <c r="BK241" s="125">
        <f t="shared" si="399"/>
        <v>0</v>
      </c>
      <c r="BL241" s="125">
        <f t="shared" si="400"/>
        <v>0</v>
      </c>
      <c r="BM241" s="125">
        <f t="shared" si="401"/>
        <v>0</v>
      </c>
      <c r="BN241" s="125">
        <f t="shared" si="402"/>
        <v>0</v>
      </c>
      <c r="BO241" s="125">
        <f t="shared" si="403"/>
        <v>0</v>
      </c>
      <c r="BP241" s="125">
        <f t="shared" si="404"/>
        <v>0</v>
      </c>
      <c r="BQ241" s="125">
        <f t="shared" si="405"/>
        <v>0</v>
      </c>
      <c r="BR241" s="125">
        <f t="shared" si="406"/>
        <v>0</v>
      </c>
      <c r="BS241" s="125">
        <f t="shared" si="407"/>
        <v>0</v>
      </c>
      <c r="BT241" s="125">
        <f t="shared" si="408"/>
        <v>0</v>
      </c>
      <c r="BU241" s="125">
        <f t="shared" si="409"/>
        <v>0</v>
      </c>
      <c r="BV241" s="125">
        <f t="shared" si="410"/>
        <v>0</v>
      </c>
      <c r="BW241" s="125">
        <f t="shared" si="411"/>
        <v>0</v>
      </c>
      <c r="BX241" s="125">
        <f t="shared" si="412"/>
        <v>0</v>
      </c>
      <c r="BY241" s="125">
        <f t="shared" si="413"/>
        <v>0</v>
      </c>
      <c r="BZ241" s="125">
        <f t="shared" si="414"/>
        <v>0</v>
      </c>
      <c r="CA241" s="125">
        <f t="shared" si="415"/>
        <v>0</v>
      </c>
      <c r="CB241" s="125">
        <f t="shared" si="416"/>
        <v>0</v>
      </c>
      <c r="CC241" s="125">
        <f t="shared" si="417"/>
        <v>0</v>
      </c>
      <c r="CD241" s="125">
        <f t="shared" si="418"/>
        <v>0</v>
      </c>
      <c r="CE241" s="125">
        <f t="shared" si="419"/>
        <v>0</v>
      </c>
      <c r="CF241" s="2">
        <f>IFERROR(IF($F241="地位Ⅰ",INDEX(幹材積成長量!$I$7:$K$148,MATCH((【入力】吸収量・排出量算定シート!$H241+(【入力】吸収量・排出量算定シート!CF$17-【入力】吸収量・排出量算定シート!$CF$17)),幹材積成長量!$I$7:$I$148,0),MATCH(【入力】吸収量・排出量算定シート!$G241,幹材積成長量!$I$7:$K$7,0)),IF($F241="地位Ⅲ",INDEX(幹材積成長量!$O$7:$Q$148,MATCH((【入力】吸収量・排出量算定シート!$H241+(【入力】吸収量・排出量算定シート!CF$17-【入力】吸収量・排出量算定シート!$CF$17)),幹材積成長量!$O$7:$O$148,0),MATCH(【入力】吸収量・排出量算定シート!$G241,幹材積成長量!$O$7:$Q$7,0)),INDEX(幹材積成長量!$L$7:$N$148,MATCH((【入力】吸収量・排出量算定シート!$H241+(【入力】吸収量・排出量算定シート!CF$17-【入力】吸収量・排出量算定シート!$CF$17)),幹材積成長量!$L$7:$L$148,0),MATCH(【入力】吸収量・排出量算定シート!$G241,幹材積成長量!$L$7:$N$7,0)))),0)</f>
        <v>0</v>
      </c>
      <c r="CG241" s="2">
        <f>IFERROR(IF($F241="地位Ⅰ",INDEX(幹材積成長量!$I$7:$K$148,MATCH((【入力】吸収量・排出量算定シート!$H241+(【入力】吸収量・排出量算定シート!CG$17-【入力】吸収量・排出量算定シート!$CF$17)),幹材積成長量!$I$7:$I$148,0),MATCH(【入力】吸収量・排出量算定シート!$G241,幹材積成長量!$I$7:$K$7,0)),IF($F241="地位Ⅲ",INDEX(幹材積成長量!$O$7:$Q$148,MATCH((【入力】吸収量・排出量算定シート!$H241+(【入力】吸収量・排出量算定シート!CG$17-【入力】吸収量・排出量算定シート!$CF$17)),幹材積成長量!$O$7:$O$148,0),MATCH(【入力】吸収量・排出量算定シート!$G241,幹材積成長量!$O$7:$Q$7,0)),INDEX(幹材積成長量!$L$7:$N$148,MATCH((【入力】吸収量・排出量算定シート!$H241+(【入力】吸収量・排出量算定シート!CG$17-【入力】吸収量・排出量算定シート!$CF$17)),幹材積成長量!$L$7:$L$148,0),MATCH(【入力】吸収量・排出量算定シート!$G241,幹材積成長量!$L$7:$N$7,0)))),0)</f>
        <v>0</v>
      </c>
      <c r="CH241" s="2">
        <f>IFERROR(IF($F241="地位Ⅰ",INDEX(幹材積成長量!$I$7:$K$148,MATCH((【入力】吸収量・排出量算定シート!$H241+(【入力】吸収量・排出量算定シート!CH$17-【入力】吸収量・排出量算定シート!$CF$17)),幹材積成長量!$I$7:$I$148,0),MATCH(【入力】吸収量・排出量算定シート!$G241,幹材積成長量!$I$7:$K$7,0)),IF($F241="地位Ⅲ",INDEX(幹材積成長量!$O$7:$Q$148,MATCH((【入力】吸収量・排出量算定シート!$H241+(【入力】吸収量・排出量算定シート!CH$17-【入力】吸収量・排出量算定シート!$CF$17)),幹材積成長量!$O$7:$O$148,0),MATCH(【入力】吸収量・排出量算定シート!$G241,幹材積成長量!$O$7:$Q$7,0)),INDEX(幹材積成長量!$L$7:$N$148,MATCH((【入力】吸収量・排出量算定シート!$H241+(【入力】吸収量・排出量算定シート!CH$17-【入力】吸収量・排出量算定シート!$CF$17)),幹材積成長量!$L$7:$L$148,0),MATCH(【入力】吸収量・排出量算定シート!$G241,幹材積成長量!$L$7:$N$7,0)))),0)</f>
        <v>0</v>
      </c>
      <c r="CI241" s="2">
        <f>IFERROR(IF($F241="地位Ⅰ",INDEX(幹材積成長量!$I$7:$K$148,MATCH((【入力】吸収量・排出量算定シート!$H241+(【入力】吸収量・排出量算定シート!CI$17-【入力】吸収量・排出量算定シート!$CF$17)),幹材積成長量!$I$7:$I$148,0),MATCH(【入力】吸収量・排出量算定シート!$G241,幹材積成長量!$I$7:$K$7,0)),IF($F241="地位Ⅲ",INDEX(幹材積成長量!$O$7:$Q$148,MATCH((【入力】吸収量・排出量算定シート!$H241+(【入力】吸収量・排出量算定シート!CI$17-【入力】吸収量・排出量算定シート!$CF$17)),幹材積成長量!$O$7:$O$148,0),MATCH(【入力】吸収量・排出量算定シート!$G241,幹材積成長量!$O$7:$Q$7,0)),INDEX(幹材積成長量!$L$7:$N$148,MATCH((【入力】吸収量・排出量算定シート!$H241+(【入力】吸収量・排出量算定シート!CI$17-【入力】吸収量・排出量算定シート!$CF$17)),幹材積成長量!$L$7:$L$148,0),MATCH(【入力】吸収量・排出量算定シート!$G241,幹材積成長量!$L$7:$N$7,0)))),0)</f>
        <v>0</v>
      </c>
      <c r="CJ241" s="2">
        <f>IFERROR(IF($F241="地位Ⅰ",INDEX(幹材積成長量!$I$7:$K$148,MATCH((【入力】吸収量・排出量算定シート!$H241+(【入力】吸収量・排出量算定シート!CJ$17-【入力】吸収量・排出量算定シート!$CF$17)),幹材積成長量!$I$7:$I$148,0),MATCH(【入力】吸収量・排出量算定シート!$G241,幹材積成長量!$I$7:$K$7,0)),IF($F241="地位Ⅲ",INDEX(幹材積成長量!$O$7:$Q$148,MATCH((【入力】吸収量・排出量算定シート!$H241+(【入力】吸収量・排出量算定シート!CJ$17-【入力】吸収量・排出量算定シート!$CF$17)),幹材積成長量!$O$7:$O$148,0),MATCH(【入力】吸収量・排出量算定シート!$G241,幹材積成長量!$O$7:$Q$7,0)),INDEX(幹材積成長量!$L$7:$N$148,MATCH((【入力】吸収量・排出量算定シート!$H241+(【入力】吸収量・排出量算定シート!CJ$17-【入力】吸収量・排出量算定シート!$CF$17)),幹材積成長量!$L$7:$L$148,0),MATCH(【入力】吸収量・排出量算定シート!$G241,幹材積成長量!$L$7:$N$7,0)))),0)</f>
        <v>0</v>
      </c>
      <c r="CK241" s="2">
        <f>IFERROR(IF($F241="地位Ⅰ",INDEX(幹材積成長量!$I$7:$K$148,MATCH((【入力】吸収量・排出量算定シート!$H241+(【入力】吸収量・排出量算定シート!CK$17-【入力】吸収量・排出量算定シート!$CF$17)),幹材積成長量!$I$7:$I$148,0),MATCH(【入力】吸収量・排出量算定シート!$G241,幹材積成長量!$I$7:$K$7,0)),IF($F241="地位Ⅲ",INDEX(幹材積成長量!$O$7:$Q$148,MATCH((【入力】吸収量・排出量算定シート!$H241+(【入力】吸収量・排出量算定シート!CK$17-【入力】吸収量・排出量算定シート!$CF$17)),幹材積成長量!$O$7:$O$148,0),MATCH(【入力】吸収量・排出量算定シート!$G241,幹材積成長量!$O$7:$Q$7,0)),INDEX(幹材積成長量!$L$7:$N$148,MATCH((【入力】吸収量・排出量算定シート!$H241+(【入力】吸収量・排出量算定シート!CK$17-【入力】吸収量・排出量算定シート!$CF$17)),幹材積成長量!$L$7:$L$148,0),MATCH(【入力】吸収量・排出量算定シート!$G241,幹材積成長量!$L$7:$N$7,0)))),0)</f>
        <v>0</v>
      </c>
      <c r="CL241" s="2">
        <f>IFERROR(IF($F241="地位Ⅰ",INDEX(幹材積成長量!$I$7:$K$148,MATCH((【入力】吸収量・排出量算定シート!$H241+(【入力】吸収量・排出量算定シート!CL$17-【入力】吸収量・排出量算定シート!$CF$17)),幹材積成長量!$I$7:$I$148,0),MATCH(【入力】吸収量・排出量算定シート!$G241,幹材積成長量!$I$7:$K$7,0)),IF($F241="地位Ⅲ",INDEX(幹材積成長量!$O$7:$Q$148,MATCH((【入力】吸収量・排出量算定シート!$H241+(【入力】吸収量・排出量算定シート!CL$17-【入力】吸収量・排出量算定シート!$CF$17)),幹材積成長量!$O$7:$O$148,0),MATCH(【入力】吸収量・排出量算定シート!$G241,幹材積成長量!$O$7:$Q$7,0)),INDEX(幹材積成長量!$L$7:$N$148,MATCH((【入力】吸収量・排出量算定シート!$H241+(【入力】吸収量・排出量算定シート!CL$17-【入力】吸収量・排出量算定シート!$CF$17)),幹材積成長量!$L$7:$L$148,0),MATCH(【入力】吸収量・排出量算定シート!$G241,幹材積成長量!$L$7:$N$7,0)))),0)</f>
        <v>0</v>
      </c>
      <c r="CM241" s="2">
        <f>IFERROR(IF($F241="地位Ⅰ",INDEX(幹材積成長量!$I$7:$K$148,MATCH((【入力】吸収量・排出量算定シート!$H241+(【入力】吸収量・排出量算定シート!CM$17-【入力】吸収量・排出量算定シート!$CF$17)),幹材積成長量!$I$7:$I$148,0),MATCH(【入力】吸収量・排出量算定シート!$G241,幹材積成長量!$I$7:$K$7,0)),IF($F241="地位Ⅲ",INDEX(幹材積成長量!$O$7:$Q$148,MATCH((【入力】吸収量・排出量算定シート!$H241+(【入力】吸収量・排出量算定シート!CM$17-【入力】吸収量・排出量算定シート!$CF$17)),幹材積成長量!$O$7:$O$148,0),MATCH(【入力】吸収量・排出量算定シート!$G241,幹材積成長量!$O$7:$Q$7,0)),INDEX(幹材積成長量!$L$7:$N$148,MATCH((【入力】吸収量・排出量算定シート!$H241+(【入力】吸収量・排出量算定シート!CM$17-【入力】吸収量・排出量算定シート!$CF$17)),幹材積成長量!$L$7:$L$148,0),MATCH(【入力】吸収量・排出量算定シート!$G241,幹材積成長量!$L$7:$N$7,0)))),0)</f>
        <v>0</v>
      </c>
      <c r="CN241" s="2">
        <f>IFERROR(IF($F241="地位Ⅰ",INDEX(幹材積成長量!$I$7:$K$148,MATCH((【入力】吸収量・排出量算定シート!$H241+(【入力】吸収量・排出量算定シート!CN$17-【入力】吸収量・排出量算定シート!$CF$17)),幹材積成長量!$I$7:$I$148,0),MATCH(【入力】吸収量・排出量算定シート!$G241,幹材積成長量!$I$7:$K$7,0)),IF($F241="地位Ⅲ",INDEX(幹材積成長量!$O$7:$Q$148,MATCH((【入力】吸収量・排出量算定シート!$H241+(【入力】吸収量・排出量算定シート!CN$17-【入力】吸収量・排出量算定シート!$CF$17)),幹材積成長量!$O$7:$O$148,0),MATCH(【入力】吸収量・排出量算定シート!$G241,幹材積成長量!$O$7:$Q$7,0)),INDEX(幹材積成長量!$L$7:$N$148,MATCH((【入力】吸収量・排出量算定シート!$H241+(【入力】吸収量・排出量算定シート!CN$17-【入力】吸収量・排出量算定シート!$CF$17)),幹材積成長量!$L$7:$L$148,0),MATCH(【入力】吸収量・排出量算定シート!$G241,幹材積成長量!$L$7:$N$7,0)))),0)</f>
        <v>0</v>
      </c>
      <c r="CO241" s="2">
        <f>IFERROR(IF($F241="地位Ⅰ",INDEX(幹材積成長量!$I$7:$K$148,MATCH((【入力】吸収量・排出量算定シート!$H241+(【入力】吸収量・排出量算定シート!CO$17-【入力】吸収量・排出量算定シート!$CF$17)),幹材積成長量!$I$7:$I$148,0),MATCH(【入力】吸収量・排出量算定シート!$G241,幹材積成長量!$I$7:$K$7,0)),IF($F241="地位Ⅲ",INDEX(幹材積成長量!$O$7:$Q$148,MATCH((【入力】吸収量・排出量算定シート!$H241+(【入力】吸収量・排出量算定シート!CO$17-【入力】吸収量・排出量算定シート!$CF$17)),幹材積成長量!$O$7:$O$148,0),MATCH(【入力】吸収量・排出量算定シート!$G241,幹材積成長量!$O$7:$Q$7,0)),INDEX(幹材積成長量!$L$7:$N$148,MATCH((【入力】吸収量・排出量算定シート!$H241+(【入力】吸収量・排出量算定シート!CO$17-【入力】吸収量・排出量算定シート!$CF$17)),幹材積成長量!$L$7:$L$148,0),MATCH(【入力】吸収量・排出量算定シート!$G241,幹材積成長量!$L$7:$N$7,0)))),0)</f>
        <v>0</v>
      </c>
      <c r="CP241" s="2">
        <f>IFERROR(IF($F241="地位Ⅰ",INDEX(幹材積成長量!$I$7:$K$148,MATCH((【入力】吸収量・排出量算定シート!$H241+(【入力】吸収量・排出量算定シート!CP$17-【入力】吸収量・排出量算定シート!$CF$17)),幹材積成長量!$I$7:$I$148,0),MATCH(【入力】吸収量・排出量算定シート!$G241,幹材積成長量!$I$7:$K$7,0)),IF($F241="地位Ⅲ",INDEX(幹材積成長量!$O$7:$Q$148,MATCH((【入力】吸収量・排出量算定シート!$H241+(【入力】吸収量・排出量算定シート!CP$17-【入力】吸収量・排出量算定シート!$CF$17)),幹材積成長量!$O$7:$O$148,0),MATCH(【入力】吸収量・排出量算定シート!$G241,幹材積成長量!$O$7:$Q$7,0)),INDEX(幹材積成長量!$L$7:$N$148,MATCH((【入力】吸収量・排出量算定シート!$H241+(【入力】吸収量・排出量算定シート!CP$17-【入力】吸収量・排出量算定シート!$CF$17)),幹材積成長量!$L$7:$L$148,0),MATCH(【入力】吸収量・排出量算定シート!$G241,幹材積成長量!$L$7:$N$7,0)))),0)</f>
        <v>0</v>
      </c>
      <c r="CQ241" s="2">
        <f>IFERROR(IF($F241="地位Ⅰ",INDEX(幹材積成長量!$I$7:$K$148,MATCH((【入力】吸収量・排出量算定シート!$H241+(【入力】吸収量・排出量算定シート!CQ$17-【入力】吸収量・排出量算定シート!$CF$17)),幹材積成長量!$I$7:$I$148,0),MATCH(【入力】吸収量・排出量算定シート!$G241,幹材積成長量!$I$7:$K$7,0)),IF($F241="地位Ⅲ",INDEX(幹材積成長量!$O$7:$Q$148,MATCH((【入力】吸収量・排出量算定シート!$H241+(【入力】吸収量・排出量算定シート!CQ$17-【入力】吸収量・排出量算定シート!$CF$17)),幹材積成長量!$O$7:$O$148,0),MATCH(【入力】吸収量・排出量算定シート!$G241,幹材積成長量!$O$7:$Q$7,0)),INDEX(幹材積成長量!$L$7:$N$148,MATCH((【入力】吸収量・排出量算定シート!$H241+(【入力】吸収量・排出量算定シート!CQ$17-【入力】吸収量・排出量算定シート!$CF$17)),幹材積成長量!$L$7:$L$148,0),MATCH(【入力】吸収量・排出量算定シート!$G241,幹材積成長量!$L$7:$N$7,0)))),0)</f>
        <v>0</v>
      </c>
      <c r="CR241" s="2">
        <f>IFERROR(IF($F241="地位Ⅰ",INDEX(幹材積成長量!$I$7:$K$148,MATCH((【入力】吸収量・排出量算定シート!$H241+(【入力】吸収量・排出量算定シート!CR$17-【入力】吸収量・排出量算定シート!$CF$17)),幹材積成長量!$I$7:$I$148,0),MATCH(【入力】吸収量・排出量算定シート!$G241,幹材積成長量!$I$7:$K$7,0)),IF($F241="地位Ⅲ",INDEX(幹材積成長量!$O$7:$Q$148,MATCH((【入力】吸収量・排出量算定シート!$H241+(【入力】吸収量・排出量算定シート!CR$17-【入力】吸収量・排出量算定シート!$CF$17)),幹材積成長量!$O$7:$O$148,0),MATCH(【入力】吸収量・排出量算定シート!$G241,幹材積成長量!$O$7:$Q$7,0)),INDEX(幹材積成長量!$L$7:$N$148,MATCH((【入力】吸収量・排出量算定シート!$H241+(【入力】吸収量・排出量算定シート!CR$17-【入力】吸収量・排出量算定シート!$CF$17)),幹材積成長量!$L$7:$L$148,0),MATCH(【入力】吸収量・排出量算定シート!$G241,幹材積成長量!$L$7:$N$7,0)))),0)</f>
        <v>0</v>
      </c>
      <c r="CS241" s="2">
        <f>IFERROR(IF($F241="地位Ⅰ",INDEX(幹材積成長量!$I$7:$K$148,MATCH((【入力】吸収量・排出量算定シート!$H241+(【入力】吸収量・排出量算定シート!CS$17-【入力】吸収量・排出量算定シート!$CF$17)),幹材積成長量!$I$7:$I$148,0),MATCH(【入力】吸収量・排出量算定シート!$G241,幹材積成長量!$I$7:$K$7,0)),IF($F241="地位Ⅲ",INDEX(幹材積成長量!$O$7:$Q$148,MATCH((【入力】吸収量・排出量算定シート!$H241+(【入力】吸収量・排出量算定シート!CS$17-【入力】吸収量・排出量算定シート!$CF$17)),幹材積成長量!$O$7:$O$148,0),MATCH(【入力】吸収量・排出量算定シート!$G241,幹材積成長量!$O$7:$Q$7,0)),INDEX(幹材積成長量!$L$7:$N$148,MATCH((【入力】吸収量・排出量算定シート!$H241+(【入力】吸収量・排出量算定シート!CS$17-【入力】吸収量・排出量算定シート!$CF$17)),幹材積成長量!$L$7:$L$148,0),MATCH(【入力】吸収量・排出量算定シート!$G241,幹材積成長量!$L$7:$N$7,0)))),0)</f>
        <v>0</v>
      </c>
      <c r="CT241" s="2">
        <f>IFERROR(IF($F241="地位Ⅰ",INDEX(幹材積成長量!$I$7:$K$148,MATCH((【入力】吸収量・排出量算定シート!$H241+(【入力】吸収量・排出量算定シート!CT$17-【入力】吸収量・排出量算定シート!$CF$17)),幹材積成長量!$I$7:$I$148,0),MATCH(【入力】吸収量・排出量算定シート!$G241,幹材積成長量!$I$7:$K$7,0)),IF($F241="地位Ⅲ",INDEX(幹材積成長量!$O$7:$Q$148,MATCH((【入力】吸収量・排出量算定シート!$H241+(【入力】吸収量・排出量算定シート!CT$17-【入力】吸収量・排出量算定シート!$CF$17)),幹材積成長量!$O$7:$O$148,0),MATCH(【入力】吸収量・排出量算定シート!$G241,幹材積成長量!$O$7:$Q$7,0)),INDEX(幹材積成長量!$L$7:$N$148,MATCH((【入力】吸収量・排出量算定シート!$H241+(【入力】吸収量・排出量算定シート!CT$17-【入力】吸収量・排出量算定シート!$CF$17)),幹材積成長量!$L$7:$L$148,0),MATCH(【入力】吸収量・排出量算定シート!$G241,幹材積成長量!$L$7:$N$7,0)))),0)</f>
        <v>0</v>
      </c>
      <c r="CU241" s="2">
        <f>IFERROR(IF($F241="地位Ⅰ",INDEX(幹材積成長量!$I$7:$K$148,MATCH((【入力】吸収量・排出量算定シート!$H241+(【入力】吸収量・排出量算定シート!CU$17-【入力】吸収量・排出量算定シート!$CF$17)),幹材積成長量!$I$7:$I$148,0),MATCH(【入力】吸収量・排出量算定シート!$G241,幹材積成長量!$I$7:$K$7,0)),IF($F241="地位Ⅲ",INDEX(幹材積成長量!$O$7:$Q$148,MATCH((【入力】吸収量・排出量算定シート!$H241+(【入力】吸収量・排出量算定シート!CU$17-【入力】吸収量・排出量算定シート!$CF$17)),幹材積成長量!$O$7:$O$148,0),MATCH(【入力】吸収量・排出量算定シート!$G241,幹材積成長量!$O$7:$Q$7,0)),INDEX(幹材積成長量!$L$7:$N$148,MATCH((【入力】吸収量・排出量算定シート!$H241+(【入力】吸収量・排出量算定シート!CU$17-【入力】吸収量・排出量算定シート!$CF$17)),幹材積成長量!$L$7:$L$148,0),MATCH(【入力】吸収量・排出量算定シート!$G241,幹材積成長量!$L$7:$N$7,0)))),0)</f>
        <v>0</v>
      </c>
      <c r="CV241" s="2">
        <f>IFERROR(IF($F241="地位Ⅰ",INDEX(幹材積成長量!$I$7:$K$148,MATCH((【入力】吸収量・排出量算定シート!$H241+(【入力】吸収量・排出量算定シート!CV$17-【入力】吸収量・排出量算定シート!$CF$17)),幹材積成長量!$I$7:$I$148,0),MATCH(【入力】吸収量・排出量算定シート!$G241,幹材積成長量!$I$7:$K$7,0)),IF($F241="地位Ⅲ",INDEX(幹材積成長量!$O$7:$Q$148,MATCH((【入力】吸収量・排出量算定シート!$H241+(【入力】吸収量・排出量算定シート!CV$17-【入力】吸収量・排出量算定シート!$CF$17)),幹材積成長量!$O$7:$O$148,0),MATCH(【入力】吸収量・排出量算定シート!$G241,幹材積成長量!$O$7:$Q$7,0)),INDEX(幹材積成長量!$L$7:$N$148,MATCH((【入力】吸収量・排出量算定シート!$H241+(【入力】吸収量・排出量算定シート!CV$17-【入力】吸収量・排出量算定シート!$CF$17)),幹材積成長量!$L$7:$L$148,0),MATCH(【入力】吸収量・排出量算定シート!$G241,幹材積成長量!$L$7:$N$7,0)))),0)</f>
        <v>0</v>
      </c>
      <c r="CW241" s="2">
        <f t="shared" si="420"/>
        <v>0</v>
      </c>
      <c r="CX241" s="2">
        <f t="shared" si="421"/>
        <v>0</v>
      </c>
      <c r="CY241" s="2">
        <f t="shared" si="422"/>
        <v>0</v>
      </c>
      <c r="CZ241" s="2">
        <f t="shared" si="423"/>
        <v>0</v>
      </c>
      <c r="DA241" s="2">
        <f t="shared" si="424"/>
        <v>0</v>
      </c>
      <c r="DB241" s="2">
        <f t="shared" si="425"/>
        <v>0</v>
      </c>
      <c r="DC241" s="2">
        <f t="shared" si="426"/>
        <v>0</v>
      </c>
      <c r="DD241" s="2">
        <f t="shared" si="427"/>
        <v>0</v>
      </c>
      <c r="DE241" s="2">
        <f t="shared" si="428"/>
        <v>0</v>
      </c>
      <c r="DF241" s="2">
        <f t="shared" si="429"/>
        <v>0</v>
      </c>
      <c r="DG241" s="2">
        <f t="shared" si="430"/>
        <v>0</v>
      </c>
      <c r="DH241" s="2">
        <f t="shared" si="431"/>
        <v>0</v>
      </c>
      <c r="DI241" s="2">
        <f t="shared" si="432"/>
        <v>0</v>
      </c>
      <c r="DJ241" s="2">
        <f t="shared" si="433"/>
        <v>0</v>
      </c>
      <c r="DK241" s="2">
        <f t="shared" si="434"/>
        <v>0</v>
      </c>
      <c r="DL241" s="2">
        <f t="shared" si="435"/>
        <v>0</v>
      </c>
      <c r="DM241" s="2">
        <f t="shared" si="436"/>
        <v>0</v>
      </c>
      <c r="DN241" s="187">
        <f>IFERROR(IF($F241="地位Ⅰ",INDEX(幹材積成長量!$AE$7:$AG$14,8,MATCH(【入力】吸収量・排出量算定シート!$G241,幹材積成長量!$AE$7:$AG$7,0)),IF($F241="地位Ⅲ",INDEX(幹材積成長量!$AK$7:$AM$14,8,MATCH(【入力】吸収量・排出量算定シート!$G241,幹材積成長量!$AK$7:$AM$7,0)),INDEX(幹材積成長量!$AH$7:$AJ$14,8,MATCH(【入力】吸収量・排出量算定シート!$G241,幹材積成長量!$AH$7:$AJ$7,0)))),0)</f>
        <v>0</v>
      </c>
      <c r="DO241" s="187">
        <f>IFERROR(IF($F241="地位Ⅰ",INDEX(幹材積成長量!$AE$7:$AG$14,8,MATCH(【入力】吸収量・排出量算定シート!$G241,幹材積成長量!$AE$7:$AG$7,0)),IF($F241="地位Ⅲ",INDEX(幹材積成長量!$AK$7:$AM$14,8,MATCH(【入力】吸収量・排出量算定シート!$G241,幹材積成長量!$AK$7:$AM$7,0)),INDEX(幹材積成長量!$AH$7:$AJ$14,8,MATCH(【入力】吸収量・排出量算定シート!$G241,幹材積成長量!$AH$7:$AJ$7,0)))),0)</f>
        <v>0</v>
      </c>
      <c r="DP241" s="187">
        <f>IFERROR(IF($F241="地位Ⅰ",INDEX(幹材積成長量!$AE$7:$AG$14,8,MATCH(【入力】吸収量・排出量算定シート!$G241,幹材積成長量!$AE$7:$AG$7,0)),IF($F241="地位Ⅲ",INDEX(幹材積成長量!$AK$7:$AM$14,8,MATCH(【入力】吸収量・排出量算定シート!$G241,幹材積成長量!$AK$7:$AM$7,0)),INDEX(幹材積成長量!$AH$7:$AJ$14,8,MATCH(【入力】吸収量・排出量算定シート!$G241,幹材積成長量!$AH$7:$AJ$7,0)))),0)</f>
        <v>0</v>
      </c>
      <c r="DQ241" s="187">
        <f>IFERROR(IF($F241="地位Ⅰ",INDEX(幹材積成長量!$AE$7:$AG$14,8,MATCH(【入力】吸収量・排出量算定シート!$G241,幹材積成長量!$AE$7:$AG$7,0)),IF($F241="地位Ⅲ",INDEX(幹材積成長量!$AK$7:$AM$14,8,MATCH(【入力】吸収量・排出量算定シート!$G241,幹材積成長量!$AK$7:$AM$7,0)),INDEX(幹材積成長量!$AH$7:$AJ$14,8,MATCH(【入力】吸収量・排出量算定シート!$G241,幹材積成長量!$AH$7:$AJ$7,0)))),0)</f>
        <v>0</v>
      </c>
      <c r="DR241" s="187">
        <f>IFERROR(IF($F241="地位Ⅰ",INDEX(幹材積成長量!$AE$7:$AG$14,8,MATCH(【入力】吸収量・排出量算定シート!$G241,幹材積成長量!$AE$7:$AG$7,0)),IF($F241="地位Ⅲ",INDEX(幹材積成長量!$AK$7:$AM$14,8,MATCH(【入力】吸収量・排出量算定シート!$G241,幹材積成長量!$AK$7:$AM$7,0)),INDEX(幹材積成長量!$AH$7:$AJ$14,8,MATCH(【入力】吸収量・排出量算定シート!$G241,幹材積成長量!$AH$7:$AJ$7,0)))),0)</f>
        <v>0</v>
      </c>
      <c r="DS241" s="187">
        <f>IFERROR(IF($F241="地位Ⅰ",INDEX(幹材積成長量!$AE$7:$AG$14,8,MATCH(【入力】吸収量・排出量算定シート!$G241,幹材積成長量!$AE$7:$AG$7,0)),IF($F241="地位Ⅲ",INDEX(幹材積成長量!$AK$7:$AM$14,8,MATCH(【入力】吸収量・排出量算定シート!$G241,幹材積成長量!$AK$7:$AM$7,0)),INDEX(幹材積成長量!$AH$7:$AJ$14,8,MATCH(【入力】吸収量・排出量算定シート!$G241,幹材積成長量!$AH$7:$AJ$7,0)))),0)</f>
        <v>0</v>
      </c>
      <c r="DT241" s="187">
        <f>IFERROR(IF($F241="地位Ⅰ",INDEX(幹材積成長量!$AE$7:$AG$14,8,MATCH(【入力】吸収量・排出量算定シート!$G241,幹材積成長量!$AE$7:$AG$7,0)),IF($F241="地位Ⅲ",INDEX(幹材積成長量!$AK$7:$AM$14,8,MATCH(【入力】吸収量・排出量算定シート!$G241,幹材積成長量!$AK$7:$AM$7,0)),INDEX(幹材積成長量!$AH$7:$AJ$14,8,MATCH(【入力】吸収量・排出量算定シート!$G241,幹材積成長量!$AH$7:$AJ$7,0)))),0)</f>
        <v>0</v>
      </c>
      <c r="DU241" s="187">
        <f>IFERROR(IF($F241="地位Ⅰ",INDEX(幹材積成長量!$AE$7:$AG$14,8,MATCH(【入力】吸収量・排出量算定シート!$G241,幹材積成長量!$AE$7:$AG$7,0)),IF($F241="地位Ⅲ",INDEX(幹材積成長量!$AK$7:$AM$14,8,MATCH(【入力】吸収量・排出量算定シート!$G241,幹材積成長量!$AK$7:$AM$7,0)),INDEX(幹材積成長量!$AH$7:$AJ$14,8,MATCH(【入力】吸収量・排出量算定シート!$G241,幹材積成長量!$AH$7:$AJ$7,0)))),0)</f>
        <v>0</v>
      </c>
      <c r="DV241" s="187">
        <f>IFERROR(IF($F241="地位Ⅰ",INDEX(幹材積成長量!$AE$7:$AG$14,8,MATCH(【入力】吸収量・排出量算定シート!$G241,幹材積成長量!$AE$7:$AG$7,0)),IF($F241="地位Ⅲ",INDEX(幹材積成長量!$AK$7:$AM$14,8,MATCH(【入力】吸収量・排出量算定シート!$G241,幹材積成長量!$AK$7:$AM$7,0)),INDEX(幹材積成長量!$AH$7:$AJ$14,8,MATCH(【入力】吸収量・排出量算定シート!$G241,幹材積成長量!$AH$7:$AJ$7,0)))),0)</f>
        <v>0</v>
      </c>
      <c r="DW241" s="187">
        <f>IFERROR(IF($F241="地位Ⅰ",INDEX(幹材積成長量!$AE$7:$AG$14,8,MATCH(【入力】吸収量・排出量算定シート!$G241,幹材積成長量!$AE$7:$AG$7,0)),IF($F241="地位Ⅲ",INDEX(幹材積成長量!$AK$7:$AM$14,8,MATCH(【入力】吸収量・排出量算定シート!$G241,幹材積成長量!$AK$7:$AM$7,0)),INDEX(幹材積成長量!$AH$7:$AJ$14,8,MATCH(【入力】吸収量・排出量算定シート!$G241,幹材積成長量!$AH$7:$AJ$7,0)))),0)</f>
        <v>0</v>
      </c>
      <c r="DX241" s="187">
        <f>IFERROR(IF($F241="地位Ⅰ",INDEX(幹材積成長量!$AE$7:$AG$14,8,MATCH(【入力】吸収量・排出量算定シート!$G241,幹材積成長量!$AE$7:$AG$7,0)),IF($F241="地位Ⅲ",INDEX(幹材積成長量!$AK$7:$AM$14,8,MATCH(【入力】吸収量・排出量算定シート!$G241,幹材積成長量!$AK$7:$AM$7,0)),INDEX(幹材積成長量!$AH$7:$AJ$14,8,MATCH(【入力】吸収量・排出量算定シート!$G241,幹材積成長量!$AH$7:$AJ$7,0)))),0)</f>
        <v>0</v>
      </c>
      <c r="DY241" s="187">
        <f>IFERROR(IF($F241="地位Ⅰ",INDEX(幹材積成長量!$AE$7:$AG$14,8,MATCH(【入力】吸収量・排出量算定シート!$G241,幹材積成長量!$AE$7:$AG$7,0)),IF($F241="地位Ⅲ",INDEX(幹材積成長量!$AK$7:$AM$14,8,MATCH(【入力】吸収量・排出量算定シート!$G241,幹材積成長量!$AK$7:$AM$7,0)),INDEX(幹材積成長量!$AH$7:$AJ$14,8,MATCH(【入力】吸収量・排出量算定シート!$G241,幹材積成長量!$AH$7:$AJ$7,0)))),0)</f>
        <v>0</v>
      </c>
      <c r="DZ241" s="187">
        <f>IFERROR(IF($F241="地位Ⅰ",INDEX(幹材積成長量!$AE$7:$AG$14,8,MATCH(【入力】吸収量・排出量算定シート!$G241,幹材積成長量!$AE$7:$AG$7,0)),IF($F241="地位Ⅲ",INDEX(幹材積成長量!$AK$7:$AM$14,8,MATCH(【入力】吸収量・排出量算定シート!$G241,幹材積成長量!$AK$7:$AM$7,0)),INDEX(幹材積成長量!$AH$7:$AJ$14,8,MATCH(【入力】吸収量・排出量算定シート!$G241,幹材積成長量!$AH$7:$AJ$7,0)))),0)</f>
        <v>0</v>
      </c>
      <c r="EA241" s="187">
        <f>IFERROR(IF($F241="地位Ⅰ",INDEX(幹材積成長量!$AE$7:$AG$14,8,MATCH(【入力】吸収量・排出量算定シート!$G241,幹材積成長量!$AE$7:$AG$7,0)),IF($F241="地位Ⅲ",INDEX(幹材積成長量!$AK$7:$AM$14,8,MATCH(【入力】吸収量・排出量算定シート!$G241,幹材積成長量!$AK$7:$AM$7,0)),INDEX(幹材積成長量!$AH$7:$AJ$14,8,MATCH(【入力】吸収量・排出量算定シート!$G241,幹材積成長量!$AH$7:$AJ$7,0)))),0)</f>
        <v>0</v>
      </c>
      <c r="EB241" s="187">
        <f>IFERROR(IF($F241="地位Ⅰ",INDEX(幹材積成長量!$AE$7:$AG$14,8,MATCH(【入力】吸収量・排出量算定シート!$G241,幹材積成長量!$AE$7:$AG$7,0)),IF($F241="地位Ⅲ",INDEX(幹材積成長量!$AK$7:$AM$14,8,MATCH(【入力】吸収量・排出量算定シート!$G241,幹材積成長量!$AK$7:$AM$7,0)),INDEX(幹材積成長量!$AH$7:$AJ$14,8,MATCH(【入力】吸収量・排出量算定シート!$G241,幹材積成長量!$AH$7:$AJ$7,0)))),0)</f>
        <v>0</v>
      </c>
      <c r="EC241" s="187">
        <f>IFERROR(IF($F241="地位Ⅰ",INDEX(幹材積成長量!$AE$7:$AG$14,8,MATCH(【入力】吸収量・排出量算定シート!$G241,幹材積成長量!$AE$7:$AG$7,0)),IF($F241="地位Ⅲ",INDEX(幹材積成長量!$AK$7:$AM$14,8,MATCH(【入力】吸収量・排出量算定シート!$G241,幹材積成長量!$AK$7:$AM$7,0)),INDEX(幹材積成長量!$AH$7:$AJ$14,8,MATCH(【入力】吸収量・排出量算定シート!$G241,幹材積成長量!$AH$7:$AJ$7,0)))),0)</f>
        <v>0</v>
      </c>
      <c r="ED241" s="186">
        <f t="shared" si="437"/>
        <v>0</v>
      </c>
      <c r="EE241" s="186">
        <f t="shared" si="438"/>
        <v>0</v>
      </c>
      <c r="EF241" s="186">
        <f t="shared" si="439"/>
        <v>0</v>
      </c>
      <c r="EG241" s="186">
        <f t="shared" si="440"/>
        <v>0</v>
      </c>
      <c r="EH241" s="186">
        <f t="shared" si="441"/>
        <v>0</v>
      </c>
      <c r="EI241" s="186">
        <f t="shared" si="442"/>
        <v>0</v>
      </c>
      <c r="EJ241" s="186">
        <f t="shared" si="443"/>
        <v>0</v>
      </c>
      <c r="EK241" s="186">
        <f t="shared" si="444"/>
        <v>0</v>
      </c>
      <c r="EL241" s="186">
        <f t="shared" si="445"/>
        <v>0</v>
      </c>
      <c r="EM241" s="186">
        <f t="shared" si="446"/>
        <v>0</v>
      </c>
      <c r="EN241" s="186">
        <f t="shared" si="447"/>
        <v>0</v>
      </c>
      <c r="EO241" s="186">
        <f t="shared" si="448"/>
        <v>0</v>
      </c>
      <c r="EP241" s="186">
        <f t="shared" si="449"/>
        <v>0</v>
      </c>
      <c r="EQ241" s="186">
        <f t="shared" si="450"/>
        <v>0</v>
      </c>
      <c r="ER241" s="186">
        <f t="shared" si="451"/>
        <v>0</v>
      </c>
      <c r="ES241" s="186">
        <f t="shared" si="452"/>
        <v>0</v>
      </c>
      <c r="ET241" s="186">
        <f t="shared" si="453"/>
        <v>0</v>
      </c>
    </row>
    <row r="242" spans="2:150" x14ac:dyDescent="0.3">
      <c r="B242" s="3"/>
      <c r="C242" s="3"/>
      <c r="D242" s="3"/>
      <c r="E242" s="3"/>
      <c r="G242" s="217"/>
      <c r="J242" s="3"/>
      <c r="M242" s="187">
        <f>IFERROR(IF($F242="地位Ⅰ",INDEX(幹材積成長量!$S$7:$U$148,MATCH(【入力】吸収量・排出量算定シート!$H242+(M$17-$M$17),幹材積成長量!$S$7:$S$148,0),MATCH($G242,幹材積成長量!$S$7:$U$7,0)),IF($F242="地位Ⅲ",INDEX(幹材積成長量!$Y$7:$AA$148,MATCH(【入力】吸収量・排出量算定シート!$H242+(M$17-$M$17),幹材積成長量!$Y$7:$Y$148,0),MATCH($G242,幹材積成長量!$Y$7:$AA$7,0)),INDEX(幹材積成長量!$V$7:$X$148,MATCH(【入力】吸収量・排出量算定シート!$H242+(M$17-$M$17),幹材積成長量!$V$7:$V$148,0),MATCH($G242,幹材積成長量!$V$7:$X$7,0)))),0)</f>
        <v>0</v>
      </c>
      <c r="N242" s="187">
        <f>IFERROR(IF($F242="地位Ⅰ",INDEX(幹材積成長量!$S$7:$U$148,MATCH(【入力】吸収量・排出量算定シート!$H242+(N$17-$M$17),幹材積成長量!$S$7:$S$148,0),MATCH($G242,幹材積成長量!$S$7:$U$7,0)),IF($F242="地位Ⅲ",INDEX(幹材積成長量!$Y$7:$AA$148,MATCH(【入力】吸収量・排出量算定シート!$H242+(N$17-$M$17),幹材積成長量!$Y$7:$Y$148,0),MATCH($G242,幹材積成長量!$Y$7:$AA$7,0)),INDEX(幹材積成長量!$V$7:$X$148,MATCH(【入力】吸収量・排出量算定シート!$H242+(N$17-$M$17),幹材積成長量!$V$7:$V$148,0),MATCH($G242,幹材積成長量!$V$7:$X$7,0)))),0)</f>
        <v>0</v>
      </c>
      <c r="O242" s="187">
        <f>IFERROR(IF($F242="地位Ⅰ",INDEX(幹材積成長量!$S$7:$U$148,MATCH(【入力】吸収量・排出量算定シート!$H242+(O$17-$M$17),幹材積成長量!$S$7:$S$148,0),MATCH($G242,幹材積成長量!$S$7:$U$7,0)),IF($F242="地位Ⅲ",INDEX(幹材積成長量!$Y$7:$AA$148,MATCH(【入力】吸収量・排出量算定シート!$H242+(O$17-$M$17),幹材積成長量!$Y$7:$Y$148,0),MATCH($G242,幹材積成長量!$Y$7:$AA$7,0)),INDEX(幹材積成長量!$V$7:$X$148,MATCH(【入力】吸収量・排出量算定シート!$H242+(O$17-$M$17),幹材積成長量!$V$7:$V$148,0),MATCH($G242,幹材積成長量!$V$7:$X$7,0)))),0)</f>
        <v>0</v>
      </c>
      <c r="P242" s="187">
        <f>IFERROR(IF($F242="地位Ⅰ",INDEX(幹材積成長量!$S$7:$U$148,MATCH(【入力】吸収量・排出量算定シート!$H242+(P$17-$M$17),幹材積成長量!$S$7:$S$148,0),MATCH($G242,幹材積成長量!$S$7:$U$7,0)),IF($F242="地位Ⅲ",INDEX(幹材積成長量!$Y$7:$AA$148,MATCH(【入力】吸収量・排出量算定シート!$H242+(P$17-$M$17),幹材積成長量!$Y$7:$Y$148,0),MATCH($G242,幹材積成長量!$Y$7:$AA$7,0)),INDEX(幹材積成長量!$V$7:$X$148,MATCH(【入力】吸収量・排出量算定シート!$H242+(P$17-$M$17),幹材積成長量!$V$7:$V$148,0),MATCH($G242,幹材積成長量!$V$7:$X$7,0)))),0)</f>
        <v>0</v>
      </c>
      <c r="Q242" s="187">
        <f>IFERROR(IF($F242="地位Ⅰ",INDEX(幹材積成長量!$S$7:$U$148,MATCH(【入力】吸収量・排出量算定シート!$H242+(Q$17-$M$17),幹材積成長量!$S$7:$S$148,0),MATCH($G242,幹材積成長量!$S$7:$U$7,0)),IF($F242="地位Ⅲ",INDEX(幹材積成長量!$Y$7:$AA$148,MATCH(【入力】吸収量・排出量算定シート!$H242+(Q$17-$M$17),幹材積成長量!$Y$7:$Y$148,0),MATCH($G242,幹材積成長量!$Y$7:$AA$7,0)),INDEX(幹材積成長量!$V$7:$X$148,MATCH(【入力】吸収量・排出量算定シート!$H242+(Q$17-$M$17),幹材積成長量!$V$7:$V$148,0),MATCH($G242,幹材積成長量!$V$7:$X$7,0)))),0)</f>
        <v>0</v>
      </c>
      <c r="R242" s="187">
        <f>IFERROR(IF($F242="地位Ⅰ",INDEX(幹材積成長量!$S$7:$U$148,MATCH(【入力】吸収量・排出量算定シート!$H242+(R$17-$M$17),幹材積成長量!$S$7:$S$148,0),MATCH($G242,幹材積成長量!$S$7:$U$7,0)),IF($F242="地位Ⅲ",INDEX(幹材積成長量!$Y$7:$AA$148,MATCH(【入力】吸収量・排出量算定シート!$H242+(R$17-$M$17),幹材積成長量!$Y$7:$Y$148,0),MATCH($G242,幹材積成長量!$Y$7:$AA$7,0)),INDEX(幹材積成長量!$V$7:$X$148,MATCH(【入力】吸収量・排出量算定シート!$H242+(R$17-$M$17),幹材積成長量!$V$7:$V$148,0),MATCH($G242,幹材積成長量!$V$7:$X$7,0)))),0)</f>
        <v>0</v>
      </c>
      <c r="S242" s="187">
        <f>IFERROR(IF($F242="地位Ⅰ",INDEX(幹材積成長量!$S$7:$U$148,MATCH(【入力】吸収量・排出量算定シート!$H242+(S$17-$M$17),幹材積成長量!$S$7:$S$148,0),MATCH($G242,幹材積成長量!$S$7:$U$7,0)),IF($F242="地位Ⅲ",INDEX(幹材積成長量!$Y$7:$AA$148,MATCH(【入力】吸収量・排出量算定シート!$H242+(S$17-$M$17),幹材積成長量!$Y$7:$Y$148,0),MATCH($G242,幹材積成長量!$Y$7:$AA$7,0)),INDEX(幹材積成長量!$V$7:$X$148,MATCH(【入力】吸収量・排出量算定シート!$H242+(S$17-$M$17),幹材積成長量!$V$7:$V$148,0),MATCH($G242,幹材積成長量!$V$7:$X$7,0)))),0)</f>
        <v>0</v>
      </c>
      <c r="T242" s="187">
        <f>IFERROR(IF($F242="地位Ⅰ",INDEX(幹材積成長量!$S$7:$U$148,MATCH(【入力】吸収量・排出量算定シート!$H242+(T$17-$M$17),幹材積成長量!$S$7:$S$148,0),MATCH($G242,幹材積成長量!$S$7:$U$7,0)),IF($F242="地位Ⅲ",INDEX(幹材積成長量!$Y$7:$AA$148,MATCH(【入力】吸収量・排出量算定シート!$H242+(T$17-$M$17),幹材積成長量!$Y$7:$Y$148,0),MATCH($G242,幹材積成長量!$Y$7:$AA$7,0)),INDEX(幹材積成長量!$V$7:$X$148,MATCH(【入力】吸収量・排出量算定シート!$H242+(T$17-$M$17),幹材積成長量!$V$7:$V$148,0),MATCH($G242,幹材積成長量!$V$7:$X$7,0)))),0)</f>
        <v>0</v>
      </c>
      <c r="U242" s="187">
        <f>IFERROR(IF($F242="地位Ⅰ",INDEX(幹材積成長量!$S$7:$U$148,MATCH(【入力】吸収量・排出量算定シート!$H242+(U$17-$M$17),幹材積成長量!$S$7:$S$148,0),MATCH($G242,幹材積成長量!$S$7:$U$7,0)),IF($F242="地位Ⅲ",INDEX(幹材積成長量!$Y$7:$AA$148,MATCH(【入力】吸収量・排出量算定シート!$H242+(U$17-$M$17),幹材積成長量!$Y$7:$Y$148,0),MATCH($G242,幹材積成長量!$Y$7:$AA$7,0)),INDEX(幹材積成長量!$V$7:$X$148,MATCH(【入力】吸収量・排出量算定シート!$H242+(U$17-$M$17),幹材積成長量!$V$7:$V$148,0),MATCH($G242,幹材積成長量!$V$7:$X$7,0)))),0)</f>
        <v>0</v>
      </c>
      <c r="V242" s="187">
        <f>IFERROR(IF($F242="地位Ⅰ",INDEX(幹材積成長量!$S$7:$U$148,MATCH(【入力】吸収量・排出量算定シート!$H242+(V$17-$M$17),幹材積成長量!$S$7:$S$148,0),MATCH($G242,幹材積成長量!$S$7:$U$7,0)),IF($F242="地位Ⅲ",INDEX(幹材積成長量!$Y$7:$AA$148,MATCH(【入力】吸収量・排出量算定シート!$H242+(V$17-$M$17),幹材積成長量!$Y$7:$Y$148,0),MATCH($G242,幹材積成長量!$Y$7:$AA$7,0)),INDEX(幹材積成長量!$V$7:$X$148,MATCH(【入力】吸収量・排出量算定シート!$H242+(V$17-$M$17),幹材積成長量!$V$7:$V$148,0),MATCH($G242,幹材積成長量!$V$7:$X$7,0)))),0)</f>
        <v>0</v>
      </c>
      <c r="W242" s="187">
        <f>IFERROR(IF($F242="地位Ⅰ",INDEX(幹材積成長量!$S$7:$U$148,MATCH(【入力】吸収量・排出量算定シート!$H242+(W$17-$M$17),幹材積成長量!$S$7:$S$148,0),MATCH($G242,幹材積成長量!$S$7:$U$7,0)),IF($F242="地位Ⅲ",INDEX(幹材積成長量!$Y$7:$AA$148,MATCH(【入力】吸収量・排出量算定シート!$H242+(W$17-$M$17),幹材積成長量!$Y$7:$Y$148,0),MATCH($G242,幹材積成長量!$Y$7:$AA$7,0)),INDEX(幹材積成長量!$V$7:$X$148,MATCH(【入力】吸収量・排出量算定シート!$H242+(W$17-$M$17),幹材積成長量!$V$7:$V$148,0),MATCH($G242,幹材積成長量!$V$7:$X$7,0)))),0)</f>
        <v>0</v>
      </c>
      <c r="X242" s="187">
        <f>IFERROR(IF($F242="地位Ⅰ",INDEX(幹材積成長量!$S$7:$U$148,MATCH(【入力】吸収量・排出量算定シート!$H242+(X$17-$M$17),幹材積成長量!$S$7:$S$148,0),MATCH($G242,幹材積成長量!$S$7:$U$7,0)),IF($F242="地位Ⅲ",INDEX(幹材積成長量!$Y$7:$AA$148,MATCH(【入力】吸収量・排出量算定シート!$H242+(X$17-$M$17),幹材積成長量!$Y$7:$Y$148,0),MATCH($G242,幹材積成長量!$Y$7:$AA$7,0)),INDEX(幹材積成長量!$V$7:$X$148,MATCH(【入力】吸収量・排出量算定シート!$H242+(X$17-$M$17),幹材積成長量!$V$7:$V$148,0),MATCH($G242,幹材積成長量!$V$7:$X$7,0)))),0)</f>
        <v>0</v>
      </c>
      <c r="Y242" s="187">
        <f>IFERROR(IF($F242="地位Ⅰ",INDEX(幹材積成長量!$S$7:$U$148,MATCH(【入力】吸収量・排出量算定シート!$H242+(Y$17-$M$17),幹材積成長量!$S$7:$S$148,0),MATCH($G242,幹材積成長量!$S$7:$U$7,0)),IF($F242="地位Ⅲ",INDEX(幹材積成長量!$Y$7:$AA$148,MATCH(【入力】吸収量・排出量算定シート!$H242+(Y$17-$M$17),幹材積成長量!$Y$7:$Y$148,0),MATCH($G242,幹材積成長量!$Y$7:$AA$7,0)),INDEX(幹材積成長量!$V$7:$X$148,MATCH(【入力】吸収量・排出量算定シート!$H242+(Y$17-$M$17),幹材積成長量!$V$7:$V$148,0),MATCH($G242,幹材積成長量!$V$7:$X$7,0)))),0)</f>
        <v>0</v>
      </c>
      <c r="Z242" s="187">
        <f>IFERROR(IF($F242="地位Ⅰ",INDEX(幹材積成長量!$S$7:$U$148,MATCH(【入力】吸収量・排出量算定シート!$H242+(Z$17-$M$17),幹材積成長量!$S$7:$S$148,0),MATCH($G242,幹材積成長量!$S$7:$U$7,0)),IF($F242="地位Ⅲ",INDEX(幹材積成長量!$Y$7:$AA$148,MATCH(【入力】吸収量・排出量算定シート!$H242+(Z$17-$M$17),幹材積成長量!$Y$7:$Y$148,0),MATCH($G242,幹材積成長量!$Y$7:$AA$7,0)),INDEX(幹材積成長量!$V$7:$X$148,MATCH(【入力】吸収量・排出量算定シート!$H242+(Z$17-$M$17),幹材積成長量!$V$7:$V$148,0),MATCH($G242,幹材積成長量!$V$7:$X$7,0)))),0)</f>
        <v>0</v>
      </c>
      <c r="AA242" s="187">
        <f>IFERROR(IF($F242="地位Ⅰ",INDEX(幹材積成長量!$S$7:$U$148,MATCH(【入力】吸収量・排出量算定シート!$H242+(AA$17-$M$17),幹材積成長量!$S$7:$S$148,0),MATCH($G242,幹材積成長量!$S$7:$U$7,0)),IF($F242="地位Ⅲ",INDEX(幹材積成長量!$Y$7:$AA$148,MATCH(【入力】吸収量・排出量算定シート!$H242+(AA$17-$M$17),幹材積成長量!$Y$7:$Y$148,0),MATCH($G242,幹材積成長量!$Y$7:$AA$7,0)),INDEX(幹材積成長量!$V$7:$X$148,MATCH(【入力】吸収量・排出量算定シート!$H242+(AA$17-$M$17),幹材積成長量!$V$7:$V$148,0),MATCH($G242,幹材積成長量!$V$7:$X$7,0)))),0)</f>
        <v>0</v>
      </c>
      <c r="AB242" s="187">
        <f>IFERROR(IF($F242="地位Ⅰ",INDEX(幹材積成長量!$S$7:$U$148,MATCH(【入力】吸収量・排出量算定シート!$H242+(AB$17-$M$17),幹材積成長量!$S$7:$S$148,0),MATCH($G242,幹材積成長量!$S$7:$U$7,0)),IF($F242="地位Ⅲ",INDEX(幹材積成長量!$Y$7:$AA$148,MATCH(【入力】吸収量・排出量算定シート!$H242+(AB$17-$M$17),幹材積成長量!$Y$7:$Y$148,0),MATCH($G242,幹材積成長量!$Y$7:$AA$7,0)),INDEX(幹材積成長量!$V$7:$X$148,MATCH(【入力】吸収量・排出量算定シート!$H242+(AB$17-$M$17),幹材積成長量!$V$7:$V$148,0),MATCH($G242,幹材積成長量!$V$7:$X$7,0)))),0)</f>
        <v>0</v>
      </c>
      <c r="AC242" s="187">
        <f>IFERROR(IF($F242="地位Ⅰ",INDEX(幹材積成長量!$S$7:$U$148,MATCH(【入力】吸収量・排出量算定シート!$H242+(AC$17-$M$17),幹材積成長量!$S$7:$S$148,0),MATCH($G242,幹材積成長量!$S$7:$U$7,0)),IF($F242="地位Ⅲ",INDEX(幹材積成長量!$Y$7:$AA$148,MATCH(【入力】吸収量・排出量算定シート!$H242+(AC$17-$M$17),幹材積成長量!$Y$7:$Y$148,0),MATCH($G242,幹材積成長量!$Y$7:$AA$7,0)),INDEX(幹材積成長量!$V$7:$X$148,MATCH(【入力】吸収量・排出量算定シート!$H242+(AC$17-$M$17),幹材積成長量!$V$7:$V$148,0),MATCH($G242,幹材積成長量!$V$7:$X$7,0)))),0)</f>
        <v>0</v>
      </c>
      <c r="AD242" s="2">
        <f>IFERROR(INDEX('BEF（拡大係数）'!$A$4:$AO$154,MATCH(【入力】吸収量・排出量算定シート!$H242,'BEF（拡大係数）'!$A$4:$A$154,0),MATCH($G242,'BEF（拡大係数）'!$A$4:$AO$4,0)),0)</f>
        <v>0</v>
      </c>
      <c r="AE242" s="2">
        <f>IFERROR(INDEX('BEF（拡大係数）'!$A$4:$AO$154,MATCH(【入力】吸収量・排出量算定シート!$H242,'BEF（拡大係数）'!$A$4:$A$154,0),MATCH($G242,'BEF（拡大係数）'!$A$4:$AO$4,0)),0)</f>
        <v>0</v>
      </c>
      <c r="AF242" s="2">
        <f>IFERROR(INDEX('BEF（拡大係数）'!$A$4:$AO$154,MATCH(【入力】吸収量・排出量算定シート!$H242,'BEF（拡大係数）'!$A$4:$A$154,0),MATCH($G242,'BEF（拡大係数）'!$A$4:$AO$4,0)),0)</f>
        <v>0</v>
      </c>
      <c r="AG242" s="2">
        <f>IFERROR(INDEX('BEF（拡大係数）'!$A$4:$AO$154,MATCH(【入力】吸収量・排出量算定シート!$H242,'BEF（拡大係数）'!$A$4:$A$154,0),MATCH($G242,'BEF（拡大係数）'!$A$4:$AO$4,0)),0)</f>
        <v>0</v>
      </c>
      <c r="AH242" s="2">
        <f>IFERROR(INDEX('BEF（拡大係数）'!$A$4:$AO$154,MATCH(【入力】吸収量・排出量算定シート!$H242,'BEF（拡大係数）'!$A$4:$A$154,0),MATCH($G242,'BEF（拡大係数）'!$A$4:$AO$4,0)),0)</f>
        <v>0</v>
      </c>
      <c r="AI242" s="2">
        <f>IFERROR(INDEX('BEF（拡大係数）'!$A$4:$AO$154,MATCH(【入力】吸収量・排出量算定シート!$H242,'BEF（拡大係数）'!$A$4:$A$154,0),MATCH($G242,'BEF（拡大係数）'!$A$4:$AO$4,0)),0)</f>
        <v>0</v>
      </c>
      <c r="AJ242" s="2">
        <f>IFERROR(INDEX('BEF（拡大係数）'!$A$4:$AO$154,MATCH(【入力】吸収量・排出量算定シート!$H242,'BEF（拡大係数）'!$A$4:$A$154,0),MATCH($G242,'BEF（拡大係数）'!$A$4:$AO$4,0)),0)</f>
        <v>0</v>
      </c>
      <c r="AK242" s="2">
        <f>IFERROR(INDEX('BEF（拡大係数）'!$A$4:$AO$154,MATCH(【入力】吸収量・排出量算定シート!$H242,'BEF（拡大係数）'!$A$4:$A$154,0),MATCH($G242,'BEF（拡大係数）'!$A$4:$AO$4,0)),0)</f>
        <v>0</v>
      </c>
      <c r="AL242" s="2">
        <f>IFERROR(INDEX('BEF（拡大係数）'!$A$4:$AO$154,MATCH(【入力】吸収量・排出量算定シート!$H242,'BEF（拡大係数）'!$A$4:$A$154,0),MATCH($G242,'BEF（拡大係数）'!$A$4:$AO$4,0)),0)</f>
        <v>0</v>
      </c>
      <c r="AM242" s="2">
        <f>IFERROR(INDEX('BEF（拡大係数）'!$A$4:$AO$154,MATCH(【入力】吸収量・排出量算定シート!$H242,'BEF（拡大係数）'!$A$4:$A$154,0),MATCH($G242,'BEF（拡大係数）'!$A$4:$AO$4,0)),0)</f>
        <v>0</v>
      </c>
      <c r="AN242" s="2">
        <f>IFERROR(INDEX('BEF（拡大係数）'!$A$4:$AO$154,MATCH(【入力】吸収量・排出量算定シート!$H242,'BEF（拡大係数）'!$A$4:$A$154,0),MATCH($G242,'BEF（拡大係数）'!$A$4:$AO$4,0)),0)</f>
        <v>0</v>
      </c>
      <c r="AO242" s="2">
        <f>IFERROR(INDEX('BEF（拡大係数）'!$A$4:$AO$154,MATCH(【入力】吸収量・排出量算定シート!$H242,'BEF（拡大係数）'!$A$4:$A$154,0),MATCH($G242,'BEF（拡大係数）'!$A$4:$AO$4,0)),0)</f>
        <v>0</v>
      </c>
      <c r="AP242" s="2">
        <f>IFERROR(INDEX('BEF（拡大係数）'!$A$4:$AO$154,MATCH(【入力】吸収量・排出量算定シート!$H242,'BEF（拡大係数）'!$A$4:$A$154,0),MATCH($G242,'BEF（拡大係数）'!$A$4:$AO$4,0)),0)</f>
        <v>0</v>
      </c>
      <c r="AQ242" s="2">
        <f>IFERROR(INDEX('BEF（拡大係数）'!$A$4:$AO$154,MATCH(【入力】吸収量・排出量算定シート!$H242,'BEF（拡大係数）'!$A$4:$A$154,0),MATCH($G242,'BEF（拡大係数）'!$A$4:$AO$4,0)),0)</f>
        <v>0</v>
      </c>
      <c r="AR242" s="2">
        <f>IFERROR(INDEX('BEF（拡大係数）'!$A$4:$AO$154,MATCH(【入力】吸収量・排出量算定シート!$H242,'BEF（拡大係数）'!$A$4:$A$154,0),MATCH($G242,'BEF（拡大係数）'!$A$4:$AO$4,0)),0)</f>
        <v>0</v>
      </c>
      <c r="AS242" s="2">
        <f>IFERROR(INDEX('BEF（拡大係数）'!$A$4:$AO$154,MATCH(【入力】吸収量・排出量算定シート!$H242,'BEF（拡大係数）'!$A$4:$A$154,0),MATCH($G242,'BEF（拡大係数）'!$A$4:$AO$4,0)),0)</f>
        <v>0</v>
      </c>
      <c r="AT242" s="2">
        <f>IFERROR(INDEX('BEF（拡大係数）'!$A$4:$AO$154,MATCH(【入力】吸収量・排出量算定シート!$H242,'BEF（拡大係数）'!$A$4:$A$154,0),MATCH($G242,'BEF（拡大係数）'!$A$4:$AO$4,0)),0)</f>
        <v>0</v>
      </c>
      <c r="AU242" s="2">
        <f>IFERROR(VLOOKUP($G242,パラメータ_オリジナル!$B$6:$G$45,4,FALSE),0)</f>
        <v>0</v>
      </c>
      <c r="AV242" s="2">
        <f>IFERROR(VLOOKUP($G242,パラメータ_オリジナル!$B$6:$G$45,5,FALSE),0)</f>
        <v>0</v>
      </c>
      <c r="AW242" s="2">
        <f>IFERROR(VLOOKUP($G242,パラメータ_オリジナル!$B$6:$G$45,6,FALSE),0)</f>
        <v>0</v>
      </c>
      <c r="AX242" s="125">
        <f t="shared" si="386"/>
        <v>0</v>
      </c>
      <c r="AY242" s="125">
        <f t="shared" si="387"/>
        <v>0</v>
      </c>
      <c r="AZ242" s="125">
        <f t="shared" si="388"/>
        <v>0</v>
      </c>
      <c r="BA242" s="125">
        <f t="shared" si="389"/>
        <v>0</v>
      </c>
      <c r="BB242" s="125">
        <f t="shared" si="390"/>
        <v>0</v>
      </c>
      <c r="BC242" s="125">
        <f t="shared" si="391"/>
        <v>0</v>
      </c>
      <c r="BD242" s="125">
        <f t="shared" si="392"/>
        <v>0</v>
      </c>
      <c r="BE242" s="125">
        <f t="shared" si="393"/>
        <v>0</v>
      </c>
      <c r="BF242" s="125">
        <f t="shared" si="394"/>
        <v>0</v>
      </c>
      <c r="BG242" s="125">
        <f t="shared" si="395"/>
        <v>0</v>
      </c>
      <c r="BH242" s="125">
        <f t="shared" si="396"/>
        <v>0</v>
      </c>
      <c r="BI242" s="125">
        <f t="shared" si="397"/>
        <v>0</v>
      </c>
      <c r="BJ242" s="125">
        <f t="shared" si="398"/>
        <v>0</v>
      </c>
      <c r="BK242" s="125">
        <f t="shared" si="399"/>
        <v>0</v>
      </c>
      <c r="BL242" s="125">
        <f t="shared" si="400"/>
        <v>0</v>
      </c>
      <c r="BM242" s="125">
        <f t="shared" si="401"/>
        <v>0</v>
      </c>
      <c r="BN242" s="125">
        <f t="shared" si="402"/>
        <v>0</v>
      </c>
      <c r="BO242" s="125">
        <f t="shared" si="403"/>
        <v>0</v>
      </c>
      <c r="BP242" s="125">
        <f t="shared" si="404"/>
        <v>0</v>
      </c>
      <c r="BQ242" s="125">
        <f t="shared" si="405"/>
        <v>0</v>
      </c>
      <c r="BR242" s="125">
        <f t="shared" si="406"/>
        <v>0</v>
      </c>
      <c r="BS242" s="125">
        <f t="shared" si="407"/>
        <v>0</v>
      </c>
      <c r="BT242" s="125">
        <f t="shared" si="408"/>
        <v>0</v>
      </c>
      <c r="BU242" s="125">
        <f t="shared" si="409"/>
        <v>0</v>
      </c>
      <c r="BV242" s="125">
        <f t="shared" si="410"/>
        <v>0</v>
      </c>
      <c r="BW242" s="125">
        <f t="shared" si="411"/>
        <v>0</v>
      </c>
      <c r="BX242" s="125">
        <f t="shared" si="412"/>
        <v>0</v>
      </c>
      <c r="BY242" s="125">
        <f t="shared" si="413"/>
        <v>0</v>
      </c>
      <c r="BZ242" s="125">
        <f t="shared" si="414"/>
        <v>0</v>
      </c>
      <c r="CA242" s="125">
        <f t="shared" si="415"/>
        <v>0</v>
      </c>
      <c r="CB242" s="125">
        <f t="shared" si="416"/>
        <v>0</v>
      </c>
      <c r="CC242" s="125">
        <f t="shared" si="417"/>
        <v>0</v>
      </c>
      <c r="CD242" s="125">
        <f t="shared" si="418"/>
        <v>0</v>
      </c>
      <c r="CE242" s="125">
        <f t="shared" si="419"/>
        <v>0</v>
      </c>
      <c r="CF242" s="2">
        <f>IFERROR(IF($F242="地位Ⅰ",INDEX(幹材積成長量!$I$7:$K$148,MATCH((【入力】吸収量・排出量算定シート!$H242+(【入力】吸収量・排出量算定シート!CF$17-【入力】吸収量・排出量算定シート!$CF$17)),幹材積成長量!$I$7:$I$148,0),MATCH(【入力】吸収量・排出量算定シート!$G242,幹材積成長量!$I$7:$K$7,0)),IF($F242="地位Ⅲ",INDEX(幹材積成長量!$O$7:$Q$148,MATCH((【入力】吸収量・排出量算定シート!$H242+(【入力】吸収量・排出量算定シート!CF$17-【入力】吸収量・排出量算定シート!$CF$17)),幹材積成長量!$O$7:$O$148,0),MATCH(【入力】吸収量・排出量算定シート!$G242,幹材積成長量!$O$7:$Q$7,0)),INDEX(幹材積成長量!$L$7:$N$148,MATCH((【入力】吸収量・排出量算定シート!$H242+(【入力】吸収量・排出量算定シート!CF$17-【入力】吸収量・排出量算定シート!$CF$17)),幹材積成長量!$L$7:$L$148,0),MATCH(【入力】吸収量・排出量算定シート!$G242,幹材積成長量!$L$7:$N$7,0)))),0)</f>
        <v>0</v>
      </c>
      <c r="CG242" s="2">
        <f>IFERROR(IF($F242="地位Ⅰ",INDEX(幹材積成長量!$I$7:$K$148,MATCH((【入力】吸収量・排出量算定シート!$H242+(【入力】吸収量・排出量算定シート!CG$17-【入力】吸収量・排出量算定シート!$CF$17)),幹材積成長量!$I$7:$I$148,0),MATCH(【入力】吸収量・排出量算定シート!$G242,幹材積成長量!$I$7:$K$7,0)),IF($F242="地位Ⅲ",INDEX(幹材積成長量!$O$7:$Q$148,MATCH((【入力】吸収量・排出量算定シート!$H242+(【入力】吸収量・排出量算定シート!CG$17-【入力】吸収量・排出量算定シート!$CF$17)),幹材積成長量!$O$7:$O$148,0),MATCH(【入力】吸収量・排出量算定シート!$G242,幹材積成長量!$O$7:$Q$7,0)),INDEX(幹材積成長量!$L$7:$N$148,MATCH((【入力】吸収量・排出量算定シート!$H242+(【入力】吸収量・排出量算定シート!CG$17-【入力】吸収量・排出量算定シート!$CF$17)),幹材積成長量!$L$7:$L$148,0),MATCH(【入力】吸収量・排出量算定シート!$G242,幹材積成長量!$L$7:$N$7,0)))),0)</f>
        <v>0</v>
      </c>
      <c r="CH242" s="2">
        <f>IFERROR(IF($F242="地位Ⅰ",INDEX(幹材積成長量!$I$7:$K$148,MATCH((【入力】吸収量・排出量算定シート!$H242+(【入力】吸収量・排出量算定シート!CH$17-【入力】吸収量・排出量算定シート!$CF$17)),幹材積成長量!$I$7:$I$148,0),MATCH(【入力】吸収量・排出量算定シート!$G242,幹材積成長量!$I$7:$K$7,0)),IF($F242="地位Ⅲ",INDEX(幹材積成長量!$O$7:$Q$148,MATCH((【入力】吸収量・排出量算定シート!$H242+(【入力】吸収量・排出量算定シート!CH$17-【入力】吸収量・排出量算定シート!$CF$17)),幹材積成長量!$O$7:$O$148,0),MATCH(【入力】吸収量・排出量算定シート!$G242,幹材積成長量!$O$7:$Q$7,0)),INDEX(幹材積成長量!$L$7:$N$148,MATCH((【入力】吸収量・排出量算定シート!$H242+(【入力】吸収量・排出量算定シート!CH$17-【入力】吸収量・排出量算定シート!$CF$17)),幹材積成長量!$L$7:$L$148,0),MATCH(【入力】吸収量・排出量算定シート!$G242,幹材積成長量!$L$7:$N$7,0)))),0)</f>
        <v>0</v>
      </c>
      <c r="CI242" s="2">
        <f>IFERROR(IF($F242="地位Ⅰ",INDEX(幹材積成長量!$I$7:$K$148,MATCH((【入力】吸収量・排出量算定シート!$H242+(【入力】吸収量・排出量算定シート!CI$17-【入力】吸収量・排出量算定シート!$CF$17)),幹材積成長量!$I$7:$I$148,0),MATCH(【入力】吸収量・排出量算定シート!$G242,幹材積成長量!$I$7:$K$7,0)),IF($F242="地位Ⅲ",INDEX(幹材積成長量!$O$7:$Q$148,MATCH((【入力】吸収量・排出量算定シート!$H242+(【入力】吸収量・排出量算定シート!CI$17-【入力】吸収量・排出量算定シート!$CF$17)),幹材積成長量!$O$7:$O$148,0),MATCH(【入力】吸収量・排出量算定シート!$G242,幹材積成長量!$O$7:$Q$7,0)),INDEX(幹材積成長量!$L$7:$N$148,MATCH((【入力】吸収量・排出量算定シート!$H242+(【入力】吸収量・排出量算定シート!CI$17-【入力】吸収量・排出量算定シート!$CF$17)),幹材積成長量!$L$7:$L$148,0),MATCH(【入力】吸収量・排出量算定シート!$G242,幹材積成長量!$L$7:$N$7,0)))),0)</f>
        <v>0</v>
      </c>
      <c r="CJ242" s="2">
        <f>IFERROR(IF($F242="地位Ⅰ",INDEX(幹材積成長量!$I$7:$K$148,MATCH((【入力】吸収量・排出量算定シート!$H242+(【入力】吸収量・排出量算定シート!CJ$17-【入力】吸収量・排出量算定シート!$CF$17)),幹材積成長量!$I$7:$I$148,0),MATCH(【入力】吸収量・排出量算定シート!$G242,幹材積成長量!$I$7:$K$7,0)),IF($F242="地位Ⅲ",INDEX(幹材積成長量!$O$7:$Q$148,MATCH((【入力】吸収量・排出量算定シート!$H242+(【入力】吸収量・排出量算定シート!CJ$17-【入力】吸収量・排出量算定シート!$CF$17)),幹材積成長量!$O$7:$O$148,0),MATCH(【入力】吸収量・排出量算定シート!$G242,幹材積成長量!$O$7:$Q$7,0)),INDEX(幹材積成長量!$L$7:$N$148,MATCH((【入力】吸収量・排出量算定シート!$H242+(【入力】吸収量・排出量算定シート!CJ$17-【入力】吸収量・排出量算定シート!$CF$17)),幹材積成長量!$L$7:$L$148,0),MATCH(【入力】吸収量・排出量算定シート!$G242,幹材積成長量!$L$7:$N$7,0)))),0)</f>
        <v>0</v>
      </c>
      <c r="CK242" s="2">
        <f>IFERROR(IF($F242="地位Ⅰ",INDEX(幹材積成長量!$I$7:$K$148,MATCH((【入力】吸収量・排出量算定シート!$H242+(【入力】吸収量・排出量算定シート!CK$17-【入力】吸収量・排出量算定シート!$CF$17)),幹材積成長量!$I$7:$I$148,0),MATCH(【入力】吸収量・排出量算定シート!$G242,幹材積成長量!$I$7:$K$7,0)),IF($F242="地位Ⅲ",INDEX(幹材積成長量!$O$7:$Q$148,MATCH((【入力】吸収量・排出量算定シート!$H242+(【入力】吸収量・排出量算定シート!CK$17-【入力】吸収量・排出量算定シート!$CF$17)),幹材積成長量!$O$7:$O$148,0),MATCH(【入力】吸収量・排出量算定シート!$G242,幹材積成長量!$O$7:$Q$7,0)),INDEX(幹材積成長量!$L$7:$N$148,MATCH((【入力】吸収量・排出量算定シート!$H242+(【入力】吸収量・排出量算定シート!CK$17-【入力】吸収量・排出量算定シート!$CF$17)),幹材積成長量!$L$7:$L$148,0),MATCH(【入力】吸収量・排出量算定シート!$G242,幹材積成長量!$L$7:$N$7,0)))),0)</f>
        <v>0</v>
      </c>
      <c r="CL242" s="2">
        <f>IFERROR(IF($F242="地位Ⅰ",INDEX(幹材積成長量!$I$7:$K$148,MATCH((【入力】吸収量・排出量算定シート!$H242+(【入力】吸収量・排出量算定シート!CL$17-【入力】吸収量・排出量算定シート!$CF$17)),幹材積成長量!$I$7:$I$148,0),MATCH(【入力】吸収量・排出量算定シート!$G242,幹材積成長量!$I$7:$K$7,0)),IF($F242="地位Ⅲ",INDEX(幹材積成長量!$O$7:$Q$148,MATCH((【入力】吸収量・排出量算定シート!$H242+(【入力】吸収量・排出量算定シート!CL$17-【入力】吸収量・排出量算定シート!$CF$17)),幹材積成長量!$O$7:$O$148,0),MATCH(【入力】吸収量・排出量算定シート!$G242,幹材積成長量!$O$7:$Q$7,0)),INDEX(幹材積成長量!$L$7:$N$148,MATCH((【入力】吸収量・排出量算定シート!$H242+(【入力】吸収量・排出量算定シート!CL$17-【入力】吸収量・排出量算定シート!$CF$17)),幹材積成長量!$L$7:$L$148,0),MATCH(【入力】吸収量・排出量算定シート!$G242,幹材積成長量!$L$7:$N$7,0)))),0)</f>
        <v>0</v>
      </c>
      <c r="CM242" s="2">
        <f>IFERROR(IF($F242="地位Ⅰ",INDEX(幹材積成長量!$I$7:$K$148,MATCH((【入力】吸収量・排出量算定シート!$H242+(【入力】吸収量・排出量算定シート!CM$17-【入力】吸収量・排出量算定シート!$CF$17)),幹材積成長量!$I$7:$I$148,0),MATCH(【入力】吸収量・排出量算定シート!$G242,幹材積成長量!$I$7:$K$7,0)),IF($F242="地位Ⅲ",INDEX(幹材積成長量!$O$7:$Q$148,MATCH((【入力】吸収量・排出量算定シート!$H242+(【入力】吸収量・排出量算定シート!CM$17-【入力】吸収量・排出量算定シート!$CF$17)),幹材積成長量!$O$7:$O$148,0),MATCH(【入力】吸収量・排出量算定シート!$G242,幹材積成長量!$O$7:$Q$7,0)),INDEX(幹材積成長量!$L$7:$N$148,MATCH((【入力】吸収量・排出量算定シート!$H242+(【入力】吸収量・排出量算定シート!CM$17-【入力】吸収量・排出量算定シート!$CF$17)),幹材積成長量!$L$7:$L$148,0),MATCH(【入力】吸収量・排出量算定シート!$G242,幹材積成長量!$L$7:$N$7,0)))),0)</f>
        <v>0</v>
      </c>
      <c r="CN242" s="2">
        <f>IFERROR(IF($F242="地位Ⅰ",INDEX(幹材積成長量!$I$7:$K$148,MATCH((【入力】吸収量・排出量算定シート!$H242+(【入力】吸収量・排出量算定シート!CN$17-【入力】吸収量・排出量算定シート!$CF$17)),幹材積成長量!$I$7:$I$148,0),MATCH(【入力】吸収量・排出量算定シート!$G242,幹材積成長量!$I$7:$K$7,0)),IF($F242="地位Ⅲ",INDEX(幹材積成長量!$O$7:$Q$148,MATCH((【入力】吸収量・排出量算定シート!$H242+(【入力】吸収量・排出量算定シート!CN$17-【入力】吸収量・排出量算定シート!$CF$17)),幹材積成長量!$O$7:$O$148,0),MATCH(【入力】吸収量・排出量算定シート!$G242,幹材積成長量!$O$7:$Q$7,0)),INDEX(幹材積成長量!$L$7:$N$148,MATCH((【入力】吸収量・排出量算定シート!$H242+(【入力】吸収量・排出量算定シート!CN$17-【入力】吸収量・排出量算定シート!$CF$17)),幹材積成長量!$L$7:$L$148,0),MATCH(【入力】吸収量・排出量算定シート!$G242,幹材積成長量!$L$7:$N$7,0)))),0)</f>
        <v>0</v>
      </c>
      <c r="CO242" s="2">
        <f>IFERROR(IF($F242="地位Ⅰ",INDEX(幹材積成長量!$I$7:$K$148,MATCH((【入力】吸収量・排出量算定シート!$H242+(【入力】吸収量・排出量算定シート!CO$17-【入力】吸収量・排出量算定シート!$CF$17)),幹材積成長量!$I$7:$I$148,0),MATCH(【入力】吸収量・排出量算定シート!$G242,幹材積成長量!$I$7:$K$7,0)),IF($F242="地位Ⅲ",INDEX(幹材積成長量!$O$7:$Q$148,MATCH((【入力】吸収量・排出量算定シート!$H242+(【入力】吸収量・排出量算定シート!CO$17-【入力】吸収量・排出量算定シート!$CF$17)),幹材積成長量!$O$7:$O$148,0),MATCH(【入力】吸収量・排出量算定シート!$G242,幹材積成長量!$O$7:$Q$7,0)),INDEX(幹材積成長量!$L$7:$N$148,MATCH((【入力】吸収量・排出量算定シート!$H242+(【入力】吸収量・排出量算定シート!CO$17-【入力】吸収量・排出量算定シート!$CF$17)),幹材積成長量!$L$7:$L$148,0),MATCH(【入力】吸収量・排出量算定シート!$G242,幹材積成長量!$L$7:$N$7,0)))),0)</f>
        <v>0</v>
      </c>
      <c r="CP242" s="2">
        <f>IFERROR(IF($F242="地位Ⅰ",INDEX(幹材積成長量!$I$7:$K$148,MATCH((【入力】吸収量・排出量算定シート!$H242+(【入力】吸収量・排出量算定シート!CP$17-【入力】吸収量・排出量算定シート!$CF$17)),幹材積成長量!$I$7:$I$148,0),MATCH(【入力】吸収量・排出量算定シート!$G242,幹材積成長量!$I$7:$K$7,0)),IF($F242="地位Ⅲ",INDEX(幹材積成長量!$O$7:$Q$148,MATCH((【入力】吸収量・排出量算定シート!$H242+(【入力】吸収量・排出量算定シート!CP$17-【入力】吸収量・排出量算定シート!$CF$17)),幹材積成長量!$O$7:$O$148,0),MATCH(【入力】吸収量・排出量算定シート!$G242,幹材積成長量!$O$7:$Q$7,0)),INDEX(幹材積成長量!$L$7:$N$148,MATCH((【入力】吸収量・排出量算定シート!$H242+(【入力】吸収量・排出量算定シート!CP$17-【入力】吸収量・排出量算定シート!$CF$17)),幹材積成長量!$L$7:$L$148,0),MATCH(【入力】吸収量・排出量算定シート!$G242,幹材積成長量!$L$7:$N$7,0)))),0)</f>
        <v>0</v>
      </c>
      <c r="CQ242" s="2">
        <f>IFERROR(IF($F242="地位Ⅰ",INDEX(幹材積成長量!$I$7:$K$148,MATCH((【入力】吸収量・排出量算定シート!$H242+(【入力】吸収量・排出量算定シート!CQ$17-【入力】吸収量・排出量算定シート!$CF$17)),幹材積成長量!$I$7:$I$148,0),MATCH(【入力】吸収量・排出量算定シート!$G242,幹材積成長量!$I$7:$K$7,0)),IF($F242="地位Ⅲ",INDEX(幹材積成長量!$O$7:$Q$148,MATCH((【入力】吸収量・排出量算定シート!$H242+(【入力】吸収量・排出量算定シート!CQ$17-【入力】吸収量・排出量算定シート!$CF$17)),幹材積成長量!$O$7:$O$148,0),MATCH(【入力】吸収量・排出量算定シート!$G242,幹材積成長量!$O$7:$Q$7,0)),INDEX(幹材積成長量!$L$7:$N$148,MATCH((【入力】吸収量・排出量算定シート!$H242+(【入力】吸収量・排出量算定シート!CQ$17-【入力】吸収量・排出量算定シート!$CF$17)),幹材積成長量!$L$7:$L$148,0),MATCH(【入力】吸収量・排出量算定シート!$G242,幹材積成長量!$L$7:$N$7,0)))),0)</f>
        <v>0</v>
      </c>
      <c r="CR242" s="2">
        <f>IFERROR(IF($F242="地位Ⅰ",INDEX(幹材積成長量!$I$7:$K$148,MATCH((【入力】吸収量・排出量算定シート!$H242+(【入力】吸収量・排出量算定シート!CR$17-【入力】吸収量・排出量算定シート!$CF$17)),幹材積成長量!$I$7:$I$148,0),MATCH(【入力】吸収量・排出量算定シート!$G242,幹材積成長量!$I$7:$K$7,0)),IF($F242="地位Ⅲ",INDEX(幹材積成長量!$O$7:$Q$148,MATCH((【入力】吸収量・排出量算定シート!$H242+(【入力】吸収量・排出量算定シート!CR$17-【入力】吸収量・排出量算定シート!$CF$17)),幹材積成長量!$O$7:$O$148,0),MATCH(【入力】吸収量・排出量算定シート!$G242,幹材積成長量!$O$7:$Q$7,0)),INDEX(幹材積成長量!$L$7:$N$148,MATCH((【入力】吸収量・排出量算定シート!$H242+(【入力】吸収量・排出量算定シート!CR$17-【入力】吸収量・排出量算定シート!$CF$17)),幹材積成長量!$L$7:$L$148,0),MATCH(【入力】吸収量・排出量算定シート!$G242,幹材積成長量!$L$7:$N$7,0)))),0)</f>
        <v>0</v>
      </c>
      <c r="CS242" s="2">
        <f>IFERROR(IF($F242="地位Ⅰ",INDEX(幹材積成長量!$I$7:$K$148,MATCH((【入力】吸収量・排出量算定シート!$H242+(【入力】吸収量・排出量算定シート!CS$17-【入力】吸収量・排出量算定シート!$CF$17)),幹材積成長量!$I$7:$I$148,0),MATCH(【入力】吸収量・排出量算定シート!$G242,幹材積成長量!$I$7:$K$7,0)),IF($F242="地位Ⅲ",INDEX(幹材積成長量!$O$7:$Q$148,MATCH((【入力】吸収量・排出量算定シート!$H242+(【入力】吸収量・排出量算定シート!CS$17-【入力】吸収量・排出量算定シート!$CF$17)),幹材積成長量!$O$7:$O$148,0),MATCH(【入力】吸収量・排出量算定シート!$G242,幹材積成長量!$O$7:$Q$7,0)),INDEX(幹材積成長量!$L$7:$N$148,MATCH((【入力】吸収量・排出量算定シート!$H242+(【入力】吸収量・排出量算定シート!CS$17-【入力】吸収量・排出量算定シート!$CF$17)),幹材積成長量!$L$7:$L$148,0),MATCH(【入力】吸収量・排出量算定シート!$G242,幹材積成長量!$L$7:$N$7,0)))),0)</f>
        <v>0</v>
      </c>
      <c r="CT242" s="2">
        <f>IFERROR(IF($F242="地位Ⅰ",INDEX(幹材積成長量!$I$7:$K$148,MATCH((【入力】吸収量・排出量算定シート!$H242+(【入力】吸収量・排出量算定シート!CT$17-【入力】吸収量・排出量算定シート!$CF$17)),幹材積成長量!$I$7:$I$148,0),MATCH(【入力】吸収量・排出量算定シート!$G242,幹材積成長量!$I$7:$K$7,0)),IF($F242="地位Ⅲ",INDEX(幹材積成長量!$O$7:$Q$148,MATCH((【入力】吸収量・排出量算定シート!$H242+(【入力】吸収量・排出量算定シート!CT$17-【入力】吸収量・排出量算定シート!$CF$17)),幹材積成長量!$O$7:$O$148,0),MATCH(【入力】吸収量・排出量算定シート!$G242,幹材積成長量!$O$7:$Q$7,0)),INDEX(幹材積成長量!$L$7:$N$148,MATCH((【入力】吸収量・排出量算定シート!$H242+(【入力】吸収量・排出量算定シート!CT$17-【入力】吸収量・排出量算定シート!$CF$17)),幹材積成長量!$L$7:$L$148,0),MATCH(【入力】吸収量・排出量算定シート!$G242,幹材積成長量!$L$7:$N$7,0)))),0)</f>
        <v>0</v>
      </c>
      <c r="CU242" s="2">
        <f>IFERROR(IF($F242="地位Ⅰ",INDEX(幹材積成長量!$I$7:$K$148,MATCH((【入力】吸収量・排出量算定シート!$H242+(【入力】吸収量・排出量算定シート!CU$17-【入力】吸収量・排出量算定シート!$CF$17)),幹材積成長量!$I$7:$I$148,0),MATCH(【入力】吸収量・排出量算定シート!$G242,幹材積成長量!$I$7:$K$7,0)),IF($F242="地位Ⅲ",INDEX(幹材積成長量!$O$7:$Q$148,MATCH((【入力】吸収量・排出量算定シート!$H242+(【入力】吸収量・排出量算定シート!CU$17-【入力】吸収量・排出量算定シート!$CF$17)),幹材積成長量!$O$7:$O$148,0),MATCH(【入力】吸収量・排出量算定シート!$G242,幹材積成長量!$O$7:$Q$7,0)),INDEX(幹材積成長量!$L$7:$N$148,MATCH((【入力】吸収量・排出量算定シート!$H242+(【入力】吸収量・排出量算定シート!CU$17-【入力】吸収量・排出量算定シート!$CF$17)),幹材積成長量!$L$7:$L$148,0),MATCH(【入力】吸収量・排出量算定シート!$G242,幹材積成長量!$L$7:$N$7,0)))),0)</f>
        <v>0</v>
      </c>
      <c r="CV242" s="2">
        <f>IFERROR(IF($F242="地位Ⅰ",INDEX(幹材積成長量!$I$7:$K$148,MATCH((【入力】吸収量・排出量算定シート!$H242+(【入力】吸収量・排出量算定シート!CV$17-【入力】吸収量・排出量算定シート!$CF$17)),幹材積成長量!$I$7:$I$148,0),MATCH(【入力】吸収量・排出量算定シート!$G242,幹材積成長量!$I$7:$K$7,0)),IF($F242="地位Ⅲ",INDEX(幹材積成長量!$O$7:$Q$148,MATCH((【入力】吸収量・排出量算定シート!$H242+(【入力】吸収量・排出量算定シート!CV$17-【入力】吸収量・排出量算定シート!$CF$17)),幹材積成長量!$O$7:$O$148,0),MATCH(【入力】吸収量・排出量算定シート!$G242,幹材積成長量!$O$7:$Q$7,0)),INDEX(幹材積成長量!$L$7:$N$148,MATCH((【入力】吸収量・排出量算定シート!$H242+(【入力】吸収量・排出量算定シート!CV$17-【入力】吸収量・排出量算定シート!$CF$17)),幹材積成長量!$L$7:$L$148,0),MATCH(【入力】吸収量・排出量算定シート!$G242,幹材積成長量!$L$7:$N$7,0)))),0)</f>
        <v>0</v>
      </c>
      <c r="CW242" s="2">
        <f t="shared" si="420"/>
        <v>0</v>
      </c>
      <c r="CX242" s="2">
        <f t="shared" si="421"/>
        <v>0</v>
      </c>
      <c r="CY242" s="2">
        <f t="shared" si="422"/>
        <v>0</v>
      </c>
      <c r="CZ242" s="2">
        <f t="shared" si="423"/>
        <v>0</v>
      </c>
      <c r="DA242" s="2">
        <f t="shared" si="424"/>
        <v>0</v>
      </c>
      <c r="DB242" s="2">
        <f t="shared" si="425"/>
        <v>0</v>
      </c>
      <c r="DC242" s="2">
        <f t="shared" si="426"/>
        <v>0</v>
      </c>
      <c r="DD242" s="2">
        <f t="shared" si="427"/>
        <v>0</v>
      </c>
      <c r="DE242" s="2">
        <f t="shared" si="428"/>
        <v>0</v>
      </c>
      <c r="DF242" s="2">
        <f t="shared" si="429"/>
        <v>0</v>
      </c>
      <c r="DG242" s="2">
        <f t="shared" si="430"/>
        <v>0</v>
      </c>
      <c r="DH242" s="2">
        <f t="shared" si="431"/>
        <v>0</v>
      </c>
      <c r="DI242" s="2">
        <f t="shared" si="432"/>
        <v>0</v>
      </c>
      <c r="DJ242" s="2">
        <f t="shared" si="433"/>
        <v>0</v>
      </c>
      <c r="DK242" s="2">
        <f t="shared" si="434"/>
        <v>0</v>
      </c>
      <c r="DL242" s="2">
        <f t="shared" si="435"/>
        <v>0</v>
      </c>
      <c r="DM242" s="2">
        <f t="shared" si="436"/>
        <v>0</v>
      </c>
      <c r="DN242" s="187">
        <f>IFERROR(IF($F242="地位Ⅰ",INDEX(幹材積成長量!$AE$7:$AG$14,8,MATCH(【入力】吸収量・排出量算定シート!$G242,幹材積成長量!$AE$7:$AG$7,0)),IF($F242="地位Ⅲ",INDEX(幹材積成長量!$AK$7:$AM$14,8,MATCH(【入力】吸収量・排出量算定シート!$G242,幹材積成長量!$AK$7:$AM$7,0)),INDEX(幹材積成長量!$AH$7:$AJ$14,8,MATCH(【入力】吸収量・排出量算定シート!$G242,幹材積成長量!$AH$7:$AJ$7,0)))),0)</f>
        <v>0</v>
      </c>
      <c r="DO242" s="187">
        <f>IFERROR(IF($F242="地位Ⅰ",INDEX(幹材積成長量!$AE$7:$AG$14,8,MATCH(【入力】吸収量・排出量算定シート!$G242,幹材積成長量!$AE$7:$AG$7,0)),IF($F242="地位Ⅲ",INDEX(幹材積成長量!$AK$7:$AM$14,8,MATCH(【入力】吸収量・排出量算定シート!$G242,幹材積成長量!$AK$7:$AM$7,0)),INDEX(幹材積成長量!$AH$7:$AJ$14,8,MATCH(【入力】吸収量・排出量算定シート!$G242,幹材積成長量!$AH$7:$AJ$7,0)))),0)</f>
        <v>0</v>
      </c>
      <c r="DP242" s="187">
        <f>IFERROR(IF($F242="地位Ⅰ",INDEX(幹材積成長量!$AE$7:$AG$14,8,MATCH(【入力】吸収量・排出量算定シート!$G242,幹材積成長量!$AE$7:$AG$7,0)),IF($F242="地位Ⅲ",INDEX(幹材積成長量!$AK$7:$AM$14,8,MATCH(【入力】吸収量・排出量算定シート!$G242,幹材積成長量!$AK$7:$AM$7,0)),INDEX(幹材積成長量!$AH$7:$AJ$14,8,MATCH(【入力】吸収量・排出量算定シート!$G242,幹材積成長量!$AH$7:$AJ$7,0)))),0)</f>
        <v>0</v>
      </c>
      <c r="DQ242" s="187">
        <f>IFERROR(IF($F242="地位Ⅰ",INDEX(幹材積成長量!$AE$7:$AG$14,8,MATCH(【入力】吸収量・排出量算定シート!$G242,幹材積成長量!$AE$7:$AG$7,0)),IF($F242="地位Ⅲ",INDEX(幹材積成長量!$AK$7:$AM$14,8,MATCH(【入力】吸収量・排出量算定シート!$G242,幹材積成長量!$AK$7:$AM$7,0)),INDEX(幹材積成長量!$AH$7:$AJ$14,8,MATCH(【入力】吸収量・排出量算定シート!$G242,幹材積成長量!$AH$7:$AJ$7,0)))),0)</f>
        <v>0</v>
      </c>
      <c r="DR242" s="187">
        <f>IFERROR(IF($F242="地位Ⅰ",INDEX(幹材積成長量!$AE$7:$AG$14,8,MATCH(【入力】吸収量・排出量算定シート!$G242,幹材積成長量!$AE$7:$AG$7,0)),IF($F242="地位Ⅲ",INDEX(幹材積成長量!$AK$7:$AM$14,8,MATCH(【入力】吸収量・排出量算定シート!$G242,幹材積成長量!$AK$7:$AM$7,0)),INDEX(幹材積成長量!$AH$7:$AJ$14,8,MATCH(【入力】吸収量・排出量算定シート!$G242,幹材積成長量!$AH$7:$AJ$7,0)))),0)</f>
        <v>0</v>
      </c>
      <c r="DS242" s="187">
        <f>IFERROR(IF($F242="地位Ⅰ",INDEX(幹材積成長量!$AE$7:$AG$14,8,MATCH(【入力】吸収量・排出量算定シート!$G242,幹材積成長量!$AE$7:$AG$7,0)),IF($F242="地位Ⅲ",INDEX(幹材積成長量!$AK$7:$AM$14,8,MATCH(【入力】吸収量・排出量算定シート!$G242,幹材積成長量!$AK$7:$AM$7,0)),INDEX(幹材積成長量!$AH$7:$AJ$14,8,MATCH(【入力】吸収量・排出量算定シート!$G242,幹材積成長量!$AH$7:$AJ$7,0)))),0)</f>
        <v>0</v>
      </c>
      <c r="DT242" s="187">
        <f>IFERROR(IF($F242="地位Ⅰ",INDEX(幹材積成長量!$AE$7:$AG$14,8,MATCH(【入力】吸収量・排出量算定シート!$G242,幹材積成長量!$AE$7:$AG$7,0)),IF($F242="地位Ⅲ",INDEX(幹材積成長量!$AK$7:$AM$14,8,MATCH(【入力】吸収量・排出量算定シート!$G242,幹材積成長量!$AK$7:$AM$7,0)),INDEX(幹材積成長量!$AH$7:$AJ$14,8,MATCH(【入力】吸収量・排出量算定シート!$G242,幹材積成長量!$AH$7:$AJ$7,0)))),0)</f>
        <v>0</v>
      </c>
      <c r="DU242" s="187">
        <f>IFERROR(IF($F242="地位Ⅰ",INDEX(幹材積成長量!$AE$7:$AG$14,8,MATCH(【入力】吸収量・排出量算定シート!$G242,幹材積成長量!$AE$7:$AG$7,0)),IF($F242="地位Ⅲ",INDEX(幹材積成長量!$AK$7:$AM$14,8,MATCH(【入力】吸収量・排出量算定シート!$G242,幹材積成長量!$AK$7:$AM$7,0)),INDEX(幹材積成長量!$AH$7:$AJ$14,8,MATCH(【入力】吸収量・排出量算定シート!$G242,幹材積成長量!$AH$7:$AJ$7,0)))),0)</f>
        <v>0</v>
      </c>
      <c r="DV242" s="187">
        <f>IFERROR(IF($F242="地位Ⅰ",INDEX(幹材積成長量!$AE$7:$AG$14,8,MATCH(【入力】吸収量・排出量算定シート!$G242,幹材積成長量!$AE$7:$AG$7,0)),IF($F242="地位Ⅲ",INDEX(幹材積成長量!$AK$7:$AM$14,8,MATCH(【入力】吸収量・排出量算定シート!$G242,幹材積成長量!$AK$7:$AM$7,0)),INDEX(幹材積成長量!$AH$7:$AJ$14,8,MATCH(【入力】吸収量・排出量算定シート!$G242,幹材積成長量!$AH$7:$AJ$7,0)))),0)</f>
        <v>0</v>
      </c>
      <c r="DW242" s="187">
        <f>IFERROR(IF($F242="地位Ⅰ",INDEX(幹材積成長量!$AE$7:$AG$14,8,MATCH(【入力】吸収量・排出量算定シート!$G242,幹材積成長量!$AE$7:$AG$7,0)),IF($F242="地位Ⅲ",INDEX(幹材積成長量!$AK$7:$AM$14,8,MATCH(【入力】吸収量・排出量算定シート!$G242,幹材積成長量!$AK$7:$AM$7,0)),INDEX(幹材積成長量!$AH$7:$AJ$14,8,MATCH(【入力】吸収量・排出量算定シート!$G242,幹材積成長量!$AH$7:$AJ$7,0)))),0)</f>
        <v>0</v>
      </c>
      <c r="DX242" s="187">
        <f>IFERROR(IF($F242="地位Ⅰ",INDEX(幹材積成長量!$AE$7:$AG$14,8,MATCH(【入力】吸収量・排出量算定シート!$G242,幹材積成長量!$AE$7:$AG$7,0)),IF($F242="地位Ⅲ",INDEX(幹材積成長量!$AK$7:$AM$14,8,MATCH(【入力】吸収量・排出量算定シート!$G242,幹材積成長量!$AK$7:$AM$7,0)),INDEX(幹材積成長量!$AH$7:$AJ$14,8,MATCH(【入力】吸収量・排出量算定シート!$G242,幹材積成長量!$AH$7:$AJ$7,0)))),0)</f>
        <v>0</v>
      </c>
      <c r="DY242" s="187">
        <f>IFERROR(IF($F242="地位Ⅰ",INDEX(幹材積成長量!$AE$7:$AG$14,8,MATCH(【入力】吸収量・排出量算定シート!$G242,幹材積成長量!$AE$7:$AG$7,0)),IF($F242="地位Ⅲ",INDEX(幹材積成長量!$AK$7:$AM$14,8,MATCH(【入力】吸収量・排出量算定シート!$G242,幹材積成長量!$AK$7:$AM$7,0)),INDEX(幹材積成長量!$AH$7:$AJ$14,8,MATCH(【入力】吸収量・排出量算定シート!$G242,幹材積成長量!$AH$7:$AJ$7,0)))),0)</f>
        <v>0</v>
      </c>
      <c r="DZ242" s="187">
        <f>IFERROR(IF($F242="地位Ⅰ",INDEX(幹材積成長量!$AE$7:$AG$14,8,MATCH(【入力】吸収量・排出量算定シート!$G242,幹材積成長量!$AE$7:$AG$7,0)),IF($F242="地位Ⅲ",INDEX(幹材積成長量!$AK$7:$AM$14,8,MATCH(【入力】吸収量・排出量算定シート!$G242,幹材積成長量!$AK$7:$AM$7,0)),INDEX(幹材積成長量!$AH$7:$AJ$14,8,MATCH(【入力】吸収量・排出量算定シート!$G242,幹材積成長量!$AH$7:$AJ$7,0)))),0)</f>
        <v>0</v>
      </c>
      <c r="EA242" s="187">
        <f>IFERROR(IF($F242="地位Ⅰ",INDEX(幹材積成長量!$AE$7:$AG$14,8,MATCH(【入力】吸収量・排出量算定シート!$G242,幹材積成長量!$AE$7:$AG$7,0)),IF($F242="地位Ⅲ",INDEX(幹材積成長量!$AK$7:$AM$14,8,MATCH(【入力】吸収量・排出量算定シート!$G242,幹材積成長量!$AK$7:$AM$7,0)),INDEX(幹材積成長量!$AH$7:$AJ$14,8,MATCH(【入力】吸収量・排出量算定シート!$G242,幹材積成長量!$AH$7:$AJ$7,0)))),0)</f>
        <v>0</v>
      </c>
      <c r="EB242" s="187">
        <f>IFERROR(IF($F242="地位Ⅰ",INDEX(幹材積成長量!$AE$7:$AG$14,8,MATCH(【入力】吸収量・排出量算定シート!$G242,幹材積成長量!$AE$7:$AG$7,0)),IF($F242="地位Ⅲ",INDEX(幹材積成長量!$AK$7:$AM$14,8,MATCH(【入力】吸収量・排出量算定シート!$G242,幹材積成長量!$AK$7:$AM$7,0)),INDEX(幹材積成長量!$AH$7:$AJ$14,8,MATCH(【入力】吸収量・排出量算定シート!$G242,幹材積成長量!$AH$7:$AJ$7,0)))),0)</f>
        <v>0</v>
      </c>
      <c r="EC242" s="187">
        <f>IFERROR(IF($F242="地位Ⅰ",INDEX(幹材積成長量!$AE$7:$AG$14,8,MATCH(【入力】吸収量・排出量算定シート!$G242,幹材積成長量!$AE$7:$AG$7,0)),IF($F242="地位Ⅲ",INDEX(幹材積成長量!$AK$7:$AM$14,8,MATCH(【入力】吸収量・排出量算定シート!$G242,幹材積成長量!$AK$7:$AM$7,0)),INDEX(幹材積成長量!$AH$7:$AJ$14,8,MATCH(【入力】吸収量・排出量算定シート!$G242,幹材積成長量!$AH$7:$AJ$7,0)))),0)</f>
        <v>0</v>
      </c>
      <c r="ED242" s="186">
        <f t="shared" si="437"/>
        <v>0</v>
      </c>
      <c r="EE242" s="186">
        <f t="shared" si="438"/>
        <v>0</v>
      </c>
      <c r="EF242" s="186">
        <f t="shared" si="439"/>
        <v>0</v>
      </c>
      <c r="EG242" s="186">
        <f t="shared" si="440"/>
        <v>0</v>
      </c>
      <c r="EH242" s="186">
        <f t="shared" si="441"/>
        <v>0</v>
      </c>
      <c r="EI242" s="186">
        <f t="shared" si="442"/>
        <v>0</v>
      </c>
      <c r="EJ242" s="186">
        <f t="shared" si="443"/>
        <v>0</v>
      </c>
      <c r="EK242" s="186">
        <f t="shared" si="444"/>
        <v>0</v>
      </c>
      <c r="EL242" s="186">
        <f t="shared" si="445"/>
        <v>0</v>
      </c>
      <c r="EM242" s="186">
        <f t="shared" si="446"/>
        <v>0</v>
      </c>
      <c r="EN242" s="186">
        <f t="shared" si="447"/>
        <v>0</v>
      </c>
      <c r="EO242" s="186">
        <f t="shared" si="448"/>
        <v>0</v>
      </c>
      <c r="EP242" s="186">
        <f t="shared" si="449"/>
        <v>0</v>
      </c>
      <c r="EQ242" s="186">
        <f t="shared" si="450"/>
        <v>0</v>
      </c>
      <c r="ER242" s="186">
        <f t="shared" si="451"/>
        <v>0</v>
      </c>
      <c r="ES242" s="186">
        <f t="shared" si="452"/>
        <v>0</v>
      </c>
      <c r="ET242" s="186">
        <f t="shared" si="453"/>
        <v>0</v>
      </c>
    </row>
    <row r="243" spans="2:150" x14ac:dyDescent="0.3">
      <c r="B243" s="3"/>
      <c r="C243" s="3"/>
      <c r="D243" s="3"/>
      <c r="E243" s="3"/>
      <c r="G243" s="217"/>
      <c r="J243" s="3"/>
      <c r="M243" s="187">
        <f>IFERROR(IF($F243="地位Ⅰ",INDEX(幹材積成長量!$S$7:$U$148,MATCH(【入力】吸収量・排出量算定シート!$H243+(M$17-$M$17),幹材積成長量!$S$7:$S$148,0),MATCH($G243,幹材積成長量!$S$7:$U$7,0)),IF($F243="地位Ⅲ",INDEX(幹材積成長量!$Y$7:$AA$148,MATCH(【入力】吸収量・排出量算定シート!$H243+(M$17-$M$17),幹材積成長量!$Y$7:$Y$148,0),MATCH($G243,幹材積成長量!$Y$7:$AA$7,0)),INDEX(幹材積成長量!$V$7:$X$148,MATCH(【入力】吸収量・排出量算定シート!$H243+(M$17-$M$17),幹材積成長量!$V$7:$V$148,0),MATCH($G243,幹材積成長量!$V$7:$X$7,0)))),0)</f>
        <v>0</v>
      </c>
      <c r="N243" s="187">
        <f>IFERROR(IF($F243="地位Ⅰ",INDEX(幹材積成長量!$S$7:$U$148,MATCH(【入力】吸収量・排出量算定シート!$H243+(N$17-$M$17),幹材積成長量!$S$7:$S$148,0),MATCH($G243,幹材積成長量!$S$7:$U$7,0)),IF($F243="地位Ⅲ",INDEX(幹材積成長量!$Y$7:$AA$148,MATCH(【入力】吸収量・排出量算定シート!$H243+(N$17-$M$17),幹材積成長量!$Y$7:$Y$148,0),MATCH($G243,幹材積成長量!$Y$7:$AA$7,0)),INDEX(幹材積成長量!$V$7:$X$148,MATCH(【入力】吸収量・排出量算定シート!$H243+(N$17-$M$17),幹材積成長量!$V$7:$V$148,0),MATCH($G243,幹材積成長量!$V$7:$X$7,0)))),0)</f>
        <v>0</v>
      </c>
      <c r="O243" s="187">
        <f>IFERROR(IF($F243="地位Ⅰ",INDEX(幹材積成長量!$S$7:$U$148,MATCH(【入力】吸収量・排出量算定シート!$H243+(O$17-$M$17),幹材積成長量!$S$7:$S$148,0),MATCH($G243,幹材積成長量!$S$7:$U$7,0)),IF($F243="地位Ⅲ",INDEX(幹材積成長量!$Y$7:$AA$148,MATCH(【入力】吸収量・排出量算定シート!$H243+(O$17-$M$17),幹材積成長量!$Y$7:$Y$148,0),MATCH($G243,幹材積成長量!$Y$7:$AA$7,0)),INDEX(幹材積成長量!$V$7:$X$148,MATCH(【入力】吸収量・排出量算定シート!$H243+(O$17-$M$17),幹材積成長量!$V$7:$V$148,0),MATCH($G243,幹材積成長量!$V$7:$X$7,0)))),0)</f>
        <v>0</v>
      </c>
      <c r="P243" s="187">
        <f>IFERROR(IF($F243="地位Ⅰ",INDEX(幹材積成長量!$S$7:$U$148,MATCH(【入力】吸収量・排出量算定シート!$H243+(P$17-$M$17),幹材積成長量!$S$7:$S$148,0),MATCH($G243,幹材積成長量!$S$7:$U$7,0)),IF($F243="地位Ⅲ",INDEX(幹材積成長量!$Y$7:$AA$148,MATCH(【入力】吸収量・排出量算定シート!$H243+(P$17-$M$17),幹材積成長量!$Y$7:$Y$148,0),MATCH($G243,幹材積成長量!$Y$7:$AA$7,0)),INDEX(幹材積成長量!$V$7:$X$148,MATCH(【入力】吸収量・排出量算定シート!$H243+(P$17-$M$17),幹材積成長量!$V$7:$V$148,0),MATCH($G243,幹材積成長量!$V$7:$X$7,0)))),0)</f>
        <v>0</v>
      </c>
      <c r="Q243" s="187">
        <f>IFERROR(IF($F243="地位Ⅰ",INDEX(幹材積成長量!$S$7:$U$148,MATCH(【入力】吸収量・排出量算定シート!$H243+(Q$17-$M$17),幹材積成長量!$S$7:$S$148,0),MATCH($G243,幹材積成長量!$S$7:$U$7,0)),IF($F243="地位Ⅲ",INDEX(幹材積成長量!$Y$7:$AA$148,MATCH(【入力】吸収量・排出量算定シート!$H243+(Q$17-$M$17),幹材積成長量!$Y$7:$Y$148,0),MATCH($G243,幹材積成長量!$Y$7:$AA$7,0)),INDEX(幹材積成長量!$V$7:$X$148,MATCH(【入力】吸収量・排出量算定シート!$H243+(Q$17-$M$17),幹材積成長量!$V$7:$V$148,0),MATCH($G243,幹材積成長量!$V$7:$X$7,0)))),0)</f>
        <v>0</v>
      </c>
      <c r="R243" s="187">
        <f>IFERROR(IF($F243="地位Ⅰ",INDEX(幹材積成長量!$S$7:$U$148,MATCH(【入力】吸収量・排出量算定シート!$H243+(R$17-$M$17),幹材積成長量!$S$7:$S$148,0),MATCH($G243,幹材積成長量!$S$7:$U$7,0)),IF($F243="地位Ⅲ",INDEX(幹材積成長量!$Y$7:$AA$148,MATCH(【入力】吸収量・排出量算定シート!$H243+(R$17-$M$17),幹材積成長量!$Y$7:$Y$148,0),MATCH($G243,幹材積成長量!$Y$7:$AA$7,0)),INDEX(幹材積成長量!$V$7:$X$148,MATCH(【入力】吸収量・排出量算定シート!$H243+(R$17-$M$17),幹材積成長量!$V$7:$V$148,0),MATCH($G243,幹材積成長量!$V$7:$X$7,0)))),0)</f>
        <v>0</v>
      </c>
      <c r="S243" s="187">
        <f>IFERROR(IF($F243="地位Ⅰ",INDEX(幹材積成長量!$S$7:$U$148,MATCH(【入力】吸収量・排出量算定シート!$H243+(S$17-$M$17),幹材積成長量!$S$7:$S$148,0),MATCH($G243,幹材積成長量!$S$7:$U$7,0)),IF($F243="地位Ⅲ",INDEX(幹材積成長量!$Y$7:$AA$148,MATCH(【入力】吸収量・排出量算定シート!$H243+(S$17-$M$17),幹材積成長量!$Y$7:$Y$148,0),MATCH($G243,幹材積成長量!$Y$7:$AA$7,0)),INDEX(幹材積成長量!$V$7:$X$148,MATCH(【入力】吸収量・排出量算定シート!$H243+(S$17-$M$17),幹材積成長量!$V$7:$V$148,0),MATCH($G243,幹材積成長量!$V$7:$X$7,0)))),0)</f>
        <v>0</v>
      </c>
      <c r="T243" s="187">
        <f>IFERROR(IF($F243="地位Ⅰ",INDEX(幹材積成長量!$S$7:$U$148,MATCH(【入力】吸収量・排出量算定シート!$H243+(T$17-$M$17),幹材積成長量!$S$7:$S$148,0),MATCH($G243,幹材積成長量!$S$7:$U$7,0)),IF($F243="地位Ⅲ",INDEX(幹材積成長量!$Y$7:$AA$148,MATCH(【入力】吸収量・排出量算定シート!$H243+(T$17-$M$17),幹材積成長量!$Y$7:$Y$148,0),MATCH($G243,幹材積成長量!$Y$7:$AA$7,0)),INDEX(幹材積成長量!$V$7:$X$148,MATCH(【入力】吸収量・排出量算定シート!$H243+(T$17-$M$17),幹材積成長量!$V$7:$V$148,0),MATCH($G243,幹材積成長量!$V$7:$X$7,0)))),0)</f>
        <v>0</v>
      </c>
      <c r="U243" s="187">
        <f>IFERROR(IF($F243="地位Ⅰ",INDEX(幹材積成長量!$S$7:$U$148,MATCH(【入力】吸収量・排出量算定シート!$H243+(U$17-$M$17),幹材積成長量!$S$7:$S$148,0),MATCH($G243,幹材積成長量!$S$7:$U$7,0)),IF($F243="地位Ⅲ",INDEX(幹材積成長量!$Y$7:$AA$148,MATCH(【入力】吸収量・排出量算定シート!$H243+(U$17-$M$17),幹材積成長量!$Y$7:$Y$148,0),MATCH($G243,幹材積成長量!$Y$7:$AA$7,0)),INDEX(幹材積成長量!$V$7:$X$148,MATCH(【入力】吸収量・排出量算定シート!$H243+(U$17-$M$17),幹材積成長量!$V$7:$V$148,0),MATCH($G243,幹材積成長量!$V$7:$X$7,0)))),0)</f>
        <v>0</v>
      </c>
      <c r="V243" s="187">
        <f>IFERROR(IF($F243="地位Ⅰ",INDEX(幹材積成長量!$S$7:$U$148,MATCH(【入力】吸収量・排出量算定シート!$H243+(V$17-$M$17),幹材積成長量!$S$7:$S$148,0),MATCH($G243,幹材積成長量!$S$7:$U$7,0)),IF($F243="地位Ⅲ",INDEX(幹材積成長量!$Y$7:$AA$148,MATCH(【入力】吸収量・排出量算定シート!$H243+(V$17-$M$17),幹材積成長量!$Y$7:$Y$148,0),MATCH($G243,幹材積成長量!$Y$7:$AA$7,0)),INDEX(幹材積成長量!$V$7:$X$148,MATCH(【入力】吸収量・排出量算定シート!$H243+(V$17-$M$17),幹材積成長量!$V$7:$V$148,0),MATCH($G243,幹材積成長量!$V$7:$X$7,0)))),0)</f>
        <v>0</v>
      </c>
      <c r="W243" s="187">
        <f>IFERROR(IF($F243="地位Ⅰ",INDEX(幹材積成長量!$S$7:$U$148,MATCH(【入力】吸収量・排出量算定シート!$H243+(W$17-$M$17),幹材積成長量!$S$7:$S$148,0),MATCH($G243,幹材積成長量!$S$7:$U$7,0)),IF($F243="地位Ⅲ",INDEX(幹材積成長量!$Y$7:$AA$148,MATCH(【入力】吸収量・排出量算定シート!$H243+(W$17-$M$17),幹材積成長量!$Y$7:$Y$148,0),MATCH($G243,幹材積成長量!$Y$7:$AA$7,0)),INDEX(幹材積成長量!$V$7:$X$148,MATCH(【入力】吸収量・排出量算定シート!$H243+(W$17-$M$17),幹材積成長量!$V$7:$V$148,0),MATCH($G243,幹材積成長量!$V$7:$X$7,0)))),0)</f>
        <v>0</v>
      </c>
      <c r="X243" s="187">
        <f>IFERROR(IF($F243="地位Ⅰ",INDEX(幹材積成長量!$S$7:$U$148,MATCH(【入力】吸収量・排出量算定シート!$H243+(X$17-$M$17),幹材積成長量!$S$7:$S$148,0),MATCH($G243,幹材積成長量!$S$7:$U$7,0)),IF($F243="地位Ⅲ",INDEX(幹材積成長量!$Y$7:$AA$148,MATCH(【入力】吸収量・排出量算定シート!$H243+(X$17-$M$17),幹材積成長量!$Y$7:$Y$148,0),MATCH($G243,幹材積成長量!$Y$7:$AA$7,0)),INDEX(幹材積成長量!$V$7:$X$148,MATCH(【入力】吸収量・排出量算定シート!$H243+(X$17-$M$17),幹材積成長量!$V$7:$V$148,0),MATCH($G243,幹材積成長量!$V$7:$X$7,0)))),0)</f>
        <v>0</v>
      </c>
      <c r="Y243" s="187">
        <f>IFERROR(IF($F243="地位Ⅰ",INDEX(幹材積成長量!$S$7:$U$148,MATCH(【入力】吸収量・排出量算定シート!$H243+(Y$17-$M$17),幹材積成長量!$S$7:$S$148,0),MATCH($G243,幹材積成長量!$S$7:$U$7,0)),IF($F243="地位Ⅲ",INDEX(幹材積成長量!$Y$7:$AA$148,MATCH(【入力】吸収量・排出量算定シート!$H243+(Y$17-$M$17),幹材積成長量!$Y$7:$Y$148,0),MATCH($G243,幹材積成長量!$Y$7:$AA$7,0)),INDEX(幹材積成長量!$V$7:$X$148,MATCH(【入力】吸収量・排出量算定シート!$H243+(Y$17-$M$17),幹材積成長量!$V$7:$V$148,0),MATCH($G243,幹材積成長量!$V$7:$X$7,0)))),0)</f>
        <v>0</v>
      </c>
      <c r="Z243" s="187">
        <f>IFERROR(IF($F243="地位Ⅰ",INDEX(幹材積成長量!$S$7:$U$148,MATCH(【入力】吸収量・排出量算定シート!$H243+(Z$17-$M$17),幹材積成長量!$S$7:$S$148,0),MATCH($G243,幹材積成長量!$S$7:$U$7,0)),IF($F243="地位Ⅲ",INDEX(幹材積成長量!$Y$7:$AA$148,MATCH(【入力】吸収量・排出量算定シート!$H243+(Z$17-$M$17),幹材積成長量!$Y$7:$Y$148,0),MATCH($G243,幹材積成長量!$Y$7:$AA$7,0)),INDEX(幹材積成長量!$V$7:$X$148,MATCH(【入力】吸収量・排出量算定シート!$H243+(Z$17-$M$17),幹材積成長量!$V$7:$V$148,0),MATCH($G243,幹材積成長量!$V$7:$X$7,0)))),0)</f>
        <v>0</v>
      </c>
      <c r="AA243" s="187">
        <f>IFERROR(IF($F243="地位Ⅰ",INDEX(幹材積成長量!$S$7:$U$148,MATCH(【入力】吸収量・排出量算定シート!$H243+(AA$17-$M$17),幹材積成長量!$S$7:$S$148,0),MATCH($G243,幹材積成長量!$S$7:$U$7,0)),IF($F243="地位Ⅲ",INDEX(幹材積成長量!$Y$7:$AA$148,MATCH(【入力】吸収量・排出量算定シート!$H243+(AA$17-$M$17),幹材積成長量!$Y$7:$Y$148,0),MATCH($G243,幹材積成長量!$Y$7:$AA$7,0)),INDEX(幹材積成長量!$V$7:$X$148,MATCH(【入力】吸収量・排出量算定シート!$H243+(AA$17-$M$17),幹材積成長量!$V$7:$V$148,0),MATCH($G243,幹材積成長量!$V$7:$X$7,0)))),0)</f>
        <v>0</v>
      </c>
      <c r="AB243" s="187">
        <f>IFERROR(IF($F243="地位Ⅰ",INDEX(幹材積成長量!$S$7:$U$148,MATCH(【入力】吸収量・排出量算定シート!$H243+(AB$17-$M$17),幹材積成長量!$S$7:$S$148,0),MATCH($G243,幹材積成長量!$S$7:$U$7,0)),IF($F243="地位Ⅲ",INDEX(幹材積成長量!$Y$7:$AA$148,MATCH(【入力】吸収量・排出量算定シート!$H243+(AB$17-$M$17),幹材積成長量!$Y$7:$Y$148,0),MATCH($G243,幹材積成長量!$Y$7:$AA$7,0)),INDEX(幹材積成長量!$V$7:$X$148,MATCH(【入力】吸収量・排出量算定シート!$H243+(AB$17-$M$17),幹材積成長量!$V$7:$V$148,0),MATCH($G243,幹材積成長量!$V$7:$X$7,0)))),0)</f>
        <v>0</v>
      </c>
      <c r="AC243" s="187">
        <f>IFERROR(IF($F243="地位Ⅰ",INDEX(幹材積成長量!$S$7:$U$148,MATCH(【入力】吸収量・排出量算定シート!$H243+(AC$17-$M$17),幹材積成長量!$S$7:$S$148,0),MATCH($G243,幹材積成長量!$S$7:$U$7,0)),IF($F243="地位Ⅲ",INDEX(幹材積成長量!$Y$7:$AA$148,MATCH(【入力】吸収量・排出量算定シート!$H243+(AC$17-$M$17),幹材積成長量!$Y$7:$Y$148,0),MATCH($G243,幹材積成長量!$Y$7:$AA$7,0)),INDEX(幹材積成長量!$V$7:$X$148,MATCH(【入力】吸収量・排出量算定シート!$H243+(AC$17-$M$17),幹材積成長量!$V$7:$V$148,0),MATCH($G243,幹材積成長量!$V$7:$X$7,0)))),0)</f>
        <v>0</v>
      </c>
      <c r="AD243" s="2">
        <f>IFERROR(INDEX('BEF（拡大係数）'!$A$4:$AO$154,MATCH(【入力】吸収量・排出量算定シート!$H243,'BEF（拡大係数）'!$A$4:$A$154,0),MATCH($G243,'BEF（拡大係数）'!$A$4:$AO$4,0)),0)</f>
        <v>0</v>
      </c>
      <c r="AE243" s="2">
        <f>IFERROR(INDEX('BEF（拡大係数）'!$A$4:$AO$154,MATCH(【入力】吸収量・排出量算定シート!$H243,'BEF（拡大係数）'!$A$4:$A$154,0),MATCH($G243,'BEF（拡大係数）'!$A$4:$AO$4,0)),0)</f>
        <v>0</v>
      </c>
      <c r="AF243" s="2">
        <f>IFERROR(INDEX('BEF（拡大係数）'!$A$4:$AO$154,MATCH(【入力】吸収量・排出量算定シート!$H243,'BEF（拡大係数）'!$A$4:$A$154,0),MATCH($G243,'BEF（拡大係数）'!$A$4:$AO$4,0)),0)</f>
        <v>0</v>
      </c>
      <c r="AG243" s="2">
        <f>IFERROR(INDEX('BEF（拡大係数）'!$A$4:$AO$154,MATCH(【入力】吸収量・排出量算定シート!$H243,'BEF（拡大係数）'!$A$4:$A$154,0),MATCH($G243,'BEF（拡大係数）'!$A$4:$AO$4,0)),0)</f>
        <v>0</v>
      </c>
      <c r="AH243" s="2">
        <f>IFERROR(INDEX('BEF（拡大係数）'!$A$4:$AO$154,MATCH(【入力】吸収量・排出量算定シート!$H243,'BEF（拡大係数）'!$A$4:$A$154,0),MATCH($G243,'BEF（拡大係数）'!$A$4:$AO$4,0)),0)</f>
        <v>0</v>
      </c>
      <c r="AI243" s="2">
        <f>IFERROR(INDEX('BEF（拡大係数）'!$A$4:$AO$154,MATCH(【入力】吸収量・排出量算定シート!$H243,'BEF（拡大係数）'!$A$4:$A$154,0),MATCH($G243,'BEF（拡大係数）'!$A$4:$AO$4,0)),0)</f>
        <v>0</v>
      </c>
      <c r="AJ243" s="2">
        <f>IFERROR(INDEX('BEF（拡大係数）'!$A$4:$AO$154,MATCH(【入力】吸収量・排出量算定シート!$H243,'BEF（拡大係数）'!$A$4:$A$154,0),MATCH($G243,'BEF（拡大係数）'!$A$4:$AO$4,0)),0)</f>
        <v>0</v>
      </c>
      <c r="AK243" s="2">
        <f>IFERROR(INDEX('BEF（拡大係数）'!$A$4:$AO$154,MATCH(【入力】吸収量・排出量算定シート!$H243,'BEF（拡大係数）'!$A$4:$A$154,0),MATCH($G243,'BEF（拡大係数）'!$A$4:$AO$4,0)),0)</f>
        <v>0</v>
      </c>
      <c r="AL243" s="2">
        <f>IFERROR(INDEX('BEF（拡大係数）'!$A$4:$AO$154,MATCH(【入力】吸収量・排出量算定シート!$H243,'BEF（拡大係数）'!$A$4:$A$154,0),MATCH($G243,'BEF（拡大係数）'!$A$4:$AO$4,0)),0)</f>
        <v>0</v>
      </c>
      <c r="AM243" s="2">
        <f>IFERROR(INDEX('BEF（拡大係数）'!$A$4:$AO$154,MATCH(【入力】吸収量・排出量算定シート!$H243,'BEF（拡大係数）'!$A$4:$A$154,0),MATCH($G243,'BEF（拡大係数）'!$A$4:$AO$4,0)),0)</f>
        <v>0</v>
      </c>
      <c r="AN243" s="2">
        <f>IFERROR(INDEX('BEF（拡大係数）'!$A$4:$AO$154,MATCH(【入力】吸収量・排出量算定シート!$H243,'BEF（拡大係数）'!$A$4:$A$154,0),MATCH($G243,'BEF（拡大係数）'!$A$4:$AO$4,0)),0)</f>
        <v>0</v>
      </c>
      <c r="AO243" s="2">
        <f>IFERROR(INDEX('BEF（拡大係数）'!$A$4:$AO$154,MATCH(【入力】吸収量・排出量算定シート!$H243,'BEF（拡大係数）'!$A$4:$A$154,0),MATCH($G243,'BEF（拡大係数）'!$A$4:$AO$4,0)),0)</f>
        <v>0</v>
      </c>
      <c r="AP243" s="2">
        <f>IFERROR(INDEX('BEF（拡大係数）'!$A$4:$AO$154,MATCH(【入力】吸収量・排出量算定シート!$H243,'BEF（拡大係数）'!$A$4:$A$154,0),MATCH($G243,'BEF（拡大係数）'!$A$4:$AO$4,0)),0)</f>
        <v>0</v>
      </c>
      <c r="AQ243" s="2">
        <f>IFERROR(INDEX('BEF（拡大係数）'!$A$4:$AO$154,MATCH(【入力】吸収量・排出量算定シート!$H243,'BEF（拡大係数）'!$A$4:$A$154,0),MATCH($G243,'BEF（拡大係数）'!$A$4:$AO$4,0)),0)</f>
        <v>0</v>
      </c>
      <c r="AR243" s="2">
        <f>IFERROR(INDEX('BEF（拡大係数）'!$A$4:$AO$154,MATCH(【入力】吸収量・排出量算定シート!$H243,'BEF（拡大係数）'!$A$4:$A$154,0),MATCH($G243,'BEF（拡大係数）'!$A$4:$AO$4,0)),0)</f>
        <v>0</v>
      </c>
      <c r="AS243" s="2">
        <f>IFERROR(INDEX('BEF（拡大係数）'!$A$4:$AO$154,MATCH(【入力】吸収量・排出量算定シート!$H243,'BEF（拡大係数）'!$A$4:$A$154,0),MATCH($G243,'BEF（拡大係数）'!$A$4:$AO$4,0)),0)</f>
        <v>0</v>
      </c>
      <c r="AT243" s="2">
        <f>IFERROR(INDEX('BEF（拡大係数）'!$A$4:$AO$154,MATCH(【入力】吸収量・排出量算定シート!$H243,'BEF（拡大係数）'!$A$4:$A$154,0),MATCH($G243,'BEF（拡大係数）'!$A$4:$AO$4,0)),0)</f>
        <v>0</v>
      </c>
      <c r="AU243" s="2">
        <f>IFERROR(VLOOKUP($G243,パラメータ_オリジナル!$B$6:$G$45,4,FALSE),0)</f>
        <v>0</v>
      </c>
      <c r="AV243" s="2">
        <f>IFERROR(VLOOKUP($G243,パラメータ_オリジナル!$B$6:$G$45,5,FALSE),0)</f>
        <v>0</v>
      </c>
      <c r="AW243" s="2">
        <f>IFERROR(VLOOKUP($G243,パラメータ_オリジナル!$B$6:$G$45,6,FALSE),0)</f>
        <v>0</v>
      </c>
      <c r="AX243" s="125">
        <f t="shared" si="386"/>
        <v>0</v>
      </c>
      <c r="AY243" s="125">
        <f t="shared" si="387"/>
        <v>0</v>
      </c>
      <c r="AZ243" s="125">
        <f t="shared" si="388"/>
        <v>0</v>
      </c>
      <c r="BA243" s="125">
        <f t="shared" si="389"/>
        <v>0</v>
      </c>
      <c r="BB243" s="125">
        <f t="shared" si="390"/>
        <v>0</v>
      </c>
      <c r="BC243" s="125">
        <f t="shared" si="391"/>
        <v>0</v>
      </c>
      <c r="BD243" s="125">
        <f t="shared" si="392"/>
        <v>0</v>
      </c>
      <c r="BE243" s="125">
        <f t="shared" si="393"/>
        <v>0</v>
      </c>
      <c r="BF243" s="125">
        <f t="shared" si="394"/>
        <v>0</v>
      </c>
      <c r="BG243" s="125">
        <f t="shared" si="395"/>
        <v>0</v>
      </c>
      <c r="BH243" s="125">
        <f t="shared" si="396"/>
        <v>0</v>
      </c>
      <c r="BI243" s="125">
        <f t="shared" si="397"/>
        <v>0</v>
      </c>
      <c r="BJ243" s="125">
        <f t="shared" si="398"/>
        <v>0</v>
      </c>
      <c r="BK243" s="125">
        <f t="shared" si="399"/>
        <v>0</v>
      </c>
      <c r="BL243" s="125">
        <f t="shared" si="400"/>
        <v>0</v>
      </c>
      <c r="BM243" s="125">
        <f t="shared" si="401"/>
        <v>0</v>
      </c>
      <c r="BN243" s="125">
        <f t="shared" si="402"/>
        <v>0</v>
      </c>
      <c r="BO243" s="125">
        <f t="shared" si="403"/>
        <v>0</v>
      </c>
      <c r="BP243" s="125">
        <f t="shared" si="404"/>
        <v>0</v>
      </c>
      <c r="BQ243" s="125">
        <f t="shared" si="405"/>
        <v>0</v>
      </c>
      <c r="BR243" s="125">
        <f t="shared" si="406"/>
        <v>0</v>
      </c>
      <c r="BS243" s="125">
        <f t="shared" si="407"/>
        <v>0</v>
      </c>
      <c r="BT243" s="125">
        <f t="shared" si="408"/>
        <v>0</v>
      </c>
      <c r="BU243" s="125">
        <f t="shared" si="409"/>
        <v>0</v>
      </c>
      <c r="BV243" s="125">
        <f t="shared" si="410"/>
        <v>0</v>
      </c>
      <c r="BW243" s="125">
        <f t="shared" si="411"/>
        <v>0</v>
      </c>
      <c r="BX243" s="125">
        <f t="shared" si="412"/>
        <v>0</v>
      </c>
      <c r="BY243" s="125">
        <f t="shared" si="413"/>
        <v>0</v>
      </c>
      <c r="BZ243" s="125">
        <f t="shared" si="414"/>
        <v>0</v>
      </c>
      <c r="CA243" s="125">
        <f t="shared" si="415"/>
        <v>0</v>
      </c>
      <c r="CB243" s="125">
        <f t="shared" si="416"/>
        <v>0</v>
      </c>
      <c r="CC243" s="125">
        <f t="shared" si="417"/>
        <v>0</v>
      </c>
      <c r="CD243" s="125">
        <f t="shared" si="418"/>
        <v>0</v>
      </c>
      <c r="CE243" s="125">
        <f t="shared" si="419"/>
        <v>0</v>
      </c>
      <c r="CF243" s="2">
        <f>IFERROR(IF($F243="地位Ⅰ",INDEX(幹材積成長量!$I$7:$K$148,MATCH((【入力】吸収量・排出量算定シート!$H243+(【入力】吸収量・排出量算定シート!CF$17-【入力】吸収量・排出量算定シート!$CF$17)),幹材積成長量!$I$7:$I$148,0),MATCH(【入力】吸収量・排出量算定シート!$G243,幹材積成長量!$I$7:$K$7,0)),IF($F243="地位Ⅲ",INDEX(幹材積成長量!$O$7:$Q$148,MATCH((【入力】吸収量・排出量算定シート!$H243+(【入力】吸収量・排出量算定シート!CF$17-【入力】吸収量・排出量算定シート!$CF$17)),幹材積成長量!$O$7:$O$148,0),MATCH(【入力】吸収量・排出量算定シート!$G243,幹材積成長量!$O$7:$Q$7,0)),INDEX(幹材積成長量!$L$7:$N$148,MATCH((【入力】吸収量・排出量算定シート!$H243+(【入力】吸収量・排出量算定シート!CF$17-【入力】吸収量・排出量算定シート!$CF$17)),幹材積成長量!$L$7:$L$148,0),MATCH(【入力】吸収量・排出量算定シート!$G243,幹材積成長量!$L$7:$N$7,0)))),0)</f>
        <v>0</v>
      </c>
      <c r="CG243" s="2">
        <f>IFERROR(IF($F243="地位Ⅰ",INDEX(幹材積成長量!$I$7:$K$148,MATCH((【入力】吸収量・排出量算定シート!$H243+(【入力】吸収量・排出量算定シート!CG$17-【入力】吸収量・排出量算定シート!$CF$17)),幹材積成長量!$I$7:$I$148,0),MATCH(【入力】吸収量・排出量算定シート!$G243,幹材積成長量!$I$7:$K$7,0)),IF($F243="地位Ⅲ",INDEX(幹材積成長量!$O$7:$Q$148,MATCH((【入力】吸収量・排出量算定シート!$H243+(【入力】吸収量・排出量算定シート!CG$17-【入力】吸収量・排出量算定シート!$CF$17)),幹材積成長量!$O$7:$O$148,0),MATCH(【入力】吸収量・排出量算定シート!$G243,幹材積成長量!$O$7:$Q$7,0)),INDEX(幹材積成長量!$L$7:$N$148,MATCH((【入力】吸収量・排出量算定シート!$H243+(【入力】吸収量・排出量算定シート!CG$17-【入力】吸収量・排出量算定シート!$CF$17)),幹材積成長量!$L$7:$L$148,0),MATCH(【入力】吸収量・排出量算定シート!$G243,幹材積成長量!$L$7:$N$7,0)))),0)</f>
        <v>0</v>
      </c>
      <c r="CH243" s="2">
        <f>IFERROR(IF($F243="地位Ⅰ",INDEX(幹材積成長量!$I$7:$K$148,MATCH((【入力】吸収量・排出量算定シート!$H243+(【入力】吸収量・排出量算定シート!CH$17-【入力】吸収量・排出量算定シート!$CF$17)),幹材積成長量!$I$7:$I$148,0),MATCH(【入力】吸収量・排出量算定シート!$G243,幹材積成長量!$I$7:$K$7,0)),IF($F243="地位Ⅲ",INDEX(幹材積成長量!$O$7:$Q$148,MATCH((【入力】吸収量・排出量算定シート!$H243+(【入力】吸収量・排出量算定シート!CH$17-【入力】吸収量・排出量算定シート!$CF$17)),幹材積成長量!$O$7:$O$148,0),MATCH(【入力】吸収量・排出量算定シート!$G243,幹材積成長量!$O$7:$Q$7,0)),INDEX(幹材積成長量!$L$7:$N$148,MATCH((【入力】吸収量・排出量算定シート!$H243+(【入力】吸収量・排出量算定シート!CH$17-【入力】吸収量・排出量算定シート!$CF$17)),幹材積成長量!$L$7:$L$148,0),MATCH(【入力】吸収量・排出量算定シート!$G243,幹材積成長量!$L$7:$N$7,0)))),0)</f>
        <v>0</v>
      </c>
      <c r="CI243" s="2">
        <f>IFERROR(IF($F243="地位Ⅰ",INDEX(幹材積成長量!$I$7:$K$148,MATCH((【入力】吸収量・排出量算定シート!$H243+(【入力】吸収量・排出量算定シート!CI$17-【入力】吸収量・排出量算定シート!$CF$17)),幹材積成長量!$I$7:$I$148,0),MATCH(【入力】吸収量・排出量算定シート!$G243,幹材積成長量!$I$7:$K$7,0)),IF($F243="地位Ⅲ",INDEX(幹材積成長量!$O$7:$Q$148,MATCH((【入力】吸収量・排出量算定シート!$H243+(【入力】吸収量・排出量算定シート!CI$17-【入力】吸収量・排出量算定シート!$CF$17)),幹材積成長量!$O$7:$O$148,0),MATCH(【入力】吸収量・排出量算定シート!$G243,幹材積成長量!$O$7:$Q$7,0)),INDEX(幹材積成長量!$L$7:$N$148,MATCH((【入力】吸収量・排出量算定シート!$H243+(【入力】吸収量・排出量算定シート!CI$17-【入力】吸収量・排出量算定シート!$CF$17)),幹材積成長量!$L$7:$L$148,0),MATCH(【入力】吸収量・排出量算定シート!$G243,幹材積成長量!$L$7:$N$7,0)))),0)</f>
        <v>0</v>
      </c>
      <c r="CJ243" s="2">
        <f>IFERROR(IF($F243="地位Ⅰ",INDEX(幹材積成長量!$I$7:$K$148,MATCH((【入力】吸収量・排出量算定シート!$H243+(【入力】吸収量・排出量算定シート!CJ$17-【入力】吸収量・排出量算定シート!$CF$17)),幹材積成長量!$I$7:$I$148,0),MATCH(【入力】吸収量・排出量算定シート!$G243,幹材積成長量!$I$7:$K$7,0)),IF($F243="地位Ⅲ",INDEX(幹材積成長量!$O$7:$Q$148,MATCH((【入力】吸収量・排出量算定シート!$H243+(【入力】吸収量・排出量算定シート!CJ$17-【入力】吸収量・排出量算定シート!$CF$17)),幹材積成長量!$O$7:$O$148,0),MATCH(【入力】吸収量・排出量算定シート!$G243,幹材積成長量!$O$7:$Q$7,0)),INDEX(幹材積成長量!$L$7:$N$148,MATCH((【入力】吸収量・排出量算定シート!$H243+(【入力】吸収量・排出量算定シート!CJ$17-【入力】吸収量・排出量算定シート!$CF$17)),幹材積成長量!$L$7:$L$148,0),MATCH(【入力】吸収量・排出量算定シート!$G243,幹材積成長量!$L$7:$N$7,0)))),0)</f>
        <v>0</v>
      </c>
      <c r="CK243" s="2">
        <f>IFERROR(IF($F243="地位Ⅰ",INDEX(幹材積成長量!$I$7:$K$148,MATCH((【入力】吸収量・排出量算定シート!$H243+(【入力】吸収量・排出量算定シート!CK$17-【入力】吸収量・排出量算定シート!$CF$17)),幹材積成長量!$I$7:$I$148,0),MATCH(【入力】吸収量・排出量算定シート!$G243,幹材積成長量!$I$7:$K$7,0)),IF($F243="地位Ⅲ",INDEX(幹材積成長量!$O$7:$Q$148,MATCH((【入力】吸収量・排出量算定シート!$H243+(【入力】吸収量・排出量算定シート!CK$17-【入力】吸収量・排出量算定シート!$CF$17)),幹材積成長量!$O$7:$O$148,0),MATCH(【入力】吸収量・排出量算定シート!$G243,幹材積成長量!$O$7:$Q$7,0)),INDEX(幹材積成長量!$L$7:$N$148,MATCH((【入力】吸収量・排出量算定シート!$H243+(【入力】吸収量・排出量算定シート!CK$17-【入力】吸収量・排出量算定シート!$CF$17)),幹材積成長量!$L$7:$L$148,0),MATCH(【入力】吸収量・排出量算定シート!$G243,幹材積成長量!$L$7:$N$7,0)))),0)</f>
        <v>0</v>
      </c>
      <c r="CL243" s="2">
        <f>IFERROR(IF($F243="地位Ⅰ",INDEX(幹材積成長量!$I$7:$K$148,MATCH((【入力】吸収量・排出量算定シート!$H243+(【入力】吸収量・排出量算定シート!CL$17-【入力】吸収量・排出量算定シート!$CF$17)),幹材積成長量!$I$7:$I$148,0),MATCH(【入力】吸収量・排出量算定シート!$G243,幹材積成長量!$I$7:$K$7,0)),IF($F243="地位Ⅲ",INDEX(幹材積成長量!$O$7:$Q$148,MATCH((【入力】吸収量・排出量算定シート!$H243+(【入力】吸収量・排出量算定シート!CL$17-【入力】吸収量・排出量算定シート!$CF$17)),幹材積成長量!$O$7:$O$148,0),MATCH(【入力】吸収量・排出量算定シート!$G243,幹材積成長量!$O$7:$Q$7,0)),INDEX(幹材積成長量!$L$7:$N$148,MATCH((【入力】吸収量・排出量算定シート!$H243+(【入力】吸収量・排出量算定シート!CL$17-【入力】吸収量・排出量算定シート!$CF$17)),幹材積成長量!$L$7:$L$148,0),MATCH(【入力】吸収量・排出量算定シート!$G243,幹材積成長量!$L$7:$N$7,0)))),0)</f>
        <v>0</v>
      </c>
      <c r="CM243" s="2">
        <f>IFERROR(IF($F243="地位Ⅰ",INDEX(幹材積成長量!$I$7:$K$148,MATCH((【入力】吸収量・排出量算定シート!$H243+(【入力】吸収量・排出量算定シート!CM$17-【入力】吸収量・排出量算定シート!$CF$17)),幹材積成長量!$I$7:$I$148,0),MATCH(【入力】吸収量・排出量算定シート!$G243,幹材積成長量!$I$7:$K$7,0)),IF($F243="地位Ⅲ",INDEX(幹材積成長量!$O$7:$Q$148,MATCH((【入力】吸収量・排出量算定シート!$H243+(【入力】吸収量・排出量算定シート!CM$17-【入力】吸収量・排出量算定シート!$CF$17)),幹材積成長量!$O$7:$O$148,0),MATCH(【入力】吸収量・排出量算定シート!$G243,幹材積成長量!$O$7:$Q$7,0)),INDEX(幹材積成長量!$L$7:$N$148,MATCH((【入力】吸収量・排出量算定シート!$H243+(【入力】吸収量・排出量算定シート!CM$17-【入力】吸収量・排出量算定シート!$CF$17)),幹材積成長量!$L$7:$L$148,0),MATCH(【入力】吸収量・排出量算定シート!$G243,幹材積成長量!$L$7:$N$7,0)))),0)</f>
        <v>0</v>
      </c>
      <c r="CN243" s="2">
        <f>IFERROR(IF($F243="地位Ⅰ",INDEX(幹材積成長量!$I$7:$K$148,MATCH((【入力】吸収量・排出量算定シート!$H243+(【入力】吸収量・排出量算定シート!CN$17-【入力】吸収量・排出量算定シート!$CF$17)),幹材積成長量!$I$7:$I$148,0),MATCH(【入力】吸収量・排出量算定シート!$G243,幹材積成長量!$I$7:$K$7,0)),IF($F243="地位Ⅲ",INDEX(幹材積成長量!$O$7:$Q$148,MATCH((【入力】吸収量・排出量算定シート!$H243+(【入力】吸収量・排出量算定シート!CN$17-【入力】吸収量・排出量算定シート!$CF$17)),幹材積成長量!$O$7:$O$148,0),MATCH(【入力】吸収量・排出量算定シート!$G243,幹材積成長量!$O$7:$Q$7,0)),INDEX(幹材積成長量!$L$7:$N$148,MATCH((【入力】吸収量・排出量算定シート!$H243+(【入力】吸収量・排出量算定シート!CN$17-【入力】吸収量・排出量算定シート!$CF$17)),幹材積成長量!$L$7:$L$148,0),MATCH(【入力】吸収量・排出量算定シート!$G243,幹材積成長量!$L$7:$N$7,0)))),0)</f>
        <v>0</v>
      </c>
      <c r="CO243" s="2">
        <f>IFERROR(IF($F243="地位Ⅰ",INDEX(幹材積成長量!$I$7:$K$148,MATCH((【入力】吸収量・排出量算定シート!$H243+(【入力】吸収量・排出量算定シート!CO$17-【入力】吸収量・排出量算定シート!$CF$17)),幹材積成長量!$I$7:$I$148,0),MATCH(【入力】吸収量・排出量算定シート!$G243,幹材積成長量!$I$7:$K$7,0)),IF($F243="地位Ⅲ",INDEX(幹材積成長量!$O$7:$Q$148,MATCH((【入力】吸収量・排出量算定シート!$H243+(【入力】吸収量・排出量算定シート!CO$17-【入力】吸収量・排出量算定シート!$CF$17)),幹材積成長量!$O$7:$O$148,0),MATCH(【入力】吸収量・排出量算定シート!$G243,幹材積成長量!$O$7:$Q$7,0)),INDEX(幹材積成長量!$L$7:$N$148,MATCH((【入力】吸収量・排出量算定シート!$H243+(【入力】吸収量・排出量算定シート!CO$17-【入力】吸収量・排出量算定シート!$CF$17)),幹材積成長量!$L$7:$L$148,0),MATCH(【入力】吸収量・排出量算定シート!$G243,幹材積成長量!$L$7:$N$7,0)))),0)</f>
        <v>0</v>
      </c>
      <c r="CP243" s="2">
        <f>IFERROR(IF($F243="地位Ⅰ",INDEX(幹材積成長量!$I$7:$K$148,MATCH((【入力】吸収量・排出量算定シート!$H243+(【入力】吸収量・排出量算定シート!CP$17-【入力】吸収量・排出量算定シート!$CF$17)),幹材積成長量!$I$7:$I$148,0),MATCH(【入力】吸収量・排出量算定シート!$G243,幹材積成長量!$I$7:$K$7,0)),IF($F243="地位Ⅲ",INDEX(幹材積成長量!$O$7:$Q$148,MATCH((【入力】吸収量・排出量算定シート!$H243+(【入力】吸収量・排出量算定シート!CP$17-【入力】吸収量・排出量算定シート!$CF$17)),幹材積成長量!$O$7:$O$148,0),MATCH(【入力】吸収量・排出量算定シート!$G243,幹材積成長量!$O$7:$Q$7,0)),INDEX(幹材積成長量!$L$7:$N$148,MATCH((【入力】吸収量・排出量算定シート!$H243+(【入力】吸収量・排出量算定シート!CP$17-【入力】吸収量・排出量算定シート!$CF$17)),幹材積成長量!$L$7:$L$148,0),MATCH(【入力】吸収量・排出量算定シート!$G243,幹材積成長量!$L$7:$N$7,0)))),0)</f>
        <v>0</v>
      </c>
      <c r="CQ243" s="2">
        <f>IFERROR(IF($F243="地位Ⅰ",INDEX(幹材積成長量!$I$7:$K$148,MATCH((【入力】吸収量・排出量算定シート!$H243+(【入力】吸収量・排出量算定シート!CQ$17-【入力】吸収量・排出量算定シート!$CF$17)),幹材積成長量!$I$7:$I$148,0),MATCH(【入力】吸収量・排出量算定シート!$G243,幹材積成長量!$I$7:$K$7,0)),IF($F243="地位Ⅲ",INDEX(幹材積成長量!$O$7:$Q$148,MATCH((【入力】吸収量・排出量算定シート!$H243+(【入力】吸収量・排出量算定シート!CQ$17-【入力】吸収量・排出量算定シート!$CF$17)),幹材積成長量!$O$7:$O$148,0),MATCH(【入力】吸収量・排出量算定シート!$G243,幹材積成長量!$O$7:$Q$7,0)),INDEX(幹材積成長量!$L$7:$N$148,MATCH((【入力】吸収量・排出量算定シート!$H243+(【入力】吸収量・排出量算定シート!CQ$17-【入力】吸収量・排出量算定シート!$CF$17)),幹材積成長量!$L$7:$L$148,0),MATCH(【入力】吸収量・排出量算定シート!$G243,幹材積成長量!$L$7:$N$7,0)))),0)</f>
        <v>0</v>
      </c>
      <c r="CR243" s="2">
        <f>IFERROR(IF($F243="地位Ⅰ",INDEX(幹材積成長量!$I$7:$K$148,MATCH((【入力】吸収量・排出量算定シート!$H243+(【入力】吸収量・排出量算定シート!CR$17-【入力】吸収量・排出量算定シート!$CF$17)),幹材積成長量!$I$7:$I$148,0),MATCH(【入力】吸収量・排出量算定シート!$G243,幹材積成長量!$I$7:$K$7,0)),IF($F243="地位Ⅲ",INDEX(幹材積成長量!$O$7:$Q$148,MATCH((【入力】吸収量・排出量算定シート!$H243+(【入力】吸収量・排出量算定シート!CR$17-【入力】吸収量・排出量算定シート!$CF$17)),幹材積成長量!$O$7:$O$148,0),MATCH(【入力】吸収量・排出量算定シート!$G243,幹材積成長量!$O$7:$Q$7,0)),INDEX(幹材積成長量!$L$7:$N$148,MATCH((【入力】吸収量・排出量算定シート!$H243+(【入力】吸収量・排出量算定シート!CR$17-【入力】吸収量・排出量算定シート!$CF$17)),幹材積成長量!$L$7:$L$148,0),MATCH(【入力】吸収量・排出量算定シート!$G243,幹材積成長量!$L$7:$N$7,0)))),0)</f>
        <v>0</v>
      </c>
      <c r="CS243" s="2">
        <f>IFERROR(IF($F243="地位Ⅰ",INDEX(幹材積成長量!$I$7:$K$148,MATCH((【入力】吸収量・排出量算定シート!$H243+(【入力】吸収量・排出量算定シート!CS$17-【入力】吸収量・排出量算定シート!$CF$17)),幹材積成長量!$I$7:$I$148,0),MATCH(【入力】吸収量・排出量算定シート!$G243,幹材積成長量!$I$7:$K$7,0)),IF($F243="地位Ⅲ",INDEX(幹材積成長量!$O$7:$Q$148,MATCH((【入力】吸収量・排出量算定シート!$H243+(【入力】吸収量・排出量算定シート!CS$17-【入力】吸収量・排出量算定シート!$CF$17)),幹材積成長量!$O$7:$O$148,0),MATCH(【入力】吸収量・排出量算定シート!$G243,幹材積成長量!$O$7:$Q$7,0)),INDEX(幹材積成長量!$L$7:$N$148,MATCH((【入力】吸収量・排出量算定シート!$H243+(【入力】吸収量・排出量算定シート!CS$17-【入力】吸収量・排出量算定シート!$CF$17)),幹材積成長量!$L$7:$L$148,0),MATCH(【入力】吸収量・排出量算定シート!$G243,幹材積成長量!$L$7:$N$7,0)))),0)</f>
        <v>0</v>
      </c>
      <c r="CT243" s="2">
        <f>IFERROR(IF($F243="地位Ⅰ",INDEX(幹材積成長量!$I$7:$K$148,MATCH((【入力】吸収量・排出量算定シート!$H243+(【入力】吸収量・排出量算定シート!CT$17-【入力】吸収量・排出量算定シート!$CF$17)),幹材積成長量!$I$7:$I$148,0),MATCH(【入力】吸収量・排出量算定シート!$G243,幹材積成長量!$I$7:$K$7,0)),IF($F243="地位Ⅲ",INDEX(幹材積成長量!$O$7:$Q$148,MATCH((【入力】吸収量・排出量算定シート!$H243+(【入力】吸収量・排出量算定シート!CT$17-【入力】吸収量・排出量算定シート!$CF$17)),幹材積成長量!$O$7:$O$148,0),MATCH(【入力】吸収量・排出量算定シート!$G243,幹材積成長量!$O$7:$Q$7,0)),INDEX(幹材積成長量!$L$7:$N$148,MATCH((【入力】吸収量・排出量算定シート!$H243+(【入力】吸収量・排出量算定シート!CT$17-【入力】吸収量・排出量算定シート!$CF$17)),幹材積成長量!$L$7:$L$148,0),MATCH(【入力】吸収量・排出量算定シート!$G243,幹材積成長量!$L$7:$N$7,0)))),0)</f>
        <v>0</v>
      </c>
      <c r="CU243" s="2">
        <f>IFERROR(IF($F243="地位Ⅰ",INDEX(幹材積成長量!$I$7:$K$148,MATCH((【入力】吸収量・排出量算定シート!$H243+(【入力】吸収量・排出量算定シート!CU$17-【入力】吸収量・排出量算定シート!$CF$17)),幹材積成長量!$I$7:$I$148,0),MATCH(【入力】吸収量・排出量算定シート!$G243,幹材積成長量!$I$7:$K$7,0)),IF($F243="地位Ⅲ",INDEX(幹材積成長量!$O$7:$Q$148,MATCH((【入力】吸収量・排出量算定シート!$H243+(【入力】吸収量・排出量算定シート!CU$17-【入力】吸収量・排出量算定シート!$CF$17)),幹材積成長量!$O$7:$O$148,0),MATCH(【入力】吸収量・排出量算定シート!$G243,幹材積成長量!$O$7:$Q$7,0)),INDEX(幹材積成長量!$L$7:$N$148,MATCH((【入力】吸収量・排出量算定シート!$H243+(【入力】吸収量・排出量算定シート!CU$17-【入力】吸収量・排出量算定シート!$CF$17)),幹材積成長量!$L$7:$L$148,0),MATCH(【入力】吸収量・排出量算定シート!$G243,幹材積成長量!$L$7:$N$7,0)))),0)</f>
        <v>0</v>
      </c>
      <c r="CV243" s="2">
        <f>IFERROR(IF($F243="地位Ⅰ",INDEX(幹材積成長量!$I$7:$K$148,MATCH((【入力】吸収量・排出量算定シート!$H243+(【入力】吸収量・排出量算定シート!CV$17-【入力】吸収量・排出量算定シート!$CF$17)),幹材積成長量!$I$7:$I$148,0),MATCH(【入力】吸収量・排出量算定シート!$G243,幹材積成長量!$I$7:$K$7,0)),IF($F243="地位Ⅲ",INDEX(幹材積成長量!$O$7:$Q$148,MATCH((【入力】吸収量・排出量算定シート!$H243+(【入力】吸収量・排出量算定シート!CV$17-【入力】吸収量・排出量算定シート!$CF$17)),幹材積成長量!$O$7:$O$148,0),MATCH(【入力】吸収量・排出量算定シート!$G243,幹材積成長量!$O$7:$Q$7,0)),INDEX(幹材積成長量!$L$7:$N$148,MATCH((【入力】吸収量・排出量算定シート!$H243+(【入力】吸収量・排出量算定シート!CV$17-【入力】吸収量・排出量算定シート!$CF$17)),幹材積成長量!$L$7:$L$148,0),MATCH(【入力】吸収量・排出量算定シート!$G243,幹材積成長量!$L$7:$N$7,0)))),0)</f>
        <v>0</v>
      </c>
      <c r="CW243" s="2">
        <f t="shared" si="420"/>
        <v>0</v>
      </c>
      <c r="CX243" s="2">
        <f t="shared" si="421"/>
        <v>0</v>
      </c>
      <c r="CY243" s="2">
        <f t="shared" si="422"/>
        <v>0</v>
      </c>
      <c r="CZ243" s="2">
        <f t="shared" si="423"/>
        <v>0</v>
      </c>
      <c r="DA243" s="2">
        <f t="shared" si="424"/>
        <v>0</v>
      </c>
      <c r="DB243" s="2">
        <f t="shared" si="425"/>
        <v>0</v>
      </c>
      <c r="DC243" s="2">
        <f t="shared" si="426"/>
        <v>0</v>
      </c>
      <c r="DD243" s="2">
        <f t="shared" si="427"/>
        <v>0</v>
      </c>
      <c r="DE243" s="2">
        <f t="shared" si="428"/>
        <v>0</v>
      </c>
      <c r="DF243" s="2">
        <f t="shared" si="429"/>
        <v>0</v>
      </c>
      <c r="DG243" s="2">
        <f t="shared" si="430"/>
        <v>0</v>
      </c>
      <c r="DH243" s="2">
        <f t="shared" si="431"/>
        <v>0</v>
      </c>
      <c r="DI243" s="2">
        <f t="shared" si="432"/>
        <v>0</v>
      </c>
      <c r="DJ243" s="2">
        <f t="shared" si="433"/>
        <v>0</v>
      </c>
      <c r="DK243" s="2">
        <f t="shared" si="434"/>
        <v>0</v>
      </c>
      <c r="DL243" s="2">
        <f t="shared" si="435"/>
        <v>0</v>
      </c>
      <c r="DM243" s="2">
        <f t="shared" si="436"/>
        <v>0</v>
      </c>
      <c r="DN243" s="187">
        <f>IFERROR(IF($F243="地位Ⅰ",INDEX(幹材積成長量!$AE$7:$AG$14,8,MATCH(【入力】吸収量・排出量算定シート!$G243,幹材積成長量!$AE$7:$AG$7,0)),IF($F243="地位Ⅲ",INDEX(幹材積成長量!$AK$7:$AM$14,8,MATCH(【入力】吸収量・排出量算定シート!$G243,幹材積成長量!$AK$7:$AM$7,0)),INDEX(幹材積成長量!$AH$7:$AJ$14,8,MATCH(【入力】吸収量・排出量算定シート!$G243,幹材積成長量!$AH$7:$AJ$7,0)))),0)</f>
        <v>0</v>
      </c>
      <c r="DO243" s="187">
        <f>IFERROR(IF($F243="地位Ⅰ",INDEX(幹材積成長量!$AE$7:$AG$14,8,MATCH(【入力】吸収量・排出量算定シート!$G243,幹材積成長量!$AE$7:$AG$7,0)),IF($F243="地位Ⅲ",INDEX(幹材積成長量!$AK$7:$AM$14,8,MATCH(【入力】吸収量・排出量算定シート!$G243,幹材積成長量!$AK$7:$AM$7,0)),INDEX(幹材積成長量!$AH$7:$AJ$14,8,MATCH(【入力】吸収量・排出量算定シート!$G243,幹材積成長量!$AH$7:$AJ$7,0)))),0)</f>
        <v>0</v>
      </c>
      <c r="DP243" s="187">
        <f>IFERROR(IF($F243="地位Ⅰ",INDEX(幹材積成長量!$AE$7:$AG$14,8,MATCH(【入力】吸収量・排出量算定シート!$G243,幹材積成長量!$AE$7:$AG$7,0)),IF($F243="地位Ⅲ",INDEX(幹材積成長量!$AK$7:$AM$14,8,MATCH(【入力】吸収量・排出量算定シート!$G243,幹材積成長量!$AK$7:$AM$7,0)),INDEX(幹材積成長量!$AH$7:$AJ$14,8,MATCH(【入力】吸収量・排出量算定シート!$G243,幹材積成長量!$AH$7:$AJ$7,0)))),0)</f>
        <v>0</v>
      </c>
      <c r="DQ243" s="187">
        <f>IFERROR(IF($F243="地位Ⅰ",INDEX(幹材積成長量!$AE$7:$AG$14,8,MATCH(【入力】吸収量・排出量算定シート!$G243,幹材積成長量!$AE$7:$AG$7,0)),IF($F243="地位Ⅲ",INDEX(幹材積成長量!$AK$7:$AM$14,8,MATCH(【入力】吸収量・排出量算定シート!$G243,幹材積成長量!$AK$7:$AM$7,0)),INDEX(幹材積成長量!$AH$7:$AJ$14,8,MATCH(【入力】吸収量・排出量算定シート!$G243,幹材積成長量!$AH$7:$AJ$7,0)))),0)</f>
        <v>0</v>
      </c>
      <c r="DR243" s="187">
        <f>IFERROR(IF($F243="地位Ⅰ",INDEX(幹材積成長量!$AE$7:$AG$14,8,MATCH(【入力】吸収量・排出量算定シート!$G243,幹材積成長量!$AE$7:$AG$7,0)),IF($F243="地位Ⅲ",INDEX(幹材積成長量!$AK$7:$AM$14,8,MATCH(【入力】吸収量・排出量算定シート!$G243,幹材積成長量!$AK$7:$AM$7,0)),INDEX(幹材積成長量!$AH$7:$AJ$14,8,MATCH(【入力】吸収量・排出量算定シート!$G243,幹材積成長量!$AH$7:$AJ$7,0)))),0)</f>
        <v>0</v>
      </c>
      <c r="DS243" s="187">
        <f>IFERROR(IF($F243="地位Ⅰ",INDEX(幹材積成長量!$AE$7:$AG$14,8,MATCH(【入力】吸収量・排出量算定シート!$G243,幹材積成長量!$AE$7:$AG$7,0)),IF($F243="地位Ⅲ",INDEX(幹材積成長量!$AK$7:$AM$14,8,MATCH(【入力】吸収量・排出量算定シート!$G243,幹材積成長量!$AK$7:$AM$7,0)),INDEX(幹材積成長量!$AH$7:$AJ$14,8,MATCH(【入力】吸収量・排出量算定シート!$G243,幹材積成長量!$AH$7:$AJ$7,0)))),0)</f>
        <v>0</v>
      </c>
      <c r="DT243" s="187">
        <f>IFERROR(IF($F243="地位Ⅰ",INDEX(幹材積成長量!$AE$7:$AG$14,8,MATCH(【入力】吸収量・排出量算定シート!$G243,幹材積成長量!$AE$7:$AG$7,0)),IF($F243="地位Ⅲ",INDEX(幹材積成長量!$AK$7:$AM$14,8,MATCH(【入力】吸収量・排出量算定シート!$G243,幹材積成長量!$AK$7:$AM$7,0)),INDEX(幹材積成長量!$AH$7:$AJ$14,8,MATCH(【入力】吸収量・排出量算定シート!$G243,幹材積成長量!$AH$7:$AJ$7,0)))),0)</f>
        <v>0</v>
      </c>
      <c r="DU243" s="187">
        <f>IFERROR(IF($F243="地位Ⅰ",INDEX(幹材積成長量!$AE$7:$AG$14,8,MATCH(【入力】吸収量・排出量算定シート!$G243,幹材積成長量!$AE$7:$AG$7,0)),IF($F243="地位Ⅲ",INDEX(幹材積成長量!$AK$7:$AM$14,8,MATCH(【入力】吸収量・排出量算定シート!$G243,幹材積成長量!$AK$7:$AM$7,0)),INDEX(幹材積成長量!$AH$7:$AJ$14,8,MATCH(【入力】吸収量・排出量算定シート!$G243,幹材積成長量!$AH$7:$AJ$7,0)))),0)</f>
        <v>0</v>
      </c>
      <c r="DV243" s="187">
        <f>IFERROR(IF($F243="地位Ⅰ",INDEX(幹材積成長量!$AE$7:$AG$14,8,MATCH(【入力】吸収量・排出量算定シート!$G243,幹材積成長量!$AE$7:$AG$7,0)),IF($F243="地位Ⅲ",INDEX(幹材積成長量!$AK$7:$AM$14,8,MATCH(【入力】吸収量・排出量算定シート!$G243,幹材積成長量!$AK$7:$AM$7,0)),INDEX(幹材積成長量!$AH$7:$AJ$14,8,MATCH(【入力】吸収量・排出量算定シート!$G243,幹材積成長量!$AH$7:$AJ$7,0)))),0)</f>
        <v>0</v>
      </c>
      <c r="DW243" s="187">
        <f>IFERROR(IF($F243="地位Ⅰ",INDEX(幹材積成長量!$AE$7:$AG$14,8,MATCH(【入力】吸収量・排出量算定シート!$G243,幹材積成長量!$AE$7:$AG$7,0)),IF($F243="地位Ⅲ",INDEX(幹材積成長量!$AK$7:$AM$14,8,MATCH(【入力】吸収量・排出量算定シート!$G243,幹材積成長量!$AK$7:$AM$7,0)),INDEX(幹材積成長量!$AH$7:$AJ$14,8,MATCH(【入力】吸収量・排出量算定シート!$G243,幹材積成長量!$AH$7:$AJ$7,0)))),0)</f>
        <v>0</v>
      </c>
      <c r="DX243" s="187">
        <f>IFERROR(IF($F243="地位Ⅰ",INDEX(幹材積成長量!$AE$7:$AG$14,8,MATCH(【入力】吸収量・排出量算定シート!$G243,幹材積成長量!$AE$7:$AG$7,0)),IF($F243="地位Ⅲ",INDEX(幹材積成長量!$AK$7:$AM$14,8,MATCH(【入力】吸収量・排出量算定シート!$G243,幹材積成長量!$AK$7:$AM$7,0)),INDEX(幹材積成長量!$AH$7:$AJ$14,8,MATCH(【入力】吸収量・排出量算定シート!$G243,幹材積成長量!$AH$7:$AJ$7,0)))),0)</f>
        <v>0</v>
      </c>
      <c r="DY243" s="187">
        <f>IFERROR(IF($F243="地位Ⅰ",INDEX(幹材積成長量!$AE$7:$AG$14,8,MATCH(【入力】吸収量・排出量算定シート!$G243,幹材積成長量!$AE$7:$AG$7,0)),IF($F243="地位Ⅲ",INDEX(幹材積成長量!$AK$7:$AM$14,8,MATCH(【入力】吸収量・排出量算定シート!$G243,幹材積成長量!$AK$7:$AM$7,0)),INDEX(幹材積成長量!$AH$7:$AJ$14,8,MATCH(【入力】吸収量・排出量算定シート!$G243,幹材積成長量!$AH$7:$AJ$7,0)))),0)</f>
        <v>0</v>
      </c>
      <c r="DZ243" s="187">
        <f>IFERROR(IF($F243="地位Ⅰ",INDEX(幹材積成長量!$AE$7:$AG$14,8,MATCH(【入力】吸収量・排出量算定シート!$G243,幹材積成長量!$AE$7:$AG$7,0)),IF($F243="地位Ⅲ",INDEX(幹材積成長量!$AK$7:$AM$14,8,MATCH(【入力】吸収量・排出量算定シート!$G243,幹材積成長量!$AK$7:$AM$7,0)),INDEX(幹材積成長量!$AH$7:$AJ$14,8,MATCH(【入力】吸収量・排出量算定シート!$G243,幹材積成長量!$AH$7:$AJ$7,0)))),0)</f>
        <v>0</v>
      </c>
      <c r="EA243" s="187">
        <f>IFERROR(IF($F243="地位Ⅰ",INDEX(幹材積成長量!$AE$7:$AG$14,8,MATCH(【入力】吸収量・排出量算定シート!$G243,幹材積成長量!$AE$7:$AG$7,0)),IF($F243="地位Ⅲ",INDEX(幹材積成長量!$AK$7:$AM$14,8,MATCH(【入力】吸収量・排出量算定シート!$G243,幹材積成長量!$AK$7:$AM$7,0)),INDEX(幹材積成長量!$AH$7:$AJ$14,8,MATCH(【入力】吸収量・排出量算定シート!$G243,幹材積成長量!$AH$7:$AJ$7,0)))),0)</f>
        <v>0</v>
      </c>
      <c r="EB243" s="187">
        <f>IFERROR(IF($F243="地位Ⅰ",INDEX(幹材積成長量!$AE$7:$AG$14,8,MATCH(【入力】吸収量・排出量算定シート!$G243,幹材積成長量!$AE$7:$AG$7,0)),IF($F243="地位Ⅲ",INDEX(幹材積成長量!$AK$7:$AM$14,8,MATCH(【入力】吸収量・排出量算定シート!$G243,幹材積成長量!$AK$7:$AM$7,0)),INDEX(幹材積成長量!$AH$7:$AJ$14,8,MATCH(【入力】吸収量・排出量算定シート!$G243,幹材積成長量!$AH$7:$AJ$7,0)))),0)</f>
        <v>0</v>
      </c>
      <c r="EC243" s="187">
        <f>IFERROR(IF($F243="地位Ⅰ",INDEX(幹材積成長量!$AE$7:$AG$14,8,MATCH(【入力】吸収量・排出量算定シート!$G243,幹材積成長量!$AE$7:$AG$7,0)),IF($F243="地位Ⅲ",INDEX(幹材積成長量!$AK$7:$AM$14,8,MATCH(【入力】吸収量・排出量算定シート!$G243,幹材積成長量!$AK$7:$AM$7,0)),INDEX(幹材積成長量!$AH$7:$AJ$14,8,MATCH(【入力】吸収量・排出量算定シート!$G243,幹材積成長量!$AH$7:$AJ$7,0)))),0)</f>
        <v>0</v>
      </c>
      <c r="ED243" s="186">
        <f t="shared" si="437"/>
        <v>0</v>
      </c>
      <c r="EE243" s="186">
        <f t="shared" si="438"/>
        <v>0</v>
      </c>
      <c r="EF243" s="186">
        <f t="shared" si="439"/>
        <v>0</v>
      </c>
      <c r="EG243" s="186">
        <f t="shared" si="440"/>
        <v>0</v>
      </c>
      <c r="EH243" s="186">
        <f t="shared" si="441"/>
        <v>0</v>
      </c>
      <c r="EI243" s="186">
        <f t="shared" si="442"/>
        <v>0</v>
      </c>
      <c r="EJ243" s="186">
        <f t="shared" si="443"/>
        <v>0</v>
      </c>
      <c r="EK243" s="186">
        <f t="shared" si="444"/>
        <v>0</v>
      </c>
      <c r="EL243" s="186">
        <f t="shared" si="445"/>
        <v>0</v>
      </c>
      <c r="EM243" s="186">
        <f t="shared" si="446"/>
        <v>0</v>
      </c>
      <c r="EN243" s="186">
        <f t="shared" si="447"/>
        <v>0</v>
      </c>
      <c r="EO243" s="186">
        <f t="shared" si="448"/>
        <v>0</v>
      </c>
      <c r="EP243" s="186">
        <f t="shared" si="449"/>
        <v>0</v>
      </c>
      <c r="EQ243" s="186">
        <f t="shared" si="450"/>
        <v>0</v>
      </c>
      <c r="ER243" s="186">
        <f t="shared" si="451"/>
        <v>0</v>
      </c>
      <c r="ES243" s="186">
        <f t="shared" si="452"/>
        <v>0</v>
      </c>
      <c r="ET243" s="186">
        <f t="shared" si="453"/>
        <v>0</v>
      </c>
    </row>
    <row r="244" spans="2:150" x14ac:dyDescent="0.3">
      <c r="B244" s="3"/>
      <c r="C244" s="3"/>
      <c r="D244" s="3"/>
      <c r="E244" s="3"/>
      <c r="G244" s="217"/>
      <c r="J244" s="3"/>
      <c r="M244" s="187">
        <f>IFERROR(IF($F244="地位Ⅰ",INDEX(幹材積成長量!$S$7:$U$148,MATCH(【入力】吸収量・排出量算定シート!$H244+(M$17-$M$17),幹材積成長量!$S$7:$S$148,0),MATCH($G244,幹材積成長量!$S$7:$U$7,0)),IF($F244="地位Ⅲ",INDEX(幹材積成長量!$Y$7:$AA$148,MATCH(【入力】吸収量・排出量算定シート!$H244+(M$17-$M$17),幹材積成長量!$Y$7:$Y$148,0),MATCH($G244,幹材積成長量!$Y$7:$AA$7,0)),INDEX(幹材積成長量!$V$7:$X$148,MATCH(【入力】吸収量・排出量算定シート!$H244+(M$17-$M$17),幹材積成長量!$V$7:$V$148,0),MATCH($G244,幹材積成長量!$V$7:$X$7,0)))),0)</f>
        <v>0</v>
      </c>
      <c r="N244" s="187">
        <f>IFERROR(IF($F244="地位Ⅰ",INDEX(幹材積成長量!$S$7:$U$148,MATCH(【入力】吸収量・排出量算定シート!$H244+(N$17-$M$17),幹材積成長量!$S$7:$S$148,0),MATCH($G244,幹材積成長量!$S$7:$U$7,0)),IF($F244="地位Ⅲ",INDEX(幹材積成長量!$Y$7:$AA$148,MATCH(【入力】吸収量・排出量算定シート!$H244+(N$17-$M$17),幹材積成長量!$Y$7:$Y$148,0),MATCH($G244,幹材積成長量!$Y$7:$AA$7,0)),INDEX(幹材積成長量!$V$7:$X$148,MATCH(【入力】吸収量・排出量算定シート!$H244+(N$17-$M$17),幹材積成長量!$V$7:$V$148,0),MATCH($G244,幹材積成長量!$V$7:$X$7,0)))),0)</f>
        <v>0</v>
      </c>
      <c r="O244" s="187">
        <f>IFERROR(IF($F244="地位Ⅰ",INDEX(幹材積成長量!$S$7:$U$148,MATCH(【入力】吸収量・排出量算定シート!$H244+(O$17-$M$17),幹材積成長量!$S$7:$S$148,0),MATCH($G244,幹材積成長量!$S$7:$U$7,0)),IF($F244="地位Ⅲ",INDEX(幹材積成長量!$Y$7:$AA$148,MATCH(【入力】吸収量・排出量算定シート!$H244+(O$17-$M$17),幹材積成長量!$Y$7:$Y$148,0),MATCH($G244,幹材積成長量!$Y$7:$AA$7,0)),INDEX(幹材積成長量!$V$7:$X$148,MATCH(【入力】吸収量・排出量算定シート!$H244+(O$17-$M$17),幹材積成長量!$V$7:$V$148,0),MATCH($G244,幹材積成長量!$V$7:$X$7,0)))),0)</f>
        <v>0</v>
      </c>
      <c r="P244" s="187">
        <f>IFERROR(IF($F244="地位Ⅰ",INDEX(幹材積成長量!$S$7:$U$148,MATCH(【入力】吸収量・排出量算定シート!$H244+(P$17-$M$17),幹材積成長量!$S$7:$S$148,0),MATCH($G244,幹材積成長量!$S$7:$U$7,0)),IF($F244="地位Ⅲ",INDEX(幹材積成長量!$Y$7:$AA$148,MATCH(【入力】吸収量・排出量算定シート!$H244+(P$17-$M$17),幹材積成長量!$Y$7:$Y$148,0),MATCH($G244,幹材積成長量!$Y$7:$AA$7,0)),INDEX(幹材積成長量!$V$7:$X$148,MATCH(【入力】吸収量・排出量算定シート!$H244+(P$17-$M$17),幹材積成長量!$V$7:$V$148,0),MATCH($G244,幹材積成長量!$V$7:$X$7,0)))),0)</f>
        <v>0</v>
      </c>
      <c r="Q244" s="187">
        <f>IFERROR(IF($F244="地位Ⅰ",INDEX(幹材積成長量!$S$7:$U$148,MATCH(【入力】吸収量・排出量算定シート!$H244+(Q$17-$M$17),幹材積成長量!$S$7:$S$148,0),MATCH($G244,幹材積成長量!$S$7:$U$7,0)),IF($F244="地位Ⅲ",INDEX(幹材積成長量!$Y$7:$AA$148,MATCH(【入力】吸収量・排出量算定シート!$H244+(Q$17-$M$17),幹材積成長量!$Y$7:$Y$148,0),MATCH($G244,幹材積成長量!$Y$7:$AA$7,0)),INDEX(幹材積成長量!$V$7:$X$148,MATCH(【入力】吸収量・排出量算定シート!$H244+(Q$17-$M$17),幹材積成長量!$V$7:$V$148,0),MATCH($G244,幹材積成長量!$V$7:$X$7,0)))),0)</f>
        <v>0</v>
      </c>
      <c r="R244" s="187">
        <f>IFERROR(IF($F244="地位Ⅰ",INDEX(幹材積成長量!$S$7:$U$148,MATCH(【入力】吸収量・排出量算定シート!$H244+(R$17-$M$17),幹材積成長量!$S$7:$S$148,0),MATCH($G244,幹材積成長量!$S$7:$U$7,0)),IF($F244="地位Ⅲ",INDEX(幹材積成長量!$Y$7:$AA$148,MATCH(【入力】吸収量・排出量算定シート!$H244+(R$17-$M$17),幹材積成長量!$Y$7:$Y$148,0),MATCH($G244,幹材積成長量!$Y$7:$AA$7,0)),INDEX(幹材積成長量!$V$7:$X$148,MATCH(【入力】吸収量・排出量算定シート!$H244+(R$17-$M$17),幹材積成長量!$V$7:$V$148,0),MATCH($G244,幹材積成長量!$V$7:$X$7,0)))),0)</f>
        <v>0</v>
      </c>
      <c r="S244" s="187">
        <f>IFERROR(IF($F244="地位Ⅰ",INDEX(幹材積成長量!$S$7:$U$148,MATCH(【入力】吸収量・排出量算定シート!$H244+(S$17-$M$17),幹材積成長量!$S$7:$S$148,0),MATCH($G244,幹材積成長量!$S$7:$U$7,0)),IF($F244="地位Ⅲ",INDEX(幹材積成長量!$Y$7:$AA$148,MATCH(【入力】吸収量・排出量算定シート!$H244+(S$17-$M$17),幹材積成長量!$Y$7:$Y$148,0),MATCH($G244,幹材積成長量!$Y$7:$AA$7,0)),INDEX(幹材積成長量!$V$7:$X$148,MATCH(【入力】吸収量・排出量算定シート!$H244+(S$17-$M$17),幹材積成長量!$V$7:$V$148,0),MATCH($G244,幹材積成長量!$V$7:$X$7,0)))),0)</f>
        <v>0</v>
      </c>
      <c r="T244" s="187">
        <f>IFERROR(IF($F244="地位Ⅰ",INDEX(幹材積成長量!$S$7:$U$148,MATCH(【入力】吸収量・排出量算定シート!$H244+(T$17-$M$17),幹材積成長量!$S$7:$S$148,0),MATCH($G244,幹材積成長量!$S$7:$U$7,0)),IF($F244="地位Ⅲ",INDEX(幹材積成長量!$Y$7:$AA$148,MATCH(【入力】吸収量・排出量算定シート!$H244+(T$17-$M$17),幹材積成長量!$Y$7:$Y$148,0),MATCH($G244,幹材積成長量!$Y$7:$AA$7,0)),INDEX(幹材積成長量!$V$7:$X$148,MATCH(【入力】吸収量・排出量算定シート!$H244+(T$17-$M$17),幹材積成長量!$V$7:$V$148,0),MATCH($G244,幹材積成長量!$V$7:$X$7,0)))),0)</f>
        <v>0</v>
      </c>
      <c r="U244" s="187">
        <f>IFERROR(IF($F244="地位Ⅰ",INDEX(幹材積成長量!$S$7:$U$148,MATCH(【入力】吸収量・排出量算定シート!$H244+(U$17-$M$17),幹材積成長量!$S$7:$S$148,0),MATCH($G244,幹材積成長量!$S$7:$U$7,0)),IF($F244="地位Ⅲ",INDEX(幹材積成長量!$Y$7:$AA$148,MATCH(【入力】吸収量・排出量算定シート!$H244+(U$17-$M$17),幹材積成長量!$Y$7:$Y$148,0),MATCH($G244,幹材積成長量!$Y$7:$AA$7,0)),INDEX(幹材積成長量!$V$7:$X$148,MATCH(【入力】吸収量・排出量算定シート!$H244+(U$17-$M$17),幹材積成長量!$V$7:$V$148,0),MATCH($G244,幹材積成長量!$V$7:$X$7,0)))),0)</f>
        <v>0</v>
      </c>
      <c r="V244" s="187">
        <f>IFERROR(IF($F244="地位Ⅰ",INDEX(幹材積成長量!$S$7:$U$148,MATCH(【入力】吸収量・排出量算定シート!$H244+(V$17-$M$17),幹材積成長量!$S$7:$S$148,0),MATCH($G244,幹材積成長量!$S$7:$U$7,0)),IF($F244="地位Ⅲ",INDEX(幹材積成長量!$Y$7:$AA$148,MATCH(【入力】吸収量・排出量算定シート!$H244+(V$17-$M$17),幹材積成長量!$Y$7:$Y$148,0),MATCH($G244,幹材積成長量!$Y$7:$AA$7,0)),INDEX(幹材積成長量!$V$7:$X$148,MATCH(【入力】吸収量・排出量算定シート!$H244+(V$17-$M$17),幹材積成長量!$V$7:$V$148,0),MATCH($G244,幹材積成長量!$V$7:$X$7,0)))),0)</f>
        <v>0</v>
      </c>
      <c r="W244" s="187">
        <f>IFERROR(IF($F244="地位Ⅰ",INDEX(幹材積成長量!$S$7:$U$148,MATCH(【入力】吸収量・排出量算定シート!$H244+(W$17-$M$17),幹材積成長量!$S$7:$S$148,0),MATCH($G244,幹材積成長量!$S$7:$U$7,0)),IF($F244="地位Ⅲ",INDEX(幹材積成長量!$Y$7:$AA$148,MATCH(【入力】吸収量・排出量算定シート!$H244+(W$17-$M$17),幹材積成長量!$Y$7:$Y$148,0),MATCH($G244,幹材積成長量!$Y$7:$AA$7,0)),INDEX(幹材積成長量!$V$7:$X$148,MATCH(【入力】吸収量・排出量算定シート!$H244+(W$17-$M$17),幹材積成長量!$V$7:$V$148,0),MATCH($G244,幹材積成長量!$V$7:$X$7,0)))),0)</f>
        <v>0</v>
      </c>
      <c r="X244" s="187">
        <f>IFERROR(IF($F244="地位Ⅰ",INDEX(幹材積成長量!$S$7:$U$148,MATCH(【入力】吸収量・排出量算定シート!$H244+(X$17-$M$17),幹材積成長量!$S$7:$S$148,0),MATCH($G244,幹材積成長量!$S$7:$U$7,0)),IF($F244="地位Ⅲ",INDEX(幹材積成長量!$Y$7:$AA$148,MATCH(【入力】吸収量・排出量算定シート!$H244+(X$17-$M$17),幹材積成長量!$Y$7:$Y$148,0),MATCH($G244,幹材積成長量!$Y$7:$AA$7,0)),INDEX(幹材積成長量!$V$7:$X$148,MATCH(【入力】吸収量・排出量算定シート!$H244+(X$17-$M$17),幹材積成長量!$V$7:$V$148,0),MATCH($G244,幹材積成長量!$V$7:$X$7,0)))),0)</f>
        <v>0</v>
      </c>
      <c r="Y244" s="187">
        <f>IFERROR(IF($F244="地位Ⅰ",INDEX(幹材積成長量!$S$7:$U$148,MATCH(【入力】吸収量・排出量算定シート!$H244+(Y$17-$M$17),幹材積成長量!$S$7:$S$148,0),MATCH($G244,幹材積成長量!$S$7:$U$7,0)),IF($F244="地位Ⅲ",INDEX(幹材積成長量!$Y$7:$AA$148,MATCH(【入力】吸収量・排出量算定シート!$H244+(Y$17-$M$17),幹材積成長量!$Y$7:$Y$148,0),MATCH($G244,幹材積成長量!$Y$7:$AA$7,0)),INDEX(幹材積成長量!$V$7:$X$148,MATCH(【入力】吸収量・排出量算定シート!$H244+(Y$17-$M$17),幹材積成長量!$V$7:$V$148,0),MATCH($G244,幹材積成長量!$V$7:$X$7,0)))),0)</f>
        <v>0</v>
      </c>
      <c r="Z244" s="187">
        <f>IFERROR(IF($F244="地位Ⅰ",INDEX(幹材積成長量!$S$7:$U$148,MATCH(【入力】吸収量・排出量算定シート!$H244+(Z$17-$M$17),幹材積成長量!$S$7:$S$148,0),MATCH($G244,幹材積成長量!$S$7:$U$7,0)),IF($F244="地位Ⅲ",INDEX(幹材積成長量!$Y$7:$AA$148,MATCH(【入力】吸収量・排出量算定シート!$H244+(Z$17-$M$17),幹材積成長量!$Y$7:$Y$148,0),MATCH($G244,幹材積成長量!$Y$7:$AA$7,0)),INDEX(幹材積成長量!$V$7:$X$148,MATCH(【入力】吸収量・排出量算定シート!$H244+(Z$17-$M$17),幹材積成長量!$V$7:$V$148,0),MATCH($G244,幹材積成長量!$V$7:$X$7,0)))),0)</f>
        <v>0</v>
      </c>
      <c r="AA244" s="187">
        <f>IFERROR(IF($F244="地位Ⅰ",INDEX(幹材積成長量!$S$7:$U$148,MATCH(【入力】吸収量・排出量算定シート!$H244+(AA$17-$M$17),幹材積成長量!$S$7:$S$148,0),MATCH($G244,幹材積成長量!$S$7:$U$7,0)),IF($F244="地位Ⅲ",INDEX(幹材積成長量!$Y$7:$AA$148,MATCH(【入力】吸収量・排出量算定シート!$H244+(AA$17-$M$17),幹材積成長量!$Y$7:$Y$148,0),MATCH($G244,幹材積成長量!$Y$7:$AA$7,0)),INDEX(幹材積成長量!$V$7:$X$148,MATCH(【入力】吸収量・排出量算定シート!$H244+(AA$17-$M$17),幹材積成長量!$V$7:$V$148,0),MATCH($G244,幹材積成長量!$V$7:$X$7,0)))),0)</f>
        <v>0</v>
      </c>
      <c r="AB244" s="187">
        <f>IFERROR(IF($F244="地位Ⅰ",INDEX(幹材積成長量!$S$7:$U$148,MATCH(【入力】吸収量・排出量算定シート!$H244+(AB$17-$M$17),幹材積成長量!$S$7:$S$148,0),MATCH($G244,幹材積成長量!$S$7:$U$7,0)),IF($F244="地位Ⅲ",INDEX(幹材積成長量!$Y$7:$AA$148,MATCH(【入力】吸収量・排出量算定シート!$H244+(AB$17-$M$17),幹材積成長量!$Y$7:$Y$148,0),MATCH($G244,幹材積成長量!$Y$7:$AA$7,0)),INDEX(幹材積成長量!$V$7:$X$148,MATCH(【入力】吸収量・排出量算定シート!$H244+(AB$17-$M$17),幹材積成長量!$V$7:$V$148,0),MATCH($G244,幹材積成長量!$V$7:$X$7,0)))),0)</f>
        <v>0</v>
      </c>
      <c r="AC244" s="187">
        <f>IFERROR(IF($F244="地位Ⅰ",INDEX(幹材積成長量!$S$7:$U$148,MATCH(【入力】吸収量・排出量算定シート!$H244+(AC$17-$M$17),幹材積成長量!$S$7:$S$148,0),MATCH($G244,幹材積成長量!$S$7:$U$7,0)),IF($F244="地位Ⅲ",INDEX(幹材積成長量!$Y$7:$AA$148,MATCH(【入力】吸収量・排出量算定シート!$H244+(AC$17-$M$17),幹材積成長量!$Y$7:$Y$148,0),MATCH($G244,幹材積成長量!$Y$7:$AA$7,0)),INDEX(幹材積成長量!$V$7:$X$148,MATCH(【入力】吸収量・排出量算定シート!$H244+(AC$17-$M$17),幹材積成長量!$V$7:$V$148,0),MATCH($G244,幹材積成長量!$V$7:$X$7,0)))),0)</f>
        <v>0</v>
      </c>
      <c r="AD244" s="2">
        <f>IFERROR(INDEX('BEF（拡大係数）'!$A$4:$AO$154,MATCH(【入力】吸収量・排出量算定シート!$H244,'BEF（拡大係数）'!$A$4:$A$154,0),MATCH($G244,'BEF（拡大係数）'!$A$4:$AO$4,0)),0)</f>
        <v>0</v>
      </c>
      <c r="AE244" s="2">
        <f>IFERROR(INDEX('BEF（拡大係数）'!$A$4:$AO$154,MATCH(【入力】吸収量・排出量算定シート!$H244,'BEF（拡大係数）'!$A$4:$A$154,0),MATCH($G244,'BEF（拡大係数）'!$A$4:$AO$4,0)),0)</f>
        <v>0</v>
      </c>
      <c r="AF244" s="2">
        <f>IFERROR(INDEX('BEF（拡大係数）'!$A$4:$AO$154,MATCH(【入力】吸収量・排出量算定シート!$H244,'BEF（拡大係数）'!$A$4:$A$154,0),MATCH($G244,'BEF（拡大係数）'!$A$4:$AO$4,0)),0)</f>
        <v>0</v>
      </c>
      <c r="AG244" s="2">
        <f>IFERROR(INDEX('BEF（拡大係数）'!$A$4:$AO$154,MATCH(【入力】吸収量・排出量算定シート!$H244,'BEF（拡大係数）'!$A$4:$A$154,0),MATCH($G244,'BEF（拡大係数）'!$A$4:$AO$4,0)),0)</f>
        <v>0</v>
      </c>
      <c r="AH244" s="2">
        <f>IFERROR(INDEX('BEF（拡大係数）'!$A$4:$AO$154,MATCH(【入力】吸収量・排出量算定シート!$H244,'BEF（拡大係数）'!$A$4:$A$154,0),MATCH($G244,'BEF（拡大係数）'!$A$4:$AO$4,0)),0)</f>
        <v>0</v>
      </c>
      <c r="AI244" s="2">
        <f>IFERROR(INDEX('BEF（拡大係数）'!$A$4:$AO$154,MATCH(【入力】吸収量・排出量算定シート!$H244,'BEF（拡大係数）'!$A$4:$A$154,0),MATCH($G244,'BEF（拡大係数）'!$A$4:$AO$4,0)),0)</f>
        <v>0</v>
      </c>
      <c r="AJ244" s="2">
        <f>IFERROR(INDEX('BEF（拡大係数）'!$A$4:$AO$154,MATCH(【入力】吸収量・排出量算定シート!$H244,'BEF（拡大係数）'!$A$4:$A$154,0),MATCH($G244,'BEF（拡大係数）'!$A$4:$AO$4,0)),0)</f>
        <v>0</v>
      </c>
      <c r="AK244" s="2">
        <f>IFERROR(INDEX('BEF（拡大係数）'!$A$4:$AO$154,MATCH(【入力】吸収量・排出量算定シート!$H244,'BEF（拡大係数）'!$A$4:$A$154,0),MATCH($G244,'BEF（拡大係数）'!$A$4:$AO$4,0)),0)</f>
        <v>0</v>
      </c>
      <c r="AL244" s="2">
        <f>IFERROR(INDEX('BEF（拡大係数）'!$A$4:$AO$154,MATCH(【入力】吸収量・排出量算定シート!$H244,'BEF（拡大係数）'!$A$4:$A$154,0),MATCH($G244,'BEF（拡大係数）'!$A$4:$AO$4,0)),0)</f>
        <v>0</v>
      </c>
      <c r="AM244" s="2">
        <f>IFERROR(INDEX('BEF（拡大係数）'!$A$4:$AO$154,MATCH(【入力】吸収量・排出量算定シート!$H244,'BEF（拡大係数）'!$A$4:$A$154,0),MATCH($G244,'BEF（拡大係数）'!$A$4:$AO$4,0)),0)</f>
        <v>0</v>
      </c>
      <c r="AN244" s="2">
        <f>IFERROR(INDEX('BEF（拡大係数）'!$A$4:$AO$154,MATCH(【入力】吸収量・排出量算定シート!$H244,'BEF（拡大係数）'!$A$4:$A$154,0),MATCH($G244,'BEF（拡大係数）'!$A$4:$AO$4,0)),0)</f>
        <v>0</v>
      </c>
      <c r="AO244" s="2">
        <f>IFERROR(INDEX('BEF（拡大係数）'!$A$4:$AO$154,MATCH(【入力】吸収量・排出量算定シート!$H244,'BEF（拡大係数）'!$A$4:$A$154,0),MATCH($G244,'BEF（拡大係数）'!$A$4:$AO$4,0)),0)</f>
        <v>0</v>
      </c>
      <c r="AP244" s="2">
        <f>IFERROR(INDEX('BEF（拡大係数）'!$A$4:$AO$154,MATCH(【入力】吸収量・排出量算定シート!$H244,'BEF（拡大係数）'!$A$4:$A$154,0),MATCH($G244,'BEF（拡大係数）'!$A$4:$AO$4,0)),0)</f>
        <v>0</v>
      </c>
      <c r="AQ244" s="2">
        <f>IFERROR(INDEX('BEF（拡大係数）'!$A$4:$AO$154,MATCH(【入力】吸収量・排出量算定シート!$H244,'BEF（拡大係数）'!$A$4:$A$154,0),MATCH($G244,'BEF（拡大係数）'!$A$4:$AO$4,0)),0)</f>
        <v>0</v>
      </c>
      <c r="AR244" s="2">
        <f>IFERROR(INDEX('BEF（拡大係数）'!$A$4:$AO$154,MATCH(【入力】吸収量・排出量算定シート!$H244,'BEF（拡大係数）'!$A$4:$A$154,0),MATCH($G244,'BEF（拡大係数）'!$A$4:$AO$4,0)),0)</f>
        <v>0</v>
      </c>
      <c r="AS244" s="2">
        <f>IFERROR(INDEX('BEF（拡大係数）'!$A$4:$AO$154,MATCH(【入力】吸収量・排出量算定シート!$H244,'BEF（拡大係数）'!$A$4:$A$154,0),MATCH($G244,'BEF（拡大係数）'!$A$4:$AO$4,0)),0)</f>
        <v>0</v>
      </c>
      <c r="AT244" s="2">
        <f>IFERROR(INDEX('BEF（拡大係数）'!$A$4:$AO$154,MATCH(【入力】吸収量・排出量算定シート!$H244,'BEF（拡大係数）'!$A$4:$A$154,0),MATCH($G244,'BEF（拡大係数）'!$A$4:$AO$4,0)),0)</f>
        <v>0</v>
      </c>
      <c r="AU244" s="2">
        <f>IFERROR(VLOOKUP($G244,パラメータ_オリジナル!$B$6:$G$45,4,FALSE),0)</f>
        <v>0</v>
      </c>
      <c r="AV244" s="2">
        <f>IFERROR(VLOOKUP($G244,パラメータ_オリジナル!$B$6:$G$45,5,FALSE),0)</f>
        <v>0</v>
      </c>
      <c r="AW244" s="2">
        <f>IFERROR(VLOOKUP($G244,パラメータ_オリジナル!$B$6:$G$45,6,FALSE),0)</f>
        <v>0</v>
      </c>
      <c r="AX244" s="125">
        <f t="shared" si="386"/>
        <v>0</v>
      </c>
      <c r="AY244" s="125">
        <f t="shared" si="387"/>
        <v>0</v>
      </c>
      <c r="AZ244" s="125">
        <f t="shared" si="388"/>
        <v>0</v>
      </c>
      <c r="BA244" s="125">
        <f t="shared" si="389"/>
        <v>0</v>
      </c>
      <c r="BB244" s="125">
        <f t="shared" si="390"/>
        <v>0</v>
      </c>
      <c r="BC244" s="125">
        <f t="shared" si="391"/>
        <v>0</v>
      </c>
      <c r="BD244" s="125">
        <f t="shared" si="392"/>
        <v>0</v>
      </c>
      <c r="BE244" s="125">
        <f t="shared" si="393"/>
        <v>0</v>
      </c>
      <c r="BF244" s="125">
        <f t="shared" si="394"/>
        <v>0</v>
      </c>
      <c r="BG244" s="125">
        <f t="shared" si="395"/>
        <v>0</v>
      </c>
      <c r="BH244" s="125">
        <f t="shared" si="396"/>
        <v>0</v>
      </c>
      <c r="BI244" s="125">
        <f t="shared" si="397"/>
        <v>0</v>
      </c>
      <c r="BJ244" s="125">
        <f t="shared" si="398"/>
        <v>0</v>
      </c>
      <c r="BK244" s="125">
        <f t="shared" si="399"/>
        <v>0</v>
      </c>
      <c r="BL244" s="125">
        <f t="shared" si="400"/>
        <v>0</v>
      </c>
      <c r="BM244" s="125">
        <f t="shared" si="401"/>
        <v>0</v>
      </c>
      <c r="BN244" s="125">
        <f t="shared" si="402"/>
        <v>0</v>
      </c>
      <c r="BO244" s="125">
        <f t="shared" si="403"/>
        <v>0</v>
      </c>
      <c r="BP244" s="125">
        <f t="shared" si="404"/>
        <v>0</v>
      </c>
      <c r="BQ244" s="125">
        <f t="shared" si="405"/>
        <v>0</v>
      </c>
      <c r="BR244" s="125">
        <f t="shared" si="406"/>
        <v>0</v>
      </c>
      <c r="BS244" s="125">
        <f t="shared" si="407"/>
        <v>0</v>
      </c>
      <c r="BT244" s="125">
        <f t="shared" si="408"/>
        <v>0</v>
      </c>
      <c r="BU244" s="125">
        <f t="shared" si="409"/>
        <v>0</v>
      </c>
      <c r="BV244" s="125">
        <f t="shared" si="410"/>
        <v>0</v>
      </c>
      <c r="BW244" s="125">
        <f t="shared" si="411"/>
        <v>0</v>
      </c>
      <c r="BX244" s="125">
        <f t="shared" si="412"/>
        <v>0</v>
      </c>
      <c r="BY244" s="125">
        <f t="shared" si="413"/>
        <v>0</v>
      </c>
      <c r="BZ244" s="125">
        <f t="shared" si="414"/>
        <v>0</v>
      </c>
      <c r="CA244" s="125">
        <f t="shared" si="415"/>
        <v>0</v>
      </c>
      <c r="CB244" s="125">
        <f t="shared" si="416"/>
        <v>0</v>
      </c>
      <c r="CC244" s="125">
        <f t="shared" si="417"/>
        <v>0</v>
      </c>
      <c r="CD244" s="125">
        <f t="shared" si="418"/>
        <v>0</v>
      </c>
      <c r="CE244" s="125">
        <f t="shared" si="419"/>
        <v>0</v>
      </c>
      <c r="CF244" s="2">
        <f>IFERROR(IF($F244="地位Ⅰ",INDEX(幹材積成長量!$I$7:$K$148,MATCH((【入力】吸収量・排出量算定シート!$H244+(【入力】吸収量・排出量算定シート!CF$17-【入力】吸収量・排出量算定シート!$CF$17)),幹材積成長量!$I$7:$I$148,0),MATCH(【入力】吸収量・排出量算定シート!$G244,幹材積成長量!$I$7:$K$7,0)),IF($F244="地位Ⅲ",INDEX(幹材積成長量!$O$7:$Q$148,MATCH((【入力】吸収量・排出量算定シート!$H244+(【入力】吸収量・排出量算定シート!CF$17-【入力】吸収量・排出量算定シート!$CF$17)),幹材積成長量!$O$7:$O$148,0),MATCH(【入力】吸収量・排出量算定シート!$G244,幹材積成長量!$O$7:$Q$7,0)),INDEX(幹材積成長量!$L$7:$N$148,MATCH((【入力】吸収量・排出量算定シート!$H244+(【入力】吸収量・排出量算定シート!CF$17-【入力】吸収量・排出量算定シート!$CF$17)),幹材積成長量!$L$7:$L$148,0),MATCH(【入力】吸収量・排出量算定シート!$G244,幹材積成長量!$L$7:$N$7,0)))),0)</f>
        <v>0</v>
      </c>
      <c r="CG244" s="2">
        <f>IFERROR(IF($F244="地位Ⅰ",INDEX(幹材積成長量!$I$7:$K$148,MATCH((【入力】吸収量・排出量算定シート!$H244+(【入力】吸収量・排出量算定シート!CG$17-【入力】吸収量・排出量算定シート!$CF$17)),幹材積成長量!$I$7:$I$148,0),MATCH(【入力】吸収量・排出量算定シート!$G244,幹材積成長量!$I$7:$K$7,0)),IF($F244="地位Ⅲ",INDEX(幹材積成長量!$O$7:$Q$148,MATCH((【入力】吸収量・排出量算定シート!$H244+(【入力】吸収量・排出量算定シート!CG$17-【入力】吸収量・排出量算定シート!$CF$17)),幹材積成長量!$O$7:$O$148,0),MATCH(【入力】吸収量・排出量算定シート!$G244,幹材積成長量!$O$7:$Q$7,0)),INDEX(幹材積成長量!$L$7:$N$148,MATCH((【入力】吸収量・排出量算定シート!$H244+(【入力】吸収量・排出量算定シート!CG$17-【入力】吸収量・排出量算定シート!$CF$17)),幹材積成長量!$L$7:$L$148,0),MATCH(【入力】吸収量・排出量算定シート!$G244,幹材積成長量!$L$7:$N$7,0)))),0)</f>
        <v>0</v>
      </c>
      <c r="CH244" s="2">
        <f>IFERROR(IF($F244="地位Ⅰ",INDEX(幹材積成長量!$I$7:$K$148,MATCH((【入力】吸収量・排出量算定シート!$H244+(【入力】吸収量・排出量算定シート!CH$17-【入力】吸収量・排出量算定シート!$CF$17)),幹材積成長量!$I$7:$I$148,0),MATCH(【入力】吸収量・排出量算定シート!$G244,幹材積成長量!$I$7:$K$7,0)),IF($F244="地位Ⅲ",INDEX(幹材積成長量!$O$7:$Q$148,MATCH((【入力】吸収量・排出量算定シート!$H244+(【入力】吸収量・排出量算定シート!CH$17-【入力】吸収量・排出量算定シート!$CF$17)),幹材積成長量!$O$7:$O$148,0),MATCH(【入力】吸収量・排出量算定シート!$G244,幹材積成長量!$O$7:$Q$7,0)),INDEX(幹材積成長量!$L$7:$N$148,MATCH((【入力】吸収量・排出量算定シート!$H244+(【入力】吸収量・排出量算定シート!CH$17-【入力】吸収量・排出量算定シート!$CF$17)),幹材積成長量!$L$7:$L$148,0),MATCH(【入力】吸収量・排出量算定シート!$G244,幹材積成長量!$L$7:$N$7,0)))),0)</f>
        <v>0</v>
      </c>
      <c r="CI244" s="2">
        <f>IFERROR(IF($F244="地位Ⅰ",INDEX(幹材積成長量!$I$7:$K$148,MATCH((【入力】吸収量・排出量算定シート!$H244+(【入力】吸収量・排出量算定シート!CI$17-【入力】吸収量・排出量算定シート!$CF$17)),幹材積成長量!$I$7:$I$148,0),MATCH(【入力】吸収量・排出量算定シート!$G244,幹材積成長量!$I$7:$K$7,0)),IF($F244="地位Ⅲ",INDEX(幹材積成長量!$O$7:$Q$148,MATCH((【入力】吸収量・排出量算定シート!$H244+(【入力】吸収量・排出量算定シート!CI$17-【入力】吸収量・排出量算定シート!$CF$17)),幹材積成長量!$O$7:$O$148,0),MATCH(【入力】吸収量・排出量算定シート!$G244,幹材積成長量!$O$7:$Q$7,0)),INDEX(幹材積成長量!$L$7:$N$148,MATCH((【入力】吸収量・排出量算定シート!$H244+(【入力】吸収量・排出量算定シート!CI$17-【入力】吸収量・排出量算定シート!$CF$17)),幹材積成長量!$L$7:$L$148,0),MATCH(【入力】吸収量・排出量算定シート!$G244,幹材積成長量!$L$7:$N$7,0)))),0)</f>
        <v>0</v>
      </c>
      <c r="CJ244" s="2">
        <f>IFERROR(IF($F244="地位Ⅰ",INDEX(幹材積成長量!$I$7:$K$148,MATCH((【入力】吸収量・排出量算定シート!$H244+(【入力】吸収量・排出量算定シート!CJ$17-【入力】吸収量・排出量算定シート!$CF$17)),幹材積成長量!$I$7:$I$148,0),MATCH(【入力】吸収量・排出量算定シート!$G244,幹材積成長量!$I$7:$K$7,0)),IF($F244="地位Ⅲ",INDEX(幹材積成長量!$O$7:$Q$148,MATCH((【入力】吸収量・排出量算定シート!$H244+(【入力】吸収量・排出量算定シート!CJ$17-【入力】吸収量・排出量算定シート!$CF$17)),幹材積成長量!$O$7:$O$148,0),MATCH(【入力】吸収量・排出量算定シート!$G244,幹材積成長量!$O$7:$Q$7,0)),INDEX(幹材積成長量!$L$7:$N$148,MATCH((【入力】吸収量・排出量算定シート!$H244+(【入力】吸収量・排出量算定シート!CJ$17-【入力】吸収量・排出量算定シート!$CF$17)),幹材積成長量!$L$7:$L$148,0),MATCH(【入力】吸収量・排出量算定シート!$G244,幹材積成長量!$L$7:$N$7,0)))),0)</f>
        <v>0</v>
      </c>
      <c r="CK244" s="2">
        <f>IFERROR(IF($F244="地位Ⅰ",INDEX(幹材積成長量!$I$7:$K$148,MATCH((【入力】吸収量・排出量算定シート!$H244+(【入力】吸収量・排出量算定シート!CK$17-【入力】吸収量・排出量算定シート!$CF$17)),幹材積成長量!$I$7:$I$148,0),MATCH(【入力】吸収量・排出量算定シート!$G244,幹材積成長量!$I$7:$K$7,0)),IF($F244="地位Ⅲ",INDEX(幹材積成長量!$O$7:$Q$148,MATCH((【入力】吸収量・排出量算定シート!$H244+(【入力】吸収量・排出量算定シート!CK$17-【入力】吸収量・排出量算定シート!$CF$17)),幹材積成長量!$O$7:$O$148,0),MATCH(【入力】吸収量・排出量算定シート!$G244,幹材積成長量!$O$7:$Q$7,0)),INDEX(幹材積成長量!$L$7:$N$148,MATCH((【入力】吸収量・排出量算定シート!$H244+(【入力】吸収量・排出量算定シート!CK$17-【入力】吸収量・排出量算定シート!$CF$17)),幹材積成長量!$L$7:$L$148,0),MATCH(【入力】吸収量・排出量算定シート!$G244,幹材積成長量!$L$7:$N$7,0)))),0)</f>
        <v>0</v>
      </c>
      <c r="CL244" s="2">
        <f>IFERROR(IF($F244="地位Ⅰ",INDEX(幹材積成長量!$I$7:$K$148,MATCH((【入力】吸収量・排出量算定シート!$H244+(【入力】吸収量・排出量算定シート!CL$17-【入力】吸収量・排出量算定シート!$CF$17)),幹材積成長量!$I$7:$I$148,0),MATCH(【入力】吸収量・排出量算定シート!$G244,幹材積成長量!$I$7:$K$7,0)),IF($F244="地位Ⅲ",INDEX(幹材積成長量!$O$7:$Q$148,MATCH((【入力】吸収量・排出量算定シート!$H244+(【入力】吸収量・排出量算定シート!CL$17-【入力】吸収量・排出量算定シート!$CF$17)),幹材積成長量!$O$7:$O$148,0),MATCH(【入力】吸収量・排出量算定シート!$G244,幹材積成長量!$O$7:$Q$7,0)),INDEX(幹材積成長量!$L$7:$N$148,MATCH((【入力】吸収量・排出量算定シート!$H244+(【入力】吸収量・排出量算定シート!CL$17-【入力】吸収量・排出量算定シート!$CF$17)),幹材積成長量!$L$7:$L$148,0),MATCH(【入力】吸収量・排出量算定シート!$G244,幹材積成長量!$L$7:$N$7,0)))),0)</f>
        <v>0</v>
      </c>
      <c r="CM244" s="2">
        <f>IFERROR(IF($F244="地位Ⅰ",INDEX(幹材積成長量!$I$7:$K$148,MATCH((【入力】吸収量・排出量算定シート!$H244+(【入力】吸収量・排出量算定シート!CM$17-【入力】吸収量・排出量算定シート!$CF$17)),幹材積成長量!$I$7:$I$148,0),MATCH(【入力】吸収量・排出量算定シート!$G244,幹材積成長量!$I$7:$K$7,0)),IF($F244="地位Ⅲ",INDEX(幹材積成長量!$O$7:$Q$148,MATCH((【入力】吸収量・排出量算定シート!$H244+(【入力】吸収量・排出量算定シート!CM$17-【入力】吸収量・排出量算定シート!$CF$17)),幹材積成長量!$O$7:$O$148,0),MATCH(【入力】吸収量・排出量算定シート!$G244,幹材積成長量!$O$7:$Q$7,0)),INDEX(幹材積成長量!$L$7:$N$148,MATCH((【入力】吸収量・排出量算定シート!$H244+(【入力】吸収量・排出量算定シート!CM$17-【入力】吸収量・排出量算定シート!$CF$17)),幹材積成長量!$L$7:$L$148,0),MATCH(【入力】吸収量・排出量算定シート!$G244,幹材積成長量!$L$7:$N$7,0)))),0)</f>
        <v>0</v>
      </c>
      <c r="CN244" s="2">
        <f>IFERROR(IF($F244="地位Ⅰ",INDEX(幹材積成長量!$I$7:$K$148,MATCH((【入力】吸収量・排出量算定シート!$H244+(【入力】吸収量・排出量算定シート!CN$17-【入力】吸収量・排出量算定シート!$CF$17)),幹材積成長量!$I$7:$I$148,0),MATCH(【入力】吸収量・排出量算定シート!$G244,幹材積成長量!$I$7:$K$7,0)),IF($F244="地位Ⅲ",INDEX(幹材積成長量!$O$7:$Q$148,MATCH((【入力】吸収量・排出量算定シート!$H244+(【入力】吸収量・排出量算定シート!CN$17-【入力】吸収量・排出量算定シート!$CF$17)),幹材積成長量!$O$7:$O$148,0),MATCH(【入力】吸収量・排出量算定シート!$G244,幹材積成長量!$O$7:$Q$7,0)),INDEX(幹材積成長量!$L$7:$N$148,MATCH((【入力】吸収量・排出量算定シート!$H244+(【入力】吸収量・排出量算定シート!CN$17-【入力】吸収量・排出量算定シート!$CF$17)),幹材積成長量!$L$7:$L$148,0),MATCH(【入力】吸収量・排出量算定シート!$G244,幹材積成長量!$L$7:$N$7,0)))),0)</f>
        <v>0</v>
      </c>
      <c r="CO244" s="2">
        <f>IFERROR(IF($F244="地位Ⅰ",INDEX(幹材積成長量!$I$7:$K$148,MATCH((【入力】吸収量・排出量算定シート!$H244+(【入力】吸収量・排出量算定シート!CO$17-【入力】吸収量・排出量算定シート!$CF$17)),幹材積成長量!$I$7:$I$148,0),MATCH(【入力】吸収量・排出量算定シート!$G244,幹材積成長量!$I$7:$K$7,0)),IF($F244="地位Ⅲ",INDEX(幹材積成長量!$O$7:$Q$148,MATCH((【入力】吸収量・排出量算定シート!$H244+(【入力】吸収量・排出量算定シート!CO$17-【入力】吸収量・排出量算定シート!$CF$17)),幹材積成長量!$O$7:$O$148,0),MATCH(【入力】吸収量・排出量算定シート!$G244,幹材積成長量!$O$7:$Q$7,0)),INDEX(幹材積成長量!$L$7:$N$148,MATCH((【入力】吸収量・排出量算定シート!$H244+(【入力】吸収量・排出量算定シート!CO$17-【入力】吸収量・排出量算定シート!$CF$17)),幹材積成長量!$L$7:$L$148,0),MATCH(【入力】吸収量・排出量算定シート!$G244,幹材積成長量!$L$7:$N$7,0)))),0)</f>
        <v>0</v>
      </c>
      <c r="CP244" s="2">
        <f>IFERROR(IF($F244="地位Ⅰ",INDEX(幹材積成長量!$I$7:$K$148,MATCH((【入力】吸収量・排出量算定シート!$H244+(【入力】吸収量・排出量算定シート!CP$17-【入力】吸収量・排出量算定シート!$CF$17)),幹材積成長量!$I$7:$I$148,0),MATCH(【入力】吸収量・排出量算定シート!$G244,幹材積成長量!$I$7:$K$7,0)),IF($F244="地位Ⅲ",INDEX(幹材積成長量!$O$7:$Q$148,MATCH((【入力】吸収量・排出量算定シート!$H244+(【入力】吸収量・排出量算定シート!CP$17-【入力】吸収量・排出量算定シート!$CF$17)),幹材積成長量!$O$7:$O$148,0),MATCH(【入力】吸収量・排出量算定シート!$G244,幹材積成長量!$O$7:$Q$7,0)),INDEX(幹材積成長量!$L$7:$N$148,MATCH((【入力】吸収量・排出量算定シート!$H244+(【入力】吸収量・排出量算定シート!CP$17-【入力】吸収量・排出量算定シート!$CF$17)),幹材積成長量!$L$7:$L$148,0),MATCH(【入力】吸収量・排出量算定シート!$G244,幹材積成長量!$L$7:$N$7,0)))),0)</f>
        <v>0</v>
      </c>
      <c r="CQ244" s="2">
        <f>IFERROR(IF($F244="地位Ⅰ",INDEX(幹材積成長量!$I$7:$K$148,MATCH((【入力】吸収量・排出量算定シート!$H244+(【入力】吸収量・排出量算定シート!CQ$17-【入力】吸収量・排出量算定シート!$CF$17)),幹材積成長量!$I$7:$I$148,0),MATCH(【入力】吸収量・排出量算定シート!$G244,幹材積成長量!$I$7:$K$7,0)),IF($F244="地位Ⅲ",INDEX(幹材積成長量!$O$7:$Q$148,MATCH((【入力】吸収量・排出量算定シート!$H244+(【入力】吸収量・排出量算定シート!CQ$17-【入力】吸収量・排出量算定シート!$CF$17)),幹材積成長量!$O$7:$O$148,0),MATCH(【入力】吸収量・排出量算定シート!$G244,幹材積成長量!$O$7:$Q$7,0)),INDEX(幹材積成長量!$L$7:$N$148,MATCH((【入力】吸収量・排出量算定シート!$H244+(【入力】吸収量・排出量算定シート!CQ$17-【入力】吸収量・排出量算定シート!$CF$17)),幹材積成長量!$L$7:$L$148,0),MATCH(【入力】吸収量・排出量算定シート!$G244,幹材積成長量!$L$7:$N$7,0)))),0)</f>
        <v>0</v>
      </c>
      <c r="CR244" s="2">
        <f>IFERROR(IF($F244="地位Ⅰ",INDEX(幹材積成長量!$I$7:$K$148,MATCH((【入力】吸収量・排出量算定シート!$H244+(【入力】吸収量・排出量算定シート!CR$17-【入力】吸収量・排出量算定シート!$CF$17)),幹材積成長量!$I$7:$I$148,0),MATCH(【入力】吸収量・排出量算定シート!$G244,幹材積成長量!$I$7:$K$7,0)),IF($F244="地位Ⅲ",INDEX(幹材積成長量!$O$7:$Q$148,MATCH((【入力】吸収量・排出量算定シート!$H244+(【入力】吸収量・排出量算定シート!CR$17-【入力】吸収量・排出量算定シート!$CF$17)),幹材積成長量!$O$7:$O$148,0),MATCH(【入力】吸収量・排出量算定シート!$G244,幹材積成長量!$O$7:$Q$7,0)),INDEX(幹材積成長量!$L$7:$N$148,MATCH((【入力】吸収量・排出量算定シート!$H244+(【入力】吸収量・排出量算定シート!CR$17-【入力】吸収量・排出量算定シート!$CF$17)),幹材積成長量!$L$7:$L$148,0),MATCH(【入力】吸収量・排出量算定シート!$G244,幹材積成長量!$L$7:$N$7,0)))),0)</f>
        <v>0</v>
      </c>
      <c r="CS244" s="2">
        <f>IFERROR(IF($F244="地位Ⅰ",INDEX(幹材積成長量!$I$7:$K$148,MATCH((【入力】吸収量・排出量算定シート!$H244+(【入力】吸収量・排出量算定シート!CS$17-【入力】吸収量・排出量算定シート!$CF$17)),幹材積成長量!$I$7:$I$148,0),MATCH(【入力】吸収量・排出量算定シート!$G244,幹材積成長量!$I$7:$K$7,0)),IF($F244="地位Ⅲ",INDEX(幹材積成長量!$O$7:$Q$148,MATCH((【入力】吸収量・排出量算定シート!$H244+(【入力】吸収量・排出量算定シート!CS$17-【入力】吸収量・排出量算定シート!$CF$17)),幹材積成長量!$O$7:$O$148,0),MATCH(【入力】吸収量・排出量算定シート!$G244,幹材積成長量!$O$7:$Q$7,0)),INDEX(幹材積成長量!$L$7:$N$148,MATCH((【入力】吸収量・排出量算定シート!$H244+(【入力】吸収量・排出量算定シート!CS$17-【入力】吸収量・排出量算定シート!$CF$17)),幹材積成長量!$L$7:$L$148,0),MATCH(【入力】吸収量・排出量算定シート!$G244,幹材積成長量!$L$7:$N$7,0)))),0)</f>
        <v>0</v>
      </c>
      <c r="CT244" s="2">
        <f>IFERROR(IF($F244="地位Ⅰ",INDEX(幹材積成長量!$I$7:$K$148,MATCH((【入力】吸収量・排出量算定シート!$H244+(【入力】吸収量・排出量算定シート!CT$17-【入力】吸収量・排出量算定シート!$CF$17)),幹材積成長量!$I$7:$I$148,0),MATCH(【入力】吸収量・排出量算定シート!$G244,幹材積成長量!$I$7:$K$7,0)),IF($F244="地位Ⅲ",INDEX(幹材積成長量!$O$7:$Q$148,MATCH((【入力】吸収量・排出量算定シート!$H244+(【入力】吸収量・排出量算定シート!CT$17-【入力】吸収量・排出量算定シート!$CF$17)),幹材積成長量!$O$7:$O$148,0),MATCH(【入力】吸収量・排出量算定シート!$G244,幹材積成長量!$O$7:$Q$7,0)),INDEX(幹材積成長量!$L$7:$N$148,MATCH((【入力】吸収量・排出量算定シート!$H244+(【入力】吸収量・排出量算定シート!CT$17-【入力】吸収量・排出量算定シート!$CF$17)),幹材積成長量!$L$7:$L$148,0),MATCH(【入力】吸収量・排出量算定シート!$G244,幹材積成長量!$L$7:$N$7,0)))),0)</f>
        <v>0</v>
      </c>
      <c r="CU244" s="2">
        <f>IFERROR(IF($F244="地位Ⅰ",INDEX(幹材積成長量!$I$7:$K$148,MATCH((【入力】吸収量・排出量算定シート!$H244+(【入力】吸収量・排出量算定シート!CU$17-【入力】吸収量・排出量算定シート!$CF$17)),幹材積成長量!$I$7:$I$148,0),MATCH(【入力】吸収量・排出量算定シート!$G244,幹材積成長量!$I$7:$K$7,0)),IF($F244="地位Ⅲ",INDEX(幹材積成長量!$O$7:$Q$148,MATCH((【入力】吸収量・排出量算定シート!$H244+(【入力】吸収量・排出量算定シート!CU$17-【入力】吸収量・排出量算定シート!$CF$17)),幹材積成長量!$O$7:$O$148,0),MATCH(【入力】吸収量・排出量算定シート!$G244,幹材積成長量!$O$7:$Q$7,0)),INDEX(幹材積成長量!$L$7:$N$148,MATCH((【入力】吸収量・排出量算定シート!$H244+(【入力】吸収量・排出量算定シート!CU$17-【入力】吸収量・排出量算定シート!$CF$17)),幹材積成長量!$L$7:$L$148,0),MATCH(【入力】吸収量・排出量算定シート!$G244,幹材積成長量!$L$7:$N$7,0)))),0)</f>
        <v>0</v>
      </c>
      <c r="CV244" s="2">
        <f>IFERROR(IF($F244="地位Ⅰ",INDEX(幹材積成長量!$I$7:$K$148,MATCH((【入力】吸収量・排出量算定シート!$H244+(【入力】吸収量・排出量算定シート!CV$17-【入力】吸収量・排出量算定シート!$CF$17)),幹材積成長量!$I$7:$I$148,0),MATCH(【入力】吸収量・排出量算定シート!$G244,幹材積成長量!$I$7:$K$7,0)),IF($F244="地位Ⅲ",INDEX(幹材積成長量!$O$7:$Q$148,MATCH((【入力】吸収量・排出量算定シート!$H244+(【入力】吸収量・排出量算定シート!CV$17-【入力】吸収量・排出量算定シート!$CF$17)),幹材積成長量!$O$7:$O$148,0),MATCH(【入力】吸収量・排出量算定シート!$G244,幹材積成長量!$O$7:$Q$7,0)),INDEX(幹材積成長量!$L$7:$N$148,MATCH((【入力】吸収量・排出量算定シート!$H244+(【入力】吸収量・排出量算定シート!CV$17-【入力】吸収量・排出量算定シート!$CF$17)),幹材積成長量!$L$7:$L$148,0),MATCH(【入力】吸収量・排出量算定シート!$G244,幹材積成長量!$L$7:$N$7,0)))),0)</f>
        <v>0</v>
      </c>
      <c r="CW244" s="2">
        <f t="shared" si="420"/>
        <v>0</v>
      </c>
      <c r="CX244" s="2">
        <f t="shared" si="421"/>
        <v>0</v>
      </c>
      <c r="CY244" s="2">
        <f t="shared" si="422"/>
        <v>0</v>
      </c>
      <c r="CZ244" s="2">
        <f t="shared" si="423"/>
        <v>0</v>
      </c>
      <c r="DA244" s="2">
        <f t="shared" si="424"/>
        <v>0</v>
      </c>
      <c r="DB244" s="2">
        <f t="shared" si="425"/>
        <v>0</v>
      </c>
      <c r="DC244" s="2">
        <f t="shared" si="426"/>
        <v>0</v>
      </c>
      <c r="DD244" s="2">
        <f t="shared" si="427"/>
        <v>0</v>
      </c>
      <c r="DE244" s="2">
        <f t="shared" si="428"/>
        <v>0</v>
      </c>
      <c r="DF244" s="2">
        <f t="shared" si="429"/>
        <v>0</v>
      </c>
      <c r="DG244" s="2">
        <f t="shared" si="430"/>
        <v>0</v>
      </c>
      <c r="DH244" s="2">
        <f t="shared" si="431"/>
        <v>0</v>
      </c>
      <c r="DI244" s="2">
        <f t="shared" si="432"/>
        <v>0</v>
      </c>
      <c r="DJ244" s="2">
        <f t="shared" si="433"/>
        <v>0</v>
      </c>
      <c r="DK244" s="2">
        <f t="shared" si="434"/>
        <v>0</v>
      </c>
      <c r="DL244" s="2">
        <f t="shared" si="435"/>
        <v>0</v>
      </c>
      <c r="DM244" s="2">
        <f t="shared" si="436"/>
        <v>0</v>
      </c>
      <c r="DN244" s="187">
        <f>IFERROR(IF($F244="地位Ⅰ",INDEX(幹材積成長量!$AE$7:$AG$14,8,MATCH(【入力】吸収量・排出量算定シート!$G244,幹材積成長量!$AE$7:$AG$7,0)),IF($F244="地位Ⅲ",INDEX(幹材積成長量!$AK$7:$AM$14,8,MATCH(【入力】吸収量・排出量算定シート!$G244,幹材積成長量!$AK$7:$AM$7,0)),INDEX(幹材積成長量!$AH$7:$AJ$14,8,MATCH(【入力】吸収量・排出量算定シート!$G244,幹材積成長量!$AH$7:$AJ$7,0)))),0)</f>
        <v>0</v>
      </c>
      <c r="DO244" s="187">
        <f>IFERROR(IF($F244="地位Ⅰ",INDEX(幹材積成長量!$AE$7:$AG$14,8,MATCH(【入力】吸収量・排出量算定シート!$G244,幹材積成長量!$AE$7:$AG$7,0)),IF($F244="地位Ⅲ",INDEX(幹材積成長量!$AK$7:$AM$14,8,MATCH(【入力】吸収量・排出量算定シート!$G244,幹材積成長量!$AK$7:$AM$7,0)),INDEX(幹材積成長量!$AH$7:$AJ$14,8,MATCH(【入力】吸収量・排出量算定シート!$G244,幹材積成長量!$AH$7:$AJ$7,0)))),0)</f>
        <v>0</v>
      </c>
      <c r="DP244" s="187">
        <f>IFERROR(IF($F244="地位Ⅰ",INDEX(幹材積成長量!$AE$7:$AG$14,8,MATCH(【入力】吸収量・排出量算定シート!$G244,幹材積成長量!$AE$7:$AG$7,0)),IF($F244="地位Ⅲ",INDEX(幹材積成長量!$AK$7:$AM$14,8,MATCH(【入力】吸収量・排出量算定シート!$G244,幹材積成長量!$AK$7:$AM$7,0)),INDEX(幹材積成長量!$AH$7:$AJ$14,8,MATCH(【入力】吸収量・排出量算定シート!$G244,幹材積成長量!$AH$7:$AJ$7,0)))),0)</f>
        <v>0</v>
      </c>
      <c r="DQ244" s="187">
        <f>IFERROR(IF($F244="地位Ⅰ",INDEX(幹材積成長量!$AE$7:$AG$14,8,MATCH(【入力】吸収量・排出量算定シート!$G244,幹材積成長量!$AE$7:$AG$7,0)),IF($F244="地位Ⅲ",INDEX(幹材積成長量!$AK$7:$AM$14,8,MATCH(【入力】吸収量・排出量算定シート!$G244,幹材積成長量!$AK$7:$AM$7,0)),INDEX(幹材積成長量!$AH$7:$AJ$14,8,MATCH(【入力】吸収量・排出量算定シート!$G244,幹材積成長量!$AH$7:$AJ$7,0)))),0)</f>
        <v>0</v>
      </c>
      <c r="DR244" s="187">
        <f>IFERROR(IF($F244="地位Ⅰ",INDEX(幹材積成長量!$AE$7:$AG$14,8,MATCH(【入力】吸収量・排出量算定シート!$G244,幹材積成長量!$AE$7:$AG$7,0)),IF($F244="地位Ⅲ",INDEX(幹材積成長量!$AK$7:$AM$14,8,MATCH(【入力】吸収量・排出量算定シート!$G244,幹材積成長量!$AK$7:$AM$7,0)),INDEX(幹材積成長量!$AH$7:$AJ$14,8,MATCH(【入力】吸収量・排出量算定シート!$G244,幹材積成長量!$AH$7:$AJ$7,0)))),0)</f>
        <v>0</v>
      </c>
      <c r="DS244" s="187">
        <f>IFERROR(IF($F244="地位Ⅰ",INDEX(幹材積成長量!$AE$7:$AG$14,8,MATCH(【入力】吸収量・排出量算定シート!$G244,幹材積成長量!$AE$7:$AG$7,0)),IF($F244="地位Ⅲ",INDEX(幹材積成長量!$AK$7:$AM$14,8,MATCH(【入力】吸収量・排出量算定シート!$G244,幹材積成長量!$AK$7:$AM$7,0)),INDEX(幹材積成長量!$AH$7:$AJ$14,8,MATCH(【入力】吸収量・排出量算定シート!$G244,幹材積成長量!$AH$7:$AJ$7,0)))),0)</f>
        <v>0</v>
      </c>
      <c r="DT244" s="187">
        <f>IFERROR(IF($F244="地位Ⅰ",INDEX(幹材積成長量!$AE$7:$AG$14,8,MATCH(【入力】吸収量・排出量算定シート!$G244,幹材積成長量!$AE$7:$AG$7,0)),IF($F244="地位Ⅲ",INDEX(幹材積成長量!$AK$7:$AM$14,8,MATCH(【入力】吸収量・排出量算定シート!$G244,幹材積成長量!$AK$7:$AM$7,0)),INDEX(幹材積成長量!$AH$7:$AJ$14,8,MATCH(【入力】吸収量・排出量算定シート!$G244,幹材積成長量!$AH$7:$AJ$7,0)))),0)</f>
        <v>0</v>
      </c>
      <c r="DU244" s="187">
        <f>IFERROR(IF($F244="地位Ⅰ",INDEX(幹材積成長量!$AE$7:$AG$14,8,MATCH(【入力】吸収量・排出量算定シート!$G244,幹材積成長量!$AE$7:$AG$7,0)),IF($F244="地位Ⅲ",INDEX(幹材積成長量!$AK$7:$AM$14,8,MATCH(【入力】吸収量・排出量算定シート!$G244,幹材積成長量!$AK$7:$AM$7,0)),INDEX(幹材積成長量!$AH$7:$AJ$14,8,MATCH(【入力】吸収量・排出量算定シート!$G244,幹材積成長量!$AH$7:$AJ$7,0)))),0)</f>
        <v>0</v>
      </c>
      <c r="DV244" s="187">
        <f>IFERROR(IF($F244="地位Ⅰ",INDEX(幹材積成長量!$AE$7:$AG$14,8,MATCH(【入力】吸収量・排出量算定シート!$G244,幹材積成長量!$AE$7:$AG$7,0)),IF($F244="地位Ⅲ",INDEX(幹材積成長量!$AK$7:$AM$14,8,MATCH(【入力】吸収量・排出量算定シート!$G244,幹材積成長量!$AK$7:$AM$7,0)),INDEX(幹材積成長量!$AH$7:$AJ$14,8,MATCH(【入力】吸収量・排出量算定シート!$G244,幹材積成長量!$AH$7:$AJ$7,0)))),0)</f>
        <v>0</v>
      </c>
      <c r="DW244" s="187">
        <f>IFERROR(IF($F244="地位Ⅰ",INDEX(幹材積成長量!$AE$7:$AG$14,8,MATCH(【入力】吸収量・排出量算定シート!$G244,幹材積成長量!$AE$7:$AG$7,0)),IF($F244="地位Ⅲ",INDEX(幹材積成長量!$AK$7:$AM$14,8,MATCH(【入力】吸収量・排出量算定シート!$G244,幹材積成長量!$AK$7:$AM$7,0)),INDEX(幹材積成長量!$AH$7:$AJ$14,8,MATCH(【入力】吸収量・排出量算定シート!$G244,幹材積成長量!$AH$7:$AJ$7,0)))),0)</f>
        <v>0</v>
      </c>
      <c r="DX244" s="187">
        <f>IFERROR(IF($F244="地位Ⅰ",INDEX(幹材積成長量!$AE$7:$AG$14,8,MATCH(【入力】吸収量・排出量算定シート!$G244,幹材積成長量!$AE$7:$AG$7,0)),IF($F244="地位Ⅲ",INDEX(幹材積成長量!$AK$7:$AM$14,8,MATCH(【入力】吸収量・排出量算定シート!$G244,幹材積成長量!$AK$7:$AM$7,0)),INDEX(幹材積成長量!$AH$7:$AJ$14,8,MATCH(【入力】吸収量・排出量算定シート!$G244,幹材積成長量!$AH$7:$AJ$7,0)))),0)</f>
        <v>0</v>
      </c>
      <c r="DY244" s="187">
        <f>IFERROR(IF($F244="地位Ⅰ",INDEX(幹材積成長量!$AE$7:$AG$14,8,MATCH(【入力】吸収量・排出量算定シート!$G244,幹材積成長量!$AE$7:$AG$7,0)),IF($F244="地位Ⅲ",INDEX(幹材積成長量!$AK$7:$AM$14,8,MATCH(【入力】吸収量・排出量算定シート!$G244,幹材積成長量!$AK$7:$AM$7,0)),INDEX(幹材積成長量!$AH$7:$AJ$14,8,MATCH(【入力】吸収量・排出量算定シート!$G244,幹材積成長量!$AH$7:$AJ$7,0)))),0)</f>
        <v>0</v>
      </c>
      <c r="DZ244" s="187">
        <f>IFERROR(IF($F244="地位Ⅰ",INDEX(幹材積成長量!$AE$7:$AG$14,8,MATCH(【入力】吸収量・排出量算定シート!$G244,幹材積成長量!$AE$7:$AG$7,0)),IF($F244="地位Ⅲ",INDEX(幹材積成長量!$AK$7:$AM$14,8,MATCH(【入力】吸収量・排出量算定シート!$G244,幹材積成長量!$AK$7:$AM$7,0)),INDEX(幹材積成長量!$AH$7:$AJ$14,8,MATCH(【入力】吸収量・排出量算定シート!$G244,幹材積成長量!$AH$7:$AJ$7,0)))),0)</f>
        <v>0</v>
      </c>
      <c r="EA244" s="187">
        <f>IFERROR(IF($F244="地位Ⅰ",INDEX(幹材積成長量!$AE$7:$AG$14,8,MATCH(【入力】吸収量・排出量算定シート!$G244,幹材積成長量!$AE$7:$AG$7,0)),IF($F244="地位Ⅲ",INDEX(幹材積成長量!$AK$7:$AM$14,8,MATCH(【入力】吸収量・排出量算定シート!$G244,幹材積成長量!$AK$7:$AM$7,0)),INDEX(幹材積成長量!$AH$7:$AJ$14,8,MATCH(【入力】吸収量・排出量算定シート!$G244,幹材積成長量!$AH$7:$AJ$7,0)))),0)</f>
        <v>0</v>
      </c>
      <c r="EB244" s="187">
        <f>IFERROR(IF($F244="地位Ⅰ",INDEX(幹材積成長量!$AE$7:$AG$14,8,MATCH(【入力】吸収量・排出量算定シート!$G244,幹材積成長量!$AE$7:$AG$7,0)),IF($F244="地位Ⅲ",INDEX(幹材積成長量!$AK$7:$AM$14,8,MATCH(【入力】吸収量・排出量算定シート!$G244,幹材積成長量!$AK$7:$AM$7,0)),INDEX(幹材積成長量!$AH$7:$AJ$14,8,MATCH(【入力】吸収量・排出量算定シート!$G244,幹材積成長量!$AH$7:$AJ$7,0)))),0)</f>
        <v>0</v>
      </c>
      <c r="EC244" s="187">
        <f>IFERROR(IF($F244="地位Ⅰ",INDEX(幹材積成長量!$AE$7:$AG$14,8,MATCH(【入力】吸収量・排出量算定シート!$G244,幹材積成長量!$AE$7:$AG$7,0)),IF($F244="地位Ⅲ",INDEX(幹材積成長量!$AK$7:$AM$14,8,MATCH(【入力】吸収量・排出量算定シート!$G244,幹材積成長量!$AK$7:$AM$7,0)),INDEX(幹材積成長量!$AH$7:$AJ$14,8,MATCH(【入力】吸収量・排出量算定シート!$G244,幹材積成長量!$AH$7:$AJ$7,0)))),0)</f>
        <v>0</v>
      </c>
      <c r="ED244" s="186">
        <f t="shared" si="437"/>
        <v>0</v>
      </c>
      <c r="EE244" s="186">
        <f t="shared" si="438"/>
        <v>0</v>
      </c>
      <c r="EF244" s="186">
        <f t="shared" si="439"/>
        <v>0</v>
      </c>
      <c r="EG244" s="186">
        <f t="shared" si="440"/>
        <v>0</v>
      </c>
      <c r="EH244" s="186">
        <f t="shared" si="441"/>
        <v>0</v>
      </c>
      <c r="EI244" s="186">
        <f t="shared" si="442"/>
        <v>0</v>
      </c>
      <c r="EJ244" s="186">
        <f t="shared" si="443"/>
        <v>0</v>
      </c>
      <c r="EK244" s="186">
        <f t="shared" si="444"/>
        <v>0</v>
      </c>
      <c r="EL244" s="186">
        <f t="shared" si="445"/>
        <v>0</v>
      </c>
      <c r="EM244" s="186">
        <f t="shared" si="446"/>
        <v>0</v>
      </c>
      <c r="EN244" s="186">
        <f t="shared" si="447"/>
        <v>0</v>
      </c>
      <c r="EO244" s="186">
        <f t="shared" si="448"/>
        <v>0</v>
      </c>
      <c r="EP244" s="186">
        <f t="shared" si="449"/>
        <v>0</v>
      </c>
      <c r="EQ244" s="186">
        <f t="shared" si="450"/>
        <v>0</v>
      </c>
      <c r="ER244" s="186">
        <f t="shared" si="451"/>
        <v>0</v>
      </c>
      <c r="ES244" s="186">
        <f t="shared" si="452"/>
        <v>0</v>
      </c>
      <c r="ET244" s="186">
        <f t="shared" si="453"/>
        <v>0</v>
      </c>
    </row>
    <row r="245" spans="2:150" x14ac:dyDescent="0.3">
      <c r="B245" s="3"/>
      <c r="C245" s="3"/>
      <c r="D245" s="3"/>
      <c r="E245" s="3"/>
      <c r="G245" s="217"/>
      <c r="J245" s="3"/>
      <c r="M245" s="187">
        <f>IFERROR(IF($F245="地位Ⅰ",INDEX(幹材積成長量!$S$7:$U$148,MATCH(【入力】吸収量・排出量算定シート!$H245+(M$17-$M$17),幹材積成長量!$S$7:$S$148,0),MATCH($G245,幹材積成長量!$S$7:$U$7,0)),IF($F245="地位Ⅲ",INDEX(幹材積成長量!$Y$7:$AA$148,MATCH(【入力】吸収量・排出量算定シート!$H245+(M$17-$M$17),幹材積成長量!$Y$7:$Y$148,0),MATCH($G245,幹材積成長量!$Y$7:$AA$7,0)),INDEX(幹材積成長量!$V$7:$X$148,MATCH(【入力】吸収量・排出量算定シート!$H245+(M$17-$M$17),幹材積成長量!$V$7:$V$148,0),MATCH($G245,幹材積成長量!$V$7:$X$7,0)))),0)</f>
        <v>0</v>
      </c>
      <c r="N245" s="187">
        <f>IFERROR(IF($F245="地位Ⅰ",INDEX(幹材積成長量!$S$7:$U$148,MATCH(【入力】吸収量・排出量算定シート!$H245+(N$17-$M$17),幹材積成長量!$S$7:$S$148,0),MATCH($G245,幹材積成長量!$S$7:$U$7,0)),IF($F245="地位Ⅲ",INDEX(幹材積成長量!$Y$7:$AA$148,MATCH(【入力】吸収量・排出量算定シート!$H245+(N$17-$M$17),幹材積成長量!$Y$7:$Y$148,0),MATCH($G245,幹材積成長量!$Y$7:$AA$7,0)),INDEX(幹材積成長量!$V$7:$X$148,MATCH(【入力】吸収量・排出量算定シート!$H245+(N$17-$M$17),幹材積成長量!$V$7:$V$148,0),MATCH($G245,幹材積成長量!$V$7:$X$7,0)))),0)</f>
        <v>0</v>
      </c>
      <c r="O245" s="187">
        <f>IFERROR(IF($F245="地位Ⅰ",INDEX(幹材積成長量!$S$7:$U$148,MATCH(【入力】吸収量・排出量算定シート!$H245+(O$17-$M$17),幹材積成長量!$S$7:$S$148,0),MATCH($G245,幹材積成長量!$S$7:$U$7,0)),IF($F245="地位Ⅲ",INDEX(幹材積成長量!$Y$7:$AA$148,MATCH(【入力】吸収量・排出量算定シート!$H245+(O$17-$M$17),幹材積成長量!$Y$7:$Y$148,0),MATCH($G245,幹材積成長量!$Y$7:$AA$7,0)),INDEX(幹材積成長量!$V$7:$X$148,MATCH(【入力】吸収量・排出量算定シート!$H245+(O$17-$M$17),幹材積成長量!$V$7:$V$148,0),MATCH($G245,幹材積成長量!$V$7:$X$7,0)))),0)</f>
        <v>0</v>
      </c>
      <c r="P245" s="187">
        <f>IFERROR(IF($F245="地位Ⅰ",INDEX(幹材積成長量!$S$7:$U$148,MATCH(【入力】吸収量・排出量算定シート!$H245+(P$17-$M$17),幹材積成長量!$S$7:$S$148,0),MATCH($G245,幹材積成長量!$S$7:$U$7,0)),IF($F245="地位Ⅲ",INDEX(幹材積成長量!$Y$7:$AA$148,MATCH(【入力】吸収量・排出量算定シート!$H245+(P$17-$M$17),幹材積成長量!$Y$7:$Y$148,0),MATCH($G245,幹材積成長量!$Y$7:$AA$7,0)),INDEX(幹材積成長量!$V$7:$X$148,MATCH(【入力】吸収量・排出量算定シート!$H245+(P$17-$M$17),幹材積成長量!$V$7:$V$148,0),MATCH($G245,幹材積成長量!$V$7:$X$7,0)))),0)</f>
        <v>0</v>
      </c>
      <c r="Q245" s="187">
        <f>IFERROR(IF($F245="地位Ⅰ",INDEX(幹材積成長量!$S$7:$U$148,MATCH(【入力】吸収量・排出量算定シート!$H245+(Q$17-$M$17),幹材積成長量!$S$7:$S$148,0),MATCH($G245,幹材積成長量!$S$7:$U$7,0)),IF($F245="地位Ⅲ",INDEX(幹材積成長量!$Y$7:$AA$148,MATCH(【入力】吸収量・排出量算定シート!$H245+(Q$17-$M$17),幹材積成長量!$Y$7:$Y$148,0),MATCH($G245,幹材積成長量!$Y$7:$AA$7,0)),INDEX(幹材積成長量!$V$7:$X$148,MATCH(【入力】吸収量・排出量算定シート!$H245+(Q$17-$M$17),幹材積成長量!$V$7:$V$148,0),MATCH($G245,幹材積成長量!$V$7:$X$7,0)))),0)</f>
        <v>0</v>
      </c>
      <c r="R245" s="187">
        <f>IFERROR(IF($F245="地位Ⅰ",INDEX(幹材積成長量!$S$7:$U$148,MATCH(【入力】吸収量・排出量算定シート!$H245+(R$17-$M$17),幹材積成長量!$S$7:$S$148,0),MATCH($G245,幹材積成長量!$S$7:$U$7,0)),IF($F245="地位Ⅲ",INDEX(幹材積成長量!$Y$7:$AA$148,MATCH(【入力】吸収量・排出量算定シート!$H245+(R$17-$M$17),幹材積成長量!$Y$7:$Y$148,0),MATCH($G245,幹材積成長量!$Y$7:$AA$7,0)),INDEX(幹材積成長量!$V$7:$X$148,MATCH(【入力】吸収量・排出量算定シート!$H245+(R$17-$M$17),幹材積成長量!$V$7:$V$148,0),MATCH($G245,幹材積成長量!$V$7:$X$7,0)))),0)</f>
        <v>0</v>
      </c>
      <c r="S245" s="187">
        <f>IFERROR(IF($F245="地位Ⅰ",INDEX(幹材積成長量!$S$7:$U$148,MATCH(【入力】吸収量・排出量算定シート!$H245+(S$17-$M$17),幹材積成長量!$S$7:$S$148,0),MATCH($G245,幹材積成長量!$S$7:$U$7,0)),IF($F245="地位Ⅲ",INDEX(幹材積成長量!$Y$7:$AA$148,MATCH(【入力】吸収量・排出量算定シート!$H245+(S$17-$M$17),幹材積成長量!$Y$7:$Y$148,0),MATCH($G245,幹材積成長量!$Y$7:$AA$7,0)),INDEX(幹材積成長量!$V$7:$X$148,MATCH(【入力】吸収量・排出量算定シート!$H245+(S$17-$M$17),幹材積成長量!$V$7:$V$148,0),MATCH($G245,幹材積成長量!$V$7:$X$7,0)))),0)</f>
        <v>0</v>
      </c>
      <c r="T245" s="187">
        <f>IFERROR(IF($F245="地位Ⅰ",INDEX(幹材積成長量!$S$7:$U$148,MATCH(【入力】吸収量・排出量算定シート!$H245+(T$17-$M$17),幹材積成長量!$S$7:$S$148,0),MATCH($G245,幹材積成長量!$S$7:$U$7,0)),IF($F245="地位Ⅲ",INDEX(幹材積成長量!$Y$7:$AA$148,MATCH(【入力】吸収量・排出量算定シート!$H245+(T$17-$M$17),幹材積成長量!$Y$7:$Y$148,0),MATCH($G245,幹材積成長量!$Y$7:$AA$7,0)),INDEX(幹材積成長量!$V$7:$X$148,MATCH(【入力】吸収量・排出量算定シート!$H245+(T$17-$M$17),幹材積成長量!$V$7:$V$148,0),MATCH($G245,幹材積成長量!$V$7:$X$7,0)))),0)</f>
        <v>0</v>
      </c>
      <c r="U245" s="187">
        <f>IFERROR(IF($F245="地位Ⅰ",INDEX(幹材積成長量!$S$7:$U$148,MATCH(【入力】吸収量・排出量算定シート!$H245+(U$17-$M$17),幹材積成長量!$S$7:$S$148,0),MATCH($G245,幹材積成長量!$S$7:$U$7,0)),IF($F245="地位Ⅲ",INDEX(幹材積成長量!$Y$7:$AA$148,MATCH(【入力】吸収量・排出量算定シート!$H245+(U$17-$M$17),幹材積成長量!$Y$7:$Y$148,0),MATCH($G245,幹材積成長量!$Y$7:$AA$7,0)),INDEX(幹材積成長量!$V$7:$X$148,MATCH(【入力】吸収量・排出量算定シート!$H245+(U$17-$M$17),幹材積成長量!$V$7:$V$148,0),MATCH($G245,幹材積成長量!$V$7:$X$7,0)))),0)</f>
        <v>0</v>
      </c>
      <c r="V245" s="187">
        <f>IFERROR(IF($F245="地位Ⅰ",INDEX(幹材積成長量!$S$7:$U$148,MATCH(【入力】吸収量・排出量算定シート!$H245+(V$17-$M$17),幹材積成長量!$S$7:$S$148,0),MATCH($G245,幹材積成長量!$S$7:$U$7,0)),IF($F245="地位Ⅲ",INDEX(幹材積成長量!$Y$7:$AA$148,MATCH(【入力】吸収量・排出量算定シート!$H245+(V$17-$M$17),幹材積成長量!$Y$7:$Y$148,0),MATCH($G245,幹材積成長量!$Y$7:$AA$7,0)),INDEX(幹材積成長量!$V$7:$X$148,MATCH(【入力】吸収量・排出量算定シート!$H245+(V$17-$M$17),幹材積成長量!$V$7:$V$148,0),MATCH($G245,幹材積成長量!$V$7:$X$7,0)))),0)</f>
        <v>0</v>
      </c>
      <c r="W245" s="187">
        <f>IFERROR(IF($F245="地位Ⅰ",INDEX(幹材積成長量!$S$7:$U$148,MATCH(【入力】吸収量・排出量算定シート!$H245+(W$17-$M$17),幹材積成長量!$S$7:$S$148,0),MATCH($G245,幹材積成長量!$S$7:$U$7,0)),IF($F245="地位Ⅲ",INDEX(幹材積成長量!$Y$7:$AA$148,MATCH(【入力】吸収量・排出量算定シート!$H245+(W$17-$M$17),幹材積成長量!$Y$7:$Y$148,0),MATCH($G245,幹材積成長量!$Y$7:$AA$7,0)),INDEX(幹材積成長量!$V$7:$X$148,MATCH(【入力】吸収量・排出量算定シート!$H245+(W$17-$M$17),幹材積成長量!$V$7:$V$148,0),MATCH($G245,幹材積成長量!$V$7:$X$7,0)))),0)</f>
        <v>0</v>
      </c>
      <c r="X245" s="187">
        <f>IFERROR(IF($F245="地位Ⅰ",INDEX(幹材積成長量!$S$7:$U$148,MATCH(【入力】吸収量・排出量算定シート!$H245+(X$17-$M$17),幹材積成長量!$S$7:$S$148,0),MATCH($G245,幹材積成長量!$S$7:$U$7,0)),IF($F245="地位Ⅲ",INDEX(幹材積成長量!$Y$7:$AA$148,MATCH(【入力】吸収量・排出量算定シート!$H245+(X$17-$M$17),幹材積成長量!$Y$7:$Y$148,0),MATCH($G245,幹材積成長量!$Y$7:$AA$7,0)),INDEX(幹材積成長量!$V$7:$X$148,MATCH(【入力】吸収量・排出量算定シート!$H245+(X$17-$M$17),幹材積成長量!$V$7:$V$148,0),MATCH($G245,幹材積成長量!$V$7:$X$7,0)))),0)</f>
        <v>0</v>
      </c>
      <c r="Y245" s="187">
        <f>IFERROR(IF($F245="地位Ⅰ",INDEX(幹材積成長量!$S$7:$U$148,MATCH(【入力】吸収量・排出量算定シート!$H245+(Y$17-$M$17),幹材積成長量!$S$7:$S$148,0),MATCH($G245,幹材積成長量!$S$7:$U$7,0)),IF($F245="地位Ⅲ",INDEX(幹材積成長量!$Y$7:$AA$148,MATCH(【入力】吸収量・排出量算定シート!$H245+(Y$17-$M$17),幹材積成長量!$Y$7:$Y$148,0),MATCH($G245,幹材積成長量!$Y$7:$AA$7,0)),INDEX(幹材積成長量!$V$7:$X$148,MATCH(【入力】吸収量・排出量算定シート!$H245+(Y$17-$M$17),幹材積成長量!$V$7:$V$148,0),MATCH($G245,幹材積成長量!$V$7:$X$7,0)))),0)</f>
        <v>0</v>
      </c>
      <c r="Z245" s="187">
        <f>IFERROR(IF($F245="地位Ⅰ",INDEX(幹材積成長量!$S$7:$U$148,MATCH(【入力】吸収量・排出量算定シート!$H245+(Z$17-$M$17),幹材積成長量!$S$7:$S$148,0),MATCH($G245,幹材積成長量!$S$7:$U$7,0)),IF($F245="地位Ⅲ",INDEX(幹材積成長量!$Y$7:$AA$148,MATCH(【入力】吸収量・排出量算定シート!$H245+(Z$17-$M$17),幹材積成長量!$Y$7:$Y$148,0),MATCH($G245,幹材積成長量!$Y$7:$AA$7,0)),INDEX(幹材積成長量!$V$7:$X$148,MATCH(【入力】吸収量・排出量算定シート!$H245+(Z$17-$M$17),幹材積成長量!$V$7:$V$148,0),MATCH($G245,幹材積成長量!$V$7:$X$7,0)))),0)</f>
        <v>0</v>
      </c>
      <c r="AA245" s="187">
        <f>IFERROR(IF($F245="地位Ⅰ",INDEX(幹材積成長量!$S$7:$U$148,MATCH(【入力】吸収量・排出量算定シート!$H245+(AA$17-$M$17),幹材積成長量!$S$7:$S$148,0),MATCH($G245,幹材積成長量!$S$7:$U$7,0)),IF($F245="地位Ⅲ",INDEX(幹材積成長量!$Y$7:$AA$148,MATCH(【入力】吸収量・排出量算定シート!$H245+(AA$17-$M$17),幹材積成長量!$Y$7:$Y$148,0),MATCH($G245,幹材積成長量!$Y$7:$AA$7,0)),INDEX(幹材積成長量!$V$7:$X$148,MATCH(【入力】吸収量・排出量算定シート!$H245+(AA$17-$M$17),幹材積成長量!$V$7:$V$148,0),MATCH($G245,幹材積成長量!$V$7:$X$7,0)))),0)</f>
        <v>0</v>
      </c>
      <c r="AB245" s="187">
        <f>IFERROR(IF($F245="地位Ⅰ",INDEX(幹材積成長量!$S$7:$U$148,MATCH(【入力】吸収量・排出量算定シート!$H245+(AB$17-$M$17),幹材積成長量!$S$7:$S$148,0),MATCH($G245,幹材積成長量!$S$7:$U$7,0)),IF($F245="地位Ⅲ",INDEX(幹材積成長量!$Y$7:$AA$148,MATCH(【入力】吸収量・排出量算定シート!$H245+(AB$17-$M$17),幹材積成長量!$Y$7:$Y$148,0),MATCH($G245,幹材積成長量!$Y$7:$AA$7,0)),INDEX(幹材積成長量!$V$7:$X$148,MATCH(【入力】吸収量・排出量算定シート!$H245+(AB$17-$M$17),幹材積成長量!$V$7:$V$148,0),MATCH($G245,幹材積成長量!$V$7:$X$7,0)))),0)</f>
        <v>0</v>
      </c>
      <c r="AC245" s="187">
        <f>IFERROR(IF($F245="地位Ⅰ",INDEX(幹材積成長量!$S$7:$U$148,MATCH(【入力】吸収量・排出量算定シート!$H245+(AC$17-$M$17),幹材積成長量!$S$7:$S$148,0),MATCH($G245,幹材積成長量!$S$7:$U$7,0)),IF($F245="地位Ⅲ",INDEX(幹材積成長量!$Y$7:$AA$148,MATCH(【入力】吸収量・排出量算定シート!$H245+(AC$17-$M$17),幹材積成長量!$Y$7:$Y$148,0),MATCH($G245,幹材積成長量!$Y$7:$AA$7,0)),INDEX(幹材積成長量!$V$7:$X$148,MATCH(【入力】吸収量・排出量算定シート!$H245+(AC$17-$M$17),幹材積成長量!$V$7:$V$148,0),MATCH($G245,幹材積成長量!$V$7:$X$7,0)))),0)</f>
        <v>0</v>
      </c>
      <c r="AD245" s="2">
        <f>IFERROR(INDEX('BEF（拡大係数）'!$A$4:$AO$154,MATCH(【入力】吸収量・排出量算定シート!$H245,'BEF（拡大係数）'!$A$4:$A$154,0),MATCH($G245,'BEF（拡大係数）'!$A$4:$AO$4,0)),0)</f>
        <v>0</v>
      </c>
      <c r="AE245" s="2">
        <f>IFERROR(INDEX('BEF（拡大係数）'!$A$4:$AO$154,MATCH(【入力】吸収量・排出量算定シート!$H245,'BEF（拡大係数）'!$A$4:$A$154,0),MATCH($G245,'BEF（拡大係数）'!$A$4:$AO$4,0)),0)</f>
        <v>0</v>
      </c>
      <c r="AF245" s="2">
        <f>IFERROR(INDEX('BEF（拡大係数）'!$A$4:$AO$154,MATCH(【入力】吸収量・排出量算定シート!$H245,'BEF（拡大係数）'!$A$4:$A$154,0),MATCH($G245,'BEF（拡大係数）'!$A$4:$AO$4,0)),0)</f>
        <v>0</v>
      </c>
      <c r="AG245" s="2">
        <f>IFERROR(INDEX('BEF（拡大係数）'!$A$4:$AO$154,MATCH(【入力】吸収量・排出量算定シート!$H245,'BEF（拡大係数）'!$A$4:$A$154,0),MATCH($G245,'BEF（拡大係数）'!$A$4:$AO$4,0)),0)</f>
        <v>0</v>
      </c>
      <c r="AH245" s="2">
        <f>IFERROR(INDEX('BEF（拡大係数）'!$A$4:$AO$154,MATCH(【入力】吸収量・排出量算定シート!$H245,'BEF（拡大係数）'!$A$4:$A$154,0),MATCH($G245,'BEF（拡大係数）'!$A$4:$AO$4,0)),0)</f>
        <v>0</v>
      </c>
      <c r="AI245" s="2">
        <f>IFERROR(INDEX('BEF（拡大係数）'!$A$4:$AO$154,MATCH(【入力】吸収量・排出量算定シート!$H245,'BEF（拡大係数）'!$A$4:$A$154,0),MATCH($G245,'BEF（拡大係数）'!$A$4:$AO$4,0)),0)</f>
        <v>0</v>
      </c>
      <c r="AJ245" s="2">
        <f>IFERROR(INDEX('BEF（拡大係数）'!$A$4:$AO$154,MATCH(【入力】吸収量・排出量算定シート!$H245,'BEF（拡大係数）'!$A$4:$A$154,0),MATCH($G245,'BEF（拡大係数）'!$A$4:$AO$4,0)),0)</f>
        <v>0</v>
      </c>
      <c r="AK245" s="2">
        <f>IFERROR(INDEX('BEF（拡大係数）'!$A$4:$AO$154,MATCH(【入力】吸収量・排出量算定シート!$H245,'BEF（拡大係数）'!$A$4:$A$154,0),MATCH($G245,'BEF（拡大係数）'!$A$4:$AO$4,0)),0)</f>
        <v>0</v>
      </c>
      <c r="AL245" s="2">
        <f>IFERROR(INDEX('BEF（拡大係数）'!$A$4:$AO$154,MATCH(【入力】吸収量・排出量算定シート!$H245,'BEF（拡大係数）'!$A$4:$A$154,0),MATCH($G245,'BEF（拡大係数）'!$A$4:$AO$4,0)),0)</f>
        <v>0</v>
      </c>
      <c r="AM245" s="2">
        <f>IFERROR(INDEX('BEF（拡大係数）'!$A$4:$AO$154,MATCH(【入力】吸収量・排出量算定シート!$H245,'BEF（拡大係数）'!$A$4:$A$154,0),MATCH($G245,'BEF（拡大係数）'!$A$4:$AO$4,0)),0)</f>
        <v>0</v>
      </c>
      <c r="AN245" s="2">
        <f>IFERROR(INDEX('BEF（拡大係数）'!$A$4:$AO$154,MATCH(【入力】吸収量・排出量算定シート!$H245,'BEF（拡大係数）'!$A$4:$A$154,0),MATCH($G245,'BEF（拡大係数）'!$A$4:$AO$4,0)),0)</f>
        <v>0</v>
      </c>
      <c r="AO245" s="2">
        <f>IFERROR(INDEX('BEF（拡大係数）'!$A$4:$AO$154,MATCH(【入力】吸収量・排出量算定シート!$H245,'BEF（拡大係数）'!$A$4:$A$154,0),MATCH($G245,'BEF（拡大係数）'!$A$4:$AO$4,0)),0)</f>
        <v>0</v>
      </c>
      <c r="AP245" s="2">
        <f>IFERROR(INDEX('BEF（拡大係数）'!$A$4:$AO$154,MATCH(【入力】吸収量・排出量算定シート!$H245,'BEF（拡大係数）'!$A$4:$A$154,0),MATCH($G245,'BEF（拡大係数）'!$A$4:$AO$4,0)),0)</f>
        <v>0</v>
      </c>
      <c r="AQ245" s="2">
        <f>IFERROR(INDEX('BEF（拡大係数）'!$A$4:$AO$154,MATCH(【入力】吸収量・排出量算定シート!$H245,'BEF（拡大係数）'!$A$4:$A$154,0),MATCH($G245,'BEF（拡大係数）'!$A$4:$AO$4,0)),0)</f>
        <v>0</v>
      </c>
      <c r="AR245" s="2">
        <f>IFERROR(INDEX('BEF（拡大係数）'!$A$4:$AO$154,MATCH(【入力】吸収量・排出量算定シート!$H245,'BEF（拡大係数）'!$A$4:$A$154,0),MATCH($G245,'BEF（拡大係数）'!$A$4:$AO$4,0)),0)</f>
        <v>0</v>
      </c>
      <c r="AS245" s="2">
        <f>IFERROR(INDEX('BEF（拡大係数）'!$A$4:$AO$154,MATCH(【入力】吸収量・排出量算定シート!$H245,'BEF（拡大係数）'!$A$4:$A$154,0),MATCH($G245,'BEF（拡大係数）'!$A$4:$AO$4,0)),0)</f>
        <v>0</v>
      </c>
      <c r="AT245" s="2">
        <f>IFERROR(INDEX('BEF（拡大係数）'!$A$4:$AO$154,MATCH(【入力】吸収量・排出量算定シート!$H245,'BEF（拡大係数）'!$A$4:$A$154,0),MATCH($G245,'BEF（拡大係数）'!$A$4:$AO$4,0)),0)</f>
        <v>0</v>
      </c>
      <c r="AU245" s="2">
        <f>IFERROR(VLOOKUP($G245,パラメータ_オリジナル!$B$6:$G$45,4,FALSE),0)</f>
        <v>0</v>
      </c>
      <c r="AV245" s="2">
        <f>IFERROR(VLOOKUP($G245,パラメータ_オリジナル!$B$6:$G$45,5,FALSE),0)</f>
        <v>0</v>
      </c>
      <c r="AW245" s="2">
        <f>IFERROR(VLOOKUP($G245,パラメータ_オリジナル!$B$6:$G$45,6,FALSE),0)</f>
        <v>0</v>
      </c>
      <c r="AX245" s="125">
        <f t="shared" si="386"/>
        <v>0</v>
      </c>
      <c r="AY245" s="125">
        <f t="shared" si="387"/>
        <v>0</v>
      </c>
      <c r="AZ245" s="125">
        <f t="shared" si="388"/>
        <v>0</v>
      </c>
      <c r="BA245" s="125">
        <f t="shared" si="389"/>
        <v>0</v>
      </c>
      <c r="BB245" s="125">
        <f t="shared" si="390"/>
        <v>0</v>
      </c>
      <c r="BC245" s="125">
        <f t="shared" si="391"/>
        <v>0</v>
      </c>
      <c r="BD245" s="125">
        <f t="shared" si="392"/>
        <v>0</v>
      </c>
      <c r="BE245" s="125">
        <f t="shared" si="393"/>
        <v>0</v>
      </c>
      <c r="BF245" s="125">
        <f t="shared" si="394"/>
        <v>0</v>
      </c>
      <c r="BG245" s="125">
        <f t="shared" si="395"/>
        <v>0</v>
      </c>
      <c r="BH245" s="125">
        <f t="shared" si="396"/>
        <v>0</v>
      </c>
      <c r="BI245" s="125">
        <f t="shared" si="397"/>
        <v>0</v>
      </c>
      <c r="BJ245" s="125">
        <f t="shared" si="398"/>
        <v>0</v>
      </c>
      <c r="BK245" s="125">
        <f t="shared" si="399"/>
        <v>0</v>
      </c>
      <c r="BL245" s="125">
        <f t="shared" si="400"/>
        <v>0</v>
      </c>
      <c r="BM245" s="125">
        <f t="shared" si="401"/>
        <v>0</v>
      </c>
      <c r="BN245" s="125">
        <f t="shared" si="402"/>
        <v>0</v>
      </c>
      <c r="BO245" s="125">
        <f t="shared" si="403"/>
        <v>0</v>
      </c>
      <c r="BP245" s="125">
        <f t="shared" si="404"/>
        <v>0</v>
      </c>
      <c r="BQ245" s="125">
        <f t="shared" si="405"/>
        <v>0</v>
      </c>
      <c r="BR245" s="125">
        <f t="shared" si="406"/>
        <v>0</v>
      </c>
      <c r="BS245" s="125">
        <f t="shared" si="407"/>
        <v>0</v>
      </c>
      <c r="BT245" s="125">
        <f t="shared" si="408"/>
        <v>0</v>
      </c>
      <c r="BU245" s="125">
        <f t="shared" si="409"/>
        <v>0</v>
      </c>
      <c r="BV245" s="125">
        <f t="shared" si="410"/>
        <v>0</v>
      </c>
      <c r="BW245" s="125">
        <f t="shared" si="411"/>
        <v>0</v>
      </c>
      <c r="BX245" s="125">
        <f t="shared" si="412"/>
        <v>0</v>
      </c>
      <c r="BY245" s="125">
        <f t="shared" si="413"/>
        <v>0</v>
      </c>
      <c r="BZ245" s="125">
        <f t="shared" si="414"/>
        <v>0</v>
      </c>
      <c r="CA245" s="125">
        <f t="shared" si="415"/>
        <v>0</v>
      </c>
      <c r="CB245" s="125">
        <f t="shared" si="416"/>
        <v>0</v>
      </c>
      <c r="CC245" s="125">
        <f t="shared" si="417"/>
        <v>0</v>
      </c>
      <c r="CD245" s="125">
        <f t="shared" si="418"/>
        <v>0</v>
      </c>
      <c r="CE245" s="125">
        <f t="shared" si="419"/>
        <v>0</v>
      </c>
      <c r="CF245" s="2">
        <f>IFERROR(IF($F245="地位Ⅰ",INDEX(幹材積成長量!$I$7:$K$148,MATCH((【入力】吸収量・排出量算定シート!$H245+(【入力】吸収量・排出量算定シート!CF$17-【入力】吸収量・排出量算定シート!$CF$17)),幹材積成長量!$I$7:$I$148,0),MATCH(【入力】吸収量・排出量算定シート!$G245,幹材積成長量!$I$7:$K$7,0)),IF($F245="地位Ⅲ",INDEX(幹材積成長量!$O$7:$Q$148,MATCH((【入力】吸収量・排出量算定シート!$H245+(【入力】吸収量・排出量算定シート!CF$17-【入力】吸収量・排出量算定シート!$CF$17)),幹材積成長量!$O$7:$O$148,0),MATCH(【入力】吸収量・排出量算定シート!$G245,幹材積成長量!$O$7:$Q$7,0)),INDEX(幹材積成長量!$L$7:$N$148,MATCH((【入力】吸収量・排出量算定シート!$H245+(【入力】吸収量・排出量算定シート!CF$17-【入力】吸収量・排出量算定シート!$CF$17)),幹材積成長量!$L$7:$L$148,0),MATCH(【入力】吸収量・排出量算定シート!$G245,幹材積成長量!$L$7:$N$7,0)))),0)</f>
        <v>0</v>
      </c>
      <c r="CG245" s="2">
        <f>IFERROR(IF($F245="地位Ⅰ",INDEX(幹材積成長量!$I$7:$K$148,MATCH((【入力】吸収量・排出量算定シート!$H245+(【入力】吸収量・排出量算定シート!CG$17-【入力】吸収量・排出量算定シート!$CF$17)),幹材積成長量!$I$7:$I$148,0),MATCH(【入力】吸収量・排出量算定シート!$G245,幹材積成長量!$I$7:$K$7,0)),IF($F245="地位Ⅲ",INDEX(幹材積成長量!$O$7:$Q$148,MATCH((【入力】吸収量・排出量算定シート!$H245+(【入力】吸収量・排出量算定シート!CG$17-【入力】吸収量・排出量算定シート!$CF$17)),幹材積成長量!$O$7:$O$148,0),MATCH(【入力】吸収量・排出量算定シート!$G245,幹材積成長量!$O$7:$Q$7,0)),INDEX(幹材積成長量!$L$7:$N$148,MATCH((【入力】吸収量・排出量算定シート!$H245+(【入力】吸収量・排出量算定シート!CG$17-【入力】吸収量・排出量算定シート!$CF$17)),幹材積成長量!$L$7:$L$148,0),MATCH(【入力】吸収量・排出量算定シート!$G245,幹材積成長量!$L$7:$N$7,0)))),0)</f>
        <v>0</v>
      </c>
      <c r="CH245" s="2">
        <f>IFERROR(IF($F245="地位Ⅰ",INDEX(幹材積成長量!$I$7:$K$148,MATCH((【入力】吸収量・排出量算定シート!$H245+(【入力】吸収量・排出量算定シート!CH$17-【入力】吸収量・排出量算定シート!$CF$17)),幹材積成長量!$I$7:$I$148,0),MATCH(【入力】吸収量・排出量算定シート!$G245,幹材積成長量!$I$7:$K$7,0)),IF($F245="地位Ⅲ",INDEX(幹材積成長量!$O$7:$Q$148,MATCH((【入力】吸収量・排出量算定シート!$H245+(【入力】吸収量・排出量算定シート!CH$17-【入力】吸収量・排出量算定シート!$CF$17)),幹材積成長量!$O$7:$O$148,0),MATCH(【入力】吸収量・排出量算定シート!$G245,幹材積成長量!$O$7:$Q$7,0)),INDEX(幹材積成長量!$L$7:$N$148,MATCH((【入力】吸収量・排出量算定シート!$H245+(【入力】吸収量・排出量算定シート!CH$17-【入力】吸収量・排出量算定シート!$CF$17)),幹材積成長量!$L$7:$L$148,0),MATCH(【入力】吸収量・排出量算定シート!$G245,幹材積成長量!$L$7:$N$7,0)))),0)</f>
        <v>0</v>
      </c>
      <c r="CI245" s="2">
        <f>IFERROR(IF($F245="地位Ⅰ",INDEX(幹材積成長量!$I$7:$K$148,MATCH((【入力】吸収量・排出量算定シート!$H245+(【入力】吸収量・排出量算定シート!CI$17-【入力】吸収量・排出量算定シート!$CF$17)),幹材積成長量!$I$7:$I$148,0),MATCH(【入力】吸収量・排出量算定シート!$G245,幹材積成長量!$I$7:$K$7,0)),IF($F245="地位Ⅲ",INDEX(幹材積成長量!$O$7:$Q$148,MATCH((【入力】吸収量・排出量算定シート!$H245+(【入力】吸収量・排出量算定シート!CI$17-【入力】吸収量・排出量算定シート!$CF$17)),幹材積成長量!$O$7:$O$148,0),MATCH(【入力】吸収量・排出量算定シート!$G245,幹材積成長量!$O$7:$Q$7,0)),INDEX(幹材積成長量!$L$7:$N$148,MATCH((【入力】吸収量・排出量算定シート!$H245+(【入力】吸収量・排出量算定シート!CI$17-【入力】吸収量・排出量算定シート!$CF$17)),幹材積成長量!$L$7:$L$148,0),MATCH(【入力】吸収量・排出量算定シート!$G245,幹材積成長量!$L$7:$N$7,0)))),0)</f>
        <v>0</v>
      </c>
      <c r="CJ245" s="2">
        <f>IFERROR(IF($F245="地位Ⅰ",INDEX(幹材積成長量!$I$7:$K$148,MATCH((【入力】吸収量・排出量算定シート!$H245+(【入力】吸収量・排出量算定シート!CJ$17-【入力】吸収量・排出量算定シート!$CF$17)),幹材積成長量!$I$7:$I$148,0),MATCH(【入力】吸収量・排出量算定シート!$G245,幹材積成長量!$I$7:$K$7,0)),IF($F245="地位Ⅲ",INDEX(幹材積成長量!$O$7:$Q$148,MATCH((【入力】吸収量・排出量算定シート!$H245+(【入力】吸収量・排出量算定シート!CJ$17-【入力】吸収量・排出量算定シート!$CF$17)),幹材積成長量!$O$7:$O$148,0),MATCH(【入力】吸収量・排出量算定シート!$G245,幹材積成長量!$O$7:$Q$7,0)),INDEX(幹材積成長量!$L$7:$N$148,MATCH((【入力】吸収量・排出量算定シート!$H245+(【入力】吸収量・排出量算定シート!CJ$17-【入力】吸収量・排出量算定シート!$CF$17)),幹材積成長量!$L$7:$L$148,0),MATCH(【入力】吸収量・排出量算定シート!$G245,幹材積成長量!$L$7:$N$7,0)))),0)</f>
        <v>0</v>
      </c>
      <c r="CK245" s="2">
        <f>IFERROR(IF($F245="地位Ⅰ",INDEX(幹材積成長量!$I$7:$K$148,MATCH((【入力】吸収量・排出量算定シート!$H245+(【入力】吸収量・排出量算定シート!CK$17-【入力】吸収量・排出量算定シート!$CF$17)),幹材積成長量!$I$7:$I$148,0),MATCH(【入力】吸収量・排出量算定シート!$G245,幹材積成長量!$I$7:$K$7,0)),IF($F245="地位Ⅲ",INDEX(幹材積成長量!$O$7:$Q$148,MATCH((【入力】吸収量・排出量算定シート!$H245+(【入力】吸収量・排出量算定シート!CK$17-【入力】吸収量・排出量算定シート!$CF$17)),幹材積成長量!$O$7:$O$148,0),MATCH(【入力】吸収量・排出量算定シート!$G245,幹材積成長量!$O$7:$Q$7,0)),INDEX(幹材積成長量!$L$7:$N$148,MATCH((【入力】吸収量・排出量算定シート!$H245+(【入力】吸収量・排出量算定シート!CK$17-【入力】吸収量・排出量算定シート!$CF$17)),幹材積成長量!$L$7:$L$148,0),MATCH(【入力】吸収量・排出量算定シート!$G245,幹材積成長量!$L$7:$N$7,0)))),0)</f>
        <v>0</v>
      </c>
      <c r="CL245" s="2">
        <f>IFERROR(IF($F245="地位Ⅰ",INDEX(幹材積成長量!$I$7:$K$148,MATCH((【入力】吸収量・排出量算定シート!$H245+(【入力】吸収量・排出量算定シート!CL$17-【入力】吸収量・排出量算定シート!$CF$17)),幹材積成長量!$I$7:$I$148,0),MATCH(【入力】吸収量・排出量算定シート!$G245,幹材積成長量!$I$7:$K$7,0)),IF($F245="地位Ⅲ",INDEX(幹材積成長量!$O$7:$Q$148,MATCH((【入力】吸収量・排出量算定シート!$H245+(【入力】吸収量・排出量算定シート!CL$17-【入力】吸収量・排出量算定シート!$CF$17)),幹材積成長量!$O$7:$O$148,0),MATCH(【入力】吸収量・排出量算定シート!$G245,幹材積成長量!$O$7:$Q$7,0)),INDEX(幹材積成長量!$L$7:$N$148,MATCH((【入力】吸収量・排出量算定シート!$H245+(【入力】吸収量・排出量算定シート!CL$17-【入力】吸収量・排出量算定シート!$CF$17)),幹材積成長量!$L$7:$L$148,0),MATCH(【入力】吸収量・排出量算定シート!$G245,幹材積成長量!$L$7:$N$7,0)))),0)</f>
        <v>0</v>
      </c>
      <c r="CM245" s="2">
        <f>IFERROR(IF($F245="地位Ⅰ",INDEX(幹材積成長量!$I$7:$K$148,MATCH((【入力】吸収量・排出量算定シート!$H245+(【入力】吸収量・排出量算定シート!CM$17-【入力】吸収量・排出量算定シート!$CF$17)),幹材積成長量!$I$7:$I$148,0),MATCH(【入力】吸収量・排出量算定シート!$G245,幹材積成長量!$I$7:$K$7,0)),IF($F245="地位Ⅲ",INDEX(幹材積成長量!$O$7:$Q$148,MATCH((【入力】吸収量・排出量算定シート!$H245+(【入力】吸収量・排出量算定シート!CM$17-【入力】吸収量・排出量算定シート!$CF$17)),幹材積成長量!$O$7:$O$148,0),MATCH(【入力】吸収量・排出量算定シート!$G245,幹材積成長量!$O$7:$Q$7,0)),INDEX(幹材積成長量!$L$7:$N$148,MATCH((【入力】吸収量・排出量算定シート!$H245+(【入力】吸収量・排出量算定シート!CM$17-【入力】吸収量・排出量算定シート!$CF$17)),幹材積成長量!$L$7:$L$148,0),MATCH(【入力】吸収量・排出量算定シート!$G245,幹材積成長量!$L$7:$N$7,0)))),0)</f>
        <v>0</v>
      </c>
      <c r="CN245" s="2">
        <f>IFERROR(IF($F245="地位Ⅰ",INDEX(幹材積成長量!$I$7:$K$148,MATCH((【入力】吸収量・排出量算定シート!$H245+(【入力】吸収量・排出量算定シート!CN$17-【入力】吸収量・排出量算定シート!$CF$17)),幹材積成長量!$I$7:$I$148,0),MATCH(【入力】吸収量・排出量算定シート!$G245,幹材積成長量!$I$7:$K$7,0)),IF($F245="地位Ⅲ",INDEX(幹材積成長量!$O$7:$Q$148,MATCH((【入力】吸収量・排出量算定シート!$H245+(【入力】吸収量・排出量算定シート!CN$17-【入力】吸収量・排出量算定シート!$CF$17)),幹材積成長量!$O$7:$O$148,0),MATCH(【入力】吸収量・排出量算定シート!$G245,幹材積成長量!$O$7:$Q$7,0)),INDEX(幹材積成長量!$L$7:$N$148,MATCH((【入力】吸収量・排出量算定シート!$H245+(【入力】吸収量・排出量算定シート!CN$17-【入力】吸収量・排出量算定シート!$CF$17)),幹材積成長量!$L$7:$L$148,0),MATCH(【入力】吸収量・排出量算定シート!$G245,幹材積成長量!$L$7:$N$7,0)))),0)</f>
        <v>0</v>
      </c>
      <c r="CO245" s="2">
        <f>IFERROR(IF($F245="地位Ⅰ",INDEX(幹材積成長量!$I$7:$K$148,MATCH((【入力】吸収量・排出量算定シート!$H245+(【入力】吸収量・排出量算定シート!CO$17-【入力】吸収量・排出量算定シート!$CF$17)),幹材積成長量!$I$7:$I$148,0),MATCH(【入力】吸収量・排出量算定シート!$G245,幹材積成長量!$I$7:$K$7,0)),IF($F245="地位Ⅲ",INDEX(幹材積成長量!$O$7:$Q$148,MATCH((【入力】吸収量・排出量算定シート!$H245+(【入力】吸収量・排出量算定シート!CO$17-【入力】吸収量・排出量算定シート!$CF$17)),幹材積成長量!$O$7:$O$148,0),MATCH(【入力】吸収量・排出量算定シート!$G245,幹材積成長量!$O$7:$Q$7,0)),INDEX(幹材積成長量!$L$7:$N$148,MATCH((【入力】吸収量・排出量算定シート!$H245+(【入力】吸収量・排出量算定シート!CO$17-【入力】吸収量・排出量算定シート!$CF$17)),幹材積成長量!$L$7:$L$148,0),MATCH(【入力】吸収量・排出量算定シート!$G245,幹材積成長量!$L$7:$N$7,0)))),0)</f>
        <v>0</v>
      </c>
      <c r="CP245" s="2">
        <f>IFERROR(IF($F245="地位Ⅰ",INDEX(幹材積成長量!$I$7:$K$148,MATCH((【入力】吸収量・排出量算定シート!$H245+(【入力】吸収量・排出量算定シート!CP$17-【入力】吸収量・排出量算定シート!$CF$17)),幹材積成長量!$I$7:$I$148,0),MATCH(【入力】吸収量・排出量算定シート!$G245,幹材積成長量!$I$7:$K$7,0)),IF($F245="地位Ⅲ",INDEX(幹材積成長量!$O$7:$Q$148,MATCH((【入力】吸収量・排出量算定シート!$H245+(【入力】吸収量・排出量算定シート!CP$17-【入力】吸収量・排出量算定シート!$CF$17)),幹材積成長量!$O$7:$O$148,0),MATCH(【入力】吸収量・排出量算定シート!$G245,幹材積成長量!$O$7:$Q$7,0)),INDEX(幹材積成長量!$L$7:$N$148,MATCH((【入力】吸収量・排出量算定シート!$H245+(【入力】吸収量・排出量算定シート!CP$17-【入力】吸収量・排出量算定シート!$CF$17)),幹材積成長量!$L$7:$L$148,0),MATCH(【入力】吸収量・排出量算定シート!$G245,幹材積成長量!$L$7:$N$7,0)))),0)</f>
        <v>0</v>
      </c>
      <c r="CQ245" s="2">
        <f>IFERROR(IF($F245="地位Ⅰ",INDEX(幹材積成長量!$I$7:$K$148,MATCH((【入力】吸収量・排出量算定シート!$H245+(【入力】吸収量・排出量算定シート!CQ$17-【入力】吸収量・排出量算定シート!$CF$17)),幹材積成長量!$I$7:$I$148,0),MATCH(【入力】吸収量・排出量算定シート!$G245,幹材積成長量!$I$7:$K$7,0)),IF($F245="地位Ⅲ",INDEX(幹材積成長量!$O$7:$Q$148,MATCH((【入力】吸収量・排出量算定シート!$H245+(【入力】吸収量・排出量算定シート!CQ$17-【入力】吸収量・排出量算定シート!$CF$17)),幹材積成長量!$O$7:$O$148,0),MATCH(【入力】吸収量・排出量算定シート!$G245,幹材積成長量!$O$7:$Q$7,0)),INDEX(幹材積成長量!$L$7:$N$148,MATCH((【入力】吸収量・排出量算定シート!$H245+(【入力】吸収量・排出量算定シート!CQ$17-【入力】吸収量・排出量算定シート!$CF$17)),幹材積成長量!$L$7:$L$148,0),MATCH(【入力】吸収量・排出量算定シート!$G245,幹材積成長量!$L$7:$N$7,0)))),0)</f>
        <v>0</v>
      </c>
      <c r="CR245" s="2">
        <f>IFERROR(IF($F245="地位Ⅰ",INDEX(幹材積成長量!$I$7:$K$148,MATCH((【入力】吸収量・排出量算定シート!$H245+(【入力】吸収量・排出量算定シート!CR$17-【入力】吸収量・排出量算定シート!$CF$17)),幹材積成長量!$I$7:$I$148,0),MATCH(【入力】吸収量・排出量算定シート!$G245,幹材積成長量!$I$7:$K$7,0)),IF($F245="地位Ⅲ",INDEX(幹材積成長量!$O$7:$Q$148,MATCH((【入力】吸収量・排出量算定シート!$H245+(【入力】吸収量・排出量算定シート!CR$17-【入力】吸収量・排出量算定シート!$CF$17)),幹材積成長量!$O$7:$O$148,0),MATCH(【入力】吸収量・排出量算定シート!$G245,幹材積成長量!$O$7:$Q$7,0)),INDEX(幹材積成長量!$L$7:$N$148,MATCH((【入力】吸収量・排出量算定シート!$H245+(【入力】吸収量・排出量算定シート!CR$17-【入力】吸収量・排出量算定シート!$CF$17)),幹材積成長量!$L$7:$L$148,0),MATCH(【入力】吸収量・排出量算定シート!$G245,幹材積成長量!$L$7:$N$7,0)))),0)</f>
        <v>0</v>
      </c>
      <c r="CS245" s="2">
        <f>IFERROR(IF($F245="地位Ⅰ",INDEX(幹材積成長量!$I$7:$K$148,MATCH((【入力】吸収量・排出量算定シート!$H245+(【入力】吸収量・排出量算定シート!CS$17-【入力】吸収量・排出量算定シート!$CF$17)),幹材積成長量!$I$7:$I$148,0),MATCH(【入力】吸収量・排出量算定シート!$G245,幹材積成長量!$I$7:$K$7,0)),IF($F245="地位Ⅲ",INDEX(幹材積成長量!$O$7:$Q$148,MATCH((【入力】吸収量・排出量算定シート!$H245+(【入力】吸収量・排出量算定シート!CS$17-【入力】吸収量・排出量算定シート!$CF$17)),幹材積成長量!$O$7:$O$148,0),MATCH(【入力】吸収量・排出量算定シート!$G245,幹材積成長量!$O$7:$Q$7,0)),INDEX(幹材積成長量!$L$7:$N$148,MATCH((【入力】吸収量・排出量算定シート!$H245+(【入力】吸収量・排出量算定シート!CS$17-【入力】吸収量・排出量算定シート!$CF$17)),幹材積成長量!$L$7:$L$148,0),MATCH(【入力】吸収量・排出量算定シート!$G245,幹材積成長量!$L$7:$N$7,0)))),0)</f>
        <v>0</v>
      </c>
      <c r="CT245" s="2">
        <f>IFERROR(IF($F245="地位Ⅰ",INDEX(幹材積成長量!$I$7:$K$148,MATCH((【入力】吸収量・排出量算定シート!$H245+(【入力】吸収量・排出量算定シート!CT$17-【入力】吸収量・排出量算定シート!$CF$17)),幹材積成長量!$I$7:$I$148,0),MATCH(【入力】吸収量・排出量算定シート!$G245,幹材積成長量!$I$7:$K$7,0)),IF($F245="地位Ⅲ",INDEX(幹材積成長量!$O$7:$Q$148,MATCH((【入力】吸収量・排出量算定シート!$H245+(【入力】吸収量・排出量算定シート!CT$17-【入力】吸収量・排出量算定シート!$CF$17)),幹材積成長量!$O$7:$O$148,0),MATCH(【入力】吸収量・排出量算定シート!$G245,幹材積成長量!$O$7:$Q$7,0)),INDEX(幹材積成長量!$L$7:$N$148,MATCH((【入力】吸収量・排出量算定シート!$H245+(【入力】吸収量・排出量算定シート!CT$17-【入力】吸収量・排出量算定シート!$CF$17)),幹材積成長量!$L$7:$L$148,0),MATCH(【入力】吸収量・排出量算定シート!$G245,幹材積成長量!$L$7:$N$7,0)))),0)</f>
        <v>0</v>
      </c>
      <c r="CU245" s="2">
        <f>IFERROR(IF($F245="地位Ⅰ",INDEX(幹材積成長量!$I$7:$K$148,MATCH((【入力】吸収量・排出量算定シート!$H245+(【入力】吸収量・排出量算定シート!CU$17-【入力】吸収量・排出量算定シート!$CF$17)),幹材積成長量!$I$7:$I$148,0),MATCH(【入力】吸収量・排出量算定シート!$G245,幹材積成長量!$I$7:$K$7,0)),IF($F245="地位Ⅲ",INDEX(幹材積成長量!$O$7:$Q$148,MATCH((【入力】吸収量・排出量算定シート!$H245+(【入力】吸収量・排出量算定シート!CU$17-【入力】吸収量・排出量算定シート!$CF$17)),幹材積成長量!$O$7:$O$148,0),MATCH(【入力】吸収量・排出量算定シート!$G245,幹材積成長量!$O$7:$Q$7,0)),INDEX(幹材積成長量!$L$7:$N$148,MATCH((【入力】吸収量・排出量算定シート!$H245+(【入力】吸収量・排出量算定シート!CU$17-【入力】吸収量・排出量算定シート!$CF$17)),幹材積成長量!$L$7:$L$148,0),MATCH(【入力】吸収量・排出量算定シート!$G245,幹材積成長量!$L$7:$N$7,0)))),0)</f>
        <v>0</v>
      </c>
      <c r="CV245" s="2">
        <f>IFERROR(IF($F245="地位Ⅰ",INDEX(幹材積成長量!$I$7:$K$148,MATCH((【入力】吸収量・排出量算定シート!$H245+(【入力】吸収量・排出量算定シート!CV$17-【入力】吸収量・排出量算定シート!$CF$17)),幹材積成長量!$I$7:$I$148,0),MATCH(【入力】吸収量・排出量算定シート!$G245,幹材積成長量!$I$7:$K$7,0)),IF($F245="地位Ⅲ",INDEX(幹材積成長量!$O$7:$Q$148,MATCH((【入力】吸収量・排出量算定シート!$H245+(【入力】吸収量・排出量算定シート!CV$17-【入力】吸収量・排出量算定シート!$CF$17)),幹材積成長量!$O$7:$O$148,0),MATCH(【入力】吸収量・排出量算定シート!$G245,幹材積成長量!$O$7:$Q$7,0)),INDEX(幹材積成長量!$L$7:$N$148,MATCH((【入力】吸収量・排出量算定シート!$H245+(【入力】吸収量・排出量算定シート!CV$17-【入力】吸収量・排出量算定シート!$CF$17)),幹材積成長量!$L$7:$L$148,0),MATCH(【入力】吸収量・排出量算定シート!$G245,幹材積成長量!$L$7:$N$7,0)))),0)</f>
        <v>0</v>
      </c>
      <c r="CW245" s="2">
        <f t="shared" si="420"/>
        <v>0</v>
      </c>
      <c r="CX245" s="2">
        <f t="shared" si="421"/>
        <v>0</v>
      </c>
      <c r="CY245" s="2">
        <f t="shared" si="422"/>
        <v>0</v>
      </c>
      <c r="CZ245" s="2">
        <f t="shared" si="423"/>
        <v>0</v>
      </c>
      <c r="DA245" s="2">
        <f t="shared" si="424"/>
        <v>0</v>
      </c>
      <c r="DB245" s="2">
        <f t="shared" si="425"/>
        <v>0</v>
      </c>
      <c r="DC245" s="2">
        <f t="shared" si="426"/>
        <v>0</v>
      </c>
      <c r="DD245" s="2">
        <f t="shared" si="427"/>
        <v>0</v>
      </c>
      <c r="DE245" s="2">
        <f t="shared" si="428"/>
        <v>0</v>
      </c>
      <c r="DF245" s="2">
        <f t="shared" si="429"/>
        <v>0</v>
      </c>
      <c r="DG245" s="2">
        <f t="shared" si="430"/>
        <v>0</v>
      </c>
      <c r="DH245" s="2">
        <f t="shared" si="431"/>
        <v>0</v>
      </c>
      <c r="DI245" s="2">
        <f t="shared" si="432"/>
        <v>0</v>
      </c>
      <c r="DJ245" s="2">
        <f t="shared" si="433"/>
        <v>0</v>
      </c>
      <c r="DK245" s="2">
        <f t="shared" si="434"/>
        <v>0</v>
      </c>
      <c r="DL245" s="2">
        <f t="shared" si="435"/>
        <v>0</v>
      </c>
      <c r="DM245" s="2">
        <f t="shared" si="436"/>
        <v>0</v>
      </c>
      <c r="DN245" s="187">
        <f>IFERROR(IF($F245="地位Ⅰ",INDEX(幹材積成長量!$AE$7:$AG$14,8,MATCH(【入力】吸収量・排出量算定シート!$G245,幹材積成長量!$AE$7:$AG$7,0)),IF($F245="地位Ⅲ",INDEX(幹材積成長量!$AK$7:$AM$14,8,MATCH(【入力】吸収量・排出量算定シート!$G245,幹材積成長量!$AK$7:$AM$7,0)),INDEX(幹材積成長量!$AH$7:$AJ$14,8,MATCH(【入力】吸収量・排出量算定シート!$G245,幹材積成長量!$AH$7:$AJ$7,0)))),0)</f>
        <v>0</v>
      </c>
      <c r="DO245" s="187">
        <f>IFERROR(IF($F245="地位Ⅰ",INDEX(幹材積成長量!$AE$7:$AG$14,8,MATCH(【入力】吸収量・排出量算定シート!$G245,幹材積成長量!$AE$7:$AG$7,0)),IF($F245="地位Ⅲ",INDEX(幹材積成長量!$AK$7:$AM$14,8,MATCH(【入力】吸収量・排出量算定シート!$G245,幹材積成長量!$AK$7:$AM$7,0)),INDEX(幹材積成長量!$AH$7:$AJ$14,8,MATCH(【入力】吸収量・排出量算定シート!$G245,幹材積成長量!$AH$7:$AJ$7,0)))),0)</f>
        <v>0</v>
      </c>
      <c r="DP245" s="187">
        <f>IFERROR(IF($F245="地位Ⅰ",INDEX(幹材積成長量!$AE$7:$AG$14,8,MATCH(【入力】吸収量・排出量算定シート!$G245,幹材積成長量!$AE$7:$AG$7,0)),IF($F245="地位Ⅲ",INDEX(幹材積成長量!$AK$7:$AM$14,8,MATCH(【入力】吸収量・排出量算定シート!$G245,幹材積成長量!$AK$7:$AM$7,0)),INDEX(幹材積成長量!$AH$7:$AJ$14,8,MATCH(【入力】吸収量・排出量算定シート!$G245,幹材積成長量!$AH$7:$AJ$7,0)))),0)</f>
        <v>0</v>
      </c>
      <c r="DQ245" s="187">
        <f>IFERROR(IF($F245="地位Ⅰ",INDEX(幹材積成長量!$AE$7:$AG$14,8,MATCH(【入力】吸収量・排出量算定シート!$G245,幹材積成長量!$AE$7:$AG$7,0)),IF($F245="地位Ⅲ",INDEX(幹材積成長量!$AK$7:$AM$14,8,MATCH(【入力】吸収量・排出量算定シート!$G245,幹材積成長量!$AK$7:$AM$7,0)),INDEX(幹材積成長量!$AH$7:$AJ$14,8,MATCH(【入力】吸収量・排出量算定シート!$G245,幹材積成長量!$AH$7:$AJ$7,0)))),0)</f>
        <v>0</v>
      </c>
      <c r="DR245" s="187">
        <f>IFERROR(IF($F245="地位Ⅰ",INDEX(幹材積成長量!$AE$7:$AG$14,8,MATCH(【入力】吸収量・排出量算定シート!$G245,幹材積成長量!$AE$7:$AG$7,0)),IF($F245="地位Ⅲ",INDEX(幹材積成長量!$AK$7:$AM$14,8,MATCH(【入力】吸収量・排出量算定シート!$G245,幹材積成長量!$AK$7:$AM$7,0)),INDEX(幹材積成長量!$AH$7:$AJ$14,8,MATCH(【入力】吸収量・排出量算定シート!$G245,幹材積成長量!$AH$7:$AJ$7,0)))),0)</f>
        <v>0</v>
      </c>
      <c r="DS245" s="187">
        <f>IFERROR(IF($F245="地位Ⅰ",INDEX(幹材積成長量!$AE$7:$AG$14,8,MATCH(【入力】吸収量・排出量算定シート!$G245,幹材積成長量!$AE$7:$AG$7,0)),IF($F245="地位Ⅲ",INDEX(幹材積成長量!$AK$7:$AM$14,8,MATCH(【入力】吸収量・排出量算定シート!$G245,幹材積成長量!$AK$7:$AM$7,0)),INDEX(幹材積成長量!$AH$7:$AJ$14,8,MATCH(【入力】吸収量・排出量算定シート!$G245,幹材積成長量!$AH$7:$AJ$7,0)))),0)</f>
        <v>0</v>
      </c>
      <c r="DT245" s="187">
        <f>IFERROR(IF($F245="地位Ⅰ",INDEX(幹材積成長量!$AE$7:$AG$14,8,MATCH(【入力】吸収量・排出量算定シート!$G245,幹材積成長量!$AE$7:$AG$7,0)),IF($F245="地位Ⅲ",INDEX(幹材積成長量!$AK$7:$AM$14,8,MATCH(【入力】吸収量・排出量算定シート!$G245,幹材積成長量!$AK$7:$AM$7,0)),INDEX(幹材積成長量!$AH$7:$AJ$14,8,MATCH(【入力】吸収量・排出量算定シート!$G245,幹材積成長量!$AH$7:$AJ$7,0)))),0)</f>
        <v>0</v>
      </c>
      <c r="DU245" s="187">
        <f>IFERROR(IF($F245="地位Ⅰ",INDEX(幹材積成長量!$AE$7:$AG$14,8,MATCH(【入力】吸収量・排出量算定シート!$G245,幹材積成長量!$AE$7:$AG$7,0)),IF($F245="地位Ⅲ",INDEX(幹材積成長量!$AK$7:$AM$14,8,MATCH(【入力】吸収量・排出量算定シート!$G245,幹材積成長量!$AK$7:$AM$7,0)),INDEX(幹材積成長量!$AH$7:$AJ$14,8,MATCH(【入力】吸収量・排出量算定シート!$G245,幹材積成長量!$AH$7:$AJ$7,0)))),0)</f>
        <v>0</v>
      </c>
      <c r="DV245" s="187">
        <f>IFERROR(IF($F245="地位Ⅰ",INDEX(幹材積成長量!$AE$7:$AG$14,8,MATCH(【入力】吸収量・排出量算定シート!$G245,幹材積成長量!$AE$7:$AG$7,0)),IF($F245="地位Ⅲ",INDEX(幹材積成長量!$AK$7:$AM$14,8,MATCH(【入力】吸収量・排出量算定シート!$G245,幹材積成長量!$AK$7:$AM$7,0)),INDEX(幹材積成長量!$AH$7:$AJ$14,8,MATCH(【入力】吸収量・排出量算定シート!$G245,幹材積成長量!$AH$7:$AJ$7,0)))),0)</f>
        <v>0</v>
      </c>
      <c r="DW245" s="187">
        <f>IFERROR(IF($F245="地位Ⅰ",INDEX(幹材積成長量!$AE$7:$AG$14,8,MATCH(【入力】吸収量・排出量算定シート!$G245,幹材積成長量!$AE$7:$AG$7,0)),IF($F245="地位Ⅲ",INDEX(幹材積成長量!$AK$7:$AM$14,8,MATCH(【入力】吸収量・排出量算定シート!$G245,幹材積成長量!$AK$7:$AM$7,0)),INDEX(幹材積成長量!$AH$7:$AJ$14,8,MATCH(【入力】吸収量・排出量算定シート!$G245,幹材積成長量!$AH$7:$AJ$7,0)))),0)</f>
        <v>0</v>
      </c>
      <c r="DX245" s="187">
        <f>IFERROR(IF($F245="地位Ⅰ",INDEX(幹材積成長量!$AE$7:$AG$14,8,MATCH(【入力】吸収量・排出量算定シート!$G245,幹材積成長量!$AE$7:$AG$7,0)),IF($F245="地位Ⅲ",INDEX(幹材積成長量!$AK$7:$AM$14,8,MATCH(【入力】吸収量・排出量算定シート!$G245,幹材積成長量!$AK$7:$AM$7,0)),INDEX(幹材積成長量!$AH$7:$AJ$14,8,MATCH(【入力】吸収量・排出量算定シート!$G245,幹材積成長量!$AH$7:$AJ$7,0)))),0)</f>
        <v>0</v>
      </c>
      <c r="DY245" s="187">
        <f>IFERROR(IF($F245="地位Ⅰ",INDEX(幹材積成長量!$AE$7:$AG$14,8,MATCH(【入力】吸収量・排出量算定シート!$G245,幹材積成長量!$AE$7:$AG$7,0)),IF($F245="地位Ⅲ",INDEX(幹材積成長量!$AK$7:$AM$14,8,MATCH(【入力】吸収量・排出量算定シート!$G245,幹材積成長量!$AK$7:$AM$7,0)),INDEX(幹材積成長量!$AH$7:$AJ$14,8,MATCH(【入力】吸収量・排出量算定シート!$G245,幹材積成長量!$AH$7:$AJ$7,0)))),0)</f>
        <v>0</v>
      </c>
      <c r="DZ245" s="187">
        <f>IFERROR(IF($F245="地位Ⅰ",INDEX(幹材積成長量!$AE$7:$AG$14,8,MATCH(【入力】吸収量・排出量算定シート!$G245,幹材積成長量!$AE$7:$AG$7,0)),IF($F245="地位Ⅲ",INDEX(幹材積成長量!$AK$7:$AM$14,8,MATCH(【入力】吸収量・排出量算定シート!$G245,幹材積成長量!$AK$7:$AM$7,0)),INDEX(幹材積成長量!$AH$7:$AJ$14,8,MATCH(【入力】吸収量・排出量算定シート!$G245,幹材積成長量!$AH$7:$AJ$7,0)))),0)</f>
        <v>0</v>
      </c>
      <c r="EA245" s="187">
        <f>IFERROR(IF($F245="地位Ⅰ",INDEX(幹材積成長量!$AE$7:$AG$14,8,MATCH(【入力】吸収量・排出量算定シート!$G245,幹材積成長量!$AE$7:$AG$7,0)),IF($F245="地位Ⅲ",INDEX(幹材積成長量!$AK$7:$AM$14,8,MATCH(【入力】吸収量・排出量算定シート!$G245,幹材積成長量!$AK$7:$AM$7,0)),INDEX(幹材積成長量!$AH$7:$AJ$14,8,MATCH(【入力】吸収量・排出量算定シート!$G245,幹材積成長量!$AH$7:$AJ$7,0)))),0)</f>
        <v>0</v>
      </c>
      <c r="EB245" s="187">
        <f>IFERROR(IF($F245="地位Ⅰ",INDEX(幹材積成長量!$AE$7:$AG$14,8,MATCH(【入力】吸収量・排出量算定シート!$G245,幹材積成長量!$AE$7:$AG$7,0)),IF($F245="地位Ⅲ",INDEX(幹材積成長量!$AK$7:$AM$14,8,MATCH(【入力】吸収量・排出量算定シート!$G245,幹材積成長量!$AK$7:$AM$7,0)),INDEX(幹材積成長量!$AH$7:$AJ$14,8,MATCH(【入力】吸収量・排出量算定シート!$G245,幹材積成長量!$AH$7:$AJ$7,0)))),0)</f>
        <v>0</v>
      </c>
      <c r="EC245" s="187">
        <f>IFERROR(IF($F245="地位Ⅰ",INDEX(幹材積成長量!$AE$7:$AG$14,8,MATCH(【入力】吸収量・排出量算定シート!$G245,幹材積成長量!$AE$7:$AG$7,0)),IF($F245="地位Ⅲ",INDEX(幹材積成長量!$AK$7:$AM$14,8,MATCH(【入力】吸収量・排出量算定シート!$G245,幹材積成長量!$AK$7:$AM$7,0)),INDEX(幹材積成長量!$AH$7:$AJ$14,8,MATCH(【入力】吸収量・排出量算定シート!$G245,幹材積成長量!$AH$7:$AJ$7,0)))),0)</f>
        <v>0</v>
      </c>
      <c r="ED245" s="186">
        <f t="shared" si="437"/>
        <v>0</v>
      </c>
      <c r="EE245" s="186">
        <f t="shared" si="438"/>
        <v>0</v>
      </c>
      <c r="EF245" s="186">
        <f t="shared" si="439"/>
        <v>0</v>
      </c>
      <c r="EG245" s="186">
        <f t="shared" si="440"/>
        <v>0</v>
      </c>
      <c r="EH245" s="186">
        <f t="shared" si="441"/>
        <v>0</v>
      </c>
      <c r="EI245" s="186">
        <f t="shared" si="442"/>
        <v>0</v>
      </c>
      <c r="EJ245" s="186">
        <f t="shared" si="443"/>
        <v>0</v>
      </c>
      <c r="EK245" s="186">
        <f t="shared" si="444"/>
        <v>0</v>
      </c>
      <c r="EL245" s="186">
        <f t="shared" si="445"/>
        <v>0</v>
      </c>
      <c r="EM245" s="186">
        <f t="shared" si="446"/>
        <v>0</v>
      </c>
      <c r="EN245" s="186">
        <f t="shared" si="447"/>
        <v>0</v>
      </c>
      <c r="EO245" s="186">
        <f t="shared" si="448"/>
        <v>0</v>
      </c>
      <c r="EP245" s="186">
        <f t="shared" si="449"/>
        <v>0</v>
      </c>
      <c r="EQ245" s="186">
        <f t="shared" si="450"/>
        <v>0</v>
      </c>
      <c r="ER245" s="186">
        <f t="shared" si="451"/>
        <v>0</v>
      </c>
      <c r="ES245" s="186">
        <f t="shared" si="452"/>
        <v>0</v>
      </c>
      <c r="ET245" s="186">
        <f t="shared" si="453"/>
        <v>0</v>
      </c>
    </row>
    <row r="246" spans="2:150" x14ac:dyDescent="0.3">
      <c r="B246" s="3"/>
      <c r="C246" s="3"/>
      <c r="D246" s="3"/>
      <c r="E246" s="3"/>
      <c r="G246" s="217"/>
      <c r="J246" s="3"/>
      <c r="M246" s="187">
        <f>IFERROR(IF($F246="地位Ⅰ",INDEX(幹材積成長量!$S$7:$U$148,MATCH(【入力】吸収量・排出量算定シート!$H246+(M$17-$M$17),幹材積成長量!$S$7:$S$148,0),MATCH($G246,幹材積成長量!$S$7:$U$7,0)),IF($F246="地位Ⅲ",INDEX(幹材積成長量!$Y$7:$AA$148,MATCH(【入力】吸収量・排出量算定シート!$H246+(M$17-$M$17),幹材積成長量!$Y$7:$Y$148,0),MATCH($G246,幹材積成長量!$Y$7:$AA$7,0)),INDEX(幹材積成長量!$V$7:$X$148,MATCH(【入力】吸収量・排出量算定シート!$H246+(M$17-$M$17),幹材積成長量!$V$7:$V$148,0),MATCH($G246,幹材積成長量!$V$7:$X$7,0)))),0)</f>
        <v>0</v>
      </c>
      <c r="N246" s="187">
        <f>IFERROR(IF($F246="地位Ⅰ",INDEX(幹材積成長量!$S$7:$U$148,MATCH(【入力】吸収量・排出量算定シート!$H246+(N$17-$M$17),幹材積成長量!$S$7:$S$148,0),MATCH($G246,幹材積成長量!$S$7:$U$7,0)),IF($F246="地位Ⅲ",INDEX(幹材積成長量!$Y$7:$AA$148,MATCH(【入力】吸収量・排出量算定シート!$H246+(N$17-$M$17),幹材積成長量!$Y$7:$Y$148,0),MATCH($G246,幹材積成長量!$Y$7:$AA$7,0)),INDEX(幹材積成長量!$V$7:$X$148,MATCH(【入力】吸収量・排出量算定シート!$H246+(N$17-$M$17),幹材積成長量!$V$7:$V$148,0),MATCH($G246,幹材積成長量!$V$7:$X$7,0)))),0)</f>
        <v>0</v>
      </c>
      <c r="O246" s="187">
        <f>IFERROR(IF($F246="地位Ⅰ",INDEX(幹材積成長量!$S$7:$U$148,MATCH(【入力】吸収量・排出量算定シート!$H246+(O$17-$M$17),幹材積成長量!$S$7:$S$148,0),MATCH($G246,幹材積成長量!$S$7:$U$7,0)),IF($F246="地位Ⅲ",INDEX(幹材積成長量!$Y$7:$AA$148,MATCH(【入力】吸収量・排出量算定シート!$H246+(O$17-$M$17),幹材積成長量!$Y$7:$Y$148,0),MATCH($G246,幹材積成長量!$Y$7:$AA$7,0)),INDEX(幹材積成長量!$V$7:$X$148,MATCH(【入力】吸収量・排出量算定シート!$H246+(O$17-$M$17),幹材積成長量!$V$7:$V$148,0),MATCH($G246,幹材積成長量!$V$7:$X$7,0)))),0)</f>
        <v>0</v>
      </c>
      <c r="P246" s="187">
        <f>IFERROR(IF($F246="地位Ⅰ",INDEX(幹材積成長量!$S$7:$U$148,MATCH(【入力】吸収量・排出量算定シート!$H246+(P$17-$M$17),幹材積成長量!$S$7:$S$148,0),MATCH($G246,幹材積成長量!$S$7:$U$7,0)),IF($F246="地位Ⅲ",INDEX(幹材積成長量!$Y$7:$AA$148,MATCH(【入力】吸収量・排出量算定シート!$H246+(P$17-$M$17),幹材積成長量!$Y$7:$Y$148,0),MATCH($G246,幹材積成長量!$Y$7:$AA$7,0)),INDEX(幹材積成長量!$V$7:$X$148,MATCH(【入力】吸収量・排出量算定シート!$H246+(P$17-$M$17),幹材積成長量!$V$7:$V$148,0),MATCH($G246,幹材積成長量!$V$7:$X$7,0)))),0)</f>
        <v>0</v>
      </c>
      <c r="Q246" s="187">
        <f>IFERROR(IF($F246="地位Ⅰ",INDEX(幹材積成長量!$S$7:$U$148,MATCH(【入力】吸収量・排出量算定シート!$H246+(Q$17-$M$17),幹材積成長量!$S$7:$S$148,0),MATCH($G246,幹材積成長量!$S$7:$U$7,0)),IF($F246="地位Ⅲ",INDEX(幹材積成長量!$Y$7:$AA$148,MATCH(【入力】吸収量・排出量算定シート!$H246+(Q$17-$M$17),幹材積成長量!$Y$7:$Y$148,0),MATCH($G246,幹材積成長量!$Y$7:$AA$7,0)),INDEX(幹材積成長量!$V$7:$X$148,MATCH(【入力】吸収量・排出量算定シート!$H246+(Q$17-$M$17),幹材積成長量!$V$7:$V$148,0),MATCH($G246,幹材積成長量!$V$7:$X$7,0)))),0)</f>
        <v>0</v>
      </c>
      <c r="R246" s="187">
        <f>IFERROR(IF($F246="地位Ⅰ",INDEX(幹材積成長量!$S$7:$U$148,MATCH(【入力】吸収量・排出量算定シート!$H246+(R$17-$M$17),幹材積成長量!$S$7:$S$148,0),MATCH($G246,幹材積成長量!$S$7:$U$7,0)),IF($F246="地位Ⅲ",INDEX(幹材積成長量!$Y$7:$AA$148,MATCH(【入力】吸収量・排出量算定シート!$H246+(R$17-$M$17),幹材積成長量!$Y$7:$Y$148,0),MATCH($G246,幹材積成長量!$Y$7:$AA$7,0)),INDEX(幹材積成長量!$V$7:$X$148,MATCH(【入力】吸収量・排出量算定シート!$H246+(R$17-$M$17),幹材積成長量!$V$7:$V$148,0),MATCH($G246,幹材積成長量!$V$7:$X$7,0)))),0)</f>
        <v>0</v>
      </c>
      <c r="S246" s="187">
        <f>IFERROR(IF($F246="地位Ⅰ",INDEX(幹材積成長量!$S$7:$U$148,MATCH(【入力】吸収量・排出量算定シート!$H246+(S$17-$M$17),幹材積成長量!$S$7:$S$148,0),MATCH($G246,幹材積成長量!$S$7:$U$7,0)),IF($F246="地位Ⅲ",INDEX(幹材積成長量!$Y$7:$AA$148,MATCH(【入力】吸収量・排出量算定シート!$H246+(S$17-$M$17),幹材積成長量!$Y$7:$Y$148,0),MATCH($G246,幹材積成長量!$Y$7:$AA$7,0)),INDEX(幹材積成長量!$V$7:$X$148,MATCH(【入力】吸収量・排出量算定シート!$H246+(S$17-$M$17),幹材積成長量!$V$7:$V$148,0),MATCH($G246,幹材積成長量!$V$7:$X$7,0)))),0)</f>
        <v>0</v>
      </c>
      <c r="T246" s="187">
        <f>IFERROR(IF($F246="地位Ⅰ",INDEX(幹材積成長量!$S$7:$U$148,MATCH(【入力】吸収量・排出量算定シート!$H246+(T$17-$M$17),幹材積成長量!$S$7:$S$148,0),MATCH($G246,幹材積成長量!$S$7:$U$7,0)),IF($F246="地位Ⅲ",INDEX(幹材積成長量!$Y$7:$AA$148,MATCH(【入力】吸収量・排出量算定シート!$H246+(T$17-$M$17),幹材積成長量!$Y$7:$Y$148,0),MATCH($G246,幹材積成長量!$Y$7:$AA$7,0)),INDEX(幹材積成長量!$V$7:$X$148,MATCH(【入力】吸収量・排出量算定シート!$H246+(T$17-$M$17),幹材積成長量!$V$7:$V$148,0),MATCH($G246,幹材積成長量!$V$7:$X$7,0)))),0)</f>
        <v>0</v>
      </c>
      <c r="U246" s="187">
        <f>IFERROR(IF($F246="地位Ⅰ",INDEX(幹材積成長量!$S$7:$U$148,MATCH(【入力】吸収量・排出量算定シート!$H246+(U$17-$M$17),幹材積成長量!$S$7:$S$148,0),MATCH($G246,幹材積成長量!$S$7:$U$7,0)),IF($F246="地位Ⅲ",INDEX(幹材積成長量!$Y$7:$AA$148,MATCH(【入力】吸収量・排出量算定シート!$H246+(U$17-$M$17),幹材積成長量!$Y$7:$Y$148,0),MATCH($G246,幹材積成長量!$Y$7:$AA$7,0)),INDEX(幹材積成長量!$V$7:$X$148,MATCH(【入力】吸収量・排出量算定シート!$H246+(U$17-$M$17),幹材積成長量!$V$7:$V$148,0),MATCH($G246,幹材積成長量!$V$7:$X$7,0)))),0)</f>
        <v>0</v>
      </c>
      <c r="V246" s="187">
        <f>IFERROR(IF($F246="地位Ⅰ",INDEX(幹材積成長量!$S$7:$U$148,MATCH(【入力】吸収量・排出量算定シート!$H246+(V$17-$M$17),幹材積成長量!$S$7:$S$148,0),MATCH($G246,幹材積成長量!$S$7:$U$7,0)),IF($F246="地位Ⅲ",INDEX(幹材積成長量!$Y$7:$AA$148,MATCH(【入力】吸収量・排出量算定シート!$H246+(V$17-$M$17),幹材積成長量!$Y$7:$Y$148,0),MATCH($G246,幹材積成長量!$Y$7:$AA$7,0)),INDEX(幹材積成長量!$V$7:$X$148,MATCH(【入力】吸収量・排出量算定シート!$H246+(V$17-$M$17),幹材積成長量!$V$7:$V$148,0),MATCH($G246,幹材積成長量!$V$7:$X$7,0)))),0)</f>
        <v>0</v>
      </c>
      <c r="W246" s="187">
        <f>IFERROR(IF($F246="地位Ⅰ",INDEX(幹材積成長量!$S$7:$U$148,MATCH(【入力】吸収量・排出量算定シート!$H246+(W$17-$M$17),幹材積成長量!$S$7:$S$148,0),MATCH($G246,幹材積成長量!$S$7:$U$7,0)),IF($F246="地位Ⅲ",INDEX(幹材積成長量!$Y$7:$AA$148,MATCH(【入力】吸収量・排出量算定シート!$H246+(W$17-$M$17),幹材積成長量!$Y$7:$Y$148,0),MATCH($G246,幹材積成長量!$Y$7:$AA$7,0)),INDEX(幹材積成長量!$V$7:$X$148,MATCH(【入力】吸収量・排出量算定シート!$H246+(W$17-$M$17),幹材積成長量!$V$7:$V$148,0),MATCH($G246,幹材積成長量!$V$7:$X$7,0)))),0)</f>
        <v>0</v>
      </c>
      <c r="X246" s="187">
        <f>IFERROR(IF($F246="地位Ⅰ",INDEX(幹材積成長量!$S$7:$U$148,MATCH(【入力】吸収量・排出量算定シート!$H246+(X$17-$M$17),幹材積成長量!$S$7:$S$148,0),MATCH($G246,幹材積成長量!$S$7:$U$7,0)),IF($F246="地位Ⅲ",INDEX(幹材積成長量!$Y$7:$AA$148,MATCH(【入力】吸収量・排出量算定シート!$H246+(X$17-$M$17),幹材積成長量!$Y$7:$Y$148,0),MATCH($G246,幹材積成長量!$Y$7:$AA$7,0)),INDEX(幹材積成長量!$V$7:$X$148,MATCH(【入力】吸収量・排出量算定シート!$H246+(X$17-$M$17),幹材積成長量!$V$7:$V$148,0),MATCH($G246,幹材積成長量!$V$7:$X$7,0)))),0)</f>
        <v>0</v>
      </c>
      <c r="Y246" s="187">
        <f>IFERROR(IF($F246="地位Ⅰ",INDEX(幹材積成長量!$S$7:$U$148,MATCH(【入力】吸収量・排出量算定シート!$H246+(Y$17-$M$17),幹材積成長量!$S$7:$S$148,0),MATCH($G246,幹材積成長量!$S$7:$U$7,0)),IF($F246="地位Ⅲ",INDEX(幹材積成長量!$Y$7:$AA$148,MATCH(【入力】吸収量・排出量算定シート!$H246+(Y$17-$M$17),幹材積成長量!$Y$7:$Y$148,0),MATCH($G246,幹材積成長量!$Y$7:$AA$7,0)),INDEX(幹材積成長量!$V$7:$X$148,MATCH(【入力】吸収量・排出量算定シート!$H246+(Y$17-$M$17),幹材積成長量!$V$7:$V$148,0),MATCH($G246,幹材積成長量!$V$7:$X$7,0)))),0)</f>
        <v>0</v>
      </c>
      <c r="Z246" s="187">
        <f>IFERROR(IF($F246="地位Ⅰ",INDEX(幹材積成長量!$S$7:$U$148,MATCH(【入力】吸収量・排出量算定シート!$H246+(Z$17-$M$17),幹材積成長量!$S$7:$S$148,0),MATCH($G246,幹材積成長量!$S$7:$U$7,0)),IF($F246="地位Ⅲ",INDEX(幹材積成長量!$Y$7:$AA$148,MATCH(【入力】吸収量・排出量算定シート!$H246+(Z$17-$M$17),幹材積成長量!$Y$7:$Y$148,0),MATCH($G246,幹材積成長量!$Y$7:$AA$7,0)),INDEX(幹材積成長量!$V$7:$X$148,MATCH(【入力】吸収量・排出量算定シート!$H246+(Z$17-$M$17),幹材積成長量!$V$7:$V$148,0),MATCH($G246,幹材積成長量!$V$7:$X$7,0)))),0)</f>
        <v>0</v>
      </c>
      <c r="AA246" s="187">
        <f>IFERROR(IF($F246="地位Ⅰ",INDEX(幹材積成長量!$S$7:$U$148,MATCH(【入力】吸収量・排出量算定シート!$H246+(AA$17-$M$17),幹材積成長量!$S$7:$S$148,0),MATCH($G246,幹材積成長量!$S$7:$U$7,0)),IF($F246="地位Ⅲ",INDEX(幹材積成長量!$Y$7:$AA$148,MATCH(【入力】吸収量・排出量算定シート!$H246+(AA$17-$M$17),幹材積成長量!$Y$7:$Y$148,0),MATCH($G246,幹材積成長量!$Y$7:$AA$7,0)),INDEX(幹材積成長量!$V$7:$X$148,MATCH(【入力】吸収量・排出量算定シート!$H246+(AA$17-$M$17),幹材積成長量!$V$7:$V$148,0),MATCH($G246,幹材積成長量!$V$7:$X$7,0)))),0)</f>
        <v>0</v>
      </c>
      <c r="AB246" s="187">
        <f>IFERROR(IF($F246="地位Ⅰ",INDEX(幹材積成長量!$S$7:$U$148,MATCH(【入力】吸収量・排出量算定シート!$H246+(AB$17-$M$17),幹材積成長量!$S$7:$S$148,0),MATCH($G246,幹材積成長量!$S$7:$U$7,0)),IF($F246="地位Ⅲ",INDEX(幹材積成長量!$Y$7:$AA$148,MATCH(【入力】吸収量・排出量算定シート!$H246+(AB$17-$M$17),幹材積成長量!$Y$7:$Y$148,0),MATCH($G246,幹材積成長量!$Y$7:$AA$7,0)),INDEX(幹材積成長量!$V$7:$X$148,MATCH(【入力】吸収量・排出量算定シート!$H246+(AB$17-$M$17),幹材積成長量!$V$7:$V$148,0),MATCH($G246,幹材積成長量!$V$7:$X$7,0)))),0)</f>
        <v>0</v>
      </c>
      <c r="AC246" s="187">
        <f>IFERROR(IF($F246="地位Ⅰ",INDEX(幹材積成長量!$S$7:$U$148,MATCH(【入力】吸収量・排出量算定シート!$H246+(AC$17-$M$17),幹材積成長量!$S$7:$S$148,0),MATCH($G246,幹材積成長量!$S$7:$U$7,0)),IF($F246="地位Ⅲ",INDEX(幹材積成長量!$Y$7:$AA$148,MATCH(【入力】吸収量・排出量算定シート!$H246+(AC$17-$M$17),幹材積成長量!$Y$7:$Y$148,0),MATCH($G246,幹材積成長量!$Y$7:$AA$7,0)),INDEX(幹材積成長量!$V$7:$X$148,MATCH(【入力】吸収量・排出量算定シート!$H246+(AC$17-$M$17),幹材積成長量!$V$7:$V$148,0),MATCH($G246,幹材積成長量!$V$7:$X$7,0)))),0)</f>
        <v>0</v>
      </c>
      <c r="AD246" s="2">
        <f>IFERROR(INDEX('BEF（拡大係数）'!$A$4:$AO$154,MATCH(【入力】吸収量・排出量算定シート!$H246,'BEF（拡大係数）'!$A$4:$A$154,0),MATCH($G246,'BEF（拡大係数）'!$A$4:$AO$4,0)),0)</f>
        <v>0</v>
      </c>
      <c r="AE246" s="2">
        <f>IFERROR(INDEX('BEF（拡大係数）'!$A$4:$AO$154,MATCH(【入力】吸収量・排出量算定シート!$H246,'BEF（拡大係数）'!$A$4:$A$154,0),MATCH($G246,'BEF（拡大係数）'!$A$4:$AO$4,0)),0)</f>
        <v>0</v>
      </c>
      <c r="AF246" s="2">
        <f>IFERROR(INDEX('BEF（拡大係数）'!$A$4:$AO$154,MATCH(【入力】吸収量・排出量算定シート!$H246,'BEF（拡大係数）'!$A$4:$A$154,0),MATCH($G246,'BEF（拡大係数）'!$A$4:$AO$4,0)),0)</f>
        <v>0</v>
      </c>
      <c r="AG246" s="2">
        <f>IFERROR(INDEX('BEF（拡大係数）'!$A$4:$AO$154,MATCH(【入力】吸収量・排出量算定シート!$H246,'BEF（拡大係数）'!$A$4:$A$154,0),MATCH($G246,'BEF（拡大係数）'!$A$4:$AO$4,0)),0)</f>
        <v>0</v>
      </c>
      <c r="AH246" s="2">
        <f>IFERROR(INDEX('BEF（拡大係数）'!$A$4:$AO$154,MATCH(【入力】吸収量・排出量算定シート!$H246,'BEF（拡大係数）'!$A$4:$A$154,0),MATCH($G246,'BEF（拡大係数）'!$A$4:$AO$4,0)),0)</f>
        <v>0</v>
      </c>
      <c r="AI246" s="2">
        <f>IFERROR(INDEX('BEF（拡大係数）'!$A$4:$AO$154,MATCH(【入力】吸収量・排出量算定シート!$H246,'BEF（拡大係数）'!$A$4:$A$154,0),MATCH($G246,'BEF（拡大係数）'!$A$4:$AO$4,0)),0)</f>
        <v>0</v>
      </c>
      <c r="AJ246" s="2">
        <f>IFERROR(INDEX('BEF（拡大係数）'!$A$4:$AO$154,MATCH(【入力】吸収量・排出量算定シート!$H246,'BEF（拡大係数）'!$A$4:$A$154,0),MATCH($G246,'BEF（拡大係数）'!$A$4:$AO$4,0)),0)</f>
        <v>0</v>
      </c>
      <c r="AK246" s="2">
        <f>IFERROR(INDEX('BEF（拡大係数）'!$A$4:$AO$154,MATCH(【入力】吸収量・排出量算定シート!$H246,'BEF（拡大係数）'!$A$4:$A$154,0),MATCH($G246,'BEF（拡大係数）'!$A$4:$AO$4,0)),0)</f>
        <v>0</v>
      </c>
      <c r="AL246" s="2">
        <f>IFERROR(INDEX('BEF（拡大係数）'!$A$4:$AO$154,MATCH(【入力】吸収量・排出量算定シート!$H246,'BEF（拡大係数）'!$A$4:$A$154,0),MATCH($G246,'BEF（拡大係数）'!$A$4:$AO$4,0)),0)</f>
        <v>0</v>
      </c>
      <c r="AM246" s="2">
        <f>IFERROR(INDEX('BEF（拡大係数）'!$A$4:$AO$154,MATCH(【入力】吸収量・排出量算定シート!$H246,'BEF（拡大係数）'!$A$4:$A$154,0),MATCH($G246,'BEF（拡大係数）'!$A$4:$AO$4,0)),0)</f>
        <v>0</v>
      </c>
      <c r="AN246" s="2">
        <f>IFERROR(INDEX('BEF（拡大係数）'!$A$4:$AO$154,MATCH(【入力】吸収量・排出量算定シート!$H246,'BEF（拡大係数）'!$A$4:$A$154,0),MATCH($G246,'BEF（拡大係数）'!$A$4:$AO$4,0)),0)</f>
        <v>0</v>
      </c>
      <c r="AO246" s="2">
        <f>IFERROR(INDEX('BEF（拡大係数）'!$A$4:$AO$154,MATCH(【入力】吸収量・排出量算定シート!$H246,'BEF（拡大係数）'!$A$4:$A$154,0),MATCH($G246,'BEF（拡大係数）'!$A$4:$AO$4,0)),0)</f>
        <v>0</v>
      </c>
      <c r="AP246" s="2">
        <f>IFERROR(INDEX('BEF（拡大係数）'!$A$4:$AO$154,MATCH(【入力】吸収量・排出量算定シート!$H246,'BEF（拡大係数）'!$A$4:$A$154,0),MATCH($G246,'BEF（拡大係数）'!$A$4:$AO$4,0)),0)</f>
        <v>0</v>
      </c>
      <c r="AQ246" s="2">
        <f>IFERROR(INDEX('BEF（拡大係数）'!$A$4:$AO$154,MATCH(【入力】吸収量・排出量算定シート!$H246,'BEF（拡大係数）'!$A$4:$A$154,0),MATCH($G246,'BEF（拡大係数）'!$A$4:$AO$4,0)),0)</f>
        <v>0</v>
      </c>
      <c r="AR246" s="2">
        <f>IFERROR(INDEX('BEF（拡大係数）'!$A$4:$AO$154,MATCH(【入力】吸収量・排出量算定シート!$H246,'BEF（拡大係数）'!$A$4:$A$154,0),MATCH($G246,'BEF（拡大係数）'!$A$4:$AO$4,0)),0)</f>
        <v>0</v>
      </c>
      <c r="AS246" s="2">
        <f>IFERROR(INDEX('BEF（拡大係数）'!$A$4:$AO$154,MATCH(【入力】吸収量・排出量算定シート!$H246,'BEF（拡大係数）'!$A$4:$A$154,0),MATCH($G246,'BEF（拡大係数）'!$A$4:$AO$4,0)),0)</f>
        <v>0</v>
      </c>
      <c r="AT246" s="2">
        <f>IFERROR(INDEX('BEF（拡大係数）'!$A$4:$AO$154,MATCH(【入力】吸収量・排出量算定シート!$H246,'BEF（拡大係数）'!$A$4:$A$154,0),MATCH($G246,'BEF（拡大係数）'!$A$4:$AO$4,0)),0)</f>
        <v>0</v>
      </c>
      <c r="AU246" s="2">
        <f>IFERROR(VLOOKUP($G246,パラメータ_オリジナル!$B$6:$G$45,4,FALSE),0)</f>
        <v>0</v>
      </c>
      <c r="AV246" s="2">
        <f>IFERROR(VLOOKUP($G246,パラメータ_オリジナル!$B$6:$G$45,5,FALSE),0)</f>
        <v>0</v>
      </c>
      <c r="AW246" s="2">
        <f>IFERROR(VLOOKUP($G246,パラメータ_オリジナル!$B$6:$G$45,6,FALSE),0)</f>
        <v>0</v>
      </c>
      <c r="AX246" s="125">
        <f t="shared" si="386"/>
        <v>0</v>
      </c>
      <c r="AY246" s="125">
        <f t="shared" si="387"/>
        <v>0</v>
      </c>
      <c r="AZ246" s="125">
        <f t="shared" si="388"/>
        <v>0</v>
      </c>
      <c r="BA246" s="125">
        <f t="shared" si="389"/>
        <v>0</v>
      </c>
      <c r="BB246" s="125">
        <f t="shared" si="390"/>
        <v>0</v>
      </c>
      <c r="BC246" s="125">
        <f t="shared" si="391"/>
        <v>0</v>
      </c>
      <c r="BD246" s="125">
        <f t="shared" si="392"/>
        <v>0</v>
      </c>
      <c r="BE246" s="125">
        <f t="shared" si="393"/>
        <v>0</v>
      </c>
      <c r="BF246" s="125">
        <f t="shared" si="394"/>
        <v>0</v>
      </c>
      <c r="BG246" s="125">
        <f t="shared" si="395"/>
        <v>0</v>
      </c>
      <c r="BH246" s="125">
        <f t="shared" si="396"/>
        <v>0</v>
      </c>
      <c r="BI246" s="125">
        <f t="shared" si="397"/>
        <v>0</v>
      </c>
      <c r="BJ246" s="125">
        <f t="shared" si="398"/>
        <v>0</v>
      </c>
      <c r="BK246" s="125">
        <f t="shared" si="399"/>
        <v>0</v>
      </c>
      <c r="BL246" s="125">
        <f t="shared" si="400"/>
        <v>0</v>
      </c>
      <c r="BM246" s="125">
        <f t="shared" si="401"/>
        <v>0</v>
      </c>
      <c r="BN246" s="125">
        <f t="shared" si="402"/>
        <v>0</v>
      </c>
      <c r="BO246" s="125">
        <f t="shared" si="403"/>
        <v>0</v>
      </c>
      <c r="BP246" s="125">
        <f t="shared" si="404"/>
        <v>0</v>
      </c>
      <c r="BQ246" s="125">
        <f t="shared" si="405"/>
        <v>0</v>
      </c>
      <c r="BR246" s="125">
        <f t="shared" si="406"/>
        <v>0</v>
      </c>
      <c r="BS246" s="125">
        <f t="shared" si="407"/>
        <v>0</v>
      </c>
      <c r="BT246" s="125">
        <f t="shared" si="408"/>
        <v>0</v>
      </c>
      <c r="BU246" s="125">
        <f t="shared" si="409"/>
        <v>0</v>
      </c>
      <c r="BV246" s="125">
        <f t="shared" si="410"/>
        <v>0</v>
      </c>
      <c r="BW246" s="125">
        <f t="shared" si="411"/>
        <v>0</v>
      </c>
      <c r="BX246" s="125">
        <f t="shared" si="412"/>
        <v>0</v>
      </c>
      <c r="BY246" s="125">
        <f t="shared" si="413"/>
        <v>0</v>
      </c>
      <c r="BZ246" s="125">
        <f t="shared" si="414"/>
        <v>0</v>
      </c>
      <c r="CA246" s="125">
        <f t="shared" si="415"/>
        <v>0</v>
      </c>
      <c r="CB246" s="125">
        <f t="shared" si="416"/>
        <v>0</v>
      </c>
      <c r="CC246" s="125">
        <f t="shared" si="417"/>
        <v>0</v>
      </c>
      <c r="CD246" s="125">
        <f t="shared" si="418"/>
        <v>0</v>
      </c>
      <c r="CE246" s="125">
        <f t="shared" si="419"/>
        <v>0</v>
      </c>
      <c r="CF246" s="2">
        <f>IFERROR(IF($F246="地位Ⅰ",INDEX(幹材積成長量!$I$7:$K$148,MATCH((【入力】吸収量・排出量算定シート!$H246+(【入力】吸収量・排出量算定シート!CF$17-【入力】吸収量・排出量算定シート!$CF$17)),幹材積成長量!$I$7:$I$148,0),MATCH(【入力】吸収量・排出量算定シート!$G246,幹材積成長量!$I$7:$K$7,0)),IF($F246="地位Ⅲ",INDEX(幹材積成長量!$O$7:$Q$148,MATCH((【入力】吸収量・排出量算定シート!$H246+(【入力】吸収量・排出量算定シート!CF$17-【入力】吸収量・排出量算定シート!$CF$17)),幹材積成長量!$O$7:$O$148,0),MATCH(【入力】吸収量・排出量算定シート!$G246,幹材積成長量!$O$7:$Q$7,0)),INDEX(幹材積成長量!$L$7:$N$148,MATCH((【入力】吸収量・排出量算定シート!$H246+(【入力】吸収量・排出量算定シート!CF$17-【入力】吸収量・排出量算定シート!$CF$17)),幹材積成長量!$L$7:$L$148,0),MATCH(【入力】吸収量・排出量算定シート!$G246,幹材積成長量!$L$7:$N$7,0)))),0)</f>
        <v>0</v>
      </c>
      <c r="CG246" s="2">
        <f>IFERROR(IF($F246="地位Ⅰ",INDEX(幹材積成長量!$I$7:$K$148,MATCH((【入力】吸収量・排出量算定シート!$H246+(【入力】吸収量・排出量算定シート!CG$17-【入力】吸収量・排出量算定シート!$CF$17)),幹材積成長量!$I$7:$I$148,0),MATCH(【入力】吸収量・排出量算定シート!$G246,幹材積成長量!$I$7:$K$7,0)),IF($F246="地位Ⅲ",INDEX(幹材積成長量!$O$7:$Q$148,MATCH((【入力】吸収量・排出量算定シート!$H246+(【入力】吸収量・排出量算定シート!CG$17-【入力】吸収量・排出量算定シート!$CF$17)),幹材積成長量!$O$7:$O$148,0),MATCH(【入力】吸収量・排出量算定シート!$G246,幹材積成長量!$O$7:$Q$7,0)),INDEX(幹材積成長量!$L$7:$N$148,MATCH((【入力】吸収量・排出量算定シート!$H246+(【入力】吸収量・排出量算定シート!CG$17-【入力】吸収量・排出量算定シート!$CF$17)),幹材積成長量!$L$7:$L$148,0),MATCH(【入力】吸収量・排出量算定シート!$G246,幹材積成長量!$L$7:$N$7,0)))),0)</f>
        <v>0</v>
      </c>
      <c r="CH246" s="2">
        <f>IFERROR(IF($F246="地位Ⅰ",INDEX(幹材積成長量!$I$7:$K$148,MATCH((【入力】吸収量・排出量算定シート!$H246+(【入力】吸収量・排出量算定シート!CH$17-【入力】吸収量・排出量算定シート!$CF$17)),幹材積成長量!$I$7:$I$148,0),MATCH(【入力】吸収量・排出量算定シート!$G246,幹材積成長量!$I$7:$K$7,0)),IF($F246="地位Ⅲ",INDEX(幹材積成長量!$O$7:$Q$148,MATCH((【入力】吸収量・排出量算定シート!$H246+(【入力】吸収量・排出量算定シート!CH$17-【入力】吸収量・排出量算定シート!$CF$17)),幹材積成長量!$O$7:$O$148,0),MATCH(【入力】吸収量・排出量算定シート!$G246,幹材積成長量!$O$7:$Q$7,0)),INDEX(幹材積成長量!$L$7:$N$148,MATCH((【入力】吸収量・排出量算定シート!$H246+(【入力】吸収量・排出量算定シート!CH$17-【入力】吸収量・排出量算定シート!$CF$17)),幹材積成長量!$L$7:$L$148,0),MATCH(【入力】吸収量・排出量算定シート!$G246,幹材積成長量!$L$7:$N$7,0)))),0)</f>
        <v>0</v>
      </c>
      <c r="CI246" s="2">
        <f>IFERROR(IF($F246="地位Ⅰ",INDEX(幹材積成長量!$I$7:$K$148,MATCH((【入力】吸収量・排出量算定シート!$H246+(【入力】吸収量・排出量算定シート!CI$17-【入力】吸収量・排出量算定シート!$CF$17)),幹材積成長量!$I$7:$I$148,0),MATCH(【入力】吸収量・排出量算定シート!$G246,幹材積成長量!$I$7:$K$7,0)),IF($F246="地位Ⅲ",INDEX(幹材積成長量!$O$7:$Q$148,MATCH((【入力】吸収量・排出量算定シート!$H246+(【入力】吸収量・排出量算定シート!CI$17-【入力】吸収量・排出量算定シート!$CF$17)),幹材積成長量!$O$7:$O$148,0),MATCH(【入力】吸収量・排出量算定シート!$G246,幹材積成長量!$O$7:$Q$7,0)),INDEX(幹材積成長量!$L$7:$N$148,MATCH((【入力】吸収量・排出量算定シート!$H246+(【入力】吸収量・排出量算定シート!CI$17-【入力】吸収量・排出量算定シート!$CF$17)),幹材積成長量!$L$7:$L$148,0),MATCH(【入力】吸収量・排出量算定シート!$G246,幹材積成長量!$L$7:$N$7,0)))),0)</f>
        <v>0</v>
      </c>
      <c r="CJ246" s="2">
        <f>IFERROR(IF($F246="地位Ⅰ",INDEX(幹材積成長量!$I$7:$K$148,MATCH((【入力】吸収量・排出量算定シート!$H246+(【入力】吸収量・排出量算定シート!CJ$17-【入力】吸収量・排出量算定シート!$CF$17)),幹材積成長量!$I$7:$I$148,0),MATCH(【入力】吸収量・排出量算定シート!$G246,幹材積成長量!$I$7:$K$7,0)),IF($F246="地位Ⅲ",INDEX(幹材積成長量!$O$7:$Q$148,MATCH((【入力】吸収量・排出量算定シート!$H246+(【入力】吸収量・排出量算定シート!CJ$17-【入力】吸収量・排出量算定シート!$CF$17)),幹材積成長量!$O$7:$O$148,0),MATCH(【入力】吸収量・排出量算定シート!$G246,幹材積成長量!$O$7:$Q$7,0)),INDEX(幹材積成長量!$L$7:$N$148,MATCH((【入力】吸収量・排出量算定シート!$H246+(【入力】吸収量・排出量算定シート!CJ$17-【入力】吸収量・排出量算定シート!$CF$17)),幹材積成長量!$L$7:$L$148,0),MATCH(【入力】吸収量・排出量算定シート!$G246,幹材積成長量!$L$7:$N$7,0)))),0)</f>
        <v>0</v>
      </c>
      <c r="CK246" s="2">
        <f>IFERROR(IF($F246="地位Ⅰ",INDEX(幹材積成長量!$I$7:$K$148,MATCH((【入力】吸収量・排出量算定シート!$H246+(【入力】吸収量・排出量算定シート!CK$17-【入力】吸収量・排出量算定シート!$CF$17)),幹材積成長量!$I$7:$I$148,0),MATCH(【入力】吸収量・排出量算定シート!$G246,幹材積成長量!$I$7:$K$7,0)),IF($F246="地位Ⅲ",INDEX(幹材積成長量!$O$7:$Q$148,MATCH((【入力】吸収量・排出量算定シート!$H246+(【入力】吸収量・排出量算定シート!CK$17-【入力】吸収量・排出量算定シート!$CF$17)),幹材積成長量!$O$7:$O$148,0),MATCH(【入力】吸収量・排出量算定シート!$G246,幹材積成長量!$O$7:$Q$7,0)),INDEX(幹材積成長量!$L$7:$N$148,MATCH((【入力】吸収量・排出量算定シート!$H246+(【入力】吸収量・排出量算定シート!CK$17-【入力】吸収量・排出量算定シート!$CF$17)),幹材積成長量!$L$7:$L$148,0),MATCH(【入力】吸収量・排出量算定シート!$G246,幹材積成長量!$L$7:$N$7,0)))),0)</f>
        <v>0</v>
      </c>
      <c r="CL246" s="2">
        <f>IFERROR(IF($F246="地位Ⅰ",INDEX(幹材積成長量!$I$7:$K$148,MATCH((【入力】吸収量・排出量算定シート!$H246+(【入力】吸収量・排出量算定シート!CL$17-【入力】吸収量・排出量算定シート!$CF$17)),幹材積成長量!$I$7:$I$148,0),MATCH(【入力】吸収量・排出量算定シート!$G246,幹材積成長量!$I$7:$K$7,0)),IF($F246="地位Ⅲ",INDEX(幹材積成長量!$O$7:$Q$148,MATCH((【入力】吸収量・排出量算定シート!$H246+(【入力】吸収量・排出量算定シート!CL$17-【入力】吸収量・排出量算定シート!$CF$17)),幹材積成長量!$O$7:$O$148,0),MATCH(【入力】吸収量・排出量算定シート!$G246,幹材積成長量!$O$7:$Q$7,0)),INDEX(幹材積成長量!$L$7:$N$148,MATCH((【入力】吸収量・排出量算定シート!$H246+(【入力】吸収量・排出量算定シート!CL$17-【入力】吸収量・排出量算定シート!$CF$17)),幹材積成長量!$L$7:$L$148,0),MATCH(【入力】吸収量・排出量算定シート!$G246,幹材積成長量!$L$7:$N$7,0)))),0)</f>
        <v>0</v>
      </c>
      <c r="CM246" s="2">
        <f>IFERROR(IF($F246="地位Ⅰ",INDEX(幹材積成長量!$I$7:$K$148,MATCH((【入力】吸収量・排出量算定シート!$H246+(【入力】吸収量・排出量算定シート!CM$17-【入力】吸収量・排出量算定シート!$CF$17)),幹材積成長量!$I$7:$I$148,0),MATCH(【入力】吸収量・排出量算定シート!$G246,幹材積成長量!$I$7:$K$7,0)),IF($F246="地位Ⅲ",INDEX(幹材積成長量!$O$7:$Q$148,MATCH((【入力】吸収量・排出量算定シート!$H246+(【入力】吸収量・排出量算定シート!CM$17-【入力】吸収量・排出量算定シート!$CF$17)),幹材積成長量!$O$7:$O$148,0),MATCH(【入力】吸収量・排出量算定シート!$G246,幹材積成長量!$O$7:$Q$7,0)),INDEX(幹材積成長量!$L$7:$N$148,MATCH((【入力】吸収量・排出量算定シート!$H246+(【入力】吸収量・排出量算定シート!CM$17-【入力】吸収量・排出量算定シート!$CF$17)),幹材積成長量!$L$7:$L$148,0),MATCH(【入力】吸収量・排出量算定シート!$G246,幹材積成長量!$L$7:$N$7,0)))),0)</f>
        <v>0</v>
      </c>
      <c r="CN246" s="2">
        <f>IFERROR(IF($F246="地位Ⅰ",INDEX(幹材積成長量!$I$7:$K$148,MATCH((【入力】吸収量・排出量算定シート!$H246+(【入力】吸収量・排出量算定シート!CN$17-【入力】吸収量・排出量算定シート!$CF$17)),幹材積成長量!$I$7:$I$148,0),MATCH(【入力】吸収量・排出量算定シート!$G246,幹材積成長量!$I$7:$K$7,0)),IF($F246="地位Ⅲ",INDEX(幹材積成長量!$O$7:$Q$148,MATCH((【入力】吸収量・排出量算定シート!$H246+(【入力】吸収量・排出量算定シート!CN$17-【入力】吸収量・排出量算定シート!$CF$17)),幹材積成長量!$O$7:$O$148,0),MATCH(【入力】吸収量・排出量算定シート!$G246,幹材積成長量!$O$7:$Q$7,0)),INDEX(幹材積成長量!$L$7:$N$148,MATCH((【入力】吸収量・排出量算定シート!$H246+(【入力】吸収量・排出量算定シート!CN$17-【入力】吸収量・排出量算定シート!$CF$17)),幹材積成長量!$L$7:$L$148,0),MATCH(【入力】吸収量・排出量算定シート!$G246,幹材積成長量!$L$7:$N$7,0)))),0)</f>
        <v>0</v>
      </c>
      <c r="CO246" s="2">
        <f>IFERROR(IF($F246="地位Ⅰ",INDEX(幹材積成長量!$I$7:$K$148,MATCH((【入力】吸収量・排出量算定シート!$H246+(【入力】吸収量・排出量算定シート!CO$17-【入力】吸収量・排出量算定シート!$CF$17)),幹材積成長量!$I$7:$I$148,0),MATCH(【入力】吸収量・排出量算定シート!$G246,幹材積成長量!$I$7:$K$7,0)),IF($F246="地位Ⅲ",INDEX(幹材積成長量!$O$7:$Q$148,MATCH((【入力】吸収量・排出量算定シート!$H246+(【入力】吸収量・排出量算定シート!CO$17-【入力】吸収量・排出量算定シート!$CF$17)),幹材積成長量!$O$7:$O$148,0),MATCH(【入力】吸収量・排出量算定シート!$G246,幹材積成長量!$O$7:$Q$7,0)),INDEX(幹材積成長量!$L$7:$N$148,MATCH((【入力】吸収量・排出量算定シート!$H246+(【入力】吸収量・排出量算定シート!CO$17-【入力】吸収量・排出量算定シート!$CF$17)),幹材積成長量!$L$7:$L$148,0),MATCH(【入力】吸収量・排出量算定シート!$G246,幹材積成長量!$L$7:$N$7,0)))),0)</f>
        <v>0</v>
      </c>
      <c r="CP246" s="2">
        <f>IFERROR(IF($F246="地位Ⅰ",INDEX(幹材積成長量!$I$7:$K$148,MATCH((【入力】吸収量・排出量算定シート!$H246+(【入力】吸収量・排出量算定シート!CP$17-【入力】吸収量・排出量算定シート!$CF$17)),幹材積成長量!$I$7:$I$148,0),MATCH(【入力】吸収量・排出量算定シート!$G246,幹材積成長量!$I$7:$K$7,0)),IF($F246="地位Ⅲ",INDEX(幹材積成長量!$O$7:$Q$148,MATCH((【入力】吸収量・排出量算定シート!$H246+(【入力】吸収量・排出量算定シート!CP$17-【入力】吸収量・排出量算定シート!$CF$17)),幹材積成長量!$O$7:$O$148,0),MATCH(【入力】吸収量・排出量算定シート!$G246,幹材積成長量!$O$7:$Q$7,0)),INDEX(幹材積成長量!$L$7:$N$148,MATCH((【入力】吸収量・排出量算定シート!$H246+(【入力】吸収量・排出量算定シート!CP$17-【入力】吸収量・排出量算定シート!$CF$17)),幹材積成長量!$L$7:$L$148,0),MATCH(【入力】吸収量・排出量算定シート!$G246,幹材積成長量!$L$7:$N$7,0)))),0)</f>
        <v>0</v>
      </c>
      <c r="CQ246" s="2">
        <f>IFERROR(IF($F246="地位Ⅰ",INDEX(幹材積成長量!$I$7:$K$148,MATCH((【入力】吸収量・排出量算定シート!$H246+(【入力】吸収量・排出量算定シート!CQ$17-【入力】吸収量・排出量算定シート!$CF$17)),幹材積成長量!$I$7:$I$148,0),MATCH(【入力】吸収量・排出量算定シート!$G246,幹材積成長量!$I$7:$K$7,0)),IF($F246="地位Ⅲ",INDEX(幹材積成長量!$O$7:$Q$148,MATCH((【入力】吸収量・排出量算定シート!$H246+(【入力】吸収量・排出量算定シート!CQ$17-【入力】吸収量・排出量算定シート!$CF$17)),幹材積成長量!$O$7:$O$148,0),MATCH(【入力】吸収量・排出量算定シート!$G246,幹材積成長量!$O$7:$Q$7,0)),INDEX(幹材積成長量!$L$7:$N$148,MATCH((【入力】吸収量・排出量算定シート!$H246+(【入力】吸収量・排出量算定シート!CQ$17-【入力】吸収量・排出量算定シート!$CF$17)),幹材積成長量!$L$7:$L$148,0),MATCH(【入力】吸収量・排出量算定シート!$G246,幹材積成長量!$L$7:$N$7,0)))),0)</f>
        <v>0</v>
      </c>
      <c r="CR246" s="2">
        <f>IFERROR(IF($F246="地位Ⅰ",INDEX(幹材積成長量!$I$7:$K$148,MATCH((【入力】吸収量・排出量算定シート!$H246+(【入力】吸収量・排出量算定シート!CR$17-【入力】吸収量・排出量算定シート!$CF$17)),幹材積成長量!$I$7:$I$148,0),MATCH(【入力】吸収量・排出量算定シート!$G246,幹材積成長量!$I$7:$K$7,0)),IF($F246="地位Ⅲ",INDEX(幹材積成長量!$O$7:$Q$148,MATCH((【入力】吸収量・排出量算定シート!$H246+(【入力】吸収量・排出量算定シート!CR$17-【入力】吸収量・排出量算定シート!$CF$17)),幹材積成長量!$O$7:$O$148,0),MATCH(【入力】吸収量・排出量算定シート!$G246,幹材積成長量!$O$7:$Q$7,0)),INDEX(幹材積成長量!$L$7:$N$148,MATCH((【入力】吸収量・排出量算定シート!$H246+(【入力】吸収量・排出量算定シート!CR$17-【入力】吸収量・排出量算定シート!$CF$17)),幹材積成長量!$L$7:$L$148,0),MATCH(【入力】吸収量・排出量算定シート!$G246,幹材積成長量!$L$7:$N$7,0)))),0)</f>
        <v>0</v>
      </c>
      <c r="CS246" s="2">
        <f>IFERROR(IF($F246="地位Ⅰ",INDEX(幹材積成長量!$I$7:$K$148,MATCH((【入力】吸収量・排出量算定シート!$H246+(【入力】吸収量・排出量算定シート!CS$17-【入力】吸収量・排出量算定シート!$CF$17)),幹材積成長量!$I$7:$I$148,0),MATCH(【入力】吸収量・排出量算定シート!$G246,幹材積成長量!$I$7:$K$7,0)),IF($F246="地位Ⅲ",INDEX(幹材積成長量!$O$7:$Q$148,MATCH((【入力】吸収量・排出量算定シート!$H246+(【入力】吸収量・排出量算定シート!CS$17-【入力】吸収量・排出量算定シート!$CF$17)),幹材積成長量!$O$7:$O$148,0),MATCH(【入力】吸収量・排出量算定シート!$G246,幹材積成長量!$O$7:$Q$7,0)),INDEX(幹材積成長量!$L$7:$N$148,MATCH((【入力】吸収量・排出量算定シート!$H246+(【入力】吸収量・排出量算定シート!CS$17-【入力】吸収量・排出量算定シート!$CF$17)),幹材積成長量!$L$7:$L$148,0),MATCH(【入力】吸収量・排出量算定シート!$G246,幹材積成長量!$L$7:$N$7,0)))),0)</f>
        <v>0</v>
      </c>
      <c r="CT246" s="2">
        <f>IFERROR(IF($F246="地位Ⅰ",INDEX(幹材積成長量!$I$7:$K$148,MATCH((【入力】吸収量・排出量算定シート!$H246+(【入力】吸収量・排出量算定シート!CT$17-【入力】吸収量・排出量算定シート!$CF$17)),幹材積成長量!$I$7:$I$148,0),MATCH(【入力】吸収量・排出量算定シート!$G246,幹材積成長量!$I$7:$K$7,0)),IF($F246="地位Ⅲ",INDEX(幹材積成長量!$O$7:$Q$148,MATCH((【入力】吸収量・排出量算定シート!$H246+(【入力】吸収量・排出量算定シート!CT$17-【入力】吸収量・排出量算定シート!$CF$17)),幹材積成長量!$O$7:$O$148,0),MATCH(【入力】吸収量・排出量算定シート!$G246,幹材積成長量!$O$7:$Q$7,0)),INDEX(幹材積成長量!$L$7:$N$148,MATCH((【入力】吸収量・排出量算定シート!$H246+(【入力】吸収量・排出量算定シート!CT$17-【入力】吸収量・排出量算定シート!$CF$17)),幹材積成長量!$L$7:$L$148,0),MATCH(【入力】吸収量・排出量算定シート!$G246,幹材積成長量!$L$7:$N$7,0)))),0)</f>
        <v>0</v>
      </c>
      <c r="CU246" s="2">
        <f>IFERROR(IF($F246="地位Ⅰ",INDEX(幹材積成長量!$I$7:$K$148,MATCH((【入力】吸収量・排出量算定シート!$H246+(【入力】吸収量・排出量算定シート!CU$17-【入力】吸収量・排出量算定シート!$CF$17)),幹材積成長量!$I$7:$I$148,0),MATCH(【入力】吸収量・排出量算定シート!$G246,幹材積成長量!$I$7:$K$7,0)),IF($F246="地位Ⅲ",INDEX(幹材積成長量!$O$7:$Q$148,MATCH((【入力】吸収量・排出量算定シート!$H246+(【入力】吸収量・排出量算定シート!CU$17-【入力】吸収量・排出量算定シート!$CF$17)),幹材積成長量!$O$7:$O$148,0),MATCH(【入力】吸収量・排出量算定シート!$G246,幹材積成長量!$O$7:$Q$7,0)),INDEX(幹材積成長量!$L$7:$N$148,MATCH((【入力】吸収量・排出量算定シート!$H246+(【入力】吸収量・排出量算定シート!CU$17-【入力】吸収量・排出量算定シート!$CF$17)),幹材積成長量!$L$7:$L$148,0),MATCH(【入力】吸収量・排出量算定シート!$G246,幹材積成長量!$L$7:$N$7,0)))),0)</f>
        <v>0</v>
      </c>
      <c r="CV246" s="2">
        <f>IFERROR(IF($F246="地位Ⅰ",INDEX(幹材積成長量!$I$7:$K$148,MATCH((【入力】吸収量・排出量算定シート!$H246+(【入力】吸収量・排出量算定シート!CV$17-【入力】吸収量・排出量算定シート!$CF$17)),幹材積成長量!$I$7:$I$148,0),MATCH(【入力】吸収量・排出量算定シート!$G246,幹材積成長量!$I$7:$K$7,0)),IF($F246="地位Ⅲ",INDEX(幹材積成長量!$O$7:$Q$148,MATCH((【入力】吸収量・排出量算定シート!$H246+(【入力】吸収量・排出量算定シート!CV$17-【入力】吸収量・排出量算定シート!$CF$17)),幹材積成長量!$O$7:$O$148,0),MATCH(【入力】吸収量・排出量算定シート!$G246,幹材積成長量!$O$7:$Q$7,0)),INDEX(幹材積成長量!$L$7:$N$148,MATCH((【入力】吸収量・排出量算定シート!$H246+(【入力】吸収量・排出量算定シート!CV$17-【入力】吸収量・排出量算定シート!$CF$17)),幹材積成長量!$L$7:$L$148,0),MATCH(【入力】吸収量・排出量算定シート!$G246,幹材積成長量!$L$7:$N$7,0)))),0)</f>
        <v>0</v>
      </c>
      <c r="CW246" s="2">
        <f t="shared" si="420"/>
        <v>0</v>
      </c>
      <c r="CX246" s="2">
        <f t="shared" si="421"/>
        <v>0</v>
      </c>
      <c r="CY246" s="2">
        <f t="shared" si="422"/>
        <v>0</v>
      </c>
      <c r="CZ246" s="2">
        <f t="shared" si="423"/>
        <v>0</v>
      </c>
      <c r="DA246" s="2">
        <f t="shared" si="424"/>
        <v>0</v>
      </c>
      <c r="DB246" s="2">
        <f t="shared" si="425"/>
        <v>0</v>
      </c>
      <c r="DC246" s="2">
        <f t="shared" si="426"/>
        <v>0</v>
      </c>
      <c r="DD246" s="2">
        <f t="shared" si="427"/>
        <v>0</v>
      </c>
      <c r="DE246" s="2">
        <f t="shared" si="428"/>
        <v>0</v>
      </c>
      <c r="DF246" s="2">
        <f t="shared" si="429"/>
        <v>0</v>
      </c>
      <c r="DG246" s="2">
        <f t="shared" si="430"/>
        <v>0</v>
      </c>
      <c r="DH246" s="2">
        <f t="shared" si="431"/>
        <v>0</v>
      </c>
      <c r="DI246" s="2">
        <f t="shared" si="432"/>
        <v>0</v>
      </c>
      <c r="DJ246" s="2">
        <f t="shared" si="433"/>
        <v>0</v>
      </c>
      <c r="DK246" s="2">
        <f t="shared" si="434"/>
        <v>0</v>
      </c>
      <c r="DL246" s="2">
        <f t="shared" si="435"/>
        <v>0</v>
      </c>
      <c r="DM246" s="2">
        <f t="shared" si="436"/>
        <v>0</v>
      </c>
      <c r="DN246" s="187">
        <f>IFERROR(IF($F246="地位Ⅰ",INDEX(幹材積成長量!$AE$7:$AG$14,8,MATCH(【入力】吸収量・排出量算定シート!$G246,幹材積成長量!$AE$7:$AG$7,0)),IF($F246="地位Ⅲ",INDEX(幹材積成長量!$AK$7:$AM$14,8,MATCH(【入力】吸収量・排出量算定シート!$G246,幹材積成長量!$AK$7:$AM$7,0)),INDEX(幹材積成長量!$AH$7:$AJ$14,8,MATCH(【入力】吸収量・排出量算定シート!$G246,幹材積成長量!$AH$7:$AJ$7,0)))),0)</f>
        <v>0</v>
      </c>
      <c r="DO246" s="187">
        <f>IFERROR(IF($F246="地位Ⅰ",INDEX(幹材積成長量!$AE$7:$AG$14,8,MATCH(【入力】吸収量・排出量算定シート!$G246,幹材積成長量!$AE$7:$AG$7,0)),IF($F246="地位Ⅲ",INDEX(幹材積成長量!$AK$7:$AM$14,8,MATCH(【入力】吸収量・排出量算定シート!$G246,幹材積成長量!$AK$7:$AM$7,0)),INDEX(幹材積成長量!$AH$7:$AJ$14,8,MATCH(【入力】吸収量・排出量算定シート!$G246,幹材積成長量!$AH$7:$AJ$7,0)))),0)</f>
        <v>0</v>
      </c>
      <c r="DP246" s="187">
        <f>IFERROR(IF($F246="地位Ⅰ",INDEX(幹材積成長量!$AE$7:$AG$14,8,MATCH(【入力】吸収量・排出量算定シート!$G246,幹材積成長量!$AE$7:$AG$7,0)),IF($F246="地位Ⅲ",INDEX(幹材積成長量!$AK$7:$AM$14,8,MATCH(【入力】吸収量・排出量算定シート!$G246,幹材積成長量!$AK$7:$AM$7,0)),INDEX(幹材積成長量!$AH$7:$AJ$14,8,MATCH(【入力】吸収量・排出量算定シート!$G246,幹材積成長量!$AH$7:$AJ$7,0)))),0)</f>
        <v>0</v>
      </c>
      <c r="DQ246" s="187">
        <f>IFERROR(IF($F246="地位Ⅰ",INDEX(幹材積成長量!$AE$7:$AG$14,8,MATCH(【入力】吸収量・排出量算定シート!$G246,幹材積成長量!$AE$7:$AG$7,0)),IF($F246="地位Ⅲ",INDEX(幹材積成長量!$AK$7:$AM$14,8,MATCH(【入力】吸収量・排出量算定シート!$G246,幹材積成長量!$AK$7:$AM$7,0)),INDEX(幹材積成長量!$AH$7:$AJ$14,8,MATCH(【入力】吸収量・排出量算定シート!$G246,幹材積成長量!$AH$7:$AJ$7,0)))),0)</f>
        <v>0</v>
      </c>
      <c r="DR246" s="187">
        <f>IFERROR(IF($F246="地位Ⅰ",INDEX(幹材積成長量!$AE$7:$AG$14,8,MATCH(【入力】吸収量・排出量算定シート!$G246,幹材積成長量!$AE$7:$AG$7,0)),IF($F246="地位Ⅲ",INDEX(幹材積成長量!$AK$7:$AM$14,8,MATCH(【入力】吸収量・排出量算定シート!$G246,幹材積成長量!$AK$7:$AM$7,0)),INDEX(幹材積成長量!$AH$7:$AJ$14,8,MATCH(【入力】吸収量・排出量算定シート!$G246,幹材積成長量!$AH$7:$AJ$7,0)))),0)</f>
        <v>0</v>
      </c>
      <c r="DS246" s="187">
        <f>IFERROR(IF($F246="地位Ⅰ",INDEX(幹材積成長量!$AE$7:$AG$14,8,MATCH(【入力】吸収量・排出量算定シート!$G246,幹材積成長量!$AE$7:$AG$7,0)),IF($F246="地位Ⅲ",INDEX(幹材積成長量!$AK$7:$AM$14,8,MATCH(【入力】吸収量・排出量算定シート!$G246,幹材積成長量!$AK$7:$AM$7,0)),INDEX(幹材積成長量!$AH$7:$AJ$14,8,MATCH(【入力】吸収量・排出量算定シート!$G246,幹材積成長量!$AH$7:$AJ$7,0)))),0)</f>
        <v>0</v>
      </c>
      <c r="DT246" s="187">
        <f>IFERROR(IF($F246="地位Ⅰ",INDEX(幹材積成長量!$AE$7:$AG$14,8,MATCH(【入力】吸収量・排出量算定シート!$G246,幹材積成長量!$AE$7:$AG$7,0)),IF($F246="地位Ⅲ",INDEX(幹材積成長量!$AK$7:$AM$14,8,MATCH(【入力】吸収量・排出量算定シート!$G246,幹材積成長量!$AK$7:$AM$7,0)),INDEX(幹材積成長量!$AH$7:$AJ$14,8,MATCH(【入力】吸収量・排出量算定シート!$G246,幹材積成長量!$AH$7:$AJ$7,0)))),0)</f>
        <v>0</v>
      </c>
      <c r="DU246" s="187">
        <f>IFERROR(IF($F246="地位Ⅰ",INDEX(幹材積成長量!$AE$7:$AG$14,8,MATCH(【入力】吸収量・排出量算定シート!$G246,幹材積成長量!$AE$7:$AG$7,0)),IF($F246="地位Ⅲ",INDEX(幹材積成長量!$AK$7:$AM$14,8,MATCH(【入力】吸収量・排出量算定シート!$G246,幹材積成長量!$AK$7:$AM$7,0)),INDEX(幹材積成長量!$AH$7:$AJ$14,8,MATCH(【入力】吸収量・排出量算定シート!$G246,幹材積成長量!$AH$7:$AJ$7,0)))),0)</f>
        <v>0</v>
      </c>
      <c r="DV246" s="187">
        <f>IFERROR(IF($F246="地位Ⅰ",INDEX(幹材積成長量!$AE$7:$AG$14,8,MATCH(【入力】吸収量・排出量算定シート!$G246,幹材積成長量!$AE$7:$AG$7,0)),IF($F246="地位Ⅲ",INDEX(幹材積成長量!$AK$7:$AM$14,8,MATCH(【入力】吸収量・排出量算定シート!$G246,幹材積成長量!$AK$7:$AM$7,0)),INDEX(幹材積成長量!$AH$7:$AJ$14,8,MATCH(【入力】吸収量・排出量算定シート!$G246,幹材積成長量!$AH$7:$AJ$7,0)))),0)</f>
        <v>0</v>
      </c>
      <c r="DW246" s="187">
        <f>IFERROR(IF($F246="地位Ⅰ",INDEX(幹材積成長量!$AE$7:$AG$14,8,MATCH(【入力】吸収量・排出量算定シート!$G246,幹材積成長量!$AE$7:$AG$7,0)),IF($F246="地位Ⅲ",INDEX(幹材積成長量!$AK$7:$AM$14,8,MATCH(【入力】吸収量・排出量算定シート!$G246,幹材積成長量!$AK$7:$AM$7,0)),INDEX(幹材積成長量!$AH$7:$AJ$14,8,MATCH(【入力】吸収量・排出量算定シート!$G246,幹材積成長量!$AH$7:$AJ$7,0)))),0)</f>
        <v>0</v>
      </c>
      <c r="DX246" s="187">
        <f>IFERROR(IF($F246="地位Ⅰ",INDEX(幹材積成長量!$AE$7:$AG$14,8,MATCH(【入力】吸収量・排出量算定シート!$G246,幹材積成長量!$AE$7:$AG$7,0)),IF($F246="地位Ⅲ",INDEX(幹材積成長量!$AK$7:$AM$14,8,MATCH(【入力】吸収量・排出量算定シート!$G246,幹材積成長量!$AK$7:$AM$7,0)),INDEX(幹材積成長量!$AH$7:$AJ$14,8,MATCH(【入力】吸収量・排出量算定シート!$G246,幹材積成長量!$AH$7:$AJ$7,0)))),0)</f>
        <v>0</v>
      </c>
      <c r="DY246" s="187">
        <f>IFERROR(IF($F246="地位Ⅰ",INDEX(幹材積成長量!$AE$7:$AG$14,8,MATCH(【入力】吸収量・排出量算定シート!$G246,幹材積成長量!$AE$7:$AG$7,0)),IF($F246="地位Ⅲ",INDEX(幹材積成長量!$AK$7:$AM$14,8,MATCH(【入力】吸収量・排出量算定シート!$G246,幹材積成長量!$AK$7:$AM$7,0)),INDEX(幹材積成長量!$AH$7:$AJ$14,8,MATCH(【入力】吸収量・排出量算定シート!$G246,幹材積成長量!$AH$7:$AJ$7,0)))),0)</f>
        <v>0</v>
      </c>
      <c r="DZ246" s="187">
        <f>IFERROR(IF($F246="地位Ⅰ",INDEX(幹材積成長量!$AE$7:$AG$14,8,MATCH(【入力】吸収量・排出量算定シート!$G246,幹材積成長量!$AE$7:$AG$7,0)),IF($F246="地位Ⅲ",INDEX(幹材積成長量!$AK$7:$AM$14,8,MATCH(【入力】吸収量・排出量算定シート!$G246,幹材積成長量!$AK$7:$AM$7,0)),INDEX(幹材積成長量!$AH$7:$AJ$14,8,MATCH(【入力】吸収量・排出量算定シート!$G246,幹材積成長量!$AH$7:$AJ$7,0)))),0)</f>
        <v>0</v>
      </c>
      <c r="EA246" s="187">
        <f>IFERROR(IF($F246="地位Ⅰ",INDEX(幹材積成長量!$AE$7:$AG$14,8,MATCH(【入力】吸収量・排出量算定シート!$G246,幹材積成長量!$AE$7:$AG$7,0)),IF($F246="地位Ⅲ",INDEX(幹材積成長量!$AK$7:$AM$14,8,MATCH(【入力】吸収量・排出量算定シート!$G246,幹材積成長量!$AK$7:$AM$7,0)),INDEX(幹材積成長量!$AH$7:$AJ$14,8,MATCH(【入力】吸収量・排出量算定シート!$G246,幹材積成長量!$AH$7:$AJ$7,0)))),0)</f>
        <v>0</v>
      </c>
      <c r="EB246" s="187">
        <f>IFERROR(IF($F246="地位Ⅰ",INDEX(幹材積成長量!$AE$7:$AG$14,8,MATCH(【入力】吸収量・排出量算定シート!$G246,幹材積成長量!$AE$7:$AG$7,0)),IF($F246="地位Ⅲ",INDEX(幹材積成長量!$AK$7:$AM$14,8,MATCH(【入力】吸収量・排出量算定シート!$G246,幹材積成長量!$AK$7:$AM$7,0)),INDEX(幹材積成長量!$AH$7:$AJ$14,8,MATCH(【入力】吸収量・排出量算定シート!$G246,幹材積成長量!$AH$7:$AJ$7,0)))),0)</f>
        <v>0</v>
      </c>
      <c r="EC246" s="187">
        <f>IFERROR(IF($F246="地位Ⅰ",INDEX(幹材積成長量!$AE$7:$AG$14,8,MATCH(【入力】吸収量・排出量算定シート!$G246,幹材積成長量!$AE$7:$AG$7,0)),IF($F246="地位Ⅲ",INDEX(幹材積成長量!$AK$7:$AM$14,8,MATCH(【入力】吸収量・排出量算定シート!$G246,幹材積成長量!$AK$7:$AM$7,0)),INDEX(幹材積成長量!$AH$7:$AJ$14,8,MATCH(【入力】吸収量・排出量算定シート!$G246,幹材積成長量!$AH$7:$AJ$7,0)))),0)</f>
        <v>0</v>
      </c>
      <c r="ED246" s="186">
        <f t="shared" si="437"/>
        <v>0</v>
      </c>
      <c r="EE246" s="186">
        <f t="shared" si="438"/>
        <v>0</v>
      </c>
      <c r="EF246" s="186">
        <f t="shared" si="439"/>
        <v>0</v>
      </c>
      <c r="EG246" s="186">
        <f t="shared" si="440"/>
        <v>0</v>
      </c>
      <c r="EH246" s="186">
        <f t="shared" si="441"/>
        <v>0</v>
      </c>
      <c r="EI246" s="186">
        <f t="shared" si="442"/>
        <v>0</v>
      </c>
      <c r="EJ246" s="186">
        <f t="shared" si="443"/>
        <v>0</v>
      </c>
      <c r="EK246" s="186">
        <f t="shared" si="444"/>
        <v>0</v>
      </c>
      <c r="EL246" s="186">
        <f t="shared" si="445"/>
        <v>0</v>
      </c>
      <c r="EM246" s="186">
        <f t="shared" si="446"/>
        <v>0</v>
      </c>
      <c r="EN246" s="186">
        <f t="shared" si="447"/>
        <v>0</v>
      </c>
      <c r="EO246" s="186">
        <f t="shared" si="448"/>
        <v>0</v>
      </c>
      <c r="EP246" s="186">
        <f t="shared" si="449"/>
        <v>0</v>
      </c>
      <c r="EQ246" s="186">
        <f t="shared" si="450"/>
        <v>0</v>
      </c>
      <c r="ER246" s="186">
        <f t="shared" si="451"/>
        <v>0</v>
      </c>
      <c r="ES246" s="186">
        <f t="shared" si="452"/>
        <v>0</v>
      </c>
      <c r="ET246" s="186">
        <f t="shared" si="453"/>
        <v>0</v>
      </c>
    </row>
    <row r="247" spans="2:150" x14ac:dyDescent="0.3">
      <c r="B247" s="3"/>
      <c r="C247" s="3"/>
      <c r="D247" s="3"/>
      <c r="E247" s="3"/>
      <c r="G247" s="217"/>
      <c r="J247" s="3"/>
      <c r="M247" s="187">
        <f>IFERROR(IF($F247="地位Ⅰ",INDEX(幹材積成長量!$S$7:$U$148,MATCH(【入力】吸収量・排出量算定シート!$H247+(M$17-$M$17),幹材積成長量!$S$7:$S$148,0),MATCH($G247,幹材積成長量!$S$7:$U$7,0)),IF($F247="地位Ⅲ",INDEX(幹材積成長量!$Y$7:$AA$148,MATCH(【入力】吸収量・排出量算定シート!$H247+(M$17-$M$17),幹材積成長量!$Y$7:$Y$148,0),MATCH($G247,幹材積成長量!$Y$7:$AA$7,0)),INDEX(幹材積成長量!$V$7:$X$148,MATCH(【入力】吸収量・排出量算定シート!$H247+(M$17-$M$17),幹材積成長量!$V$7:$V$148,0),MATCH($G247,幹材積成長量!$V$7:$X$7,0)))),0)</f>
        <v>0</v>
      </c>
      <c r="N247" s="187">
        <f>IFERROR(IF($F247="地位Ⅰ",INDEX(幹材積成長量!$S$7:$U$148,MATCH(【入力】吸収量・排出量算定シート!$H247+(N$17-$M$17),幹材積成長量!$S$7:$S$148,0),MATCH($G247,幹材積成長量!$S$7:$U$7,0)),IF($F247="地位Ⅲ",INDEX(幹材積成長量!$Y$7:$AA$148,MATCH(【入力】吸収量・排出量算定シート!$H247+(N$17-$M$17),幹材積成長量!$Y$7:$Y$148,0),MATCH($G247,幹材積成長量!$Y$7:$AA$7,0)),INDEX(幹材積成長量!$V$7:$X$148,MATCH(【入力】吸収量・排出量算定シート!$H247+(N$17-$M$17),幹材積成長量!$V$7:$V$148,0),MATCH($G247,幹材積成長量!$V$7:$X$7,0)))),0)</f>
        <v>0</v>
      </c>
      <c r="O247" s="187">
        <f>IFERROR(IF($F247="地位Ⅰ",INDEX(幹材積成長量!$S$7:$U$148,MATCH(【入力】吸収量・排出量算定シート!$H247+(O$17-$M$17),幹材積成長量!$S$7:$S$148,0),MATCH($G247,幹材積成長量!$S$7:$U$7,0)),IF($F247="地位Ⅲ",INDEX(幹材積成長量!$Y$7:$AA$148,MATCH(【入力】吸収量・排出量算定シート!$H247+(O$17-$M$17),幹材積成長量!$Y$7:$Y$148,0),MATCH($G247,幹材積成長量!$Y$7:$AA$7,0)),INDEX(幹材積成長量!$V$7:$X$148,MATCH(【入力】吸収量・排出量算定シート!$H247+(O$17-$M$17),幹材積成長量!$V$7:$V$148,0),MATCH($G247,幹材積成長量!$V$7:$X$7,0)))),0)</f>
        <v>0</v>
      </c>
      <c r="P247" s="187">
        <f>IFERROR(IF($F247="地位Ⅰ",INDEX(幹材積成長量!$S$7:$U$148,MATCH(【入力】吸収量・排出量算定シート!$H247+(P$17-$M$17),幹材積成長量!$S$7:$S$148,0),MATCH($G247,幹材積成長量!$S$7:$U$7,0)),IF($F247="地位Ⅲ",INDEX(幹材積成長量!$Y$7:$AA$148,MATCH(【入力】吸収量・排出量算定シート!$H247+(P$17-$M$17),幹材積成長量!$Y$7:$Y$148,0),MATCH($G247,幹材積成長量!$Y$7:$AA$7,0)),INDEX(幹材積成長量!$V$7:$X$148,MATCH(【入力】吸収量・排出量算定シート!$H247+(P$17-$M$17),幹材積成長量!$V$7:$V$148,0),MATCH($G247,幹材積成長量!$V$7:$X$7,0)))),0)</f>
        <v>0</v>
      </c>
      <c r="Q247" s="187">
        <f>IFERROR(IF($F247="地位Ⅰ",INDEX(幹材積成長量!$S$7:$U$148,MATCH(【入力】吸収量・排出量算定シート!$H247+(Q$17-$M$17),幹材積成長量!$S$7:$S$148,0),MATCH($G247,幹材積成長量!$S$7:$U$7,0)),IF($F247="地位Ⅲ",INDEX(幹材積成長量!$Y$7:$AA$148,MATCH(【入力】吸収量・排出量算定シート!$H247+(Q$17-$M$17),幹材積成長量!$Y$7:$Y$148,0),MATCH($G247,幹材積成長量!$Y$7:$AA$7,0)),INDEX(幹材積成長量!$V$7:$X$148,MATCH(【入力】吸収量・排出量算定シート!$H247+(Q$17-$M$17),幹材積成長量!$V$7:$V$148,0),MATCH($G247,幹材積成長量!$V$7:$X$7,0)))),0)</f>
        <v>0</v>
      </c>
      <c r="R247" s="187">
        <f>IFERROR(IF($F247="地位Ⅰ",INDEX(幹材積成長量!$S$7:$U$148,MATCH(【入力】吸収量・排出量算定シート!$H247+(R$17-$M$17),幹材積成長量!$S$7:$S$148,0),MATCH($G247,幹材積成長量!$S$7:$U$7,0)),IF($F247="地位Ⅲ",INDEX(幹材積成長量!$Y$7:$AA$148,MATCH(【入力】吸収量・排出量算定シート!$H247+(R$17-$M$17),幹材積成長量!$Y$7:$Y$148,0),MATCH($G247,幹材積成長量!$Y$7:$AA$7,0)),INDEX(幹材積成長量!$V$7:$X$148,MATCH(【入力】吸収量・排出量算定シート!$H247+(R$17-$M$17),幹材積成長量!$V$7:$V$148,0),MATCH($G247,幹材積成長量!$V$7:$X$7,0)))),0)</f>
        <v>0</v>
      </c>
      <c r="S247" s="187">
        <f>IFERROR(IF($F247="地位Ⅰ",INDEX(幹材積成長量!$S$7:$U$148,MATCH(【入力】吸収量・排出量算定シート!$H247+(S$17-$M$17),幹材積成長量!$S$7:$S$148,0),MATCH($G247,幹材積成長量!$S$7:$U$7,0)),IF($F247="地位Ⅲ",INDEX(幹材積成長量!$Y$7:$AA$148,MATCH(【入力】吸収量・排出量算定シート!$H247+(S$17-$M$17),幹材積成長量!$Y$7:$Y$148,0),MATCH($G247,幹材積成長量!$Y$7:$AA$7,0)),INDEX(幹材積成長量!$V$7:$X$148,MATCH(【入力】吸収量・排出量算定シート!$H247+(S$17-$M$17),幹材積成長量!$V$7:$V$148,0),MATCH($G247,幹材積成長量!$V$7:$X$7,0)))),0)</f>
        <v>0</v>
      </c>
      <c r="T247" s="187">
        <f>IFERROR(IF($F247="地位Ⅰ",INDEX(幹材積成長量!$S$7:$U$148,MATCH(【入力】吸収量・排出量算定シート!$H247+(T$17-$M$17),幹材積成長量!$S$7:$S$148,0),MATCH($G247,幹材積成長量!$S$7:$U$7,0)),IF($F247="地位Ⅲ",INDEX(幹材積成長量!$Y$7:$AA$148,MATCH(【入力】吸収量・排出量算定シート!$H247+(T$17-$M$17),幹材積成長量!$Y$7:$Y$148,0),MATCH($G247,幹材積成長量!$Y$7:$AA$7,0)),INDEX(幹材積成長量!$V$7:$X$148,MATCH(【入力】吸収量・排出量算定シート!$H247+(T$17-$M$17),幹材積成長量!$V$7:$V$148,0),MATCH($G247,幹材積成長量!$V$7:$X$7,0)))),0)</f>
        <v>0</v>
      </c>
      <c r="U247" s="187">
        <f>IFERROR(IF($F247="地位Ⅰ",INDEX(幹材積成長量!$S$7:$U$148,MATCH(【入力】吸収量・排出量算定シート!$H247+(U$17-$M$17),幹材積成長量!$S$7:$S$148,0),MATCH($G247,幹材積成長量!$S$7:$U$7,0)),IF($F247="地位Ⅲ",INDEX(幹材積成長量!$Y$7:$AA$148,MATCH(【入力】吸収量・排出量算定シート!$H247+(U$17-$M$17),幹材積成長量!$Y$7:$Y$148,0),MATCH($G247,幹材積成長量!$Y$7:$AA$7,0)),INDEX(幹材積成長量!$V$7:$X$148,MATCH(【入力】吸収量・排出量算定シート!$H247+(U$17-$M$17),幹材積成長量!$V$7:$V$148,0),MATCH($G247,幹材積成長量!$V$7:$X$7,0)))),0)</f>
        <v>0</v>
      </c>
      <c r="V247" s="187">
        <f>IFERROR(IF($F247="地位Ⅰ",INDEX(幹材積成長量!$S$7:$U$148,MATCH(【入力】吸収量・排出量算定シート!$H247+(V$17-$M$17),幹材積成長量!$S$7:$S$148,0),MATCH($G247,幹材積成長量!$S$7:$U$7,0)),IF($F247="地位Ⅲ",INDEX(幹材積成長量!$Y$7:$AA$148,MATCH(【入力】吸収量・排出量算定シート!$H247+(V$17-$M$17),幹材積成長量!$Y$7:$Y$148,0),MATCH($G247,幹材積成長量!$Y$7:$AA$7,0)),INDEX(幹材積成長量!$V$7:$X$148,MATCH(【入力】吸収量・排出量算定シート!$H247+(V$17-$M$17),幹材積成長量!$V$7:$V$148,0),MATCH($G247,幹材積成長量!$V$7:$X$7,0)))),0)</f>
        <v>0</v>
      </c>
      <c r="W247" s="187">
        <f>IFERROR(IF($F247="地位Ⅰ",INDEX(幹材積成長量!$S$7:$U$148,MATCH(【入力】吸収量・排出量算定シート!$H247+(W$17-$M$17),幹材積成長量!$S$7:$S$148,0),MATCH($G247,幹材積成長量!$S$7:$U$7,0)),IF($F247="地位Ⅲ",INDEX(幹材積成長量!$Y$7:$AA$148,MATCH(【入力】吸収量・排出量算定シート!$H247+(W$17-$M$17),幹材積成長量!$Y$7:$Y$148,0),MATCH($G247,幹材積成長量!$Y$7:$AA$7,0)),INDEX(幹材積成長量!$V$7:$X$148,MATCH(【入力】吸収量・排出量算定シート!$H247+(W$17-$M$17),幹材積成長量!$V$7:$V$148,0),MATCH($G247,幹材積成長量!$V$7:$X$7,0)))),0)</f>
        <v>0</v>
      </c>
      <c r="X247" s="187">
        <f>IFERROR(IF($F247="地位Ⅰ",INDEX(幹材積成長量!$S$7:$U$148,MATCH(【入力】吸収量・排出量算定シート!$H247+(X$17-$M$17),幹材積成長量!$S$7:$S$148,0),MATCH($G247,幹材積成長量!$S$7:$U$7,0)),IF($F247="地位Ⅲ",INDEX(幹材積成長量!$Y$7:$AA$148,MATCH(【入力】吸収量・排出量算定シート!$H247+(X$17-$M$17),幹材積成長量!$Y$7:$Y$148,0),MATCH($G247,幹材積成長量!$Y$7:$AA$7,0)),INDEX(幹材積成長量!$V$7:$X$148,MATCH(【入力】吸収量・排出量算定シート!$H247+(X$17-$M$17),幹材積成長量!$V$7:$V$148,0),MATCH($G247,幹材積成長量!$V$7:$X$7,0)))),0)</f>
        <v>0</v>
      </c>
      <c r="Y247" s="187">
        <f>IFERROR(IF($F247="地位Ⅰ",INDEX(幹材積成長量!$S$7:$U$148,MATCH(【入力】吸収量・排出量算定シート!$H247+(Y$17-$M$17),幹材積成長量!$S$7:$S$148,0),MATCH($G247,幹材積成長量!$S$7:$U$7,0)),IF($F247="地位Ⅲ",INDEX(幹材積成長量!$Y$7:$AA$148,MATCH(【入力】吸収量・排出量算定シート!$H247+(Y$17-$M$17),幹材積成長量!$Y$7:$Y$148,0),MATCH($G247,幹材積成長量!$Y$7:$AA$7,0)),INDEX(幹材積成長量!$V$7:$X$148,MATCH(【入力】吸収量・排出量算定シート!$H247+(Y$17-$M$17),幹材積成長量!$V$7:$V$148,0),MATCH($G247,幹材積成長量!$V$7:$X$7,0)))),0)</f>
        <v>0</v>
      </c>
      <c r="Z247" s="187">
        <f>IFERROR(IF($F247="地位Ⅰ",INDEX(幹材積成長量!$S$7:$U$148,MATCH(【入力】吸収量・排出量算定シート!$H247+(Z$17-$M$17),幹材積成長量!$S$7:$S$148,0),MATCH($G247,幹材積成長量!$S$7:$U$7,0)),IF($F247="地位Ⅲ",INDEX(幹材積成長量!$Y$7:$AA$148,MATCH(【入力】吸収量・排出量算定シート!$H247+(Z$17-$M$17),幹材積成長量!$Y$7:$Y$148,0),MATCH($G247,幹材積成長量!$Y$7:$AA$7,0)),INDEX(幹材積成長量!$V$7:$X$148,MATCH(【入力】吸収量・排出量算定シート!$H247+(Z$17-$M$17),幹材積成長量!$V$7:$V$148,0),MATCH($G247,幹材積成長量!$V$7:$X$7,0)))),0)</f>
        <v>0</v>
      </c>
      <c r="AA247" s="187">
        <f>IFERROR(IF($F247="地位Ⅰ",INDEX(幹材積成長量!$S$7:$U$148,MATCH(【入力】吸収量・排出量算定シート!$H247+(AA$17-$M$17),幹材積成長量!$S$7:$S$148,0),MATCH($G247,幹材積成長量!$S$7:$U$7,0)),IF($F247="地位Ⅲ",INDEX(幹材積成長量!$Y$7:$AA$148,MATCH(【入力】吸収量・排出量算定シート!$H247+(AA$17-$M$17),幹材積成長量!$Y$7:$Y$148,0),MATCH($G247,幹材積成長量!$Y$7:$AA$7,0)),INDEX(幹材積成長量!$V$7:$X$148,MATCH(【入力】吸収量・排出量算定シート!$H247+(AA$17-$M$17),幹材積成長量!$V$7:$V$148,0),MATCH($G247,幹材積成長量!$V$7:$X$7,0)))),0)</f>
        <v>0</v>
      </c>
      <c r="AB247" s="187">
        <f>IFERROR(IF($F247="地位Ⅰ",INDEX(幹材積成長量!$S$7:$U$148,MATCH(【入力】吸収量・排出量算定シート!$H247+(AB$17-$M$17),幹材積成長量!$S$7:$S$148,0),MATCH($G247,幹材積成長量!$S$7:$U$7,0)),IF($F247="地位Ⅲ",INDEX(幹材積成長量!$Y$7:$AA$148,MATCH(【入力】吸収量・排出量算定シート!$H247+(AB$17-$M$17),幹材積成長量!$Y$7:$Y$148,0),MATCH($G247,幹材積成長量!$Y$7:$AA$7,0)),INDEX(幹材積成長量!$V$7:$X$148,MATCH(【入力】吸収量・排出量算定シート!$H247+(AB$17-$M$17),幹材積成長量!$V$7:$V$148,0),MATCH($G247,幹材積成長量!$V$7:$X$7,0)))),0)</f>
        <v>0</v>
      </c>
      <c r="AC247" s="187">
        <f>IFERROR(IF($F247="地位Ⅰ",INDEX(幹材積成長量!$S$7:$U$148,MATCH(【入力】吸収量・排出量算定シート!$H247+(AC$17-$M$17),幹材積成長量!$S$7:$S$148,0),MATCH($G247,幹材積成長量!$S$7:$U$7,0)),IF($F247="地位Ⅲ",INDEX(幹材積成長量!$Y$7:$AA$148,MATCH(【入力】吸収量・排出量算定シート!$H247+(AC$17-$M$17),幹材積成長量!$Y$7:$Y$148,0),MATCH($G247,幹材積成長量!$Y$7:$AA$7,0)),INDEX(幹材積成長量!$V$7:$X$148,MATCH(【入力】吸収量・排出量算定シート!$H247+(AC$17-$M$17),幹材積成長量!$V$7:$V$148,0),MATCH($G247,幹材積成長量!$V$7:$X$7,0)))),0)</f>
        <v>0</v>
      </c>
      <c r="AD247" s="2">
        <f>IFERROR(INDEX('BEF（拡大係数）'!$A$4:$AO$154,MATCH(【入力】吸収量・排出量算定シート!$H247,'BEF（拡大係数）'!$A$4:$A$154,0),MATCH($G247,'BEF（拡大係数）'!$A$4:$AO$4,0)),0)</f>
        <v>0</v>
      </c>
      <c r="AE247" s="2">
        <f>IFERROR(INDEX('BEF（拡大係数）'!$A$4:$AO$154,MATCH(【入力】吸収量・排出量算定シート!$H247,'BEF（拡大係数）'!$A$4:$A$154,0),MATCH($G247,'BEF（拡大係数）'!$A$4:$AO$4,0)),0)</f>
        <v>0</v>
      </c>
      <c r="AF247" s="2">
        <f>IFERROR(INDEX('BEF（拡大係数）'!$A$4:$AO$154,MATCH(【入力】吸収量・排出量算定シート!$H247,'BEF（拡大係数）'!$A$4:$A$154,0),MATCH($G247,'BEF（拡大係数）'!$A$4:$AO$4,0)),0)</f>
        <v>0</v>
      </c>
      <c r="AG247" s="2">
        <f>IFERROR(INDEX('BEF（拡大係数）'!$A$4:$AO$154,MATCH(【入力】吸収量・排出量算定シート!$H247,'BEF（拡大係数）'!$A$4:$A$154,0),MATCH($G247,'BEF（拡大係数）'!$A$4:$AO$4,0)),0)</f>
        <v>0</v>
      </c>
      <c r="AH247" s="2">
        <f>IFERROR(INDEX('BEF（拡大係数）'!$A$4:$AO$154,MATCH(【入力】吸収量・排出量算定シート!$H247,'BEF（拡大係数）'!$A$4:$A$154,0),MATCH($G247,'BEF（拡大係数）'!$A$4:$AO$4,0)),0)</f>
        <v>0</v>
      </c>
      <c r="AI247" s="2">
        <f>IFERROR(INDEX('BEF（拡大係数）'!$A$4:$AO$154,MATCH(【入力】吸収量・排出量算定シート!$H247,'BEF（拡大係数）'!$A$4:$A$154,0),MATCH($G247,'BEF（拡大係数）'!$A$4:$AO$4,0)),0)</f>
        <v>0</v>
      </c>
      <c r="AJ247" s="2">
        <f>IFERROR(INDEX('BEF（拡大係数）'!$A$4:$AO$154,MATCH(【入力】吸収量・排出量算定シート!$H247,'BEF（拡大係数）'!$A$4:$A$154,0),MATCH($G247,'BEF（拡大係数）'!$A$4:$AO$4,0)),0)</f>
        <v>0</v>
      </c>
      <c r="AK247" s="2">
        <f>IFERROR(INDEX('BEF（拡大係数）'!$A$4:$AO$154,MATCH(【入力】吸収量・排出量算定シート!$H247,'BEF（拡大係数）'!$A$4:$A$154,0),MATCH($G247,'BEF（拡大係数）'!$A$4:$AO$4,0)),0)</f>
        <v>0</v>
      </c>
      <c r="AL247" s="2">
        <f>IFERROR(INDEX('BEF（拡大係数）'!$A$4:$AO$154,MATCH(【入力】吸収量・排出量算定シート!$H247,'BEF（拡大係数）'!$A$4:$A$154,0),MATCH($G247,'BEF（拡大係数）'!$A$4:$AO$4,0)),0)</f>
        <v>0</v>
      </c>
      <c r="AM247" s="2">
        <f>IFERROR(INDEX('BEF（拡大係数）'!$A$4:$AO$154,MATCH(【入力】吸収量・排出量算定シート!$H247,'BEF（拡大係数）'!$A$4:$A$154,0),MATCH($G247,'BEF（拡大係数）'!$A$4:$AO$4,0)),0)</f>
        <v>0</v>
      </c>
      <c r="AN247" s="2">
        <f>IFERROR(INDEX('BEF（拡大係数）'!$A$4:$AO$154,MATCH(【入力】吸収量・排出量算定シート!$H247,'BEF（拡大係数）'!$A$4:$A$154,0),MATCH($G247,'BEF（拡大係数）'!$A$4:$AO$4,0)),0)</f>
        <v>0</v>
      </c>
      <c r="AO247" s="2">
        <f>IFERROR(INDEX('BEF（拡大係数）'!$A$4:$AO$154,MATCH(【入力】吸収量・排出量算定シート!$H247,'BEF（拡大係数）'!$A$4:$A$154,0),MATCH($G247,'BEF（拡大係数）'!$A$4:$AO$4,0)),0)</f>
        <v>0</v>
      </c>
      <c r="AP247" s="2">
        <f>IFERROR(INDEX('BEF（拡大係数）'!$A$4:$AO$154,MATCH(【入力】吸収量・排出量算定シート!$H247,'BEF（拡大係数）'!$A$4:$A$154,0),MATCH($G247,'BEF（拡大係数）'!$A$4:$AO$4,0)),0)</f>
        <v>0</v>
      </c>
      <c r="AQ247" s="2">
        <f>IFERROR(INDEX('BEF（拡大係数）'!$A$4:$AO$154,MATCH(【入力】吸収量・排出量算定シート!$H247,'BEF（拡大係数）'!$A$4:$A$154,0),MATCH($G247,'BEF（拡大係数）'!$A$4:$AO$4,0)),0)</f>
        <v>0</v>
      </c>
      <c r="AR247" s="2">
        <f>IFERROR(INDEX('BEF（拡大係数）'!$A$4:$AO$154,MATCH(【入力】吸収量・排出量算定シート!$H247,'BEF（拡大係数）'!$A$4:$A$154,0),MATCH($G247,'BEF（拡大係数）'!$A$4:$AO$4,0)),0)</f>
        <v>0</v>
      </c>
      <c r="AS247" s="2">
        <f>IFERROR(INDEX('BEF（拡大係数）'!$A$4:$AO$154,MATCH(【入力】吸収量・排出量算定シート!$H247,'BEF（拡大係数）'!$A$4:$A$154,0),MATCH($G247,'BEF（拡大係数）'!$A$4:$AO$4,0)),0)</f>
        <v>0</v>
      </c>
      <c r="AT247" s="2">
        <f>IFERROR(INDEX('BEF（拡大係数）'!$A$4:$AO$154,MATCH(【入力】吸収量・排出量算定シート!$H247,'BEF（拡大係数）'!$A$4:$A$154,0),MATCH($G247,'BEF（拡大係数）'!$A$4:$AO$4,0)),0)</f>
        <v>0</v>
      </c>
      <c r="AU247" s="2">
        <f>IFERROR(VLOOKUP($G247,パラメータ_オリジナル!$B$6:$G$45,4,FALSE),0)</f>
        <v>0</v>
      </c>
      <c r="AV247" s="2">
        <f>IFERROR(VLOOKUP($G247,パラメータ_オリジナル!$B$6:$G$45,5,FALSE),0)</f>
        <v>0</v>
      </c>
      <c r="AW247" s="2">
        <f>IFERROR(VLOOKUP($G247,パラメータ_オリジナル!$B$6:$G$45,6,FALSE),0)</f>
        <v>0</v>
      </c>
      <c r="AX247" s="125">
        <f t="shared" si="386"/>
        <v>0</v>
      </c>
      <c r="AY247" s="125">
        <f t="shared" si="387"/>
        <v>0</v>
      </c>
      <c r="AZ247" s="125">
        <f t="shared" si="388"/>
        <v>0</v>
      </c>
      <c r="BA247" s="125">
        <f t="shared" si="389"/>
        <v>0</v>
      </c>
      <c r="BB247" s="125">
        <f t="shared" si="390"/>
        <v>0</v>
      </c>
      <c r="BC247" s="125">
        <f t="shared" si="391"/>
        <v>0</v>
      </c>
      <c r="BD247" s="125">
        <f t="shared" si="392"/>
        <v>0</v>
      </c>
      <c r="BE247" s="125">
        <f t="shared" si="393"/>
        <v>0</v>
      </c>
      <c r="BF247" s="125">
        <f t="shared" si="394"/>
        <v>0</v>
      </c>
      <c r="BG247" s="125">
        <f t="shared" si="395"/>
        <v>0</v>
      </c>
      <c r="BH247" s="125">
        <f t="shared" si="396"/>
        <v>0</v>
      </c>
      <c r="BI247" s="125">
        <f t="shared" si="397"/>
        <v>0</v>
      </c>
      <c r="BJ247" s="125">
        <f t="shared" si="398"/>
        <v>0</v>
      </c>
      <c r="BK247" s="125">
        <f t="shared" si="399"/>
        <v>0</v>
      </c>
      <c r="BL247" s="125">
        <f t="shared" si="400"/>
        <v>0</v>
      </c>
      <c r="BM247" s="125">
        <f t="shared" si="401"/>
        <v>0</v>
      </c>
      <c r="BN247" s="125">
        <f t="shared" si="402"/>
        <v>0</v>
      </c>
      <c r="BO247" s="125">
        <f t="shared" si="403"/>
        <v>0</v>
      </c>
      <c r="BP247" s="125">
        <f t="shared" si="404"/>
        <v>0</v>
      </c>
      <c r="BQ247" s="125">
        <f t="shared" si="405"/>
        <v>0</v>
      </c>
      <c r="BR247" s="125">
        <f t="shared" si="406"/>
        <v>0</v>
      </c>
      <c r="BS247" s="125">
        <f t="shared" si="407"/>
        <v>0</v>
      </c>
      <c r="BT247" s="125">
        <f t="shared" si="408"/>
        <v>0</v>
      </c>
      <c r="BU247" s="125">
        <f t="shared" si="409"/>
        <v>0</v>
      </c>
      <c r="BV247" s="125">
        <f t="shared" si="410"/>
        <v>0</v>
      </c>
      <c r="BW247" s="125">
        <f t="shared" si="411"/>
        <v>0</v>
      </c>
      <c r="BX247" s="125">
        <f t="shared" si="412"/>
        <v>0</v>
      </c>
      <c r="BY247" s="125">
        <f t="shared" si="413"/>
        <v>0</v>
      </c>
      <c r="BZ247" s="125">
        <f t="shared" si="414"/>
        <v>0</v>
      </c>
      <c r="CA247" s="125">
        <f t="shared" si="415"/>
        <v>0</v>
      </c>
      <c r="CB247" s="125">
        <f t="shared" si="416"/>
        <v>0</v>
      </c>
      <c r="CC247" s="125">
        <f t="shared" si="417"/>
        <v>0</v>
      </c>
      <c r="CD247" s="125">
        <f t="shared" si="418"/>
        <v>0</v>
      </c>
      <c r="CE247" s="125">
        <f t="shared" si="419"/>
        <v>0</v>
      </c>
      <c r="CF247" s="2">
        <f>IFERROR(IF($F247="地位Ⅰ",INDEX(幹材積成長量!$I$7:$K$148,MATCH((【入力】吸収量・排出量算定シート!$H247+(【入力】吸収量・排出量算定シート!CF$17-【入力】吸収量・排出量算定シート!$CF$17)),幹材積成長量!$I$7:$I$148,0),MATCH(【入力】吸収量・排出量算定シート!$G247,幹材積成長量!$I$7:$K$7,0)),IF($F247="地位Ⅲ",INDEX(幹材積成長量!$O$7:$Q$148,MATCH((【入力】吸収量・排出量算定シート!$H247+(【入力】吸収量・排出量算定シート!CF$17-【入力】吸収量・排出量算定シート!$CF$17)),幹材積成長量!$O$7:$O$148,0),MATCH(【入力】吸収量・排出量算定シート!$G247,幹材積成長量!$O$7:$Q$7,0)),INDEX(幹材積成長量!$L$7:$N$148,MATCH((【入力】吸収量・排出量算定シート!$H247+(【入力】吸収量・排出量算定シート!CF$17-【入力】吸収量・排出量算定シート!$CF$17)),幹材積成長量!$L$7:$L$148,0),MATCH(【入力】吸収量・排出量算定シート!$G247,幹材積成長量!$L$7:$N$7,0)))),0)</f>
        <v>0</v>
      </c>
      <c r="CG247" s="2">
        <f>IFERROR(IF($F247="地位Ⅰ",INDEX(幹材積成長量!$I$7:$K$148,MATCH((【入力】吸収量・排出量算定シート!$H247+(【入力】吸収量・排出量算定シート!CG$17-【入力】吸収量・排出量算定シート!$CF$17)),幹材積成長量!$I$7:$I$148,0),MATCH(【入力】吸収量・排出量算定シート!$G247,幹材積成長量!$I$7:$K$7,0)),IF($F247="地位Ⅲ",INDEX(幹材積成長量!$O$7:$Q$148,MATCH((【入力】吸収量・排出量算定シート!$H247+(【入力】吸収量・排出量算定シート!CG$17-【入力】吸収量・排出量算定シート!$CF$17)),幹材積成長量!$O$7:$O$148,0),MATCH(【入力】吸収量・排出量算定シート!$G247,幹材積成長量!$O$7:$Q$7,0)),INDEX(幹材積成長量!$L$7:$N$148,MATCH((【入力】吸収量・排出量算定シート!$H247+(【入力】吸収量・排出量算定シート!CG$17-【入力】吸収量・排出量算定シート!$CF$17)),幹材積成長量!$L$7:$L$148,0),MATCH(【入力】吸収量・排出量算定シート!$G247,幹材積成長量!$L$7:$N$7,0)))),0)</f>
        <v>0</v>
      </c>
      <c r="CH247" s="2">
        <f>IFERROR(IF($F247="地位Ⅰ",INDEX(幹材積成長量!$I$7:$K$148,MATCH((【入力】吸収量・排出量算定シート!$H247+(【入力】吸収量・排出量算定シート!CH$17-【入力】吸収量・排出量算定シート!$CF$17)),幹材積成長量!$I$7:$I$148,0),MATCH(【入力】吸収量・排出量算定シート!$G247,幹材積成長量!$I$7:$K$7,0)),IF($F247="地位Ⅲ",INDEX(幹材積成長量!$O$7:$Q$148,MATCH((【入力】吸収量・排出量算定シート!$H247+(【入力】吸収量・排出量算定シート!CH$17-【入力】吸収量・排出量算定シート!$CF$17)),幹材積成長量!$O$7:$O$148,0),MATCH(【入力】吸収量・排出量算定シート!$G247,幹材積成長量!$O$7:$Q$7,0)),INDEX(幹材積成長量!$L$7:$N$148,MATCH((【入力】吸収量・排出量算定シート!$H247+(【入力】吸収量・排出量算定シート!CH$17-【入力】吸収量・排出量算定シート!$CF$17)),幹材積成長量!$L$7:$L$148,0),MATCH(【入力】吸収量・排出量算定シート!$G247,幹材積成長量!$L$7:$N$7,0)))),0)</f>
        <v>0</v>
      </c>
      <c r="CI247" s="2">
        <f>IFERROR(IF($F247="地位Ⅰ",INDEX(幹材積成長量!$I$7:$K$148,MATCH((【入力】吸収量・排出量算定シート!$H247+(【入力】吸収量・排出量算定シート!CI$17-【入力】吸収量・排出量算定シート!$CF$17)),幹材積成長量!$I$7:$I$148,0),MATCH(【入力】吸収量・排出量算定シート!$G247,幹材積成長量!$I$7:$K$7,0)),IF($F247="地位Ⅲ",INDEX(幹材積成長量!$O$7:$Q$148,MATCH((【入力】吸収量・排出量算定シート!$H247+(【入力】吸収量・排出量算定シート!CI$17-【入力】吸収量・排出量算定シート!$CF$17)),幹材積成長量!$O$7:$O$148,0),MATCH(【入力】吸収量・排出量算定シート!$G247,幹材積成長量!$O$7:$Q$7,0)),INDEX(幹材積成長量!$L$7:$N$148,MATCH((【入力】吸収量・排出量算定シート!$H247+(【入力】吸収量・排出量算定シート!CI$17-【入力】吸収量・排出量算定シート!$CF$17)),幹材積成長量!$L$7:$L$148,0),MATCH(【入力】吸収量・排出量算定シート!$G247,幹材積成長量!$L$7:$N$7,0)))),0)</f>
        <v>0</v>
      </c>
      <c r="CJ247" s="2">
        <f>IFERROR(IF($F247="地位Ⅰ",INDEX(幹材積成長量!$I$7:$K$148,MATCH((【入力】吸収量・排出量算定シート!$H247+(【入力】吸収量・排出量算定シート!CJ$17-【入力】吸収量・排出量算定シート!$CF$17)),幹材積成長量!$I$7:$I$148,0),MATCH(【入力】吸収量・排出量算定シート!$G247,幹材積成長量!$I$7:$K$7,0)),IF($F247="地位Ⅲ",INDEX(幹材積成長量!$O$7:$Q$148,MATCH((【入力】吸収量・排出量算定シート!$H247+(【入力】吸収量・排出量算定シート!CJ$17-【入力】吸収量・排出量算定シート!$CF$17)),幹材積成長量!$O$7:$O$148,0),MATCH(【入力】吸収量・排出量算定シート!$G247,幹材積成長量!$O$7:$Q$7,0)),INDEX(幹材積成長量!$L$7:$N$148,MATCH((【入力】吸収量・排出量算定シート!$H247+(【入力】吸収量・排出量算定シート!CJ$17-【入力】吸収量・排出量算定シート!$CF$17)),幹材積成長量!$L$7:$L$148,0),MATCH(【入力】吸収量・排出量算定シート!$G247,幹材積成長量!$L$7:$N$7,0)))),0)</f>
        <v>0</v>
      </c>
      <c r="CK247" s="2">
        <f>IFERROR(IF($F247="地位Ⅰ",INDEX(幹材積成長量!$I$7:$K$148,MATCH((【入力】吸収量・排出量算定シート!$H247+(【入力】吸収量・排出量算定シート!CK$17-【入力】吸収量・排出量算定シート!$CF$17)),幹材積成長量!$I$7:$I$148,0),MATCH(【入力】吸収量・排出量算定シート!$G247,幹材積成長量!$I$7:$K$7,0)),IF($F247="地位Ⅲ",INDEX(幹材積成長量!$O$7:$Q$148,MATCH((【入力】吸収量・排出量算定シート!$H247+(【入力】吸収量・排出量算定シート!CK$17-【入力】吸収量・排出量算定シート!$CF$17)),幹材積成長量!$O$7:$O$148,0),MATCH(【入力】吸収量・排出量算定シート!$G247,幹材積成長量!$O$7:$Q$7,0)),INDEX(幹材積成長量!$L$7:$N$148,MATCH((【入力】吸収量・排出量算定シート!$H247+(【入力】吸収量・排出量算定シート!CK$17-【入力】吸収量・排出量算定シート!$CF$17)),幹材積成長量!$L$7:$L$148,0),MATCH(【入力】吸収量・排出量算定シート!$G247,幹材積成長量!$L$7:$N$7,0)))),0)</f>
        <v>0</v>
      </c>
      <c r="CL247" s="2">
        <f>IFERROR(IF($F247="地位Ⅰ",INDEX(幹材積成長量!$I$7:$K$148,MATCH((【入力】吸収量・排出量算定シート!$H247+(【入力】吸収量・排出量算定シート!CL$17-【入力】吸収量・排出量算定シート!$CF$17)),幹材積成長量!$I$7:$I$148,0),MATCH(【入力】吸収量・排出量算定シート!$G247,幹材積成長量!$I$7:$K$7,0)),IF($F247="地位Ⅲ",INDEX(幹材積成長量!$O$7:$Q$148,MATCH((【入力】吸収量・排出量算定シート!$H247+(【入力】吸収量・排出量算定シート!CL$17-【入力】吸収量・排出量算定シート!$CF$17)),幹材積成長量!$O$7:$O$148,0),MATCH(【入力】吸収量・排出量算定シート!$G247,幹材積成長量!$O$7:$Q$7,0)),INDEX(幹材積成長量!$L$7:$N$148,MATCH((【入力】吸収量・排出量算定シート!$H247+(【入力】吸収量・排出量算定シート!CL$17-【入力】吸収量・排出量算定シート!$CF$17)),幹材積成長量!$L$7:$L$148,0),MATCH(【入力】吸収量・排出量算定シート!$G247,幹材積成長量!$L$7:$N$7,0)))),0)</f>
        <v>0</v>
      </c>
      <c r="CM247" s="2">
        <f>IFERROR(IF($F247="地位Ⅰ",INDEX(幹材積成長量!$I$7:$K$148,MATCH((【入力】吸収量・排出量算定シート!$H247+(【入力】吸収量・排出量算定シート!CM$17-【入力】吸収量・排出量算定シート!$CF$17)),幹材積成長量!$I$7:$I$148,0),MATCH(【入力】吸収量・排出量算定シート!$G247,幹材積成長量!$I$7:$K$7,0)),IF($F247="地位Ⅲ",INDEX(幹材積成長量!$O$7:$Q$148,MATCH((【入力】吸収量・排出量算定シート!$H247+(【入力】吸収量・排出量算定シート!CM$17-【入力】吸収量・排出量算定シート!$CF$17)),幹材積成長量!$O$7:$O$148,0),MATCH(【入力】吸収量・排出量算定シート!$G247,幹材積成長量!$O$7:$Q$7,0)),INDEX(幹材積成長量!$L$7:$N$148,MATCH((【入力】吸収量・排出量算定シート!$H247+(【入力】吸収量・排出量算定シート!CM$17-【入力】吸収量・排出量算定シート!$CF$17)),幹材積成長量!$L$7:$L$148,0),MATCH(【入力】吸収量・排出量算定シート!$G247,幹材積成長量!$L$7:$N$7,0)))),0)</f>
        <v>0</v>
      </c>
      <c r="CN247" s="2">
        <f>IFERROR(IF($F247="地位Ⅰ",INDEX(幹材積成長量!$I$7:$K$148,MATCH((【入力】吸収量・排出量算定シート!$H247+(【入力】吸収量・排出量算定シート!CN$17-【入力】吸収量・排出量算定シート!$CF$17)),幹材積成長量!$I$7:$I$148,0),MATCH(【入力】吸収量・排出量算定シート!$G247,幹材積成長量!$I$7:$K$7,0)),IF($F247="地位Ⅲ",INDEX(幹材積成長量!$O$7:$Q$148,MATCH((【入力】吸収量・排出量算定シート!$H247+(【入力】吸収量・排出量算定シート!CN$17-【入力】吸収量・排出量算定シート!$CF$17)),幹材積成長量!$O$7:$O$148,0),MATCH(【入力】吸収量・排出量算定シート!$G247,幹材積成長量!$O$7:$Q$7,0)),INDEX(幹材積成長量!$L$7:$N$148,MATCH((【入力】吸収量・排出量算定シート!$H247+(【入力】吸収量・排出量算定シート!CN$17-【入力】吸収量・排出量算定シート!$CF$17)),幹材積成長量!$L$7:$L$148,0),MATCH(【入力】吸収量・排出量算定シート!$G247,幹材積成長量!$L$7:$N$7,0)))),0)</f>
        <v>0</v>
      </c>
      <c r="CO247" s="2">
        <f>IFERROR(IF($F247="地位Ⅰ",INDEX(幹材積成長量!$I$7:$K$148,MATCH((【入力】吸収量・排出量算定シート!$H247+(【入力】吸収量・排出量算定シート!CO$17-【入力】吸収量・排出量算定シート!$CF$17)),幹材積成長量!$I$7:$I$148,0),MATCH(【入力】吸収量・排出量算定シート!$G247,幹材積成長量!$I$7:$K$7,0)),IF($F247="地位Ⅲ",INDEX(幹材積成長量!$O$7:$Q$148,MATCH((【入力】吸収量・排出量算定シート!$H247+(【入力】吸収量・排出量算定シート!CO$17-【入力】吸収量・排出量算定シート!$CF$17)),幹材積成長量!$O$7:$O$148,0),MATCH(【入力】吸収量・排出量算定シート!$G247,幹材積成長量!$O$7:$Q$7,0)),INDEX(幹材積成長量!$L$7:$N$148,MATCH((【入力】吸収量・排出量算定シート!$H247+(【入力】吸収量・排出量算定シート!CO$17-【入力】吸収量・排出量算定シート!$CF$17)),幹材積成長量!$L$7:$L$148,0),MATCH(【入力】吸収量・排出量算定シート!$G247,幹材積成長量!$L$7:$N$7,0)))),0)</f>
        <v>0</v>
      </c>
      <c r="CP247" s="2">
        <f>IFERROR(IF($F247="地位Ⅰ",INDEX(幹材積成長量!$I$7:$K$148,MATCH((【入力】吸収量・排出量算定シート!$H247+(【入力】吸収量・排出量算定シート!CP$17-【入力】吸収量・排出量算定シート!$CF$17)),幹材積成長量!$I$7:$I$148,0),MATCH(【入力】吸収量・排出量算定シート!$G247,幹材積成長量!$I$7:$K$7,0)),IF($F247="地位Ⅲ",INDEX(幹材積成長量!$O$7:$Q$148,MATCH((【入力】吸収量・排出量算定シート!$H247+(【入力】吸収量・排出量算定シート!CP$17-【入力】吸収量・排出量算定シート!$CF$17)),幹材積成長量!$O$7:$O$148,0),MATCH(【入力】吸収量・排出量算定シート!$G247,幹材積成長量!$O$7:$Q$7,0)),INDEX(幹材積成長量!$L$7:$N$148,MATCH((【入力】吸収量・排出量算定シート!$H247+(【入力】吸収量・排出量算定シート!CP$17-【入力】吸収量・排出量算定シート!$CF$17)),幹材積成長量!$L$7:$L$148,0),MATCH(【入力】吸収量・排出量算定シート!$G247,幹材積成長量!$L$7:$N$7,0)))),0)</f>
        <v>0</v>
      </c>
      <c r="CQ247" s="2">
        <f>IFERROR(IF($F247="地位Ⅰ",INDEX(幹材積成長量!$I$7:$K$148,MATCH((【入力】吸収量・排出量算定シート!$H247+(【入力】吸収量・排出量算定シート!CQ$17-【入力】吸収量・排出量算定シート!$CF$17)),幹材積成長量!$I$7:$I$148,0),MATCH(【入力】吸収量・排出量算定シート!$G247,幹材積成長量!$I$7:$K$7,0)),IF($F247="地位Ⅲ",INDEX(幹材積成長量!$O$7:$Q$148,MATCH((【入力】吸収量・排出量算定シート!$H247+(【入力】吸収量・排出量算定シート!CQ$17-【入力】吸収量・排出量算定シート!$CF$17)),幹材積成長量!$O$7:$O$148,0),MATCH(【入力】吸収量・排出量算定シート!$G247,幹材積成長量!$O$7:$Q$7,0)),INDEX(幹材積成長量!$L$7:$N$148,MATCH((【入力】吸収量・排出量算定シート!$H247+(【入力】吸収量・排出量算定シート!CQ$17-【入力】吸収量・排出量算定シート!$CF$17)),幹材積成長量!$L$7:$L$148,0),MATCH(【入力】吸収量・排出量算定シート!$G247,幹材積成長量!$L$7:$N$7,0)))),0)</f>
        <v>0</v>
      </c>
      <c r="CR247" s="2">
        <f>IFERROR(IF($F247="地位Ⅰ",INDEX(幹材積成長量!$I$7:$K$148,MATCH((【入力】吸収量・排出量算定シート!$H247+(【入力】吸収量・排出量算定シート!CR$17-【入力】吸収量・排出量算定シート!$CF$17)),幹材積成長量!$I$7:$I$148,0),MATCH(【入力】吸収量・排出量算定シート!$G247,幹材積成長量!$I$7:$K$7,0)),IF($F247="地位Ⅲ",INDEX(幹材積成長量!$O$7:$Q$148,MATCH((【入力】吸収量・排出量算定シート!$H247+(【入力】吸収量・排出量算定シート!CR$17-【入力】吸収量・排出量算定シート!$CF$17)),幹材積成長量!$O$7:$O$148,0),MATCH(【入力】吸収量・排出量算定シート!$G247,幹材積成長量!$O$7:$Q$7,0)),INDEX(幹材積成長量!$L$7:$N$148,MATCH((【入力】吸収量・排出量算定シート!$H247+(【入力】吸収量・排出量算定シート!CR$17-【入力】吸収量・排出量算定シート!$CF$17)),幹材積成長量!$L$7:$L$148,0),MATCH(【入力】吸収量・排出量算定シート!$G247,幹材積成長量!$L$7:$N$7,0)))),0)</f>
        <v>0</v>
      </c>
      <c r="CS247" s="2">
        <f>IFERROR(IF($F247="地位Ⅰ",INDEX(幹材積成長量!$I$7:$K$148,MATCH((【入力】吸収量・排出量算定シート!$H247+(【入力】吸収量・排出量算定シート!CS$17-【入力】吸収量・排出量算定シート!$CF$17)),幹材積成長量!$I$7:$I$148,0),MATCH(【入力】吸収量・排出量算定シート!$G247,幹材積成長量!$I$7:$K$7,0)),IF($F247="地位Ⅲ",INDEX(幹材積成長量!$O$7:$Q$148,MATCH((【入力】吸収量・排出量算定シート!$H247+(【入力】吸収量・排出量算定シート!CS$17-【入力】吸収量・排出量算定シート!$CF$17)),幹材積成長量!$O$7:$O$148,0),MATCH(【入力】吸収量・排出量算定シート!$G247,幹材積成長量!$O$7:$Q$7,0)),INDEX(幹材積成長量!$L$7:$N$148,MATCH((【入力】吸収量・排出量算定シート!$H247+(【入力】吸収量・排出量算定シート!CS$17-【入力】吸収量・排出量算定シート!$CF$17)),幹材積成長量!$L$7:$L$148,0),MATCH(【入力】吸収量・排出量算定シート!$G247,幹材積成長量!$L$7:$N$7,0)))),0)</f>
        <v>0</v>
      </c>
      <c r="CT247" s="2">
        <f>IFERROR(IF($F247="地位Ⅰ",INDEX(幹材積成長量!$I$7:$K$148,MATCH((【入力】吸収量・排出量算定シート!$H247+(【入力】吸収量・排出量算定シート!CT$17-【入力】吸収量・排出量算定シート!$CF$17)),幹材積成長量!$I$7:$I$148,0),MATCH(【入力】吸収量・排出量算定シート!$G247,幹材積成長量!$I$7:$K$7,0)),IF($F247="地位Ⅲ",INDEX(幹材積成長量!$O$7:$Q$148,MATCH((【入力】吸収量・排出量算定シート!$H247+(【入力】吸収量・排出量算定シート!CT$17-【入力】吸収量・排出量算定シート!$CF$17)),幹材積成長量!$O$7:$O$148,0),MATCH(【入力】吸収量・排出量算定シート!$G247,幹材積成長量!$O$7:$Q$7,0)),INDEX(幹材積成長量!$L$7:$N$148,MATCH((【入力】吸収量・排出量算定シート!$H247+(【入力】吸収量・排出量算定シート!CT$17-【入力】吸収量・排出量算定シート!$CF$17)),幹材積成長量!$L$7:$L$148,0),MATCH(【入力】吸収量・排出量算定シート!$G247,幹材積成長量!$L$7:$N$7,0)))),0)</f>
        <v>0</v>
      </c>
      <c r="CU247" s="2">
        <f>IFERROR(IF($F247="地位Ⅰ",INDEX(幹材積成長量!$I$7:$K$148,MATCH((【入力】吸収量・排出量算定シート!$H247+(【入力】吸収量・排出量算定シート!CU$17-【入力】吸収量・排出量算定シート!$CF$17)),幹材積成長量!$I$7:$I$148,0),MATCH(【入力】吸収量・排出量算定シート!$G247,幹材積成長量!$I$7:$K$7,0)),IF($F247="地位Ⅲ",INDEX(幹材積成長量!$O$7:$Q$148,MATCH((【入力】吸収量・排出量算定シート!$H247+(【入力】吸収量・排出量算定シート!CU$17-【入力】吸収量・排出量算定シート!$CF$17)),幹材積成長量!$O$7:$O$148,0),MATCH(【入力】吸収量・排出量算定シート!$G247,幹材積成長量!$O$7:$Q$7,0)),INDEX(幹材積成長量!$L$7:$N$148,MATCH((【入力】吸収量・排出量算定シート!$H247+(【入力】吸収量・排出量算定シート!CU$17-【入力】吸収量・排出量算定シート!$CF$17)),幹材積成長量!$L$7:$L$148,0),MATCH(【入力】吸収量・排出量算定シート!$G247,幹材積成長量!$L$7:$N$7,0)))),0)</f>
        <v>0</v>
      </c>
      <c r="CV247" s="2">
        <f>IFERROR(IF($F247="地位Ⅰ",INDEX(幹材積成長量!$I$7:$K$148,MATCH((【入力】吸収量・排出量算定シート!$H247+(【入力】吸収量・排出量算定シート!CV$17-【入力】吸収量・排出量算定シート!$CF$17)),幹材積成長量!$I$7:$I$148,0),MATCH(【入力】吸収量・排出量算定シート!$G247,幹材積成長量!$I$7:$K$7,0)),IF($F247="地位Ⅲ",INDEX(幹材積成長量!$O$7:$Q$148,MATCH((【入力】吸収量・排出量算定シート!$H247+(【入力】吸収量・排出量算定シート!CV$17-【入力】吸収量・排出量算定シート!$CF$17)),幹材積成長量!$O$7:$O$148,0),MATCH(【入力】吸収量・排出量算定シート!$G247,幹材積成長量!$O$7:$Q$7,0)),INDEX(幹材積成長量!$L$7:$N$148,MATCH((【入力】吸収量・排出量算定シート!$H247+(【入力】吸収量・排出量算定シート!CV$17-【入力】吸収量・排出量算定シート!$CF$17)),幹材積成長量!$L$7:$L$148,0),MATCH(【入力】吸収量・排出量算定シート!$G247,幹材積成長量!$L$7:$N$7,0)))),0)</f>
        <v>0</v>
      </c>
      <c r="CW247" s="2">
        <f t="shared" si="420"/>
        <v>0</v>
      </c>
      <c r="CX247" s="2">
        <f t="shared" si="421"/>
        <v>0</v>
      </c>
      <c r="CY247" s="2">
        <f t="shared" si="422"/>
        <v>0</v>
      </c>
      <c r="CZ247" s="2">
        <f t="shared" si="423"/>
        <v>0</v>
      </c>
      <c r="DA247" s="2">
        <f t="shared" si="424"/>
        <v>0</v>
      </c>
      <c r="DB247" s="2">
        <f t="shared" si="425"/>
        <v>0</v>
      </c>
      <c r="DC247" s="2">
        <f t="shared" si="426"/>
        <v>0</v>
      </c>
      <c r="DD247" s="2">
        <f t="shared" si="427"/>
        <v>0</v>
      </c>
      <c r="DE247" s="2">
        <f t="shared" si="428"/>
        <v>0</v>
      </c>
      <c r="DF247" s="2">
        <f t="shared" si="429"/>
        <v>0</v>
      </c>
      <c r="DG247" s="2">
        <f t="shared" si="430"/>
        <v>0</v>
      </c>
      <c r="DH247" s="2">
        <f t="shared" si="431"/>
        <v>0</v>
      </c>
      <c r="DI247" s="2">
        <f t="shared" si="432"/>
        <v>0</v>
      </c>
      <c r="DJ247" s="2">
        <f t="shared" si="433"/>
        <v>0</v>
      </c>
      <c r="DK247" s="2">
        <f t="shared" si="434"/>
        <v>0</v>
      </c>
      <c r="DL247" s="2">
        <f t="shared" si="435"/>
        <v>0</v>
      </c>
      <c r="DM247" s="2">
        <f t="shared" si="436"/>
        <v>0</v>
      </c>
      <c r="DN247" s="187">
        <f>IFERROR(IF($F247="地位Ⅰ",INDEX(幹材積成長量!$AE$7:$AG$14,8,MATCH(【入力】吸収量・排出量算定シート!$G247,幹材積成長量!$AE$7:$AG$7,0)),IF($F247="地位Ⅲ",INDEX(幹材積成長量!$AK$7:$AM$14,8,MATCH(【入力】吸収量・排出量算定シート!$G247,幹材積成長量!$AK$7:$AM$7,0)),INDEX(幹材積成長量!$AH$7:$AJ$14,8,MATCH(【入力】吸収量・排出量算定シート!$G247,幹材積成長量!$AH$7:$AJ$7,0)))),0)</f>
        <v>0</v>
      </c>
      <c r="DO247" s="187">
        <f>IFERROR(IF($F247="地位Ⅰ",INDEX(幹材積成長量!$AE$7:$AG$14,8,MATCH(【入力】吸収量・排出量算定シート!$G247,幹材積成長量!$AE$7:$AG$7,0)),IF($F247="地位Ⅲ",INDEX(幹材積成長量!$AK$7:$AM$14,8,MATCH(【入力】吸収量・排出量算定シート!$G247,幹材積成長量!$AK$7:$AM$7,0)),INDEX(幹材積成長量!$AH$7:$AJ$14,8,MATCH(【入力】吸収量・排出量算定シート!$G247,幹材積成長量!$AH$7:$AJ$7,0)))),0)</f>
        <v>0</v>
      </c>
      <c r="DP247" s="187">
        <f>IFERROR(IF($F247="地位Ⅰ",INDEX(幹材積成長量!$AE$7:$AG$14,8,MATCH(【入力】吸収量・排出量算定シート!$G247,幹材積成長量!$AE$7:$AG$7,0)),IF($F247="地位Ⅲ",INDEX(幹材積成長量!$AK$7:$AM$14,8,MATCH(【入力】吸収量・排出量算定シート!$G247,幹材積成長量!$AK$7:$AM$7,0)),INDEX(幹材積成長量!$AH$7:$AJ$14,8,MATCH(【入力】吸収量・排出量算定シート!$G247,幹材積成長量!$AH$7:$AJ$7,0)))),0)</f>
        <v>0</v>
      </c>
      <c r="DQ247" s="187">
        <f>IFERROR(IF($F247="地位Ⅰ",INDEX(幹材積成長量!$AE$7:$AG$14,8,MATCH(【入力】吸収量・排出量算定シート!$G247,幹材積成長量!$AE$7:$AG$7,0)),IF($F247="地位Ⅲ",INDEX(幹材積成長量!$AK$7:$AM$14,8,MATCH(【入力】吸収量・排出量算定シート!$G247,幹材積成長量!$AK$7:$AM$7,0)),INDEX(幹材積成長量!$AH$7:$AJ$14,8,MATCH(【入力】吸収量・排出量算定シート!$G247,幹材積成長量!$AH$7:$AJ$7,0)))),0)</f>
        <v>0</v>
      </c>
      <c r="DR247" s="187">
        <f>IFERROR(IF($F247="地位Ⅰ",INDEX(幹材積成長量!$AE$7:$AG$14,8,MATCH(【入力】吸収量・排出量算定シート!$G247,幹材積成長量!$AE$7:$AG$7,0)),IF($F247="地位Ⅲ",INDEX(幹材積成長量!$AK$7:$AM$14,8,MATCH(【入力】吸収量・排出量算定シート!$G247,幹材積成長量!$AK$7:$AM$7,0)),INDEX(幹材積成長量!$AH$7:$AJ$14,8,MATCH(【入力】吸収量・排出量算定シート!$G247,幹材積成長量!$AH$7:$AJ$7,0)))),0)</f>
        <v>0</v>
      </c>
      <c r="DS247" s="187">
        <f>IFERROR(IF($F247="地位Ⅰ",INDEX(幹材積成長量!$AE$7:$AG$14,8,MATCH(【入力】吸収量・排出量算定シート!$G247,幹材積成長量!$AE$7:$AG$7,0)),IF($F247="地位Ⅲ",INDEX(幹材積成長量!$AK$7:$AM$14,8,MATCH(【入力】吸収量・排出量算定シート!$G247,幹材積成長量!$AK$7:$AM$7,0)),INDEX(幹材積成長量!$AH$7:$AJ$14,8,MATCH(【入力】吸収量・排出量算定シート!$G247,幹材積成長量!$AH$7:$AJ$7,0)))),0)</f>
        <v>0</v>
      </c>
      <c r="DT247" s="187">
        <f>IFERROR(IF($F247="地位Ⅰ",INDEX(幹材積成長量!$AE$7:$AG$14,8,MATCH(【入力】吸収量・排出量算定シート!$G247,幹材積成長量!$AE$7:$AG$7,0)),IF($F247="地位Ⅲ",INDEX(幹材積成長量!$AK$7:$AM$14,8,MATCH(【入力】吸収量・排出量算定シート!$G247,幹材積成長量!$AK$7:$AM$7,0)),INDEX(幹材積成長量!$AH$7:$AJ$14,8,MATCH(【入力】吸収量・排出量算定シート!$G247,幹材積成長量!$AH$7:$AJ$7,0)))),0)</f>
        <v>0</v>
      </c>
      <c r="DU247" s="187">
        <f>IFERROR(IF($F247="地位Ⅰ",INDEX(幹材積成長量!$AE$7:$AG$14,8,MATCH(【入力】吸収量・排出量算定シート!$G247,幹材積成長量!$AE$7:$AG$7,0)),IF($F247="地位Ⅲ",INDEX(幹材積成長量!$AK$7:$AM$14,8,MATCH(【入力】吸収量・排出量算定シート!$G247,幹材積成長量!$AK$7:$AM$7,0)),INDEX(幹材積成長量!$AH$7:$AJ$14,8,MATCH(【入力】吸収量・排出量算定シート!$G247,幹材積成長量!$AH$7:$AJ$7,0)))),0)</f>
        <v>0</v>
      </c>
      <c r="DV247" s="187">
        <f>IFERROR(IF($F247="地位Ⅰ",INDEX(幹材積成長量!$AE$7:$AG$14,8,MATCH(【入力】吸収量・排出量算定シート!$G247,幹材積成長量!$AE$7:$AG$7,0)),IF($F247="地位Ⅲ",INDEX(幹材積成長量!$AK$7:$AM$14,8,MATCH(【入力】吸収量・排出量算定シート!$G247,幹材積成長量!$AK$7:$AM$7,0)),INDEX(幹材積成長量!$AH$7:$AJ$14,8,MATCH(【入力】吸収量・排出量算定シート!$G247,幹材積成長量!$AH$7:$AJ$7,0)))),0)</f>
        <v>0</v>
      </c>
      <c r="DW247" s="187">
        <f>IFERROR(IF($F247="地位Ⅰ",INDEX(幹材積成長量!$AE$7:$AG$14,8,MATCH(【入力】吸収量・排出量算定シート!$G247,幹材積成長量!$AE$7:$AG$7,0)),IF($F247="地位Ⅲ",INDEX(幹材積成長量!$AK$7:$AM$14,8,MATCH(【入力】吸収量・排出量算定シート!$G247,幹材積成長量!$AK$7:$AM$7,0)),INDEX(幹材積成長量!$AH$7:$AJ$14,8,MATCH(【入力】吸収量・排出量算定シート!$G247,幹材積成長量!$AH$7:$AJ$7,0)))),0)</f>
        <v>0</v>
      </c>
      <c r="DX247" s="187">
        <f>IFERROR(IF($F247="地位Ⅰ",INDEX(幹材積成長量!$AE$7:$AG$14,8,MATCH(【入力】吸収量・排出量算定シート!$G247,幹材積成長量!$AE$7:$AG$7,0)),IF($F247="地位Ⅲ",INDEX(幹材積成長量!$AK$7:$AM$14,8,MATCH(【入力】吸収量・排出量算定シート!$G247,幹材積成長量!$AK$7:$AM$7,0)),INDEX(幹材積成長量!$AH$7:$AJ$14,8,MATCH(【入力】吸収量・排出量算定シート!$G247,幹材積成長量!$AH$7:$AJ$7,0)))),0)</f>
        <v>0</v>
      </c>
      <c r="DY247" s="187">
        <f>IFERROR(IF($F247="地位Ⅰ",INDEX(幹材積成長量!$AE$7:$AG$14,8,MATCH(【入力】吸収量・排出量算定シート!$G247,幹材積成長量!$AE$7:$AG$7,0)),IF($F247="地位Ⅲ",INDEX(幹材積成長量!$AK$7:$AM$14,8,MATCH(【入力】吸収量・排出量算定シート!$G247,幹材積成長量!$AK$7:$AM$7,0)),INDEX(幹材積成長量!$AH$7:$AJ$14,8,MATCH(【入力】吸収量・排出量算定シート!$G247,幹材積成長量!$AH$7:$AJ$7,0)))),0)</f>
        <v>0</v>
      </c>
      <c r="DZ247" s="187">
        <f>IFERROR(IF($F247="地位Ⅰ",INDEX(幹材積成長量!$AE$7:$AG$14,8,MATCH(【入力】吸収量・排出量算定シート!$G247,幹材積成長量!$AE$7:$AG$7,0)),IF($F247="地位Ⅲ",INDEX(幹材積成長量!$AK$7:$AM$14,8,MATCH(【入力】吸収量・排出量算定シート!$G247,幹材積成長量!$AK$7:$AM$7,0)),INDEX(幹材積成長量!$AH$7:$AJ$14,8,MATCH(【入力】吸収量・排出量算定シート!$G247,幹材積成長量!$AH$7:$AJ$7,0)))),0)</f>
        <v>0</v>
      </c>
      <c r="EA247" s="187">
        <f>IFERROR(IF($F247="地位Ⅰ",INDEX(幹材積成長量!$AE$7:$AG$14,8,MATCH(【入力】吸収量・排出量算定シート!$G247,幹材積成長量!$AE$7:$AG$7,0)),IF($F247="地位Ⅲ",INDEX(幹材積成長量!$AK$7:$AM$14,8,MATCH(【入力】吸収量・排出量算定シート!$G247,幹材積成長量!$AK$7:$AM$7,0)),INDEX(幹材積成長量!$AH$7:$AJ$14,8,MATCH(【入力】吸収量・排出量算定シート!$G247,幹材積成長量!$AH$7:$AJ$7,0)))),0)</f>
        <v>0</v>
      </c>
      <c r="EB247" s="187">
        <f>IFERROR(IF($F247="地位Ⅰ",INDEX(幹材積成長量!$AE$7:$AG$14,8,MATCH(【入力】吸収量・排出量算定シート!$G247,幹材積成長量!$AE$7:$AG$7,0)),IF($F247="地位Ⅲ",INDEX(幹材積成長量!$AK$7:$AM$14,8,MATCH(【入力】吸収量・排出量算定シート!$G247,幹材積成長量!$AK$7:$AM$7,0)),INDEX(幹材積成長量!$AH$7:$AJ$14,8,MATCH(【入力】吸収量・排出量算定シート!$G247,幹材積成長量!$AH$7:$AJ$7,0)))),0)</f>
        <v>0</v>
      </c>
      <c r="EC247" s="187">
        <f>IFERROR(IF($F247="地位Ⅰ",INDEX(幹材積成長量!$AE$7:$AG$14,8,MATCH(【入力】吸収量・排出量算定シート!$G247,幹材積成長量!$AE$7:$AG$7,0)),IF($F247="地位Ⅲ",INDEX(幹材積成長量!$AK$7:$AM$14,8,MATCH(【入力】吸収量・排出量算定シート!$G247,幹材積成長量!$AK$7:$AM$7,0)),INDEX(幹材積成長量!$AH$7:$AJ$14,8,MATCH(【入力】吸収量・排出量算定シート!$G247,幹材積成長量!$AH$7:$AJ$7,0)))),0)</f>
        <v>0</v>
      </c>
      <c r="ED247" s="186">
        <f t="shared" si="437"/>
        <v>0</v>
      </c>
      <c r="EE247" s="186">
        <f t="shared" si="438"/>
        <v>0</v>
      </c>
      <c r="EF247" s="186">
        <f t="shared" si="439"/>
        <v>0</v>
      </c>
      <c r="EG247" s="186">
        <f t="shared" si="440"/>
        <v>0</v>
      </c>
      <c r="EH247" s="186">
        <f t="shared" si="441"/>
        <v>0</v>
      </c>
      <c r="EI247" s="186">
        <f t="shared" si="442"/>
        <v>0</v>
      </c>
      <c r="EJ247" s="186">
        <f t="shared" si="443"/>
        <v>0</v>
      </c>
      <c r="EK247" s="186">
        <f t="shared" si="444"/>
        <v>0</v>
      </c>
      <c r="EL247" s="186">
        <f t="shared" si="445"/>
        <v>0</v>
      </c>
      <c r="EM247" s="186">
        <f t="shared" si="446"/>
        <v>0</v>
      </c>
      <c r="EN247" s="186">
        <f t="shared" si="447"/>
        <v>0</v>
      </c>
      <c r="EO247" s="186">
        <f t="shared" si="448"/>
        <v>0</v>
      </c>
      <c r="EP247" s="186">
        <f t="shared" si="449"/>
        <v>0</v>
      </c>
      <c r="EQ247" s="186">
        <f t="shared" si="450"/>
        <v>0</v>
      </c>
      <c r="ER247" s="186">
        <f t="shared" si="451"/>
        <v>0</v>
      </c>
      <c r="ES247" s="186">
        <f t="shared" si="452"/>
        <v>0</v>
      </c>
      <c r="ET247" s="186">
        <f t="shared" si="453"/>
        <v>0</v>
      </c>
    </row>
    <row r="248" spans="2:150" x14ac:dyDescent="0.3">
      <c r="B248" s="3"/>
      <c r="C248" s="3"/>
      <c r="D248" s="3"/>
      <c r="E248" s="3"/>
      <c r="G248" s="217"/>
      <c r="J248" s="3"/>
      <c r="M248" s="187">
        <f>IFERROR(IF($F248="地位Ⅰ",INDEX(幹材積成長量!$S$7:$U$148,MATCH(【入力】吸収量・排出量算定シート!$H248+(M$17-$M$17),幹材積成長量!$S$7:$S$148,0),MATCH($G248,幹材積成長量!$S$7:$U$7,0)),IF($F248="地位Ⅲ",INDEX(幹材積成長量!$Y$7:$AA$148,MATCH(【入力】吸収量・排出量算定シート!$H248+(M$17-$M$17),幹材積成長量!$Y$7:$Y$148,0),MATCH($G248,幹材積成長量!$Y$7:$AA$7,0)),INDEX(幹材積成長量!$V$7:$X$148,MATCH(【入力】吸収量・排出量算定シート!$H248+(M$17-$M$17),幹材積成長量!$V$7:$V$148,0),MATCH($G248,幹材積成長量!$V$7:$X$7,0)))),0)</f>
        <v>0</v>
      </c>
      <c r="N248" s="187">
        <f>IFERROR(IF($F248="地位Ⅰ",INDEX(幹材積成長量!$S$7:$U$148,MATCH(【入力】吸収量・排出量算定シート!$H248+(N$17-$M$17),幹材積成長量!$S$7:$S$148,0),MATCH($G248,幹材積成長量!$S$7:$U$7,0)),IF($F248="地位Ⅲ",INDEX(幹材積成長量!$Y$7:$AA$148,MATCH(【入力】吸収量・排出量算定シート!$H248+(N$17-$M$17),幹材積成長量!$Y$7:$Y$148,0),MATCH($G248,幹材積成長量!$Y$7:$AA$7,0)),INDEX(幹材積成長量!$V$7:$X$148,MATCH(【入力】吸収量・排出量算定シート!$H248+(N$17-$M$17),幹材積成長量!$V$7:$V$148,0),MATCH($G248,幹材積成長量!$V$7:$X$7,0)))),0)</f>
        <v>0</v>
      </c>
      <c r="O248" s="187">
        <f>IFERROR(IF($F248="地位Ⅰ",INDEX(幹材積成長量!$S$7:$U$148,MATCH(【入力】吸収量・排出量算定シート!$H248+(O$17-$M$17),幹材積成長量!$S$7:$S$148,0),MATCH($G248,幹材積成長量!$S$7:$U$7,0)),IF($F248="地位Ⅲ",INDEX(幹材積成長量!$Y$7:$AA$148,MATCH(【入力】吸収量・排出量算定シート!$H248+(O$17-$M$17),幹材積成長量!$Y$7:$Y$148,0),MATCH($G248,幹材積成長量!$Y$7:$AA$7,0)),INDEX(幹材積成長量!$V$7:$X$148,MATCH(【入力】吸収量・排出量算定シート!$H248+(O$17-$M$17),幹材積成長量!$V$7:$V$148,0),MATCH($G248,幹材積成長量!$V$7:$X$7,0)))),0)</f>
        <v>0</v>
      </c>
      <c r="P248" s="187">
        <f>IFERROR(IF($F248="地位Ⅰ",INDEX(幹材積成長量!$S$7:$U$148,MATCH(【入力】吸収量・排出量算定シート!$H248+(P$17-$M$17),幹材積成長量!$S$7:$S$148,0),MATCH($G248,幹材積成長量!$S$7:$U$7,0)),IF($F248="地位Ⅲ",INDEX(幹材積成長量!$Y$7:$AA$148,MATCH(【入力】吸収量・排出量算定シート!$H248+(P$17-$M$17),幹材積成長量!$Y$7:$Y$148,0),MATCH($G248,幹材積成長量!$Y$7:$AA$7,0)),INDEX(幹材積成長量!$V$7:$X$148,MATCH(【入力】吸収量・排出量算定シート!$H248+(P$17-$M$17),幹材積成長量!$V$7:$V$148,0),MATCH($G248,幹材積成長量!$V$7:$X$7,0)))),0)</f>
        <v>0</v>
      </c>
      <c r="Q248" s="187">
        <f>IFERROR(IF($F248="地位Ⅰ",INDEX(幹材積成長量!$S$7:$U$148,MATCH(【入力】吸収量・排出量算定シート!$H248+(Q$17-$M$17),幹材積成長量!$S$7:$S$148,0),MATCH($G248,幹材積成長量!$S$7:$U$7,0)),IF($F248="地位Ⅲ",INDEX(幹材積成長量!$Y$7:$AA$148,MATCH(【入力】吸収量・排出量算定シート!$H248+(Q$17-$M$17),幹材積成長量!$Y$7:$Y$148,0),MATCH($G248,幹材積成長量!$Y$7:$AA$7,0)),INDEX(幹材積成長量!$V$7:$X$148,MATCH(【入力】吸収量・排出量算定シート!$H248+(Q$17-$M$17),幹材積成長量!$V$7:$V$148,0),MATCH($G248,幹材積成長量!$V$7:$X$7,0)))),0)</f>
        <v>0</v>
      </c>
      <c r="R248" s="187">
        <f>IFERROR(IF($F248="地位Ⅰ",INDEX(幹材積成長量!$S$7:$U$148,MATCH(【入力】吸収量・排出量算定シート!$H248+(R$17-$M$17),幹材積成長量!$S$7:$S$148,0),MATCH($G248,幹材積成長量!$S$7:$U$7,0)),IF($F248="地位Ⅲ",INDEX(幹材積成長量!$Y$7:$AA$148,MATCH(【入力】吸収量・排出量算定シート!$H248+(R$17-$M$17),幹材積成長量!$Y$7:$Y$148,0),MATCH($G248,幹材積成長量!$Y$7:$AA$7,0)),INDEX(幹材積成長量!$V$7:$X$148,MATCH(【入力】吸収量・排出量算定シート!$H248+(R$17-$M$17),幹材積成長量!$V$7:$V$148,0),MATCH($G248,幹材積成長量!$V$7:$X$7,0)))),0)</f>
        <v>0</v>
      </c>
      <c r="S248" s="187">
        <f>IFERROR(IF($F248="地位Ⅰ",INDEX(幹材積成長量!$S$7:$U$148,MATCH(【入力】吸収量・排出量算定シート!$H248+(S$17-$M$17),幹材積成長量!$S$7:$S$148,0),MATCH($G248,幹材積成長量!$S$7:$U$7,0)),IF($F248="地位Ⅲ",INDEX(幹材積成長量!$Y$7:$AA$148,MATCH(【入力】吸収量・排出量算定シート!$H248+(S$17-$M$17),幹材積成長量!$Y$7:$Y$148,0),MATCH($G248,幹材積成長量!$Y$7:$AA$7,0)),INDEX(幹材積成長量!$V$7:$X$148,MATCH(【入力】吸収量・排出量算定シート!$H248+(S$17-$M$17),幹材積成長量!$V$7:$V$148,0),MATCH($G248,幹材積成長量!$V$7:$X$7,0)))),0)</f>
        <v>0</v>
      </c>
      <c r="T248" s="187">
        <f>IFERROR(IF($F248="地位Ⅰ",INDEX(幹材積成長量!$S$7:$U$148,MATCH(【入力】吸収量・排出量算定シート!$H248+(T$17-$M$17),幹材積成長量!$S$7:$S$148,0),MATCH($G248,幹材積成長量!$S$7:$U$7,0)),IF($F248="地位Ⅲ",INDEX(幹材積成長量!$Y$7:$AA$148,MATCH(【入力】吸収量・排出量算定シート!$H248+(T$17-$M$17),幹材積成長量!$Y$7:$Y$148,0),MATCH($G248,幹材積成長量!$Y$7:$AA$7,0)),INDEX(幹材積成長量!$V$7:$X$148,MATCH(【入力】吸収量・排出量算定シート!$H248+(T$17-$M$17),幹材積成長量!$V$7:$V$148,0),MATCH($G248,幹材積成長量!$V$7:$X$7,0)))),0)</f>
        <v>0</v>
      </c>
      <c r="U248" s="187">
        <f>IFERROR(IF($F248="地位Ⅰ",INDEX(幹材積成長量!$S$7:$U$148,MATCH(【入力】吸収量・排出量算定シート!$H248+(U$17-$M$17),幹材積成長量!$S$7:$S$148,0),MATCH($G248,幹材積成長量!$S$7:$U$7,0)),IF($F248="地位Ⅲ",INDEX(幹材積成長量!$Y$7:$AA$148,MATCH(【入力】吸収量・排出量算定シート!$H248+(U$17-$M$17),幹材積成長量!$Y$7:$Y$148,0),MATCH($G248,幹材積成長量!$Y$7:$AA$7,0)),INDEX(幹材積成長量!$V$7:$X$148,MATCH(【入力】吸収量・排出量算定シート!$H248+(U$17-$M$17),幹材積成長量!$V$7:$V$148,0),MATCH($G248,幹材積成長量!$V$7:$X$7,0)))),0)</f>
        <v>0</v>
      </c>
      <c r="V248" s="187">
        <f>IFERROR(IF($F248="地位Ⅰ",INDEX(幹材積成長量!$S$7:$U$148,MATCH(【入力】吸収量・排出量算定シート!$H248+(V$17-$M$17),幹材積成長量!$S$7:$S$148,0),MATCH($G248,幹材積成長量!$S$7:$U$7,0)),IF($F248="地位Ⅲ",INDEX(幹材積成長量!$Y$7:$AA$148,MATCH(【入力】吸収量・排出量算定シート!$H248+(V$17-$M$17),幹材積成長量!$Y$7:$Y$148,0),MATCH($G248,幹材積成長量!$Y$7:$AA$7,0)),INDEX(幹材積成長量!$V$7:$X$148,MATCH(【入力】吸収量・排出量算定シート!$H248+(V$17-$M$17),幹材積成長量!$V$7:$V$148,0),MATCH($G248,幹材積成長量!$V$7:$X$7,0)))),0)</f>
        <v>0</v>
      </c>
      <c r="W248" s="187">
        <f>IFERROR(IF($F248="地位Ⅰ",INDEX(幹材積成長量!$S$7:$U$148,MATCH(【入力】吸収量・排出量算定シート!$H248+(W$17-$M$17),幹材積成長量!$S$7:$S$148,0),MATCH($G248,幹材積成長量!$S$7:$U$7,0)),IF($F248="地位Ⅲ",INDEX(幹材積成長量!$Y$7:$AA$148,MATCH(【入力】吸収量・排出量算定シート!$H248+(W$17-$M$17),幹材積成長量!$Y$7:$Y$148,0),MATCH($G248,幹材積成長量!$Y$7:$AA$7,0)),INDEX(幹材積成長量!$V$7:$X$148,MATCH(【入力】吸収量・排出量算定シート!$H248+(W$17-$M$17),幹材積成長量!$V$7:$V$148,0),MATCH($G248,幹材積成長量!$V$7:$X$7,0)))),0)</f>
        <v>0</v>
      </c>
      <c r="X248" s="187">
        <f>IFERROR(IF($F248="地位Ⅰ",INDEX(幹材積成長量!$S$7:$U$148,MATCH(【入力】吸収量・排出量算定シート!$H248+(X$17-$M$17),幹材積成長量!$S$7:$S$148,0),MATCH($G248,幹材積成長量!$S$7:$U$7,0)),IF($F248="地位Ⅲ",INDEX(幹材積成長量!$Y$7:$AA$148,MATCH(【入力】吸収量・排出量算定シート!$H248+(X$17-$M$17),幹材積成長量!$Y$7:$Y$148,0),MATCH($G248,幹材積成長量!$Y$7:$AA$7,0)),INDEX(幹材積成長量!$V$7:$X$148,MATCH(【入力】吸収量・排出量算定シート!$H248+(X$17-$M$17),幹材積成長量!$V$7:$V$148,0),MATCH($G248,幹材積成長量!$V$7:$X$7,0)))),0)</f>
        <v>0</v>
      </c>
      <c r="Y248" s="187">
        <f>IFERROR(IF($F248="地位Ⅰ",INDEX(幹材積成長量!$S$7:$U$148,MATCH(【入力】吸収量・排出量算定シート!$H248+(Y$17-$M$17),幹材積成長量!$S$7:$S$148,0),MATCH($G248,幹材積成長量!$S$7:$U$7,0)),IF($F248="地位Ⅲ",INDEX(幹材積成長量!$Y$7:$AA$148,MATCH(【入力】吸収量・排出量算定シート!$H248+(Y$17-$M$17),幹材積成長量!$Y$7:$Y$148,0),MATCH($G248,幹材積成長量!$Y$7:$AA$7,0)),INDEX(幹材積成長量!$V$7:$X$148,MATCH(【入力】吸収量・排出量算定シート!$H248+(Y$17-$M$17),幹材積成長量!$V$7:$V$148,0),MATCH($G248,幹材積成長量!$V$7:$X$7,0)))),0)</f>
        <v>0</v>
      </c>
      <c r="Z248" s="187">
        <f>IFERROR(IF($F248="地位Ⅰ",INDEX(幹材積成長量!$S$7:$U$148,MATCH(【入力】吸収量・排出量算定シート!$H248+(Z$17-$M$17),幹材積成長量!$S$7:$S$148,0),MATCH($G248,幹材積成長量!$S$7:$U$7,0)),IF($F248="地位Ⅲ",INDEX(幹材積成長量!$Y$7:$AA$148,MATCH(【入力】吸収量・排出量算定シート!$H248+(Z$17-$M$17),幹材積成長量!$Y$7:$Y$148,0),MATCH($G248,幹材積成長量!$Y$7:$AA$7,0)),INDEX(幹材積成長量!$V$7:$X$148,MATCH(【入力】吸収量・排出量算定シート!$H248+(Z$17-$M$17),幹材積成長量!$V$7:$V$148,0),MATCH($G248,幹材積成長量!$V$7:$X$7,0)))),0)</f>
        <v>0</v>
      </c>
      <c r="AA248" s="187">
        <f>IFERROR(IF($F248="地位Ⅰ",INDEX(幹材積成長量!$S$7:$U$148,MATCH(【入力】吸収量・排出量算定シート!$H248+(AA$17-$M$17),幹材積成長量!$S$7:$S$148,0),MATCH($G248,幹材積成長量!$S$7:$U$7,0)),IF($F248="地位Ⅲ",INDEX(幹材積成長量!$Y$7:$AA$148,MATCH(【入力】吸収量・排出量算定シート!$H248+(AA$17-$M$17),幹材積成長量!$Y$7:$Y$148,0),MATCH($G248,幹材積成長量!$Y$7:$AA$7,0)),INDEX(幹材積成長量!$V$7:$X$148,MATCH(【入力】吸収量・排出量算定シート!$H248+(AA$17-$M$17),幹材積成長量!$V$7:$V$148,0),MATCH($G248,幹材積成長量!$V$7:$X$7,0)))),0)</f>
        <v>0</v>
      </c>
      <c r="AB248" s="187">
        <f>IFERROR(IF($F248="地位Ⅰ",INDEX(幹材積成長量!$S$7:$U$148,MATCH(【入力】吸収量・排出量算定シート!$H248+(AB$17-$M$17),幹材積成長量!$S$7:$S$148,0),MATCH($G248,幹材積成長量!$S$7:$U$7,0)),IF($F248="地位Ⅲ",INDEX(幹材積成長量!$Y$7:$AA$148,MATCH(【入力】吸収量・排出量算定シート!$H248+(AB$17-$M$17),幹材積成長量!$Y$7:$Y$148,0),MATCH($G248,幹材積成長量!$Y$7:$AA$7,0)),INDEX(幹材積成長量!$V$7:$X$148,MATCH(【入力】吸収量・排出量算定シート!$H248+(AB$17-$M$17),幹材積成長量!$V$7:$V$148,0),MATCH($G248,幹材積成長量!$V$7:$X$7,0)))),0)</f>
        <v>0</v>
      </c>
      <c r="AC248" s="187">
        <f>IFERROR(IF($F248="地位Ⅰ",INDEX(幹材積成長量!$S$7:$U$148,MATCH(【入力】吸収量・排出量算定シート!$H248+(AC$17-$M$17),幹材積成長量!$S$7:$S$148,0),MATCH($G248,幹材積成長量!$S$7:$U$7,0)),IF($F248="地位Ⅲ",INDEX(幹材積成長量!$Y$7:$AA$148,MATCH(【入力】吸収量・排出量算定シート!$H248+(AC$17-$M$17),幹材積成長量!$Y$7:$Y$148,0),MATCH($G248,幹材積成長量!$Y$7:$AA$7,0)),INDEX(幹材積成長量!$V$7:$X$148,MATCH(【入力】吸収量・排出量算定シート!$H248+(AC$17-$M$17),幹材積成長量!$V$7:$V$148,0),MATCH($G248,幹材積成長量!$V$7:$X$7,0)))),0)</f>
        <v>0</v>
      </c>
      <c r="AD248" s="2">
        <f>IFERROR(INDEX('BEF（拡大係数）'!$A$4:$AO$154,MATCH(【入力】吸収量・排出量算定シート!$H248,'BEF（拡大係数）'!$A$4:$A$154,0),MATCH($G248,'BEF（拡大係数）'!$A$4:$AO$4,0)),0)</f>
        <v>0</v>
      </c>
      <c r="AE248" s="2">
        <f>IFERROR(INDEX('BEF（拡大係数）'!$A$4:$AO$154,MATCH(【入力】吸収量・排出量算定シート!$H248,'BEF（拡大係数）'!$A$4:$A$154,0),MATCH($G248,'BEF（拡大係数）'!$A$4:$AO$4,0)),0)</f>
        <v>0</v>
      </c>
      <c r="AF248" s="2">
        <f>IFERROR(INDEX('BEF（拡大係数）'!$A$4:$AO$154,MATCH(【入力】吸収量・排出量算定シート!$H248,'BEF（拡大係数）'!$A$4:$A$154,0),MATCH($G248,'BEF（拡大係数）'!$A$4:$AO$4,0)),0)</f>
        <v>0</v>
      </c>
      <c r="AG248" s="2">
        <f>IFERROR(INDEX('BEF（拡大係数）'!$A$4:$AO$154,MATCH(【入力】吸収量・排出量算定シート!$H248,'BEF（拡大係数）'!$A$4:$A$154,0),MATCH($G248,'BEF（拡大係数）'!$A$4:$AO$4,0)),0)</f>
        <v>0</v>
      </c>
      <c r="AH248" s="2">
        <f>IFERROR(INDEX('BEF（拡大係数）'!$A$4:$AO$154,MATCH(【入力】吸収量・排出量算定シート!$H248,'BEF（拡大係数）'!$A$4:$A$154,0),MATCH($G248,'BEF（拡大係数）'!$A$4:$AO$4,0)),0)</f>
        <v>0</v>
      </c>
      <c r="AI248" s="2">
        <f>IFERROR(INDEX('BEF（拡大係数）'!$A$4:$AO$154,MATCH(【入力】吸収量・排出量算定シート!$H248,'BEF（拡大係数）'!$A$4:$A$154,0),MATCH($G248,'BEF（拡大係数）'!$A$4:$AO$4,0)),0)</f>
        <v>0</v>
      </c>
      <c r="AJ248" s="2">
        <f>IFERROR(INDEX('BEF（拡大係数）'!$A$4:$AO$154,MATCH(【入力】吸収量・排出量算定シート!$H248,'BEF（拡大係数）'!$A$4:$A$154,0),MATCH($G248,'BEF（拡大係数）'!$A$4:$AO$4,0)),0)</f>
        <v>0</v>
      </c>
      <c r="AK248" s="2">
        <f>IFERROR(INDEX('BEF（拡大係数）'!$A$4:$AO$154,MATCH(【入力】吸収量・排出量算定シート!$H248,'BEF（拡大係数）'!$A$4:$A$154,0),MATCH($G248,'BEF（拡大係数）'!$A$4:$AO$4,0)),0)</f>
        <v>0</v>
      </c>
      <c r="AL248" s="2">
        <f>IFERROR(INDEX('BEF（拡大係数）'!$A$4:$AO$154,MATCH(【入力】吸収量・排出量算定シート!$H248,'BEF（拡大係数）'!$A$4:$A$154,0),MATCH($G248,'BEF（拡大係数）'!$A$4:$AO$4,0)),0)</f>
        <v>0</v>
      </c>
      <c r="AM248" s="2">
        <f>IFERROR(INDEX('BEF（拡大係数）'!$A$4:$AO$154,MATCH(【入力】吸収量・排出量算定シート!$H248,'BEF（拡大係数）'!$A$4:$A$154,0),MATCH($G248,'BEF（拡大係数）'!$A$4:$AO$4,0)),0)</f>
        <v>0</v>
      </c>
      <c r="AN248" s="2">
        <f>IFERROR(INDEX('BEF（拡大係数）'!$A$4:$AO$154,MATCH(【入力】吸収量・排出量算定シート!$H248,'BEF（拡大係数）'!$A$4:$A$154,0),MATCH($G248,'BEF（拡大係数）'!$A$4:$AO$4,0)),0)</f>
        <v>0</v>
      </c>
      <c r="AO248" s="2">
        <f>IFERROR(INDEX('BEF（拡大係数）'!$A$4:$AO$154,MATCH(【入力】吸収量・排出量算定シート!$H248,'BEF（拡大係数）'!$A$4:$A$154,0),MATCH($G248,'BEF（拡大係数）'!$A$4:$AO$4,0)),0)</f>
        <v>0</v>
      </c>
      <c r="AP248" s="2">
        <f>IFERROR(INDEX('BEF（拡大係数）'!$A$4:$AO$154,MATCH(【入力】吸収量・排出量算定シート!$H248,'BEF（拡大係数）'!$A$4:$A$154,0),MATCH($G248,'BEF（拡大係数）'!$A$4:$AO$4,0)),0)</f>
        <v>0</v>
      </c>
      <c r="AQ248" s="2">
        <f>IFERROR(INDEX('BEF（拡大係数）'!$A$4:$AO$154,MATCH(【入力】吸収量・排出量算定シート!$H248,'BEF（拡大係数）'!$A$4:$A$154,0),MATCH($G248,'BEF（拡大係数）'!$A$4:$AO$4,0)),0)</f>
        <v>0</v>
      </c>
      <c r="AR248" s="2">
        <f>IFERROR(INDEX('BEF（拡大係数）'!$A$4:$AO$154,MATCH(【入力】吸収量・排出量算定シート!$H248,'BEF（拡大係数）'!$A$4:$A$154,0),MATCH($G248,'BEF（拡大係数）'!$A$4:$AO$4,0)),0)</f>
        <v>0</v>
      </c>
      <c r="AS248" s="2">
        <f>IFERROR(INDEX('BEF（拡大係数）'!$A$4:$AO$154,MATCH(【入力】吸収量・排出量算定シート!$H248,'BEF（拡大係数）'!$A$4:$A$154,0),MATCH($G248,'BEF（拡大係数）'!$A$4:$AO$4,0)),0)</f>
        <v>0</v>
      </c>
      <c r="AT248" s="2">
        <f>IFERROR(INDEX('BEF（拡大係数）'!$A$4:$AO$154,MATCH(【入力】吸収量・排出量算定シート!$H248,'BEF（拡大係数）'!$A$4:$A$154,0),MATCH($G248,'BEF（拡大係数）'!$A$4:$AO$4,0)),0)</f>
        <v>0</v>
      </c>
      <c r="AU248" s="2">
        <f>IFERROR(VLOOKUP($G248,パラメータ_オリジナル!$B$6:$G$45,4,FALSE),0)</f>
        <v>0</v>
      </c>
      <c r="AV248" s="2">
        <f>IFERROR(VLOOKUP($G248,パラメータ_オリジナル!$B$6:$G$45,5,FALSE),0)</f>
        <v>0</v>
      </c>
      <c r="AW248" s="2">
        <f>IFERROR(VLOOKUP($G248,パラメータ_オリジナル!$B$6:$G$45,6,FALSE),0)</f>
        <v>0</v>
      </c>
      <c r="AX248" s="125">
        <f t="shared" si="386"/>
        <v>0</v>
      </c>
      <c r="AY248" s="125">
        <f t="shared" si="387"/>
        <v>0</v>
      </c>
      <c r="AZ248" s="125">
        <f t="shared" si="388"/>
        <v>0</v>
      </c>
      <c r="BA248" s="125">
        <f t="shared" si="389"/>
        <v>0</v>
      </c>
      <c r="BB248" s="125">
        <f t="shared" si="390"/>
        <v>0</v>
      </c>
      <c r="BC248" s="125">
        <f t="shared" si="391"/>
        <v>0</v>
      </c>
      <c r="BD248" s="125">
        <f t="shared" si="392"/>
        <v>0</v>
      </c>
      <c r="BE248" s="125">
        <f t="shared" si="393"/>
        <v>0</v>
      </c>
      <c r="BF248" s="125">
        <f t="shared" si="394"/>
        <v>0</v>
      </c>
      <c r="BG248" s="125">
        <f t="shared" si="395"/>
        <v>0</v>
      </c>
      <c r="BH248" s="125">
        <f t="shared" si="396"/>
        <v>0</v>
      </c>
      <c r="BI248" s="125">
        <f t="shared" si="397"/>
        <v>0</v>
      </c>
      <c r="BJ248" s="125">
        <f t="shared" si="398"/>
        <v>0</v>
      </c>
      <c r="BK248" s="125">
        <f t="shared" si="399"/>
        <v>0</v>
      </c>
      <c r="BL248" s="125">
        <f t="shared" si="400"/>
        <v>0</v>
      </c>
      <c r="BM248" s="125">
        <f t="shared" si="401"/>
        <v>0</v>
      </c>
      <c r="BN248" s="125">
        <f t="shared" si="402"/>
        <v>0</v>
      </c>
      <c r="BO248" s="125">
        <f t="shared" si="403"/>
        <v>0</v>
      </c>
      <c r="BP248" s="125">
        <f t="shared" si="404"/>
        <v>0</v>
      </c>
      <c r="BQ248" s="125">
        <f t="shared" si="405"/>
        <v>0</v>
      </c>
      <c r="BR248" s="125">
        <f t="shared" si="406"/>
        <v>0</v>
      </c>
      <c r="BS248" s="125">
        <f t="shared" si="407"/>
        <v>0</v>
      </c>
      <c r="BT248" s="125">
        <f t="shared" si="408"/>
        <v>0</v>
      </c>
      <c r="BU248" s="125">
        <f t="shared" si="409"/>
        <v>0</v>
      </c>
      <c r="BV248" s="125">
        <f t="shared" si="410"/>
        <v>0</v>
      </c>
      <c r="BW248" s="125">
        <f t="shared" si="411"/>
        <v>0</v>
      </c>
      <c r="BX248" s="125">
        <f t="shared" si="412"/>
        <v>0</v>
      </c>
      <c r="BY248" s="125">
        <f t="shared" si="413"/>
        <v>0</v>
      </c>
      <c r="BZ248" s="125">
        <f t="shared" si="414"/>
        <v>0</v>
      </c>
      <c r="CA248" s="125">
        <f t="shared" si="415"/>
        <v>0</v>
      </c>
      <c r="CB248" s="125">
        <f t="shared" si="416"/>
        <v>0</v>
      </c>
      <c r="CC248" s="125">
        <f t="shared" si="417"/>
        <v>0</v>
      </c>
      <c r="CD248" s="125">
        <f t="shared" si="418"/>
        <v>0</v>
      </c>
      <c r="CE248" s="125">
        <f t="shared" si="419"/>
        <v>0</v>
      </c>
      <c r="CF248" s="2">
        <f>IFERROR(IF($F248="地位Ⅰ",INDEX(幹材積成長量!$I$7:$K$148,MATCH((【入力】吸収量・排出量算定シート!$H248+(【入力】吸収量・排出量算定シート!CF$17-【入力】吸収量・排出量算定シート!$CF$17)),幹材積成長量!$I$7:$I$148,0),MATCH(【入力】吸収量・排出量算定シート!$G248,幹材積成長量!$I$7:$K$7,0)),IF($F248="地位Ⅲ",INDEX(幹材積成長量!$O$7:$Q$148,MATCH((【入力】吸収量・排出量算定シート!$H248+(【入力】吸収量・排出量算定シート!CF$17-【入力】吸収量・排出量算定シート!$CF$17)),幹材積成長量!$O$7:$O$148,0),MATCH(【入力】吸収量・排出量算定シート!$G248,幹材積成長量!$O$7:$Q$7,0)),INDEX(幹材積成長量!$L$7:$N$148,MATCH((【入力】吸収量・排出量算定シート!$H248+(【入力】吸収量・排出量算定シート!CF$17-【入力】吸収量・排出量算定シート!$CF$17)),幹材積成長量!$L$7:$L$148,0),MATCH(【入力】吸収量・排出量算定シート!$G248,幹材積成長量!$L$7:$N$7,0)))),0)</f>
        <v>0</v>
      </c>
      <c r="CG248" s="2">
        <f>IFERROR(IF($F248="地位Ⅰ",INDEX(幹材積成長量!$I$7:$K$148,MATCH((【入力】吸収量・排出量算定シート!$H248+(【入力】吸収量・排出量算定シート!CG$17-【入力】吸収量・排出量算定シート!$CF$17)),幹材積成長量!$I$7:$I$148,0),MATCH(【入力】吸収量・排出量算定シート!$G248,幹材積成長量!$I$7:$K$7,0)),IF($F248="地位Ⅲ",INDEX(幹材積成長量!$O$7:$Q$148,MATCH((【入力】吸収量・排出量算定シート!$H248+(【入力】吸収量・排出量算定シート!CG$17-【入力】吸収量・排出量算定シート!$CF$17)),幹材積成長量!$O$7:$O$148,0),MATCH(【入力】吸収量・排出量算定シート!$G248,幹材積成長量!$O$7:$Q$7,0)),INDEX(幹材積成長量!$L$7:$N$148,MATCH((【入力】吸収量・排出量算定シート!$H248+(【入力】吸収量・排出量算定シート!CG$17-【入力】吸収量・排出量算定シート!$CF$17)),幹材積成長量!$L$7:$L$148,0),MATCH(【入力】吸収量・排出量算定シート!$G248,幹材積成長量!$L$7:$N$7,0)))),0)</f>
        <v>0</v>
      </c>
      <c r="CH248" s="2">
        <f>IFERROR(IF($F248="地位Ⅰ",INDEX(幹材積成長量!$I$7:$K$148,MATCH((【入力】吸収量・排出量算定シート!$H248+(【入力】吸収量・排出量算定シート!CH$17-【入力】吸収量・排出量算定シート!$CF$17)),幹材積成長量!$I$7:$I$148,0),MATCH(【入力】吸収量・排出量算定シート!$G248,幹材積成長量!$I$7:$K$7,0)),IF($F248="地位Ⅲ",INDEX(幹材積成長量!$O$7:$Q$148,MATCH((【入力】吸収量・排出量算定シート!$H248+(【入力】吸収量・排出量算定シート!CH$17-【入力】吸収量・排出量算定シート!$CF$17)),幹材積成長量!$O$7:$O$148,0),MATCH(【入力】吸収量・排出量算定シート!$G248,幹材積成長量!$O$7:$Q$7,0)),INDEX(幹材積成長量!$L$7:$N$148,MATCH((【入力】吸収量・排出量算定シート!$H248+(【入力】吸収量・排出量算定シート!CH$17-【入力】吸収量・排出量算定シート!$CF$17)),幹材積成長量!$L$7:$L$148,0),MATCH(【入力】吸収量・排出量算定シート!$G248,幹材積成長量!$L$7:$N$7,0)))),0)</f>
        <v>0</v>
      </c>
      <c r="CI248" s="2">
        <f>IFERROR(IF($F248="地位Ⅰ",INDEX(幹材積成長量!$I$7:$K$148,MATCH((【入力】吸収量・排出量算定シート!$H248+(【入力】吸収量・排出量算定シート!CI$17-【入力】吸収量・排出量算定シート!$CF$17)),幹材積成長量!$I$7:$I$148,0),MATCH(【入力】吸収量・排出量算定シート!$G248,幹材積成長量!$I$7:$K$7,0)),IF($F248="地位Ⅲ",INDEX(幹材積成長量!$O$7:$Q$148,MATCH((【入力】吸収量・排出量算定シート!$H248+(【入力】吸収量・排出量算定シート!CI$17-【入力】吸収量・排出量算定シート!$CF$17)),幹材積成長量!$O$7:$O$148,0),MATCH(【入力】吸収量・排出量算定シート!$G248,幹材積成長量!$O$7:$Q$7,0)),INDEX(幹材積成長量!$L$7:$N$148,MATCH((【入力】吸収量・排出量算定シート!$H248+(【入力】吸収量・排出量算定シート!CI$17-【入力】吸収量・排出量算定シート!$CF$17)),幹材積成長量!$L$7:$L$148,0),MATCH(【入力】吸収量・排出量算定シート!$G248,幹材積成長量!$L$7:$N$7,0)))),0)</f>
        <v>0</v>
      </c>
      <c r="CJ248" s="2">
        <f>IFERROR(IF($F248="地位Ⅰ",INDEX(幹材積成長量!$I$7:$K$148,MATCH((【入力】吸収量・排出量算定シート!$H248+(【入力】吸収量・排出量算定シート!CJ$17-【入力】吸収量・排出量算定シート!$CF$17)),幹材積成長量!$I$7:$I$148,0),MATCH(【入力】吸収量・排出量算定シート!$G248,幹材積成長量!$I$7:$K$7,0)),IF($F248="地位Ⅲ",INDEX(幹材積成長量!$O$7:$Q$148,MATCH((【入力】吸収量・排出量算定シート!$H248+(【入力】吸収量・排出量算定シート!CJ$17-【入力】吸収量・排出量算定シート!$CF$17)),幹材積成長量!$O$7:$O$148,0),MATCH(【入力】吸収量・排出量算定シート!$G248,幹材積成長量!$O$7:$Q$7,0)),INDEX(幹材積成長量!$L$7:$N$148,MATCH((【入力】吸収量・排出量算定シート!$H248+(【入力】吸収量・排出量算定シート!CJ$17-【入力】吸収量・排出量算定シート!$CF$17)),幹材積成長量!$L$7:$L$148,0),MATCH(【入力】吸収量・排出量算定シート!$G248,幹材積成長量!$L$7:$N$7,0)))),0)</f>
        <v>0</v>
      </c>
      <c r="CK248" s="2">
        <f>IFERROR(IF($F248="地位Ⅰ",INDEX(幹材積成長量!$I$7:$K$148,MATCH((【入力】吸収量・排出量算定シート!$H248+(【入力】吸収量・排出量算定シート!CK$17-【入力】吸収量・排出量算定シート!$CF$17)),幹材積成長量!$I$7:$I$148,0),MATCH(【入力】吸収量・排出量算定シート!$G248,幹材積成長量!$I$7:$K$7,0)),IF($F248="地位Ⅲ",INDEX(幹材積成長量!$O$7:$Q$148,MATCH((【入力】吸収量・排出量算定シート!$H248+(【入力】吸収量・排出量算定シート!CK$17-【入力】吸収量・排出量算定シート!$CF$17)),幹材積成長量!$O$7:$O$148,0),MATCH(【入力】吸収量・排出量算定シート!$G248,幹材積成長量!$O$7:$Q$7,0)),INDEX(幹材積成長量!$L$7:$N$148,MATCH((【入力】吸収量・排出量算定シート!$H248+(【入力】吸収量・排出量算定シート!CK$17-【入力】吸収量・排出量算定シート!$CF$17)),幹材積成長量!$L$7:$L$148,0),MATCH(【入力】吸収量・排出量算定シート!$G248,幹材積成長量!$L$7:$N$7,0)))),0)</f>
        <v>0</v>
      </c>
      <c r="CL248" s="2">
        <f>IFERROR(IF($F248="地位Ⅰ",INDEX(幹材積成長量!$I$7:$K$148,MATCH((【入力】吸収量・排出量算定シート!$H248+(【入力】吸収量・排出量算定シート!CL$17-【入力】吸収量・排出量算定シート!$CF$17)),幹材積成長量!$I$7:$I$148,0),MATCH(【入力】吸収量・排出量算定シート!$G248,幹材積成長量!$I$7:$K$7,0)),IF($F248="地位Ⅲ",INDEX(幹材積成長量!$O$7:$Q$148,MATCH((【入力】吸収量・排出量算定シート!$H248+(【入力】吸収量・排出量算定シート!CL$17-【入力】吸収量・排出量算定シート!$CF$17)),幹材積成長量!$O$7:$O$148,0),MATCH(【入力】吸収量・排出量算定シート!$G248,幹材積成長量!$O$7:$Q$7,0)),INDEX(幹材積成長量!$L$7:$N$148,MATCH((【入力】吸収量・排出量算定シート!$H248+(【入力】吸収量・排出量算定シート!CL$17-【入力】吸収量・排出量算定シート!$CF$17)),幹材積成長量!$L$7:$L$148,0),MATCH(【入力】吸収量・排出量算定シート!$G248,幹材積成長量!$L$7:$N$7,0)))),0)</f>
        <v>0</v>
      </c>
      <c r="CM248" s="2">
        <f>IFERROR(IF($F248="地位Ⅰ",INDEX(幹材積成長量!$I$7:$K$148,MATCH((【入力】吸収量・排出量算定シート!$H248+(【入力】吸収量・排出量算定シート!CM$17-【入力】吸収量・排出量算定シート!$CF$17)),幹材積成長量!$I$7:$I$148,0),MATCH(【入力】吸収量・排出量算定シート!$G248,幹材積成長量!$I$7:$K$7,0)),IF($F248="地位Ⅲ",INDEX(幹材積成長量!$O$7:$Q$148,MATCH((【入力】吸収量・排出量算定シート!$H248+(【入力】吸収量・排出量算定シート!CM$17-【入力】吸収量・排出量算定シート!$CF$17)),幹材積成長量!$O$7:$O$148,0),MATCH(【入力】吸収量・排出量算定シート!$G248,幹材積成長量!$O$7:$Q$7,0)),INDEX(幹材積成長量!$L$7:$N$148,MATCH((【入力】吸収量・排出量算定シート!$H248+(【入力】吸収量・排出量算定シート!CM$17-【入力】吸収量・排出量算定シート!$CF$17)),幹材積成長量!$L$7:$L$148,0),MATCH(【入力】吸収量・排出量算定シート!$G248,幹材積成長量!$L$7:$N$7,0)))),0)</f>
        <v>0</v>
      </c>
      <c r="CN248" s="2">
        <f>IFERROR(IF($F248="地位Ⅰ",INDEX(幹材積成長量!$I$7:$K$148,MATCH((【入力】吸収量・排出量算定シート!$H248+(【入力】吸収量・排出量算定シート!CN$17-【入力】吸収量・排出量算定シート!$CF$17)),幹材積成長量!$I$7:$I$148,0),MATCH(【入力】吸収量・排出量算定シート!$G248,幹材積成長量!$I$7:$K$7,0)),IF($F248="地位Ⅲ",INDEX(幹材積成長量!$O$7:$Q$148,MATCH((【入力】吸収量・排出量算定シート!$H248+(【入力】吸収量・排出量算定シート!CN$17-【入力】吸収量・排出量算定シート!$CF$17)),幹材積成長量!$O$7:$O$148,0),MATCH(【入力】吸収量・排出量算定シート!$G248,幹材積成長量!$O$7:$Q$7,0)),INDEX(幹材積成長量!$L$7:$N$148,MATCH((【入力】吸収量・排出量算定シート!$H248+(【入力】吸収量・排出量算定シート!CN$17-【入力】吸収量・排出量算定シート!$CF$17)),幹材積成長量!$L$7:$L$148,0),MATCH(【入力】吸収量・排出量算定シート!$G248,幹材積成長量!$L$7:$N$7,0)))),0)</f>
        <v>0</v>
      </c>
      <c r="CO248" s="2">
        <f>IFERROR(IF($F248="地位Ⅰ",INDEX(幹材積成長量!$I$7:$K$148,MATCH((【入力】吸収量・排出量算定シート!$H248+(【入力】吸収量・排出量算定シート!CO$17-【入力】吸収量・排出量算定シート!$CF$17)),幹材積成長量!$I$7:$I$148,0),MATCH(【入力】吸収量・排出量算定シート!$G248,幹材積成長量!$I$7:$K$7,0)),IF($F248="地位Ⅲ",INDEX(幹材積成長量!$O$7:$Q$148,MATCH((【入力】吸収量・排出量算定シート!$H248+(【入力】吸収量・排出量算定シート!CO$17-【入力】吸収量・排出量算定シート!$CF$17)),幹材積成長量!$O$7:$O$148,0),MATCH(【入力】吸収量・排出量算定シート!$G248,幹材積成長量!$O$7:$Q$7,0)),INDEX(幹材積成長量!$L$7:$N$148,MATCH((【入力】吸収量・排出量算定シート!$H248+(【入力】吸収量・排出量算定シート!CO$17-【入力】吸収量・排出量算定シート!$CF$17)),幹材積成長量!$L$7:$L$148,0),MATCH(【入力】吸収量・排出量算定シート!$G248,幹材積成長量!$L$7:$N$7,0)))),0)</f>
        <v>0</v>
      </c>
      <c r="CP248" s="2">
        <f>IFERROR(IF($F248="地位Ⅰ",INDEX(幹材積成長量!$I$7:$K$148,MATCH((【入力】吸収量・排出量算定シート!$H248+(【入力】吸収量・排出量算定シート!CP$17-【入力】吸収量・排出量算定シート!$CF$17)),幹材積成長量!$I$7:$I$148,0),MATCH(【入力】吸収量・排出量算定シート!$G248,幹材積成長量!$I$7:$K$7,0)),IF($F248="地位Ⅲ",INDEX(幹材積成長量!$O$7:$Q$148,MATCH((【入力】吸収量・排出量算定シート!$H248+(【入力】吸収量・排出量算定シート!CP$17-【入力】吸収量・排出量算定シート!$CF$17)),幹材積成長量!$O$7:$O$148,0),MATCH(【入力】吸収量・排出量算定シート!$G248,幹材積成長量!$O$7:$Q$7,0)),INDEX(幹材積成長量!$L$7:$N$148,MATCH((【入力】吸収量・排出量算定シート!$H248+(【入力】吸収量・排出量算定シート!CP$17-【入力】吸収量・排出量算定シート!$CF$17)),幹材積成長量!$L$7:$L$148,0),MATCH(【入力】吸収量・排出量算定シート!$G248,幹材積成長量!$L$7:$N$7,0)))),0)</f>
        <v>0</v>
      </c>
      <c r="CQ248" s="2">
        <f>IFERROR(IF($F248="地位Ⅰ",INDEX(幹材積成長量!$I$7:$K$148,MATCH((【入力】吸収量・排出量算定シート!$H248+(【入力】吸収量・排出量算定シート!CQ$17-【入力】吸収量・排出量算定シート!$CF$17)),幹材積成長量!$I$7:$I$148,0),MATCH(【入力】吸収量・排出量算定シート!$G248,幹材積成長量!$I$7:$K$7,0)),IF($F248="地位Ⅲ",INDEX(幹材積成長量!$O$7:$Q$148,MATCH((【入力】吸収量・排出量算定シート!$H248+(【入力】吸収量・排出量算定シート!CQ$17-【入力】吸収量・排出量算定シート!$CF$17)),幹材積成長量!$O$7:$O$148,0),MATCH(【入力】吸収量・排出量算定シート!$G248,幹材積成長量!$O$7:$Q$7,0)),INDEX(幹材積成長量!$L$7:$N$148,MATCH((【入力】吸収量・排出量算定シート!$H248+(【入力】吸収量・排出量算定シート!CQ$17-【入力】吸収量・排出量算定シート!$CF$17)),幹材積成長量!$L$7:$L$148,0),MATCH(【入力】吸収量・排出量算定シート!$G248,幹材積成長量!$L$7:$N$7,0)))),0)</f>
        <v>0</v>
      </c>
      <c r="CR248" s="2">
        <f>IFERROR(IF($F248="地位Ⅰ",INDEX(幹材積成長量!$I$7:$K$148,MATCH((【入力】吸収量・排出量算定シート!$H248+(【入力】吸収量・排出量算定シート!CR$17-【入力】吸収量・排出量算定シート!$CF$17)),幹材積成長量!$I$7:$I$148,0),MATCH(【入力】吸収量・排出量算定シート!$G248,幹材積成長量!$I$7:$K$7,0)),IF($F248="地位Ⅲ",INDEX(幹材積成長量!$O$7:$Q$148,MATCH((【入力】吸収量・排出量算定シート!$H248+(【入力】吸収量・排出量算定シート!CR$17-【入力】吸収量・排出量算定シート!$CF$17)),幹材積成長量!$O$7:$O$148,0),MATCH(【入力】吸収量・排出量算定シート!$G248,幹材積成長量!$O$7:$Q$7,0)),INDEX(幹材積成長量!$L$7:$N$148,MATCH((【入力】吸収量・排出量算定シート!$H248+(【入力】吸収量・排出量算定シート!CR$17-【入力】吸収量・排出量算定シート!$CF$17)),幹材積成長量!$L$7:$L$148,0),MATCH(【入力】吸収量・排出量算定シート!$G248,幹材積成長量!$L$7:$N$7,0)))),0)</f>
        <v>0</v>
      </c>
      <c r="CS248" s="2">
        <f>IFERROR(IF($F248="地位Ⅰ",INDEX(幹材積成長量!$I$7:$K$148,MATCH((【入力】吸収量・排出量算定シート!$H248+(【入力】吸収量・排出量算定シート!CS$17-【入力】吸収量・排出量算定シート!$CF$17)),幹材積成長量!$I$7:$I$148,0),MATCH(【入力】吸収量・排出量算定シート!$G248,幹材積成長量!$I$7:$K$7,0)),IF($F248="地位Ⅲ",INDEX(幹材積成長量!$O$7:$Q$148,MATCH((【入力】吸収量・排出量算定シート!$H248+(【入力】吸収量・排出量算定シート!CS$17-【入力】吸収量・排出量算定シート!$CF$17)),幹材積成長量!$O$7:$O$148,0),MATCH(【入力】吸収量・排出量算定シート!$G248,幹材積成長量!$O$7:$Q$7,0)),INDEX(幹材積成長量!$L$7:$N$148,MATCH((【入力】吸収量・排出量算定シート!$H248+(【入力】吸収量・排出量算定シート!CS$17-【入力】吸収量・排出量算定シート!$CF$17)),幹材積成長量!$L$7:$L$148,0),MATCH(【入力】吸収量・排出量算定シート!$G248,幹材積成長量!$L$7:$N$7,0)))),0)</f>
        <v>0</v>
      </c>
      <c r="CT248" s="2">
        <f>IFERROR(IF($F248="地位Ⅰ",INDEX(幹材積成長量!$I$7:$K$148,MATCH((【入力】吸収量・排出量算定シート!$H248+(【入力】吸収量・排出量算定シート!CT$17-【入力】吸収量・排出量算定シート!$CF$17)),幹材積成長量!$I$7:$I$148,0),MATCH(【入力】吸収量・排出量算定シート!$G248,幹材積成長量!$I$7:$K$7,0)),IF($F248="地位Ⅲ",INDEX(幹材積成長量!$O$7:$Q$148,MATCH((【入力】吸収量・排出量算定シート!$H248+(【入力】吸収量・排出量算定シート!CT$17-【入力】吸収量・排出量算定シート!$CF$17)),幹材積成長量!$O$7:$O$148,0),MATCH(【入力】吸収量・排出量算定シート!$G248,幹材積成長量!$O$7:$Q$7,0)),INDEX(幹材積成長量!$L$7:$N$148,MATCH((【入力】吸収量・排出量算定シート!$H248+(【入力】吸収量・排出量算定シート!CT$17-【入力】吸収量・排出量算定シート!$CF$17)),幹材積成長量!$L$7:$L$148,0),MATCH(【入力】吸収量・排出量算定シート!$G248,幹材積成長量!$L$7:$N$7,0)))),0)</f>
        <v>0</v>
      </c>
      <c r="CU248" s="2">
        <f>IFERROR(IF($F248="地位Ⅰ",INDEX(幹材積成長量!$I$7:$K$148,MATCH((【入力】吸収量・排出量算定シート!$H248+(【入力】吸収量・排出量算定シート!CU$17-【入力】吸収量・排出量算定シート!$CF$17)),幹材積成長量!$I$7:$I$148,0),MATCH(【入力】吸収量・排出量算定シート!$G248,幹材積成長量!$I$7:$K$7,0)),IF($F248="地位Ⅲ",INDEX(幹材積成長量!$O$7:$Q$148,MATCH((【入力】吸収量・排出量算定シート!$H248+(【入力】吸収量・排出量算定シート!CU$17-【入力】吸収量・排出量算定シート!$CF$17)),幹材積成長量!$O$7:$O$148,0),MATCH(【入力】吸収量・排出量算定シート!$G248,幹材積成長量!$O$7:$Q$7,0)),INDEX(幹材積成長量!$L$7:$N$148,MATCH((【入力】吸収量・排出量算定シート!$H248+(【入力】吸収量・排出量算定シート!CU$17-【入力】吸収量・排出量算定シート!$CF$17)),幹材積成長量!$L$7:$L$148,0),MATCH(【入力】吸収量・排出量算定シート!$G248,幹材積成長量!$L$7:$N$7,0)))),0)</f>
        <v>0</v>
      </c>
      <c r="CV248" s="2">
        <f>IFERROR(IF($F248="地位Ⅰ",INDEX(幹材積成長量!$I$7:$K$148,MATCH((【入力】吸収量・排出量算定シート!$H248+(【入力】吸収量・排出量算定シート!CV$17-【入力】吸収量・排出量算定シート!$CF$17)),幹材積成長量!$I$7:$I$148,0),MATCH(【入力】吸収量・排出量算定シート!$G248,幹材積成長量!$I$7:$K$7,0)),IF($F248="地位Ⅲ",INDEX(幹材積成長量!$O$7:$Q$148,MATCH((【入力】吸収量・排出量算定シート!$H248+(【入力】吸収量・排出量算定シート!CV$17-【入力】吸収量・排出量算定シート!$CF$17)),幹材積成長量!$O$7:$O$148,0),MATCH(【入力】吸収量・排出量算定シート!$G248,幹材積成長量!$O$7:$Q$7,0)),INDEX(幹材積成長量!$L$7:$N$148,MATCH((【入力】吸収量・排出量算定シート!$H248+(【入力】吸収量・排出量算定シート!CV$17-【入力】吸収量・排出量算定シート!$CF$17)),幹材積成長量!$L$7:$L$148,0),MATCH(【入力】吸収量・排出量算定シート!$G248,幹材積成長量!$L$7:$N$7,0)))),0)</f>
        <v>0</v>
      </c>
      <c r="CW248" s="2">
        <f t="shared" si="420"/>
        <v>0</v>
      </c>
      <c r="CX248" s="2">
        <f t="shared" si="421"/>
        <v>0</v>
      </c>
      <c r="CY248" s="2">
        <f t="shared" si="422"/>
        <v>0</v>
      </c>
      <c r="CZ248" s="2">
        <f t="shared" si="423"/>
        <v>0</v>
      </c>
      <c r="DA248" s="2">
        <f t="shared" si="424"/>
        <v>0</v>
      </c>
      <c r="DB248" s="2">
        <f t="shared" si="425"/>
        <v>0</v>
      </c>
      <c r="DC248" s="2">
        <f t="shared" si="426"/>
        <v>0</v>
      </c>
      <c r="DD248" s="2">
        <f t="shared" si="427"/>
        <v>0</v>
      </c>
      <c r="DE248" s="2">
        <f t="shared" si="428"/>
        <v>0</v>
      </c>
      <c r="DF248" s="2">
        <f t="shared" si="429"/>
        <v>0</v>
      </c>
      <c r="DG248" s="2">
        <f t="shared" si="430"/>
        <v>0</v>
      </c>
      <c r="DH248" s="2">
        <f t="shared" si="431"/>
        <v>0</v>
      </c>
      <c r="DI248" s="2">
        <f t="shared" si="432"/>
        <v>0</v>
      </c>
      <c r="DJ248" s="2">
        <f t="shared" si="433"/>
        <v>0</v>
      </c>
      <c r="DK248" s="2">
        <f t="shared" si="434"/>
        <v>0</v>
      </c>
      <c r="DL248" s="2">
        <f t="shared" si="435"/>
        <v>0</v>
      </c>
      <c r="DM248" s="2">
        <f t="shared" si="436"/>
        <v>0</v>
      </c>
      <c r="DN248" s="187">
        <f>IFERROR(IF($F248="地位Ⅰ",INDEX(幹材積成長量!$AE$7:$AG$14,8,MATCH(【入力】吸収量・排出量算定シート!$G248,幹材積成長量!$AE$7:$AG$7,0)),IF($F248="地位Ⅲ",INDEX(幹材積成長量!$AK$7:$AM$14,8,MATCH(【入力】吸収量・排出量算定シート!$G248,幹材積成長量!$AK$7:$AM$7,0)),INDEX(幹材積成長量!$AH$7:$AJ$14,8,MATCH(【入力】吸収量・排出量算定シート!$G248,幹材積成長量!$AH$7:$AJ$7,0)))),0)</f>
        <v>0</v>
      </c>
      <c r="DO248" s="187">
        <f>IFERROR(IF($F248="地位Ⅰ",INDEX(幹材積成長量!$AE$7:$AG$14,8,MATCH(【入力】吸収量・排出量算定シート!$G248,幹材積成長量!$AE$7:$AG$7,0)),IF($F248="地位Ⅲ",INDEX(幹材積成長量!$AK$7:$AM$14,8,MATCH(【入力】吸収量・排出量算定シート!$G248,幹材積成長量!$AK$7:$AM$7,0)),INDEX(幹材積成長量!$AH$7:$AJ$14,8,MATCH(【入力】吸収量・排出量算定シート!$G248,幹材積成長量!$AH$7:$AJ$7,0)))),0)</f>
        <v>0</v>
      </c>
      <c r="DP248" s="187">
        <f>IFERROR(IF($F248="地位Ⅰ",INDEX(幹材積成長量!$AE$7:$AG$14,8,MATCH(【入力】吸収量・排出量算定シート!$G248,幹材積成長量!$AE$7:$AG$7,0)),IF($F248="地位Ⅲ",INDEX(幹材積成長量!$AK$7:$AM$14,8,MATCH(【入力】吸収量・排出量算定シート!$G248,幹材積成長量!$AK$7:$AM$7,0)),INDEX(幹材積成長量!$AH$7:$AJ$14,8,MATCH(【入力】吸収量・排出量算定シート!$G248,幹材積成長量!$AH$7:$AJ$7,0)))),0)</f>
        <v>0</v>
      </c>
      <c r="DQ248" s="187">
        <f>IFERROR(IF($F248="地位Ⅰ",INDEX(幹材積成長量!$AE$7:$AG$14,8,MATCH(【入力】吸収量・排出量算定シート!$G248,幹材積成長量!$AE$7:$AG$7,0)),IF($F248="地位Ⅲ",INDEX(幹材積成長量!$AK$7:$AM$14,8,MATCH(【入力】吸収量・排出量算定シート!$G248,幹材積成長量!$AK$7:$AM$7,0)),INDEX(幹材積成長量!$AH$7:$AJ$14,8,MATCH(【入力】吸収量・排出量算定シート!$G248,幹材積成長量!$AH$7:$AJ$7,0)))),0)</f>
        <v>0</v>
      </c>
      <c r="DR248" s="187">
        <f>IFERROR(IF($F248="地位Ⅰ",INDEX(幹材積成長量!$AE$7:$AG$14,8,MATCH(【入力】吸収量・排出量算定シート!$G248,幹材積成長量!$AE$7:$AG$7,0)),IF($F248="地位Ⅲ",INDEX(幹材積成長量!$AK$7:$AM$14,8,MATCH(【入力】吸収量・排出量算定シート!$G248,幹材積成長量!$AK$7:$AM$7,0)),INDEX(幹材積成長量!$AH$7:$AJ$14,8,MATCH(【入力】吸収量・排出量算定シート!$G248,幹材積成長量!$AH$7:$AJ$7,0)))),0)</f>
        <v>0</v>
      </c>
      <c r="DS248" s="187">
        <f>IFERROR(IF($F248="地位Ⅰ",INDEX(幹材積成長量!$AE$7:$AG$14,8,MATCH(【入力】吸収量・排出量算定シート!$G248,幹材積成長量!$AE$7:$AG$7,0)),IF($F248="地位Ⅲ",INDEX(幹材積成長量!$AK$7:$AM$14,8,MATCH(【入力】吸収量・排出量算定シート!$G248,幹材積成長量!$AK$7:$AM$7,0)),INDEX(幹材積成長量!$AH$7:$AJ$14,8,MATCH(【入力】吸収量・排出量算定シート!$G248,幹材積成長量!$AH$7:$AJ$7,0)))),0)</f>
        <v>0</v>
      </c>
      <c r="DT248" s="187">
        <f>IFERROR(IF($F248="地位Ⅰ",INDEX(幹材積成長量!$AE$7:$AG$14,8,MATCH(【入力】吸収量・排出量算定シート!$G248,幹材積成長量!$AE$7:$AG$7,0)),IF($F248="地位Ⅲ",INDEX(幹材積成長量!$AK$7:$AM$14,8,MATCH(【入力】吸収量・排出量算定シート!$G248,幹材積成長量!$AK$7:$AM$7,0)),INDEX(幹材積成長量!$AH$7:$AJ$14,8,MATCH(【入力】吸収量・排出量算定シート!$G248,幹材積成長量!$AH$7:$AJ$7,0)))),0)</f>
        <v>0</v>
      </c>
      <c r="DU248" s="187">
        <f>IFERROR(IF($F248="地位Ⅰ",INDEX(幹材積成長量!$AE$7:$AG$14,8,MATCH(【入力】吸収量・排出量算定シート!$G248,幹材積成長量!$AE$7:$AG$7,0)),IF($F248="地位Ⅲ",INDEX(幹材積成長量!$AK$7:$AM$14,8,MATCH(【入力】吸収量・排出量算定シート!$G248,幹材積成長量!$AK$7:$AM$7,0)),INDEX(幹材積成長量!$AH$7:$AJ$14,8,MATCH(【入力】吸収量・排出量算定シート!$G248,幹材積成長量!$AH$7:$AJ$7,0)))),0)</f>
        <v>0</v>
      </c>
      <c r="DV248" s="187">
        <f>IFERROR(IF($F248="地位Ⅰ",INDEX(幹材積成長量!$AE$7:$AG$14,8,MATCH(【入力】吸収量・排出量算定シート!$G248,幹材積成長量!$AE$7:$AG$7,0)),IF($F248="地位Ⅲ",INDEX(幹材積成長量!$AK$7:$AM$14,8,MATCH(【入力】吸収量・排出量算定シート!$G248,幹材積成長量!$AK$7:$AM$7,0)),INDEX(幹材積成長量!$AH$7:$AJ$14,8,MATCH(【入力】吸収量・排出量算定シート!$G248,幹材積成長量!$AH$7:$AJ$7,0)))),0)</f>
        <v>0</v>
      </c>
      <c r="DW248" s="187">
        <f>IFERROR(IF($F248="地位Ⅰ",INDEX(幹材積成長量!$AE$7:$AG$14,8,MATCH(【入力】吸収量・排出量算定シート!$G248,幹材積成長量!$AE$7:$AG$7,0)),IF($F248="地位Ⅲ",INDEX(幹材積成長量!$AK$7:$AM$14,8,MATCH(【入力】吸収量・排出量算定シート!$G248,幹材積成長量!$AK$7:$AM$7,0)),INDEX(幹材積成長量!$AH$7:$AJ$14,8,MATCH(【入力】吸収量・排出量算定シート!$G248,幹材積成長量!$AH$7:$AJ$7,0)))),0)</f>
        <v>0</v>
      </c>
      <c r="DX248" s="187">
        <f>IFERROR(IF($F248="地位Ⅰ",INDEX(幹材積成長量!$AE$7:$AG$14,8,MATCH(【入力】吸収量・排出量算定シート!$G248,幹材積成長量!$AE$7:$AG$7,0)),IF($F248="地位Ⅲ",INDEX(幹材積成長量!$AK$7:$AM$14,8,MATCH(【入力】吸収量・排出量算定シート!$G248,幹材積成長量!$AK$7:$AM$7,0)),INDEX(幹材積成長量!$AH$7:$AJ$14,8,MATCH(【入力】吸収量・排出量算定シート!$G248,幹材積成長量!$AH$7:$AJ$7,0)))),0)</f>
        <v>0</v>
      </c>
      <c r="DY248" s="187">
        <f>IFERROR(IF($F248="地位Ⅰ",INDEX(幹材積成長量!$AE$7:$AG$14,8,MATCH(【入力】吸収量・排出量算定シート!$G248,幹材積成長量!$AE$7:$AG$7,0)),IF($F248="地位Ⅲ",INDEX(幹材積成長量!$AK$7:$AM$14,8,MATCH(【入力】吸収量・排出量算定シート!$G248,幹材積成長量!$AK$7:$AM$7,0)),INDEX(幹材積成長量!$AH$7:$AJ$14,8,MATCH(【入力】吸収量・排出量算定シート!$G248,幹材積成長量!$AH$7:$AJ$7,0)))),0)</f>
        <v>0</v>
      </c>
      <c r="DZ248" s="187">
        <f>IFERROR(IF($F248="地位Ⅰ",INDEX(幹材積成長量!$AE$7:$AG$14,8,MATCH(【入力】吸収量・排出量算定シート!$G248,幹材積成長量!$AE$7:$AG$7,0)),IF($F248="地位Ⅲ",INDEX(幹材積成長量!$AK$7:$AM$14,8,MATCH(【入力】吸収量・排出量算定シート!$G248,幹材積成長量!$AK$7:$AM$7,0)),INDEX(幹材積成長量!$AH$7:$AJ$14,8,MATCH(【入力】吸収量・排出量算定シート!$G248,幹材積成長量!$AH$7:$AJ$7,0)))),0)</f>
        <v>0</v>
      </c>
      <c r="EA248" s="187">
        <f>IFERROR(IF($F248="地位Ⅰ",INDEX(幹材積成長量!$AE$7:$AG$14,8,MATCH(【入力】吸収量・排出量算定シート!$G248,幹材積成長量!$AE$7:$AG$7,0)),IF($F248="地位Ⅲ",INDEX(幹材積成長量!$AK$7:$AM$14,8,MATCH(【入力】吸収量・排出量算定シート!$G248,幹材積成長量!$AK$7:$AM$7,0)),INDEX(幹材積成長量!$AH$7:$AJ$14,8,MATCH(【入力】吸収量・排出量算定シート!$G248,幹材積成長量!$AH$7:$AJ$7,0)))),0)</f>
        <v>0</v>
      </c>
      <c r="EB248" s="187">
        <f>IFERROR(IF($F248="地位Ⅰ",INDEX(幹材積成長量!$AE$7:$AG$14,8,MATCH(【入力】吸収量・排出量算定シート!$G248,幹材積成長量!$AE$7:$AG$7,0)),IF($F248="地位Ⅲ",INDEX(幹材積成長量!$AK$7:$AM$14,8,MATCH(【入力】吸収量・排出量算定シート!$G248,幹材積成長量!$AK$7:$AM$7,0)),INDEX(幹材積成長量!$AH$7:$AJ$14,8,MATCH(【入力】吸収量・排出量算定シート!$G248,幹材積成長量!$AH$7:$AJ$7,0)))),0)</f>
        <v>0</v>
      </c>
      <c r="EC248" s="187">
        <f>IFERROR(IF($F248="地位Ⅰ",INDEX(幹材積成長量!$AE$7:$AG$14,8,MATCH(【入力】吸収量・排出量算定シート!$G248,幹材積成長量!$AE$7:$AG$7,0)),IF($F248="地位Ⅲ",INDEX(幹材積成長量!$AK$7:$AM$14,8,MATCH(【入力】吸収量・排出量算定シート!$G248,幹材積成長量!$AK$7:$AM$7,0)),INDEX(幹材積成長量!$AH$7:$AJ$14,8,MATCH(【入力】吸収量・排出量算定シート!$G248,幹材積成長量!$AH$7:$AJ$7,0)))),0)</f>
        <v>0</v>
      </c>
      <c r="ED248" s="186">
        <f t="shared" si="437"/>
        <v>0</v>
      </c>
      <c r="EE248" s="186">
        <f t="shared" si="438"/>
        <v>0</v>
      </c>
      <c r="EF248" s="186">
        <f t="shared" si="439"/>
        <v>0</v>
      </c>
      <c r="EG248" s="186">
        <f t="shared" si="440"/>
        <v>0</v>
      </c>
      <c r="EH248" s="186">
        <f t="shared" si="441"/>
        <v>0</v>
      </c>
      <c r="EI248" s="186">
        <f t="shared" si="442"/>
        <v>0</v>
      </c>
      <c r="EJ248" s="186">
        <f t="shared" si="443"/>
        <v>0</v>
      </c>
      <c r="EK248" s="186">
        <f t="shared" si="444"/>
        <v>0</v>
      </c>
      <c r="EL248" s="186">
        <f t="shared" si="445"/>
        <v>0</v>
      </c>
      <c r="EM248" s="186">
        <f t="shared" si="446"/>
        <v>0</v>
      </c>
      <c r="EN248" s="186">
        <f t="shared" si="447"/>
        <v>0</v>
      </c>
      <c r="EO248" s="186">
        <f t="shared" si="448"/>
        <v>0</v>
      </c>
      <c r="EP248" s="186">
        <f t="shared" si="449"/>
        <v>0</v>
      </c>
      <c r="EQ248" s="186">
        <f t="shared" si="450"/>
        <v>0</v>
      </c>
      <c r="ER248" s="186">
        <f t="shared" si="451"/>
        <v>0</v>
      </c>
      <c r="ES248" s="186">
        <f t="shared" si="452"/>
        <v>0</v>
      </c>
      <c r="ET248" s="186">
        <f t="shared" si="453"/>
        <v>0</v>
      </c>
    </row>
    <row r="249" spans="2:150" x14ac:dyDescent="0.3">
      <c r="B249" s="3"/>
      <c r="C249" s="3"/>
      <c r="D249" s="3"/>
      <c r="E249" s="3"/>
      <c r="G249" s="217"/>
      <c r="J249" s="3"/>
      <c r="M249" s="187">
        <f>IFERROR(IF($F249="地位Ⅰ",INDEX(幹材積成長量!$S$7:$U$148,MATCH(【入力】吸収量・排出量算定シート!$H249+(M$17-$M$17),幹材積成長量!$S$7:$S$148,0),MATCH($G249,幹材積成長量!$S$7:$U$7,0)),IF($F249="地位Ⅲ",INDEX(幹材積成長量!$Y$7:$AA$148,MATCH(【入力】吸収量・排出量算定シート!$H249+(M$17-$M$17),幹材積成長量!$Y$7:$Y$148,0),MATCH($G249,幹材積成長量!$Y$7:$AA$7,0)),INDEX(幹材積成長量!$V$7:$X$148,MATCH(【入力】吸収量・排出量算定シート!$H249+(M$17-$M$17),幹材積成長量!$V$7:$V$148,0),MATCH($G249,幹材積成長量!$V$7:$X$7,0)))),0)</f>
        <v>0</v>
      </c>
      <c r="N249" s="187">
        <f>IFERROR(IF($F249="地位Ⅰ",INDEX(幹材積成長量!$S$7:$U$148,MATCH(【入力】吸収量・排出量算定シート!$H249+(N$17-$M$17),幹材積成長量!$S$7:$S$148,0),MATCH($G249,幹材積成長量!$S$7:$U$7,0)),IF($F249="地位Ⅲ",INDEX(幹材積成長量!$Y$7:$AA$148,MATCH(【入力】吸収量・排出量算定シート!$H249+(N$17-$M$17),幹材積成長量!$Y$7:$Y$148,0),MATCH($G249,幹材積成長量!$Y$7:$AA$7,0)),INDEX(幹材積成長量!$V$7:$X$148,MATCH(【入力】吸収量・排出量算定シート!$H249+(N$17-$M$17),幹材積成長量!$V$7:$V$148,0),MATCH($G249,幹材積成長量!$V$7:$X$7,0)))),0)</f>
        <v>0</v>
      </c>
      <c r="O249" s="187">
        <f>IFERROR(IF($F249="地位Ⅰ",INDEX(幹材積成長量!$S$7:$U$148,MATCH(【入力】吸収量・排出量算定シート!$H249+(O$17-$M$17),幹材積成長量!$S$7:$S$148,0),MATCH($G249,幹材積成長量!$S$7:$U$7,0)),IF($F249="地位Ⅲ",INDEX(幹材積成長量!$Y$7:$AA$148,MATCH(【入力】吸収量・排出量算定シート!$H249+(O$17-$M$17),幹材積成長量!$Y$7:$Y$148,0),MATCH($G249,幹材積成長量!$Y$7:$AA$7,0)),INDEX(幹材積成長量!$V$7:$X$148,MATCH(【入力】吸収量・排出量算定シート!$H249+(O$17-$M$17),幹材積成長量!$V$7:$V$148,0),MATCH($G249,幹材積成長量!$V$7:$X$7,0)))),0)</f>
        <v>0</v>
      </c>
      <c r="P249" s="187">
        <f>IFERROR(IF($F249="地位Ⅰ",INDEX(幹材積成長量!$S$7:$U$148,MATCH(【入力】吸収量・排出量算定シート!$H249+(P$17-$M$17),幹材積成長量!$S$7:$S$148,0),MATCH($G249,幹材積成長量!$S$7:$U$7,0)),IF($F249="地位Ⅲ",INDEX(幹材積成長量!$Y$7:$AA$148,MATCH(【入力】吸収量・排出量算定シート!$H249+(P$17-$M$17),幹材積成長量!$Y$7:$Y$148,0),MATCH($G249,幹材積成長量!$Y$7:$AA$7,0)),INDEX(幹材積成長量!$V$7:$X$148,MATCH(【入力】吸収量・排出量算定シート!$H249+(P$17-$M$17),幹材積成長量!$V$7:$V$148,0),MATCH($G249,幹材積成長量!$V$7:$X$7,0)))),0)</f>
        <v>0</v>
      </c>
      <c r="Q249" s="187">
        <f>IFERROR(IF($F249="地位Ⅰ",INDEX(幹材積成長量!$S$7:$U$148,MATCH(【入力】吸収量・排出量算定シート!$H249+(Q$17-$M$17),幹材積成長量!$S$7:$S$148,0),MATCH($G249,幹材積成長量!$S$7:$U$7,0)),IF($F249="地位Ⅲ",INDEX(幹材積成長量!$Y$7:$AA$148,MATCH(【入力】吸収量・排出量算定シート!$H249+(Q$17-$M$17),幹材積成長量!$Y$7:$Y$148,0),MATCH($G249,幹材積成長量!$Y$7:$AA$7,0)),INDEX(幹材積成長量!$V$7:$X$148,MATCH(【入力】吸収量・排出量算定シート!$H249+(Q$17-$M$17),幹材積成長量!$V$7:$V$148,0),MATCH($G249,幹材積成長量!$V$7:$X$7,0)))),0)</f>
        <v>0</v>
      </c>
      <c r="R249" s="187">
        <f>IFERROR(IF($F249="地位Ⅰ",INDEX(幹材積成長量!$S$7:$U$148,MATCH(【入力】吸収量・排出量算定シート!$H249+(R$17-$M$17),幹材積成長量!$S$7:$S$148,0),MATCH($G249,幹材積成長量!$S$7:$U$7,0)),IF($F249="地位Ⅲ",INDEX(幹材積成長量!$Y$7:$AA$148,MATCH(【入力】吸収量・排出量算定シート!$H249+(R$17-$M$17),幹材積成長量!$Y$7:$Y$148,0),MATCH($G249,幹材積成長量!$Y$7:$AA$7,0)),INDEX(幹材積成長量!$V$7:$X$148,MATCH(【入力】吸収量・排出量算定シート!$H249+(R$17-$M$17),幹材積成長量!$V$7:$V$148,0),MATCH($G249,幹材積成長量!$V$7:$X$7,0)))),0)</f>
        <v>0</v>
      </c>
      <c r="S249" s="187">
        <f>IFERROR(IF($F249="地位Ⅰ",INDEX(幹材積成長量!$S$7:$U$148,MATCH(【入力】吸収量・排出量算定シート!$H249+(S$17-$M$17),幹材積成長量!$S$7:$S$148,0),MATCH($G249,幹材積成長量!$S$7:$U$7,0)),IF($F249="地位Ⅲ",INDEX(幹材積成長量!$Y$7:$AA$148,MATCH(【入力】吸収量・排出量算定シート!$H249+(S$17-$M$17),幹材積成長量!$Y$7:$Y$148,0),MATCH($G249,幹材積成長量!$Y$7:$AA$7,0)),INDEX(幹材積成長量!$V$7:$X$148,MATCH(【入力】吸収量・排出量算定シート!$H249+(S$17-$M$17),幹材積成長量!$V$7:$V$148,0),MATCH($G249,幹材積成長量!$V$7:$X$7,0)))),0)</f>
        <v>0</v>
      </c>
      <c r="T249" s="187">
        <f>IFERROR(IF($F249="地位Ⅰ",INDEX(幹材積成長量!$S$7:$U$148,MATCH(【入力】吸収量・排出量算定シート!$H249+(T$17-$M$17),幹材積成長量!$S$7:$S$148,0),MATCH($G249,幹材積成長量!$S$7:$U$7,0)),IF($F249="地位Ⅲ",INDEX(幹材積成長量!$Y$7:$AA$148,MATCH(【入力】吸収量・排出量算定シート!$H249+(T$17-$M$17),幹材積成長量!$Y$7:$Y$148,0),MATCH($G249,幹材積成長量!$Y$7:$AA$7,0)),INDEX(幹材積成長量!$V$7:$X$148,MATCH(【入力】吸収量・排出量算定シート!$H249+(T$17-$M$17),幹材積成長量!$V$7:$V$148,0),MATCH($G249,幹材積成長量!$V$7:$X$7,0)))),0)</f>
        <v>0</v>
      </c>
      <c r="U249" s="187">
        <f>IFERROR(IF($F249="地位Ⅰ",INDEX(幹材積成長量!$S$7:$U$148,MATCH(【入力】吸収量・排出量算定シート!$H249+(U$17-$M$17),幹材積成長量!$S$7:$S$148,0),MATCH($G249,幹材積成長量!$S$7:$U$7,0)),IF($F249="地位Ⅲ",INDEX(幹材積成長量!$Y$7:$AA$148,MATCH(【入力】吸収量・排出量算定シート!$H249+(U$17-$M$17),幹材積成長量!$Y$7:$Y$148,0),MATCH($G249,幹材積成長量!$Y$7:$AA$7,0)),INDEX(幹材積成長量!$V$7:$X$148,MATCH(【入力】吸収量・排出量算定シート!$H249+(U$17-$M$17),幹材積成長量!$V$7:$V$148,0),MATCH($G249,幹材積成長量!$V$7:$X$7,0)))),0)</f>
        <v>0</v>
      </c>
      <c r="V249" s="187">
        <f>IFERROR(IF($F249="地位Ⅰ",INDEX(幹材積成長量!$S$7:$U$148,MATCH(【入力】吸収量・排出量算定シート!$H249+(V$17-$M$17),幹材積成長量!$S$7:$S$148,0),MATCH($G249,幹材積成長量!$S$7:$U$7,0)),IF($F249="地位Ⅲ",INDEX(幹材積成長量!$Y$7:$AA$148,MATCH(【入力】吸収量・排出量算定シート!$H249+(V$17-$M$17),幹材積成長量!$Y$7:$Y$148,0),MATCH($G249,幹材積成長量!$Y$7:$AA$7,0)),INDEX(幹材積成長量!$V$7:$X$148,MATCH(【入力】吸収量・排出量算定シート!$H249+(V$17-$M$17),幹材積成長量!$V$7:$V$148,0),MATCH($G249,幹材積成長量!$V$7:$X$7,0)))),0)</f>
        <v>0</v>
      </c>
      <c r="W249" s="187">
        <f>IFERROR(IF($F249="地位Ⅰ",INDEX(幹材積成長量!$S$7:$U$148,MATCH(【入力】吸収量・排出量算定シート!$H249+(W$17-$M$17),幹材積成長量!$S$7:$S$148,0),MATCH($G249,幹材積成長量!$S$7:$U$7,0)),IF($F249="地位Ⅲ",INDEX(幹材積成長量!$Y$7:$AA$148,MATCH(【入力】吸収量・排出量算定シート!$H249+(W$17-$M$17),幹材積成長量!$Y$7:$Y$148,0),MATCH($G249,幹材積成長量!$Y$7:$AA$7,0)),INDEX(幹材積成長量!$V$7:$X$148,MATCH(【入力】吸収量・排出量算定シート!$H249+(W$17-$M$17),幹材積成長量!$V$7:$V$148,0),MATCH($G249,幹材積成長量!$V$7:$X$7,0)))),0)</f>
        <v>0</v>
      </c>
      <c r="X249" s="187">
        <f>IFERROR(IF($F249="地位Ⅰ",INDEX(幹材積成長量!$S$7:$U$148,MATCH(【入力】吸収量・排出量算定シート!$H249+(X$17-$M$17),幹材積成長量!$S$7:$S$148,0),MATCH($G249,幹材積成長量!$S$7:$U$7,0)),IF($F249="地位Ⅲ",INDEX(幹材積成長量!$Y$7:$AA$148,MATCH(【入力】吸収量・排出量算定シート!$H249+(X$17-$M$17),幹材積成長量!$Y$7:$Y$148,0),MATCH($G249,幹材積成長量!$Y$7:$AA$7,0)),INDEX(幹材積成長量!$V$7:$X$148,MATCH(【入力】吸収量・排出量算定シート!$H249+(X$17-$M$17),幹材積成長量!$V$7:$V$148,0),MATCH($G249,幹材積成長量!$V$7:$X$7,0)))),0)</f>
        <v>0</v>
      </c>
      <c r="Y249" s="187">
        <f>IFERROR(IF($F249="地位Ⅰ",INDEX(幹材積成長量!$S$7:$U$148,MATCH(【入力】吸収量・排出量算定シート!$H249+(Y$17-$M$17),幹材積成長量!$S$7:$S$148,0),MATCH($G249,幹材積成長量!$S$7:$U$7,0)),IF($F249="地位Ⅲ",INDEX(幹材積成長量!$Y$7:$AA$148,MATCH(【入力】吸収量・排出量算定シート!$H249+(Y$17-$M$17),幹材積成長量!$Y$7:$Y$148,0),MATCH($G249,幹材積成長量!$Y$7:$AA$7,0)),INDEX(幹材積成長量!$V$7:$X$148,MATCH(【入力】吸収量・排出量算定シート!$H249+(Y$17-$M$17),幹材積成長量!$V$7:$V$148,0),MATCH($G249,幹材積成長量!$V$7:$X$7,0)))),0)</f>
        <v>0</v>
      </c>
      <c r="Z249" s="187">
        <f>IFERROR(IF($F249="地位Ⅰ",INDEX(幹材積成長量!$S$7:$U$148,MATCH(【入力】吸収量・排出量算定シート!$H249+(Z$17-$M$17),幹材積成長量!$S$7:$S$148,0),MATCH($G249,幹材積成長量!$S$7:$U$7,0)),IF($F249="地位Ⅲ",INDEX(幹材積成長量!$Y$7:$AA$148,MATCH(【入力】吸収量・排出量算定シート!$H249+(Z$17-$M$17),幹材積成長量!$Y$7:$Y$148,0),MATCH($G249,幹材積成長量!$Y$7:$AA$7,0)),INDEX(幹材積成長量!$V$7:$X$148,MATCH(【入力】吸収量・排出量算定シート!$H249+(Z$17-$M$17),幹材積成長量!$V$7:$V$148,0),MATCH($G249,幹材積成長量!$V$7:$X$7,0)))),0)</f>
        <v>0</v>
      </c>
      <c r="AA249" s="187">
        <f>IFERROR(IF($F249="地位Ⅰ",INDEX(幹材積成長量!$S$7:$U$148,MATCH(【入力】吸収量・排出量算定シート!$H249+(AA$17-$M$17),幹材積成長量!$S$7:$S$148,0),MATCH($G249,幹材積成長量!$S$7:$U$7,0)),IF($F249="地位Ⅲ",INDEX(幹材積成長量!$Y$7:$AA$148,MATCH(【入力】吸収量・排出量算定シート!$H249+(AA$17-$M$17),幹材積成長量!$Y$7:$Y$148,0),MATCH($G249,幹材積成長量!$Y$7:$AA$7,0)),INDEX(幹材積成長量!$V$7:$X$148,MATCH(【入力】吸収量・排出量算定シート!$H249+(AA$17-$M$17),幹材積成長量!$V$7:$V$148,0),MATCH($G249,幹材積成長量!$V$7:$X$7,0)))),0)</f>
        <v>0</v>
      </c>
      <c r="AB249" s="187">
        <f>IFERROR(IF($F249="地位Ⅰ",INDEX(幹材積成長量!$S$7:$U$148,MATCH(【入力】吸収量・排出量算定シート!$H249+(AB$17-$M$17),幹材積成長量!$S$7:$S$148,0),MATCH($G249,幹材積成長量!$S$7:$U$7,0)),IF($F249="地位Ⅲ",INDEX(幹材積成長量!$Y$7:$AA$148,MATCH(【入力】吸収量・排出量算定シート!$H249+(AB$17-$M$17),幹材積成長量!$Y$7:$Y$148,0),MATCH($G249,幹材積成長量!$Y$7:$AA$7,0)),INDEX(幹材積成長量!$V$7:$X$148,MATCH(【入力】吸収量・排出量算定シート!$H249+(AB$17-$M$17),幹材積成長量!$V$7:$V$148,0),MATCH($G249,幹材積成長量!$V$7:$X$7,0)))),0)</f>
        <v>0</v>
      </c>
      <c r="AC249" s="187">
        <f>IFERROR(IF($F249="地位Ⅰ",INDEX(幹材積成長量!$S$7:$U$148,MATCH(【入力】吸収量・排出量算定シート!$H249+(AC$17-$M$17),幹材積成長量!$S$7:$S$148,0),MATCH($G249,幹材積成長量!$S$7:$U$7,0)),IF($F249="地位Ⅲ",INDEX(幹材積成長量!$Y$7:$AA$148,MATCH(【入力】吸収量・排出量算定シート!$H249+(AC$17-$M$17),幹材積成長量!$Y$7:$Y$148,0),MATCH($G249,幹材積成長量!$Y$7:$AA$7,0)),INDEX(幹材積成長量!$V$7:$X$148,MATCH(【入力】吸収量・排出量算定シート!$H249+(AC$17-$M$17),幹材積成長量!$V$7:$V$148,0),MATCH($G249,幹材積成長量!$V$7:$X$7,0)))),0)</f>
        <v>0</v>
      </c>
      <c r="AD249" s="2">
        <f>IFERROR(INDEX('BEF（拡大係数）'!$A$4:$AO$154,MATCH(【入力】吸収量・排出量算定シート!$H249,'BEF（拡大係数）'!$A$4:$A$154,0),MATCH($G249,'BEF（拡大係数）'!$A$4:$AO$4,0)),0)</f>
        <v>0</v>
      </c>
      <c r="AE249" s="2">
        <f>IFERROR(INDEX('BEF（拡大係数）'!$A$4:$AO$154,MATCH(【入力】吸収量・排出量算定シート!$H249,'BEF（拡大係数）'!$A$4:$A$154,0),MATCH($G249,'BEF（拡大係数）'!$A$4:$AO$4,0)),0)</f>
        <v>0</v>
      </c>
      <c r="AF249" s="2">
        <f>IFERROR(INDEX('BEF（拡大係数）'!$A$4:$AO$154,MATCH(【入力】吸収量・排出量算定シート!$H249,'BEF（拡大係数）'!$A$4:$A$154,0),MATCH($G249,'BEF（拡大係数）'!$A$4:$AO$4,0)),0)</f>
        <v>0</v>
      </c>
      <c r="AG249" s="2">
        <f>IFERROR(INDEX('BEF（拡大係数）'!$A$4:$AO$154,MATCH(【入力】吸収量・排出量算定シート!$H249,'BEF（拡大係数）'!$A$4:$A$154,0),MATCH($G249,'BEF（拡大係数）'!$A$4:$AO$4,0)),0)</f>
        <v>0</v>
      </c>
      <c r="AH249" s="2">
        <f>IFERROR(INDEX('BEF（拡大係数）'!$A$4:$AO$154,MATCH(【入力】吸収量・排出量算定シート!$H249,'BEF（拡大係数）'!$A$4:$A$154,0),MATCH($G249,'BEF（拡大係数）'!$A$4:$AO$4,0)),0)</f>
        <v>0</v>
      </c>
      <c r="AI249" s="2">
        <f>IFERROR(INDEX('BEF（拡大係数）'!$A$4:$AO$154,MATCH(【入力】吸収量・排出量算定シート!$H249,'BEF（拡大係数）'!$A$4:$A$154,0),MATCH($G249,'BEF（拡大係数）'!$A$4:$AO$4,0)),0)</f>
        <v>0</v>
      </c>
      <c r="AJ249" s="2">
        <f>IFERROR(INDEX('BEF（拡大係数）'!$A$4:$AO$154,MATCH(【入力】吸収量・排出量算定シート!$H249,'BEF（拡大係数）'!$A$4:$A$154,0),MATCH($G249,'BEF（拡大係数）'!$A$4:$AO$4,0)),0)</f>
        <v>0</v>
      </c>
      <c r="AK249" s="2">
        <f>IFERROR(INDEX('BEF（拡大係数）'!$A$4:$AO$154,MATCH(【入力】吸収量・排出量算定シート!$H249,'BEF（拡大係数）'!$A$4:$A$154,0),MATCH($G249,'BEF（拡大係数）'!$A$4:$AO$4,0)),0)</f>
        <v>0</v>
      </c>
      <c r="AL249" s="2">
        <f>IFERROR(INDEX('BEF（拡大係数）'!$A$4:$AO$154,MATCH(【入力】吸収量・排出量算定シート!$H249,'BEF（拡大係数）'!$A$4:$A$154,0),MATCH($G249,'BEF（拡大係数）'!$A$4:$AO$4,0)),0)</f>
        <v>0</v>
      </c>
      <c r="AM249" s="2">
        <f>IFERROR(INDEX('BEF（拡大係数）'!$A$4:$AO$154,MATCH(【入力】吸収量・排出量算定シート!$H249,'BEF（拡大係数）'!$A$4:$A$154,0),MATCH($G249,'BEF（拡大係数）'!$A$4:$AO$4,0)),0)</f>
        <v>0</v>
      </c>
      <c r="AN249" s="2">
        <f>IFERROR(INDEX('BEF（拡大係数）'!$A$4:$AO$154,MATCH(【入力】吸収量・排出量算定シート!$H249,'BEF（拡大係数）'!$A$4:$A$154,0),MATCH($G249,'BEF（拡大係数）'!$A$4:$AO$4,0)),0)</f>
        <v>0</v>
      </c>
      <c r="AO249" s="2">
        <f>IFERROR(INDEX('BEF（拡大係数）'!$A$4:$AO$154,MATCH(【入力】吸収量・排出量算定シート!$H249,'BEF（拡大係数）'!$A$4:$A$154,0),MATCH($G249,'BEF（拡大係数）'!$A$4:$AO$4,0)),0)</f>
        <v>0</v>
      </c>
      <c r="AP249" s="2">
        <f>IFERROR(INDEX('BEF（拡大係数）'!$A$4:$AO$154,MATCH(【入力】吸収量・排出量算定シート!$H249,'BEF（拡大係数）'!$A$4:$A$154,0),MATCH($G249,'BEF（拡大係数）'!$A$4:$AO$4,0)),0)</f>
        <v>0</v>
      </c>
      <c r="AQ249" s="2">
        <f>IFERROR(INDEX('BEF（拡大係数）'!$A$4:$AO$154,MATCH(【入力】吸収量・排出量算定シート!$H249,'BEF（拡大係数）'!$A$4:$A$154,0),MATCH($G249,'BEF（拡大係数）'!$A$4:$AO$4,0)),0)</f>
        <v>0</v>
      </c>
      <c r="AR249" s="2">
        <f>IFERROR(INDEX('BEF（拡大係数）'!$A$4:$AO$154,MATCH(【入力】吸収量・排出量算定シート!$H249,'BEF（拡大係数）'!$A$4:$A$154,0),MATCH($G249,'BEF（拡大係数）'!$A$4:$AO$4,0)),0)</f>
        <v>0</v>
      </c>
      <c r="AS249" s="2">
        <f>IFERROR(INDEX('BEF（拡大係数）'!$A$4:$AO$154,MATCH(【入力】吸収量・排出量算定シート!$H249,'BEF（拡大係数）'!$A$4:$A$154,0),MATCH($G249,'BEF（拡大係数）'!$A$4:$AO$4,0)),0)</f>
        <v>0</v>
      </c>
      <c r="AT249" s="2">
        <f>IFERROR(INDEX('BEF（拡大係数）'!$A$4:$AO$154,MATCH(【入力】吸収量・排出量算定シート!$H249,'BEF（拡大係数）'!$A$4:$A$154,0),MATCH($G249,'BEF（拡大係数）'!$A$4:$AO$4,0)),0)</f>
        <v>0</v>
      </c>
      <c r="AU249" s="2">
        <f>IFERROR(VLOOKUP($G249,パラメータ_オリジナル!$B$6:$G$45,4,FALSE),0)</f>
        <v>0</v>
      </c>
      <c r="AV249" s="2">
        <f>IFERROR(VLOOKUP($G249,パラメータ_オリジナル!$B$6:$G$45,5,FALSE),0)</f>
        <v>0</v>
      </c>
      <c r="AW249" s="2">
        <f>IFERROR(VLOOKUP($G249,パラメータ_オリジナル!$B$6:$G$45,6,FALSE),0)</f>
        <v>0</v>
      </c>
      <c r="AX249" s="125">
        <f t="shared" si="386"/>
        <v>0</v>
      </c>
      <c r="AY249" s="125">
        <f t="shared" si="387"/>
        <v>0</v>
      </c>
      <c r="AZ249" s="125">
        <f t="shared" si="388"/>
        <v>0</v>
      </c>
      <c r="BA249" s="125">
        <f t="shared" si="389"/>
        <v>0</v>
      </c>
      <c r="BB249" s="125">
        <f t="shared" si="390"/>
        <v>0</v>
      </c>
      <c r="BC249" s="125">
        <f t="shared" si="391"/>
        <v>0</v>
      </c>
      <c r="BD249" s="125">
        <f t="shared" si="392"/>
        <v>0</v>
      </c>
      <c r="BE249" s="125">
        <f t="shared" si="393"/>
        <v>0</v>
      </c>
      <c r="BF249" s="125">
        <f t="shared" si="394"/>
        <v>0</v>
      </c>
      <c r="BG249" s="125">
        <f t="shared" si="395"/>
        <v>0</v>
      </c>
      <c r="BH249" s="125">
        <f t="shared" si="396"/>
        <v>0</v>
      </c>
      <c r="BI249" s="125">
        <f t="shared" si="397"/>
        <v>0</v>
      </c>
      <c r="BJ249" s="125">
        <f t="shared" si="398"/>
        <v>0</v>
      </c>
      <c r="BK249" s="125">
        <f t="shared" si="399"/>
        <v>0</v>
      </c>
      <c r="BL249" s="125">
        <f t="shared" si="400"/>
        <v>0</v>
      </c>
      <c r="BM249" s="125">
        <f t="shared" si="401"/>
        <v>0</v>
      </c>
      <c r="BN249" s="125">
        <f t="shared" si="402"/>
        <v>0</v>
      </c>
      <c r="BO249" s="125">
        <f t="shared" si="403"/>
        <v>0</v>
      </c>
      <c r="BP249" s="125">
        <f t="shared" si="404"/>
        <v>0</v>
      </c>
      <c r="BQ249" s="125">
        <f t="shared" si="405"/>
        <v>0</v>
      </c>
      <c r="BR249" s="125">
        <f t="shared" si="406"/>
        <v>0</v>
      </c>
      <c r="BS249" s="125">
        <f t="shared" si="407"/>
        <v>0</v>
      </c>
      <c r="BT249" s="125">
        <f t="shared" si="408"/>
        <v>0</v>
      </c>
      <c r="BU249" s="125">
        <f t="shared" si="409"/>
        <v>0</v>
      </c>
      <c r="BV249" s="125">
        <f t="shared" si="410"/>
        <v>0</v>
      </c>
      <c r="BW249" s="125">
        <f t="shared" si="411"/>
        <v>0</v>
      </c>
      <c r="BX249" s="125">
        <f t="shared" si="412"/>
        <v>0</v>
      </c>
      <c r="BY249" s="125">
        <f t="shared" si="413"/>
        <v>0</v>
      </c>
      <c r="BZ249" s="125">
        <f t="shared" si="414"/>
        <v>0</v>
      </c>
      <c r="CA249" s="125">
        <f t="shared" si="415"/>
        <v>0</v>
      </c>
      <c r="CB249" s="125">
        <f t="shared" si="416"/>
        <v>0</v>
      </c>
      <c r="CC249" s="125">
        <f t="shared" si="417"/>
        <v>0</v>
      </c>
      <c r="CD249" s="125">
        <f t="shared" si="418"/>
        <v>0</v>
      </c>
      <c r="CE249" s="125">
        <f t="shared" si="419"/>
        <v>0</v>
      </c>
      <c r="CF249" s="2">
        <f>IFERROR(IF($F249="地位Ⅰ",INDEX(幹材積成長量!$I$7:$K$148,MATCH((【入力】吸収量・排出量算定シート!$H249+(【入力】吸収量・排出量算定シート!CF$17-【入力】吸収量・排出量算定シート!$CF$17)),幹材積成長量!$I$7:$I$148,0),MATCH(【入力】吸収量・排出量算定シート!$G249,幹材積成長量!$I$7:$K$7,0)),IF($F249="地位Ⅲ",INDEX(幹材積成長量!$O$7:$Q$148,MATCH((【入力】吸収量・排出量算定シート!$H249+(【入力】吸収量・排出量算定シート!CF$17-【入力】吸収量・排出量算定シート!$CF$17)),幹材積成長量!$O$7:$O$148,0),MATCH(【入力】吸収量・排出量算定シート!$G249,幹材積成長量!$O$7:$Q$7,0)),INDEX(幹材積成長量!$L$7:$N$148,MATCH((【入力】吸収量・排出量算定シート!$H249+(【入力】吸収量・排出量算定シート!CF$17-【入力】吸収量・排出量算定シート!$CF$17)),幹材積成長量!$L$7:$L$148,0),MATCH(【入力】吸収量・排出量算定シート!$G249,幹材積成長量!$L$7:$N$7,0)))),0)</f>
        <v>0</v>
      </c>
      <c r="CG249" s="2">
        <f>IFERROR(IF($F249="地位Ⅰ",INDEX(幹材積成長量!$I$7:$K$148,MATCH((【入力】吸収量・排出量算定シート!$H249+(【入力】吸収量・排出量算定シート!CG$17-【入力】吸収量・排出量算定シート!$CF$17)),幹材積成長量!$I$7:$I$148,0),MATCH(【入力】吸収量・排出量算定シート!$G249,幹材積成長量!$I$7:$K$7,0)),IF($F249="地位Ⅲ",INDEX(幹材積成長量!$O$7:$Q$148,MATCH((【入力】吸収量・排出量算定シート!$H249+(【入力】吸収量・排出量算定シート!CG$17-【入力】吸収量・排出量算定シート!$CF$17)),幹材積成長量!$O$7:$O$148,0),MATCH(【入力】吸収量・排出量算定シート!$G249,幹材積成長量!$O$7:$Q$7,0)),INDEX(幹材積成長量!$L$7:$N$148,MATCH((【入力】吸収量・排出量算定シート!$H249+(【入力】吸収量・排出量算定シート!CG$17-【入力】吸収量・排出量算定シート!$CF$17)),幹材積成長量!$L$7:$L$148,0),MATCH(【入力】吸収量・排出量算定シート!$G249,幹材積成長量!$L$7:$N$7,0)))),0)</f>
        <v>0</v>
      </c>
      <c r="CH249" s="2">
        <f>IFERROR(IF($F249="地位Ⅰ",INDEX(幹材積成長量!$I$7:$K$148,MATCH((【入力】吸収量・排出量算定シート!$H249+(【入力】吸収量・排出量算定シート!CH$17-【入力】吸収量・排出量算定シート!$CF$17)),幹材積成長量!$I$7:$I$148,0),MATCH(【入力】吸収量・排出量算定シート!$G249,幹材積成長量!$I$7:$K$7,0)),IF($F249="地位Ⅲ",INDEX(幹材積成長量!$O$7:$Q$148,MATCH((【入力】吸収量・排出量算定シート!$H249+(【入力】吸収量・排出量算定シート!CH$17-【入力】吸収量・排出量算定シート!$CF$17)),幹材積成長量!$O$7:$O$148,0),MATCH(【入力】吸収量・排出量算定シート!$G249,幹材積成長量!$O$7:$Q$7,0)),INDEX(幹材積成長量!$L$7:$N$148,MATCH((【入力】吸収量・排出量算定シート!$H249+(【入力】吸収量・排出量算定シート!CH$17-【入力】吸収量・排出量算定シート!$CF$17)),幹材積成長量!$L$7:$L$148,0),MATCH(【入力】吸収量・排出量算定シート!$G249,幹材積成長量!$L$7:$N$7,0)))),0)</f>
        <v>0</v>
      </c>
      <c r="CI249" s="2">
        <f>IFERROR(IF($F249="地位Ⅰ",INDEX(幹材積成長量!$I$7:$K$148,MATCH((【入力】吸収量・排出量算定シート!$H249+(【入力】吸収量・排出量算定シート!CI$17-【入力】吸収量・排出量算定シート!$CF$17)),幹材積成長量!$I$7:$I$148,0),MATCH(【入力】吸収量・排出量算定シート!$G249,幹材積成長量!$I$7:$K$7,0)),IF($F249="地位Ⅲ",INDEX(幹材積成長量!$O$7:$Q$148,MATCH((【入力】吸収量・排出量算定シート!$H249+(【入力】吸収量・排出量算定シート!CI$17-【入力】吸収量・排出量算定シート!$CF$17)),幹材積成長量!$O$7:$O$148,0),MATCH(【入力】吸収量・排出量算定シート!$G249,幹材積成長量!$O$7:$Q$7,0)),INDEX(幹材積成長量!$L$7:$N$148,MATCH((【入力】吸収量・排出量算定シート!$H249+(【入力】吸収量・排出量算定シート!CI$17-【入力】吸収量・排出量算定シート!$CF$17)),幹材積成長量!$L$7:$L$148,0),MATCH(【入力】吸収量・排出量算定シート!$G249,幹材積成長量!$L$7:$N$7,0)))),0)</f>
        <v>0</v>
      </c>
      <c r="CJ249" s="2">
        <f>IFERROR(IF($F249="地位Ⅰ",INDEX(幹材積成長量!$I$7:$K$148,MATCH((【入力】吸収量・排出量算定シート!$H249+(【入力】吸収量・排出量算定シート!CJ$17-【入力】吸収量・排出量算定シート!$CF$17)),幹材積成長量!$I$7:$I$148,0),MATCH(【入力】吸収量・排出量算定シート!$G249,幹材積成長量!$I$7:$K$7,0)),IF($F249="地位Ⅲ",INDEX(幹材積成長量!$O$7:$Q$148,MATCH((【入力】吸収量・排出量算定シート!$H249+(【入力】吸収量・排出量算定シート!CJ$17-【入力】吸収量・排出量算定シート!$CF$17)),幹材積成長量!$O$7:$O$148,0),MATCH(【入力】吸収量・排出量算定シート!$G249,幹材積成長量!$O$7:$Q$7,0)),INDEX(幹材積成長量!$L$7:$N$148,MATCH((【入力】吸収量・排出量算定シート!$H249+(【入力】吸収量・排出量算定シート!CJ$17-【入力】吸収量・排出量算定シート!$CF$17)),幹材積成長量!$L$7:$L$148,0),MATCH(【入力】吸収量・排出量算定シート!$G249,幹材積成長量!$L$7:$N$7,0)))),0)</f>
        <v>0</v>
      </c>
      <c r="CK249" s="2">
        <f>IFERROR(IF($F249="地位Ⅰ",INDEX(幹材積成長量!$I$7:$K$148,MATCH((【入力】吸収量・排出量算定シート!$H249+(【入力】吸収量・排出量算定シート!CK$17-【入力】吸収量・排出量算定シート!$CF$17)),幹材積成長量!$I$7:$I$148,0),MATCH(【入力】吸収量・排出量算定シート!$G249,幹材積成長量!$I$7:$K$7,0)),IF($F249="地位Ⅲ",INDEX(幹材積成長量!$O$7:$Q$148,MATCH((【入力】吸収量・排出量算定シート!$H249+(【入力】吸収量・排出量算定シート!CK$17-【入力】吸収量・排出量算定シート!$CF$17)),幹材積成長量!$O$7:$O$148,0),MATCH(【入力】吸収量・排出量算定シート!$G249,幹材積成長量!$O$7:$Q$7,0)),INDEX(幹材積成長量!$L$7:$N$148,MATCH((【入力】吸収量・排出量算定シート!$H249+(【入力】吸収量・排出量算定シート!CK$17-【入力】吸収量・排出量算定シート!$CF$17)),幹材積成長量!$L$7:$L$148,0),MATCH(【入力】吸収量・排出量算定シート!$G249,幹材積成長量!$L$7:$N$7,0)))),0)</f>
        <v>0</v>
      </c>
      <c r="CL249" s="2">
        <f>IFERROR(IF($F249="地位Ⅰ",INDEX(幹材積成長量!$I$7:$K$148,MATCH((【入力】吸収量・排出量算定シート!$H249+(【入力】吸収量・排出量算定シート!CL$17-【入力】吸収量・排出量算定シート!$CF$17)),幹材積成長量!$I$7:$I$148,0),MATCH(【入力】吸収量・排出量算定シート!$G249,幹材積成長量!$I$7:$K$7,0)),IF($F249="地位Ⅲ",INDEX(幹材積成長量!$O$7:$Q$148,MATCH((【入力】吸収量・排出量算定シート!$H249+(【入力】吸収量・排出量算定シート!CL$17-【入力】吸収量・排出量算定シート!$CF$17)),幹材積成長量!$O$7:$O$148,0),MATCH(【入力】吸収量・排出量算定シート!$G249,幹材積成長量!$O$7:$Q$7,0)),INDEX(幹材積成長量!$L$7:$N$148,MATCH((【入力】吸収量・排出量算定シート!$H249+(【入力】吸収量・排出量算定シート!CL$17-【入力】吸収量・排出量算定シート!$CF$17)),幹材積成長量!$L$7:$L$148,0),MATCH(【入力】吸収量・排出量算定シート!$G249,幹材積成長量!$L$7:$N$7,0)))),0)</f>
        <v>0</v>
      </c>
      <c r="CM249" s="2">
        <f>IFERROR(IF($F249="地位Ⅰ",INDEX(幹材積成長量!$I$7:$K$148,MATCH((【入力】吸収量・排出量算定シート!$H249+(【入力】吸収量・排出量算定シート!CM$17-【入力】吸収量・排出量算定シート!$CF$17)),幹材積成長量!$I$7:$I$148,0),MATCH(【入力】吸収量・排出量算定シート!$G249,幹材積成長量!$I$7:$K$7,0)),IF($F249="地位Ⅲ",INDEX(幹材積成長量!$O$7:$Q$148,MATCH((【入力】吸収量・排出量算定シート!$H249+(【入力】吸収量・排出量算定シート!CM$17-【入力】吸収量・排出量算定シート!$CF$17)),幹材積成長量!$O$7:$O$148,0),MATCH(【入力】吸収量・排出量算定シート!$G249,幹材積成長量!$O$7:$Q$7,0)),INDEX(幹材積成長量!$L$7:$N$148,MATCH((【入力】吸収量・排出量算定シート!$H249+(【入力】吸収量・排出量算定シート!CM$17-【入力】吸収量・排出量算定シート!$CF$17)),幹材積成長量!$L$7:$L$148,0),MATCH(【入力】吸収量・排出量算定シート!$G249,幹材積成長量!$L$7:$N$7,0)))),0)</f>
        <v>0</v>
      </c>
      <c r="CN249" s="2">
        <f>IFERROR(IF($F249="地位Ⅰ",INDEX(幹材積成長量!$I$7:$K$148,MATCH((【入力】吸収量・排出量算定シート!$H249+(【入力】吸収量・排出量算定シート!CN$17-【入力】吸収量・排出量算定シート!$CF$17)),幹材積成長量!$I$7:$I$148,0),MATCH(【入力】吸収量・排出量算定シート!$G249,幹材積成長量!$I$7:$K$7,0)),IF($F249="地位Ⅲ",INDEX(幹材積成長量!$O$7:$Q$148,MATCH((【入力】吸収量・排出量算定シート!$H249+(【入力】吸収量・排出量算定シート!CN$17-【入力】吸収量・排出量算定シート!$CF$17)),幹材積成長量!$O$7:$O$148,0),MATCH(【入力】吸収量・排出量算定シート!$G249,幹材積成長量!$O$7:$Q$7,0)),INDEX(幹材積成長量!$L$7:$N$148,MATCH((【入力】吸収量・排出量算定シート!$H249+(【入力】吸収量・排出量算定シート!CN$17-【入力】吸収量・排出量算定シート!$CF$17)),幹材積成長量!$L$7:$L$148,0),MATCH(【入力】吸収量・排出量算定シート!$G249,幹材積成長量!$L$7:$N$7,0)))),0)</f>
        <v>0</v>
      </c>
      <c r="CO249" s="2">
        <f>IFERROR(IF($F249="地位Ⅰ",INDEX(幹材積成長量!$I$7:$K$148,MATCH((【入力】吸収量・排出量算定シート!$H249+(【入力】吸収量・排出量算定シート!CO$17-【入力】吸収量・排出量算定シート!$CF$17)),幹材積成長量!$I$7:$I$148,0),MATCH(【入力】吸収量・排出量算定シート!$G249,幹材積成長量!$I$7:$K$7,0)),IF($F249="地位Ⅲ",INDEX(幹材積成長量!$O$7:$Q$148,MATCH((【入力】吸収量・排出量算定シート!$H249+(【入力】吸収量・排出量算定シート!CO$17-【入力】吸収量・排出量算定シート!$CF$17)),幹材積成長量!$O$7:$O$148,0),MATCH(【入力】吸収量・排出量算定シート!$G249,幹材積成長量!$O$7:$Q$7,0)),INDEX(幹材積成長量!$L$7:$N$148,MATCH((【入力】吸収量・排出量算定シート!$H249+(【入力】吸収量・排出量算定シート!CO$17-【入力】吸収量・排出量算定シート!$CF$17)),幹材積成長量!$L$7:$L$148,0),MATCH(【入力】吸収量・排出量算定シート!$G249,幹材積成長量!$L$7:$N$7,0)))),0)</f>
        <v>0</v>
      </c>
      <c r="CP249" s="2">
        <f>IFERROR(IF($F249="地位Ⅰ",INDEX(幹材積成長量!$I$7:$K$148,MATCH((【入力】吸収量・排出量算定シート!$H249+(【入力】吸収量・排出量算定シート!CP$17-【入力】吸収量・排出量算定シート!$CF$17)),幹材積成長量!$I$7:$I$148,0),MATCH(【入力】吸収量・排出量算定シート!$G249,幹材積成長量!$I$7:$K$7,0)),IF($F249="地位Ⅲ",INDEX(幹材積成長量!$O$7:$Q$148,MATCH((【入力】吸収量・排出量算定シート!$H249+(【入力】吸収量・排出量算定シート!CP$17-【入力】吸収量・排出量算定シート!$CF$17)),幹材積成長量!$O$7:$O$148,0),MATCH(【入力】吸収量・排出量算定シート!$G249,幹材積成長量!$O$7:$Q$7,0)),INDEX(幹材積成長量!$L$7:$N$148,MATCH((【入力】吸収量・排出量算定シート!$H249+(【入力】吸収量・排出量算定シート!CP$17-【入力】吸収量・排出量算定シート!$CF$17)),幹材積成長量!$L$7:$L$148,0),MATCH(【入力】吸収量・排出量算定シート!$G249,幹材積成長量!$L$7:$N$7,0)))),0)</f>
        <v>0</v>
      </c>
      <c r="CQ249" s="2">
        <f>IFERROR(IF($F249="地位Ⅰ",INDEX(幹材積成長量!$I$7:$K$148,MATCH((【入力】吸収量・排出量算定シート!$H249+(【入力】吸収量・排出量算定シート!CQ$17-【入力】吸収量・排出量算定シート!$CF$17)),幹材積成長量!$I$7:$I$148,0),MATCH(【入力】吸収量・排出量算定シート!$G249,幹材積成長量!$I$7:$K$7,0)),IF($F249="地位Ⅲ",INDEX(幹材積成長量!$O$7:$Q$148,MATCH((【入力】吸収量・排出量算定シート!$H249+(【入力】吸収量・排出量算定シート!CQ$17-【入力】吸収量・排出量算定シート!$CF$17)),幹材積成長量!$O$7:$O$148,0),MATCH(【入力】吸収量・排出量算定シート!$G249,幹材積成長量!$O$7:$Q$7,0)),INDEX(幹材積成長量!$L$7:$N$148,MATCH((【入力】吸収量・排出量算定シート!$H249+(【入力】吸収量・排出量算定シート!CQ$17-【入力】吸収量・排出量算定シート!$CF$17)),幹材積成長量!$L$7:$L$148,0),MATCH(【入力】吸収量・排出量算定シート!$G249,幹材積成長量!$L$7:$N$7,0)))),0)</f>
        <v>0</v>
      </c>
      <c r="CR249" s="2">
        <f>IFERROR(IF($F249="地位Ⅰ",INDEX(幹材積成長量!$I$7:$K$148,MATCH((【入力】吸収量・排出量算定シート!$H249+(【入力】吸収量・排出量算定シート!CR$17-【入力】吸収量・排出量算定シート!$CF$17)),幹材積成長量!$I$7:$I$148,0),MATCH(【入力】吸収量・排出量算定シート!$G249,幹材積成長量!$I$7:$K$7,0)),IF($F249="地位Ⅲ",INDEX(幹材積成長量!$O$7:$Q$148,MATCH((【入力】吸収量・排出量算定シート!$H249+(【入力】吸収量・排出量算定シート!CR$17-【入力】吸収量・排出量算定シート!$CF$17)),幹材積成長量!$O$7:$O$148,0),MATCH(【入力】吸収量・排出量算定シート!$G249,幹材積成長量!$O$7:$Q$7,0)),INDEX(幹材積成長量!$L$7:$N$148,MATCH((【入力】吸収量・排出量算定シート!$H249+(【入力】吸収量・排出量算定シート!CR$17-【入力】吸収量・排出量算定シート!$CF$17)),幹材積成長量!$L$7:$L$148,0),MATCH(【入力】吸収量・排出量算定シート!$G249,幹材積成長量!$L$7:$N$7,0)))),0)</f>
        <v>0</v>
      </c>
      <c r="CS249" s="2">
        <f>IFERROR(IF($F249="地位Ⅰ",INDEX(幹材積成長量!$I$7:$K$148,MATCH((【入力】吸収量・排出量算定シート!$H249+(【入力】吸収量・排出量算定シート!CS$17-【入力】吸収量・排出量算定シート!$CF$17)),幹材積成長量!$I$7:$I$148,0),MATCH(【入力】吸収量・排出量算定シート!$G249,幹材積成長量!$I$7:$K$7,0)),IF($F249="地位Ⅲ",INDEX(幹材積成長量!$O$7:$Q$148,MATCH((【入力】吸収量・排出量算定シート!$H249+(【入力】吸収量・排出量算定シート!CS$17-【入力】吸収量・排出量算定シート!$CF$17)),幹材積成長量!$O$7:$O$148,0),MATCH(【入力】吸収量・排出量算定シート!$G249,幹材積成長量!$O$7:$Q$7,0)),INDEX(幹材積成長量!$L$7:$N$148,MATCH((【入力】吸収量・排出量算定シート!$H249+(【入力】吸収量・排出量算定シート!CS$17-【入力】吸収量・排出量算定シート!$CF$17)),幹材積成長量!$L$7:$L$148,0),MATCH(【入力】吸収量・排出量算定シート!$G249,幹材積成長量!$L$7:$N$7,0)))),0)</f>
        <v>0</v>
      </c>
      <c r="CT249" s="2">
        <f>IFERROR(IF($F249="地位Ⅰ",INDEX(幹材積成長量!$I$7:$K$148,MATCH((【入力】吸収量・排出量算定シート!$H249+(【入力】吸収量・排出量算定シート!CT$17-【入力】吸収量・排出量算定シート!$CF$17)),幹材積成長量!$I$7:$I$148,0),MATCH(【入力】吸収量・排出量算定シート!$G249,幹材積成長量!$I$7:$K$7,0)),IF($F249="地位Ⅲ",INDEX(幹材積成長量!$O$7:$Q$148,MATCH((【入力】吸収量・排出量算定シート!$H249+(【入力】吸収量・排出量算定シート!CT$17-【入力】吸収量・排出量算定シート!$CF$17)),幹材積成長量!$O$7:$O$148,0),MATCH(【入力】吸収量・排出量算定シート!$G249,幹材積成長量!$O$7:$Q$7,0)),INDEX(幹材積成長量!$L$7:$N$148,MATCH((【入力】吸収量・排出量算定シート!$H249+(【入力】吸収量・排出量算定シート!CT$17-【入力】吸収量・排出量算定シート!$CF$17)),幹材積成長量!$L$7:$L$148,0),MATCH(【入力】吸収量・排出量算定シート!$G249,幹材積成長量!$L$7:$N$7,0)))),0)</f>
        <v>0</v>
      </c>
      <c r="CU249" s="2">
        <f>IFERROR(IF($F249="地位Ⅰ",INDEX(幹材積成長量!$I$7:$K$148,MATCH((【入力】吸収量・排出量算定シート!$H249+(【入力】吸収量・排出量算定シート!CU$17-【入力】吸収量・排出量算定シート!$CF$17)),幹材積成長量!$I$7:$I$148,0),MATCH(【入力】吸収量・排出量算定シート!$G249,幹材積成長量!$I$7:$K$7,0)),IF($F249="地位Ⅲ",INDEX(幹材積成長量!$O$7:$Q$148,MATCH((【入力】吸収量・排出量算定シート!$H249+(【入力】吸収量・排出量算定シート!CU$17-【入力】吸収量・排出量算定シート!$CF$17)),幹材積成長量!$O$7:$O$148,0),MATCH(【入力】吸収量・排出量算定シート!$G249,幹材積成長量!$O$7:$Q$7,0)),INDEX(幹材積成長量!$L$7:$N$148,MATCH((【入力】吸収量・排出量算定シート!$H249+(【入力】吸収量・排出量算定シート!CU$17-【入力】吸収量・排出量算定シート!$CF$17)),幹材積成長量!$L$7:$L$148,0),MATCH(【入力】吸収量・排出量算定シート!$G249,幹材積成長量!$L$7:$N$7,0)))),0)</f>
        <v>0</v>
      </c>
      <c r="CV249" s="2">
        <f>IFERROR(IF($F249="地位Ⅰ",INDEX(幹材積成長量!$I$7:$K$148,MATCH((【入力】吸収量・排出量算定シート!$H249+(【入力】吸収量・排出量算定シート!CV$17-【入力】吸収量・排出量算定シート!$CF$17)),幹材積成長量!$I$7:$I$148,0),MATCH(【入力】吸収量・排出量算定シート!$G249,幹材積成長量!$I$7:$K$7,0)),IF($F249="地位Ⅲ",INDEX(幹材積成長量!$O$7:$Q$148,MATCH((【入力】吸収量・排出量算定シート!$H249+(【入力】吸収量・排出量算定シート!CV$17-【入力】吸収量・排出量算定シート!$CF$17)),幹材積成長量!$O$7:$O$148,0),MATCH(【入力】吸収量・排出量算定シート!$G249,幹材積成長量!$O$7:$Q$7,0)),INDEX(幹材積成長量!$L$7:$N$148,MATCH((【入力】吸収量・排出量算定シート!$H249+(【入力】吸収量・排出量算定シート!CV$17-【入力】吸収量・排出量算定シート!$CF$17)),幹材積成長量!$L$7:$L$148,0),MATCH(【入力】吸収量・排出量算定シート!$G249,幹材積成長量!$L$7:$N$7,0)))),0)</f>
        <v>0</v>
      </c>
      <c r="CW249" s="2">
        <f t="shared" si="420"/>
        <v>0</v>
      </c>
      <c r="CX249" s="2">
        <f t="shared" si="421"/>
        <v>0</v>
      </c>
      <c r="CY249" s="2">
        <f t="shared" si="422"/>
        <v>0</v>
      </c>
      <c r="CZ249" s="2">
        <f t="shared" si="423"/>
        <v>0</v>
      </c>
      <c r="DA249" s="2">
        <f t="shared" si="424"/>
        <v>0</v>
      </c>
      <c r="DB249" s="2">
        <f t="shared" si="425"/>
        <v>0</v>
      </c>
      <c r="DC249" s="2">
        <f t="shared" si="426"/>
        <v>0</v>
      </c>
      <c r="DD249" s="2">
        <f t="shared" si="427"/>
        <v>0</v>
      </c>
      <c r="DE249" s="2">
        <f t="shared" si="428"/>
        <v>0</v>
      </c>
      <c r="DF249" s="2">
        <f t="shared" si="429"/>
        <v>0</v>
      </c>
      <c r="DG249" s="2">
        <f t="shared" si="430"/>
        <v>0</v>
      </c>
      <c r="DH249" s="2">
        <f t="shared" si="431"/>
        <v>0</v>
      </c>
      <c r="DI249" s="2">
        <f t="shared" si="432"/>
        <v>0</v>
      </c>
      <c r="DJ249" s="2">
        <f t="shared" si="433"/>
        <v>0</v>
      </c>
      <c r="DK249" s="2">
        <f t="shared" si="434"/>
        <v>0</v>
      </c>
      <c r="DL249" s="2">
        <f t="shared" si="435"/>
        <v>0</v>
      </c>
      <c r="DM249" s="2">
        <f t="shared" si="436"/>
        <v>0</v>
      </c>
      <c r="DN249" s="187">
        <f>IFERROR(IF($F249="地位Ⅰ",INDEX(幹材積成長量!$AE$7:$AG$14,8,MATCH(【入力】吸収量・排出量算定シート!$G249,幹材積成長量!$AE$7:$AG$7,0)),IF($F249="地位Ⅲ",INDEX(幹材積成長量!$AK$7:$AM$14,8,MATCH(【入力】吸収量・排出量算定シート!$G249,幹材積成長量!$AK$7:$AM$7,0)),INDEX(幹材積成長量!$AH$7:$AJ$14,8,MATCH(【入力】吸収量・排出量算定シート!$G249,幹材積成長量!$AH$7:$AJ$7,0)))),0)</f>
        <v>0</v>
      </c>
      <c r="DO249" s="187">
        <f>IFERROR(IF($F249="地位Ⅰ",INDEX(幹材積成長量!$AE$7:$AG$14,8,MATCH(【入力】吸収量・排出量算定シート!$G249,幹材積成長量!$AE$7:$AG$7,0)),IF($F249="地位Ⅲ",INDEX(幹材積成長量!$AK$7:$AM$14,8,MATCH(【入力】吸収量・排出量算定シート!$G249,幹材積成長量!$AK$7:$AM$7,0)),INDEX(幹材積成長量!$AH$7:$AJ$14,8,MATCH(【入力】吸収量・排出量算定シート!$G249,幹材積成長量!$AH$7:$AJ$7,0)))),0)</f>
        <v>0</v>
      </c>
      <c r="DP249" s="187">
        <f>IFERROR(IF($F249="地位Ⅰ",INDEX(幹材積成長量!$AE$7:$AG$14,8,MATCH(【入力】吸収量・排出量算定シート!$G249,幹材積成長量!$AE$7:$AG$7,0)),IF($F249="地位Ⅲ",INDEX(幹材積成長量!$AK$7:$AM$14,8,MATCH(【入力】吸収量・排出量算定シート!$G249,幹材積成長量!$AK$7:$AM$7,0)),INDEX(幹材積成長量!$AH$7:$AJ$14,8,MATCH(【入力】吸収量・排出量算定シート!$G249,幹材積成長量!$AH$7:$AJ$7,0)))),0)</f>
        <v>0</v>
      </c>
      <c r="DQ249" s="187">
        <f>IFERROR(IF($F249="地位Ⅰ",INDEX(幹材積成長量!$AE$7:$AG$14,8,MATCH(【入力】吸収量・排出量算定シート!$G249,幹材積成長量!$AE$7:$AG$7,0)),IF($F249="地位Ⅲ",INDEX(幹材積成長量!$AK$7:$AM$14,8,MATCH(【入力】吸収量・排出量算定シート!$G249,幹材積成長量!$AK$7:$AM$7,0)),INDEX(幹材積成長量!$AH$7:$AJ$14,8,MATCH(【入力】吸収量・排出量算定シート!$G249,幹材積成長量!$AH$7:$AJ$7,0)))),0)</f>
        <v>0</v>
      </c>
      <c r="DR249" s="187">
        <f>IFERROR(IF($F249="地位Ⅰ",INDEX(幹材積成長量!$AE$7:$AG$14,8,MATCH(【入力】吸収量・排出量算定シート!$G249,幹材積成長量!$AE$7:$AG$7,0)),IF($F249="地位Ⅲ",INDEX(幹材積成長量!$AK$7:$AM$14,8,MATCH(【入力】吸収量・排出量算定シート!$G249,幹材積成長量!$AK$7:$AM$7,0)),INDEX(幹材積成長量!$AH$7:$AJ$14,8,MATCH(【入力】吸収量・排出量算定シート!$G249,幹材積成長量!$AH$7:$AJ$7,0)))),0)</f>
        <v>0</v>
      </c>
      <c r="DS249" s="187">
        <f>IFERROR(IF($F249="地位Ⅰ",INDEX(幹材積成長量!$AE$7:$AG$14,8,MATCH(【入力】吸収量・排出量算定シート!$G249,幹材積成長量!$AE$7:$AG$7,0)),IF($F249="地位Ⅲ",INDEX(幹材積成長量!$AK$7:$AM$14,8,MATCH(【入力】吸収量・排出量算定シート!$G249,幹材積成長量!$AK$7:$AM$7,0)),INDEX(幹材積成長量!$AH$7:$AJ$14,8,MATCH(【入力】吸収量・排出量算定シート!$G249,幹材積成長量!$AH$7:$AJ$7,0)))),0)</f>
        <v>0</v>
      </c>
      <c r="DT249" s="187">
        <f>IFERROR(IF($F249="地位Ⅰ",INDEX(幹材積成長量!$AE$7:$AG$14,8,MATCH(【入力】吸収量・排出量算定シート!$G249,幹材積成長量!$AE$7:$AG$7,0)),IF($F249="地位Ⅲ",INDEX(幹材積成長量!$AK$7:$AM$14,8,MATCH(【入力】吸収量・排出量算定シート!$G249,幹材積成長量!$AK$7:$AM$7,0)),INDEX(幹材積成長量!$AH$7:$AJ$14,8,MATCH(【入力】吸収量・排出量算定シート!$G249,幹材積成長量!$AH$7:$AJ$7,0)))),0)</f>
        <v>0</v>
      </c>
      <c r="DU249" s="187">
        <f>IFERROR(IF($F249="地位Ⅰ",INDEX(幹材積成長量!$AE$7:$AG$14,8,MATCH(【入力】吸収量・排出量算定シート!$G249,幹材積成長量!$AE$7:$AG$7,0)),IF($F249="地位Ⅲ",INDEX(幹材積成長量!$AK$7:$AM$14,8,MATCH(【入力】吸収量・排出量算定シート!$G249,幹材積成長量!$AK$7:$AM$7,0)),INDEX(幹材積成長量!$AH$7:$AJ$14,8,MATCH(【入力】吸収量・排出量算定シート!$G249,幹材積成長量!$AH$7:$AJ$7,0)))),0)</f>
        <v>0</v>
      </c>
      <c r="DV249" s="187">
        <f>IFERROR(IF($F249="地位Ⅰ",INDEX(幹材積成長量!$AE$7:$AG$14,8,MATCH(【入力】吸収量・排出量算定シート!$G249,幹材積成長量!$AE$7:$AG$7,0)),IF($F249="地位Ⅲ",INDEX(幹材積成長量!$AK$7:$AM$14,8,MATCH(【入力】吸収量・排出量算定シート!$G249,幹材積成長量!$AK$7:$AM$7,0)),INDEX(幹材積成長量!$AH$7:$AJ$14,8,MATCH(【入力】吸収量・排出量算定シート!$G249,幹材積成長量!$AH$7:$AJ$7,0)))),0)</f>
        <v>0</v>
      </c>
      <c r="DW249" s="187">
        <f>IFERROR(IF($F249="地位Ⅰ",INDEX(幹材積成長量!$AE$7:$AG$14,8,MATCH(【入力】吸収量・排出量算定シート!$G249,幹材積成長量!$AE$7:$AG$7,0)),IF($F249="地位Ⅲ",INDEX(幹材積成長量!$AK$7:$AM$14,8,MATCH(【入力】吸収量・排出量算定シート!$G249,幹材積成長量!$AK$7:$AM$7,0)),INDEX(幹材積成長量!$AH$7:$AJ$14,8,MATCH(【入力】吸収量・排出量算定シート!$G249,幹材積成長量!$AH$7:$AJ$7,0)))),0)</f>
        <v>0</v>
      </c>
      <c r="DX249" s="187">
        <f>IFERROR(IF($F249="地位Ⅰ",INDEX(幹材積成長量!$AE$7:$AG$14,8,MATCH(【入力】吸収量・排出量算定シート!$G249,幹材積成長量!$AE$7:$AG$7,0)),IF($F249="地位Ⅲ",INDEX(幹材積成長量!$AK$7:$AM$14,8,MATCH(【入力】吸収量・排出量算定シート!$G249,幹材積成長量!$AK$7:$AM$7,0)),INDEX(幹材積成長量!$AH$7:$AJ$14,8,MATCH(【入力】吸収量・排出量算定シート!$G249,幹材積成長量!$AH$7:$AJ$7,0)))),0)</f>
        <v>0</v>
      </c>
      <c r="DY249" s="187">
        <f>IFERROR(IF($F249="地位Ⅰ",INDEX(幹材積成長量!$AE$7:$AG$14,8,MATCH(【入力】吸収量・排出量算定シート!$G249,幹材積成長量!$AE$7:$AG$7,0)),IF($F249="地位Ⅲ",INDEX(幹材積成長量!$AK$7:$AM$14,8,MATCH(【入力】吸収量・排出量算定シート!$G249,幹材積成長量!$AK$7:$AM$7,0)),INDEX(幹材積成長量!$AH$7:$AJ$14,8,MATCH(【入力】吸収量・排出量算定シート!$G249,幹材積成長量!$AH$7:$AJ$7,0)))),0)</f>
        <v>0</v>
      </c>
      <c r="DZ249" s="187">
        <f>IFERROR(IF($F249="地位Ⅰ",INDEX(幹材積成長量!$AE$7:$AG$14,8,MATCH(【入力】吸収量・排出量算定シート!$G249,幹材積成長量!$AE$7:$AG$7,0)),IF($F249="地位Ⅲ",INDEX(幹材積成長量!$AK$7:$AM$14,8,MATCH(【入力】吸収量・排出量算定シート!$G249,幹材積成長量!$AK$7:$AM$7,0)),INDEX(幹材積成長量!$AH$7:$AJ$14,8,MATCH(【入力】吸収量・排出量算定シート!$G249,幹材積成長量!$AH$7:$AJ$7,0)))),0)</f>
        <v>0</v>
      </c>
      <c r="EA249" s="187">
        <f>IFERROR(IF($F249="地位Ⅰ",INDEX(幹材積成長量!$AE$7:$AG$14,8,MATCH(【入力】吸収量・排出量算定シート!$G249,幹材積成長量!$AE$7:$AG$7,0)),IF($F249="地位Ⅲ",INDEX(幹材積成長量!$AK$7:$AM$14,8,MATCH(【入力】吸収量・排出量算定シート!$G249,幹材積成長量!$AK$7:$AM$7,0)),INDEX(幹材積成長量!$AH$7:$AJ$14,8,MATCH(【入力】吸収量・排出量算定シート!$G249,幹材積成長量!$AH$7:$AJ$7,0)))),0)</f>
        <v>0</v>
      </c>
      <c r="EB249" s="187">
        <f>IFERROR(IF($F249="地位Ⅰ",INDEX(幹材積成長量!$AE$7:$AG$14,8,MATCH(【入力】吸収量・排出量算定シート!$G249,幹材積成長量!$AE$7:$AG$7,0)),IF($F249="地位Ⅲ",INDEX(幹材積成長量!$AK$7:$AM$14,8,MATCH(【入力】吸収量・排出量算定シート!$G249,幹材積成長量!$AK$7:$AM$7,0)),INDEX(幹材積成長量!$AH$7:$AJ$14,8,MATCH(【入力】吸収量・排出量算定シート!$G249,幹材積成長量!$AH$7:$AJ$7,0)))),0)</f>
        <v>0</v>
      </c>
      <c r="EC249" s="187">
        <f>IFERROR(IF($F249="地位Ⅰ",INDEX(幹材積成長量!$AE$7:$AG$14,8,MATCH(【入力】吸収量・排出量算定シート!$G249,幹材積成長量!$AE$7:$AG$7,0)),IF($F249="地位Ⅲ",INDEX(幹材積成長量!$AK$7:$AM$14,8,MATCH(【入力】吸収量・排出量算定シート!$G249,幹材積成長量!$AK$7:$AM$7,0)),INDEX(幹材積成長量!$AH$7:$AJ$14,8,MATCH(【入力】吸収量・排出量算定シート!$G249,幹材積成長量!$AH$7:$AJ$7,0)))),0)</f>
        <v>0</v>
      </c>
      <c r="ED249" s="186">
        <f t="shared" si="437"/>
        <v>0</v>
      </c>
      <c r="EE249" s="186">
        <f t="shared" si="438"/>
        <v>0</v>
      </c>
      <c r="EF249" s="186">
        <f t="shared" si="439"/>
        <v>0</v>
      </c>
      <c r="EG249" s="186">
        <f t="shared" si="440"/>
        <v>0</v>
      </c>
      <c r="EH249" s="186">
        <f t="shared" si="441"/>
        <v>0</v>
      </c>
      <c r="EI249" s="186">
        <f t="shared" si="442"/>
        <v>0</v>
      </c>
      <c r="EJ249" s="186">
        <f t="shared" si="443"/>
        <v>0</v>
      </c>
      <c r="EK249" s="186">
        <f t="shared" si="444"/>
        <v>0</v>
      </c>
      <c r="EL249" s="186">
        <f t="shared" si="445"/>
        <v>0</v>
      </c>
      <c r="EM249" s="186">
        <f t="shared" si="446"/>
        <v>0</v>
      </c>
      <c r="EN249" s="186">
        <f t="shared" si="447"/>
        <v>0</v>
      </c>
      <c r="EO249" s="186">
        <f t="shared" si="448"/>
        <v>0</v>
      </c>
      <c r="EP249" s="186">
        <f t="shared" si="449"/>
        <v>0</v>
      </c>
      <c r="EQ249" s="186">
        <f t="shared" si="450"/>
        <v>0</v>
      </c>
      <c r="ER249" s="186">
        <f t="shared" si="451"/>
        <v>0</v>
      </c>
      <c r="ES249" s="186">
        <f t="shared" si="452"/>
        <v>0</v>
      </c>
      <c r="ET249" s="186">
        <f t="shared" si="453"/>
        <v>0</v>
      </c>
    </row>
    <row r="250" spans="2:150" x14ac:dyDescent="0.3">
      <c r="B250" s="3"/>
      <c r="C250" s="3"/>
      <c r="D250" s="3"/>
      <c r="E250" s="3"/>
      <c r="G250" s="217"/>
      <c r="J250" s="3"/>
      <c r="M250" s="187">
        <f>IFERROR(IF($F250="地位Ⅰ",INDEX(幹材積成長量!$S$7:$U$148,MATCH(【入力】吸収量・排出量算定シート!$H250+(M$17-$M$17),幹材積成長量!$S$7:$S$148,0),MATCH($G250,幹材積成長量!$S$7:$U$7,0)),IF($F250="地位Ⅲ",INDEX(幹材積成長量!$Y$7:$AA$148,MATCH(【入力】吸収量・排出量算定シート!$H250+(M$17-$M$17),幹材積成長量!$Y$7:$Y$148,0),MATCH($G250,幹材積成長量!$Y$7:$AA$7,0)),INDEX(幹材積成長量!$V$7:$X$148,MATCH(【入力】吸収量・排出量算定シート!$H250+(M$17-$M$17),幹材積成長量!$V$7:$V$148,0),MATCH($G250,幹材積成長量!$V$7:$X$7,0)))),0)</f>
        <v>0</v>
      </c>
      <c r="N250" s="187">
        <f>IFERROR(IF($F250="地位Ⅰ",INDEX(幹材積成長量!$S$7:$U$148,MATCH(【入力】吸収量・排出量算定シート!$H250+(N$17-$M$17),幹材積成長量!$S$7:$S$148,0),MATCH($G250,幹材積成長量!$S$7:$U$7,0)),IF($F250="地位Ⅲ",INDEX(幹材積成長量!$Y$7:$AA$148,MATCH(【入力】吸収量・排出量算定シート!$H250+(N$17-$M$17),幹材積成長量!$Y$7:$Y$148,0),MATCH($G250,幹材積成長量!$Y$7:$AA$7,0)),INDEX(幹材積成長量!$V$7:$X$148,MATCH(【入力】吸収量・排出量算定シート!$H250+(N$17-$M$17),幹材積成長量!$V$7:$V$148,0),MATCH($G250,幹材積成長量!$V$7:$X$7,0)))),0)</f>
        <v>0</v>
      </c>
      <c r="O250" s="187">
        <f>IFERROR(IF($F250="地位Ⅰ",INDEX(幹材積成長量!$S$7:$U$148,MATCH(【入力】吸収量・排出量算定シート!$H250+(O$17-$M$17),幹材積成長量!$S$7:$S$148,0),MATCH($G250,幹材積成長量!$S$7:$U$7,0)),IF($F250="地位Ⅲ",INDEX(幹材積成長量!$Y$7:$AA$148,MATCH(【入力】吸収量・排出量算定シート!$H250+(O$17-$M$17),幹材積成長量!$Y$7:$Y$148,0),MATCH($G250,幹材積成長量!$Y$7:$AA$7,0)),INDEX(幹材積成長量!$V$7:$X$148,MATCH(【入力】吸収量・排出量算定シート!$H250+(O$17-$M$17),幹材積成長量!$V$7:$V$148,0),MATCH($G250,幹材積成長量!$V$7:$X$7,0)))),0)</f>
        <v>0</v>
      </c>
      <c r="P250" s="187">
        <f>IFERROR(IF($F250="地位Ⅰ",INDEX(幹材積成長量!$S$7:$U$148,MATCH(【入力】吸収量・排出量算定シート!$H250+(P$17-$M$17),幹材積成長量!$S$7:$S$148,0),MATCH($G250,幹材積成長量!$S$7:$U$7,0)),IF($F250="地位Ⅲ",INDEX(幹材積成長量!$Y$7:$AA$148,MATCH(【入力】吸収量・排出量算定シート!$H250+(P$17-$M$17),幹材積成長量!$Y$7:$Y$148,0),MATCH($G250,幹材積成長量!$Y$7:$AA$7,0)),INDEX(幹材積成長量!$V$7:$X$148,MATCH(【入力】吸収量・排出量算定シート!$H250+(P$17-$M$17),幹材積成長量!$V$7:$V$148,0),MATCH($G250,幹材積成長量!$V$7:$X$7,0)))),0)</f>
        <v>0</v>
      </c>
      <c r="Q250" s="187">
        <f>IFERROR(IF($F250="地位Ⅰ",INDEX(幹材積成長量!$S$7:$U$148,MATCH(【入力】吸収量・排出量算定シート!$H250+(Q$17-$M$17),幹材積成長量!$S$7:$S$148,0),MATCH($G250,幹材積成長量!$S$7:$U$7,0)),IF($F250="地位Ⅲ",INDEX(幹材積成長量!$Y$7:$AA$148,MATCH(【入力】吸収量・排出量算定シート!$H250+(Q$17-$M$17),幹材積成長量!$Y$7:$Y$148,0),MATCH($G250,幹材積成長量!$Y$7:$AA$7,0)),INDEX(幹材積成長量!$V$7:$X$148,MATCH(【入力】吸収量・排出量算定シート!$H250+(Q$17-$M$17),幹材積成長量!$V$7:$V$148,0),MATCH($G250,幹材積成長量!$V$7:$X$7,0)))),0)</f>
        <v>0</v>
      </c>
      <c r="R250" s="187">
        <f>IFERROR(IF($F250="地位Ⅰ",INDEX(幹材積成長量!$S$7:$U$148,MATCH(【入力】吸収量・排出量算定シート!$H250+(R$17-$M$17),幹材積成長量!$S$7:$S$148,0),MATCH($G250,幹材積成長量!$S$7:$U$7,0)),IF($F250="地位Ⅲ",INDEX(幹材積成長量!$Y$7:$AA$148,MATCH(【入力】吸収量・排出量算定シート!$H250+(R$17-$M$17),幹材積成長量!$Y$7:$Y$148,0),MATCH($G250,幹材積成長量!$Y$7:$AA$7,0)),INDEX(幹材積成長量!$V$7:$X$148,MATCH(【入力】吸収量・排出量算定シート!$H250+(R$17-$M$17),幹材積成長量!$V$7:$V$148,0),MATCH($G250,幹材積成長量!$V$7:$X$7,0)))),0)</f>
        <v>0</v>
      </c>
      <c r="S250" s="187">
        <f>IFERROR(IF($F250="地位Ⅰ",INDEX(幹材積成長量!$S$7:$U$148,MATCH(【入力】吸収量・排出量算定シート!$H250+(S$17-$M$17),幹材積成長量!$S$7:$S$148,0),MATCH($G250,幹材積成長量!$S$7:$U$7,0)),IF($F250="地位Ⅲ",INDEX(幹材積成長量!$Y$7:$AA$148,MATCH(【入力】吸収量・排出量算定シート!$H250+(S$17-$M$17),幹材積成長量!$Y$7:$Y$148,0),MATCH($G250,幹材積成長量!$Y$7:$AA$7,0)),INDEX(幹材積成長量!$V$7:$X$148,MATCH(【入力】吸収量・排出量算定シート!$H250+(S$17-$M$17),幹材積成長量!$V$7:$V$148,0),MATCH($G250,幹材積成長量!$V$7:$X$7,0)))),0)</f>
        <v>0</v>
      </c>
      <c r="T250" s="187">
        <f>IFERROR(IF($F250="地位Ⅰ",INDEX(幹材積成長量!$S$7:$U$148,MATCH(【入力】吸収量・排出量算定シート!$H250+(T$17-$M$17),幹材積成長量!$S$7:$S$148,0),MATCH($G250,幹材積成長量!$S$7:$U$7,0)),IF($F250="地位Ⅲ",INDEX(幹材積成長量!$Y$7:$AA$148,MATCH(【入力】吸収量・排出量算定シート!$H250+(T$17-$M$17),幹材積成長量!$Y$7:$Y$148,0),MATCH($G250,幹材積成長量!$Y$7:$AA$7,0)),INDEX(幹材積成長量!$V$7:$X$148,MATCH(【入力】吸収量・排出量算定シート!$H250+(T$17-$M$17),幹材積成長量!$V$7:$V$148,0),MATCH($G250,幹材積成長量!$V$7:$X$7,0)))),0)</f>
        <v>0</v>
      </c>
      <c r="U250" s="187">
        <f>IFERROR(IF($F250="地位Ⅰ",INDEX(幹材積成長量!$S$7:$U$148,MATCH(【入力】吸収量・排出量算定シート!$H250+(U$17-$M$17),幹材積成長量!$S$7:$S$148,0),MATCH($G250,幹材積成長量!$S$7:$U$7,0)),IF($F250="地位Ⅲ",INDEX(幹材積成長量!$Y$7:$AA$148,MATCH(【入力】吸収量・排出量算定シート!$H250+(U$17-$M$17),幹材積成長量!$Y$7:$Y$148,0),MATCH($G250,幹材積成長量!$Y$7:$AA$7,0)),INDEX(幹材積成長量!$V$7:$X$148,MATCH(【入力】吸収量・排出量算定シート!$H250+(U$17-$M$17),幹材積成長量!$V$7:$V$148,0),MATCH($G250,幹材積成長量!$V$7:$X$7,0)))),0)</f>
        <v>0</v>
      </c>
      <c r="V250" s="187">
        <f>IFERROR(IF($F250="地位Ⅰ",INDEX(幹材積成長量!$S$7:$U$148,MATCH(【入力】吸収量・排出量算定シート!$H250+(V$17-$M$17),幹材積成長量!$S$7:$S$148,0),MATCH($G250,幹材積成長量!$S$7:$U$7,0)),IF($F250="地位Ⅲ",INDEX(幹材積成長量!$Y$7:$AA$148,MATCH(【入力】吸収量・排出量算定シート!$H250+(V$17-$M$17),幹材積成長量!$Y$7:$Y$148,0),MATCH($G250,幹材積成長量!$Y$7:$AA$7,0)),INDEX(幹材積成長量!$V$7:$X$148,MATCH(【入力】吸収量・排出量算定シート!$H250+(V$17-$M$17),幹材積成長量!$V$7:$V$148,0),MATCH($G250,幹材積成長量!$V$7:$X$7,0)))),0)</f>
        <v>0</v>
      </c>
      <c r="W250" s="187">
        <f>IFERROR(IF($F250="地位Ⅰ",INDEX(幹材積成長量!$S$7:$U$148,MATCH(【入力】吸収量・排出量算定シート!$H250+(W$17-$M$17),幹材積成長量!$S$7:$S$148,0),MATCH($G250,幹材積成長量!$S$7:$U$7,0)),IF($F250="地位Ⅲ",INDEX(幹材積成長量!$Y$7:$AA$148,MATCH(【入力】吸収量・排出量算定シート!$H250+(W$17-$M$17),幹材積成長量!$Y$7:$Y$148,0),MATCH($G250,幹材積成長量!$Y$7:$AA$7,0)),INDEX(幹材積成長量!$V$7:$X$148,MATCH(【入力】吸収量・排出量算定シート!$H250+(W$17-$M$17),幹材積成長量!$V$7:$V$148,0),MATCH($G250,幹材積成長量!$V$7:$X$7,0)))),0)</f>
        <v>0</v>
      </c>
      <c r="X250" s="187">
        <f>IFERROR(IF($F250="地位Ⅰ",INDEX(幹材積成長量!$S$7:$U$148,MATCH(【入力】吸収量・排出量算定シート!$H250+(X$17-$M$17),幹材積成長量!$S$7:$S$148,0),MATCH($G250,幹材積成長量!$S$7:$U$7,0)),IF($F250="地位Ⅲ",INDEX(幹材積成長量!$Y$7:$AA$148,MATCH(【入力】吸収量・排出量算定シート!$H250+(X$17-$M$17),幹材積成長量!$Y$7:$Y$148,0),MATCH($G250,幹材積成長量!$Y$7:$AA$7,0)),INDEX(幹材積成長量!$V$7:$X$148,MATCH(【入力】吸収量・排出量算定シート!$H250+(X$17-$M$17),幹材積成長量!$V$7:$V$148,0),MATCH($G250,幹材積成長量!$V$7:$X$7,0)))),0)</f>
        <v>0</v>
      </c>
      <c r="Y250" s="187">
        <f>IFERROR(IF($F250="地位Ⅰ",INDEX(幹材積成長量!$S$7:$U$148,MATCH(【入力】吸収量・排出量算定シート!$H250+(Y$17-$M$17),幹材積成長量!$S$7:$S$148,0),MATCH($G250,幹材積成長量!$S$7:$U$7,0)),IF($F250="地位Ⅲ",INDEX(幹材積成長量!$Y$7:$AA$148,MATCH(【入力】吸収量・排出量算定シート!$H250+(Y$17-$M$17),幹材積成長量!$Y$7:$Y$148,0),MATCH($G250,幹材積成長量!$Y$7:$AA$7,0)),INDEX(幹材積成長量!$V$7:$X$148,MATCH(【入力】吸収量・排出量算定シート!$H250+(Y$17-$M$17),幹材積成長量!$V$7:$V$148,0),MATCH($G250,幹材積成長量!$V$7:$X$7,0)))),0)</f>
        <v>0</v>
      </c>
      <c r="Z250" s="187">
        <f>IFERROR(IF($F250="地位Ⅰ",INDEX(幹材積成長量!$S$7:$U$148,MATCH(【入力】吸収量・排出量算定シート!$H250+(Z$17-$M$17),幹材積成長量!$S$7:$S$148,0),MATCH($G250,幹材積成長量!$S$7:$U$7,0)),IF($F250="地位Ⅲ",INDEX(幹材積成長量!$Y$7:$AA$148,MATCH(【入力】吸収量・排出量算定シート!$H250+(Z$17-$M$17),幹材積成長量!$Y$7:$Y$148,0),MATCH($G250,幹材積成長量!$Y$7:$AA$7,0)),INDEX(幹材積成長量!$V$7:$X$148,MATCH(【入力】吸収量・排出量算定シート!$H250+(Z$17-$M$17),幹材積成長量!$V$7:$V$148,0),MATCH($G250,幹材積成長量!$V$7:$X$7,0)))),0)</f>
        <v>0</v>
      </c>
      <c r="AA250" s="187">
        <f>IFERROR(IF($F250="地位Ⅰ",INDEX(幹材積成長量!$S$7:$U$148,MATCH(【入力】吸収量・排出量算定シート!$H250+(AA$17-$M$17),幹材積成長量!$S$7:$S$148,0),MATCH($G250,幹材積成長量!$S$7:$U$7,0)),IF($F250="地位Ⅲ",INDEX(幹材積成長量!$Y$7:$AA$148,MATCH(【入力】吸収量・排出量算定シート!$H250+(AA$17-$M$17),幹材積成長量!$Y$7:$Y$148,0),MATCH($G250,幹材積成長量!$Y$7:$AA$7,0)),INDEX(幹材積成長量!$V$7:$X$148,MATCH(【入力】吸収量・排出量算定シート!$H250+(AA$17-$M$17),幹材積成長量!$V$7:$V$148,0),MATCH($G250,幹材積成長量!$V$7:$X$7,0)))),0)</f>
        <v>0</v>
      </c>
      <c r="AB250" s="187">
        <f>IFERROR(IF($F250="地位Ⅰ",INDEX(幹材積成長量!$S$7:$U$148,MATCH(【入力】吸収量・排出量算定シート!$H250+(AB$17-$M$17),幹材積成長量!$S$7:$S$148,0),MATCH($G250,幹材積成長量!$S$7:$U$7,0)),IF($F250="地位Ⅲ",INDEX(幹材積成長量!$Y$7:$AA$148,MATCH(【入力】吸収量・排出量算定シート!$H250+(AB$17-$M$17),幹材積成長量!$Y$7:$Y$148,0),MATCH($G250,幹材積成長量!$Y$7:$AA$7,0)),INDEX(幹材積成長量!$V$7:$X$148,MATCH(【入力】吸収量・排出量算定シート!$H250+(AB$17-$M$17),幹材積成長量!$V$7:$V$148,0),MATCH($G250,幹材積成長量!$V$7:$X$7,0)))),0)</f>
        <v>0</v>
      </c>
      <c r="AC250" s="187">
        <f>IFERROR(IF($F250="地位Ⅰ",INDEX(幹材積成長量!$S$7:$U$148,MATCH(【入力】吸収量・排出量算定シート!$H250+(AC$17-$M$17),幹材積成長量!$S$7:$S$148,0),MATCH($G250,幹材積成長量!$S$7:$U$7,0)),IF($F250="地位Ⅲ",INDEX(幹材積成長量!$Y$7:$AA$148,MATCH(【入力】吸収量・排出量算定シート!$H250+(AC$17-$M$17),幹材積成長量!$Y$7:$Y$148,0),MATCH($G250,幹材積成長量!$Y$7:$AA$7,0)),INDEX(幹材積成長量!$V$7:$X$148,MATCH(【入力】吸収量・排出量算定シート!$H250+(AC$17-$M$17),幹材積成長量!$V$7:$V$148,0),MATCH($G250,幹材積成長量!$V$7:$X$7,0)))),0)</f>
        <v>0</v>
      </c>
      <c r="AD250" s="2">
        <f>IFERROR(INDEX('BEF（拡大係数）'!$A$4:$AO$154,MATCH(【入力】吸収量・排出量算定シート!$H250,'BEF（拡大係数）'!$A$4:$A$154,0),MATCH($G250,'BEF（拡大係数）'!$A$4:$AO$4,0)),0)</f>
        <v>0</v>
      </c>
      <c r="AE250" s="2">
        <f>IFERROR(INDEX('BEF（拡大係数）'!$A$4:$AO$154,MATCH(【入力】吸収量・排出量算定シート!$H250,'BEF（拡大係数）'!$A$4:$A$154,0),MATCH($G250,'BEF（拡大係数）'!$A$4:$AO$4,0)),0)</f>
        <v>0</v>
      </c>
      <c r="AF250" s="2">
        <f>IFERROR(INDEX('BEF（拡大係数）'!$A$4:$AO$154,MATCH(【入力】吸収量・排出量算定シート!$H250,'BEF（拡大係数）'!$A$4:$A$154,0),MATCH($G250,'BEF（拡大係数）'!$A$4:$AO$4,0)),0)</f>
        <v>0</v>
      </c>
      <c r="AG250" s="2">
        <f>IFERROR(INDEX('BEF（拡大係数）'!$A$4:$AO$154,MATCH(【入力】吸収量・排出量算定シート!$H250,'BEF（拡大係数）'!$A$4:$A$154,0),MATCH($G250,'BEF（拡大係数）'!$A$4:$AO$4,0)),0)</f>
        <v>0</v>
      </c>
      <c r="AH250" s="2">
        <f>IFERROR(INDEX('BEF（拡大係数）'!$A$4:$AO$154,MATCH(【入力】吸収量・排出量算定シート!$H250,'BEF（拡大係数）'!$A$4:$A$154,0),MATCH($G250,'BEF（拡大係数）'!$A$4:$AO$4,0)),0)</f>
        <v>0</v>
      </c>
      <c r="AI250" s="2">
        <f>IFERROR(INDEX('BEF（拡大係数）'!$A$4:$AO$154,MATCH(【入力】吸収量・排出量算定シート!$H250,'BEF（拡大係数）'!$A$4:$A$154,0),MATCH($G250,'BEF（拡大係数）'!$A$4:$AO$4,0)),0)</f>
        <v>0</v>
      </c>
      <c r="AJ250" s="2">
        <f>IFERROR(INDEX('BEF（拡大係数）'!$A$4:$AO$154,MATCH(【入力】吸収量・排出量算定シート!$H250,'BEF（拡大係数）'!$A$4:$A$154,0),MATCH($G250,'BEF（拡大係数）'!$A$4:$AO$4,0)),0)</f>
        <v>0</v>
      </c>
      <c r="AK250" s="2">
        <f>IFERROR(INDEX('BEF（拡大係数）'!$A$4:$AO$154,MATCH(【入力】吸収量・排出量算定シート!$H250,'BEF（拡大係数）'!$A$4:$A$154,0),MATCH($G250,'BEF（拡大係数）'!$A$4:$AO$4,0)),0)</f>
        <v>0</v>
      </c>
      <c r="AL250" s="2">
        <f>IFERROR(INDEX('BEF（拡大係数）'!$A$4:$AO$154,MATCH(【入力】吸収量・排出量算定シート!$H250,'BEF（拡大係数）'!$A$4:$A$154,0),MATCH($G250,'BEF（拡大係数）'!$A$4:$AO$4,0)),0)</f>
        <v>0</v>
      </c>
      <c r="AM250" s="2">
        <f>IFERROR(INDEX('BEF（拡大係数）'!$A$4:$AO$154,MATCH(【入力】吸収量・排出量算定シート!$H250,'BEF（拡大係数）'!$A$4:$A$154,0),MATCH($G250,'BEF（拡大係数）'!$A$4:$AO$4,0)),0)</f>
        <v>0</v>
      </c>
      <c r="AN250" s="2">
        <f>IFERROR(INDEX('BEF（拡大係数）'!$A$4:$AO$154,MATCH(【入力】吸収量・排出量算定シート!$H250,'BEF（拡大係数）'!$A$4:$A$154,0),MATCH($G250,'BEF（拡大係数）'!$A$4:$AO$4,0)),0)</f>
        <v>0</v>
      </c>
      <c r="AO250" s="2">
        <f>IFERROR(INDEX('BEF（拡大係数）'!$A$4:$AO$154,MATCH(【入力】吸収量・排出量算定シート!$H250,'BEF（拡大係数）'!$A$4:$A$154,0),MATCH($G250,'BEF（拡大係数）'!$A$4:$AO$4,0)),0)</f>
        <v>0</v>
      </c>
      <c r="AP250" s="2">
        <f>IFERROR(INDEX('BEF（拡大係数）'!$A$4:$AO$154,MATCH(【入力】吸収量・排出量算定シート!$H250,'BEF（拡大係数）'!$A$4:$A$154,0),MATCH($G250,'BEF（拡大係数）'!$A$4:$AO$4,0)),0)</f>
        <v>0</v>
      </c>
      <c r="AQ250" s="2">
        <f>IFERROR(INDEX('BEF（拡大係数）'!$A$4:$AO$154,MATCH(【入力】吸収量・排出量算定シート!$H250,'BEF（拡大係数）'!$A$4:$A$154,0),MATCH($G250,'BEF（拡大係数）'!$A$4:$AO$4,0)),0)</f>
        <v>0</v>
      </c>
      <c r="AR250" s="2">
        <f>IFERROR(INDEX('BEF（拡大係数）'!$A$4:$AO$154,MATCH(【入力】吸収量・排出量算定シート!$H250,'BEF（拡大係数）'!$A$4:$A$154,0),MATCH($G250,'BEF（拡大係数）'!$A$4:$AO$4,0)),0)</f>
        <v>0</v>
      </c>
      <c r="AS250" s="2">
        <f>IFERROR(INDEX('BEF（拡大係数）'!$A$4:$AO$154,MATCH(【入力】吸収量・排出量算定シート!$H250,'BEF（拡大係数）'!$A$4:$A$154,0),MATCH($G250,'BEF（拡大係数）'!$A$4:$AO$4,0)),0)</f>
        <v>0</v>
      </c>
      <c r="AT250" s="2">
        <f>IFERROR(INDEX('BEF（拡大係数）'!$A$4:$AO$154,MATCH(【入力】吸収量・排出量算定シート!$H250,'BEF（拡大係数）'!$A$4:$A$154,0),MATCH($G250,'BEF（拡大係数）'!$A$4:$AO$4,0)),0)</f>
        <v>0</v>
      </c>
      <c r="AU250" s="2">
        <f>IFERROR(VLOOKUP($G250,パラメータ_オリジナル!$B$6:$G$45,4,FALSE),0)</f>
        <v>0</v>
      </c>
      <c r="AV250" s="2">
        <f>IFERROR(VLOOKUP($G250,パラメータ_オリジナル!$B$6:$G$45,5,FALSE),0)</f>
        <v>0</v>
      </c>
      <c r="AW250" s="2">
        <f>IFERROR(VLOOKUP($G250,パラメータ_オリジナル!$B$6:$G$45,6,FALSE),0)</f>
        <v>0</v>
      </c>
      <c r="AX250" s="125">
        <f t="shared" si="386"/>
        <v>0</v>
      </c>
      <c r="AY250" s="125">
        <f t="shared" si="387"/>
        <v>0</v>
      </c>
      <c r="AZ250" s="125">
        <f t="shared" si="388"/>
        <v>0</v>
      </c>
      <c r="BA250" s="125">
        <f t="shared" si="389"/>
        <v>0</v>
      </c>
      <c r="BB250" s="125">
        <f t="shared" si="390"/>
        <v>0</v>
      </c>
      <c r="BC250" s="125">
        <f t="shared" si="391"/>
        <v>0</v>
      </c>
      <c r="BD250" s="125">
        <f t="shared" si="392"/>
        <v>0</v>
      </c>
      <c r="BE250" s="125">
        <f t="shared" si="393"/>
        <v>0</v>
      </c>
      <c r="BF250" s="125">
        <f t="shared" si="394"/>
        <v>0</v>
      </c>
      <c r="BG250" s="125">
        <f t="shared" si="395"/>
        <v>0</v>
      </c>
      <c r="BH250" s="125">
        <f t="shared" si="396"/>
        <v>0</v>
      </c>
      <c r="BI250" s="125">
        <f t="shared" si="397"/>
        <v>0</v>
      </c>
      <c r="BJ250" s="125">
        <f t="shared" si="398"/>
        <v>0</v>
      </c>
      <c r="BK250" s="125">
        <f t="shared" si="399"/>
        <v>0</v>
      </c>
      <c r="BL250" s="125">
        <f t="shared" si="400"/>
        <v>0</v>
      </c>
      <c r="BM250" s="125">
        <f t="shared" si="401"/>
        <v>0</v>
      </c>
      <c r="BN250" s="125">
        <f t="shared" si="402"/>
        <v>0</v>
      </c>
      <c r="BO250" s="125">
        <f t="shared" si="403"/>
        <v>0</v>
      </c>
      <c r="BP250" s="125">
        <f t="shared" si="404"/>
        <v>0</v>
      </c>
      <c r="BQ250" s="125">
        <f t="shared" si="405"/>
        <v>0</v>
      </c>
      <c r="BR250" s="125">
        <f t="shared" si="406"/>
        <v>0</v>
      </c>
      <c r="BS250" s="125">
        <f t="shared" si="407"/>
        <v>0</v>
      </c>
      <c r="BT250" s="125">
        <f t="shared" si="408"/>
        <v>0</v>
      </c>
      <c r="BU250" s="125">
        <f t="shared" si="409"/>
        <v>0</v>
      </c>
      <c r="BV250" s="125">
        <f t="shared" si="410"/>
        <v>0</v>
      </c>
      <c r="BW250" s="125">
        <f t="shared" si="411"/>
        <v>0</v>
      </c>
      <c r="BX250" s="125">
        <f t="shared" si="412"/>
        <v>0</v>
      </c>
      <c r="BY250" s="125">
        <f t="shared" si="413"/>
        <v>0</v>
      </c>
      <c r="BZ250" s="125">
        <f t="shared" si="414"/>
        <v>0</v>
      </c>
      <c r="CA250" s="125">
        <f t="shared" si="415"/>
        <v>0</v>
      </c>
      <c r="CB250" s="125">
        <f t="shared" si="416"/>
        <v>0</v>
      </c>
      <c r="CC250" s="125">
        <f t="shared" si="417"/>
        <v>0</v>
      </c>
      <c r="CD250" s="125">
        <f t="shared" si="418"/>
        <v>0</v>
      </c>
      <c r="CE250" s="125">
        <f t="shared" si="419"/>
        <v>0</v>
      </c>
      <c r="CF250" s="2">
        <f>IFERROR(IF($F250="地位Ⅰ",INDEX(幹材積成長量!$I$7:$K$148,MATCH((【入力】吸収量・排出量算定シート!$H250+(【入力】吸収量・排出量算定シート!CF$17-【入力】吸収量・排出量算定シート!$CF$17)),幹材積成長量!$I$7:$I$148,0),MATCH(【入力】吸収量・排出量算定シート!$G250,幹材積成長量!$I$7:$K$7,0)),IF($F250="地位Ⅲ",INDEX(幹材積成長量!$O$7:$Q$148,MATCH((【入力】吸収量・排出量算定シート!$H250+(【入力】吸収量・排出量算定シート!CF$17-【入力】吸収量・排出量算定シート!$CF$17)),幹材積成長量!$O$7:$O$148,0),MATCH(【入力】吸収量・排出量算定シート!$G250,幹材積成長量!$O$7:$Q$7,0)),INDEX(幹材積成長量!$L$7:$N$148,MATCH((【入力】吸収量・排出量算定シート!$H250+(【入力】吸収量・排出量算定シート!CF$17-【入力】吸収量・排出量算定シート!$CF$17)),幹材積成長量!$L$7:$L$148,0),MATCH(【入力】吸収量・排出量算定シート!$G250,幹材積成長量!$L$7:$N$7,0)))),0)</f>
        <v>0</v>
      </c>
      <c r="CG250" s="2">
        <f>IFERROR(IF($F250="地位Ⅰ",INDEX(幹材積成長量!$I$7:$K$148,MATCH((【入力】吸収量・排出量算定シート!$H250+(【入力】吸収量・排出量算定シート!CG$17-【入力】吸収量・排出量算定シート!$CF$17)),幹材積成長量!$I$7:$I$148,0),MATCH(【入力】吸収量・排出量算定シート!$G250,幹材積成長量!$I$7:$K$7,0)),IF($F250="地位Ⅲ",INDEX(幹材積成長量!$O$7:$Q$148,MATCH((【入力】吸収量・排出量算定シート!$H250+(【入力】吸収量・排出量算定シート!CG$17-【入力】吸収量・排出量算定シート!$CF$17)),幹材積成長量!$O$7:$O$148,0),MATCH(【入力】吸収量・排出量算定シート!$G250,幹材積成長量!$O$7:$Q$7,0)),INDEX(幹材積成長量!$L$7:$N$148,MATCH((【入力】吸収量・排出量算定シート!$H250+(【入力】吸収量・排出量算定シート!CG$17-【入力】吸収量・排出量算定シート!$CF$17)),幹材積成長量!$L$7:$L$148,0),MATCH(【入力】吸収量・排出量算定シート!$G250,幹材積成長量!$L$7:$N$7,0)))),0)</f>
        <v>0</v>
      </c>
      <c r="CH250" s="2">
        <f>IFERROR(IF($F250="地位Ⅰ",INDEX(幹材積成長量!$I$7:$K$148,MATCH((【入力】吸収量・排出量算定シート!$H250+(【入力】吸収量・排出量算定シート!CH$17-【入力】吸収量・排出量算定シート!$CF$17)),幹材積成長量!$I$7:$I$148,0),MATCH(【入力】吸収量・排出量算定シート!$G250,幹材積成長量!$I$7:$K$7,0)),IF($F250="地位Ⅲ",INDEX(幹材積成長量!$O$7:$Q$148,MATCH((【入力】吸収量・排出量算定シート!$H250+(【入力】吸収量・排出量算定シート!CH$17-【入力】吸収量・排出量算定シート!$CF$17)),幹材積成長量!$O$7:$O$148,0),MATCH(【入力】吸収量・排出量算定シート!$G250,幹材積成長量!$O$7:$Q$7,0)),INDEX(幹材積成長量!$L$7:$N$148,MATCH((【入力】吸収量・排出量算定シート!$H250+(【入力】吸収量・排出量算定シート!CH$17-【入力】吸収量・排出量算定シート!$CF$17)),幹材積成長量!$L$7:$L$148,0),MATCH(【入力】吸収量・排出量算定シート!$G250,幹材積成長量!$L$7:$N$7,0)))),0)</f>
        <v>0</v>
      </c>
      <c r="CI250" s="2">
        <f>IFERROR(IF($F250="地位Ⅰ",INDEX(幹材積成長量!$I$7:$K$148,MATCH((【入力】吸収量・排出量算定シート!$H250+(【入力】吸収量・排出量算定シート!CI$17-【入力】吸収量・排出量算定シート!$CF$17)),幹材積成長量!$I$7:$I$148,0),MATCH(【入力】吸収量・排出量算定シート!$G250,幹材積成長量!$I$7:$K$7,0)),IF($F250="地位Ⅲ",INDEX(幹材積成長量!$O$7:$Q$148,MATCH((【入力】吸収量・排出量算定シート!$H250+(【入力】吸収量・排出量算定シート!CI$17-【入力】吸収量・排出量算定シート!$CF$17)),幹材積成長量!$O$7:$O$148,0),MATCH(【入力】吸収量・排出量算定シート!$G250,幹材積成長量!$O$7:$Q$7,0)),INDEX(幹材積成長量!$L$7:$N$148,MATCH((【入力】吸収量・排出量算定シート!$H250+(【入力】吸収量・排出量算定シート!CI$17-【入力】吸収量・排出量算定シート!$CF$17)),幹材積成長量!$L$7:$L$148,0),MATCH(【入力】吸収量・排出量算定シート!$G250,幹材積成長量!$L$7:$N$7,0)))),0)</f>
        <v>0</v>
      </c>
      <c r="CJ250" s="2">
        <f>IFERROR(IF($F250="地位Ⅰ",INDEX(幹材積成長量!$I$7:$K$148,MATCH((【入力】吸収量・排出量算定シート!$H250+(【入力】吸収量・排出量算定シート!CJ$17-【入力】吸収量・排出量算定シート!$CF$17)),幹材積成長量!$I$7:$I$148,0),MATCH(【入力】吸収量・排出量算定シート!$G250,幹材積成長量!$I$7:$K$7,0)),IF($F250="地位Ⅲ",INDEX(幹材積成長量!$O$7:$Q$148,MATCH((【入力】吸収量・排出量算定シート!$H250+(【入力】吸収量・排出量算定シート!CJ$17-【入力】吸収量・排出量算定シート!$CF$17)),幹材積成長量!$O$7:$O$148,0),MATCH(【入力】吸収量・排出量算定シート!$G250,幹材積成長量!$O$7:$Q$7,0)),INDEX(幹材積成長量!$L$7:$N$148,MATCH((【入力】吸収量・排出量算定シート!$H250+(【入力】吸収量・排出量算定シート!CJ$17-【入力】吸収量・排出量算定シート!$CF$17)),幹材積成長量!$L$7:$L$148,0),MATCH(【入力】吸収量・排出量算定シート!$G250,幹材積成長量!$L$7:$N$7,0)))),0)</f>
        <v>0</v>
      </c>
      <c r="CK250" s="2">
        <f>IFERROR(IF($F250="地位Ⅰ",INDEX(幹材積成長量!$I$7:$K$148,MATCH((【入力】吸収量・排出量算定シート!$H250+(【入力】吸収量・排出量算定シート!CK$17-【入力】吸収量・排出量算定シート!$CF$17)),幹材積成長量!$I$7:$I$148,0),MATCH(【入力】吸収量・排出量算定シート!$G250,幹材積成長量!$I$7:$K$7,0)),IF($F250="地位Ⅲ",INDEX(幹材積成長量!$O$7:$Q$148,MATCH((【入力】吸収量・排出量算定シート!$H250+(【入力】吸収量・排出量算定シート!CK$17-【入力】吸収量・排出量算定シート!$CF$17)),幹材積成長量!$O$7:$O$148,0),MATCH(【入力】吸収量・排出量算定シート!$G250,幹材積成長量!$O$7:$Q$7,0)),INDEX(幹材積成長量!$L$7:$N$148,MATCH((【入力】吸収量・排出量算定シート!$H250+(【入力】吸収量・排出量算定シート!CK$17-【入力】吸収量・排出量算定シート!$CF$17)),幹材積成長量!$L$7:$L$148,0),MATCH(【入力】吸収量・排出量算定シート!$G250,幹材積成長量!$L$7:$N$7,0)))),0)</f>
        <v>0</v>
      </c>
      <c r="CL250" s="2">
        <f>IFERROR(IF($F250="地位Ⅰ",INDEX(幹材積成長量!$I$7:$K$148,MATCH((【入力】吸収量・排出量算定シート!$H250+(【入力】吸収量・排出量算定シート!CL$17-【入力】吸収量・排出量算定シート!$CF$17)),幹材積成長量!$I$7:$I$148,0),MATCH(【入力】吸収量・排出量算定シート!$G250,幹材積成長量!$I$7:$K$7,0)),IF($F250="地位Ⅲ",INDEX(幹材積成長量!$O$7:$Q$148,MATCH((【入力】吸収量・排出量算定シート!$H250+(【入力】吸収量・排出量算定シート!CL$17-【入力】吸収量・排出量算定シート!$CF$17)),幹材積成長量!$O$7:$O$148,0),MATCH(【入力】吸収量・排出量算定シート!$G250,幹材積成長量!$O$7:$Q$7,0)),INDEX(幹材積成長量!$L$7:$N$148,MATCH((【入力】吸収量・排出量算定シート!$H250+(【入力】吸収量・排出量算定シート!CL$17-【入力】吸収量・排出量算定シート!$CF$17)),幹材積成長量!$L$7:$L$148,0),MATCH(【入力】吸収量・排出量算定シート!$G250,幹材積成長量!$L$7:$N$7,0)))),0)</f>
        <v>0</v>
      </c>
      <c r="CM250" s="2">
        <f>IFERROR(IF($F250="地位Ⅰ",INDEX(幹材積成長量!$I$7:$K$148,MATCH((【入力】吸収量・排出量算定シート!$H250+(【入力】吸収量・排出量算定シート!CM$17-【入力】吸収量・排出量算定シート!$CF$17)),幹材積成長量!$I$7:$I$148,0),MATCH(【入力】吸収量・排出量算定シート!$G250,幹材積成長量!$I$7:$K$7,0)),IF($F250="地位Ⅲ",INDEX(幹材積成長量!$O$7:$Q$148,MATCH((【入力】吸収量・排出量算定シート!$H250+(【入力】吸収量・排出量算定シート!CM$17-【入力】吸収量・排出量算定シート!$CF$17)),幹材積成長量!$O$7:$O$148,0),MATCH(【入力】吸収量・排出量算定シート!$G250,幹材積成長量!$O$7:$Q$7,0)),INDEX(幹材積成長量!$L$7:$N$148,MATCH((【入力】吸収量・排出量算定シート!$H250+(【入力】吸収量・排出量算定シート!CM$17-【入力】吸収量・排出量算定シート!$CF$17)),幹材積成長量!$L$7:$L$148,0),MATCH(【入力】吸収量・排出量算定シート!$G250,幹材積成長量!$L$7:$N$7,0)))),0)</f>
        <v>0</v>
      </c>
      <c r="CN250" s="2">
        <f>IFERROR(IF($F250="地位Ⅰ",INDEX(幹材積成長量!$I$7:$K$148,MATCH((【入力】吸収量・排出量算定シート!$H250+(【入力】吸収量・排出量算定シート!CN$17-【入力】吸収量・排出量算定シート!$CF$17)),幹材積成長量!$I$7:$I$148,0),MATCH(【入力】吸収量・排出量算定シート!$G250,幹材積成長量!$I$7:$K$7,0)),IF($F250="地位Ⅲ",INDEX(幹材積成長量!$O$7:$Q$148,MATCH((【入力】吸収量・排出量算定シート!$H250+(【入力】吸収量・排出量算定シート!CN$17-【入力】吸収量・排出量算定シート!$CF$17)),幹材積成長量!$O$7:$O$148,0),MATCH(【入力】吸収量・排出量算定シート!$G250,幹材積成長量!$O$7:$Q$7,0)),INDEX(幹材積成長量!$L$7:$N$148,MATCH((【入力】吸収量・排出量算定シート!$H250+(【入力】吸収量・排出量算定シート!CN$17-【入力】吸収量・排出量算定シート!$CF$17)),幹材積成長量!$L$7:$L$148,0),MATCH(【入力】吸収量・排出量算定シート!$G250,幹材積成長量!$L$7:$N$7,0)))),0)</f>
        <v>0</v>
      </c>
      <c r="CO250" s="2">
        <f>IFERROR(IF($F250="地位Ⅰ",INDEX(幹材積成長量!$I$7:$K$148,MATCH((【入力】吸収量・排出量算定シート!$H250+(【入力】吸収量・排出量算定シート!CO$17-【入力】吸収量・排出量算定シート!$CF$17)),幹材積成長量!$I$7:$I$148,0),MATCH(【入力】吸収量・排出量算定シート!$G250,幹材積成長量!$I$7:$K$7,0)),IF($F250="地位Ⅲ",INDEX(幹材積成長量!$O$7:$Q$148,MATCH((【入力】吸収量・排出量算定シート!$H250+(【入力】吸収量・排出量算定シート!CO$17-【入力】吸収量・排出量算定シート!$CF$17)),幹材積成長量!$O$7:$O$148,0),MATCH(【入力】吸収量・排出量算定シート!$G250,幹材積成長量!$O$7:$Q$7,0)),INDEX(幹材積成長量!$L$7:$N$148,MATCH((【入力】吸収量・排出量算定シート!$H250+(【入力】吸収量・排出量算定シート!CO$17-【入力】吸収量・排出量算定シート!$CF$17)),幹材積成長量!$L$7:$L$148,0),MATCH(【入力】吸収量・排出量算定シート!$G250,幹材積成長量!$L$7:$N$7,0)))),0)</f>
        <v>0</v>
      </c>
      <c r="CP250" s="2">
        <f>IFERROR(IF($F250="地位Ⅰ",INDEX(幹材積成長量!$I$7:$K$148,MATCH((【入力】吸収量・排出量算定シート!$H250+(【入力】吸収量・排出量算定シート!CP$17-【入力】吸収量・排出量算定シート!$CF$17)),幹材積成長量!$I$7:$I$148,0),MATCH(【入力】吸収量・排出量算定シート!$G250,幹材積成長量!$I$7:$K$7,0)),IF($F250="地位Ⅲ",INDEX(幹材積成長量!$O$7:$Q$148,MATCH((【入力】吸収量・排出量算定シート!$H250+(【入力】吸収量・排出量算定シート!CP$17-【入力】吸収量・排出量算定シート!$CF$17)),幹材積成長量!$O$7:$O$148,0),MATCH(【入力】吸収量・排出量算定シート!$G250,幹材積成長量!$O$7:$Q$7,0)),INDEX(幹材積成長量!$L$7:$N$148,MATCH((【入力】吸収量・排出量算定シート!$H250+(【入力】吸収量・排出量算定シート!CP$17-【入力】吸収量・排出量算定シート!$CF$17)),幹材積成長量!$L$7:$L$148,0),MATCH(【入力】吸収量・排出量算定シート!$G250,幹材積成長量!$L$7:$N$7,0)))),0)</f>
        <v>0</v>
      </c>
      <c r="CQ250" s="2">
        <f>IFERROR(IF($F250="地位Ⅰ",INDEX(幹材積成長量!$I$7:$K$148,MATCH((【入力】吸収量・排出量算定シート!$H250+(【入力】吸収量・排出量算定シート!CQ$17-【入力】吸収量・排出量算定シート!$CF$17)),幹材積成長量!$I$7:$I$148,0),MATCH(【入力】吸収量・排出量算定シート!$G250,幹材積成長量!$I$7:$K$7,0)),IF($F250="地位Ⅲ",INDEX(幹材積成長量!$O$7:$Q$148,MATCH((【入力】吸収量・排出量算定シート!$H250+(【入力】吸収量・排出量算定シート!CQ$17-【入力】吸収量・排出量算定シート!$CF$17)),幹材積成長量!$O$7:$O$148,0),MATCH(【入力】吸収量・排出量算定シート!$G250,幹材積成長量!$O$7:$Q$7,0)),INDEX(幹材積成長量!$L$7:$N$148,MATCH((【入力】吸収量・排出量算定シート!$H250+(【入力】吸収量・排出量算定シート!CQ$17-【入力】吸収量・排出量算定シート!$CF$17)),幹材積成長量!$L$7:$L$148,0),MATCH(【入力】吸収量・排出量算定シート!$G250,幹材積成長量!$L$7:$N$7,0)))),0)</f>
        <v>0</v>
      </c>
      <c r="CR250" s="2">
        <f>IFERROR(IF($F250="地位Ⅰ",INDEX(幹材積成長量!$I$7:$K$148,MATCH((【入力】吸収量・排出量算定シート!$H250+(【入力】吸収量・排出量算定シート!CR$17-【入力】吸収量・排出量算定シート!$CF$17)),幹材積成長量!$I$7:$I$148,0),MATCH(【入力】吸収量・排出量算定シート!$G250,幹材積成長量!$I$7:$K$7,0)),IF($F250="地位Ⅲ",INDEX(幹材積成長量!$O$7:$Q$148,MATCH((【入力】吸収量・排出量算定シート!$H250+(【入力】吸収量・排出量算定シート!CR$17-【入力】吸収量・排出量算定シート!$CF$17)),幹材積成長量!$O$7:$O$148,0),MATCH(【入力】吸収量・排出量算定シート!$G250,幹材積成長量!$O$7:$Q$7,0)),INDEX(幹材積成長量!$L$7:$N$148,MATCH((【入力】吸収量・排出量算定シート!$H250+(【入力】吸収量・排出量算定シート!CR$17-【入力】吸収量・排出量算定シート!$CF$17)),幹材積成長量!$L$7:$L$148,0),MATCH(【入力】吸収量・排出量算定シート!$G250,幹材積成長量!$L$7:$N$7,0)))),0)</f>
        <v>0</v>
      </c>
      <c r="CS250" s="2">
        <f>IFERROR(IF($F250="地位Ⅰ",INDEX(幹材積成長量!$I$7:$K$148,MATCH((【入力】吸収量・排出量算定シート!$H250+(【入力】吸収量・排出量算定シート!CS$17-【入力】吸収量・排出量算定シート!$CF$17)),幹材積成長量!$I$7:$I$148,0),MATCH(【入力】吸収量・排出量算定シート!$G250,幹材積成長量!$I$7:$K$7,0)),IF($F250="地位Ⅲ",INDEX(幹材積成長量!$O$7:$Q$148,MATCH((【入力】吸収量・排出量算定シート!$H250+(【入力】吸収量・排出量算定シート!CS$17-【入力】吸収量・排出量算定シート!$CF$17)),幹材積成長量!$O$7:$O$148,0),MATCH(【入力】吸収量・排出量算定シート!$G250,幹材積成長量!$O$7:$Q$7,0)),INDEX(幹材積成長量!$L$7:$N$148,MATCH((【入力】吸収量・排出量算定シート!$H250+(【入力】吸収量・排出量算定シート!CS$17-【入力】吸収量・排出量算定シート!$CF$17)),幹材積成長量!$L$7:$L$148,0),MATCH(【入力】吸収量・排出量算定シート!$G250,幹材積成長量!$L$7:$N$7,0)))),0)</f>
        <v>0</v>
      </c>
      <c r="CT250" s="2">
        <f>IFERROR(IF($F250="地位Ⅰ",INDEX(幹材積成長量!$I$7:$K$148,MATCH((【入力】吸収量・排出量算定シート!$H250+(【入力】吸収量・排出量算定シート!CT$17-【入力】吸収量・排出量算定シート!$CF$17)),幹材積成長量!$I$7:$I$148,0),MATCH(【入力】吸収量・排出量算定シート!$G250,幹材積成長量!$I$7:$K$7,0)),IF($F250="地位Ⅲ",INDEX(幹材積成長量!$O$7:$Q$148,MATCH((【入力】吸収量・排出量算定シート!$H250+(【入力】吸収量・排出量算定シート!CT$17-【入力】吸収量・排出量算定シート!$CF$17)),幹材積成長量!$O$7:$O$148,0),MATCH(【入力】吸収量・排出量算定シート!$G250,幹材積成長量!$O$7:$Q$7,0)),INDEX(幹材積成長量!$L$7:$N$148,MATCH((【入力】吸収量・排出量算定シート!$H250+(【入力】吸収量・排出量算定シート!CT$17-【入力】吸収量・排出量算定シート!$CF$17)),幹材積成長量!$L$7:$L$148,0),MATCH(【入力】吸収量・排出量算定シート!$G250,幹材積成長量!$L$7:$N$7,0)))),0)</f>
        <v>0</v>
      </c>
      <c r="CU250" s="2">
        <f>IFERROR(IF($F250="地位Ⅰ",INDEX(幹材積成長量!$I$7:$K$148,MATCH((【入力】吸収量・排出量算定シート!$H250+(【入力】吸収量・排出量算定シート!CU$17-【入力】吸収量・排出量算定シート!$CF$17)),幹材積成長量!$I$7:$I$148,0),MATCH(【入力】吸収量・排出量算定シート!$G250,幹材積成長量!$I$7:$K$7,0)),IF($F250="地位Ⅲ",INDEX(幹材積成長量!$O$7:$Q$148,MATCH((【入力】吸収量・排出量算定シート!$H250+(【入力】吸収量・排出量算定シート!CU$17-【入力】吸収量・排出量算定シート!$CF$17)),幹材積成長量!$O$7:$O$148,0),MATCH(【入力】吸収量・排出量算定シート!$G250,幹材積成長量!$O$7:$Q$7,0)),INDEX(幹材積成長量!$L$7:$N$148,MATCH((【入力】吸収量・排出量算定シート!$H250+(【入力】吸収量・排出量算定シート!CU$17-【入力】吸収量・排出量算定シート!$CF$17)),幹材積成長量!$L$7:$L$148,0),MATCH(【入力】吸収量・排出量算定シート!$G250,幹材積成長量!$L$7:$N$7,0)))),0)</f>
        <v>0</v>
      </c>
      <c r="CV250" s="2">
        <f>IFERROR(IF($F250="地位Ⅰ",INDEX(幹材積成長量!$I$7:$K$148,MATCH((【入力】吸収量・排出量算定シート!$H250+(【入力】吸収量・排出量算定シート!CV$17-【入力】吸収量・排出量算定シート!$CF$17)),幹材積成長量!$I$7:$I$148,0),MATCH(【入力】吸収量・排出量算定シート!$G250,幹材積成長量!$I$7:$K$7,0)),IF($F250="地位Ⅲ",INDEX(幹材積成長量!$O$7:$Q$148,MATCH((【入力】吸収量・排出量算定シート!$H250+(【入力】吸収量・排出量算定シート!CV$17-【入力】吸収量・排出量算定シート!$CF$17)),幹材積成長量!$O$7:$O$148,0),MATCH(【入力】吸収量・排出量算定シート!$G250,幹材積成長量!$O$7:$Q$7,0)),INDEX(幹材積成長量!$L$7:$N$148,MATCH((【入力】吸収量・排出量算定シート!$H250+(【入力】吸収量・排出量算定シート!CV$17-【入力】吸収量・排出量算定シート!$CF$17)),幹材積成長量!$L$7:$L$148,0),MATCH(【入力】吸収量・排出量算定シート!$G250,幹材積成長量!$L$7:$N$7,0)))),0)</f>
        <v>0</v>
      </c>
      <c r="CW250" s="2">
        <f t="shared" si="420"/>
        <v>0</v>
      </c>
      <c r="CX250" s="2">
        <f t="shared" si="421"/>
        <v>0</v>
      </c>
      <c r="CY250" s="2">
        <f t="shared" si="422"/>
        <v>0</v>
      </c>
      <c r="CZ250" s="2">
        <f t="shared" si="423"/>
        <v>0</v>
      </c>
      <c r="DA250" s="2">
        <f t="shared" si="424"/>
        <v>0</v>
      </c>
      <c r="DB250" s="2">
        <f t="shared" si="425"/>
        <v>0</v>
      </c>
      <c r="DC250" s="2">
        <f t="shared" si="426"/>
        <v>0</v>
      </c>
      <c r="DD250" s="2">
        <f t="shared" si="427"/>
        <v>0</v>
      </c>
      <c r="DE250" s="2">
        <f t="shared" si="428"/>
        <v>0</v>
      </c>
      <c r="DF250" s="2">
        <f t="shared" si="429"/>
        <v>0</v>
      </c>
      <c r="DG250" s="2">
        <f t="shared" si="430"/>
        <v>0</v>
      </c>
      <c r="DH250" s="2">
        <f t="shared" si="431"/>
        <v>0</v>
      </c>
      <c r="DI250" s="2">
        <f t="shared" si="432"/>
        <v>0</v>
      </c>
      <c r="DJ250" s="2">
        <f t="shared" si="433"/>
        <v>0</v>
      </c>
      <c r="DK250" s="2">
        <f t="shared" si="434"/>
        <v>0</v>
      </c>
      <c r="DL250" s="2">
        <f t="shared" si="435"/>
        <v>0</v>
      </c>
      <c r="DM250" s="2">
        <f t="shared" si="436"/>
        <v>0</v>
      </c>
      <c r="DN250" s="187">
        <f>IFERROR(IF($F250="地位Ⅰ",INDEX(幹材積成長量!$AE$7:$AG$14,8,MATCH(【入力】吸収量・排出量算定シート!$G250,幹材積成長量!$AE$7:$AG$7,0)),IF($F250="地位Ⅲ",INDEX(幹材積成長量!$AK$7:$AM$14,8,MATCH(【入力】吸収量・排出量算定シート!$G250,幹材積成長量!$AK$7:$AM$7,0)),INDEX(幹材積成長量!$AH$7:$AJ$14,8,MATCH(【入力】吸収量・排出量算定シート!$G250,幹材積成長量!$AH$7:$AJ$7,0)))),0)</f>
        <v>0</v>
      </c>
      <c r="DO250" s="187">
        <f>IFERROR(IF($F250="地位Ⅰ",INDEX(幹材積成長量!$AE$7:$AG$14,8,MATCH(【入力】吸収量・排出量算定シート!$G250,幹材積成長量!$AE$7:$AG$7,0)),IF($F250="地位Ⅲ",INDEX(幹材積成長量!$AK$7:$AM$14,8,MATCH(【入力】吸収量・排出量算定シート!$G250,幹材積成長量!$AK$7:$AM$7,0)),INDEX(幹材積成長量!$AH$7:$AJ$14,8,MATCH(【入力】吸収量・排出量算定シート!$G250,幹材積成長量!$AH$7:$AJ$7,0)))),0)</f>
        <v>0</v>
      </c>
      <c r="DP250" s="187">
        <f>IFERROR(IF($F250="地位Ⅰ",INDEX(幹材積成長量!$AE$7:$AG$14,8,MATCH(【入力】吸収量・排出量算定シート!$G250,幹材積成長量!$AE$7:$AG$7,0)),IF($F250="地位Ⅲ",INDEX(幹材積成長量!$AK$7:$AM$14,8,MATCH(【入力】吸収量・排出量算定シート!$G250,幹材積成長量!$AK$7:$AM$7,0)),INDEX(幹材積成長量!$AH$7:$AJ$14,8,MATCH(【入力】吸収量・排出量算定シート!$G250,幹材積成長量!$AH$7:$AJ$7,0)))),0)</f>
        <v>0</v>
      </c>
      <c r="DQ250" s="187">
        <f>IFERROR(IF($F250="地位Ⅰ",INDEX(幹材積成長量!$AE$7:$AG$14,8,MATCH(【入力】吸収量・排出量算定シート!$G250,幹材積成長量!$AE$7:$AG$7,0)),IF($F250="地位Ⅲ",INDEX(幹材積成長量!$AK$7:$AM$14,8,MATCH(【入力】吸収量・排出量算定シート!$G250,幹材積成長量!$AK$7:$AM$7,0)),INDEX(幹材積成長量!$AH$7:$AJ$14,8,MATCH(【入力】吸収量・排出量算定シート!$G250,幹材積成長量!$AH$7:$AJ$7,0)))),0)</f>
        <v>0</v>
      </c>
      <c r="DR250" s="187">
        <f>IFERROR(IF($F250="地位Ⅰ",INDEX(幹材積成長量!$AE$7:$AG$14,8,MATCH(【入力】吸収量・排出量算定シート!$G250,幹材積成長量!$AE$7:$AG$7,0)),IF($F250="地位Ⅲ",INDEX(幹材積成長量!$AK$7:$AM$14,8,MATCH(【入力】吸収量・排出量算定シート!$G250,幹材積成長量!$AK$7:$AM$7,0)),INDEX(幹材積成長量!$AH$7:$AJ$14,8,MATCH(【入力】吸収量・排出量算定シート!$G250,幹材積成長量!$AH$7:$AJ$7,0)))),0)</f>
        <v>0</v>
      </c>
      <c r="DS250" s="187">
        <f>IFERROR(IF($F250="地位Ⅰ",INDEX(幹材積成長量!$AE$7:$AG$14,8,MATCH(【入力】吸収量・排出量算定シート!$G250,幹材積成長量!$AE$7:$AG$7,0)),IF($F250="地位Ⅲ",INDEX(幹材積成長量!$AK$7:$AM$14,8,MATCH(【入力】吸収量・排出量算定シート!$G250,幹材積成長量!$AK$7:$AM$7,0)),INDEX(幹材積成長量!$AH$7:$AJ$14,8,MATCH(【入力】吸収量・排出量算定シート!$G250,幹材積成長量!$AH$7:$AJ$7,0)))),0)</f>
        <v>0</v>
      </c>
      <c r="DT250" s="187">
        <f>IFERROR(IF($F250="地位Ⅰ",INDEX(幹材積成長量!$AE$7:$AG$14,8,MATCH(【入力】吸収量・排出量算定シート!$G250,幹材積成長量!$AE$7:$AG$7,0)),IF($F250="地位Ⅲ",INDEX(幹材積成長量!$AK$7:$AM$14,8,MATCH(【入力】吸収量・排出量算定シート!$G250,幹材積成長量!$AK$7:$AM$7,0)),INDEX(幹材積成長量!$AH$7:$AJ$14,8,MATCH(【入力】吸収量・排出量算定シート!$G250,幹材積成長量!$AH$7:$AJ$7,0)))),0)</f>
        <v>0</v>
      </c>
      <c r="DU250" s="187">
        <f>IFERROR(IF($F250="地位Ⅰ",INDEX(幹材積成長量!$AE$7:$AG$14,8,MATCH(【入力】吸収量・排出量算定シート!$G250,幹材積成長量!$AE$7:$AG$7,0)),IF($F250="地位Ⅲ",INDEX(幹材積成長量!$AK$7:$AM$14,8,MATCH(【入力】吸収量・排出量算定シート!$G250,幹材積成長量!$AK$7:$AM$7,0)),INDEX(幹材積成長量!$AH$7:$AJ$14,8,MATCH(【入力】吸収量・排出量算定シート!$G250,幹材積成長量!$AH$7:$AJ$7,0)))),0)</f>
        <v>0</v>
      </c>
      <c r="DV250" s="187">
        <f>IFERROR(IF($F250="地位Ⅰ",INDEX(幹材積成長量!$AE$7:$AG$14,8,MATCH(【入力】吸収量・排出量算定シート!$G250,幹材積成長量!$AE$7:$AG$7,0)),IF($F250="地位Ⅲ",INDEX(幹材積成長量!$AK$7:$AM$14,8,MATCH(【入力】吸収量・排出量算定シート!$G250,幹材積成長量!$AK$7:$AM$7,0)),INDEX(幹材積成長量!$AH$7:$AJ$14,8,MATCH(【入力】吸収量・排出量算定シート!$G250,幹材積成長量!$AH$7:$AJ$7,0)))),0)</f>
        <v>0</v>
      </c>
      <c r="DW250" s="187">
        <f>IFERROR(IF($F250="地位Ⅰ",INDEX(幹材積成長量!$AE$7:$AG$14,8,MATCH(【入力】吸収量・排出量算定シート!$G250,幹材積成長量!$AE$7:$AG$7,0)),IF($F250="地位Ⅲ",INDEX(幹材積成長量!$AK$7:$AM$14,8,MATCH(【入力】吸収量・排出量算定シート!$G250,幹材積成長量!$AK$7:$AM$7,0)),INDEX(幹材積成長量!$AH$7:$AJ$14,8,MATCH(【入力】吸収量・排出量算定シート!$G250,幹材積成長量!$AH$7:$AJ$7,0)))),0)</f>
        <v>0</v>
      </c>
      <c r="DX250" s="187">
        <f>IFERROR(IF($F250="地位Ⅰ",INDEX(幹材積成長量!$AE$7:$AG$14,8,MATCH(【入力】吸収量・排出量算定シート!$G250,幹材積成長量!$AE$7:$AG$7,0)),IF($F250="地位Ⅲ",INDEX(幹材積成長量!$AK$7:$AM$14,8,MATCH(【入力】吸収量・排出量算定シート!$G250,幹材積成長量!$AK$7:$AM$7,0)),INDEX(幹材積成長量!$AH$7:$AJ$14,8,MATCH(【入力】吸収量・排出量算定シート!$G250,幹材積成長量!$AH$7:$AJ$7,0)))),0)</f>
        <v>0</v>
      </c>
      <c r="DY250" s="187">
        <f>IFERROR(IF($F250="地位Ⅰ",INDEX(幹材積成長量!$AE$7:$AG$14,8,MATCH(【入力】吸収量・排出量算定シート!$G250,幹材積成長量!$AE$7:$AG$7,0)),IF($F250="地位Ⅲ",INDEX(幹材積成長量!$AK$7:$AM$14,8,MATCH(【入力】吸収量・排出量算定シート!$G250,幹材積成長量!$AK$7:$AM$7,0)),INDEX(幹材積成長量!$AH$7:$AJ$14,8,MATCH(【入力】吸収量・排出量算定シート!$G250,幹材積成長量!$AH$7:$AJ$7,0)))),0)</f>
        <v>0</v>
      </c>
      <c r="DZ250" s="187">
        <f>IFERROR(IF($F250="地位Ⅰ",INDEX(幹材積成長量!$AE$7:$AG$14,8,MATCH(【入力】吸収量・排出量算定シート!$G250,幹材積成長量!$AE$7:$AG$7,0)),IF($F250="地位Ⅲ",INDEX(幹材積成長量!$AK$7:$AM$14,8,MATCH(【入力】吸収量・排出量算定シート!$G250,幹材積成長量!$AK$7:$AM$7,0)),INDEX(幹材積成長量!$AH$7:$AJ$14,8,MATCH(【入力】吸収量・排出量算定シート!$G250,幹材積成長量!$AH$7:$AJ$7,0)))),0)</f>
        <v>0</v>
      </c>
      <c r="EA250" s="187">
        <f>IFERROR(IF($F250="地位Ⅰ",INDEX(幹材積成長量!$AE$7:$AG$14,8,MATCH(【入力】吸収量・排出量算定シート!$G250,幹材積成長量!$AE$7:$AG$7,0)),IF($F250="地位Ⅲ",INDEX(幹材積成長量!$AK$7:$AM$14,8,MATCH(【入力】吸収量・排出量算定シート!$G250,幹材積成長量!$AK$7:$AM$7,0)),INDEX(幹材積成長量!$AH$7:$AJ$14,8,MATCH(【入力】吸収量・排出量算定シート!$G250,幹材積成長量!$AH$7:$AJ$7,0)))),0)</f>
        <v>0</v>
      </c>
      <c r="EB250" s="187">
        <f>IFERROR(IF($F250="地位Ⅰ",INDEX(幹材積成長量!$AE$7:$AG$14,8,MATCH(【入力】吸収量・排出量算定シート!$G250,幹材積成長量!$AE$7:$AG$7,0)),IF($F250="地位Ⅲ",INDEX(幹材積成長量!$AK$7:$AM$14,8,MATCH(【入力】吸収量・排出量算定シート!$G250,幹材積成長量!$AK$7:$AM$7,0)),INDEX(幹材積成長量!$AH$7:$AJ$14,8,MATCH(【入力】吸収量・排出量算定シート!$G250,幹材積成長量!$AH$7:$AJ$7,0)))),0)</f>
        <v>0</v>
      </c>
      <c r="EC250" s="187">
        <f>IFERROR(IF($F250="地位Ⅰ",INDEX(幹材積成長量!$AE$7:$AG$14,8,MATCH(【入力】吸収量・排出量算定シート!$G250,幹材積成長量!$AE$7:$AG$7,0)),IF($F250="地位Ⅲ",INDEX(幹材積成長量!$AK$7:$AM$14,8,MATCH(【入力】吸収量・排出量算定シート!$G250,幹材積成長量!$AK$7:$AM$7,0)),INDEX(幹材積成長量!$AH$7:$AJ$14,8,MATCH(【入力】吸収量・排出量算定シート!$G250,幹材積成長量!$AH$7:$AJ$7,0)))),0)</f>
        <v>0</v>
      </c>
      <c r="ED250" s="186">
        <f t="shared" si="437"/>
        <v>0</v>
      </c>
      <c r="EE250" s="186">
        <f t="shared" si="438"/>
        <v>0</v>
      </c>
      <c r="EF250" s="186">
        <f t="shared" si="439"/>
        <v>0</v>
      </c>
      <c r="EG250" s="186">
        <f t="shared" si="440"/>
        <v>0</v>
      </c>
      <c r="EH250" s="186">
        <f t="shared" si="441"/>
        <v>0</v>
      </c>
      <c r="EI250" s="186">
        <f t="shared" si="442"/>
        <v>0</v>
      </c>
      <c r="EJ250" s="186">
        <f t="shared" si="443"/>
        <v>0</v>
      </c>
      <c r="EK250" s="186">
        <f t="shared" si="444"/>
        <v>0</v>
      </c>
      <c r="EL250" s="186">
        <f t="shared" si="445"/>
        <v>0</v>
      </c>
      <c r="EM250" s="186">
        <f t="shared" si="446"/>
        <v>0</v>
      </c>
      <c r="EN250" s="186">
        <f t="shared" si="447"/>
        <v>0</v>
      </c>
      <c r="EO250" s="186">
        <f t="shared" si="448"/>
        <v>0</v>
      </c>
      <c r="EP250" s="186">
        <f t="shared" si="449"/>
        <v>0</v>
      </c>
      <c r="EQ250" s="186">
        <f t="shared" si="450"/>
        <v>0</v>
      </c>
      <c r="ER250" s="186">
        <f t="shared" si="451"/>
        <v>0</v>
      </c>
      <c r="ES250" s="186">
        <f t="shared" si="452"/>
        <v>0</v>
      </c>
      <c r="ET250" s="186">
        <f t="shared" si="453"/>
        <v>0</v>
      </c>
    </row>
  </sheetData>
  <phoneticPr fontId="4"/>
  <conditionalFormatting sqref="BO18:CE1048576">
    <cfRule type="cellIs" dxfId="2" priority="3" operator="greaterThan">
      <formula>0</formula>
    </cfRule>
  </conditionalFormatting>
  <conditionalFormatting sqref="CW18:DM1048576">
    <cfRule type="cellIs" dxfId="1" priority="2" operator="greaterThan">
      <formula>0</formula>
    </cfRule>
  </conditionalFormatting>
  <conditionalFormatting sqref="ED18:ET250 ED46:ES1048576">
    <cfRule type="cellIs" dxfId="0" priority="1" operator="greaterThan">
      <formula>0</formula>
    </cfRule>
  </conditionalFormatting>
  <dataValidations count="2">
    <dataValidation type="list" allowBlank="1" showInputMessage="1" showErrorMessage="1" sqref="D4" xr:uid="{00000000-0002-0000-0200-000000000000}">
      <formula1>"8,16"</formula1>
    </dataValidation>
    <dataValidation type="list" allowBlank="1" showInputMessage="1" showErrorMessage="1" sqref="G18:G1048576" xr:uid="{00000000-0002-0000-0200-000001000000}">
      <formula1>"スギ,ヒノキ"</formula1>
    </dataValidation>
  </dataValidations>
  <pageMargins left="0.75" right="0.75" top="1" bottom="1" header="0.5" footer="0.5"/>
  <pageSetup paperSize="9" orientation="portrait" r:id="rId1"/>
  <headerFooter alignWithMargins="0"/>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2000000}">
          <x14:formula1>
            <xm:f>フラグ用!$B$4:$B$7</xm:f>
          </x14:formula1>
          <xm:sqref>K18:K1048576</xm:sqref>
        </x14:dataValidation>
        <x14:dataValidation type="list" allowBlank="1" showInputMessage="1" showErrorMessage="1" xr:uid="{00000000-0002-0000-0200-000003000000}">
          <x14:formula1>
            <xm:f>フラグ用!$C$4:$C$7</xm:f>
          </x14:formula1>
          <xm:sqref>F18:F1048576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B2:G14"/>
  <sheetViews>
    <sheetView showGridLines="0" workbookViewId="0">
      <selection activeCell="C13" sqref="C13"/>
    </sheetView>
  </sheetViews>
  <sheetFormatPr defaultRowHeight="17.25" x14ac:dyDescent="0.3"/>
  <cols>
    <col min="1" max="1" width="3" style="2" customWidth="1"/>
    <col min="2" max="2" width="28.125" style="2" customWidth="1"/>
    <col min="3" max="3" width="20" style="2" customWidth="1"/>
    <col min="4" max="4" width="9" style="2"/>
    <col min="5" max="5" width="40.5" style="2" customWidth="1"/>
    <col min="6" max="6" width="24.5" style="2" customWidth="1"/>
    <col min="7" max="7" width="14.875" style="252" customWidth="1"/>
    <col min="8" max="16384" width="9" style="2"/>
  </cols>
  <sheetData>
    <row r="2" spans="2:7" ht="25.5" x14ac:dyDescent="0.5">
      <c r="B2" s="255" t="s">
        <v>115</v>
      </c>
    </row>
    <row r="3" spans="2:7" x14ac:dyDescent="0.3">
      <c r="B3" s="230" t="s">
        <v>145</v>
      </c>
      <c r="C3" s="236" t="s">
        <v>146</v>
      </c>
      <c r="D3" s="237"/>
      <c r="E3" s="234" t="s">
        <v>142</v>
      </c>
      <c r="F3" s="230" t="s">
        <v>143</v>
      </c>
    </row>
    <row r="4" spans="2:7" s="228" customFormat="1" ht="38.25" customHeight="1" x14ac:dyDescent="0.3">
      <c r="B4" s="238" t="s">
        <v>110</v>
      </c>
      <c r="C4" s="229">
        <f>1142923</f>
        <v>1142923</v>
      </c>
      <c r="D4" s="227" t="s">
        <v>108</v>
      </c>
      <c r="E4" s="235" t="s">
        <v>141</v>
      </c>
      <c r="F4" s="239" t="s">
        <v>144</v>
      </c>
      <c r="G4" s="253" t="s">
        <v>117</v>
      </c>
    </row>
    <row r="5" spans="2:7" s="228" customFormat="1" ht="38.25" customHeight="1" x14ac:dyDescent="0.3">
      <c r="B5" s="238" t="s">
        <v>109</v>
      </c>
      <c r="C5" s="229">
        <f>1003223*C11</f>
        <v>3009669</v>
      </c>
      <c r="D5" s="227" t="s">
        <v>108</v>
      </c>
      <c r="E5" s="235" t="s">
        <v>141</v>
      </c>
      <c r="F5" s="239" t="s">
        <v>144</v>
      </c>
      <c r="G5" s="253" t="s">
        <v>117</v>
      </c>
    </row>
    <row r="6" spans="2:7" s="228" customFormat="1" ht="38.25" customHeight="1" x14ac:dyDescent="0.3">
      <c r="B6" s="238" t="s">
        <v>111</v>
      </c>
      <c r="C6" s="229">
        <f>C11*C12</f>
        <v>375000</v>
      </c>
      <c r="D6" s="227" t="s">
        <v>108</v>
      </c>
      <c r="E6" s="235" t="s">
        <v>149</v>
      </c>
      <c r="F6" s="240" t="s">
        <v>147</v>
      </c>
      <c r="G6" s="253" t="s">
        <v>117</v>
      </c>
    </row>
    <row r="7" spans="2:7" s="228" customFormat="1" x14ac:dyDescent="0.3">
      <c r="G7" s="252"/>
    </row>
    <row r="8" spans="2:7" s="228" customFormat="1" x14ac:dyDescent="0.3">
      <c r="G8" s="252"/>
    </row>
    <row r="9" spans="2:7" s="228" customFormat="1" ht="25.5" x14ac:dyDescent="0.5">
      <c r="B9" s="257" t="s">
        <v>111</v>
      </c>
      <c r="G9" s="252"/>
    </row>
    <row r="10" spans="2:7" s="228" customFormat="1" x14ac:dyDescent="0.3">
      <c r="B10" s="230" t="s">
        <v>145</v>
      </c>
      <c r="C10" s="231" t="s">
        <v>146</v>
      </c>
      <c r="D10" s="232"/>
      <c r="E10" s="234" t="s">
        <v>142</v>
      </c>
      <c r="F10" s="230" t="s">
        <v>143</v>
      </c>
      <c r="G10" s="252"/>
    </row>
    <row r="11" spans="2:7" s="244" customFormat="1" ht="33" customHeight="1" x14ac:dyDescent="0.4">
      <c r="B11" s="233" t="s">
        <v>133</v>
      </c>
      <c r="C11" s="242">
        <v>3</v>
      </c>
      <c r="D11" s="243" t="s">
        <v>134</v>
      </c>
      <c r="E11" s="248" t="s">
        <v>147</v>
      </c>
      <c r="F11" s="240" t="s">
        <v>147</v>
      </c>
      <c r="G11" s="283" t="s">
        <v>154</v>
      </c>
    </row>
    <row r="12" spans="2:7" s="244" customFormat="1" ht="34.5" x14ac:dyDescent="0.4">
      <c r="B12" s="233" t="s">
        <v>148</v>
      </c>
      <c r="C12" s="245">
        <f>C13*C14</f>
        <v>125000</v>
      </c>
      <c r="D12" s="243" t="s">
        <v>108</v>
      </c>
      <c r="E12" s="249" t="s">
        <v>151</v>
      </c>
      <c r="F12" s="240" t="s">
        <v>147</v>
      </c>
      <c r="G12" s="253" t="s">
        <v>117</v>
      </c>
    </row>
    <row r="13" spans="2:7" s="244" customFormat="1" ht="42.75" customHeight="1" x14ac:dyDescent="0.4">
      <c r="B13" s="233" t="s">
        <v>150</v>
      </c>
      <c r="C13" s="246">
        <f>ROUNDUP((SUMIF(【入力】吸収量・排出量算定シート!$G$18:$G$1048576,"スギ",【入力】吸収量・排出量算定シート!$I$18:$I$1048576)/30+SUMIF(【入力】吸収量・排出量算定シート!$G$18:$G$1048576,"ヒノキ",【入力】吸収量・排出量算定シート!$I$18:$I$1048576))/30,0)</f>
        <v>1</v>
      </c>
      <c r="D13" s="243" t="s">
        <v>116</v>
      </c>
      <c r="E13" s="250" t="s">
        <v>152</v>
      </c>
      <c r="F13" s="240" t="s">
        <v>147</v>
      </c>
      <c r="G13" s="253" t="s">
        <v>117</v>
      </c>
    </row>
    <row r="14" spans="2:7" s="244" customFormat="1" ht="144.75" customHeight="1" x14ac:dyDescent="0.4">
      <c r="B14" s="241" t="s">
        <v>153</v>
      </c>
      <c r="C14" s="247">
        <f>3*25000+30000+20000</f>
        <v>125000</v>
      </c>
      <c r="D14" s="243" t="s">
        <v>108</v>
      </c>
      <c r="E14" s="249" t="s">
        <v>209</v>
      </c>
      <c r="F14" s="251" t="s">
        <v>157</v>
      </c>
      <c r="G14" s="253" t="s">
        <v>117</v>
      </c>
    </row>
  </sheetData>
  <phoneticPr fontId="4"/>
  <hyperlinks>
    <hyperlink ref="F4" r:id="rId1" xr:uid="{00000000-0004-0000-0300-000000000000}"/>
    <hyperlink ref="F5" r:id="rId2" xr:uid="{00000000-0004-0000-0300-000001000000}"/>
  </hyperlinks>
  <pageMargins left="0.75" right="0.75" top="1" bottom="1" header="0.5" footer="0.5"/>
  <pageSetup paperSize="9" orientation="portrait" r:id="rId3"/>
  <headerFooter alignWithMargins="0"/>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workbookViewId="0"/>
  </sheetViews>
  <sheetFormatPr defaultRowHeight="12.75" x14ac:dyDescent="0.2"/>
  <cols>
    <col min="1" max="16384" width="9" style="1"/>
  </cols>
  <sheetData/>
  <phoneticPr fontId="4"/>
  <pageMargins left="0.75" right="0.75" top="1" bottom="1" header="0.5" footer="0.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1"/>
  </sheetPr>
  <dimension ref="A1:AM148"/>
  <sheetViews>
    <sheetView workbookViewId="0">
      <pane ySplit="7" topLeftCell="A36" activePane="bottomLeft" state="frozen"/>
      <selection activeCell="T46" sqref="T46"/>
      <selection pane="bottomLeft" activeCell="M47" sqref="M47"/>
    </sheetView>
  </sheetViews>
  <sheetFormatPr defaultRowHeight="14.25" outlineLevelCol="1" x14ac:dyDescent="0.25"/>
  <cols>
    <col min="1" max="1" width="9" style="30" customWidth="1" outlineLevel="1"/>
    <col min="2" max="2" width="14.5" style="30" customWidth="1" outlineLevel="1"/>
    <col min="3" max="3" width="16.125" style="30" customWidth="1" outlineLevel="1"/>
    <col min="4" max="4" width="16.875" style="30" customWidth="1" outlineLevel="1"/>
    <col min="5" max="5" width="17.5" style="30" customWidth="1" outlineLevel="1"/>
    <col min="6" max="6" width="19" style="30" customWidth="1" outlineLevel="1"/>
    <col min="7" max="18" width="16.25" style="30" customWidth="1" outlineLevel="1"/>
    <col min="19" max="19" width="16.25" style="30" customWidth="1"/>
    <col min="20" max="20" width="11.75" style="30" customWidth="1"/>
    <col min="21" max="22" width="11.875" style="30" customWidth="1"/>
    <col min="23" max="23" width="12.875" style="30" customWidth="1"/>
    <col min="24" max="25" width="14" style="30" customWidth="1"/>
    <col min="26" max="26" width="12.25" style="30" customWidth="1"/>
    <col min="27" max="27" width="11.875" style="30" customWidth="1"/>
    <col min="28" max="30" width="9" style="30"/>
    <col min="31" max="31" width="16.625" style="30" customWidth="1"/>
    <col min="32" max="32" width="10.375" style="30" customWidth="1"/>
    <col min="33" max="33" width="10" style="30" customWidth="1"/>
    <col min="34" max="34" width="16.875" style="30" bestFit="1" customWidth="1"/>
    <col min="35" max="35" width="12.5" style="30" customWidth="1"/>
    <col min="36" max="36" width="11.25" style="30" bestFit="1" customWidth="1"/>
    <col min="37" max="37" width="16.875" style="30" bestFit="1" customWidth="1"/>
    <col min="38" max="38" width="13" style="30" customWidth="1"/>
    <col min="39" max="39" width="12.125" style="30" customWidth="1"/>
    <col min="40" max="16384" width="9" style="30"/>
  </cols>
  <sheetData>
    <row r="1" spans="1:39" x14ac:dyDescent="0.25">
      <c r="A1" s="30" t="s">
        <v>79</v>
      </c>
      <c r="I1" s="30" t="s">
        <v>79</v>
      </c>
      <c r="S1" s="30" t="s">
        <v>79</v>
      </c>
    </row>
    <row r="2" spans="1:39" ht="18.75" x14ac:dyDescent="0.4">
      <c r="A2" s="58" t="s">
        <v>118</v>
      </c>
      <c r="I2" s="30" t="s">
        <v>71</v>
      </c>
      <c r="S2" s="30" t="s">
        <v>71</v>
      </c>
    </row>
    <row r="4" spans="1:39" x14ac:dyDescent="0.25">
      <c r="A4" s="89"/>
      <c r="B4" s="93" t="s">
        <v>75</v>
      </c>
      <c r="C4" s="94" t="s">
        <v>75</v>
      </c>
      <c r="D4" s="93" t="s">
        <v>70</v>
      </c>
      <c r="E4" s="94" t="s">
        <v>70</v>
      </c>
      <c r="F4" s="93" t="s">
        <v>76</v>
      </c>
      <c r="G4" s="92" t="s">
        <v>76</v>
      </c>
      <c r="H4" s="105"/>
      <c r="I4" s="89"/>
      <c r="J4" s="93" t="s">
        <v>75</v>
      </c>
      <c r="K4" s="94" t="s">
        <v>75</v>
      </c>
      <c r="L4" s="154"/>
      <c r="M4" s="93" t="s">
        <v>70</v>
      </c>
      <c r="N4" s="155" t="s">
        <v>70</v>
      </c>
      <c r="O4" s="151"/>
      <c r="P4" s="93" t="s">
        <v>76</v>
      </c>
      <c r="Q4" s="92" t="s">
        <v>76</v>
      </c>
      <c r="R4" s="105"/>
      <c r="T4" s="215" t="s">
        <v>103</v>
      </c>
      <c r="U4" s="215" t="s">
        <v>104</v>
      </c>
      <c r="V4" s="215"/>
      <c r="W4" s="215" t="s">
        <v>119</v>
      </c>
      <c r="X4" s="215" t="s">
        <v>120</v>
      </c>
      <c r="Y4" s="215"/>
      <c r="Z4" s="215" t="s">
        <v>121</v>
      </c>
      <c r="AA4" s="215" t="s">
        <v>122</v>
      </c>
    </row>
    <row r="5" spans="1:39" x14ac:dyDescent="0.25">
      <c r="A5" s="90"/>
      <c r="B5" s="209" t="s">
        <v>78</v>
      </c>
      <c r="C5" s="210" t="s">
        <v>74</v>
      </c>
      <c r="D5" s="209" t="s">
        <v>74</v>
      </c>
      <c r="E5" s="210" t="s">
        <v>77</v>
      </c>
      <c r="F5" s="209" t="s">
        <v>77</v>
      </c>
      <c r="G5" s="211" t="s">
        <v>80</v>
      </c>
      <c r="H5" s="106"/>
      <c r="I5" s="90"/>
      <c r="J5" s="95" t="s">
        <v>78</v>
      </c>
      <c r="K5" s="96" t="s">
        <v>74</v>
      </c>
      <c r="L5" s="156"/>
      <c r="M5" s="95" t="s">
        <v>74</v>
      </c>
      <c r="N5" s="157" t="s">
        <v>77</v>
      </c>
      <c r="O5" s="152"/>
      <c r="P5" s="95" t="s">
        <v>77</v>
      </c>
      <c r="Q5" s="101" t="s">
        <v>80</v>
      </c>
      <c r="R5" s="106"/>
      <c r="T5" s="86" t="s">
        <v>75</v>
      </c>
      <c r="U5" s="86" t="s">
        <v>75</v>
      </c>
      <c r="V5" s="86"/>
      <c r="W5" s="86" t="s">
        <v>70</v>
      </c>
      <c r="X5" s="86" t="s">
        <v>70</v>
      </c>
      <c r="Y5" s="86"/>
      <c r="Z5" s="86" t="s">
        <v>76</v>
      </c>
      <c r="AA5" s="86" t="s">
        <v>76</v>
      </c>
      <c r="AF5" s="86" t="s">
        <v>75</v>
      </c>
      <c r="AG5" s="86" t="s">
        <v>75</v>
      </c>
      <c r="AH5" s="86"/>
      <c r="AI5" s="86" t="s">
        <v>70</v>
      </c>
      <c r="AJ5" s="86" t="s">
        <v>70</v>
      </c>
      <c r="AK5" s="86"/>
      <c r="AL5" s="86" t="s">
        <v>76</v>
      </c>
      <c r="AM5" s="86" t="s">
        <v>76</v>
      </c>
    </row>
    <row r="6" spans="1:39" x14ac:dyDescent="0.25">
      <c r="A6" s="90"/>
      <c r="B6" s="99" t="s">
        <v>72</v>
      </c>
      <c r="C6" s="100"/>
      <c r="D6" s="99" t="s">
        <v>72</v>
      </c>
      <c r="E6" s="100"/>
      <c r="F6" s="99" t="s">
        <v>72</v>
      </c>
      <c r="G6" s="100"/>
      <c r="H6" s="107"/>
      <c r="I6" s="90"/>
      <c r="J6" s="99" t="s">
        <v>72</v>
      </c>
      <c r="K6" s="150"/>
      <c r="L6" s="156"/>
      <c r="M6" s="99" t="s">
        <v>72</v>
      </c>
      <c r="N6" s="100"/>
      <c r="O6" s="152"/>
      <c r="P6" s="99" t="s">
        <v>72</v>
      </c>
      <c r="Q6" s="100"/>
      <c r="R6" s="107"/>
      <c r="S6" s="111" t="s">
        <v>1</v>
      </c>
      <c r="T6" s="99" t="s">
        <v>72</v>
      </c>
      <c r="U6" s="100"/>
      <c r="V6" s="112" t="s">
        <v>1</v>
      </c>
      <c r="W6" s="99" t="s">
        <v>73</v>
      </c>
      <c r="X6" s="100"/>
      <c r="Y6" s="112" t="s">
        <v>1</v>
      </c>
      <c r="Z6" s="99" t="s">
        <v>73</v>
      </c>
      <c r="AA6" s="100"/>
      <c r="AE6" s="111"/>
      <c r="AF6" s="99" t="s">
        <v>72</v>
      </c>
      <c r="AG6" s="100"/>
      <c r="AH6" s="112" t="s">
        <v>1</v>
      </c>
      <c r="AI6" s="99" t="s">
        <v>73</v>
      </c>
      <c r="AJ6" s="100"/>
      <c r="AK6" s="112" t="s">
        <v>1</v>
      </c>
      <c r="AL6" s="99" t="s">
        <v>73</v>
      </c>
      <c r="AM6" s="100"/>
    </row>
    <row r="7" spans="1:39" x14ac:dyDescent="0.25">
      <c r="A7" s="91"/>
      <c r="B7" s="97" t="s">
        <v>15</v>
      </c>
      <c r="C7" s="98" t="s">
        <v>16</v>
      </c>
      <c r="D7" s="97" t="s">
        <v>15</v>
      </c>
      <c r="E7" s="98" t="s">
        <v>16</v>
      </c>
      <c r="F7" s="97" t="s">
        <v>15</v>
      </c>
      <c r="G7" s="102" t="s">
        <v>16</v>
      </c>
      <c r="H7" s="105"/>
      <c r="I7" s="163" t="s">
        <v>1</v>
      </c>
      <c r="J7" s="164" t="s">
        <v>15</v>
      </c>
      <c r="K7" s="138" t="s">
        <v>16</v>
      </c>
      <c r="L7" s="158" t="s">
        <v>1</v>
      </c>
      <c r="M7" s="97" t="s">
        <v>15</v>
      </c>
      <c r="N7" s="159" t="s">
        <v>16</v>
      </c>
      <c r="O7" s="153" t="s">
        <v>1</v>
      </c>
      <c r="P7" s="97" t="s">
        <v>15</v>
      </c>
      <c r="Q7" s="102" t="s">
        <v>16</v>
      </c>
      <c r="R7" s="105"/>
      <c r="S7" s="109"/>
      <c r="T7" s="97" t="s">
        <v>15</v>
      </c>
      <c r="U7" s="98" t="s">
        <v>16</v>
      </c>
      <c r="V7" s="110"/>
      <c r="W7" s="97" t="s">
        <v>15</v>
      </c>
      <c r="X7" s="98" t="s">
        <v>16</v>
      </c>
      <c r="Y7" s="110"/>
      <c r="Z7" s="97" t="s">
        <v>15</v>
      </c>
      <c r="AA7" s="98" t="s">
        <v>16</v>
      </c>
      <c r="AE7" s="109"/>
      <c r="AF7" s="164" t="s">
        <v>15</v>
      </c>
      <c r="AG7" s="138" t="s">
        <v>16</v>
      </c>
      <c r="AH7" s="110"/>
      <c r="AI7" s="164" t="s">
        <v>15</v>
      </c>
      <c r="AJ7" s="138" t="s">
        <v>16</v>
      </c>
      <c r="AK7" s="110"/>
      <c r="AL7" s="164" t="s">
        <v>15</v>
      </c>
      <c r="AM7" s="138" t="s">
        <v>16</v>
      </c>
    </row>
    <row r="8" spans="1:39" x14ac:dyDescent="0.25">
      <c r="A8" s="84">
        <v>10</v>
      </c>
      <c r="B8" s="83">
        <v>177</v>
      </c>
      <c r="C8" s="84">
        <v>82</v>
      </c>
      <c r="D8" s="83">
        <v>143</v>
      </c>
      <c r="E8" s="84">
        <v>60</v>
      </c>
      <c r="F8" s="83">
        <v>111</v>
      </c>
      <c r="G8" s="84">
        <v>41</v>
      </c>
      <c r="H8" s="108"/>
      <c r="I8" s="165">
        <f>S8</f>
        <v>10</v>
      </c>
      <c r="J8" s="166">
        <f>B$8</f>
        <v>177</v>
      </c>
      <c r="K8" s="167">
        <f t="shared" ref="K8" si="0">C$8</f>
        <v>82</v>
      </c>
      <c r="L8" s="139">
        <f>I8</f>
        <v>10</v>
      </c>
      <c r="M8" s="139">
        <f>D$8</f>
        <v>143</v>
      </c>
      <c r="N8" s="160">
        <f>E$8</f>
        <v>60</v>
      </c>
      <c r="O8" s="139">
        <f>I8</f>
        <v>10</v>
      </c>
      <c r="P8" s="139">
        <f>F$8</f>
        <v>111</v>
      </c>
      <c r="Q8" s="139">
        <f>G$8</f>
        <v>41</v>
      </c>
      <c r="R8" s="108"/>
      <c r="S8" s="87">
        <v>10</v>
      </c>
      <c r="T8" s="212">
        <f>(B$9-B$8)/5</f>
        <v>11.6</v>
      </c>
      <c r="U8" s="212">
        <f t="shared" ref="U8:X8" si="1">(C$9-C$8)/5</f>
        <v>10</v>
      </c>
      <c r="V8" s="212">
        <f>$S8</f>
        <v>10</v>
      </c>
      <c r="W8" s="212">
        <f>(D$9-D$8)/5</f>
        <v>9.4</v>
      </c>
      <c r="X8" s="212">
        <f t="shared" si="1"/>
        <v>7.4</v>
      </c>
      <c r="Y8" s="212">
        <f>$S8</f>
        <v>10</v>
      </c>
      <c r="Z8" s="212">
        <f>(F$9-F$8)/5</f>
        <v>7.4</v>
      </c>
      <c r="AA8" s="212">
        <f>(G$9-G$8)/5</f>
        <v>5</v>
      </c>
      <c r="AE8" s="59" t="s">
        <v>89</v>
      </c>
      <c r="AF8" s="202">
        <v>35</v>
      </c>
      <c r="AG8" s="203">
        <v>40</v>
      </c>
      <c r="AH8" s="177" t="s">
        <v>89</v>
      </c>
      <c r="AI8" s="202">
        <v>35</v>
      </c>
      <c r="AJ8" s="203">
        <v>40</v>
      </c>
      <c r="AK8" s="177" t="s">
        <v>89</v>
      </c>
      <c r="AL8" s="202">
        <v>35</v>
      </c>
      <c r="AM8" s="203">
        <v>40</v>
      </c>
    </row>
    <row r="9" spans="1:39" x14ac:dyDescent="0.25">
      <c r="A9" s="84">
        <f>A8+5</f>
        <v>15</v>
      </c>
      <c r="B9" s="84">
        <v>235</v>
      </c>
      <c r="C9" s="84">
        <v>132</v>
      </c>
      <c r="D9" s="84">
        <v>190</v>
      </c>
      <c r="E9" s="84">
        <v>97</v>
      </c>
      <c r="F9" s="84">
        <v>148</v>
      </c>
      <c r="G9" s="84">
        <v>66</v>
      </c>
      <c r="H9" s="103"/>
      <c r="I9" s="168">
        <f t="shared" ref="I9:I72" si="2">S9</f>
        <v>11</v>
      </c>
      <c r="J9" s="103">
        <f t="shared" ref="J9:J12" si="3">B$8</f>
        <v>177</v>
      </c>
      <c r="K9" s="169">
        <f t="shared" ref="K9:K12" si="4">C$8</f>
        <v>82</v>
      </c>
      <c r="L9" s="103">
        <f t="shared" ref="L9:L72" si="5">I9</f>
        <v>11</v>
      </c>
      <c r="M9" s="103">
        <f t="shared" ref="M9:M12" si="6">D$8</f>
        <v>143</v>
      </c>
      <c r="N9" s="161">
        <f t="shared" ref="N9:N12" si="7">E$8</f>
        <v>60</v>
      </c>
      <c r="O9" s="103">
        <f t="shared" ref="O9:O72" si="8">I9</f>
        <v>11</v>
      </c>
      <c r="P9" s="103">
        <f t="shared" ref="P9:P12" si="9">F$8</f>
        <v>111</v>
      </c>
      <c r="Q9" s="103">
        <f t="shared" ref="Q9:Q12" si="10">G$8</f>
        <v>41</v>
      </c>
      <c r="R9" s="103"/>
      <c r="S9" s="30">
        <f>S8+1</f>
        <v>11</v>
      </c>
      <c r="T9" s="213">
        <f>T$8</f>
        <v>11.6</v>
      </c>
      <c r="U9" s="213">
        <f t="shared" ref="U9:AA12" si="11">U$8</f>
        <v>10</v>
      </c>
      <c r="V9" s="213">
        <f>S9</f>
        <v>11</v>
      </c>
      <c r="W9" s="213">
        <f t="shared" si="11"/>
        <v>9.4</v>
      </c>
      <c r="X9" s="213">
        <f t="shared" si="11"/>
        <v>7.4</v>
      </c>
      <c r="Y9" s="213">
        <f t="shared" ref="Y9:Y72" si="12">$S9</f>
        <v>11</v>
      </c>
      <c r="Z9" s="213">
        <f t="shared" si="11"/>
        <v>7.4</v>
      </c>
      <c r="AA9" s="213">
        <f t="shared" si="11"/>
        <v>5</v>
      </c>
      <c r="AE9" s="65" t="s">
        <v>90</v>
      </c>
      <c r="AF9" s="178">
        <f>INDEX($I$7:$K$148,MATCH(AF$8,$I$7:$I$148,0),MATCH(AF$7,$I$7:$K$7,0))</f>
        <v>477</v>
      </c>
      <c r="AG9" s="179">
        <f t="shared" ref="AG9" si="13">INDEX($I$7:$K$148,MATCH(AG$8,$I$7:$I$148,0),MATCH(AG$7,$I$7:$K$7,0))</f>
        <v>425</v>
      </c>
      <c r="AH9" s="180" t="s">
        <v>90</v>
      </c>
      <c r="AI9" s="178">
        <f>INDEX($L$7:$N$148,MATCH(AI$8,$L$7:$L$148,0),MATCH(AI$7,$L$7:$N$7,0))</f>
        <v>387</v>
      </c>
      <c r="AJ9" s="179">
        <f>INDEX($L$7:$N$148,MATCH(AJ$8,$L$7:$L$148,0),MATCH(AJ$7,$L$7:$N$7,0))</f>
        <v>311</v>
      </c>
      <c r="AK9" s="180" t="s">
        <v>90</v>
      </c>
      <c r="AL9" s="178">
        <f>INDEX($O$7:$Q$148,MATCH(AL$8,$O$7:$O$148,0),MATCH(AL$7,$O$7:$Q$7,0))</f>
        <v>302</v>
      </c>
      <c r="AM9" s="179">
        <f>INDEX($O$7:$Q$148,MATCH(AM$8,$O$7:$O$148,0),MATCH(AM$7,$O$7:$Q$7,0))</f>
        <v>213</v>
      </c>
    </row>
    <row r="10" spans="1:39" x14ac:dyDescent="0.25">
      <c r="A10" s="84">
        <f t="shared" ref="A10:A36" si="14">A9+5</f>
        <v>20</v>
      </c>
      <c r="B10" s="84">
        <v>295</v>
      </c>
      <c r="C10" s="84">
        <v>186</v>
      </c>
      <c r="D10" s="84">
        <v>239</v>
      </c>
      <c r="E10" s="84">
        <v>137</v>
      </c>
      <c r="F10" s="84">
        <v>186</v>
      </c>
      <c r="G10" s="84">
        <v>94</v>
      </c>
      <c r="H10" s="103"/>
      <c r="I10" s="168">
        <f t="shared" si="2"/>
        <v>12</v>
      </c>
      <c r="J10" s="103">
        <f t="shared" si="3"/>
        <v>177</v>
      </c>
      <c r="K10" s="169">
        <f t="shared" si="4"/>
        <v>82</v>
      </c>
      <c r="L10" s="103">
        <f t="shared" si="5"/>
        <v>12</v>
      </c>
      <c r="M10" s="103">
        <f>D$8</f>
        <v>143</v>
      </c>
      <c r="N10" s="161">
        <f t="shared" si="7"/>
        <v>60</v>
      </c>
      <c r="O10" s="103">
        <f t="shared" si="8"/>
        <v>12</v>
      </c>
      <c r="P10" s="103">
        <f t="shared" si="9"/>
        <v>111</v>
      </c>
      <c r="Q10" s="103">
        <f t="shared" si="10"/>
        <v>41</v>
      </c>
      <c r="R10" s="103"/>
      <c r="S10" s="30">
        <f t="shared" ref="S10:S73" si="15">S9+1</f>
        <v>12</v>
      </c>
      <c r="T10" s="213">
        <f t="shared" ref="T10:T12" si="16">T$8</f>
        <v>11.6</v>
      </c>
      <c r="U10" s="213">
        <f t="shared" si="11"/>
        <v>10</v>
      </c>
      <c r="V10" s="213">
        <f t="shared" ref="V10:V12" si="17">S10</f>
        <v>12</v>
      </c>
      <c r="W10" s="213">
        <f t="shared" si="11"/>
        <v>9.4</v>
      </c>
      <c r="X10" s="213">
        <f t="shared" si="11"/>
        <v>7.4</v>
      </c>
      <c r="Y10" s="213">
        <f t="shared" si="12"/>
        <v>12</v>
      </c>
      <c r="Z10" s="213">
        <f t="shared" si="11"/>
        <v>7.4</v>
      </c>
      <c r="AA10" s="213">
        <f t="shared" si="11"/>
        <v>5</v>
      </c>
      <c r="AE10" s="65" t="s">
        <v>8</v>
      </c>
      <c r="AF10" s="178">
        <f>INDEX('BEF（拡大係数）'!$A$4:$AO$154,MATCH(AF$8,$I$7:$I$148,0),MATCH(AF$7,$I$7:$K$7,0))</f>
        <v>1.23</v>
      </c>
      <c r="AG10" s="179">
        <f>INDEX('BEF（拡大係数）'!$A$4:$AO$154,MATCH(AG$8,$I$7:$I$148,0),MATCH(AG$7,$I$7:$K$7,0))</f>
        <v>1.24</v>
      </c>
      <c r="AH10" s="180" t="s">
        <v>8</v>
      </c>
      <c r="AI10" s="178">
        <f>INDEX('BEF（拡大係数）'!$A$4:$AO$154,MATCH(AI$8,$I$7:$I$148,0),MATCH(AI$7,$I$7:$K$7,0))</f>
        <v>1.23</v>
      </c>
      <c r="AJ10" s="179">
        <f>INDEX('BEF（拡大係数）'!$A$4:$AO$154,MATCH(AJ$8,$I$7:$I$148,0),MATCH(AJ$7,$I$7:$K$7,0))</f>
        <v>1.24</v>
      </c>
      <c r="AK10" s="180" t="s">
        <v>8</v>
      </c>
      <c r="AL10" s="178">
        <f>INDEX('BEF（拡大係数）'!$A$4:$AO$154,MATCH(AL$8,$I$7:$I$148,0),MATCH(AL$7,$I$7:$K$7,0))</f>
        <v>1.23</v>
      </c>
      <c r="AM10" s="179">
        <f>INDEX('BEF（拡大係数）'!$A$4:$AO$154,MATCH(AM$8,$I$7:$I$148,0),MATCH(AM$7,$I$7:$K$7,0))</f>
        <v>1.24</v>
      </c>
    </row>
    <row r="11" spans="1:39" x14ac:dyDescent="0.25">
      <c r="A11" s="84">
        <f t="shared" si="14"/>
        <v>25</v>
      </c>
      <c r="B11" s="84">
        <v>356</v>
      </c>
      <c r="C11" s="84">
        <v>244</v>
      </c>
      <c r="D11" s="84">
        <v>288</v>
      </c>
      <c r="E11" s="84">
        <v>179</v>
      </c>
      <c r="F11" s="84">
        <v>225</v>
      </c>
      <c r="G11" s="84">
        <v>123</v>
      </c>
      <c r="H11" s="103"/>
      <c r="I11" s="168">
        <f t="shared" si="2"/>
        <v>13</v>
      </c>
      <c r="J11" s="103">
        <f t="shared" si="3"/>
        <v>177</v>
      </c>
      <c r="K11" s="169">
        <f t="shared" si="4"/>
        <v>82</v>
      </c>
      <c r="L11" s="103">
        <f t="shared" si="5"/>
        <v>13</v>
      </c>
      <c r="M11" s="103">
        <f t="shared" si="6"/>
        <v>143</v>
      </c>
      <c r="N11" s="161">
        <f t="shared" si="7"/>
        <v>60</v>
      </c>
      <c r="O11" s="103">
        <f t="shared" si="8"/>
        <v>13</v>
      </c>
      <c r="P11" s="103">
        <f t="shared" si="9"/>
        <v>111</v>
      </c>
      <c r="Q11" s="103">
        <f t="shared" si="10"/>
        <v>41</v>
      </c>
      <c r="R11" s="103"/>
      <c r="S11" s="30">
        <f t="shared" si="15"/>
        <v>13</v>
      </c>
      <c r="T11" s="213">
        <f t="shared" si="16"/>
        <v>11.6</v>
      </c>
      <c r="U11" s="213">
        <f t="shared" si="11"/>
        <v>10</v>
      </c>
      <c r="V11" s="213">
        <f t="shared" si="17"/>
        <v>13</v>
      </c>
      <c r="W11" s="213">
        <f t="shared" si="11"/>
        <v>9.4</v>
      </c>
      <c r="X11" s="213">
        <f t="shared" si="11"/>
        <v>7.4</v>
      </c>
      <c r="Y11" s="213">
        <f t="shared" si="12"/>
        <v>13</v>
      </c>
      <c r="Z11" s="213">
        <f t="shared" si="11"/>
        <v>7.4</v>
      </c>
      <c r="AA11" s="213">
        <f t="shared" si="11"/>
        <v>5</v>
      </c>
      <c r="AE11" s="65" t="s">
        <v>91</v>
      </c>
      <c r="AF11" s="178">
        <f>VLOOKUP(幹材積成長量!AF$7,パラメータ_オリジナル!$B$5:$G$45,4,FALSE)</f>
        <v>0.314</v>
      </c>
      <c r="AG11" s="179">
        <f>VLOOKUP(幹材積成長量!AG$7,パラメータ_オリジナル!$B$5:$G$45,4,FALSE)</f>
        <v>0.40699999999999997</v>
      </c>
      <c r="AH11" s="180" t="s">
        <v>91</v>
      </c>
      <c r="AI11" s="178">
        <f>VLOOKUP(幹材積成長量!AI$7,パラメータ_オリジナル!$B$5:$G$45,4,FALSE)</f>
        <v>0.314</v>
      </c>
      <c r="AJ11" s="179">
        <f>VLOOKUP(幹材積成長量!AJ$7,パラメータ_オリジナル!$B$5:$G$45,4,FALSE)</f>
        <v>0.40699999999999997</v>
      </c>
      <c r="AK11" s="180" t="s">
        <v>91</v>
      </c>
      <c r="AL11" s="178">
        <f>VLOOKUP(幹材積成長量!AL$7,パラメータ_オリジナル!$B$5:$G$45,4,FALSE)</f>
        <v>0.314</v>
      </c>
      <c r="AM11" s="179">
        <f>VLOOKUP(幹材積成長量!AM$7,パラメータ_オリジナル!$B$5:$G$45,4,FALSE)</f>
        <v>0.40699999999999997</v>
      </c>
    </row>
    <row r="12" spans="1:39" x14ac:dyDescent="0.25">
      <c r="A12" s="84">
        <f t="shared" si="14"/>
        <v>30</v>
      </c>
      <c r="B12" s="84">
        <v>417</v>
      </c>
      <c r="C12" s="84">
        <v>304</v>
      </c>
      <c r="D12" s="84">
        <v>338</v>
      </c>
      <c r="E12" s="84">
        <v>223</v>
      </c>
      <c r="F12" s="84">
        <v>263</v>
      </c>
      <c r="G12" s="84">
        <v>152</v>
      </c>
      <c r="H12" s="103"/>
      <c r="I12" s="168">
        <f t="shared" si="2"/>
        <v>14</v>
      </c>
      <c r="J12" s="103">
        <f t="shared" si="3"/>
        <v>177</v>
      </c>
      <c r="K12" s="169">
        <f t="shared" si="4"/>
        <v>82</v>
      </c>
      <c r="L12" s="103">
        <f t="shared" si="5"/>
        <v>14</v>
      </c>
      <c r="M12" s="103">
        <f t="shared" si="6"/>
        <v>143</v>
      </c>
      <c r="N12" s="161">
        <f t="shared" si="7"/>
        <v>60</v>
      </c>
      <c r="O12" s="103">
        <f t="shared" si="8"/>
        <v>14</v>
      </c>
      <c r="P12" s="103">
        <f t="shared" si="9"/>
        <v>111</v>
      </c>
      <c r="Q12" s="103">
        <f t="shared" si="10"/>
        <v>41</v>
      </c>
      <c r="R12" s="103"/>
      <c r="S12" s="30">
        <f t="shared" si="15"/>
        <v>14</v>
      </c>
      <c r="T12" s="213">
        <f t="shared" si="16"/>
        <v>11.6</v>
      </c>
      <c r="U12" s="213">
        <f t="shared" si="11"/>
        <v>10</v>
      </c>
      <c r="V12" s="213">
        <f t="shared" si="17"/>
        <v>14</v>
      </c>
      <c r="W12" s="213">
        <f t="shared" si="11"/>
        <v>9.4</v>
      </c>
      <c r="X12" s="213">
        <f t="shared" si="11"/>
        <v>7.4</v>
      </c>
      <c r="Y12" s="213">
        <f t="shared" si="12"/>
        <v>14</v>
      </c>
      <c r="Z12" s="213">
        <f t="shared" si="11"/>
        <v>7.4</v>
      </c>
      <c r="AA12" s="213">
        <f t="shared" si="11"/>
        <v>5</v>
      </c>
      <c r="AE12" s="65" t="s">
        <v>10</v>
      </c>
      <c r="AF12" s="178">
        <f>VLOOKUP(幹材積成長量!AF$7,パラメータ_オリジナル!$B$5:$G$45,5,FALSE)</f>
        <v>0.25</v>
      </c>
      <c r="AG12" s="179">
        <f>VLOOKUP(幹材積成長量!AG$7,パラメータ_オリジナル!$B$5:$G$45,5,FALSE)</f>
        <v>0.26</v>
      </c>
      <c r="AH12" s="180" t="s">
        <v>10</v>
      </c>
      <c r="AI12" s="178">
        <f>VLOOKUP(幹材積成長量!AI$7,パラメータ_オリジナル!$B$5:$G$45,5,FALSE)</f>
        <v>0.25</v>
      </c>
      <c r="AJ12" s="179">
        <f>VLOOKUP(幹材積成長量!AJ$7,パラメータ_オリジナル!$B$5:$G$45,5,FALSE)</f>
        <v>0.26</v>
      </c>
      <c r="AK12" s="180" t="s">
        <v>10</v>
      </c>
      <c r="AL12" s="178">
        <f>VLOOKUP(幹材積成長量!AL$7,パラメータ_オリジナル!$B$5:$G$45,5,FALSE)</f>
        <v>0.25</v>
      </c>
      <c r="AM12" s="179">
        <f>VLOOKUP(幹材積成長量!AM$7,パラメータ_オリジナル!$B$5:$G$45,5,FALSE)</f>
        <v>0.26</v>
      </c>
    </row>
    <row r="13" spans="1:39" x14ac:dyDescent="0.25">
      <c r="A13" s="84">
        <f t="shared" si="14"/>
        <v>35</v>
      </c>
      <c r="B13" s="84">
        <v>477</v>
      </c>
      <c r="C13" s="84">
        <v>365</v>
      </c>
      <c r="D13" s="84">
        <v>387</v>
      </c>
      <c r="E13" s="84">
        <v>267</v>
      </c>
      <c r="F13" s="84">
        <v>302</v>
      </c>
      <c r="G13" s="84">
        <v>183</v>
      </c>
      <c r="H13" s="103"/>
      <c r="I13" s="170">
        <f t="shared" si="2"/>
        <v>15</v>
      </c>
      <c r="J13" s="139">
        <f>B$9</f>
        <v>235</v>
      </c>
      <c r="K13" s="171">
        <f t="shared" ref="K13" si="18">C$9</f>
        <v>132</v>
      </c>
      <c r="L13" s="139">
        <f t="shared" si="5"/>
        <v>15</v>
      </c>
      <c r="M13" s="139">
        <f>D$9</f>
        <v>190</v>
      </c>
      <c r="N13" s="160">
        <f>E$9</f>
        <v>97</v>
      </c>
      <c r="O13" s="139">
        <f t="shared" si="8"/>
        <v>15</v>
      </c>
      <c r="P13" s="139">
        <f>F$9</f>
        <v>148</v>
      </c>
      <c r="Q13" s="139">
        <f>G$9</f>
        <v>66</v>
      </c>
      <c r="R13" s="103"/>
      <c r="S13" s="87">
        <f t="shared" si="15"/>
        <v>15</v>
      </c>
      <c r="T13" s="212">
        <f>(B$10-B$9)/5</f>
        <v>12</v>
      </c>
      <c r="U13" s="212">
        <f>(C$10-C$9)/5</f>
        <v>10.8</v>
      </c>
      <c r="V13" s="212">
        <f t="shared" ref="V13:V73" si="19">V12+1</f>
        <v>15</v>
      </c>
      <c r="W13" s="212">
        <f>(D$10-D$9)/5</f>
        <v>9.8000000000000007</v>
      </c>
      <c r="X13" s="212">
        <f>(F$10-F$9)/5</f>
        <v>7.6</v>
      </c>
      <c r="Y13" s="212">
        <f t="shared" si="12"/>
        <v>15</v>
      </c>
      <c r="Z13" s="212">
        <f t="shared" ref="Z13:AA17" si="20">(F$10-F$9)/5</f>
        <v>7.6</v>
      </c>
      <c r="AA13" s="212">
        <f t="shared" si="20"/>
        <v>5.6</v>
      </c>
      <c r="AE13" s="65" t="s">
        <v>11</v>
      </c>
      <c r="AF13" s="178">
        <f>VLOOKUP(幹材積成長量!AF$7,パラメータ_オリジナル!$B$5:$G$45,6,FALSE)</f>
        <v>0.51</v>
      </c>
      <c r="AG13" s="179">
        <f>VLOOKUP(幹材積成長量!AG$7,パラメータ_オリジナル!$B$5:$G$45,6,FALSE)</f>
        <v>0.51</v>
      </c>
      <c r="AH13" s="180" t="s">
        <v>11</v>
      </c>
      <c r="AI13" s="178">
        <f>VLOOKUP(幹材積成長量!AI$7,パラメータ_オリジナル!$B$5:$G$45,6,FALSE)</f>
        <v>0.51</v>
      </c>
      <c r="AJ13" s="179">
        <f>VLOOKUP(幹材積成長量!AJ$7,パラメータ_オリジナル!$B$5:$G$45,6,FALSE)</f>
        <v>0.51</v>
      </c>
      <c r="AK13" s="180" t="s">
        <v>11</v>
      </c>
      <c r="AL13" s="178">
        <f>VLOOKUP(幹材積成長量!AL$7,パラメータ_オリジナル!$B$5:$G$45,6,FALSE)</f>
        <v>0.51</v>
      </c>
      <c r="AM13" s="179">
        <f>VLOOKUP(幹材積成長量!AM$7,パラメータ_オリジナル!$B$5:$G$45,6,FALSE)</f>
        <v>0.51</v>
      </c>
    </row>
    <row r="14" spans="1:39" x14ac:dyDescent="0.25">
      <c r="A14" s="84">
        <f t="shared" si="14"/>
        <v>40</v>
      </c>
      <c r="B14" s="84">
        <v>537</v>
      </c>
      <c r="C14" s="84">
        <v>425</v>
      </c>
      <c r="D14" s="84">
        <v>435</v>
      </c>
      <c r="E14" s="84">
        <v>311</v>
      </c>
      <c r="F14" s="84">
        <v>340</v>
      </c>
      <c r="G14" s="84">
        <v>213</v>
      </c>
      <c r="H14" s="103"/>
      <c r="I14" s="168">
        <f t="shared" si="2"/>
        <v>16</v>
      </c>
      <c r="J14" s="103">
        <f t="shared" ref="J14:J15" si="21">B$9</f>
        <v>235</v>
      </c>
      <c r="K14" s="169">
        <f t="shared" ref="K14:K17" si="22">C$9</f>
        <v>132</v>
      </c>
      <c r="L14" s="103">
        <f t="shared" si="5"/>
        <v>16</v>
      </c>
      <c r="M14" s="103">
        <f t="shared" ref="M14:M17" si="23">D$9</f>
        <v>190</v>
      </c>
      <c r="N14" s="161">
        <f t="shared" ref="N14:N17" si="24">E$9</f>
        <v>97</v>
      </c>
      <c r="O14" s="103">
        <f t="shared" si="8"/>
        <v>16</v>
      </c>
      <c r="P14" s="103">
        <f t="shared" ref="P14:P17" si="25">F$9</f>
        <v>148</v>
      </c>
      <c r="Q14" s="103">
        <f t="shared" ref="Q14:Q17" si="26">G$9</f>
        <v>66</v>
      </c>
      <c r="R14" s="103"/>
      <c r="S14" s="30">
        <f t="shared" si="15"/>
        <v>16</v>
      </c>
      <c r="T14" s="213">
        <f t="shared" ref="T14:T17" si="27">(B$10-B$9)/5</f>
        <v>12</v>
      </c>
      <c r="U14" s="213">
        <f t="shared" ref="U14:X17" si="28">(C$10-C$9)/5</f>
        <v>10.8</v>
      </c>
      <c r="V14" s="213">
        <f t="shared" si="19"/>
        <v>16</v>
      </c>
      <c r="W14" s="213">
        <f>(D$10-D$9)/5</f>
        <v>9.8000000000000007</v>
      </c>
      <c r="X14" s="213">
        <f t="shared" si="28"/>
        <v>7.6</v>
      </c>
      <c r="Y14" s="213">
        <f t="shared" si="12"/>
        <v>16</v>
      </c>
      <c r="Z14" s="213">
        <f t="shared" si="20"/>
        <v>7.6</v>
      </c>
      <c r="AA14" s="213">
        <f t="shared" si="20"/>
        <v>5.6</v>
      </c>
      <c r="AE14" s="78" t="s">
        <v>92</v>
      </c>
      <c r="AF14" s="181">
        <f>AF9*AF10*AF11*(1+AF$12)*AF13*44/12</f>
        <v>430.63047224999997</v>
      </c>
      <c r="AG14" s="182">
        <f>AG9*AG10*AG11*(1+AG$12)*AG13*44/12</f>
        <v>505.37898179999996</v>
      </c>
      <c r="AH14" s="183" t="s">
        <v>92</v>
      </c>
      <c r="AI14" s="181">
        <f>AI9*AI10*AI11*(1+AI$12)*AI13*44/12</f>
        <v>349.37943975000002</v>
      </c>
      <c r="AJ14" s="182">
        <f>AJ9*AJ10*AJ11*(1+AJ$12)*AJ13*44/12</f>
        <v>369.81850197600005</v>
      </c>
      <c r="AK14" s="183" t="s">
        <v>92</v>
      </c>
      <c r="AL14" s="181">
        <f>AL9*AL10*AL11*(1+AL$12)*AL13*44/12</f>
        <v>272.64235350000001</v>
      </c>
      <c r="AM14" s="182">
        <f>AM9*AM10*AM11*(1+AM$12)*AM13*44/12</f>
        <v>253.28405440799997</v>
      </c>
    </row>
    <row r="15" spans="1:39" x14ac:dyDescent="0.25">
      <c r="A15" s="84">
        <f t="shared" si="14"/>
        <v>45</v>
      </c>
      <c r="B15" s="84">
        <v>596</v>
      </c>
      <c r="C15" s="84">
        <v>484</v>
      </c>
      <c r="D15" s="84">
        <v>483</v>
      </c>
      <c r="E15" s="84">
        <v>355</v>
      </c>
      <c r="F15" s="84">
        <v>377</v>
      </c>
      <c r="G15" s="84">
        <v>243</v>
      </c>
      <c r="H15" s="103"/>
      <c r="I15" s="168">
        <f t="shared" si="2"/>
        <v>17</v>
      </c>
      <c r="J15" s="103">
        <f t="shared" si="21"/>
        <v>235</v>
      </c>
      <c r="K15" s="169">
        <f t="shared" si="22"/>
        <v>132</v>
      </c>
      <c r="L15" s="103">
        <f t="shared" si="5"/>
        <v>17</v>
      </c>
      <c r="M15" s="103">
        <f t="shared" si="23"/>
        <v>190</v>
      </c>
      <c r="N15" s="161">
        <f t="shared" si="24"/>
        <v>97</v>
      </c>
      <c r="O15" s="103">
        <f t="shared" si="8"/>
        <v>17</v>
      </c>
      <c r="P15" s="103">
        <f t="shared" si="25"/>
        <v>148</v>
      </c>
      <c r="Q15" s="103">
        <f t="shared" si="26"/>
        <v>66</v>
      </c>
      <c r="R15" s="103"/>
      <c r="S15" s="30">
        <f t="shared" si="15"/>
        <v>17</v>
      </c>
      <c r="T15" s="213">
        <f t="shared" si="27"/>
        <v>12</v>
      </c>
      <c r="U15" s="213">
        <f t="shared" si="28"/>
        <v>10.8</v>
      </c>
      <c r="V15" s="213">
        <f t="shared" si="19"/>
        <v>17</v>
      </c>
      <c r="W15" s="213">
        <f>(D$10-D$9)/5</f>
        <v>9.8000000000000007</v>
      </c>
      <c r="X15" s="213">
        <f t="shared" si="28"/>
        <v>7.6</v>
      </c>
      <c r="Y15" s="213">
        <f t="shared" si="12"/>
        <v>17</v>
      </c>
      <c r="Z15" s="213">
        <f t="shared" si="20"/>
        <v>7.6</v>
      </c>
      <c r="AA15" s="213">
        <f t="shared" si="20"/>
        <v>5.6</v>
      </c>
    </row>
    <row r="16" spans="1:39" x14ac:dyDescent="0.25">
      <c r="A16" s="84">
        <f t="shared" si="14"/>
        <v>50</v>
      </c>
      <c r="B16" s="84">
        <v>654</v>
      </c>
      <c r="C16" s="84">
        <v>542</v>
      </c>
      <c r="D16" s="84">
        <v>530</v>
      </c>
      <c r="E16" s="84">
        <v>397</v>
      </c>
      <c r="F16" s="84">
        <v>414</v>
      </c>
      <c r="G16" s="84">
        <v>272</v>
      </c>
      <c r="H16" s="103"/>
      <c r="I16" s="168">
        <f t="shared" si="2"/>
        <v>18</v>
      </c>
      <c r="J16" s="103">
        <f>B$9</f>
        <v>235</v>
      </c>
      <c r="K16" s="169">
        <f t="shared" si="22"/>
        <v>132</v>
      </c>
      <c r="L16" s="103">
        <f t="shared" si="5"/>
        <v>18</v>
      </c>
      <c r="M16" s="103">
        <f t="shared" si="23"/>
        <v>190</v>
      </c>
      <c r="N16" s="161">
        <f t="shared" si="24"/>
        <v>97</v>
      </c>
      <c r="O16" s="103">
        <f t="shared" si="8"/>
        <v>18</v>
      </c>
      <c r="P16" s="103">
        <f t="shared" si="25"/>
        <v>148</v>
      </c>
      <c r="Q16" s="103">
        <f t="shared" si="26"/>
        <v>66</v>
      </c>
      <c r="R16" s="103"/>
      <c r="S16" s="30">
        <f t="shared" si="15"/>
        <v>18</v>
      </c>
      <c r="T16" s="213">
        <f t="shared" si="27"/>
        <v>12</v>
      </c>
      <c r="U16" s="213">
        <f t="shared" si="28"/>
        <v>10.8</v>
      </c>
      <c r="V16" s="213">
        <f t="shared" si="19"/>
        <v>18</v>
      </c>
      <c r="W16" s="213">
        <f>(D$10-D$9)/5</f>
        <v>9.8000000000000007</v>
      </c>
      <c r="X16" s="213">
        <f t="shared" si="28"/>
        <v>7.6</v>
      </c>
      <c r="Y16" s="213">
        <f t="shared" si="12"/>
        <v>18</v>
      </c>
      <c r="Z16" s="213">
        <f t="shared" si="20"/>
        <v>7.6</v>
      </c>
      <c r="AA16" s="213">
        <f t="shared" si="20"/>
        <v>5.6</v>
      </c>
    </row>
    <row r="17" spans="1:27" ht="18.75" x14ac:dyDescent="0.25">
      <c r="A17" s="84">
        <f t="shared" si="14"/>
        <v>55</v>
      </c>
      <c r="B17" s="84">
        <v>710</v>
      </c>
      <c r="C17" s="84">
        <v>599</v>
      </c>
      <c r="D17" s="84">
        <v>576</v>
      </c>
      <c r="E17" s="84">
        <v>439</v>
      </c>
      <c r="F17" s="84">
        <v>450</v>
      </c>
      <c r="G17" s="88">
        <v>300</v>
      </c>
      <c r="H17" s="104"/>
      <c r="I17" s="168">
        <f t="shared" si="2"/>
        <v>19</v>
      </c>
      <c r="J17" s="103">
        <f>B$9</f>
        <v>235</v>
      </c>
      <c r="K17" s="172">
        <f t="shared" si="22"/>
        <v>132</v>
      </c>
      <c r="L17" s="104">
        <f t="shared" si="5"/>
        <v>19</v>
      </c>
      <c r="M17" s="104">
        <f t="shared" si="23"/>
        <v>190</v>
      </c>
      <c r="N17" s="162">
        <f t="shared" si="24"/>
        <v>97</v>
      </c>
      <c r="O17" s="104">
        <f t="shared" si="8"/>
        <v>19</v>
      </c>
      <c r="P17" s="104">
        <f t="shared" si="25"/>
        <v>148</v>
      </c>
      <c r="Q17" s="104">
        <f t="shared" si="26"/>
        <v>66</v>
      </c>
      <c r="R17" s="104"/>
      <c r="S17" s="30">
        <f t="shared" si="15"/>
        <v>19</v>
      </c>
      <c r="T17" s="213">
        <f t="shared" si="27"/>
        <v>12</v>
      </c>
      <c r="U17" s="213">
        <f t="shared" si="28"/>
        <v>10.8</v>
      </c>
      <c r="V17" s="213">
        <f t="shared" si="19"/>
        <v>19</v>
      </c>
      <c r="W17" s="213">
        <f>(D$10-D$9)/5</f>
        <v>9.8000000000000007</v>
      </c>
      <c r="X17" s="213">
        <f t="shared" si="28"/>
        <v>7.6</v>
      </c>
      <c r="Y17" s="213">
        <f t="shared" si="12"/>
        <v>19</v>
      </c>
      <c r="Z17" s="213">
        <f t="shared" si="20"/>
        <v>7.6</v>
      </c>
      <c r="AA17" s="213">
        <f t="shared" si="20"/>
        <v>5.6</v>
      </c>
    </row>
    <row r="18" spans="1:27" x14ac:dyDescent="0.25">
      <c r="A18" s="84">
        <f t="shared" si="14"/>
        <v>60</v>
      </c>
      <c r="B18" s="84">
        <v>766</v>
      </c>
      <c r="C18" s="84">
        <v>653</v>
      </c>
      <c r="D18" s="84">
        <v>621</v>
      </c>
      <c r="E18" s="84">
        <v>479</v>
      </c>
      <c r="F18" s="84">
        <v>485</v>
      </c>
      <c r="G18" s="84">
        <v>327</v>
      </c>
      <c r="H18" s="103"/>
      <c r="I18" s="170">
        <f t="shared" si="2"/>
        <v>20</v>
      </c>
      <c r="J18" s="139">
        <f>B$10</f>
        <v>295</v>
      </c>
      <c r="K18" s="171">
        <f t="shared" ref="K18:K22" si="29">C$10</f>
        <v>186</v>
      </c>
      <c r="L18" s="139">
        <f t="shared" si="5"/>
        <v>20</v>
      </c>
      <c r="M18" s="139">
        <f t="shared" ref="M18:M22" si="30">D$10</f>
        <v>239</v>
      </c>
      <c r="N18" s="160">
        <f t="shared" ref="N18:N22" si="31">E$10</f>
        <v>137</v>
      </c>
      <c r="O18" s="139">
        <f t="shared" si="8"/>
        <v>20</v>
      </c>
      <c r="P18" s="139">
        <f t="shared" ref="P18:P22" si="32">F$10</f>
        <v>186</v>
      </c>
      <c r="Q18" s="139">
        <f t="shared" ref="Q18:Q22" si="33">G$10</f>
        <v>94</v>
      </c>
      <c r="R18" s="103"/>
      <c r="S18" s="87">
        <f t="shared" si="15"/>
        <v>20</v>
      </c>
      <c r="T18" s="212">
        <f>(B$11-B$10)/5</f>
        <v>12.2</v>
      </c>
      <c r="U18" s="212">
        <f>(C$11-C$10)/5</f>
        <v>11.6</v>
      </c>
      <c r="V18" s="212">
        <f t="shared" si="19"/>
        <v>20</v>
      </c>
      <c r="W18" s="212">
        <f t="shared" ref="W18:W27" si="34">(D$11-D$10)/5</f>
        <v>9.8000000000000007</v>
      </c>
      <c r="X18" s="212">
        <f>(F$11-F$10)/5</f>
        <v>7.8</v>
      </c>
      <c r="Y18" s="212">
        <f t="shared" si="12"/>
        <v>20</v>
      </c>
      <c r="Z18" s="212">
        <f t="shared" ref="Z18:Z27" si="35">(F$11-F$10)/5</f>
        <v>7.8</v>
      </c>
      <c r="AA18" s="212">
        <f t="shared" ref="AA18:AA27" si="36">(G$11-G$10)/5</f>
        <v>5.8</v>
      </c>
    </row>
    <row r="19" spans="1:27" x14ac:dyDescent="0.25">
      <c r="A19" s="84">
        <f t="shared" si="14"/>
        <v>65</v>
      </c>
      <c r="B19" s="84">
        <v>820</v>
      </c>
      <c r="C19" s="84">
        <v>706</v>
      </c>
      <c r="D19" s="84">
        <v>665</v>
      </c>
      <c r="E19" s="84">
        <v>517</v>
      </c>
      <c r="F19" s="84">
        <v>519</v>
      </c>
      <c r="G19" s="84">
        <v>353</v>
      </c>
      <c r="H19" s="103"/>
      <c r="I19" s="168">
        <f t="shared" si="2"/>
        <v>21</v>
      </c>
      <c r="J19" s="103">
        <f t="shared" ref="J19:J22" si="37">B$10</f>
        <v>295</v>
      </c>
      <c r="K19" s="169">
        <f t="shared" si="29"/>
        <v>186</v>
      </c>
      <c r="L19" s="103">
        <f t="shared" si="5"/>
        <v>21</v>
      </c>
      <c r="M19" s="103">
        <f t="shared" si="30"/>
        <v>239</v>
      </c>
      <c r="N19" s="161">
        <f t="shared" si="31"/>
        <v>137</v>
      </c>
      <c r="O19" s="103">
        <f t="shared" si="8"/>
        <v>21</v>
      </c>
      <c r="P19" s="103">
        <f t="shared" si="32"/>
        <v>186</v>
      </c>
      <c r="Q19" s="103">
        <f t="shared" si="33"/>
        <v>94</v>
      </c>
      <c r="R19" s="103"/>
      <c r="S19" s="30">
        <f t="shared" si="15"/>
        <v>21</v>
      </c>
      <c r="T19" s="213">
        <f t="shared" ref="T19:T22" si="38">(B$11-B$10)/5</f>
        <v>12.2</v>
      </c>
      <c r="U19" s="213">
        <f t="shared" ref="U19:X22" si="39">(C$11-C$10)/5</f>
        <v>11.6</v>
      </c>
      <c r="V19" s="213">
        <f t="shared" si="19"/>
        <v>21</v>
      </c>
      <c r="W19" s="213">
        <f t="shared" si="34"/>
        <v>9.8000000000000007</v>
      </c>
      <c r="X19" s="213">
        <f t="shared" si="39"/>
        <v>7.8</v>
      </c>
      <c r="Y19" s="213">
        <f t="shared" si="12"/>
        <v>21</v>
      </c>
      <c r="Z19" s="213">
        <f t="shared" si="35"/>
        <v>7.8</v>
      </c>
      <c r="AA19" s="213">
        <f t="shared" si="36"/>
        <v>5.8</v>
      </c>
    </row>
    <row r="20" spans="1:27" ht="18.75" x14ac:dyDescent="0.25">
      <c r="A20" s="84">
        <f t="shared" si="14"/>
        <v>70</v>
      </c>
      <c r="B20" s="84">
        <v>872</v>
      </c>
      <c r="C20" s="84">
        <v>756</v>
      </c>
      <c r="D20" s="84">
        <v>708</v>
      </c>
      <c r="E20" s="84">
        <v>554</v>
      </c>
      <c r="F20" s="88">
        <v>553</v>
      </c>
      <c r="G20" s="84">
        <v>378</v>
      </c>
      <c r="H20" s="103"/>
      <c r="I20" s="168">
        <f t="shared" si="2"/>
        <v>22</v>
      </c>
      <c r="J20" s="103">
        <f t="shared" si="37"/>
        <v>295</v>
      </c>
      <c r="K20" s="169">
        <f t="shared" si="29"/>
        <v>186</v>
      </c>
      <c r="L20" s="103">
        <f t="shared" si="5"/>
        <v>22</v>
      </c>
      <c r="M20" s="103">
        <f t="shared" si="30"/>
        <v>239</v>
      </c>
      <c r="N20" s="161">
        <f t="shared" si="31"/>
        <v>137</v>
      </c>
      <c r="O20" s="103">
        <f t="shared" si="8"/>
        <v>22</v>
      </c>
      <c r="P20" s="103">
        <f t="shared" si="32"/>
        <v>186</v>
      </c>
      <c r="Q20" s="103">
        <f t="shared" si="33"/>
        <v>94</v>
      </c>
      <c r="R20" s="103"/>
      <c r="S20" s="30">
        <f t="shared" si="15"/>
        <v>22</v>
      </c>
      <c r="T20" s="213">
        <f t="shared" si="38"/>
        <v>12.2</v>
      </c>
      <c r="U20" s="213">
        <f t="shared" si="39"/>
        <v>11.6</v>
      </c>
      <c r="V20" s="213">
        <f t="shared" si="19"/>
        <v>22</v>
      </c>
      <c r="W20" s="213">
        <f t="shared" si="34"/>
        <v>9.8000000000000007</v>
      </c>
      <c r="X20" s="213">
        <f t="shared" si="39"/>
        <v>7.8</v>
      </c>
      <c r="Y20" s="213">
        <f t="shared" si="12"/>
        <v>22</v>
      </c>
      <c r="Z20" s="213">
        <f t="shared" si="35"/>
        <v>7.8</v>
      </c>
      <c r="AA20" s="213">
        <f t="shared" si="36"/>
        <v>5.8</v>
      </c>
    </row>
    <row r="21" spans="1:27" x14ac:dyDescent="0.25">
      <c r="A21" s="84">
        <f t="shared" si="14"/>
        <v>75</v>
      </c>
      <c r="B21" s="84">
        <v>923</v>
      </c>
      <c r="C21" s="84">
        <v>804</v>
      </c>
      <c r="D21" s="84">
        <v>749</v>
      </c>
      <c r="E21" s="84">
        <v>589</v>
      </c>
      <c r="F21" s="84">
        <v>585</v>
      </c>
      <c r="G21" s="84">
        <v>402</v>
      </c>
      <c r="H21" s="103"/>
      <c r="I21" s="168">
        <f t="shared" si="2"/>
        <v>23</v>
      </c>
      <c r="J21" s="103">
        <f t="shared" si="37"/>
        <v>295</v>
      </c>
      <c r="K21" s="169">
        <f t="shared" si="29"/>
        <v>186</v>
      </c>
      <c r="L21" s="103">
        <f t="shared" si="5"/>
        <v>23</v>
      </c>
      <c r="M21" s="103">
        <f t="shared" si="30"/>
        <v>239</v>
      </c>
      <c r="N21" s="161">
        <f t="shared" si="31"/>
        <v>137</v>
      </c>
      <c r="O21" s="103">
        <f t="shared" si="8"/>
        <v>23</v>
      </c>
      <c r="P21" s="103">
        <f t="shared" si="32"/>
        <v>186</v>
      </c>
      <c r="Q21" s="103">
        <f t="shared" si="33"/>
        <v>94</v>
      </c>
      <c r="R21" s="103"/>
      <c r="S21" s="30">
        <f t="shared" si="15"/>
        <v>23</v>
      </c>
      <c r="T21" s="213">
        <f t="shared" si="38"/>
        <v>12.2</v>
      </c>
      <c r="U21" s="213">
        <f t="shared" si="39"/>
        <v>11.6</v>
      </c>
      <c r="V21" s="213">
        <f t="shared" si="19"/>
        <v>23</v>
      </c>
      <c r="W21" s="213">
        <f t="shared" si="34"/>
        <v>9.8000000000000007</v>
      </c>
      <c r="X21" s="213">
        <f t="shared" si="39"/>
        <v>7.8</v>
      </c>
      <c r="Y21" s="213">
        <f t="shared" si="12"/>
        <v>23</v>
      </c>
      <c r="Z21" s="213">
        <f t="shared" si="35"/>
        <v>7.8</v>
      </c>
      <c r="AA21" s="213">
        <f t="shared" si="36"/>
        <v>5.8</v>
      </c>
    </row>
    <row r="22" spans="1:27" x14ac:dyDescent="0.25">
      <c r="A22" s="84">
        <f t="shared" si="14"/>
        <v>80</v>
      </c>
      <c r="B22" s="84">
        <v>973</v>
      </c>
      <c r="C22" s="84">
        <v>849</v>
      </c>
      <c r="D22" s="84">
        <v>790</v>
      </c>
      <c r="E22" s="84">
        <v>622</v>
      </c>
      <c r="F22" s="84">
        <v>617</v>
      </c>
      <c r="G22" s="84">
        <v>425</v>
      </c>
      <c r="H22" s="103"/>
      <c r="I22" s="168">
        <f t="shared" si="2"/>
        <v>24</v>
      </c>
      <c r="J22" s="103">
        <f t="shared" si="37"/>
        <v>295</v>
      </c>
      <c r="K22" s="169">
        <f t="shared" si="29"/>
        <v>186</v>
      </c>
      <c r="L22" s="103">
        <f t="shared" si="5"/>
        <v>24</v>
      </c>
      <c r="M22" s="103">
        <f t="shared" si="30"/>
        <v>239</v>
      </c>
      <c r="N22" s="161">
        <f t="shared" si="31"/>
        <v>137</v>
      </c>
      <c r="O22" s="103">
        <f t="shared" si="8"/>
        <v>24</v>
      </c>
      <c r="P22" s="103">
        <f t="shared" si="32"/>
        <v>186</v>
      </c>
      <c r="Q22" s="103">
        <f t="shared" si="33"/>
        <v>94</v>
      </c>
      <c r="R22" s="103"/>
      <c r="S22" s="30">
        <f t="shared" si="15"/>
        <v>24</v>
      </c>
      <c r="T22" s="213">
        <f t="shared" si="38"/>
        <v>12.2</v>
      </c>
      <c r="U22" s="213">
        <f t="shared" si="39"/>
        <v>11.6</v>
      </c>
      <c r="V22" s="213">
        <f t="shared" si="19"/>
        <v>24</v>
      </c>
      <c r="W22" s="213">
        <f t="shared" si="34"/>
        <v>9.8000000000000007</v>
      </c>
      <c r="X22" s="213">
        <f t="shared" si="39"/>
        <v>7.8</v>
      </c>
      <c r="Y22" s="213">
        <f t="shared" si="12"/>
        <v>24</v>
      </c>
      <c r="Z22" s="213">
        <f t="shared" si="35"/>
        <v>7.8</v>
      </c>
      <c r="AA22" s="213">
        <f t="shared" si="36"/>
        <v>5.8</v>
      </c>
    </row>
    <row r="23" spans="1:27" x14ac:dyDescent="0.25">
      <c r="A23" s="84">
        <f t="shared" si="14"/>
        <v>85</v>
      </c>
      <c r="B23" s="84">
        <v>1021</v>
      </c>
      <c r="C23" s="84">
        <v>892</v>
      </c>
      <c r="D23" s="84">
        <v>829</v>
      </c>
      <c r="E23" s="84">
        <v>654</v>
      </c>
      <c r="F23" s="84">
        <v>647</v>
      </c>
      <c r="G23" s="84">
        <v>447</v>
      </c>
      <c r="H23" s="103"/>
      <c r="I23" s="170">
        <f t="shared" si="2"/>
        <v>25</v>
      </c>
      <c r="J23" s="139">
        <f>B$11</f>
        <v>356</v>
      </c>
      <c r="K23" s="171">
        <f t="shared" ref="K23:K27" si="40">C$11</f>
        <v>244</v>
      </c>
      <c r="L23" s="139">
        <f t="shared" si="5"/>
        <v>25</v>
      </c>
      <c r="M23" s="139">
        <f t="shared" ref="M23:M27" si="41">D$11</f>
        <v>288</v>
      </c>
      <c r="N23" s="160">
        <f t="shared" ref="N23:N27" si="42">E$11</f>
        <v>179</v>
      </c>
      <c r="O23" s="139">
        <f t="shared" si="8"/>
        <v>25</v>
      </c>
      <c r="P23" s="139">
        <f t="shared" ref="P23:P27" si="43">F$11</f>
        <v>225</v>
      </c>
      <c r="Q23" s="139">
        <f t="shared" ref="Q23:Q27" si="44">G$11</f>
        <v>123</v>
      </c>
      <c r="R23" s="103"/>
      <c r="S23" s="87">
        <f t="shared" si="15"/>
        <v>25</v>
      </c>
      <c r="T23" s="212">
        <f>(B$11-B$10)/5</f>
        <v>12.2</v>
      </c>
      <c r="U23" s="212">
        <f>(C$11-C$10)/5</f>
        <v>11.6</v>
      </c>
      <c r="V23" s="212">
        <f t="shared" si="19"/>
        <v>25</v>
      </c>
      <c r="W23" s="212">
        <f t="shared" si="34"/>
        <v>9.8000000000000007</v>
      </c>
      <c r="X23" s="212">
        <f>(F$11-F$10)/5</f>
        <v>7.8</v>
      </c>
      <c r="Y23" s="212">
        <f t="shared" si="12"/>
        <v>25</v>
      </c>
      <c r="Z23" s="212">
        <f t="shared" si="35"/>
        <v>7.8</v>
      </c>
      <c r="AA23" s="212">
        <f t="shared" si="36"/>
        <v>5.8</v>
      </c>
    </row>
    <row r="24" spans="1:27" x14ac:dyDescent="0.25">
      <c r="A24" s="84">
        <f t="shared" si="14"/>
        <v>90</v>
      </c>
      <c r="B24" s="84">
        <v>1068</v>
      </c>
      <c r="C24" s="84">
        <v>933</v>
      </c>
      <c r="D24" s="84">
        <v>867</v>
      </c>
      <c r="E24" s="84">
        <v>684</v>
      </c>
      <c r="F24" s="84">
        <v>677</v>
      </c>
      <c r="G24" s="84">
        <v>467</v>
      </c>
      <c r="H24" s="103"/>
      <c r="I24" s="168">
        <f t="shared" si="2"/>
        <v>26</v>
      </c>
      <c r="J24" s="103">
        <f t="shared" ref="J24:J27" si="45">B$11</f>
        <v>356</v>
      </c>
      <c r="K24" s="169">
        <f t="shared" si="40"/>
        <v>244</v>
      </c>
      <c r="L24" s="103">
        <f t="shared" si="5"/>
        <v>26</v>
      </c>
      <c r="M24" s="103">
        <f t="shared" si="41"/>
        <v>288</v>
      </c>
      <c r="N24" s="161">
        <f t="shared" si="42"/>
        <v>179</v>
      </c>
      <c r="O24" s="103">
        <f t="shared" si="8"/>
        <v>26</v>
      </c>
      <c r="P24" s="103">
        <f t="shared" si="43"/>
        <v>225</v>
      </c>
      <c r="Q24" s="103">
        <f t="shared" si="44"/>
        <v>123</v>
      </c>
      <c r="R24" s="103"/>
      <c r="S24" s="30">
        <f t="shared" si="15"/>
        <v>26</v>
      </c>
      <c r="T24" s="213">
        <f t="shared" ref="T24:T27" si="46">(B$11-B$10)/5</f>
        <v>12.2</v>
      </c>
      <c r="U24" s="213">
        <f t="shared" ref="U24:X27" si="47">(C$11-C$10)/5</f>
        <v>11.6</v>
      </c>
      <c r="V24" s="213">
        <f t="shared" si="19"/>
        <v>26</v>
      </c>
      <c r="W24" s="213">
        <f t="shared" si="34"/>
        <v>9.8000000000000007</v>
      </c>
      <c r="X24" s="213">
        <f t="shared" si="47"/>
        <v>7.8</v>
      </c>
      <c r="Y24" s="213">
        <f t="shared" si="12"/>
        <v>26</v>
      </c>
      <c r="Z24" s="213">
        <f t="shared" si="35"/>
        <v>7.8</v>
      </c>
      <c r="AA24" s="213">
        <f t="shared" si="36"/>
        <v>5.8</v>
      </c>
    </row>
    <row r="25" spans="1:27" x14ac:dyDescent="0.25">
      <c r="A25" s="84">
        <f t="shared" si="14"/>
        <v>95</v>
      </c>
      <c r="B25" s="84">
        <v>1113</v>
      </c>
      <c r="C25" s="84">
        <v>972</v>
      </c>
      <c r="D25" s="84">
        <v>903</v>
      </c>
      <c r="E25" s="84">
        <v>712</v>
      </c>
      <c r="F25" s="84">
        <v>706</v>
      </c>
      <c r="G25" s="84">
        <v>487</v>
      </c>
      <c r="H25" s="103"/>
      <c r="I25" s="168">
        <f t="shared" si="2"/>
        <v>27</v>
      </c>
      <c r="J25" s="103">
        <f t="shared" si="45"/>
        <v>356</v>
      </c>
      <c r="K25" s="169">
        <f t="shared" si="40"/>
        <v>244</v>
      </c>
      <c r="L25" s="103">
        <f t="shared" si="5"/>
        <v>27</v>
      </c>
      <c r="M25" s="103">
        <f t="shared" si="41"/>
        <v>288</v>
      </c>
      <c r="N25" s="161">
        <f t="shared" si="42"/>
        <v>179</v>
      </c>
      <c r="O25" s="103">
        <f t="shared" si="8"/>
        <v>27</v>
      </c>
      <c r="P25" s="103">
        <f t="shared" si="43"/>
        <v>225</v>
      </c>
      <c r="Q25" s="103">
        <f t="shared" si="44"/>
        <v>123</v>
      </c>
      <c r="R25" s="103"/>
      <c r="S25" s="30">
        <f t="shared" si="15"/>
        <v>27</v>
      </c>
      <c r="T25" s="213">
        <f t="shared" si="46"/>
        <v>12.2</v>
      </c>
      <c r="U25" s="213">
        <f t="shared" si="47"/>
        <v>11.6</v>
      </c>
      <c r="V25" s="213">
        <f t="shared" si="19"/>
        <v>27</v>
      </c>
      <c r="W25" s="213">
        <f t="shared" si="34"/>
        <v>9.8000000000000007</v>
      </c>
      <c r="X25" s="213">
        <f t="shared" si="47"/>
        <v>7.8</v>
      </c>
      <c r="Y25" s="213">
        <f t="shared" si="12"/>
        <v>27</v>
      </c>
      <c r="Z25" s="213">
        <f t="shared" si="35"/>
        <v>7.8</v>
      </c>
      <c r="AA25" s="213">
        <f t="shared" si="36"/>
        <v>5.8</v>
      </c>
    </row>
    <row r="26" spans="1:27" ht="18.75" x14ac:dyDescent="0.25">
      <c r="A26" s="84">
        <f t="shared" si="14"/>
        <v>100</v>
      </c>
      <c r="B26" s="84">
        <v>1157</v>
      </c>
      <c r="C26" s="84">
        <v>1008</v>
      </c>
      <c r="D26" s="84">
        <v>939</v>
      </c>
      <c r="E26" s="84">
        <v>739</v>
      </c>
      <c r="F26" s="88">
        <v>734</v>
      </c>
      <c r="G26" s="84">
        <v>505</v>
      </c>
      <c r="H26" s="103"/>
      <c r="I26" s="168">
        <f t="shared" si="2"/>
        <v>28</v>
      </c>
      <c r="J26" s="103">
        <f t="shared" si="45"/>
        <v>356</v>
      </c>
      <c r="K26" s="169">
        <f t="shared" si="40"/>
        <v>244</v>
      </c>
      <c r="L26" s="103">
        <f t="shared" si="5"/>
        <v>28</v>
      </c>
      <c r="M26" s="103">
        <f t="shared" si="41"/>
        <v>288</v>
      </c>
      <c r="N26" s="161">
        <f t="shared" si="42"/>
        <v>179</v>
      </c>
      <c r="O26" s="103">
        <f t="shared" si="8"/>
        <v>28</v>
      </c>
      <c r="P26" s="103">
        <f t="shared" si="43"/>
        <v>225</v>
      </c>
      <c r="Q26" s="103">
        <f t="shared" si="44"/>
        <v>123</v>
      </c>
      <c r="R26" s="103"/>
      <c r="S26" s="30">
        <f t="shared" si="15"/>
        <v>28</v>
      </c>
      <c r="T26" s="213">
        <f t="shared" si="46"/>
        <v>12.2</v>
      </c>
      <c r="U26" s="213">
        <f t="shared" si="47"/>
        <v>11.6</v>
      </c>
      <c r="V26" s="213">
        <f t="shared" si="19"/>
        <v>28</v>
      </c>
      <c r="W26" s="213">
        <f t="shared" si="34"/>
        <v>9.8000000000000007</v>
      </c>
      <c r="X26" s="213">
        <f t="shared" si="47"/>
        <v>7.8</v>
      </c>
      <c r="Y26" s="213">
        <f t="shared" si="12"/>
        <v>28</v>
      </c>
      <c r="Z26" s="213">
        <f t="shared" si="35"/>
        <v>7.8</v>
      </c>
      <c r="AA26" s="213">
        <f t="shared" si="36"/>
        <v>5.8</v>
      </c>
    </row>
    <row r="27" spans="1:27" x14ac:dyDescent="0.25">
      <c r="A27" s="84">
        <f t="shared" si="14"/>
        <v>105</v>
      </c>
      <c r="B27" s="84">
        <v>1199</v>
      </c>
      <c r="C27" s="84">
        <v>1043</v>
      </c>
      <c r="D27" s="84">
        <v>973</v>
      </c>
      <c r="E27" s="84">
        <v>764</v>
      </c>
      <c r="F27" s="84">
        <v>760</v>
      </c>
      <c r="G27" s="84">
        <v>522</v>
      </c>
      <c r="H27" s="103"/>
      <c r="I27" s="168">
        <f t="shared" si="2"/>
        <v>29</v>
      </c>
      <c r="J27" s="103">
        <f t="shared" si="45"/>
        <v>356</v>
      </c>
      <c r="K27" s="169">
        <f t="shared" si="40"/>
        <v>244</v>
      </c>
      <c r="L27" s="103">
        <f t="shared" si="5"/>
        <v>29</v>
      </c>
      <c r="M27" s="103">
        <f t="shared" si="41"/>
        <v>288</v>
      </c>
      <c r="N27" s="161">
        <f t="shared" si="42"/>
        <v>179</v>
      </c>
      <c r="O27" s="103">
        <f t="shared" si="8"/>
        <v>29</v>
      </c>
      <c r="P27" s="103">
        <f t="shared" si="43"/>
        <v>225</v>
      </c>
      <c r="Q27" s="103">
        <f t="shared" si="44"/>
        <v>123</v>
      </c>
      <c r="R27" s="103"/>
      <c r="S27" s="30">
        <f t="shared" si="15"/>
        <v>29</v>
      </c>
      <c r="T27" s="213">
        <f t="shared" si="46"/>
        <v>12.2</v>
      </c>
      <c r="U27" s="213">
        <f t="shared" si="47"/>
        <v>11.6</v>
      </c>
      <c r="V27" s="213">
        <f t="shared" si="19"/>
        <v>29</v>
      </c>
      <c r="W27" s="213">
        <f t="shared" si="34"/>
        <v>9.8000000000000007</v>
      </c>
      <c r="X27" s="213">
        <f t="shared" si="47"/>
        <v>7.8</v>
      </c>
      <c r="Y27" s="213">
        <f t="shared" si="12"/>
        <v>29</v>
      </c>
      <c r="Z27" s="213">
        <f t="shared" si="35"/>
        <v>7.8</v>
      </c>
      <c r="AA27" s="213">
        <f t="shared" si="36"/>
        <v>5.8</v>
      </c>
    </row>
    <row r="28" spans="1:27" ht="18.75" x14ac:dyDescent="0.25">
      <c r="A28" s="84">
        <f t="shared" si="14"/>
        <v>110</v>
      </c>
      <c r="B28" s="84">
        <v>1240</v>
      </c>
      <c r="C28" s="84">
        <v>1075</v>
      </c>
      <c r="D28" s="84">
        <v>1006</v>
      </c>
      <c r="E28" s="84">
        <v>788</v>
      </c>
      <c r="F28" s="88">
        <v>786</v>
      </c>
      <c r="G28" s="84">
        <v>538</v>
      </c>
      <c r="H28" s="103"/>
      <c r="I28" s="170">
        <f t="shared" si="2"/>
        <v>30</v>
      </c>
      <c r="J28" s="139">
        <f>B$12</f>
        <v>417</v>
      </c>
      <c r="K28" s="171">
        <f t="shared" ref="K28:K32" si="48">C$12</f>
        <v>304</v>
      </c>
      <c r="L28" s="139">
        <f t="shared" si="5"/>
        <v>30</v>
      </c>
      <c r="M28" s="139">
        <f t="shared" ref="M28:M32" si="49">D$12</f>
        <v>338</v>
      </c>
      <c r="N28" s="160">
        <f t="shared" ref="N28:N32" si="50">E$12</f>
        <v>223</v>
      </c>
      <c r="O28" s="139">
        <f t="shared" si="8"/>
        <v>30</v>
      </c>
      <c r="P28" s="139">
        <f t="shared" ref="P28:P32" si="51">F$12</f>
        <v>263</v>
      </c>
      <c r="Q28" s="139">
        <f t="shared" ref="Q28:Q32" si="52">G$12</f>
        <v>152</v>
      </c>
      <c r="R28" s="103"/>
      <c r="S28" s="87">
        <f t="shared" si="15"/>
        <v>30</v>
      </c>
      <c r="T28" s="212">
        <f>(B$13-B$12)/5</f>
        <v>12</v>
      </c>
      <c r="U28" s="212">
        <f t="shared" ref="U28:X28" si="53">(C$13-C$12)/5</f>
        <v>12.2</v>
      </c>
      <c r="V28" s="212">
        <f t="shared" si="19"/>
        <v>30</v>
      </c>
      <c r="W28" s="212">
        <f>(D$13-D$12)/5</f>
        <v>9.8000000000000007</v>
      </c>
      <c r="X28" s="212">
        <f t="shared" si="53"/>
        <v>7.8</v>
      </c>
      <c r="Y28" s="212">
        <f t="shared" si="12"/>
        <v>30</v>
      </c>
      <c r="Z28" s="212">
        <f t="shared" ref="Z28:AA32" si="54">(F$13-F$12)/5</f>
        <v>7.8</v>
      </c>
      <c r="AA28" s="212">
        <f t="shared" si="54"/>
        <v>6.2</v>
      </c>
    </row>
    <row r="29" spans="1:27" x14ac:dyDescent="0.25">
      <c r="A29" s="84">
        <f t="shared" si="14"/>
        <v>115</v>
      </c>
      <c r="B29" s="84">
        <v>1279</v>
      </c>
      <c r="C29" s="84">
        <v>1106</v>
      </c>
      <c r="D29" s="84">
        <v>1038</v>
      </c>
      <c r="E29" s="84">
        <v>810</v>
      </c>
      <c r="F29" s="84">
        <v>811</v>
      </c>
      <c r="G29" s="84">
        <v>553</v>
      </c>
      <c r="H29" s="103"/>
      <c r="I29" s="168">
        <f t="shared" si="2"/>
        <v>31</v>
      </c>
      <c r="J29" s="103">
        <f t="shared" ref="J29:J32" si="55">B$12</f>
        <v>417</v>
      </c>
      <c r="K29" s="169">
        <f t="shared" si="48"/>
        <v>304</v>
      </c>
      <c r="L29" s="103">
        <f t="shared" si="5"/>
        <v>31</v>
      </c>
      <c r="M29" s="103">
        <f t="shared" si="49"/>
        <v>338</v>
      </c>
      <c r="N29" s="161">
        <f t="shared" si="50"/>
        <v>223</v>
      </c>
      <c r="O29" s="103">
        <f t="shared" si="8"/>
        <v>31</v>
      </c>
      <c r="P29" s="103">
        <f t="shared" si="51"/>
        <v>263</v>
      </c>
      <c r="Q29" s="103">
        <f t="shared" si="52"/>
        <v>152</v>
      </c>
      <c r="R29" s="103"/>
      <c r="S29" s="30">
        <f t="shared" si="15"/>
        <v>31</v>
      </c>
      <c r="T29" s="213">
        <f t="shared" ref="T29:T32" si="56">(B$13-B$12)/5</f>
        <v>12</v>
      </c>
      <c r="U29" s="213">
        <f t="shared" ref="U29:X32" si="57">(C$13-C$12)/5</f>
        <v>12.2</v>
      </c>
      <c r="V29" s="213">
        <f t="shared" si="19"/>
        <v>31</v>
      </c>
      <c r="W29" s="213">
        <f>(D$13-D$12)/5</f>
        <v>9.8000000000000007</v>
      </c>
      <c r="X29" s="213">
        <f t="shared" si="57"/>
        <v>7.8</v>
      </c>
      <c r="Y29" s="213">
        <f t="shared" si="12"/>
        <v>31</v>
      </c>
      <c r="Z29" s="213">
        <f t="shared" si="54"/>
        <v>7.8</v>
      </c>
      <c r="AA29" s="213">
        <f t="shared" si="54"/>
        <v>6.2</v>
      </c>
    </row>
    <row r="30" spans="1:27" x14ac:dyDescent="0.25">
      <c r="A30" s="84">
        <f t="shared" si="14"/>
        <v>120</v>
      </c>
      <c r="B30" s="84">
        <v>1317</v>
      </c>
      <c r="C30" s="84">
        <v>1134</v>
      </c>
      <c r="D30" s="84">
        <v>1069</v>
      </c>
      <c r="E30" s="84">
        <v>831</v>
      </c>
      <c r="F30" s="84">
        <v>835</v>
      </c>
      <c r="G30" s="84">
        <v>568</v>
      </c>
      <c r="H30" s="103"/>
      <c r="I30" s="168">
        <f t="shared" si="2"/>
        <v>32</v>
      </c>
      <c r="J30" s="103">
        <f t="shared" si="55"/>
        <v>417</v>
      </c>
      <c r="K30" s="169">
        <f t="shared" si="48"/>
        <v>304</v>
      </c>
      <c r="L30" s="103">
        <f t="shared" si="5"/>
        <v>32</v>
      </c>
      <c r="M30" s="103">
        <f t="shared" si="49"/>
        <v>338</v>
      </c>
      <c r="N30" s="161">
        <f t="shared" si="50"/>
        <v>223</v>
      </c>
      <c r="O30" s="103">
        <f t="shared" si="8"/>
        <v>32</v>
      </c>
      <c r="P30" s="103">
        <f t="shared" si="51"/>
        <v>263</v>
      </c>
      <c r="Q30" s="103">
        <f t="shared" si="52"/>
        <v>152</v>
      </c>
      <c r="R30" s="103"/>
      <c r="S30" s="30">
        <f t="shared" si="15"/>
        <v>32</v>
      </c>
      <c r="T30" s="213">
        <f t="shared" si="56"/>
        <v>12</v>
      </c>
      <c r="U30" s="213">
        <f t="shared" si="57"/>
        <v>12.2</v>
      </c>
      <c r="V30" s="213">
        <f t="shared" si="19"/>
        <v>32</v>
      </c>
      <c r="W30" s="213">
        <f>(D$13-D$12)/5</f>
        <v>9.8000000000000007</v>
      </c>
      <c r="X30" s="213">
        <f t="shared" si="57"/>
        <v>7.8</v>
      </c>
      <c r="Y30" s="213">
        <f t="shared" si="12"/>
        <v>32</v>
      </c>
      <c r="Z30" s="213">
        <f t="shared" si="54"/>
        <v>7.8</v>
      </c>
      <c r="AA30" s="213">
        <f t="shared" si="54"/>
        <v>6.2</v>
      </c>
    </row>
    <row r="31" spans="1:27" x14ac:dyDescent="0.25">
      <c r="A31" s="84">
        <f>A30+5</f>
        <v>125</v>
      </c>
      <c r="B31" s="84">
        <v>1353</v>
      </c>
      <c r="C31" s="84">
        <v>1161</v>
      </c>
      <c r="D31" s="84">
        <v>1099</v>
      </c>
      <c r="E31" s="84">
        <v>851</v>
      </c>
      <c r="F31" s="84">
        <v>859</v>
      </c>
      <c r="G31" s="84">
        <v>581</v>
      </c>
      <c r="H31" s="103"/>
      <c r="I31" s="168">
        <f t="shared" si="2"/>
        <v>33</v>
      </c>
      <c r="J31" s="103">
        <f t="shared" si="55"/>
        <v>417</v>
      </c>
      <c r="K31" s="169">
        <f t="shared" si="48"/>
        <v>304</v>
      </c>
      <c r="L31" s="103">
        <f t="shared" si="5"/>
        <v>33</v>
      </c>
      <c r="M31" s="103">
        <f t="shared" si="49"/>
        <v>338</v>
      </c>
      <c r="N31" s="161">
        <f t="shared" si="50"/>
        <v>223</v>
      </c>
      <c r="O31" s="103">
        <f t="shared" si="8"/>
        <v>33</v>
      </c>
      <c r="P31" s="103">
        <f t="shared" si="51"/>
        <v>263</v>
      </c>
      <c r="Q31" s="103">
        <f t="shared" si="52"/>
        <v>152</v>
      </c>
      <c r="R31" s="103"/>
      <c r="S31" s="30">
        <f t="shared" si="15"/>
        <v>33</v>
      </c>
      <c r="T31" s="213">
        <f t="shared" si="56"/>
        <v>12</v>
      </c>
      <c r="U31" s="213">
        <f t="shared" si="57"/>
        <v>12.2</v>
      </c>
      <c r="V31" s="213">
        <f t="shared" si="19"/>
        <v>33</v>
      </c>
      <c r="W31" s="213">
        <f>(D$13-D$12)/5</f>
        <v>9.8000000000000007</v>
      </c>
      <c r="X31" s="213">
        <f t="shared" si="57"/>
        <v>7.8</v>
      </c>
      <c r="Y31" s="213">
        <f t="shared" si="12"/>
        <v>33</v>
      </c>
      <c r="Z31" s="213">
        <f t="shared" si="54"/>
        <v>7.8</v>
      </c>
      <c r="AA31" s="213">
        <f t="shared" si="54"/>
        <v>6.2</v>
      </c>
    </row>
    <row r="32" spans="1:27" x14ac:dyDescent="0.25">
      <c r="A32" s="84">
        <f t="shared" si="14"/>
        <v>130</v>
      </c>
      <c r="B32" s="84">
        <v>1389</v>
      </c>
      <c r="C32" s="84">
        <v>1186</v>
      </c>
      <c r="D32" s="84">
        <v>1127</v>
      </c>
      <c r="E32" s="84">
        <v>869</v>
      </c>
      <c r="F32" s="84">
        <v>881</v>
      </c>
      <c r="G32" s="84">
        <v>594</v>
      </c>
      <c r="H32" s="103"/>
      <c r="I32" s="168">
        <f t="shared" si="2"/>
        <v>34</v>
      </c>
      <c r="J32" s="103">
        <f t="shared" si="55"/>
        <v>417</v>
      </c>
      <c r="K32" s="169">
        <f t="shared" si="48"/>
        <v>304</v>
      </c>
      <c r="L32" s="103">
        <f t="shared" si="5"/>
        <v>34</v>
      </c>
      <c r="M32" s="103">
        <f t="shared" si="49"/>
        <v>338</v>
      </c>
      <c r="N32" s="161">
        <f t="shared" si="50"/>
        <v>223</v>
      </c>
      <c r="O32" s="103">
        <f t="shared" si="8"/>
        <v>34</v>
      </c>
      <c r="P32" s="103">
        <f t="shared" si="51"/>
        <v>263</v>
      </c>
      <c r="Q32" s="103">
        <f t="shared" si="52"/>
        <v>152</v>
      </c>
      <c r="R32" s="103"/>
      <c r="S32" s="30">
        <f t="shared" si="15"/>
        <v>34</v>
      </c>
      <c r="T32" s="213">
        <f t="shared" si="56"/>
        <v>12</v>
      </c>
      <c r="U32" s="213">
        <f t="shared" si="57"/>
        <v>12.2</v>
      </c>
      <c r="V32" s="213">
        <f t="shared" si="19"/>
        <v>34</v>
      </c>
      <c r="W32" s="213">
        <f>(D$13-D$12)/5</f>
        <v>9.8000000000000007</v>
      </c>
      <c r="X32" s="213">
        <f t="shared" si="57"/>
        <v>7.8</v>
      </c>
      <c r="Y32" s="213">
        <f t="shared" si="12"/>
        <v>34</v>
      </c>
      <c r="Z32" s="213">
        <f t="shared" si="54"/>
        <v>7.8</v>
      </c>
      <c r="AA32" s="213">
        <f t="shared" si="54"/>
        <v>6.2</v>
      </c>
    </row>
    <row r="33" spans="1:27" x14ac:dyDescent="0.25">
      <c r="A33" s="84">
        <f t="shared" si="14"/>
        <v>135</v>
      </c>
      <c r="B33" s="84">
        <v>1423</v>
      </c>
      <c r="C33" s="84">
        <v>1210</v>
      </c>
      <c r="D33" s="84">
        <v>1155</v>
      </c>
      <c r="E33" s="84">
        <v>886</v>
      </c>
      <c r="F33" s="84">
        <v>903</v>
      </c>
      <c r="G33" s="84">
        <v>606</v>
      </c>
      <c r="H33" s="103"/>
      <c r="I33" s="170">
        <f t="shared" si="2"/>
        <v>35</v>
      </c>
      <c r="J33" s="139">
        <f>B$13</f>
        <v>477</v>
      </c>
      <c r="K33" s="171">
        <f t="shared" ref="K33:K37" si="58">C$13</f>
        <v>365</v>
      </c>
      <c r="L33" s="139">
        <f t="shared" si="5"/>
        <v>35</v>
      </c>
      <c r="M33" s="139">
        <f t="shared" ref="M33:M37" si="59">D$13</f>
        <v>387</v>
      </c>
      <c r="N33" s="160">
        <f t="shared" ref="N33:N37" si="60">E$13</f>
        <v>267</v>
      </c>
      <c r="O33" s="139">
        <f t="shared" si="8"/>
        <v>35</v>
      </c>
      <c r="P33" s="139">
        <f t="shared" ref="P33:P37" si="61">F$13</f>
        <v>302</v>
      </c>
      <c r="Q33" s="139">
        <f t="shared" ref="Q33:Q37" si="62">G$13</f>
        <v>183</v>
      </c>
      <c r="R33" s="103"/>
      <c r="S33" s="87">
        <f t="shared" si="15"/>
        <v>35</v>
      </c>
      <c r="T33" s="212">
        <f>(B$14-B$13)/5</f>
        <v>12</v>
      </c>
      <c r="U33" s="212">
        <f>(C$14-C$13)/5</f>
        <v>12</v>
      </c>
      <c r="V33" s="212">
        <f t="shared" si="19"/>
        <v>35</v>
      </c>
      <c r="W33" s="212">
        <f>(D$14-D$13)/5</f>
        <v>9.6</v>
      </c>
      <c r="X33" s="212">
        <f>(F$14-F$13)/5</f>
        <v>7.6</v>
      </c>
      <c r="Y33" s="212">
        <f t="shared" si="12"/>
        <v>35</v>
      </c>
      <c r="Z33" s="212">
        <f t="shared" ref="Z33:AA37" si="63">(F$14-F$13)/5</f>
        <v>7.6</v>
      </c>
      <c r="AA33" s="212">
        <f t="shared" si="63"/>
        <v>6</v>
      </c>
    </row>
    <row r="34" spans="1:27" x14ac:dyDescent="0.25">
      <c r="A34" s="84">
        <f t="shared" si="14"/>
        <v>140</v>
      </c>
      <c r="B34" s="84">
        <v>1456</v>
      </c>
      <c r="C34" s="84">
        <v>1232</v>
      </c>
      <c r="D34" s="84">
        <v>1182</v>
      </c>
      <c r="E34" s="84">
        <v>902</v>
      </c>
      <c r="F34" s="84">
        <v>923</v>
      </c>
      <c r="G34" s="84">
        <v>617</v>
      </c>
      <c r="H34" s="103"/>
      <c r="I34" s="168">
        <f t="shared" si="2"/>
        <v>36</v>
      </c>
      <c r="J34" s="103">
        <f t="shared" ref="J34:J37" si="64">B$13</f>
        <v>477</v>
      </c>
      <c r="K34" s="169">
        <f t="shared" si="58"/>
        <v>365</v>
      </c>
      <c r="L34" s="103">
        <f t="shared" si="5"/>
        <v>36</v>
      </c>
      <c r="M34" s="103">
        <f t="shared" si="59"/>
        <v>387</v>
      </c>
      <c r="N34" s="161">
        <f t="shared" si="60"/>
        <v>267</v>
      </c>
      <c r="O34" s="103">
        <f t="shared" si="8"/>
        <v>36</v>
      </c>
      <c r="P34" s="103">
        <f t="shared" si="61"/>
        <v>302</v>
      </c>
      <c r="Q34" s="103">
        <f t="shared" si="62"/>
        <v>183</v>
      </c>
      <c r="R34" s="103"/>
      <c r="S34" s="30">
        <f t="shared" si="15"/>
        <v>36</v>
      </c>
      <c r="T34" s="214">
        <f t="shared" ref="T34:T37" si="65">(B$14-B$13)/5</f>
        <v>12</v>
      </c>
      <c r="U34" s="214">
        <f t="shared" ref="U34:X37" si="66">(C$14-C$13)/5</f>
        <v>12</v>
      </c>
      <c r="V34" s="213">
        <f t="shared" si="19"/>
        <v>36</v>
      </c>
      <c r="W34" s="214">
        <f>(D$14-D$13)/5</f>
        <v>9.6</v>
      </c>
      <c r="X34" s="214">
        <f t="shared" si="66"/>
        <v>7.6</v>
      </c>
      <c r="Y34" s="213">
        <f t="shared" si="12"/>
        <v>36</v>
      </c>
      <c r="Z34" s="214">
        <f t="shared" si="63"/>
        <v>7.6</v>
      </c>
      <c r="AA34" s="214">
        <f t="shared" si="63"/>
        <v>6</v>
      </c>
    </row>
    <row r="35" spans="1:27" x14ac:dyDescent="0.25">
      <c r="A35" s="84">
        <f t="shared" si="14"/>
        <v>145</v>
      </c>
      <c r="B35" s="84">
        <v>1487</v>
      </c>
      <c r="C35" s="84">
        <v>1252</v>
      </c>
      <c r="D35" s="84">
        <v>1207</v>
      </c>
      <c r="E35" s="84">
        <v>917</v>
      </c>
      <c r="F35" s="84">
        <v>943</v>
      </c>
      <c r="G35" s="84">
        <v>627</v>
      </c>
      <c r="H35" s="103"/>
      <c r="I35" s="168">
        <f t="shared" si="2"/>
        <v>37</v>
      </c>
      <c r="J35" s="103">
        <f t="shared" si="64"/>
        <v>477</v>
      </c>
      <c r="K35" s="169">
        <f t="shared" si="58"/>
        <v>365</v>
      </c>
      <c r="L35" s="103">
        <f t="shared" si="5"/>
        <v>37</v>
      </c>
      <c r="M35" s="103">
        <f t="shared" si="59"/>
        <v>387</v>
      </c>
      <c r="N35" s="161">
        <f t="shared" si="60"/>
        <v>267</v>
      </c>
      <c r="O35" s="103">
        <f t="shared" si="8"/>
        <v>37</v>
      </c>
      <c r="P35" s="103">
        <f t="shared" si="61"/>
        <v>302</v>
      </c>
      <c r="Q35" s="103">
        <f t="shared" si="62"/>
        <v>183</v>
      </c>
      <c r="R35" s="103"/>
      <c r="S35" s="30">
        <f t="shared" si="15"/>
        <v>37</v>
      </c>
      <c r="T35" s="214">
        <f t="shared" si="65"/>
        <v>12</v>
      </c>
      <c r="U35" s="214">
        <f t="shared" si="66"/>
        <v>12</v>
      </c>
      <c r="V35" s="213">
        <f t="shared" si="19"/>
        <v>37</v>
      </c>
      <c r="W35" s="214">
        <f>(D$14-D$13)/5</f>
        <v>9.6</v>
      </c>
      <c r="X35" s="214">
        <f t="shared" si="66"/>
        <v>7.6</v>
      </c>
      <c r="Y35" s="213">
        <f t="shared" si="12"/>
        <v>37</v>
      </c>
      <c r="Z35" s="214">
        <f t="shared" si="63"/>
        <v>7.6</v>
      </c>
      <c r="AA35" s="214">
        <f t="shared" si="63"/>
        <v>6</v>
      </c>
    </row>
    <row r="36" spans="1:27" ht="18.75" x14ac:dyDescent="0.25">
      <c r="A36" s="84">
        <f t="shared" si="14"/>
        <v>150</v>
      </c>
      <c r="B36" s="84">
        <v>1517</v>
      </c>
      <c r="C36" s="84">
        <v>1272</v>
      </c>
      <c r="D36" s="84">
        <v>1232</v>
      </c>
      <c r="E36" s="84">
        <v>932</v>
      </c>
      <c r="F36" s="84">
        <v>963</v>
      </c>
      <c r="G36" s="88">
        <v>636</v>
      </c>
      <c r="H36" s="104"/>
      <c r="I36" s="168">
        <f t="shared" si="2"/>
        <v>38</v>
      </c>
      <c r="J36" s="104">
        <f t="shared" si="64"/>
        <v>477</v>
      </c>
      <c r="K36" s="172">
        <f t="shared" si="58"/>
        <v>365</v>
      </c>
      <c r="L36" s="104">
        <f t="shared" si="5"/>
        <v>38</v>
      </c>
      <c r="M36" s="104">
        <f t="shared" si="59"/>
        <v>387</v>
      </c>
      <c r="N36" s="162">
        <f t="shared" si="60"/>
        <v>267</v>
      </c>
      <c r="O36" s="104">
        <f t="shared" si="8"/>
        <v>38</v>
      </c>
      <c r="P36" s="104">
        <f t="shared" si="61"/>
        <v>302</v>
      </c>
      <c r="Q36" s="104">
        <f t="shared" si="62"/>
        <v>183</v>
      </c>
      <c r="R36" s="104"/>
      <c r="S36" s="30">
        <f t="shared" si="15"/>
        <v>38</v>
      </c>
      <c r="T36" s="214">
        <f t="shared" si="65"/>
        <v>12</v>
      </c>
      <c r="U36" s="214">
        <f t="shared" si="66"/>
        <v>12</v>
      </c>
      <c r="V36" s="213">
        <f t="shared" si="19"/>
        <v>38</v>
      </c>
      <c r="W36" s="214">
        <f>(D$14-D$13)/5</f>
        <v>9.6</v>
      </c>
      <c r="X36" s="214">
        <f t="shared" si="66"/>
        <v>7.6</v>
      </c>
      <c r="Y36" s="213">
        <f t="shared" si="12"/>
        <v>38</v>
      </c>
      <c r="Z36" s="214">
        <f t="shared" si="63"/>
        <v>7.6</v>
      </c>
      <c r="AA36" s="214">
        <f t="shared" si="63"/>
        <v>6</v>
      </c>
    </row>
    <row r="37" spans="1:27" x14ac:dyDescent="0.25">
      <c r="I37" s="168">
        <f t="shared" si="2"/>
        <v>39</v>
      </c>
      <c r="J37" s="103">
        <f t="shared" si="64"/>
        <v>477</v>
      </c>
      <c r="K37" s="169">
        <f t="shared" si="58"/>
        <v>365</v>
      </c>
      <c r="L37" s="103">
        <f t="shared" si="5"/>
        <v>39</v>
      </c>
      <c r="M37" s="103">
        <f t="shared" si="59"/>
        <v>387</v>
      </c>
      <c r="N37" s="161">
        <f t="shared" si="60"/>
        <v>267</v>
      </c>
      <c r="O37" s="30">
        <f t="shared" si="8"/>
        <v>39</v>
      </c>
      <c r="P37" s="30">
        <f t="shared" si="61"/>
        <v>302</v>
      </c>
      <c r="Q37" s="30">
        <f t="shared" si="62"/>
        <v>183</v>
      </c>
      <c r="S37" s="30">
        <f t="shared" si="15"/>
        <v>39</v>
      </c>
      <c r="T37" s="214">
        <f t="shared" si="65"/>
        <v>12</v>
      </c>
      <c r="U37" s="214">
        <f t="shared" si="66"/>
        <v>12</v>
      </c>
      <c r="V37" s="213">
        <f t="shared" si="19"/>
        <v>39</v>
      </c>
      <c r="W37" s="214">
        <f>(D$14-D$13)/5</f>
        <v>9.6</v>
      </c>
      <c r="X37" s="214">
        <f t="shared" si="66"/>
        <v>7.6</v>
      </c>
      <c r="Y37" s="213">
        <f t="shared" si="12"/>
        <v>39</v>
      </c>
      <c r="Z37" s="214">
        <f t="shared" si="63"/>
        <v>7.6</v>
      </c>
      <c r="AA37" s="214">
        <f t="shared" si="63"/>
        <v>6</v>
      </c>
    </row>
    <row r="38" spans="1:27" x14ac:dyDescent="0.25">
      <c r="I38" s="170">
        <f t="shared" si="2"/>
        <v>40</v>
      </c>
      <c r="J38" s="139">
        <f>B$14</f>
        <v>537</v>
      </c>
      <c r="K38" s="171">
        <f t="shared" ref="K38:K42" si="67">C$14</f>
        <v>425</v>
      </c>
      <c r="L38" s="139">
        <f t="shared" si="5"/>
        <v>40</v>
      </c>
      <c r="M38" s="139">
        <f t="shared" ref="M38:M42" si="68">D$14</f>
        <v>435</v>
      </c>
      <c r="N38" s="160">
        <f t="shared" ref="N38:N42" si="69">E$14</f>
        <v>311</v>
      </c>
      <c r="O38" s="87">
        <f t="shared" si="8"/>
        <v>40</v>
      </c>
      <c r="P38" s="87">
        <f t="shared" ref="P38:P42" si="70">F$14</f>
        <v>340</v>
      </c>
      <c r="Q38" s="87">
        <f t="shared" ref="Q38:Q42" si="71">G$14</f>
        <v>213</v>
      </c>
      <c r="S38" s="87">
        <f t="shared" si="15"/>
        <v>40</v>
      </c>
      <c r="T38" s="212">
        <f>(B$15-B$14)/5</f>
        <v>11.8</v>
      </c>
      <c r="U38" s="212">
        <f>(C$15-C$14)/5</f>
        <v>11.8</v>
      </c>
      <c r="V38" s="212">
        <f t="shared" si="19"/>
        <v>40</v>
      </c>
      <c r="W38" s="212">
        <f>(D$15-D$14)/5</f>
        <v>9.6</v>
      </c>
      <c r="X38" s="212">
        <f>(F$15-F$14)/5</f>
        <v>7.4</v>
      </c>
      <c r="Y38" s="212">
        <f t="shared" si="12"/>
        <v>40</v>
      </c>
      <c r="Z38" s="212">
        <f t="shared" ref="Z38:AA42" si="72">(F$15-F$14)/5</f>
        <v>7.4</v>
      </c>
      <c r="AA38" s="212">
        <f t="shared" si="72"/>
        <v>6</v>
      </c>
    </row>
    <row r="39" spans="1:27" x14ac:dyDescent="0.25">
      <c r="I39" s="168">
        <f t="shared" si="2"/>
        <v>41</v>
      </c>
      <c r="J39" s="103">
        <f t="shared" ref="J39:J42" si="73">B$14</f>
        <v>537</v>
      </c>
      <c r="K39" s="169">
        <f t="shared" si="67"/>
        <v>425</v>
      </c>
      <c r="L39" s="103">
        <f t="shared" si="5"/>
        <v>41</v>
      </c>
      <c r="M39" s="103">
        <f t="shared" si="68"/>
        <v>435</v>
      </c>
      <c r="N39" s="161">
        <f t="shared" si="69"/>
        <v>311</v>
      </c>
      <c r="O39" s="30">
        <f t="shared" si="8"/>
        <v>41</v>
      </c>
      <c r="P39" s="30">
        <f t="shared" si="70"/>
        <v>340</v>
      </c>
      <c r="Q39" s="30">
        <f t="shared" si="71"/>
        <v>213</v>
      </c>
      <c r="S39" s="30">
        <f t="shared" si="15"/>
        <v>41</v>
      </c>
      <c r="T39" s="213">
        <f t="shared" ref="T39:T42" si="74">(B$15-B$14)/5</f>
        <v>11.8</v>
      </c>
      <c r="U39" s="213">
        <f t="shared" ref="U39:X42" si="75">(C$15-C$14)/5</f>
        <v>11.8</v>
      </c>
      <c r="V39" s="213">
        <f t="shared" si="19"/>
        <v>41</v>
      </c>
      <c r="W39" s="213">
        <f>(D$15-D$14)/5</f>
        <v>9.6</v>
      </c>
      <c r="X39" s="213">
        <f t="shared" si="75"/>
        <v>7.4</v>
      </c>
      <c r="Y39" s="213">
        <f t="shared" si="12"/>
        <v>41</v>
      </c>
      <c r="Z39" s="213">
        <f t="shared" si="72"/>
        <v>7.4</v>
      </c>
      <c r="AA39" s="213">
        <f t="shared" si="72"/>
        <v>6</v>
      </c>
    </row>
    <row r="40" spans="1:27" x14ac:dyDescent="0.25">
      <c r="I40" s="168">
        <f t="shared" si="2"/>
        <v>42</v>
      </c>
      <c r="J40" s="103">
        <f t="shared" si="73"/>
        <v>537</v>
      </c>
      <c r="K40" s="169">
        <f t="shared" si="67"/>
        <v>425</v>
      </c>
      <c r="L40" s="103">
        <f t="shared" si="5"/>
        <v>42</v>
      </c>
      <c r="M40" s="103">
        <f t="shared" si="68"/>
        <v>435</v>
      </c>
      <c r="N40" s="161">
        <f t="shared" si="69"/>
        <v>311</v>
      </c>
      <c r="O40" s="30">
        <f t="shared" si="8"/>
        <v>42</v>
      </c>
      <c r="P40" s="30">
        <f t="shared" si="70"/>
        <v>340</v>
      </c>
      <c r="Q40" s="30">
        <f t="shared" si="71"/>
        <v>213</v>
      </c>
      <c r="S40" s="30">
        <f t="shared" si="15"/>
        <v>42</v>
      </c>
      <c r="T40" s="213">
        <f t="shared" si="74"/>
        <v>11.8</v>
      </c>
      <c r="U40" s="213">
        <f t="shared" si="75"/>
        <v>11.8</v>
      </c>
      <c r="V40" s="213">
        <f t="shared" si="19"/>
        <v>42</v>
      </c>
      <c r="W40" s="213">
        <f>(D$15-D$14)/5</f>
        <v>9.6</v>
      </c>
      <c r="X40" s="213">
        <f t="shared" si="75"/>
        <v>7.4</v>
      </c>
      <c r="Y40" s="213">
        <f t="shared" si="12"/>
        <v>42</v>
      </c>
      <c r="Z40" s="213">
        <f t="shared" si="72"/>
        <v>7.4</v>
      </c>
      <c r="AA40" s="213">
        <f t="shared" si="72"/>
        <v>6</v>
      </c>
    </row>
    <row r="41" spans="1:27" x14ac:dyDescent="0.25">
      <c r="I41" s="168">
        <f t="shared" si="2"/>
        <v>43</v>
      </c>
      <c r="J41" s="103">
        <f t="shared" si="73"/>
        <v>537</v>
      </c>
      <c r="K41" s="169">
        <f t="shared" si="67"/>
        <v>425</v>
      </c>
      <c r="L41" s="103">
        <f t="shared" si="5"/>
        <v>43</v>
      </c>
      <c r="M41" s="103">
        <f t="shared" si="68"/>
        <v>435</v>
      </c>
      <c r="N41" s="161">
        <f t="shared" si="69"/>
        <v>311</v>
      </c>
      <c r="O41" s="30">
        <f t="shared" si="8"/>
        <v>43</v>
      </c>
      <c r="P41" s="30">
        <f t="shared" si="70"/>
        <v>340</v>
      </c>
      <c r="Q41" s="30">
        <f t="shared" si="71"/>
        <v>213</v>
      </c>
      <c r="S41" s="30">
        <f t="shared" si="15"/>
        <v>43</v>
      </c>
      <c r="T41" s="213">
        <f t="shared" si="74"/>
        <v>11.8</v>
      </c>
      <c r="U41" s="213">
        <f t="shared" si="75"/>
        <v>11.8</v>
      </c>
      <c r="V41" s="213">
        <f t="shared" si="19"/>
        <v>43</v>
      </c>
      <c r="W41" s="213">
        <f>(D$15-D$14)/5</f>
        <v>9.6</v>
      </c>
      <c r="X41" s="213">
        <f t="shared" si="75"/>
        <v>7.4</v>
      </c>
      <c r="Y41" s="213">
        <f t="shared" si="12"/>
        <v>43</v>
      </c>
      <c r="Z41" s="213">
        <f t="shared" si="72"/>
        <v>7.4</v>
      </c>
      <c r="AA41" s="213">
        <f t="shared" si="72"/>
        <v>6</v>
      </c>
    </row>
    <row r="42" spans="1:27" x14ac:dyDescent="0.25">
      <c r="I42" s="168">
        <f t="shared" si="2"/>
        <v>44</v>
      </c>
      <c r="J42" s="103">
        <f t="shared" si="73"/>
        <v>537</v>
      </c>
      <c r="K42" s="169">
        <f t="shared" si="67"/>
        <v>425</v>
      </c>
      <c r="L42" s="103">
        <f t="shared" si="5"/>
        <v>44</v>
      </c>
      <c r="M42" s="103">
        <f t="shared" si="68"/>
        <v>435</v>
      </c>
      <c r="N42" s="161">
        <f t="shared" si="69"/>
        <v>311</v>
      </c>
      <c r="O42" s="30">
        <f t="shared" si="8"/>
        <v>44</v>
      </c>
      <c r="P42" s="30">
        <f t="shared" si="70"/>
        <v>340</v>
      </c>
      <c r="Q42" s="30">
        <f t="shared" si="71"/>
        <v>213</v>
      </c>
      <c r="S42" s="30">
        <f t="shared" si="15"/>
        <v>44</v>
      </c>
      <c r="T42" s="213">
        <f t="shared" si="74"/>
        <v>11.8</v>
      </c>
      <c r="U42" s="213">
        <f t="shared" si="75"/>
        <v>11.8</v>
      </c>
      <c r="V42" s="213">
        <f t="shared" si="19"/>
        <v>44</v>
      </c>
      <c r="W42" s="213">
        <f>(D$15-D$14)/5</f>
        <v>9.6</v>
      </c>
      <c r="X42" s="213">
        <f t="shared" si="75"/>
        <v>7.4</v>
      </c>
      <c r="Y42" s="213">
        <f t="shared" si="12"/>
        <v>44</v>
      </c>
      <c r="Z42" s="213">
        <f t="shared" si="72"/>
        <v>7.4</v>
      </c>
      <c r="AA42" s="213">
        <f t="shared" si="72"/>
        <v>6</v>
      </c>
    </row>
    <row r="43" spans="1:27" x14ac:dyDescent="0.25">
      <c r="I43" s="170">
        <f t="shared" si="2"/>
        <v>45</v>
      </c>
      <c r="J43" s="139">
        <f>B$15</f>
        <v>596</v>
      </c>
      <c r="K43" s="171">
        <f t="shared" ref="K43:K47" si="76">C$15</f>
        <v>484</v>
      </c>
      <c r="L43" s="139">
        <f t="shared" si="5"/>
        <v>45</v>
      </c>
      <c r="M43" s="139">
        <f t="shared" ref="M43:M47" si="77">D$15</f>
        <v>483</v>
      </c>
      <c r="N43" s="160">
        <f t="shared" ref="N43:N47" si="78">E$15</f>
        <v>355</v>
      </c>
      <c r="O43" s="87">
        <f t="shared" si="8"/>
        <v>45</v>
      </c>
      <c r="P43" s="87">
        <f t="shared" ref="P43:P47" si="79">F$15</f>
        <v>377</v>
      </c>
      <c r="Q43" s="87">
        <f t="shared" ref="Q43:Q47" si="80">G$15</f>
        <v>243</v>
      </c>
      <c r="S43" s="87">
        <f t="shared" si="15"/>
        <v>45</v>
      </c>
      <c r="T43" s="212">
        <f>(B$16-B$15)/5</f>
        <v>11.6</v>
      </c>
      <c r="U43" s="212">
        <f>(C$16-C$15)/5</f>
        <v>11.6</v>
      </c>
      <c r="V43" s="212">
        <f t="shared" si="19"/>
        <v>45</v>
      </c>
      <c r="W43" s="212">
        <f>(D$16-D$15)/5</f>
        <v>9.4</v>
      </c>
      <c r="X43" s="212">
        <f>(F$16-F$15)/5</f>
        <v>7.4</v>
      </c>
      <c r="Y43" s="212">
        <f t="shared" si="12"/>
        <v>45</v>
      </c>
      <c r="Z43" s="212">
        <f t="shared" ref="Z43:AA47" si="81">(F$16-F$15)/5</f>
        <v>7.4</v>
      </c>
      <c r="AA43" s="212">
        <f t="shared" si="81"/>
        <v>5.8</v>
      </c>
    </row>
    <row r="44" spans="1:27" x14ac:dyDescent="0.25">
      <c r="I44" s="168">
        <f t="shared" si="2"/>
        <v>46</v>
      </c>
      <c r="J44" s="103">
        <f t="shared" ref="J44:J47" si="82">B$15</f>
        <v>596</v>
      </c>
      <c r="K44" s="169">
        <f t="shared" si="76"/>
        <v>484</v>
      </c>
      <c r="L44" s="103">
        <f t="shared" si="5"/>
        <v>46</v>
      </c>
      <c r="M44" s="103">
        <f t="shared" si="77"/>
        <v>483</v>
      </c>
      <c r="N44" s="161">
        <f t="shared" si="78"/>
        <v>355</v>
      </c>
      <c r="O44" s="30">
        <f t="shared" si="8"/>
        <v>46</v>
      </c>
      <c r="P44" s="30">
        <f t="shared" si="79"/>
        <v>377</v>
      </c>
      <c r="Q44" s="30">
        <f t="shared" si="80"/>
        <v>243</v>
      </c>
      <c r="S44" s="30">
        <f t="shared" si="15"/>
        <v>46</v>
      </c>
      <c r="T44" s="213">
        <f t="shared" ref="T44:T47" si="83">(B$16-B$15)/5</f>
        <v>11.6</v>
      </c>
      <c r="U44" s="213">
        <f t="shared" ref="U44:X47" si="84">(C$16-C$15)/5</f>
        <v>11.6</v>
      </c>
      <c r="V44" s="213">
        <f t="shared" si="19"/>
        <v>46</v>
      </c>
      <c r="W44" s="213">
        <f>(D$16-D$15)/5</f>
        <v>9.4</v>
      </c>
      <c r="X44" s="213">
        <f t="shared" si="84"/>
        <v>7.4</v>
      </c>
      <c r="Y44" s="213">
        <f t="shared" si="12"/>
        <v>46</v>
      </c>
      <c r="Z44" s="213">
        <f t="shared" si="81"/>
        <v>7.4</v>
      </c>
      <c r="AA44" s="213">
        <f t="shared" si="81"/>
        <v>5.8</v>
      </c>
    </row>
    <row r="45" spans="1:27" x14ac:dyDescent="0.25">
      <c r="I45" s="168">
        <f t="shared" si="2"/>
        <v>47</v>
      </c>
      <c r="J45" s="103">
        <f t="shared" si="82"/>
        <v>596</v>
      </c>
      <c r="K45" s="169">
        <f t="shared" si="76"/>
        <v>484</v>
      </c>
      <c r="L45" s="103">
        <f t="shared" si="5"/>
        <v>47</v>
      </c>
      <c r="M45" s="103">
        <f t="shared" si="77"/>
        <v>483</v>
      </c>
      <c r="N45" s="161">
        <f t="shared" si="78"/>
        <v>355</v>
      </c>
      <c r="O45" s="30">
        <f t="shared" si="8"/>
        <v>47</v>
      </c>
      <c r="P45" s="30">
        <f t="shared" si="79"/>
        <v>377</v>
      </c>
      <c r="Q45" s="30">
        <f t="shared" si="80"/>
        <v>243</v>
      </c>
      <c r="S45" s="30">
        <f t="shared" si="15"/>
        <v>47</v>
      </c>
      <c r="T45" s="213">
        <f t="shared" si="83"/>
        <v>11.6</v>
      </c>
      <c r="U45" s="213">
        <f t="shared" si="84"/>
        <v>11.6</v>
      </c>
      <c r="V45" s="213">
        <f t="shared" si="19"/>
        <v>47</v>
      </c>
      <c r="W45" s="213">
        <f>(D$16-D$15)/5</f>
        <v>9.4</v>
      </c>
      <c r="X45" s="213">
        <f t="shared" si="84"/>
        <v>7.4</v>
      </c>
      <c r="Y45" s="213">
        <f t="shared" si="12"/>
        <v>47</v>
      </c>
      <c r="Z45" s="213">
        <f t="shared" si="81"/>
        <v>7.4</v>
      </c>
      <c r="AA45" s="213">
        <f t="shared" si="81"/>
        <v>5.8</v>
      </c>
    </row>
    <row r="46" spans="1:27" x14ac:dyDescent="0.25">
      <c r="I46" s="168">
        <f t="shared" si="2"/>
        <v>48</v>
      </c>
      <c r="J46" s="103">
        <f t="shared" si="82"/>
        <v>596</v>
      </c>
      <c r="K46" s="169">
        <f t="shared" si="76"/>
        <v>484</v>
      </c>
      <c r="L46" s="103">
        <f t="shared" si="5"/>
        <v>48</v>
      </c>
      <c r="M46" s="103">
        <f t="shared" si="77"/>
        <v>483</v>
      </c>
      <c r="N46" s="161">
        <f t="shared" si="78"/>
        <v>355</v>
      </c>
      <c r="O46" s="30">
        <f t="shared" si="8"/>
        <v>48</v>
      </c>
      <c r="P46" s="30">
        <f t="shared" si="79"/>
        <v>377</v>
      </c>
      <c r="Q46" s="30">
        <f t="shared" si="80"/>
        <v>243</v>
      </c>
      <c r="S46" s="30">
        <f t="shared" si="15"/>
        <v>48</v>
      </c>
      <c r="T46" s="213">
        <f t="shared" si="83"/>
        <v>11.6</v>
      </c>
      <c r="U46" s="213">
        <f t="shared" si="84"/>
        <v>11.6</v>
      </c>
      <c r="V46" s="213">
        <f t="shared" si="19"/>
        <v>48</v>
      </c>
      <c r="W46" s="213">
        <f>(D$16-D$15)/5</f>
        <v>9.4</v>
      </c>
      <c r="X46" s="213">
        <f t="shared" si="84"/>
        <v>7.4</v>
      </c>
      <c r="Y46" s="213">
        <f t="shared" si="12"/>
        <v>48</v>
      </c>
      <c r="Z46" s="213">
        <f t="shared" si="81"/>
        <v>7.4</v>
      </c>
      <c r="AA46" s="213">
        <f t="shared" si="81"/>
        <v>5.8</v>
      </c>
    </row>
    <row r="47" spans="1:27" x14ac:dyDescent="0.25">
      <c r="I47" s="168">
        <f t="shared" si="2"/>
        <v>49</v>
      </c>
      <c r="J47" s="103">
        <f t="shared" si="82"/>
        <v>596</v>
      </c>
      <c r="K47" s="169">
        <f t="shared" si="76"/>
        <v>484</v>
      </c>
      <c r="L47" s="103">
        <f t="shared" si="5"/>
        <v>49</v>
      </c>
      <c r="M47" s="103">
        <f t="shared" si="77"/>
        <v>483</v>
      </c>
      <c r="N47" s="161">
        <f t="shared" si="78"/>
        <v>355</v>
      </c>
      <c r="O47" s="30">
        <f t="shared" si="8"/>
        <v>49</v>
      </c>
      <c r="P47" s="30">
        <f t="shared" si="79"/>
        <v>377</v>
      </c>
      <c r="Q47" s="30">
        <f t="shared" si="80"/>
        <v>243</v>
      </c>
      <c r="S47" s="30">
        <f t="shared" si="15"/>
        <v>49</v>
      </c>
      <c r="T47" s="213">
        <f t="shared" si="83"/>
        <v>11.6</v>
      </c>
      <c r="U47" s="213">
        <f t="shared" si="84"/>
        <v>11.6</v>
      </c>
      <c r="V47" s="213">
        <f t="shared" si="19"/>
        <v>49</v>
      </c>
      <c r="W47" s="213">
        <f>(D$16-D$15)/5</f>
        <v>9.4</v>
      </c>
      <c r="X47" s="213">
        <f t="shared" si="84"/>
        <v>7.4</v>
      </c>
      <c r="Y47" s="213">
        <f t="shared" si="12"/>
        <v>49</v>
      </c>
      <c r="Z47" s="213">
        <f t="shared" si="81"/>
        <v>7.4</v>
      </c>
      <c r="AA47" s="213">
        <f t="shared" si="81"/>
        <v>5.8</v>
      </c>
    </row>
    <row r="48" spans="1:27" x14ac:dyDescent="0.25">
      <c r="I48" s="170">
        <f t="shared" si="2"/>
        <v>50</v>
      </c>
      <c r="J48" s="139">
        <f>B$16</f>
        <v>654</v>
      </c>
      <c r="K48" s="171">
        <f t="shared" ref="K48:K57" si="85">C$16</f>
        <v>542</v>
      </c>
      <c r="L48" s="139">
        <f t="shared" si="5"/>
        <v>50</v>
      </c>
      <c r="M48" s="139">
        <f t="shared" ref="M48:M57" si="86">D$16</f>
        <v>530</v>
      </c>
      <c r="N48" s="160">
        <f t="shared" ref="N48:N57" si="87">E$16</f>
        <v>397</v>
      </c>
      <c r="O48" s="87">
        <f t="shared" si="8"/>
        <v>50</v>
      </c>
      <c r="P48" s="87">
        <f t="shared" ref="P48:P57" si="88">F$16</f>
        <v>414</v>
      </c>
      <c r="Q48" s="87">
        <f t="shared" ref="Q48:Q57" si="89">G$16</f>
        <v>272</v>
      </c>
      <c r="S48" s="87">
        <f t="shared" si="15"/>
        <v>50</v>
      </c>
      <c r="T48" s="212">
        <f>(B$17-B$16)/5</f>
        <v>11.2</v>
      </c>
      <c r="U48" s="212">
        <f>(C$17-C$16)/5</f>
        <v>11.4</v>
      </c>
      <c r="V48" s="212">
        <f t="shared" si="19"/>
        <v>50</v>
      </c>
      <c r="W48" s="212">
        <f>(D$17-D$16)/5</f>
        <v>9.1999999999999993</v>
      </c>
      <c r="X48" s="212">
        <f>(F$17-F$16)/5</f>
        <v>7.2</v>
      </c>
      <c r="Y48" s="212">
        <f t="shared" si="12"/>
        <v>50</v>
      </c>
      <c r="Z48" s="212">
        <f t="shared" ref="Z48:AA52" si="90">(F$17-F$16)/5</f>
        <v>7.2</v>
      </c>
      <c r="AA48" s="212">
        <f t="shared" si="90"/>
        <v>5.6</v>
      </c>
    </row>
    <row r="49" spans="9:27" x14ac:dyDescent="0.25">
      <c r="I49" s="168">
        <f t="shared" si="2"/>
        <v>51</v>
      </c>
      <c r="J49" s="103">
        <f t="shared" ref="J49:J52" si="91">B$16</f>
        <v>654</v>
      </c>
      <c r="K49" s="169">
        <f t="shared" si="85"/>
        <v>542</v>
      </c>
      <c r="L49" s="103">
        <f t="shared" si="5"/>
        <v>51</v>
      </c>
      <c r="M49" s="103">
        <f t="shared" si="86"/>
        <v>530</v>
      </c>
      <c r="N49" s="161">
        <f t="shared" si="87"/>
        <v>397</v>
      </c>
      <c r="O49" s="30">
        <f t="shared" si="8"/>
        <v>51</v>
      </c>
      <c r="P49" s="30">
        <f t="shared" si="88"/>
        <v>414</v>
      </c>
      <c r="Q49" s="30">
        <f t="shared" si="89"/>
        <v>272</v>
      </c>
      <c r="S49" s="30">
        <f t="shared" si="15"/>
        <v>51</v>
      </c>
      <c r="T49" s="213">
        <f t="shared" ref="T49:T52" si="92">(B$17-B$16)/5</f>
        <v>11.2</v>
      </c>
      <c r="U49" s="213">
        <f t="shared" ref="U49:X52" si="93">(C$17-C$16)/5</f>
        <v>11.4</v>
      </c>
      <c r="V49" s="213">
        <f t="shared" si="19"/>
        <v>51</v>
      </c>
      <c r="W49" s="213">
        <f>(D$17-D$16)/5</f>
        <v>9.1999999999999993</v>
      </c>
      <c r="X49" s="213">
        <f t="shared" si="93"/>
        <v>7.2</v>
      </c>
      <c r="Y49" s="213">
        <f t="shared" si="12"/>
        <v>51</v>
      </c>
      <c r="Z49" s="213">
        <f t="shared" si="90"/>
        <v>7.2</v>
      </c>
      <c r="AA49" s="213">
        <f t="shared" si="90"/>
        <v>5.6</v>
      </c>
    </row>
    <row r="50" spans="9:27" x14ac:dyDescent="0.25">
      <c r="I50" s="168">
        <f t="shared" si="2"/>
        <v>52</v>
      </c>
      <c r="J50" s="103">
        <f t="shared" si="91"/>
        <v>654</v>
      </c>
      <c r="K50" s="169">
        <f t="shared" si="85"/>
        <v>542</v>
      </c>
      <c r="L50" s="103">
        <f t="shared" si="5"/>
        <v>52</v>
      </c>
      <c r="M50" s="103">
        <f t="shared" si="86"/>
        <v>530</v>
      </c>
      <c r="N50" s="161">
        <f t="shared" si="87"/>
        <v>397</v>
      </c>
      <c r="O50" s="30">
        <f t="shared" si="8"/>
        <v>52</v>
      </c>
      <c r="P50" s="30">
        <f t="shared" si="88"/>
        <v>414</v>
      </c>
      <c r="Q50" s="30">
        <f t="shared" si="89"/>
        <v>272</v>
      </c>
      <c r="S50" s="30">
        <f t="shared" si="15"/>
        <v>52</v>
      </c>
      <c r="T50" s="213">
        <f t="shared" si="92"/>
        <v>11.2</v>
      </c>
      <c r="U50" s="213">
        <f t="shared" si="93"/>
        <v>11.4</v>
      </c>
      <c r="V50" s="213">
        <f t="shared" si="19"/>
        <v>52</v>
      </c>
      <c r="W50" s="213">
        <f>(D$17-D$16)/5</f>
        <v>9.1999999999999993</v>
      </c>
      <c r="X50" s="213">
        <f t="shared" si="93"/>
        <v>7.2</v>
      </c>
      <c r="Y50" s="213">
        <f t="shared" si="12"/>
        <v>52</v>
      </c>
      <c r="Z50" s="213">
        <f t="shared" si="90"/>
        <v>7.2</v>
      </c>
      <c r="AA50" s="213">
        <f t="shared" si="90"/>
        <v>5.6</v>
      </c>
    </row>
    <row r="51" spans="9:27" x14ac:dyDescent="0.25">
      <c r="I51" s="168">
        <f t="shared" si="2"/>
        <v>53</v>
      </c>
      <c r="J51" s="103">
        <f t="shared" si="91"/>
        <v>654</v>
      </c>
      <c r="K51" s="169">
        <f t="shared" si="85"/>
        <v>542</v>
      </c>
      <c r="L51" s="103">
        <f t="shared" si="5"/>
        <v>53</v>
      </c>
      <c r="M51" s="103">
        <f t="shared" si="86"/>
        <v>530</v>
      </c>
      <c r="N51" s="161">
        <f t="shared" si="87"/>
        <v>397</v>
      </c>
      <c r="O51" s="30">
        <f t="shared" si="8"/>
        <v>53</v>
      </c>
      <c r="P51" s="30">
        <f t="shared" si="88"/>
        <v>414</v>
      </c>
      <c r="Q51" s="30">
        <f t="shared" si="89"/>
        <v>272</v>
      </c>
      <c r="S51" s="30">
        <f t="shared" si="15"/>
        <v>53</v>
      </c>
      <c r="T51" s="213">
        <f t="shared" si="92"/>
        <v>11.2</v>
      </c>
      <c r="U51" s="213">
        <f t="shared" si="93"/>
        <v>11.4</v>
      </c>
      <c r="V51" s="213">
        <f t="shared" si="19"/>
        <v>53</v>
      </c>
      <c r="W51" s="213">
        <f>(D$17-D$16)/5</f>
        <v>9.1999999999999993</v>
      </c>
      <c r="X51" s="213">
        <f t="shared" si="93"/>
        <v>7.2</v>
      </c>
      <c r="Y51" s="213">
        <f t="shared" si="12"/>
        <v>53</v>
      </c>
      <c r="Z51" s="213">
        <f t="shared" si="90"/>
        <v>7.2</v>
      </c>
      <c r="AA51" s="213">
        <f t="shared" si="90"/>
        <v>5.6</v>
      </c>
    </row>
    <row r="52" spans="9:27" x14ac:dyDescent="0.25">
      <c r="I52" s="168">
        <f t="shared" si="2"/>
        <v>54</v>
      </c>
      <c r="J52" s="103">
        <f t="shared" si="91"/>
        <v>654</v>
      </c>
      <c r="K52" s="169">
        <f t="shared" si="85"/>
        <v>542</v>
      </c>
      <c r="L52" s="103">
        <f t="shared" si="5"/>
        <v>54</v>
      </c>
      <c r="M52" s="103">
        <f t="shared" si="86"/>
        <v>530</v>
      </c>
      <c r="N52" s="161">
        <f t="shared" si="87"/>
        <v>397</v>
      </c>
      <c r="O52" s="30">
        <f t="shared" si="8"/>
        <v>54</v>
      </c>
      <c r="P52" s="30">
        <f t="shared" si="88"/>
        <v>414</v>
      </c>
      <c r="Q52" s="30">
        <f t="shared" si="89"/>
        <v>272</v>
      </c>
      <c r="S52" s="30">
        <f t="shared" si="15"/>
        <v>54</v>
      </c>
      <c r="T52" s="213">
        <f t="shared" si="92"/>
        <v>11.2</v>
      </c>
      <c r="U52" s="213">
        <f t="shared" si="93"/>
        <v>11.4</v>
      </c>
      <c r="V52" s="213">
        <f t="shared" si="19"/>
        <v>54</v>
      </c>
      <c r="W52" s="213">
        <f>(D$17-D$16)/5</f>
        <v>9.1999999999999993</v>
      </c>
      <c r="X52" s="213">
        <f t="shared" si="93"/>
        <v>7.2</v>
      </c>
      <c r="Y52" s="213">
        <f t="shared" si="12"/>
        <v>54</v>
      </c>
      <c r="Z52" s="213">
        <f t="shared" si="90"/>
        <v>7.2</v>
      </c>
      <c r="AA52" s="213">
        <f t="shared" si="90"/>
        <v>5.6</v>
      </c>
    </row>
    <row r="53" spans="9:27" x14ac:dyDescent="0.25">
      <c r="I53" s="170">
        <f t="shared" si="2"/>
        <v>55</v>
      </c>
      <c r="J53" s="139">
        <f>B$16</f>
        <v>654</v>
      </c>
      <c r="K53" s="171">
        <f t="shared" si="85"/>
        <v>542</v>
      </c>
      <c r="L53" s="139">
        <f t="shared" si="5"/>
        <v>55</v>
      </c>
      <c r="M53" s="139">
        <f t="shared" si="86"/>
        <v>530</v>
      </c>
      <c r="N53" s="160">
        <f t="shared" si="87"/>
        <v>397</v>
      </c>
      <c r="O53" s="87">
        <f t="shared" si="8"/>
        <v>55</v>
      </c>
      <c r="P53" s="87">
        <f t="shared" si="88"/>
        <v>414</v>
      </c>
      <c r="Q53" s="87">
        <f t="shared" si="89"/>
        <v>272</v>
      </c>
      <c r="S53" s="87">
        <f t="shared" si="15"/>
        <v>55</v>
      </c>
      <c r="T53" s="212">
        <f>(B$18-B$17)/5</f>
        <v>11.2</v>
      </c>
      <c r="U53" s="212">
        <f>(C$18-C$17)/5</f>
        <v>10.8</v>
      </c>
      <c r="V53" s="212">
        <f t="shared" si="19"/>
        <v>55</v>
      </c>
      <c r="W53" s="212">
        <f>(D$18-D$17)/5</f>
        <v>9</v>
      </c>
      <c r="X53" s="212">
        <f>(F$18-F$17)/5</f>
        <v>7</v>
      </c>
      <c r="Y53" s="212">
        <f t="shared" si="12"/>
        <v>55</v>
      </c>
      <c r="Z53" s="212">
        <f t="shared" ref="Z53:AA57" si="94">(F$18-F$17)/5</f>
        <v>7</v>
      </c>
      <c r="AA53" s="212">
        <f t="shared" si="94"/>
        <v>5.4</v>
      </c>
    </row>
    <row r="54" spans="9:27" x14ac:dyDescent="0.25">
      <c r="I54" s="168">
        <f t="shared" si="2"/>
        <v>56</v>
      </c>
      <c r="J54" s="103">
        <f t="shared" ref="J54:J57" si="95">B$16</f>
        <v>654</v>
      </c>
      <c r="K54" s="169">
        <f t="shared" si="85"/>
        <v>542</v>
      </c>
      <c r="L54" s="103">
        <f t="shared" si="5"/>
        <v>56</v>
      </c>
      <c r="M54" s="103">
        <f t="shared" si="86"/>
        <v>530</v>
      </c>
      <c r="N54" s="161">
        <f t="shared" si="87"/>
        <v>397</v>
      </c>
      <c r="O54" s="30">
        <f t="shared" si="8"/>
        <v>56</v>
      </c>
      <c r="P54" s="30">
        <f t="shared" si="88"/>
        <v>414</v>
      </c>
      <c r="Q54" s="30">
        <f t="shared" si="89"/>
        <v>272</v>
      </c>
      <c r="S54" s="30">
        <f t="shared" si="15"/>
        <v>56</v>
      </c>
      <c r="T54" s="213">
        <f t="shared" ref="T54:T57" si="96">(B$18-B$17)/5</f>
        <v>11.2</v>
      </c>
      <c r="U54" s="213">
        <f t="shared" ref="U54:X57" si="97">(C$18-C$17)/5</f>
        <v>10.8</v>
      </c>
      <c r="V54" s="213">
        <f t="shared" si="19"/>
        <v>56</v>
      </c>
      <c r="W54" s="213">
        <f>(D$18-D$17)/5</f>
        <v>9</v>
      </c>
      <c r="X54" s="213">
        <f t="shared" si="97"/>
        <v>7</v>
      </c>
      <c r="Y54" s="213">
        <f t="shared" si="12"/>
        <v>56</v>
      </c>
      <c r="Z54" s="213">
        <f t="shared" si="94"/>
        <v>7</v>
      </c>
      <c r="AA54" s="213">
        <f t="shared" si="94"/>
        <v>5.4</v>
      </c>
    </row>
    <row r="55" spans="9:27" x14ac:dyDescent="0.25">
      <c r="I55" s="168">
        <f t="shared" si="2"/>
        <v>57</v>
      </c>
      <c r="J55" s="103">
        <f t="shared" si="95"/>
        <v>654</v>
      </c>
      <c r="K55" s="169">
        <f t="shared" si="85"/>
        <v>542</v>
      </c>
      <c r="L55" s="103">
        <f t="shared" si="5"/>
        <v>57</v>
      </c>
      <c r="M55" s="103">
        <f t="shared" si="86"/>
        <v>530</v>
      </c>
      <c r="N55" s="161">
        <f t="shared" si="87"/>
        <v>397</v>
      </c>
      <c r="O55" s="30">
        <f t="shared" si="8"/>
        <v>57</v>
      </c>
      <c r="P55" s="30">
        <f t="shared" si="88"/>
        <v>414</v>
      </c>
      <c r="Q55" s="30">
        <f t="shared" si="89"/>
        <v>272</v>
      </c>
      <c r="S55" s="30">
        <f t="shared" si="15"/>
        <v>57</v>
      </c>
      <c r="T55" s="213">
        <f t="shared" si="96"/>
        <v>11.2</v>
      </c>
      <c r="U55" s="213">
        <f t="shared" si="97"/>
        <v>10.8</v>
      </c>
      <c r="V55" s="213">
        <f t="shared" si="19"/>
        <v>57</v>
      </c>
      <c r="W55" s="213">
        <f>(D$18-D$17)/5</f>
        <v>9</v>
      </c>
      <c r="X55" s="213">
        <f t="shared" si="97"/>
        <v>7</v>
      </c>
      <c r="Y55" s="213">
        <f t="shared" si="12"/>
        <v>57</v>
      </c>
      <c r="Z55" s="213">
        <f t="shared" si="94"/>
        <v>7</v>
      </c>
      <c r="AA55" s="213">
        <f t="shared" si="94"/>
        <v>5.4</v>
      </c>
    </row>
    <row r="56" spans="9:27" x14ac:dyDescent="0.25">
      <c r="I56" s="168">
        <f t="shared" si="2"/>
        <v>58</v>
      </c>
      <c r="J56" s="103">
        <f t="shared" si="95"/>
        <v>654</v>
      </c>
      <c r="K56" s="169">
        <f t="shared" si="85"/>
        <v>542</v>
      </c>
      <c r="L56" s="103">
        <f t="shared" si="5"/>
        <v>58</v>
      </c>
      <c r="M56" s="103">
        <f t="shared" si="86"/>
        <v>530</v>
      </c>
      <c r="N56" s="161">
        <f t="shared" si="87"/>
        <v>397</v>
      </c>
      <c r="O56" s="30">
        <f t="shared" si="8"/>
        <v>58</v>
      </c>
      <c r="P56" s="30">
        <f t="shared" si="88"/>
        <v>414</v>
      </c>
      <c r="Q56" s="30">
        <f t="shared" si="89"/>
        <v>272</v>
      </c>
      <c r="S56" s="30">
        <f t="shared" si="15"/>
        <v>58</v>
      </c>
      <c r="T56" s="213">
        <f t="shared" si="96"/>
        <v>11.2</v>
      </c>
      <c r="U56" s="213">
        <f t="shared" si="97"/>
        <v>10.8</v>
      </c>
      <c r="V56" s="213">
        <f t="shared" si="19"/>
        <v>58</v>
      </c>
      <c r="W56" s="213">
        <f>(D$18-D$17)/5</f>
        <v>9</v>
      </c>
      <c r="X56" s="213">
        <f t="shared" si="97"/>
        <v>7</v>
      </c>
      <c r="Y56" s="213">
        <f t="shared" si="12"/>
        <v>58</v>
      </c>
      <c r="Z56" s="213">
        <f t="shared" si="94"/>
        <v>7</v>
      </c>
      <c r="AA56" s="213">
        <f t="shared" si="94"/>
        <v>5.4</v>
      </c>
    </row>
    <row r="57" spans="9:27" x14ac:dyDescent="0.25">
      <c r="I57" s="168">
        <f t="shared" si="2"/>
        <v>59</v>
      </c>
      <c r="J57" s="103">
        <f t="shared" si="95"/>
        <v>654</v>
      </c>
      <c r="K57" s="169">
        <f t="shared" si="85"/>
        <v>542</v>
      </c>
      <c r="L57" s="103">
        <f t="shared" si="5"/>
        <v>59</v>
      </c>
      <c r="M57" s="103">
        <f t="shared" si="86"/>
        <v>530</v>
      </c>
      <c r="N57" s="161">
        <f t="shared" si="87"/>
        <v>397</v>
      </c>
      <c r="O57" s="30">
        <f t="shared" si="8"/>
        <v>59</v>
      </c>
      <c r="P57" s="30">
        <f t="shared" si="88"/>
        <v>414</v>
      </c>
      <c r="Q57" s="30">
        <f t="shared" si="89"/>
        <v>272</v>
      </c>
      <c r="S57" s="30">
        <f t="shared" si="15"/>
        <v>59</v>
      </c>
      <c r="T57" s="213">
        <f t="shared" si="96"/>
        <v>11.2</v>
      </c>
      <c r="U57" s="213">
        <f t="shared" si="97"/>
        <v>10.8</v>
      </c>
      <c r="V57" s="213">
        <f t="shared" si="19"/>
        <v>59</v>
      </c>
      <c r="W57" s="213">
        <f>(D$18-D$17)/5</f>
        <v>9</v>
      </c>
      <c r="X57" s="213">
        <f t="shared" si="97"/>
        <v>7</v>
      </c>
      <c r="Y57" s="213">
        <f t="shared" si="12"/>
        <v>59</v>
      </c>
      <c r="Z57" s="213">
        <f t="shared" si="94"/>
        <v>7</v>
      </c>
      <c r="AA57" s="213">
        <f t="shared" si="94"/>
        <v>5.4</v>
      </c>
    </row>
    <row r="58" spans="9:27" x14ac:dyDescent="0.25">
      <c r="I58" s="170">
        <f t="shared" si="2"/>
        <v>60</v>
      </c>
      <c r="J58" s="139">
        <f>B$18</f>
        <v>766</v>
      </c>
      <c r="K58" s="171">
        <f t="shared" ref="K58:K62" si="98">C$18</f>
        <v>653</v>
      </c>
      <c r="L58" s="139">
        <f t="shared" si="5"/>
        <v>60</v>
      </c>
      <c r="M58" s="139">
        <f t="shared" ref="M58:M62" si="99">D$18</f>
        <v>621</v>
      </c>
      <c r="N58" s="160">
        <f t="shared" ref="N58:N62" si="100">E$18</f>
        <v>479</v>
      </c>
      <c r="O58" s="87">
        <f t="shared" si="8"/>
        <v>60</v>
      </c>
      <c r="P58" s="87">
        <f t="shared" ref="P58:P62" si="101">F$18</f>
        <v>485</v>
      </c>
      <c r="Q58" s="87">
        <f t="shared" ref="Q58:Q62" si="102">G$18</f>
        <v>327</v>
      </c>
      <c r="S58" s="87">
        <f t="shared" si="15"/>
        <v>60</v>
      </c>
      <c r="T58" s="212">
        <f>(B$19-B$18)/5</f>
        <v>10.8</v>
      </c>
      <c r="U58" s="212">
        <f>(C$19-C$18)/5</f>
        <v>10.6</v>
      </c>
      <c r="V58" s="212">
        <f t="shared" si="19"/>
        <v>60</v>
      </c>
      <c r="W58" s="212">
        <f>(D$19-D$18)/5</f>
        <v>8.8000000000000007</v>
      </c>
      <c r="X58" s="212">
        <f>(F$19-F$18)/5</f>
        <v>6.8</v>
      </c>
      <c r="Y58" s="212">
        <f t="shared" si="12"/>
        <v>60</v>
      </c>
      <c r="Z58" s="212">
        <f t="shared" ref="Z58:AA62" si="103">(F$19-F$18)/5</f>
        <v>6.8</v>
      </c>
      <c r="AA58" s="212">
        <f t="shared" si="103"/>
        <v>5.2</v>
      </c>
    </row>
    <row r="59" spans="9:27" x14ac:dyDescent="0.25">
      <c r="I59" s="168">
        <f t="shared" si="2"/>
        <v>61</v>
      </c>
      <c r="J59" s="103">
        <f t="shared" ref="J59:J62" si="104">B$18</f>
        <v>766</v>
      </c>
      <c r="K59" s="169">
        <f t="shared" si="98"/>
        <v>653</v>
      </c>
      <c r="L59" s="103">
        <f t="shared" si="5"/>
        <v>61</v>
      </c>
      <c r="M59" s="103">
        <f t="shared" si="99"/>
        <v>621</v>
      </c>
      <c r="N59" s="161">
        <f t="shared" si="100"/>
        <v>479</v>
      </c>
      <c r="O59" s="30">
        <f t="shared" si="8"/>
        <v>61</v>
      </c>
      <c r="P59" s="30">
        <f t="shared" si="101"/>
        <v>485</v>
      </c>
      <c r="Q59" s="30">
        <f t="shared" si="102"/>
        <v>327</v>
      </c>
      <c r="S59" s="30">
        <f t="shared" si="15"/>
        <v>61</v>
      </c>
      <c r="T59" s="213">
        <f t="shared" ref="T59:T62" si="105">(B$19-B$18)/5</f>
        <v>10.8</v>
      </c>
      <c r="U59" s="213">
        <f t="shared" ref="U59:X62" si="106">(C$19-C$18)/5</f>
        <v>10.6</v>
      </c>
      <c r="V59" s="213">
        <f t="shared" si="19"/>
        <v>61</v>
      </c>
      <c r="W59" s="213">
        <f>(D$19-D$18)/5</f>
        <v>8.8000000000000007</v>
      </c>
      <c r="X59" s="213">
        <f t="shared" si="106"/>
        <v>6.8</v>
      </c>
      <c r="Y59" s="213">
        <f t="shared" si="12"/>
        <v>61</v>
      </c>
      <c r="Z59" s="213">
        <f t="shared" si="103"/>
        <v>6.8</v>
      </c>
      <c r="AA59" s="213">
        <f t="shared" si="103"/>
        <v>5.2</v>
      </c>
    </row>
    <row r="60" spans="9:27" x14ac:dyDescent="0.25">
      <c r="I60" s="168">
        <f t="shared" si="2"/>
        <v>62</v>
      </c>
      <c r="J60" s="103">
        <f t="shared" si="104"/>
        <v>766</v>
      </c>
      <c r="K60" s="169">
        <f t="shared" si="98"/>
        <v>653</v>
      </c>
      <c r="L60" s="103">
        <f t="shared" si="5"/>
        <v>62</v>
      </c>
      <c r="M60" s="103">
        <f t="shared" si="99"/>
        <v>621</v>
      </c>
      <c r="N60" s="161">
        <f t="shared" si="100"/>
        <v>479</v>
      </c>
      <c r="O60" s="30">
        <f t="shared" si="8"/>
        <v>62</v>
      </c>
      <c r="P60" s="30">
        <f t="shared" si="101"/>
        <v>485</v>
      </c>
      <c r="Q60" s="30">
        <f t="shared" si="102"/>
        <v>327</v>
      </c>
      <c r="S60" s="30">
        <f t="shared" si="15"/>
        <v>62</v>
      </c>
      <c r="T60" s="213">
        <f t="shared" si="105"/>
        <v>10.8</v>
      </c>
      <c r="U60" s="213">
        <f t="shared" si="106"/>
        <v>10.6</v>
      </c>
      <c r="V60" s="213">
        <f t="shared" si="19"/>
        <v>62</v>
      </c>
      <c r="W60" s="213">
        <f>(D$19-D$18)/5</f>
        <v>8.8000000000000007</v>
      </c>
      <c r="X60" s="213">
        <f t="shared" si="106"/>
        <v>6.8</v>
      </c>
      <c r="Y60" s="213">
        <f t="shared" si="12"/>
        <v>62</v>
      </c>
      <c r="Z60" s="213">
        <f t="shared" si="103"/>
        <v>6.8</v>
      </c>
      <c r="AA60" s="213">
        <f t="shared" si="103"/>
        <v>5.2</v>
      </c>
    </row>
    <row r="61" spans="9:27" x14ac:dyDescent="0.25">
      <c r="I61" s="168">
        <f t="shared" si="2"/>
        <v>63</v>
      </c>
      <c r="J61" s="103">
        <f t="shared" si="104"/>
        <v>766</v>
      </c>
      <c r="K61" s="169">
        <f t="shared" si="98"/>
        <v>653</v>
      </c>
      <c r="L61" s="103">
        <f t="shared" si="5"/>
        <v>63</v>
      </c>
      <c r="M61" s="103">
        <f t="shared" si="99"/>
        <v>621</v>
      </c>
      <c r="N61" s="161">
        <f t="shared" si="100"/>
        <v>479</v>
      </c>
      <c r="O61" s="30">
        <f t="shared" si="8"/>
        <v>63</v>
      </c>
      <c r="P61" s="30">
        <f t="shared" si="101"/>
        <v>485</v>
      </c>
      <c r="Q61" s="30">
        <f t="shared" si="102"/>
        <v>327</v>
      </c>
      <c r="S61" s="30">
        <f t="shared" si="15"/>
        <v>63</v>
      </c>
      <c r="T61" s="213">
        <f t="shared" si="105"/>
        <v>10.8</v>
      </c>
      <c r="U61" s="213">
        <f t="shared" si="106"/>
        <v>10.6</v>
      </c>
      <c r="V61" s="213">
        <f t="shared" si="19"/>
        <v>63</v>
      </c>
      <c r="W61" s="213">
        <f>(D$19-D$18)/5</f>
        <v>8.8000000000000007</v>
      </c>
      <c r="X61" s="213">
        <f t="shared" si="106"/>
        <v>6.8</v>
      </c>
      <c r="Y61" s="213">
        <f t="shared" si="12"/>
        <v>63</v>
      </c>
      <c r="Z61" s="213">
        <f t="shared" si="103"/>
        <v>6.8</v>
      </c>
      <c r="AA61" s="213">
        <f t="shared" si="103"/>
        <v>5.2</v>
      </c>
    </row>
    <row r="62" spans="9:27" x14ac:dyDescent="0.25">
      <c r="I62" s="168">
        <f t="shared" si="2"/>
        <v>64</v>
      </c>
      <c r="J62" s="103">
        <f t="shared" si="104"/>
        <v>766</v>
      </c>
      <c r="K62" s="169">
        <f t="shared" si="98"/>
        <v>653</v>
      </c>
      <c r="L62" s="103">
        <f t="shared" si="5"/>
        <v>64</v>
      </c>
      <c r="M62" s="103">
        <f t="shared" si="99"/>
        <v>621</v>
      </c>
      <c r="N62" s="161">
        <f t="shared" si="100"/>
        <v>479</v>
      </c>
      <c r="O62" s="30">
        <f t="shared" si="8"/>
        <v>64</v>
      </c>
      <c r="P62" s="30">
        <f t="shared" si="101"/>
        <v>485</v>
      </c>
      <c r="Q62" s="30">
        <f t="shared" si="102"/>
        <v>327</v>
      </c>
      <c r="S62" s="30">
        <f t="shared" si="15"/>
        <v>64</v>
      </c>
      <c r="T62" s="213">
        <f t="shared" si="105"/>
        <v>10.8</v>
      </c>
      <c r="U62" s="213">
        <f t="shared" si="106"/>
        <v>10.6</v>
      </c>
      <c r="V62" s="213">
        <f t="shared" si="19"/>
        <v>64</v>
      </c>
      <c r="W62" s="213">
        <f>(D$19-D$18)/5</f>
        <v>8.8000000000000007</v>
      </c>
      <c r="X62" s="213">
        <f t="shared" si="106"/>
        <v>6.8</v>
      </c>
      <c r="Y62" s="213">
        <f t="shared" si="12"/>
        <v>64</v>
      </c>
      <c r="Z62" s="213">
        <f t="shared" si="103"/>
        <v>6.8</v>
      </c>
      <c r="AA62" s="213">
        <f t="shared" si="103"/>
        <v>5.2</v>
      </c>
    </row>
    <row r="63" spans="9:27" x14ac:dyDescent="0.25">
      <c r="I63" s="170">
        <f t="shared" si="2"/>
        <v>65</v>
      </c>
      <c r="J63" s="139">
        <f>B$19</f>
        <v>820</v>
      </c>
      <c r="K63" s="171">
        <f t="shared" ref="K63:K67" si="107">C$19</f>
        <v>706</v>
      </c>
      <c r="L63" s="139">
        <f t="shared" si="5"/>
        <v>65</v>
      </c>
      <c r="M63" s="139">
        <f t="shared" ref="M63:M67" si="108">D$19</f>
        <v>665</v>
      </c>
      <c r="N63" s="160">
        <f t="shared" ref="N63:N67" si="109">E$19</f>
        <v>517</v>
      </c>
      <c r="O63" s="87">
        <f t="shared" si="8"/>
        <v>65</v>
      </c>
      <c r="P63" s="87">
        <f t="shared" ref="P63:P67" si="110">F$19</f>
        <v>519</v>
      </c>
      <c r="Q63" s="87">
        <f t="shared" ref="Q63:Q67" si="111">G$19</f>
        <v>353</v>
      </c>
      <c r="S63" s="87">
        <f t="shared" si="15"/>
        <v>65</v>
      </c>
      <c r="T63" s="212">
        <f>(B$20-B$19)/5</f>
        <v>10.4</v>
      </c>
      <c r="U63" s="212">
        <f>(C$20-C$19)/5</f>
        <v>10</v>
      </c>
      <c r="V63" s="212">
        <f t="shared" si="19"/>
        <v>65</v>
      </c>
      <c r="W63" s="212">
        <f>(D$20-D$19)/5</f>
        <v>8.6</v>
      </c>
      <c r="X63" s="212">
        <f>(F$20-F$19)/5</f>
        <v>6.8</v>
      </c>
      <c r="Y63" s="212">
        <f t="shared" si="12"/>
        <v>65</v>
      </c>
      <c r="Z63" s="212">
        <f t="shared" ref="Z63:AA67" si="112">(F$20-F$19)/5</f>
        <v>6.8</v>
      </c>
      <c r="AA63" s="212">
        <f t="shared" si="112"/>
        <v>5</v>
      </c>
    </row>
    <row r="64" spans="9:27" x14ac:dyDescent="0.25">
      <c r="I64" s="168">
        <f t="shared" si="2"/>
        <v>66</v>
      </c>
      <c r="J64" s="103">
        <f t="shared" ref="J64:J67" si="113">B$19</f>
        <v>820</v>
      </c>
      <c r="K64" s="169">
        <f t="shared" si="107"/>
        <v>706</v>
      </c>
      <c r="L64" s="103">
        <f t="shared" si="5"/>
        <v>66</v>
      </c>
      <c r="M64" s="103">
        <f t="shared" si="108"/>
        <v>665</v>
      </c>
      <c r="N64" s="161">
        <f t="shared" si="109"/>
        <v>517</v>
      </c>
      <c r="O64" s="30">
        <f t="shared" si="8"/>
        <v>66</v>
      </c>
      <c r="P64" s="30">
        <f t="shared" si="110"/>
        <v>519</v>
      </c>
      <c r="Q64" s="30">
        <f t="shared" si="111"/>
        <v>353</v>
      </c>
      <c r="S64" s="30">
        <f t="shared" si="15"/>
        <v>66</v>
      </c>
      <c r="T64" s="213">
        <f t="shared" ref="T64:T67" si="114">(B$20-B$19)/5</f>
        <v>10.4</v>
      </c>
      <c r="U64" s="213">
        <f t="shared" ref="U64:X67" si="115">(C$20-C$19)/5</f>
        <v>10</v>
      </c>
      <c r="V64" s="213">
        <f t="shared" si="19"/>
        <v>66</v>
      </c>
      <c r="W64" s="213">
        <f>(D$20-D$19)/5</f>
        <v>8.6</v>
      </c>
      <c r="X64" s="213">
        <f t="shared" si="115"/>
        <v>6.8</v>
      </c>
      <c r="Y64" s="213">
        <f t="shared" si="12"/>
        <v>66</v>
      </c>
      <c r="Z64" s="213">
        <f t="shared" si="112"/>
        <v>6.8</v>
      </c>
      <c r="AA64" s="213">
        <f t="shared" si="112"/>
        <v>5</v>
      </c>
    </row>
    <row r="65" spans="9:27" x14ac:dyDescent="0.25">
      <c r="I65" s="168">
        <f t="shared" si="2"/>
        <v>67</v>
      </c>
      <c r="J65" s="103">
        <f t="shared" si="113"/>
        <v>820</v>
      </c>
      <c r="K65" s="169">
        <f t="shared" si="107"/>
        <v>706</v>
      </c>
      <c r="L65" s="103">
        <f t="shared" si="5"/>
        <v>67</v>
      </c>
      <c r="M65" s="103">
        <f t="shared" si="108"/>
        <v>665</v>
      </c>
      <c r="N65" s="161">
        <f t="shared" si="109"/>
        <v>517</v>
      </c>
      <c r="O65" s="30">
        <f t="shared" si="8"/>
        <v>67</v>
      </c>
      <c r="P65" s="30">
        <f t="shared" si="110"/>
        <v>519</v>
      </c>
      <c r="Q65" s="30">
        <f t="shared" si="111"/>
        <v>353</v>
      </c>
      <c r="S65" s="30">
        <f t="shared" si="15"/>
        <v>67</v>
      </c>
      <c r="T65" s="213">
        <f t="shared" si="114"/>
        <v>10.4</v>
      </c>
      <c r="U65" s="213">
        <f t="shared" si="115"/>
        <v>10</v>
      </c>
      <c r="V65" s="213">
        <f t="shared" si="19"/>
        <v>67</v>
      </c>
      <c r="W65" s="213">
        <f>(D$20-D$19)/5</f>
        <v>8.6</v>
      </c>
      <c r="X65" s="213">
        <f t="shared" si="115"/>
        <v>6.8</v>
      </c>
      <c r="Y65" s="213">
        <f t="shared" si="12"/>
        <v>67</v>
      </c>
      <c r="Z65" s="213">
        <f t="shared" si="112"/>
        <v>6.8</v>
      </c>
      <c r="AA65" s="213">
        <f t="shared" si="112"/>
        <v>5</v>
      </c>
    </row>
    <row r="66" spans="9:27" x14ac:dyDescent="0.25">
      <c r="I66" s="168">
        <f t="shared" si="2"/>
        <v>68</v>
      </c>
      <c r="J66" s="103">
        <f t="shared" si="113"/>
        <v>820</v>
      </c>
      <c r="K66" s="169">
        <f t="shared" si="107"/>
        <v>706</v>
      </c>
      <c r="L66" s="103">
        <f t="shared" si="5"/>
        <v>68</v>
      </c>
      <c r="M66" s="103">
        <f t="shared" si="108"/>
        <v>665</v>
      </c>
      <c r="N66" s="161">
        <f t="shared" si="109"/>
        <v>517</v>
      </c>
      <c r="O66" s="30">
        <f t="shared" si="8"/>
        <v>68</v>
      </c>
      <c r="P66" s="30">
        <f t="shared" si="110"/>
        <v>519</v>
      </c>
      <c r="Q66" s="30">
        <f t="shared" si="111"/>
        <v>353</v>
      </c>
      <c r="S66" s="30">
        <f t="shared" si="15"/>
        <v>68</v>
      </c>
      <c r="T66" s="213">
        <f t="shared" si="114"/>
        <v>10.4</v>
      </c>
      <c r="U66" s="213">
        <f t="shared" si="115"/>
        <v>10</v>
      </c>
      <c r="V66" s="213">
        <f t="shared" si="19"/>
        <v>68</v>
      </c>
      <c r="W66" s="213">
        <f>(D$20-D$19)/5</f>
        <v>8.6</v>
      </c>
      <c r="X66" s="213">
        <f t="shared" si="115"/>
        <v>6.8</v>
      </c>
      <c r="Y66" s="213">
        <f t="shared" si="12"/>
        <v>68</v>
      </c>
      <c r="Z66" s="213">
        <f t="shared" si="112"/>
        <v>6.8</v>
      </c>
      <c r="AA66" s="213">
        <f t="shared" si="112"/>
        <v>5</v>
      </c>
    </row>
    <row r="67" spans="9:27" x14ac:dyDescent="0.25">
      <c r="I67" s="168">
        <f t="shared" si="2"/>
        <v>69</v>
      </c>
      <c r="J67" s="103">
        <f t="shared" si="113"/>
        <v>820</v>
      </c>
      <c r="K67" s="169">
        <f t="shared" si="107"/>
        <v>706</v>
      </c>
      <c r="L67" s="103">
        <f t="shared" si="5"/>
        <v>69</v>
      </c>
      <c r="M67" s="103">
        <f t="shared" si="108"/>
        <v>665</v>
      </c>
      <c r="N67" s="161">
        <f t="shared" si="109"/>
        <v>517</v>
      </c>
      <c r="O67" s="30">
        <f t="shared" si="8"/>
        <v>69</v>
      </c>
      <c r="P67" s="30">
        <f t="shared" si="110"/>
        <v>519</v>
      </c>
      <c r="Q67" s="30">
        <f t="shared" si="111"/>
        <v>353</v>
      </c>
      <c r="S67" s="30">
        <f t="shared" si="15"/>
        <v>69</v>
      </c>
      <c r="T67" s="213">
        <f t="shared" si="114"/>
        <v>10.4</v>
      </c>
      <c r="U67" s="213">
        <f t="shared" si="115"/>
        <v>10</v>
      </c>
      <c r="V67" s="213">
        <f t="shared" si="19"/>
        <v>69</v>
      </c>
      <c r="W67" s="213">
        <f>(D$20-D$19)/5</f>
        <v>8.6</v>
      </c>
      <c r="X67" s="213">
        <f t="shared" si="115"/>
        <v>6.8</v>
      </c>
      <c r="Y67" s="213">
        <f t="shared" si="12"/>
        <v>69</v>
      </c>
      <c r="Z67" s="213">
        <f t="shared" si="112"/>
        <v>6.8</v>
      </c>
      <c r="AA67" s="213">
        <f t="shared" si="112"/>
        <v>5</v>
      </c>
    </row>
    <row r="68" spans="9:27" x14ac:dyDescent="0.25">
      <c r="I68" s="170">
        <f t="shared" si="2"/>
        <v>70</v>
      </c>
      <c r="J68" s="139">
        <f>B$20</f>
        <v>872</v>
      </c>
      <c r="K68" s="171">
        <f t="shared" ref="K68:K72" si="116">C$20</f>
        <v>756</v>
      </c>
      <c r="L68" s="139">
        <f t="shared" si="5"/>
        <v>70</v>
      </c>
      <c r="M68" s="139">
        <f t="shared" ref="M68:M72" si="117">D$20</f>
        <v>708</v>
      </c>
      <c r="N68" s="160">
        <f t="shared" ref="N68:N72" si="118">E$20</f>
        <v>554</v>
      </c>
      <c r="O68" s="87">
        <f t="shared" si="8"/>
        <v>70</v>
      </c>
      <c r="P68" s="87">
        <f t="shared" ref="P68:P72" si="119">F$20</f>
        <v>553</v>
      </c>
      <c r="Q68" s="87">
        <f t="shared" ref="Q68:Q72" si="120">G$20</f>
        <v>378</v>
      </c>
      <c r="S68" s="87">
        <f t="shared" si="15"/>
        <v>70</v>
      </c>
      <c r="T68" s="212">
        <f>(B$21-B$20)/5</f>
        <v>10.199999999999999</v>
      </c>
      <c r="U68" s="212">
        <f>(C$21-C$20)/5</f>
        <v>9.6</v>
      </c>
      <c r="V68" s="212">
        <f t="shared" si="19"/>
        <v>70</v>
      </c>
      <c r="W68" s="212">
        <f>(D$21-D$20)/5</f>
        <v>8.1999999999999993</v>
      </c>
      <c r="X68" s="212">
        <f>(F$21-F$20)/5</f>
        <v>6.4</v>
      </c>
      <c r="Y68" s="212">
        <f t="shared" si="12"/>
        <v>70</v>
      </c>
      <c r="Z68" s="212">
        <f t="shared" ref="Z68:AA72" si="121">(F$21-F$20)/5</f>
        <v>6.4</v>
      </c>
      <c r="AA68" s="212">
        <f t="shared" si="121"/>
        <v>4.8</v>
      </c>
    </row>
    <row r="69" spans="9:27" x14ac:dyDescent="0.25">
      <c r="I69" s="168">
        <f t="shared" si="2"/>
        <v>71</v>
      </c>
      <c r="J69" s="103">
        <f t="shared" ref="J69:J72" si="122">B$20</f>
        <v>872</v>
      </c>
      <c r="K69" s="169">
        <f t="shared" si="116"/>
        <v>756</v>
      </c>
      <c r="L69" s="103">
        <f t="shared" si="5"/>
        <v>71</v>
      </c>
      <c r="M69" s="103">
        <f t="shared" si="117"/>
        <v>708</v>
      </c>
      <c r="N69" s="161">
        <f t="shared" si="118"/>
        <v>554</v>
      </c>
      <c r="O69" s="30">
        <f t="shared" si="8"/>
        <v>71</v>
      </c>
      <c r="P69" s="30">
        <f t="shared" si="119"/>
        <v>553</v>
      </c>
      <c r="Q69" s="30">
        <f t="shared" si="120"/>
        <v>378</v>
      </c>
      <c r="S69" s="30">
        <f t="shared" si="15"/>
        <v>71</v>
      </c>
      <c r="T69" s="213">
        <f t="shared" ref="T69:T72" si="123">(B$21-B$20)/5</f>
        <v>10.199999999999999</v>
      </c>
      <c r="U69" s="213">
        <f t="shared" ref="U69:X72" si="124">(C$21-C$20)/5</f>
        <v>9.6</v>
      </c>
      <c r="V69" s="213">
        <f t="shared" si="19"/>
        <v>71</v>
      </c>
      <c r="W69" s="213">
        <f>(D$21-D$20)/5</f>
        <v>8.1999999999999993</v>
      </c>
      <c r="X69" s="213">
        <f t="shared" si="124"/>
        <v>6.4</v>
      </c>
      <c r="Y69" s="213">
        <f t="shared" si="12"/>
        <v>71</v>
      </c>
      <c r="Z69" s="213">
        <f t="shared" si="121"/>
        <v>6.4</v>
      </c>
      <c r="AA69" s="213">
        <f t="shared" si="121"/>
        <v>4.8</v>
      </c>
    </row>
    <row r="70" spans="9:27" x14ac:dyDescent="0.25">
      <c r="I70" s="168">
        <f t="shared" si="2"/>
        <v>72</v>
      </c>
      <c r="J70" s="103">
        <f t="shared" si="122"/>
        <v>872</v>
      </c>
      <c r="K70" s="169">
        <f t="shared" si="116"/>
        <v>756</v>
      </c>
      <c r="L70" s="103">
        <f t="shared" si="5"/>
        <v>72</v>
      </c>
      <c r="M70" s="103">
        <f t="shared" si="117"/>
        <v>708</v>
      </c>
      <c r="N70" s="161">
        <f t="shared" si="118"/>
        <v>554</v>
      </c>
      <c r="O70" s="30">
        <f t="shared" si="8"/>
        <v>72</v>
      </c>
      <c r="P70" s="30">
        <f t="shared" si="119"/>
        <v>553</v>
      </c>
      <c r="Q70" s="30">
        <f t="shared" si="120"/>
        <v>378</v>
      </c>
      <c r="S70" s="30">
        <f t="shared" si="15"/>
        <v>72</v>
      </c>
      <c r="T70" s="213">
        <f t="shared" si="123"/>
        <v>10.199999999999999</v>
      </c>
      <c r="U70" s="213">
        <f t="shared" si="124"/>
        <v>9.6</v>
      </c>
      <c r="V70" s="213">
        <f t="shared" si="19"/>
        <v>72</v>
      </c>
      <c r="W70" s="213">
        <f>(D$21-D$20)/5</f>
        <v>8.1999999999999993</v>
      </c>
      <c r="X70" s="213">
        <f t="shared" si="124"/>
        <v>6.4</v>
      </c>
      <c r="Y70" s="213">
        <f t="shared" si="12"/>
        <v>72</v>
      </c>
      <c r="Z70" s="213">
        <f t="shared" si="121"/>
        <v>6.4</v>
      </c>
      <c r="AA70" s="213">
        <f t="shared" si="121"/>
        <v>4.8</v>
      </c>
    </row>
    <row r="71" spans="9:27" x14ac:dyDescent="0.25">
      <c r="I71" s="168">
        <f t="shared" si="2"/>
        <v>73</v>
      </c>
      <c r="J71" s="103">
        <f t="shared" si="122"/>
        <v>872</v>
      </c>
      <c r="K71" s="169">
        <f t="shared" si="116"/>
        <v>756</v>
      </c>
      <c r="L71" s="103">
        <f t="shared" si="5"/>
        <v>73</v>
      </c>
      <c r="M71" s="103">
        <f t="shared" si="117"/>
        <v>708</v>
      </c>
      <c r="N71" s="161">
        <f t="shared" si="118"/>
        <v>554</v>
      </c>
      <c r="O71" s="30">
        <f t="shared" si="8"/>
        <v>73</v>
      </c>
      <c r="P71" s="30">
        <f t="shared" si="119"/>
        <v>553</v>
      </c>
      <c r="Q71" s="30">
        <f t="shared" si="120"/>
        <v>378</v>
      </c>
      <c r="S71" s="30">
        <f t="shared" si="15"/>
        <v>73</v>
      </c>
      <c r="T71" s="213">
        <f t="shared" si="123"/>
        <v>10.199999999999999</v>
      </c>
      <c r="U71" s="213">
        <f t="shared" si="124"/>
        <v>9.6</v>
      </c>
      <c r="V71" s="213">
        <f t="shared" si="19"/>
        <v>73</v>
      </c>
      <c r="W71" s="213">
        <f>(D$21-D$20)/5</f>
        <v>8.1999999999999993</v>
      </c>
      <c r="X71" s="213">
        <f t="shared" si="124"/>
        <v>6.4</v>
      </c>
      <c r="Y71" s="213">
        <f t="shared" si="12"/>
        <v>73</v>
      </c>
      <c r="Z71" s="213">
        <f t="shared" si="121"/>
        <v>6.4</v>
      </c>
      <c r="AA71" s="213">
        <f t="shared" si="121"/>
        <v>4.8</v>
      </c>
    </row>
    <row r="72" spans="9:27" x14ac:dyDescent="0.25">
      <c r="I72" s="168">
        <f t="shared" si="2"/>
        <v>74</v>
      </c>
      <c r="J72" s="103">
        <f t="shared" si="122"/>
        <v>872</v>
      </c>
      <c r="K72" s="169">
        <f t="shared" si="116"/>
        <v>756</v>
      </c>
      <c r="L72" s="103">
        <f t="shared" si="5"/>
        <v>74</v>
      </c>
      <c r="M72" s="103">
        <f t="shared" si="117"/>
        <v>708</v>
      </c>
      <c r="N72" s="161">
        <f t="shared" si="118"/>
        <v>554</v>
      </c>
      <c r="O72" s="30">
        <f t="shared" si="8"/>
        <v>74</v>
      </c>
      <c r="P72" s="30">
        <f t="shared" si="119"/>
        <v>553</v>
      </c>
      <c r="Q72" s="30">
        <f t="shared" si="120"/>
        <v>378</v>
      </c>
      <c r="S72" s="30">
        <f t="shared" si="15"/>
        <v>74</v>
      </c>
      <c r="T72" s="213">
        <f t="shared" si="123"/>
        <v>10.199999999999999</v>
      </c>
      <c r="U72" s="213">
        <f t="shared" si="124"/>
        <v>9.6</v>
      </c>
      <c r="V72" s="213">
        <f t="shared" si="19"/>
        <v>74</v>
      </c>
      <c r="W72" s="213">
        <f>(D$21-D$20)/5</f>
        <v>8.1999999999999993</v>
      </c>
      <c r="X72" s="213">
        <f t="shared" si="124"/>
        <v>6.4</v>
      </c>
      <c r="Y72" s="213">
        <f t="shared" si="12"/>
        <v>74</v>
      </c>
      <c r="Z72" s="213">
        <f t="shared" si="121"/>
        <v>6.4</v>
      </c>
      <c r="AA72" s="213">
        <f t="shared" si="121"/>
        <v>4.8</v>
      </c>
    </row>
    <row r="73" spans="9:27" x14ac:dyDescent="0.25">
      <c r="I73" s="170">
        <f t="shared" ref="I73:I136" si="125">S73</f>
        <v>75</v>
      </c>
      <c r="J73" s="139">
        <f>B$21</f>
        <v>923</v>
      </c>
      <c r="K73" s="171">
        <f t="shared" ref="K73" si="126">C$21</f>
        <v>804</v>
      </c>
      <c r="L73" s="139">
        <f t="shared" ref="L73:L136" si="127">I73</f>
        <v>75</v>
      </c>
      <c r="M73" s="139">
        <f>D$21</f>
        <v>749</v>
      </c>
      <c r="N73" s="160">
        <f>E$21</f>
        <v>589</v>
      </c>
      <c r="O73" s="87">
        <f t="shared" ref="O73:O136" si="128">I73</f>
        <v>75</v>
      </c>
      <c r="P73" s="87">
        <f>F$21</f>
        <v>585</v>
      </c>
      <c r="Q73" s="87">
        <f>G$21</f>
        <v>402</v>
      </c>
      <c r="S73" s="87">
        <f t="shared" si="15"/>
        <v>75</v>
      </c>
      <c r="T73" s="212">
        <f>(B$22-B$21)/5</f>
        <v>10</v>
      </c>
      <c r="U73" s="212">
        <f t="shared" ref="U73:X77" si="129">(C$22-C$21)/5</f>
        <v>9</v>
      </c>
      <c r="V73" s="212">
        <f t="shared" si="19"/>
        <v>75</v>
      </c>
      <c r="W73" s="212">
        <f>(D$22-D$21)/5</f>
        <v>8.1999999999999993</v>
      </c>
      <c r="X73" s="212">
        <f t="shared" si="129"/>
        <v>6.4</v>
      </c>
      <c r="Y73" s="212">
        <f t="shared" ref="Y73:Y136" si="130">$S73</f>
        <v>75</v>
      </c>
      <c r="Z73" s="212">
        <f t="shared" ref="Z73:AA77" si="131">(F$22-F$21)/5</f>
        <v>6.4</v>
      </c>
      <c r="AA73" s="212">
        <f t="shared" si="131"/>
        <v>4.5999999999999996</v>
      </c>
    </row>
    <row r="74" spans="9:27" x14ac:dyDescent="0.25">
      <c r="I74" s="168">
        <f t="shared" si="125"/>
        <v>76</v>
      </c>
      <c r="J74" s="103">
        <f t="shared" ref="J74:J77" si="132">B$21</f>
        <v>923</v>
      </c>
      <c r="K74" s="169">
        <f t="shared" ref="K74:K77" si="133">C$21</f>
        <v>804</v>
      </c>
      <c r="L74" s="103">
        <f t="shared" si="127"/>
        <v>76</v>
      </c>
      <c r="M74" s="103">
        <f t="shared" ref="M74:M77" si="134">D$21</f>
        <v>749</v>
      </c>
      <c r="N74" s="161">
        <f t="shared" ref="N74:N77" si="135">E$21</f>
        <v>589</v>
      </c>
      <c r="O74" s="30">
        <f t="shared" si="128"/>
        <v>76</v>
      </c>
      <c r="P74" s="30">
        <f t="shared" ref="P74:P77" si="136">F$21</f>
        <v>585</v>
      </c>
      <c r="Q74" s="30">
        <f t="shared" ref="Q74:Q77" si="137">G$21</f>
        <v>402</v>
      </c>
      <c r="S74" s="30">
        <f t="shared" ref="S74:S79" si="138">S73+1</f>
        <v>76</v>
      </c>
      <c r="T74" s="213">
        <f t="shared" ref="T74:T77" si="139">(B$22-B$21)/5</f>
        <v>10</v>
      </c>
      <c r="U74" s="213">
        <f t="shared" si="129"/>
        <v>9</v>
      </c>
      <c r="V74" s="213">
        <f t="shared" ref="V74:V79" si="140">V73+1</f>
        <v>76</v>
      </c>
      <c r="W74" s="213">
        <f>(D$22-D$21)/5</f>
        <v>8.1999999999999993</v>
      </c>
      <c r="X74" s="213">
        <f t="shared" si="129"/>
        <v>6.4</v>
      </c>
      <c r="Y74" s="213">
        <f t="shared" si="130"/>
        <v>76</v>
      </c>
      <c r="Z74" s="213">
        <f t="shared" si="131"/>
        <v>6.4</v>
      </c>
      <c r="AA74" s="213">
        <f t="shared" si="131"/>
        <v>4.5999999999999996</v>
      </c>
    </row>
    <row r="75" spans="9:27" x14ac:dyDescent="0.25">
      <c r="I75" s="168">
        <f t="shared" si="125"/>
        <v>77</v>
      </c>
      <c r="J75" s="103">
        <f t="shared" si="132"/>
        <v>923</v>
      </c>
      <c r="K75" s="169">
        <f t="shared" si="133"/>
        <v>804</v>
      </c>
      <c r="L75" s="103">
        <f t="shared" si="127"/>
        <v>77</v>
      </c>
      <c r="M75" s="103">
        <f t="shared" si="134"/>
        <v>749</v>
      </c>
      <c r="N75" s="161">
        <f t="shared" si="135"/>
        <v>589</v>
      </c>
      <c r="O75" s="30">
        <f t="shared" si="128"/>
        <v>77</v>
      </c>
      <c r="P75" s="30">
        <f t="shared" si="136"/>
        <v>585</v>
      </c>
      <c r="Q75" s="30">
        <f t="shared" si="137"/>
        <v>402</v>
      </c>
      <c r="S75" s="30">
        <f t="shared" si="138"/>
        <v>77</v>
      </c>
      <c r="T75" s="213">
        <f t="shared" si="139"/>
        <v>10</v>
      </c>
      <c r="U75" s="213">
        <f t="shared" si="129"/>
        <v>9</v>
      </c>
      <c r="V75" s="213">
        <f t="shared" si="140"/>
        <v>77</v>
      </c>
      <c r="W75" s="213">
        <f>(D$22-D$21)/5</f>
        <v>8.1999999999999993</v>
      </c>
      <c r="X75" s="213">
        <f t="shared" si="129"/>
        <v>6.4</v>
      </c>
      <c r="Y75" s="213">
        <f t="shared" si="130"/>
        <v>77</v>
      </c>
      <c r="Z75" s="213">
        <f t="shared" si="131"/>
        <v>6.4</v>
      </c>
      <c r="AA75" s="213">
        <f t="shared" si="131"/>
        <v>4.5999999999999996</v>
      </c>
    </row>
    <row r="76" spans="9:27" x14ac:dyDescent="0.25">
      <c r="I76" s="168">
        <f t="shared" si="125"/>
        <v>78</v>
      </c>
      <c r="J76" s="103">
        <f t="shared" si="132"/>
        <v>923</v>
      </c>
      <c r="K76" s="169">
        <f t="shared" si="133"/>
        <v>804</v>
      </c>
      <c r="L76" s="103">
        <f t="shared" si="127"/>
        <v>78</v>
      </c>
      <c r="M76" s="103">
        <f t="shared" si="134"/>
        <v>749</v>
      </c>
      <c r="N76" s="161">
        <f t="shared" si="135"/>
        <v>589</v>
      </c>
      <c r="O76" s="30">
        <f t="shared" si="128"/>
        <v>78</v>
      </c>
      <c r="P76" s="30">
        <f t="shared" si="136"/>
        <v>585</v>
      </c>
      <c r="Q76" s="30">
        <f t="shared" si="137"/>
        <v>402</v>
      </c>
      <c r="S76" s="30">
        <f t="shared" si="138"/>
        <v>78</v>
      </c>
      <c r="T76" s="213">
        <f t="shared" si="139"/>
        <v>10</v>
      </c>
      <c r="U76" s="213">
        <f t="shared" si="129"/>
        <v>9</v>
      </c>
      <c r="V76" s="213">
        <f t="shared" si="140"/>
        <v>78</v>
      </c>
      <c r="W76" s="213">
        <f>(D$22-D$21)/5</f>
        <v>8.1999999999999993</v>
      </c>
      <c r="X76" s="213">
        <f t="shared" si="129"/>
        <v>6.4</v>
      </c>
      <c r="Y76" s="213">
        <f t="shared" si="130"/>
        <v>78</v>
      </c>
      <c r="Z76" s="213">
        <f t="shared" si="131"/>
        <v>6.4</v>
      </c>
      <c r="AA76" s="213">
        <f t="shared" si="131"/>
        <v>4.5999999999999996</v>
      </c>
    </row>
    <row r="77" spans="9:27" x14ac:dyDescent="0.25">
      <c r="I77" s="168">
        <f t="shared" si="125"/>
        <v>79</v>
      </c>
      <c r="J77" s="103">
        <f t="shared" si="132"/>
        <v>923</v>
      </c>
      <c r="K77" s="169">
        <f t="shared" si="133"/>
        <v>804</v>
      </c>
      <c r="L77" s="103">
        <f t="shared" si="127"/>
        <v>79</v>
      </c>
      <c r="M77" s="103">
        <f t="shared" si="134"/>
        <v>749</v>
      </c>
      <c r="N77" s="161">
        <f t="shared" si="135"/>
        <v>589</v>
      </c>
      <c r="O77" s="30">
        <f t="shared" si="128"/>
        <v>79</v>
      </c>
      <c r="P77" s="30">
        <f t="shared" si="136"/>
        <v>585</v>
      </c>
      <c r="Q77" s="30">
        <f t="shared" si="137"/>
        <v>402</v>
      </c>
      <c r="S77" s="30">
        <f t="shared" si="138"/>
        <v>79</v>
      </c>
      <c r="T77" s="213">
        <f t="shared" si="139"/>
        <v>10</v>
      </c>
      <c r="U77" s="213">
        <f t="shared" si="129"/>
        <v>9</v>
      </c>
      <c r="V77" s="213">
        <f t="shared" si="140"/>
        <v>79</v>
      </c>
      <c r="W77" s="213">
        <f>(D$22-D$21)/5</f>
        <v>8.1999999999999993</v>
      </c>
      <c r="X77" s="213">
        <f t="shared" si="129"/>
        <v>6.4</v>
      </c>
      <c r="Y77" s="213">
        <f t="shared" si="130"/>
        <v>79</v>
      </c>
      <c r="Z77" s="213">
        <f t="shared" si="131"/>
        <v>6.4</v>
      </c>
      <c r="AA77" s="213">
        <f t="shared" si="131"/>
        <v>4.5999999999999996</v>
      </c>
    </row>
    <row r="78" spans="9:27" x14ac:dyDescent="0.25">
      <c r="I78" s="170">
        <f t="shared" si="125"/>
        <v>80</v>
      </c>
      <c r="J78" s="139">
        <f>B$22</f>
        <v>973</v>
      </c>
      <c r="K78" s="171">
        <f t="shared" ref="K78:K82" si="141">C$22</f>
        <v>849</v>
      </c>
      <c r="L78" s="139">
        <f t="shared" si="127"/>
        <v>80</v>
      </c>
      <c r="M78" s="139">
        <f t="shared" ref="M78:M82" si="142">D$22</f>
        <v>790</v>
      </c>
      <c r="N78" s="160">
        <f t="shared" ref="N78:N82" si="143">E$22</f>
        <v>622</v>
      </c>
      <c r="O78" s="87">
        <f t="shared" si="128"/>
        <v>80</v>
      </c>
      <c r="P78" s="87">
        <f t="shared" ref="P78:P82" si="144">F$22</f>
        <v>617</v>
      </c>
      <c r="Q78" s="87">
        <f t="shared" ref="Q78:Q82" si="145">G$22</f>
        <v>425</v>
      </c>
      <c r="S78" s="87">
        <f t="shared" si="138"/>
        <v>80</v>
      </c>
      <c r="T78" s="212">
        <f>(B$23-B$22)/5</f>
        <v>9.6</v>
      </c>
      <c r="U78" s="212">
        <f>(C$23-C$22)/5</f>
        <v>8.6</v>
      </c>
      <c r="V78" s="212">
        <f t="shared" si="140"/>
        <v>80</v>
      </c>
      <c r="W78" s="212">
        <f>(D$23-D$22)/5</f>
        <v>7.8</v>
      </c>
      <c r="X78" s="212">
        <f>(F$23-F$22)/5</f>
        <v>6</v>
      </c>
      <c r="Y78" s="212">
        <f t="shared" si="130"/>
        <v>80</v>
      </c>
      <c r="Z78" s="212">
        <f t="shared" ref="Z78:AA82" si="146">(F$23-F$22)/5</f>
        <v>6</v>
      </c>
      <c r="AA78" s="212">
        <f t="shared" si="146"/>
        <v>4.4000000000000004</v>
      </c>
    </row>
    <row r="79" spans="9:27" x14ac:dyDescent="0.25">
      <c r="I79" s="168">
        <f t="shared" si="125"/>
        <v>81</v>
      </c>
      <c r="J79" s="103">
        <f t="shared" ref="J79:J82" si="147">B$22</f>
        <v>973</v>
      </c>
      <c r="K79" s="169">
        <f t="shared" si="141"/>
        <v>849</v>
      </c>
      <c r="L79" s="103">
        <f t="shared" si="127"/>
        <v>81</v>
      </c>
      <c r="M79" s="103">
        <f t="shared" si="142"/>
        <v>790</v>
      </c>
      <c r="N79" s="161">
        <f t="shared" si="143"/>
        <v>622</v>
      </c>
      <c r="O79" s="30">
        <f t="shared" si="128"/>
        <v>81</v>
      </c>
      <c r="P79" s="30">
        <f t="shared" si="144"/>
        <v>617</v>
      </c>
      <c r="Q79" s="30">
        <f t="shared" si="145"/>
        <v>425</v>
      </c>
      <c r="S79" s="30">
        <f t="shared" si="138"/>
        <v>81</v>
      </c>
      <c r="T79" s="213">
        <f t="shared" ref="T79:T82" si="148">(B$23-B$22)/5</f>
        <v>9.6</v>
      </c>
      <c r="U79" s="213">
        <f t="shared" ref="U79:X82" si="149">(C$23-C$22)/5</f>
        <v>8.6</v>
      </c>
      <c r="V79" s="213">
        <f t="shared" si="140"/>
        <v>81</v>
      </c>
      <c r="W79" s="213">
        <f>(D$23-D$22)/5</f>
        <v>7.8</v>
      </c>
      <c r="X79" s="213">
        <f t="shared" si="149"/>
        <v>6</v>
      </c>
      <c r="Y79" s="213">
        <f t="shared" si="130"/>
        <v>81</v>
      </c>
      <c r="Z79" s="213">
        <f t="shared" si="146"/>
        <v>6</v>
      </c>
      <c r="AA79" s="213">
        <f t="shared" si="146"/>
        <v>4.4000000000000004</v>
      </c>
    </row>
    <row r="80" spans="9:27" x14ac:dyDescent="0.25">
      <c r="I80" s="168">
        <f t="shared" si="125"/>
        <v>82</v>
      </c>
      <c r="J80" s="103">
        <f t="shared" si="147"/>
        <v>973</v>
      </c>
      <c r="K80" s="169">
        <f t="shared" si="141"/>
        <v>849</v>
      </c>
      <c r="L80" s="103">
        <f t="shared" si="127"/>
        <v>82</v>
      </c>
      <c r="M80" s="103">
        <f t="shared" si="142"/>
        <v>790</v>
      </c>
      <c r="N80" s="161">
        <f t="shared" si="143"/>
        <v>622</v>
      </c>
      <c r="O80" s="30">
        <f t="shared" si="128"/>
        <v>82</v>
      </c>
      <c r="P80" s="30">
        <f t="shared" si="144"/>
        <v>617</v>
      </c>
      <c r="Q80" s="30">
        <f t="shared" si="145"/>
        <v>425</v>
      </c>
      <c r="S80" s="30">
        <f>S79+1</f>
        <v>82</v>
      </c>
      <c r="T80" s="213">
        <f t="shared" si="148"/>
        <v>9.6</v>
      </c>
      <c r="U80" s="213">
        <f t="shared" si="149"/>
        <v>8.6</v>
      </c>
      <c r="V80" s="213">
        <f>V79+1</f>
        <v>82</v>
      </c>
      <c r="W80" s="213">
        <f>(D$23-D$22)/5</f>
        <v>7.8</v>
      </c>
      <c r="X80" s="213">
        <f t="shared" si="149"/>
        <v>6</v>
      </c>
      <c r="Y80" s="213">
        <f t="shared" si="130"/>
        <v>82</v>
      </c>
      <c r="Z80" s="213">
        <f t="shared" si="146"/>
        <v>6</v>
      </c>
      <c r="AA80" s="213">
        <f t="shared" si="146"/>
        <v>4.4000000000000004</v>
      </c>
    </row>
    <row r="81" spans="9:27" x14ac:dyDescent="0.25">
      <c r="I81" s="168">
        <f t="shared" si="125"/>
        <v>83</v>
      </c>
      <c r="J81" s="103">
        <f t="shared" si="147"/>
        <v>973</v>
      </c>
      <c r="K81" s="169">
        <f t="shared" si="141"/>
        <v>849</v>
      </c>
      <c r="L81" s="103">
        <f t="shared" si="127"/>
        <v>83</v>
      </c>
      <c r="M81" s="103">
        <f t="shared" si="142"/>
        <v>790</v>
      </c>
      <c r="N81" s="161">
        <f t="shared" si="143"/>
        <v>622</v>
      </c>
      <c r="O81" s="30">
        <f t="shared" si="128"/>
        <v>83</v>
      </c>
      <c r="P81" s="30">
        <f t="shared" si="144"/>
        <v>617</v>
      </c>
      <c r="Q81" s="30">
        <f t="shared" si="145"/>
        <v>425</v>
      </c>
      <c r="S81" s="30">
        <f t="shared" ref="S81:S122" si="150">S80+1</f>
        <v>83</v>
      </c>
      <c r="T81" s="213">
        <f t="shared" si="148"/>
        <v>9.6</v>
      </c>
      <c r="U81" s="213">
        <f t="shared" si="149"/>
        <v>8.6</v>
      </c>
      <c r="V81" s="213">
        <f t="shared" ref="V81:V122" si="151">V80+1</f>
        <v>83</v>
      </c>
      <c r="W81" s="213">
        <f>(D$23-D$22)/5</f>
        <v>7.8</v>
      </c>
      <c r="X81" s="213">
        <f t="shared" si="149"/>
        <v>6</v>
      </c>
      <c r="Y81" s="213">
        <f t="shared" si="130"/>
        <v>83</v>
      </c>
      <c r="Z81" s="213">
        <f t="shared" si="146"/>
        <v>6</v>
      </c>
      <c r="AA81" s="213">
        <f t="shared" si="146"/>
        <v>4.4000000000000004</v>
      </c>
    </row>
    <row r="82" spans="9:27" x14ac:dyDescent="0.25">
      <c r="I82" s="168">
        <f t="shared" si="125"/>
        <v>84</v>
      </c>
      <c r="J82" s="103">
        <f t="shared" si="147"/>
        <v>973</v>
      </c>
      <c r="K82" s="169">
        <f t="shared" si="141"/>
        <v>849</v>
      </c>
      <c r="L82" s="103">
        <f t="shared" si="127"/>
        <v>84</v>
      </c>
      <c r="M82" s="103">
        <f t="shared" si="142"/>
        <v>790</v>
      </c>
      <c r="N82" s="161">
        <f t="shared" si="143"/>
        <v>622</v>
      </c>
      <c r="O82" s="30">
        <f t="shared" si="128"/>
        <v>84</v>
      </c>
      <c r="P82" s="30">
        <f t="shared" si="144"/>
        <v>617</v>
      </c>
      <c r="Q82" s="30">
        <f t="shared" si="145"/>
        <v>425</v>
      </c>
      <c r="S82" s="30">
        <f t="shared" si="150"/>
        <v>84</v>
      </c>
      <c r="T82" s="213">
        <f t="shared" si="148"/>
        <v>9.6</v>
      </c>
      <c r="U82" s="213">
        <f t="shared" si="149"/>
        <v>8.6</v>
      </c>
      <c r="V82" s="213">
        <f t="shared" si="151"/>
        <v>84</v>
      </c>
      <c r="W82" s="213">
        <f>(D$23-D$22)/5</f>
        <v>7.8</v>
      </c>
      <c r="X82" s="213">
        <f t="shared" si="149"/>
        <v>6</v>
      </c>
      <c r="Y82" s="213">
        <f t="shared" si="130"/>
        <v>84</v>
      </c>
      <c r="Z82" s="213">
        <f t="shared" si="146"/>
        <v>6</v>
      </c>
      <c r="AA82" s="213">
        <f t="shared" si="146"/>
        <v>4.4000000000000004</v>
      </c>
    </row>
    <row r="83" spans="9:27" x14ac:dyDescent="0.25">
      <c r="I83" s="170">
        <f t="shared" si="125"/>
        <v>85</v>
      </c>
      <c r="J83" s="139">
        <f>B$23</f>
        <v>1021</v>
      </c>
      <c r="K83" s="171">
        <f t="shared" ref="K83:K87" si="152">C$23</f>
        <v>892</v>
      </c>
      <c r="L83" s="139">
        <f t="shared" si="127"/>
        <v>85</v>
      </c>
      <c r="M83" s="139">
        <f t="shared" ref="M83:M87" si="153">D$23</f>
        <v>829</v>
      </c>
      <c r="N83" s="160">
        <f t="shared" ref="N83:N87" si="154">E$23</f>
        <v>654</v>
      </c>
      <c r="O83" s="87">
        <f t="shared" si="128"/>
        <v>85</v>
      </c>
      <c r="P83" s="87">
        <f t="shared" ref="P83:P87" si="155">F$23</f>
        <v>647</v>
      </c>
      <c r="Q83" s="87">
        <f t="shared" ref="Q83:Q87" si="156">G$23</f>
        <v>447</v>
      </c>
      <c r="S83" s="87">
        <f t="shared" si="150"/>
        <v>85</v>
      </c>
      <c r="T83" s="212">
        <f>(B$24-B$23)/5</f>
        <v>9.4</v>
      </c>
      <c r="U83" s="212">
        <f>(C$24-C$23)/5</f>
        <v>8.1999999999999993</v>
      </c>
      <c r="V83" s="212">
        <f t="shared" si="151"/>
        <v>85</v>
      </c>
      <c r="W83" s="212">
        <f>(D$24-D$23)/5</f>
        <v>7.6</v>
      </c>
      <c r="X83" s="212">
        <f>(F$24-F$23)/5</f>
        <v>6</v>
      </c>
      <c r="Y83" s="212">
        <f t="shared" si="130"/>
        <v>85</v>
      </c>
      <c r="Z83" s="212">
        <f t="shared" ref="Z83:AA87" si="157">(F$24-F$23)/5</f>
        <v>6</v>
      </c>
      <c r="AA83" s="212">
        <f t="shared" si="157"/>
        <v>4</v>
      </c>
    </row>
    <row r="84" spans="9:27" x14ac:dyDescent="0.25">
      <c r="I84" s="168">
        <f t="shared" si="125"/>
        <v>86</v>
      </c>
      <c r="J84" s="103">
        <f t="shared" ref="J84:J87" si="158">B$23</f>
        <v>1021</v>
      </c>
      <c r="K84" s="169">
        <f t="shared" si="152"/>
        <v>892</v>
      </c>
      <c r="L84" s="103">
        <f t="shared" si="127"/>
        <v>86</v>
      </c>
      <c r="M84" s="103">
        <f t="shared" si="153"/>
        <v>829</v>
      </c>
      <c r="N84" s="161">
        <f t="shared" si="154"/>
        <v>654</v>
      </c>
      <c r="O84" s="30">
        <f t="shared" si="128"/>
        <v>86</v>
      </c>
      <c r="P84" s="30">
        <f t="shared" si="155"/>
        <v>647</v>
      </c>
      <c r="Q84" s="30">
        <f t="shared" si="156"/>
        <v>447</v>
      </c>
      <c r="S84" s="30">
        <f t="shared" si="150"/>
        <v>86</v>
      </c>
      <c r="T84" s="213">
        <f t="shared" ref="T84:T87" si="159">(B$24-B$23)/5</f>
        <v>9.4</v>
      </c>
      <c r="U84" s="213">
        <f>(C$24-C$23)/5</f>
        <v>8.1999999999999993</v>
      </c>
      <c r="V84" s="213">
        <f t="shared" si="151"/>
        <v>86</v>
      </c>
      <c r="W84" s="213">
        <f>(D$24-D$23)/5</f>
        <v>7.6</v>
      </c>
      <c r="X84" s="213">
        <f>(F$24-F$23)/5</f>
        <v>6</v>
      </c>
      <c r="Y84" s="213">
        <f t="shared" si="130"/>
        <v>86</v>
      </c>
      <c r="Z84" s="213">
        <f t="shared" si="157"/>
        <v>6</v>
      </c>
      <c r="AA84" s="213">
        <f t="shared" si="157"/>
        <v>4</v>
      </c>
    </row>
    <row r="85" spans="9:27" x14ac:dyDescent="0.25">
      <c r="I85" s="168">
        <f t="shared" si="125"/>
        <v>87</v>
      </c>
      <c r="J85" s="103">
        <f t="shared" si="158"/>
        <v>1021</v>
      </c>
      <c r="K85" s="169">
        <f t="shared" si="152"/>
        <v>892</v>
      </c>
      <c r="L85" s="103">
        <f t="shared" si="127"/>
        <v>87</v>
      </c>
      <c r="M85" s="103">
        <f t="shared" si="153"/>
        <v>829</v>
      </c>
      <c r="N85" s="161">
        <f t="shared" si="154"/>
        <v>654</v>
      </c>
      <c r="O85" s="30">
        <f t="shared" si="128"/>
        <v>87</v>
      </c>
      <c r="P85" s="30">
        <f t="shared" si="155"/>
        <v>647</v>
      </c>
      <c r="Q85" s="30">
        <f t="shared" si="156"/>
        <v>447</v>
      </c>
      <c r="S85" s="30">
        <f t="shared" si="150"/>
        <v>87</v>
      </c>
      <c r="T85" s="213">
        <f t="shared" si="159"/>
        <v>9.4</v>
      </c>
      <c r="U85" s="213">
        <f t="shared" ref="U85:X87" si="160">(C$24-C$23)/5</f>
        <v>8.1999999999999993</v>
      </c>
      <c r="V85" s="213">
        <f t="shared" si="151"/>
        <v>87</v>
      </c>
      <c r="W85" s="213">
        <f>(D$24-D$23)/5</f>
        <v>7.6</v>
      </c>
      <c r="X85" s="213">
        <f t="shared" si="160"/>
        <v>6</v>
      </c>
      <c r="Y85" s="213">
        <f t="shared" si="130"/>
        <v>87</v>
      </c>
      <c r="Z85" s="213">
        <f t="shared" si="157"/>
        <v>6</v>
      </c>
      <c r="AA85" s="213">
        <f t="shared" si="157"/>
        <v>4</v>
      </c>
    </row>
    <row r="86" spans="9:27" x14ac:dyDescent="0.25">
      <c r="I86" s="168">
        <f t="shared" si="125"/>
        <v>88</v>
      </c>
      <c r="J86" s="103">
        <f t="shared" si="158"/>
        <v>1021</v>
      </c>
      <c r="K86" s="169">
        <f t="shared" si="152"/>
        <v>892</v>
      </c>
      <c r="L86" s="103">
        <f t="shared" si="127"/>
        <v>88</v>
      </c>
      <c r="M86" s="103">
        <f t="shared" si="153"/>
        <v>829</v>
      </c>
      <c r="N86" s="161">
        <f t="shared" si="154"/>
        <v>654</v>
      </c>
      <c r="O86" s="30">
        <f t="shared" si="128"/>
        <v>88</v>
      </c>
      <c r="P86" s="30">
        <f t="shared" si="155"/>
        <v>647</v>
      </c>
      <c r="Q86" s="30">
        <f t="shared" si="156"/>
        <v>447</v>
      </c>
      <c r="S86" s="30">
        <f t="shared" si="150"/>
        <v>88</v>
      </c>
      <c r="T86" s="213">
        <f t="shared" si="159"/>
        <v>9.4</v>
      </c>
      <c r="U86" s="213">
        <f t="shared" si="160"/>
        <v>8.1999999999999993</v>
      </c>
      <c r="V86" s="213">
        <f t="shared" si="151"/>
        <v>88</v>
      </c>
      <c r="W86" s="213">
        <f>(D$24-D$23)/5</f>
        <v>7.6</v>
      </c>
      <c r="X86" s="213">
        <f t="shared" si="160"/>
        <v>6</v>
      </c>
      <c r="Y86" s="213">
        <f t="shared" si="130"/>
        <v>88</v>
      </c>
      <c r="Z86" s="213">
        <f t="shared" si="157"/>
        <v>6</v>
      </c>
      <c r="AA86" s="213">
        <f t="shared" si="157"/>
        <v>4</v>
      </c>
    </row>
    <row r="87" spans="9:27" x14ac:dyDescent="0.25">
      <c r="I87" s="168">
        <f t="shared" si="125"/>
        <v>89</v>
      </c>
      <c r="J87" s="103">
        <f t="shared" si="158"/>
        <v>1021</v>
      </c>
      <c r="K87" s="169">
        <f t="shared" si="152"/>
        <v>892</v>
      </c>
      <c r="L87" s="103">
        <f t="shared" si="127"/>
        <v>89</v>
      </c>
      <c r="M87" s="103">
        <f t="shared" si="153"/>
        <v>829</v>
      </c>
      <c r="N87" s="161">
        <f t="shared" si="154"/>
        <v>654</v>
      </c>
      <c r="O87" s="30">
        <f t="shared" si="128"/>
        <v>89</v>
      </c>
      <c r="P87" s="30">
        <f t="shared" si="155"/>
        <v>647</v>
      </c>
      <c r="Q87" s="30">
        <f t="shared" si="156"/>
        <v>447</v>
      </c>
      <c r="S87" s="30">
        <f t="shared" si="150"/>
        <v>89</v>
      </c>
      <c r="T87" s="213">
        <f t="shared" si="159"/>
        <v>9.4</v>
      </c>
      <c r="U87" s="213">
        <f t="shared" si="160"/>
        <v>8.1999999999999993</v>
      </c>
      <c r="V87" s="213">
        <f t="shared" si="151"/>
        <v>89</v>
      </c>
      <c r="W87" s="213">
        <f>(D$24-D$23)/5</f>
        <v>7.6</v>
      </c>
      <c r="X87" s="213">
        <f t="shared" si="160"/>
        <v>6</v>
      </c>
      <c r="Y87" s="213">
        <f t="shared" si="130"/>
        <v>89</v>
      </c>
      <c r="Z87" s="213">
        <f t="shared" si="157"/>
        <v>6</v>
      </c>
      <c r="AA87" s="213">
        <f t="shared" si="157"/>
        <v>4</v>
      </c>
    </row>
    <row r="88" spans="9:27" x14ac:dyDescent="0.25">
      <c r="I88" s="170">
        <f t="shared" si="125"/>
        <v>90</v>
      </c>
      <c r="J88" s="139">
        <f>B$24</f>
        <v>1068</v>
      </c>
      <c r="K88" s="171">
        <f t="shared" ref="K88" si="161">C$24</f>
        <v>933</v>
      </c>
      <c r="L88" s="139">
        <f t="shared" si="127"/>
        <v>90</v>
      </c>
      <c r="M88" s="139">
        <f>D$24</f>
        <v>867</v>
      </c>
      <c r="N88" s="160">
        <f>E$24</f>
        <v>684</v>
      </c>
      <c r="O88" s="87">
        <f t="shared" si="128"/>
        <v>90</v>
      </c>
      <c r="P88" s="87">
        <f>F$24</f>
        <v>677</v>
      </c>
      <c r="Q88" s="87">
        <f>G$24</f>
        <v>467</v>
      </c>
      <c r="S88" s="87">
        <f t="shared" si="150"/>
        <v>90</v>
      </c>
      <c r="T88" s="212">
        <f>(B$25-B$24)/5</f>
        <v>9</v>
      </c>
      <c r="U88" s="212">
        <f>(C$25-C$24)/5</f>
        <v>7.8</v>
      </c>
      <c r="V88" s="212">
        <f t="shared" si="151"/>
        <v>90</v>
      </c>
      <c r="W88" s="212">
        <f>(D$25-D$24)/5</f>
        <v>7.2</v>
      </c>
      <c r="X88" s="212">
        <f>(F$25-F$24)/5</f>
        <v>5.8</v>
      </c>
      <c r="Y88" s="212">
        <f t="shared" si="130"/>
        <v>90</v>
      </c>
      <c r="Z88" s="212">
        <f t="shared" ref="Z88:AA92" si="162">(F$25-F$24)/5</f>
        <v>5.8</v>
      </c>
      <c r="AA88" s="212">
        <f t="shared" si="162"/>
        <v>4</v>
      </c>
    </row>
    <row r="89" spans="9:27" x14ac:dyDescent="0.25">
      <c r="I89" s="168">
        <f t="shared" si="125"/>
        <v>91</v>
      </c>
      <c r="J89" s="103">
        <f t="shared" ref="J89:J92" si="163">B$24</f>
        <v>1068</v>
      </c>
      <c r="K89" s="169">
        <f t="shared" ref="K89:K92" si="164">C$24</f>
        <v>933</v>
      </c>
      <c r="L89" s="103">
        <f t="shared" si="127"/>
        <v>91</v>
      </c>
      <c r="M89" s="103">
        <f t="shared" ref="M89:M92" si="165">D$24</f>
        <v>867</v>
      </c>
      <c r="N89" s="161">
        <f t="shared" ref="N89:N92" si="166">E$24</f>
        <v>684</v>
      </c>
      <c r="O89" s="30">
        <f t="shared" si="128"/>
        <v>91</v>
      </c>
      <c r="P89" s="30">
        <f t="shared" ref="P89:P92" si="167">F$24</f>
        <v>677</v>
      </c>
      <c r="Q89" s="30">
        <f t="shared" ref="Q89:Q92" si="168">G$24</f>
        <v>467</v>
      </c>
      <c r="S89" s="30">
        <f t="shared" si="150"/>
        <v>91</v>
      </c>
      <c r="T89" s="213">
        <f t="shared" ref="T89:T92" si="169">(B$25-B$24)/5</f>
        <v>9</v>
      </c>
      <c r="U89" s="213">
        <f t="shared" ref="U89:X92" si="170">(C$25-C$24)/5</f>
        <v>7.8</v>
      </c>
      <c r="V89" s="213">
        <f t="shared" si="151"/>
        <v>91</v>
      </c>
      <c r="W89" s="213">
        <f>(D$25-D$24)/5</f>
        <v>7.2</v>
      </c>
      <c r="X89" s="213">
        <f t="shared" si="170"/>
        <v>5.8</v>
      </c>
      <c r="Y89" s="213">
        <f t="shared" si="130"/>
        <v>91</v>
      </c>
      <c r="Z89" s="213">
        <f t="shared" si="162"/>
        <v>5.8</v>
      </c>
      <c r="AA89" s="213">
        <f t="shared" si="162"/>
        <v>4</v>
      </c>
    </row>
    <row r="90" spans="9:27" x14ac:dyDescent="0.25">
      <c r="I90" s="168">
        <f t="shared" si="125"/>
        <v>92</v>
      </c>
      <c r="J90" s="103">
        <f t="shared" si="163"/>
        <v>1068</v>
      </c>
      <c r="K90" s="169">
        <f t="shared" si="164"/>
        <v>933</v>
      </c>
      <c r="L90" s="103">
        <f t="shared" si="127"/>
        <v>92</v>
      </c>
      <c r="M90" s="103">
        <f t="shared" si="165"/>
        <v>867</v>
      </c>
      <c r="N90" s="161">
        <f t="shared" si="166"/>
        <v>684</v>
      </c>
      <c r="O90" s="30">
        <f t="shared" si="128"/>
        <v>92</v>
      </c>
      <c r="P90" s="30">
        <f t="shared" si="167"/>
        <v>677</v>
      </c>
      <c r="Q90" s="30">
        <f t="shared" si="168"/>
        <v>467</v>
      </c>
      <c r="S90" s="30">
        <f t="shared" si="150"/>
        <v>92</v>
      </c>
      <c r="T90" s="213">
        <f t="shared" si="169"/>
        <v>9</v>
      </c>
      <c r="U90" s="213">
        <f t="shared" si="170"/>
        <v>7.8</v>
      </c>
      <c r="V90" s="213">
        <f t="shared" si="151"/>
        <v>92</v>
      </c>
      <c r="W90" s="213">
        <f>(D$25-D$24)/5</f>
        <v>7.2</v>
      </c>
      <c r="X90" s="213">
        <f t="shared" si="170"/>
        <v>5.8</v>
      </c>
      <c r="Y90" s="213">
        <f t="shared" si="130"/>
        <v>92</v>
      </c>
      <c r="Z90" s="213">
        <f t="shared" si="162"/>
        <v>5.8</v>
      </c>
      <c r="AA90" s="213">
        <f t="shared" si="162"/>
        <v>4</v>
      </c>
    </row>
    <row r="91" spans="9:27" x14ac:dyDescent="0.25">
      <c r="I91" s="168">
        <f t="shared" si="125"/>
        <v>93</v>
      </c>
      <c r="J91" s="103">
        <f t="shared" si="163"/>
        <v>1068</v>
      </c>
      <c r="K91" s="169">
        <f t="shared" si="164"/>
        <v>933</v>
      </c>
      <c r="L91" s="103">
        <f t="shared" si="127"/>
        <v>93</v>
      </c>
      <c r="M91" s="103">
        <f t="shared" si="165"/>
        <v>867</v>
      </c>
      <c r="N91" s="161">
        <f t="shared" si="166"/>
        <v>684</v>
      </c>
      <c r="O91" s="30">
        <f t="shared" si="128"/>
        <v>93</v>
      </c>
      <c r="P91" s="30">
        <f t="shared" si="167"/>
        <v>677</v>
      </c>
      <c r="Q91" s="30">
        <f t="shared" si="168"/>
        <v>467</v>
      </c>
      <c r="S91" s="30">
        <f t="shared" si="150"/>
        <v>93</v>
      </c>
      <c r="T91" s="213">
        <f t="shared" si="169"/>
        <v>9</v>
      </c>
      <c r="U91" s="213">
        <f t="shared" si="170"/>
        <v>7.8</v>
      </c>
      <c r="V91" s="213">
        <f t="shared" si="151"/>
        <v>93</v>
      </c>
      <c r="W91" s="213">
        <f>(D$25-D$24)/5</f>
        <v>7.2</v>
      </c>
      <c r="X91" s="213">
        <f t="shared" si="170"/>
        <v>5.8</v>
      </c>
      <c r="Y91" s="213">
        <f t="shared" si="130"/>
        <v>93</v>
      </c>
      <c r="Z91" s="213">
        <f t="shared" si="162"/>
        <v>5.8</v>
      </c>
      <c r="AA91" s="213">
        <f t="shared" si="162"/>
        <v>4</v>
      </c>
    </row>
    <row r="92" spans="9:27" x14ac:dyDescent="0.25">
      <c r="I92" s="168">
        <f t="shared" si="125"/>
        <v>94</v>
      </c>
      <c r="J92" s="103">
        <f t="shared" si="163"/>
        <v>1068</v>
      </c>
      <c r="K92" s="169">
        <f t="shared" si="164"/>
        <v>933</v>
      </c>
      <c r="L92" s="103">
        <f t="shared" si="127"/>
        <v>94</v>
      </c>
      <c r="M92" s="103">
        <f t="shared" si="165"/>
        <v>867</v>
      </c>
      <c r="N92" s="161">
        <f t="shared" si="166"/>
        <v>684</v>
      </c>
      <c r="O92" s="30">
        <f t="shared" si="128"/>
        <v>94</v>
      </c>
      <c r="P92" s="30">
        <f t="shared" si="167"/>
        <v>677</v>
      </c>
      <c r="Q92" s="30">
        <f t="shared" si="168"/>
        <v>467</v>
      </c>
      <c r="S92" s="30">
        <f t="shared" si="150"/>
        <v>94</v>
      </c>
      <c r="T92" s="213">
        <f t="shared" si="169"/>
        <v>9</v>
      </c>
      <c r="U92" s="213">
        <f t="shared" si="170"/>
        <v>7.8</v>
      </c>
      <c r="V92" s="213">
        <f t="shared" si="151"/>
        <v>94</v>
      </c>
      <c r="W92" s="213">
        <f>(D$25-D$24)/5</f>
        <v>7.2</v>
      </c>
      <c r="X92" s="213">
        <f t="shared" si="170"/>
        <v>5.8</v>
      </c>
      <c r="Y92" s="213">
        <f t="shared" si="130"/>
        <v>94</v>
      </c>
      <c r="Z92" s="213">
        <f t="shared" si="162"/>
        <v>5.8</v>
      </c>
      <c r="AA92" s="213">
        <f t="shared" si="162"/>
        <v>4</v>
      </c>
    </row>
    <row r="93" spans="9:27" x14ac:dyDescent="0.25">
      <c r="I93" s="170">
        <f t="shared" si="125"/>
        <v>95</v>
      </c>
      <c r="J93" s="139">
        <f>B$25</f>
        <v>1113</v>
      </c>
      <c r="K93" s="171">
        <f t="shared" ref="K93:K97" si="171">C$25</f>
        <v>972</v>
      </c>
      <c r="L93" s="139">
        <f t="shared" si="127"/>
        <v>95</v>
      </c>
      <c r="M93" s="139">
        <f t="shared" ref="M93:M97" si="172">D$25</f>
        <v>903</v>
      </c>
      <c r="N93" s="160">
        <f t="shared" ref="N93:N97" si="173">E$25</f>
        <v>712</v>
      </c>
      <c r="O93" s="87">
        <f t="shared" si="128"/>
        <v>95</v>
      </c>
      <c r="P93" s="87">
        <f t="shared" ref="P93:P97" si="174">F$25</f>
        <v>706</v>
      </c>
      <c r="Q93" s="87">
        <f t="shared" ref="Q93:Q97" si="175">G$25</f>
        <v>487</v>
      </c>
      <c r="S93" s="87">
        <f t="shared" si="150"/>
        <v>95</v>
      </c>
      <c r="T93" s="212">
        <f>(B$26-B$25)/5</f>
        <v>8.8000000000000007</v>
      </c>
      <c r="U93" s="212">
        <f t="shared" ref="U93:X97" si="176">(C$26-C$25)/5</f>
        <v>7.2</v>
      </c>
      <c r="V93" s="212">
        <f t="shared" si="151"/>
        <v>95</v>
      </c>
      <c r="W93" s="212">
        <f>(D$26-D$25)/5</f>
        <v>7.2</v>
      </c>
      <c r="X93" s="212">
        <f t="shared" si="176"/>
        <v>5.6</v>
      </c>
      <c r="Y93" s="212">
        <f t="shared" si="130"/>
        <v>95</v>
      </c>
      <c r="Z93" s="212">
        <f t="shared" ref="Z93:AA97" si="177">(F$26-F$25)/5</f>
        <v>5.6</v>
      </c>
      <c r="AA93" s="212">
        <f t="shared" si="177"/>
        <v>3.6</v>
      </c>
    </row>
    <row r="94" spans="9:27" x14ac:dyDescent="0.25">
      <c r="I94" s="168">
        <f t="shared" si="125"/>
        <v>96</v>
      </c>
      <c r="J94" s="103">
        <f t="shared" ref="J94:J97" si="178">B$25</f>
        <v>1113</v>
      </c>
      <c r="K94" s="169">
        <f t="shared" si="171"/>
        <v>972</v>
      </c>
      <c r="L94" s="103">
        <f t="shared" si="127"/>
        <v>96</v>
      </c>
      <c r="M94" s="103">
        <f t="shared" si="172"/>
        <v>903</v>
      </c>
      <c r="N94" s="161">
        <f t="shared" si="173"/>
        <v>712</v>
      </c>
      <c r="O94" s="30">
        <f t="shared" si="128"/>
        <v>96</v>
      </c>
      <c r="P94" s="30">
        <f t="shared" si="174"/>
        <v>706</v>
      </c>
      <c r="Q94" s="30">
        <f t="shared" si="175"/>
        <v>487</v>
      </c>
      <c r="S94" s="30">
        <f t="shared" si="150"/>
        <v>96</v>
      </c>
      <c r="T94" s="213">
        <f t="shared" ref="T94:T97" si="179">(B$26-B$25)/5</f>
        <v>8.8000000000000007</v>
      </c>
      <c r="U94" s="213">
        <f t="shared" si="176"/>
        <v>7.2</v>
      </c>
      <c r="V94" s="213">
        <f t="shared" si="151"/>
        <v>96</v>
      </c>
      <c r="W94" s="213">
        <f>(D$26-D$25)/5</f>
        <v>7.2</v>
      </c>
      <c r="X94" s="213">
        <f t="shared" si="176"/>
        <v>5.6</v>
      </c>
      <c r="Y94" s="213">
        <f t="shared" si="130"/>
        <v>96</v>
      </c>
      <c r="Z94" s="213">
        <f t="shared" si="177"/>
        <v>5.6</v>
      </c>
      <c r="AA94" s="213">
        <f t="shared" si="177"/>
        <v>3.6</v>
      </c>
    </row>
    <row r="95" spans="9:27" x14ac:dyDescent="0.25">
      <c r="I95" s="168">
        <f t="shared" si="125"/>
        <v>97</v>
      </c>
      <c r="J95" s="103">
        <f t="shared" si="178"/>
        <v>1113</v>
      </c>
      <c r="K95" s="169">
        <f t="shared" si="171"/>
        <v>972</v>
      </c>
      <c r="L95" s="103">
        <f t="shared" si="127"/>
        <v>97</v>
      </c>
      <c r="M95" s="103">
        <f t="shared" si="172"/>
        <v>903</v>
      </c>
      <c r="N95" s="161">
        <f t="shared" si="173"/>
        <v>712</v>
      </c>
      <c r="O95" s="30">
        <f t="shared" si="128"/>
        <v>97</v>
      </c>
      <c r="P95" s="30">
        <f t="shared" si="174"/>
        <v>706</v>
      </c>
      <c r="Q95" s="30">
        <f t="shared" si="175"/>
        <v>487</v>
      </c>
      <c r="S95" s="30">
        <f t="shared" si="150"/>
        <v>97</v>
      </c>
      <c r="T95" s="213">
        <f t="shared" si="179"/>
        <v>8.8000000000000007</v>
      </c>
      <c r="U95" s="213">
        <f t="shared" si="176"/>
        <v>7.2</v>
      </c>
      <c r="V95" s="213">
        <f t="shared" si="151"/>
        <v>97</v>
      </c>
      <c r="W95" s="213">
        <f>(D$26-D$25)/5</f>
        <v>7.2</v>
      </c>
      <c r="X95" s="213">
        <f t="shared" si="176"/>
        <v>5.6</v>
      </c>
      <c r="Y95" s="213">
        <f t="shared" si="130"/>
        <v>97</v>
      </c>
      <c r="Z95" s="213">
        <f t="shared" si="177"/>
        <v>5.6</v>
      </c>
      <c r="AA95" s="213">
        <f t="shared" si="177"/>
        <v>3.6</v>
      </c>
    </row>
    <row r="96" spans="9:27" x14ac:dyDescent="0.25">
      <c r="I96" s="168">
        <f t="shared" si="125"/>
        <v>98</v>
      </c>
      <c r="J96" s="103">
        <f t="shared" si="178"/>
        <v>1113</v>
      </c>
      <c r="K96" s="169">
        <f t="shared" si="171"/>
        <v>972</v>
      </c>
      <c r="L96" s="103">
        <f t="shared" si="127"/>
        <v>98</v>
      </c>
      <c r="M96" s="103">
        <f t="shared" si="172"/>
        <v>903</v>
      </c>
      <c r="N96" s="161">
        <f t="shared" si="173"/>
        <v>712</v>
      </c>
      <c r="O96" s="30">
        <f t="shared" si="128"/>
        <v>98</v>
      </c>
      <c r="P96" s="30">
        <f t="shared" si="174"/>
        <v>706</v>
      </c>
      <c r="Q96" s="30">
        <f t="shared" si="175"/>
        <v>487</v>
      </c>
      <c r="S96" s="30">
        <f t="shared" si="150"/>
        <v>98</v>
      </c>
      <c r="T96" s="213">
        <f t="shared" si="179"/>
        <v>8.8000000000000007</v>
      </c>
      <c r="U96" s="213">
        <f t="shared" si="176"/>
        <v>7.2</v>
      </c>
      <c r="V96" s="213">
        <f t="shared" si="151"/>
        <v>98</v>
      </c>
      <c r="W96" s="213">
        <f>(D$26-D$25)/5</f>
        <v>7.2</v>
      </c>
      <c r="X96" s="213">
        <f t="shared" si="176"/>
        <v>5.6</v>
      </c>
      <c r="Y96" s="213">
        <f t="shared" si="130"/>
        <v>98</v>
      </c>
      <c r="Z96" s="213">
        <f t="shared" si="177"/>
        <v>5.6</v>
      </c>
      <c r="AA96" s="213">
        <f t="shared" si="177"/>
        <v>3.6</v>
      </c>
    </row>
    <row r="97" spans="9:27" x14ac:dyDescent="0.25">
      <c r="I97" s="168">
        <f t="shared" si="125"/>
        <v>99</v>
      </c>
      <c r="J97" s="103">
        <f t="shared" si="178"/>
        <v>1113</v>
      </c>
      <c r="K97" s="169">
        <f t="shared" si="171"/>
        <v>972</v>
      </c>
      <c r="L97" s="103">
        <f t="shared" si="127"/>
        <v>99</v>
      </c>
      <c r="M97" s="103">
        <f t="shared" si="172"/>
        <v>903</v>
      </c>
      <c r="N97" s="161">
        <f t="shared" si="173"/>
        <v>712</v>
      </c>
      <c r="O97" s="30">
        <f t="shared" si="128"/>
        <v>99</v>
      </c>
      <c r="P97" s="30">
        <f t="shared" si="174"/>
        <v>706</v>
      </c>
      <c r="Q97" s="30">
        <f t="shared" si="175"/>
        <v>487</v>
      </c>
      <c r="S97" s="30">
        <f t="shared" si="150"/>
        <v>99</v>
      </c>
      <c r="T97" s="213">
        <f t="shared" si="179"/>
        <v>8.8000000000000007</v>
      </c>
      <c r="U97" s="213">
        <f t="shared" si="176"/>
        <v>7.2</v>
      </c>
      <c r="V97" s="213">
        <f t="shared" si="151"/>
        <v>99</v>
      </c>
      <c r="W97" s="213">
        <f>(D$26-D$25)/5</f>
        <v>7.2</v>
      </c>
      <c r="X97" s="213">
        <f t="shared" si="176"/>
        <v>5.6</v>
      </c>
      <c r="Y97" s="213">
        <f t="shared" si="130"/>
        <v>99</v>
      </c>
      <c r="Z97" s="213">
        <f t="shared" si="177"/>
        <v>5.6</v>
      </c>
      <c r="AA97" s="213">
        <f t="shared" si="177"/>
        <v>3.6</v>
      </c>
    </row>
    <row r="98" spans="9:27" x14ac:dyDescent="0.25">
      <c r="I98" s="170">
        <f t="shared" si="125"/>
        <v>100</v>
      </c>
      <c r="J98" s="139">
        <f>B$26</f>
        <v>1157</v>
      </c>
      <c r="K98" s="171">
        <f t="shared" ref="K98:K102" si="180">C$26</f>
        <v>1008</v>
      </c>
      <c r="L98" s="139">
        <f t="shared" si="127"/>
        <v>100</v>
      </c>
      <c r="M98" s="139">
        <f t="shared" ref="M98:M102" si="181">D$26</f>
        <v>939</v>
      </c>
      <c r="N98" s="160">
        <f t="shared" ref="N98:N102" si="182">E$26</f>
        <v>739</v>
      </c>
      <c r="O98" s="87">
        <f t="shared" si="128"/>
        <v>100</v>
      </c>
      <c r="P98" s="87">
        <f t="shared" ref="P98:P102" si="183">F$26</f>
        <v>734</v>
      </c>
      <c r="Q98" s="87">
        <f t="shared" ref="Q98:Q102" si="184">G$26</f>
        <v>505</v>
      </c>
      <c r="S98" s="87">
        <f t="shared" si="150"/>
        <v>100</v>
      </c>
      <c r="T98" s="212">
        <f>(B$27-B$26)/5</f>
        <v>8.4</v>
      </c>
      <c r="U98" s="212">
        <f>(C$27-C$26)/5</f>
        <v>7</v>
      </c>
      <c r="V98" s="212">
        <f t="shared" si="151"/>
        <v>100</v>
      </c>
      <c r="W98" s="212">
        <f>(D$27-D$26)/5</f>
        <v>6.8</v>
      </c>
      <c r="X98" s="212">
        <f>(F$27-F$26)/5</f>
        <v>5.2</v>
      </c>
      <c r="Y98" s="212">
        <f t="shared" si="130"/>
        <v>100</v>
      </c>
      <c r="Z98" s="212">
        <f t="shared" ref="Z98:AA102" si="185">(F$27-F$26)/5</f>
        <v>5.2</v>
      </c>
      <c r="AA98" s="212">
        <f t="shared" si="185"/>
        <v>3.4</v>
      </c>
    </row>
    <row r="99" spans="9:27" x14ac:dyDescent="0.25">
      <c r="I99" s="168">
        <f t="shared" si="125"/>
        <v>101</v>
      </c>
      <c r="J99" s="103">
        <f t="shared" ref="J99:J102" si="186">B$26</f>
        <v>1157</v>
      </c>
      <c r="K99" s="169">
        <f t="shared" si="180"/>
        <v>1008</v>
      </c>
      <c r="L99" s="103">
        <f t="shared" si="127"/>
        <v>101</v>
      </c>
      <c r="M99" s="103">
        <f t="shared" si="181"/>
        <v>939</v>
      </c>
      <c r="N99" s="161">
        <f t="shared" si="182"/>
        <v>739</v>
      </c>
      <c r="O99" s="30">
        <f t="shared" si="128"/>
        <v>101</v>
      </c>
      <c r="P99" s="30">
        <f t="shared" si="183"/>
        <v>734</v>
      </c>
      <c r="Q99" s="30">
        <f t="shared" si="184"/>
        <v>505</v>
      </c>
      <c r="S99" s="30">
        <f t="shared" si="150"/>
        <v>101</v>
      </c>
      <c r="T99" s="213">
        <f t="shared" ref="T99:T102" si="187">(B$27-B$26)/5</f>
        <v>8.4</v>
      </c>
      <c r="U99" s="213">
        <f t="shared" ref="U99:X102" si="188">(C$27-C$26)/5</f>
        <v>7</v>
      </c>
      <c r="V99" s="213">
        <f t="shared" si="151"/>
        <v>101</v>
      </c>
      <c r="W99" s="213">
        <f>(D$27-D$26)/5</f>
        <v>6.8</v>
      </c>
      <c r="X99" s="213">
        <f t="shared" si="188"/>
        <v>5.2</v>
      </c>
      <c r="Y99" s="213">
        <f t="shared" si="130"/>
        <v>101</v>
      </c>
      <c r="Z99" s="213">
        <f t="shared" si="185"/>
        <v>5.2</v>
      </c>
      <c r="AA99" s="213">
        <f t="shared" si="185"/>
        <v>3.4</v>
      </c>
    </row>
    <row r="100" spans="9:27" x14ac:dyDescent="0.25">
      <c r="I100" s="168">
        <f t="shared" si="125"/>
        <v>102</v>
      </c>
      <c r="J100" s="103">
        <f t="shared" si="186"/>
        <v>1157</v>
      </c>
      <c r="K100" s="169">
        <f t="shared" si="180"/>
        <v>1008</v>
      </c>
      <c r="L100" s="103">
        <f t="shared" si="127"/>
        <v>102</v>
      </c>
      <c r="M100" s="103">
        <f t="shared" si="181"/>
        <v>939</v>
      </c>
      <c r="N100" s="161">
        <f t="shared" si="182"/>
        <v>739</v>
      </c>
      <c r="O100" s="30">
        <f t="shared" si="128"/>
        <v>102</v>
      </c>
      <c r="P100" s="30">
        <f t="shared" si="183"/>
        <v>734</v>
      </c>
      <c r="Q100" s="30">
        <f t="shared" si="184"/>
        <v>505</v>
      </c>
      <c r="S100" s="30">
        <f t="shared" si="150"/>
        <v>102</v>
      </c>
      <c r="T100" s="213">
        <f t="shared" si="187"/>
        <v>8.4</v>
      </c>
      <c r="U100" s="213">
        <f t="shared" si="188"/>
        <v>7</v>
      </c>
      <c r="V100" s="213">
        <f t="shared" si="151"/>
        <v>102</v>
      </c>
      <c r="W100" s="213">
        <f>(D$27-D$26)/5</f>
        <v>6.8</v>
      </c>
      <c r="X100" s="213">
        <f t="shared" si="188"/>
        <v>5.2</v>
      </c>
      <c r="Y100" s="213">
        <f t="shared" si="130"/>
        <v>102</v>
      </c>
      <c r="Z100" s="213">
        <f t="shared" si="185"/>
        <v>5.2</v>
      </c>
      <c r="AA100" s="213">
        <f t="shared" si="185"/>
        <v>3.4</v>
      </c>
    </row>
    <row r="101" spans="9:27" x14ac:dyDescent="0.25">
      <c r="I101" s="168">
        <f t="shared" si="125"/>
        <v>103</v>
      </c>
      <c r="J101" s="103">
        <f t="shared" si="186"/>
        <v>1157</v>
      </c>
      <c r="K101" s="169">
        <f t="shared" si="180"/>
        <v>1008</v>
      </c>
      <c r="L101" s="103">
        <f t="shared" si="127"/>
        <v>103</v>
      </c>
      <c r="M101" s="103">
        <f t="shared" si="181"/>
        <v>939</v>
      </c>
      <c r="N101" s="161">
        <f t="shared" si="182"/>
        <v>739</v>
      </c>
      <c r="O101" s="30">
        <f t="shared" si="128"/>
        <v>103</v>
      </c>
      <c r="P101" s="30">
        <f t="shared" si="183"/>
        <v>734</v>
      </c>
      <c r="Q101" s="30">
        <f t="shared" si="184"/>
        <v>505</v>
      </c>
      <c r="S101" s="30">
        <f t="shared" si="150"/>
        <v>103</v>
      </c>
      <c r="T101" s="213">
        <f t="shared" si="187"/>
        <v>8.4</v>
      </c>
      <c r="U101" s="213">
        <f t="shared" si="188"/>
        <v>7</v>
      </c>
      <c r="V101" s="213">
        <f t="shared" si="151"/>
        <v>103</v>
      </c>
      <c r="W101" s="213">
        <f>(D$27-D$26)/5</f>
        <v>6.8</v>
      </c>
      <c r="X101" s="213">
        <f t="shared" si="188"/>
        <v>5.2</v>
      </c>
      <c r="Y101" s="213">
        <f t="shared" si="130"/>
        <v>103</v>
      </c>
      <c r="Z101" s="213">
        <f t="shared" si="185"/>
        <v>5.2</v>
      </c>
      <c r="AA101" s="213">
        <f t="shared" si="185"/>
        <v>3.4</v>
      </c>
    </row>
    <row r="102" spans="9:27" x14ac:dyDescent="0.25">
      <c r="I102" s="168">
        <f t="shared" si="125"/>
        <v>104</v>
      </c>
      <c r="J102" s="103">
        <f t="shared" si="186"/>
        <v>1157</v>
      </c>
      <c r="K102" s="169">
        <f t="shared" si="180"/>
        <v>1008</v>
      </c>
      <c r="L102" s="103">
        <f t="shared" si="127"/>
        <v>104</v>
      </c>
      <c r="M102" s="103">
        <f t="shared" si="181"/>
        <v>939</v>
      </c>
      <c r="N102" s="161">
        <f t="shared" si="182"/>
        <v>739</v>
      </c>
      <c r="O102" s="30">
        <f t="shared" si="128"/>
        <v>104</v>
      </c>
      <c r="P102" s="30">
        <f t="shared" si="183"/>
        <v>734</v>
      </c>
      <c r="Q102" s="30">
        <f t="shared" si="184"/>
        <v>505</v>
      </c>
      <c r="S102" s="30">
        <f t="shared" si="150"/>
        <v>104</v>
      </c>
      <c r="T102" s="213">
        <f t="shared" si="187"/>
        <v>8.4</v>
      </c>
      <c r="U102" s="213">
        <f t="shared" si="188"/>
        <v>7</v>
      </c>
      <c r="V102" s="213">
        <f t="shared" si="151"/>
        <v>104</v>
      </c>
      <c r="W102" s="213">
        <f>(D$27-D$26)/5</f>
        <v>6.8</v>
      </c>
      <c r="X102" s="213">
        <f t="shared" si="188"/>
        <v>5.2</v>
      </c>
      <c r="Y102" s="213">
        <f t="shared" si="130"/>
        <v>104</v>
      </c>
      <c r="Z102" s="213">
        <f t="shared" si="185"/>
        <v>5.2</v>
      </c>
      <c r="AA102" s="213">
        <f t="shared" si="185"/>
        <v>3.4</v>
      </c>
    </row>
    <row r="103" spans="9:27" x14ac:dyDescent="0.25">
      <c r="I103" s="170">
        <f t="shared" si="125"/>
        <v>105</v>
      </c>
      <c r="J103" s="139">
        <f>B$27</f>
        <v>1199</v>
      </c>
      <c r="K103" s="171">
        <f t="shared" ref="K103" si="189">C$27</f>
        <v>1043</v>
      </c>
      <c r="L103" s="139">
        <f t="shared" si="127"/>
        <v>105</v>
      </c>
      <c r="M103" s="139">
        <f>D$27</f>
        <v>973</v>
      </c>
      <c r="N103" s="160">
        <f>E$27</f>
        <v>764</v>
      </c>
      <c r="O103" s="87">
        <f t="shared" si="128"/>
        <v>105</v>
      </c>
      <c r="P103" s="87">
        <f>F$27</f>
        <v>760</v>
      </c>
      <c r="Q103" s="87">
        <f>G$27</f>
        <v>522</v>
      </c>
      <c r="S103" s="87">
        <f t="shared" si="150"/>
        <v>105</v>
      </c>
      <c r="T103" s="212">
        <f>(B$28-B$27)/5</f>
        <v>8.1999999999999993</v>
      </c>
      <c r="U103" s="212">
        <f>(C$28-C$27)/5</f>
        <v>6.4</v>
      </c>
      <c r="V103" s="212">
        <f t="shared" si="151"/>
        <v>105</v>
      </c>
      <c r="W103" s="212">
        <f t="shared" ref="W103:W112" si="190">(D$28-D$27)/5</f>
        <v>6.6</v>
      </c>
      <c r="X103" s="212">
        <f>(F$28-F$27)/5</f>
        <v>5.2</v>
      </c>
      <c r="Y103" s="212">
        <f t="shared" si="130"/>
        <v>105</v>
      </c>
      <c r="Z103" s="212">
        <f t="shared" ref="Z103:Z112" si="191">(F$28-F$27)/5</f>
        <v>5.2</v>
      </c>
      <c r="AA103" s="212">
        <f t="shared" ref="AA103:AA112" si="192">(G$28-G$27)/5</f>
        <v>3.2</v>
      </c>
    </row>
    <row r="104" spans="9:27" x14ac:dyDescent="0.25">
      <c r="I104" s="168">
        <f t="shared" si="125"/>
        <v>106</v>
      </c>
      <c r="J104" s="103">
        <f t="shared" ref="J104:J107" si="193">B$27</f>
        <v>1199</v>
      </c>
      <c r="K104" s="169">
        <f t="shared" ref="K104:K107" si="194">C$27</f>
        <v>1043</v>
      </c>
      <c r="L104" s="103">
        <f t="shared" si="127"/>
        <v>106</v>
      </c>
      <c r="M104" s="103">
        <f t="shared" ref="M104:M107" si="195">D$27</f>
        <v>973</v>
      </c>
      <c r="N104" s="161">
        <f t="shared" ref="N104:N107" si="196">E$27</f>
        <v>764</v>
      </c>
      <c r="O104" s="30">
        <f t="shared" si="128"/>
        <v>106</v>
      </c>
      <c r="P104" s="30">
        <f t="shared" ref="P104:P107" si="197">F$27</f>
        <v>760</v>
      </c>
      <c r="Q104" s="30">
        <f t="shared" ref="Q104:Q107" si="198">G$27</f>
        <v>522</v>
      </c>
      <c r="S104" s="30">
        <f t="shared" si="150"/>
        <v>106</v>
      </c>
      <c r="T104" s="213">
        <f t="shared" ref="T104:T107" si="199">(B$28-B$27)/5</f>
        <v>8.1999999999999993</v>
      </c>
      <c r="U104" s="213">
        <f t="shared" ref="U104:X107" si="200">(C$28-C$27)/5</f>
        <v>6.4</v>
      </c>
      <c r="V104" s="213">
        <f t="shared" si="151"/>
        <v>106</v>
      </c>
      <c r="W104" s="213">
        <f t="shared" si="190"/>
        <v>6.6</v>
      </c>
      <c r="X104" s="213">
        <f t="shared" si="200"/>
        <v>5.2</v>
      </c>
      <c r="Y104" s="213">
        <f t="shared" si="130"/>
        <v>106</v>
      </c>
      <c r="Z104" s="213">
        <f t="shared" si="191"/>
        <v>5.2</v>
      </c>
      <c r="AA104" s="213">
        <f t="shared" si="192"/>
        <v>3.2</v>
      </c>
    </row>
    <row r="105" spans="9:27" x14ac:dyDescent="0.25">
      <c r="I105" s="168">
        <f t="shared" si="125"/>
        <v>107</v>
      </c>
      <c r="J105" s="103">
        <f t="shared" si="193"/>
        <v>1199</v>
      </c>
      <c r="K105" s="169">
        <f t="shared" si="194"/>
        <v>1043</v>
      </c>
      <c r="L105" s="103">
        <f t="shared" si="127"/>
        <v>107</v>
      </c>
      <c r="M105" s="103">
        <f t="shared" si="195"/>
        <v>973</v>
      </c>
      <c r="N105" s="161">
        <f t="shared" si="196"/>
        <v>764</v>
      </c>
      <c r="O105" s="30">
        <f t="shared" si="128"/>
        <v>107</v>
      </c>
      <c r="P105" s="30">
        <f t="shared" si="197"/>
        <v>760</v>
      </c>
      <c r="Q105" s="30">
        <f t="shared" si="198"/>
        <v>522</v>
      </c>
      <c r="S105" s="30">
        <f t="shared" si="150"/>
        <v>107</v>
      </c>
      <c r="T105" s="213">
        <f t="shared" si="199"/>
        <v>8.1999999999999993</v>
      </c>
      <c r="U105" s="213">
        <f t="shared" si="200"/>
        <v>6.4</v>
      </c>
      <c r="V105" s="213">
        <f t="shared" si="151"/>
        <v>107</v>
      </c>
      <c r="W105" s="213">
        <f t="shared" si="190"/>
        <v>6.6</v>
      </c>
      <c r="X105" s="213">
        <f t="shared" si="200"/>
        <v>5.2</v>
      </c>
      <c r="Y105" s="213">
        <f t="shared" si="130"/>
        <v>107</v>
      </c>
      <c r="Z105" s="213">
        <f t="shared" si="191"/>
        <v>5.2</v>
      </c>
      <c r="AA105" s="213">
        <f t="shared" si="192"/>
        <v>3.2</v>
      </c>
    </row>
    <row r="106" spans="9:27" x14ac:dyDescent="0.25">
      <c r="I106" s="168">
        <f t="shared" si="125"/>
        <v>108</v>
      </c>
      <c r="J106" s="103">
        <f t="shared" si="193"/>
        <v>1199</v>
      </c>
      <c r="K106" s="169">
        <f t="shared" si="194"/>
        <v>1043</v>
      </c>
      <c r="L106" s="103">
        <f t="shared" si="127"/>
        <v>108</v>
      </c>
      <c r="M106" s="103">
        <f t="shared" si="195"/>
        <v>973</v>
      </c>
      <c r="N106" s="161">
        <f t="shared" si="196"/>
        <v>764</v>
      </c>
      <c r="O106" s="30">
        <f t="shared" si="128"/>
        <v>108</v>
      </c>
      <c r="P106" s="30">
        <f t="shared" si="197"/>
        <v>760</v>
      </c>
      <c r="Q106" s="30">
        <f t="shared" si="198"/>
        <v>522</v>
      </c>
      <c r="S106" s="30">
        <f t="shared" si="150"/>
        <v>108</v>
      </c>
      <c r="T106" s="213">
        <f t="shared" si="199"/>
        <v>8.1999999999999993</v>
      </c>
      <c r="U106" s="213">
        <f t="shared" si="200"/>
        <v>6.4</v>
      </c>
      <c r="V106" s="213">
        <f t="shared" si="151"/>
        <v>108</v>
      </c>
      <c r="W106" s="213">
        <f t="shared" si="190"/>
        <v>6.6</v>
      </c>
      <c r="X106" s="213">
        <f t="shared" si="200"/>
        <v>5.2</v>
      </c>
      <c r="Y106" s="213">
        <f t="shared" si="130"/>
        <v>108</v>
      </c>
      <c r="Z106" s="213">
        <f t="shared" si="191"/>
        <v>5.2</v>
      </c>
      <c r="AA106" s="213">
        <f t="shared" si="192"/>
        <v>3.2</v>
      </c>
    </row>
    <row r="107" spans="9:27" x14ac:dyDescent="0.25">
      <c r="I107" s="168">
        <f t="shared" si="125"/>
        <v>109</v>
      </c>
      <c r="J107" s="103">
        <f t="shared" si="193"/>
        <v>1199</v>
      </c>
      <c r="K107" s="169">
        <f t="shared" si="194"/>
        <v>1043</v>
      </c>
      <c r="L107" s="103">
        <f t="shared" si="127"/>
        <v>109</v>
      </c>
      <c r="M107" s="103">
        <f t="shared" si="195"/>
        <v>973</v>
      </c>
      <c r="N107" s="161">
        <f t="shared" si="196"/>
        <v>764</v>
      </c>
      <c r="O107" s="30">
        <f t="shared" si="128"/>
        <v>109</v>
      </c>
      <c r="P107" s="30">
        <f t="shared" si="197"/>
        <v>760</v>
      </c>
      <c r="Q107" s="30">
        <f t="shared" si="198"/>
        <v>522</v>
      </c>
      <c r="S107" s="30">
        <f t="shared" si="150"/>
        <v>109</v>
      </c>
      <c r="T107" s="213">
        <f t="shared" si="199"/>
        <v>8.1999999999999993</v>
      </c>
      <c r="U107" s="213">
        <f t="shared" si="200"/>
        <v>6.4</v>
      </c>
      <c r="V107" s="213">
        <f t="shared" si="151"/>
        <v>109</v>
      </c>
      <c r="W107" s="213">
        <f t="shared" si="190"/>
        <v>6.6</v>
      </c>
      <c r="X107" s="213">
        <f t="shared" si="200"/>
        <v>5.2</v>
      </c>
      <c r="Y107" s="213">
        <f t="shared" si="130"/>
        <v>109</v>
      </c>
      <c r="Z107" s="213">
        <f t="shared" si="191"/>
        <v>5.2</v>
      </c>
      <c r="AA107" s="213">
        <f t="shared" si="192"/>
        <v>3.2</v>
      </c>
    </row>
    <row r="108" spans="9:27" x14ac:dyDescent="0.25">
      <c r="I108" s="170">
        <f t="shared" si="125"/>
        <v>110</v>
      </c>
      <c r="J108" s="139">
        <f>B$28</f>
        <v>1240</v>
      </c>
      <c r="K108" s="171">
        <f t="shared" ref="K108:K112" si="201">C$28</f>
        <v>1075</v>
      </c>
      <c r="L108" s="139">
        <f t="shared" si="127"/>
        <v>110</v>
      </c>
      <c r="M108" s="139">
        <f t="shared" ref="M108:M112" si="202">D$28</f>
        <v>1006</v>
      </c>
      <c r="N108" s="160">
        <f t="shared" ref="N108:N112" si="203">E$28</f>
        <v>788</v>
      </c>
      <c r="O108" s="87">
        <f t="shared" si="128"/>
        <v>110</v>
      </c>
      <c r="P108" s="87">
        <f t="shared" ref="P108:P112" si="204">F$28</f>
        <v>786</v>
      </c>
      <c r="Q108" s="87">
        <f t="shared" ref="Q108:Q112" si="205">G$28</f>
        <v>538</v>
      </c>
      <c r="S108" s="87">
        <f t="shared" si="150"/>
        <v>110</v>
      </c>
      <c r="T108" s="212">
        <f>(B$28-B$27)/5</f>
        <v>8.1999999999999993</v>
      </c>
      <c r="U108" s="212">
        <f>(C$28-C$27)/5</f>
        <v>6.4</v>
      </c>
      <c r="V108" s="212">
        <f t="shared" si="151"/>
        <v>110</v>
      </c>
      <c r="W108" s="212">
        <f t="shared" si="190"/>
        <v>6.6</v>
      </c>
      <c r="X108" s="212">
        <f>(F$28-F$27)/5</f>
        <v>5.2</v>
      </c>
      <c r="Y108" s="212">
        <f t="shared" si="130"/>
        <v>110</v>
      </c>
      <c r="Z108" s="212">
        <f t="shared" si="191"/>
        <v>5.2</v>
      </c>
      <c r="AA108" s="212">
        <f t="shared" si="192"/>
        <v>3.2</v>
      </c>
    </row>
    <row r="109" spans="9:27" x14ac:dyDescent="0.25">
      <c r="I109" s="168">
        <f t="shared" si="125"/>
        <v>111</v>
      </c>
      <c r="J109" s="103">
        <f t="shared" ref="J109:J112" si="206">B$28</f>
        <v>1240</v>
      </c>
      <c r="K109" s="169">
        <f t="shared" si="201"/>
        <v>1075</v>
      </c>
      <c r="L109" s="103">
        <f t="shared" si="127"/>
        <v>111</v>
      </c>
      <c r="M109" s="103">
        <f t="shared" si="202"/>
        <v>1006</v>
      </c>
      <c r="N109" s="161">
        <f t="shared" si="203"/>
        <v>788</v>
      </c>
      <c r="O109" s="30">
        <f t="shared" si="128"/>
        <v>111</v>
      </c>
      <c r="P109" s="30">
        <f t="shared" si="204"/>
        <v>786</v>
      </c>
      <c r="Q109" s="30">
        <f t="shared" si="205"/>
        <v>538</v>
      </c>
      <c r="S109" s="30">
        <f t="shared" si="150"/>
        <v>111</v>
      </c>
      <c r="T109" s="213">
        <f t="shared" ref="T109:T112" si="207">(B$28-B$27)/5</f>
        <v>8.1999999999999993</v>
      </c>
      <c r="U109" s="213">
        <f t="shared" ref="U109:X112" si="208">(C$28-C$27)/5</f>
        <v>6.4</v>
      </c>
      <c r="V109" s="213">
        <f t="shared" si="151"/>
        <v>111</v>
      </c>
      <c r="W109" s="213">
        <f t="shared" si="190"/>
        <v>6.6</v>
      </c>
      <c r="X109" s="213">
        <f t="shared" si="208"/>
        <v>5.2</v>
      </c>
      <c r="Y109" s="213">
        <f t="shared" si="130"/>
        <v>111</v>
      </c>
      <c r="Z109" s="213">
        <f t="shared" si="191"/>
        <v>5.2</v>
      </c>
      <c r="AA109" s="213">
        <f t="shared" si="192"/>
        <v>3.2</v>
      </c>
    </row>
    <row r="110" spans="9:27" x14ac:dyDescent="0.25">
      <c r="I110" s="168">
        <f t="shared" si="125"/>
        <v>112</v>
      </c>
      <c r="J110" s="103">
        <f t="shared" si="206"/>
        <v>1240</v>
      </c>
      <c r="K110" s="169">
        <f t="shared" si="201"/>
        <v>1075</v>
      </c>
      <c r="L110" s="103">
        <f t="shared" si="127"/>
        <v>112</v>
      </c>
      <c r="M110" s="103">
        <f t="shared" si="202"/>
        <v>1006</v>
      </c>
      <c r="N110" s="161">
        <f t="shared" si="203"/>
        <v>788</v>
      </c>
      <c r="O110" s="30">
        <f t="shared" si="128"/>
        <v>112</v>
      </c>
      <c r="P110" s="30">
        <f t="shared" si="204"/>
        <v>786</v>
      </c>
      <c r="Q110" s="30">
        <f t="shared" si="205"/>
        <v>538</v>
      </c>
      <c r="S110" s="30">
        <f t="shared" si="150"/>
        <v>112</v>
      </c>
      <c r="T110" s="213">
        <f t="shared" si="207"/>
        <v>8.1999999999999993</v>
      </c>
      <c r="U110" s="213">
        <f t="shared" si="208"/>
        <v>6.4</v>
      </c>
      <c r="V110" s="213">
        <f t="shared" si="151"/>
        <v>112</v>
      </c>
      <c r="W110" s="213">
        <f t="shared" si="190"/>
        <v>6.6</v>
      </c>
      <c r="X110" s="213">
        <f t="shared" si="208"/>
        <v>5.2</v>
      </c>
      <c r="Y110" s="213">
        <f t="shared" si="130"/>
        <v>112</v>
      </c>
      <c r="Z110" s="213">
        <f t="shared" si="191"/>
        <v>5.2</v>
      </c>
      <c r="AA110" s="213">
        <f t="shared" si="192"/>
        <v>3.2</v>
      </c>
    </row>
    <row r="111" spans="9:27" x14ac:dyDescent="0.25">
      <c r="I111" s="168">
        <f t="shared" si="125"/>
        <v>113</v>
      </c>
      <c r="J111" s="103">
        <f t="shared" si="206"/>
        <v>1240</v>
      </c>
      <c r="K111" s="169">
        <f t="shared" si="201"/>
        <v>1075</v>
      </c>
      <c r="L111" s="103">
        <f t="shared" si="127"/>
        <v>113</v>
      </c>
      <c r="M111" s="103">
        <f t="shared" si="202"/>
        <v>1006</v>
      </c>
      <c r="N111" s="161">
        <f t="shared" si="203"/>
        <v>788</v>
      </c>
      <c r="O111" s="30">
        <f t="shared" si="128"/>
        <v>113</v>
      </c>
      <c r="P111" s="30">
        <f t="shared" si="204"/>
        <v>786</v>
      </c>
      <c r="Q111" s="30">
        <f t="shared" si="205"/>
        <v>538</v>
      </c>
      <c r="S111" s="30">
        <f t="shared" si="150"/>
        <v>113</v>
      </c>
      <c r="T111" s="213">
        <f t="shared" si="207"/>
        <v>8.1999999999999993</v>
      </c>
      <c r="U111" s="213">
        <f t="shared" si="208"/>
        <v>6.4</v>
      </c>
      <c r="V111" s="213">
        <f t="shared" si="151"/>
        <v>113</v>
      </c>
      <c r="W111" s="213">
        <f t="shared" si="190"/>
        <v>6.6</v>
      </c>
      <c r="X111" s="213">
        <f t="shared" si="208"/>
        <v>5.2</v>
      </c>
      <c r="Y111" s="213">
        <f t="shared" si="130"/>
        <v>113</v>
      </c>
      <c r="Z111" s="213">
        <f t="shared" si="191"/>
        <v>5.2</v>
      </c>
      <c r="AA111" s="213">
        <f t="shared" si="192"/>
        <v>3.2</v>
      </c>
    </row>
    <row r="112" spans="9:27" x14ac:dyDescent="0.25">
      <c r="I112" s="168">
        <f t="shared" si="125"/>
        <v>114</v>
      </c>
      <c r="J112" s="103">
        <f t="shared" si="206"/>
        <v>1240</v>
      </c>
      <c r="K112" s="169">
        <f t="shared" si="201"/>
        <v>1075</v>
      </c>
      <c r="L112" s="103">
        <f t="shared" si="127"/>
        <v>114</v>
      </c>
      <c r="M112" s="103">
        <f t="shared" si="202"/>
        <v>1006</v>
      </c>
      <c r="N112" s="161">
        <f t="shared" si="203"/>
        <v>788</v>
      </c>
      <c r="O112" s="30">
        <f t="shared" si="128"/>
        <v>114</v>
      </c>
      <c r="P112" s="30">
        <f t="shared" si="204"/>
        <v>786</v>
      </c>
      <c r="Q112" s="30">
        <f t="shared" si="205"/>
        <v>538</v>
      </c>
      <c r="S112" s="30">
        <f t="shared" si="150"/>
        <v>114</v>
      </c>
      <c r="T112" s="213">
        <f t="shared" si="207"/>
        <v>8.1999999999999993</v>
      </c>
      <c r="U112" s="213">
        <f t="shared" si="208"/>
        <v>6.4</v>
      </c>
      <c r="V112" s="213">
        <f t="shared" si="151"/>
        <v>114</v>
      </c>
      <c r="W112" s="213">
        <f t="shared" si="190"/>
        <v>6.6</v>
      </c>
      <c r="X112" s="213">
        <f t="shared" si="208"/>
        <v>5.2</v>
      </c>
      <c r="Y112" s="213">
        <f t="shared" si="130"/>
        <v>114</v>
      </c>
      <c r="Z112" s="213">
        <f t="shared" si="191"/>
        <v>5.2</v>
      </c>
      <c r="AA112" s="213">
        <f t="shared" si="192"/>
        <v>3.2</v>
      </c>
    </row>
    <row r="113" spans="9:27" x14ac:dyDescent="0.25">
      <c r="I113" s="170">
        <f t="shared" si="125"/>
        <v>115</v>
      </c>
      <c r="J113" s="139">
        <f>B$29</f>
        <v>1279</v>
      </c>
      <c r="K113" s="171">
        <f t="shared" ref="K113" si="209">C$29</f>
        <v>1106</v>
      </c>
      <c r="L113" s="139">
        <f t="shared" si="127"/>
        <v>115</v>
      </c>
      <c r="M113" s="139">
        <f>D$29</f>
        <v>1038</v>
      </c>
      <c r="N113" s="160">
        <f>E$29</f>
        <v>810</v>
      </c>
      <c r="O113" s="87">
        <f t="shared" si="128"/>
        <v>115</v>
      </c>
      <c r="P113" s="87">
        <f>F$29</f>
        <v>811</v>
      </c>
      <c r="Q113" s="87">
        <f>G$29</f>
        <v>553</v>
      </c>
      <c r="S113" s="87">
        <f t="shared" si="150"/>
        <v>115</v>
      </c>
      <c r="T113" s="212">
        <f>(B$29-B$28)/5</f>
        <v>7.8</v>
      </c>
      <c r="U113" s="212">
        <f t="shared" ref="U113:X117" si="210">(C$29-C$28)/5</f>
        <v>6.2</v>
      </c>
      <c r="V113" s="212">
        <f t="shared" si="151"/>
        <v>115</v>
      </c>
      <c r="W113" s="212">
        <f>(D$29-D$28)/5</f>
        <v>6.4</v>
      </c>
      <c r="X113" s="212">
        <f t="shared" si="210"/>
        <v>5</v>
      </c>
      <c r="Y113" s="212">
        <f t="shared" si="130"/>
        <v>115</v>
      </c>
      <c r="Z113" s="212">
        <f t="shared" ref="Z113:AA117" si="211">(F$29-F$28)/5</f>
        <v>5</v>
      </c>
      <c r="AA113" s="212">
        <f t="shared" si="211"/>
        <v>3</v>
      </c>
    </row>
    <row r="114" spans="9:27" x14ac:dyDescent="0.25">
      <c r="I114" s="168">
        <f t="shared" si="125"/>
        <v>116</v>
      </c>
      <c r="J114" s="103">
        <f t="shared" ref="J114:J117" si="212">B$29</f>
        <v>1279</v>
      </c>
      <c r="K114" s="169">
        <f t="shared" ref="K114:K117" si="213">C$29</f>
        <v>1106</v>
      </c>
      <c r="L114" s="103">
        <f t="shared" si="127"/>
        <v>116</v>
      </c>
      <c r="M114" s="103">
        <f t="shared" ref="M114:M117" si="214">D$29</f>
        <v>1038</v>
      </c>
      <c r="N114" s="161">
        <f t="shared" ref="N114:N117" si="215">E$29</f>
        <v>810</v>
      </c>
      <c r="O114" s="30">
        <f t="shared" si="128"/>
        <v>116</v>
      </c>
      <c r="P114" s="30">
        <f t="shared" ref="P114:P117" si="216">F$29</f>
        <v>811</v>
      </c>
      <c r="Q114" s="30">
        <f t="shared" ref="Q114:Q117" si="217">G$29</f>
        <v>553</v>
      </c>
      <c r="S114" s="30">
        <f t="shared" si="150"/>
        <v>116</v>
      </c>
      <c r="T114" s="213">
        <f t="shared" ref="T114:T117" si="218">(B$29-B$28)/5</f>
        <v>7.8</v>
      </c>
      <c r="U114" s="213">
        <f t="shared" si="210"/>
        <v>6.2</v>
      </c>
      <c r="V114" s="213">
        <f t="shared" si="151"/>
        <v>116</v>
      </c>
      <c r="W114" s="213">
        <f>(D$29-D$28)/5</f>
        <v>6.4</v>
      </c>
      <c r="X114" s="213">
        <f t="shared" si="210"/>
        <v>5</v>
      </c>
      <c r="Y114" s="213">
        <f t="shared" si="130"/>
        <v>116</v>
      </c>
      <c r="Z114" s="213">
        <f t="shared" si="211"/>
        <v>5</v>
      </c>
      <c r="AA114" s="213">
        <f t="shared" si="211"/>
        <v>3</v>
      </c>
    </row>
    <row r="115" spans="9:27" x14ac:dyDescent="0.25">
      <c r="I115" s="168">
        <f t="shared" si="125"/>
        <v>117</v>
      </c>
      <c r="J115" s="103">
        <f t="shared" si="212"/>
        <v>1279</v>
      </c>
      <c r="K115" s="169">
        <f t="shared" si="213"/>
        <v>1106</v>
      </c>
      <c r="L115" s="103">
        <f t="shared" si="127"/>
        <v>117</v>
      </c>
      <c r="M115" s="103">
        <f t="shared" si="214"/>
        <v>1038</v>
      </c>
      <c r="N115" s="161">
        <f t="shared" si="215"/>
        <v>810</v>
      </c>
      <c r="O115" s="30">
        <f t="shared" si="128"/>
        <v>117</v>
      </c>
      <c r="P115" s="30">
        <f t="shared" si="216"/>
        <v>811</v>
      </c>
      <c r="Q115" s="30">
        <f t="shared" si="217"/>
        <v>553</v>
      </c>
      <c r="S115" s="30">
        <f t="shared" si="150"/>
        <v>117</v>
      </c>
      <c r="T115" s="213">
        <f t="shared" si="218"/>
        <v>7.8</v>
      </c>
      <c r="U115" s="213">
        <f t="shared" si="210"/>
        <v>6.2</v>
      </c>
      <c r="V115" s="213">
        <f t="shared" si="151"/>
        <v>117</v>
      </c>
      <c r="W115" s="213">
        <f>(D$29-D$28)/5</f>
        <v>6.4</v>
      </c>
      <c r="X115" s="213">
        <f t="shared" si="210"/>
        <v>5</v>
      </c>
      <c r="Y115" s="213">
        <f t="shared" si="130"/>
        <v>117</v>
      </c>
      <c r="Z115" s="213">
        <f t="shared" si="211"/>
        <v>5</v>
      </c>
      <c r="AA115" s="213">
        <f t="shared" si="211"/>
        <v>3</v>
      </c>
    </row>
    <row r="116" spans="9:27" x14ac:dyDescent="0.25">
      <c r="I116" s="168">
        <f t="shared" si="125"/>
        <v>118</v>
      </c>
      <c r="J116" s="103">
        <f t="shared" si="212"/>
        <v>1279</v>
      </c>
      <c r="K116" s="169">
        <f t="shared" si="213"/>
        <v>1106</v>
      </c>
      <c r="L116" s="103">
        <f t="shared" si="127"/>
        <v>118</v>
      </c>
      <c r="M116" s="103">
        <f t="shared" si="214"/>
        <v>1038</v>
      </c>
      <c r="N116" s="161">
        <f t="shared" si="215"/>
        <v>810</v>
      </c>
      <c r="O116" s="30">
        <f t="shared" si="128"/>
        <v>118</v>
      </c>
      <c r="P116" s="30">
        <f t="shared" si="216"/>
        <v>811</v>
      </c>
      <c r="Q116" s="30">
        <f t="shared" si="217"/>
        <v>553</v>
      </c>
      <c r="S116" s="30">
        <f t="shared" si="150"/>
        <v>118</v>
      </c>
      <c r="T116" s="213">
        <f t="shared" si="218"/>
        <v>7.8</v>
      </c>
      <c r="U116" s="213">
        <f t="shared" si="210"/>
        <v>6.2</v>
      </c>
      <c r="V116" s="213">
        <f t="shared" si="151"/>
        <v>118</v>
      </c>
      <c r="W116" s="213">
        <f>(D$29-D$28)/5</f>
        <v>6.4</v>
      </c>
      <c r="X116" s="213">
        <f t="shared" si="210"/>
        <v>5</v>
      </c>
      <c r="Y116" s="213">
        <f t="shared" si="130"/>
        <v>118</v>
      </c>
      <c r="Z116" s="213">
        <f t="shared" si="211"/>
        <v>5</v>
      </c>
      <c r="AA116" s="213">
        <f t="shared" si="211"/>
        <v>3</v>
      </c>
    </row>
    <row r="117" spans="9:27" x14ac:dyDescent="0.25">
      <c r="I117" s="168">
        <f t="shared" si="125"/>
        <v>119</v>
      </c>
      <c r="J117" s="103">
        <f t="shared" si="212"/>
        <v>1279</v>
      </c>
      <c r="K117" s="169">
        <f t="shared" si="213"/>
        <v>1106</v>
      </c>
      <c r="L117" s="103">
        <f t="shared" si="127"/>
        <v>119</v>
      </c>
      <c r="M117" s="103">
        <f t="shared" si="214"/>
        <v>1038</v>
      </c>
      <c r="N117" s="161">
        <f t="shared" si="215"/>
        <v>810</v>
      </c>
      <c r="O117" s="30">
        <f t="shared" si="128"/>
        <v>119</v>
      </c>
      <c r="P117" s="30">
        <f t="shared" si="216"/>
        <v>811</v>
      </c>
      <c r="Q117" s="30">
        <f t="shared" si="217"/>
        <v>553</v>
      </c>
      <c r="S117" s="30">
        <f t="shared" si="150"/>
        <v>119</v>
      </c>
      <c r="T117" s="213">
        <f t="shared" si="218"/>
        <v>7.8</v>
      </c>
      <c r="U117" s="213">
        <f t="shared" si="210"/>
        <v>6.2</v>
      </c>
      <c r="V117" s="213">
        <f t="shared" si="151"/>
        <v>119</v>
      </c>
      <c r="W117" s="213">
        <f>(D$29-D$28)/5</f>
        <v>6.4</v>
      </c>
      <c r="X117" s="213">
        <f t="shared" si="210"/>
        <v>5</v>
      </c>
      <c r="Y117" s="213">
        <f t="shared" si="130"/>
        <v>119</v>
      </c>
      <c r="Z117" s="213">
        <f t="shared" si="211"/>
        <v>5</v>
      </c>
      <c r="AA117" s="213">
        <f t="shared" si="211"/>
        <v>3</v>
      </c>
    </row>
    <row r="118" spans="9:27" x14ac:dyDescent="0.25">
      <c r="I118" s="170">
        <f t="shared" si="125"/>
        <v>120</v>
      </c>
      <c r="J118" s="139">
        <f>B$30</f>
        <v>1317</v>
      </c>
      <c r="K118" s="171">
        <f t="shared" ref="K118:K122" si="219">C$30</f>
        <v>1134</v>
      </c>
      <c r="L118" s="139">
        <f t="shared" si="127"/>
        <v>120</v>
      </c>
      <c r="M118" s="139">
        <f t="shared" ref="M118:M122" si="220">D$30</f>
        <v>1069</v>
      </c>
      <c r="N118" s="160">
        <f t="shared" ref="N118:N122" si="221">E$30</f>
        <v>831</v>
      </c>
      <c r="O118" s="87">
        <f t="shared" si="128"/>
        <v>120</v>
      </c>
      <c r="P118" s="87">
        <f t="shared" ref="P118:P122" si="222">F$30</f>
        <v>835</v>
      </c>
      <c r="Q118" s="87">
        <f t="shared" ref="Q118:Q122" si="223">G$30</f>
        <v>568</v>
      </c>
      <c r="S118" s="87">
        <f t="shared" si="150"/>
        <v>120</v>
      </c>
      <c r="T118" s="212">
        <f>(B$30-B$29)/5</f>
        <v>7.6</v>
      </c>
      <c r="U118" s="212">
        <f t="shared" ref="U118:X118" si="224">(C$30-C$29)/5</f>
        <v>5.6</v>
      </c>
      <c r="V118" s="212">
        <f t="shared" si="151"/>
        <v>120</v>
      </c>
      <c r="W118" s="212">
        <f>(D$30-D$29)/5</f>
        <v>6.2</v>
      </c>
      <c r="X118" s="212">
        <f t="shared" si="224"/>
        <v>4.8</v>
      </c>
      <c r="Y118" s="212">
        <f t="shared" si="130"/>
        <v>120</v>
      </c>
      <c r="Z118" s="212">
        <f t="shared" ref="Z118:AA122" si="225">(F$30-F$29)/5</f>
        <v>4.8</v>
      </c>
      <c r="AA118" s="212">
        <f t="shared" si="225"/>
        <v>3</v>
      </c>
    </row>
    <row r="119" spans="9:27" x14ac:dyDescent="0.25">
      <c r="I119" s="168">
        <f t="shared" si="125"/>
        <v>121</v>
      </c>
      <c r="J119" s="103">
        <f t="shared" ref="J119:J122" si="226">B$30</f>
        <v>1317</v>
      </c>
      <c r="K119" s="169">
        <f t="shared" si="219"/>
        <v>1134</v>
      </c>
      <c r="L119" s="103">
        <f t="shared" si="127"/>
        <v>121</v>
      </c>
      <c r="M119" s="103">
        <f t="shared" si="220"/>
        <v>1069</v>
      </c>
      <c r="N119" s="161">
        <f t="shared" si="221"/>
        <v>831</v>
      </c>
      <c r="O119" s="30">
        <f t="shared" si="128"/>
        <v>121</v>
      </c>
      <c r="P119" s="30">
        <f t="shared" si="222"/>
        <v>835</v>
      </c>
      <c r="Q119" s="30">
        <f t="shared" si="223"/>
        <v>568</v>
      </c>
      <c r="S119" s="30">
        <f t="shared" si="150"/>
        <v>121</v>
      </c>
      <c r="T119" s="213">
        <f t="shared" ref="T119:T122" si="227">(B$30-B$29)/5</f>
        <v>7.6</v>
      </c>
      <c r="U119" s="213">
        <f t="shared" ref="U119:X122" si="228">(C$30-C$29)/5</f>
        <v>5.6</v>
      </c>
      <c r="V119" s="213">
        <f t="shared" si="151"/>
        <v>121</v>
      </c>
      <c r="W119" s="213">
        <f>(D$30-D$29)/5</f>
        <v>6.2</v>
      </c>
      <c r="X119" s="213">
        <f t="shared" si="228"/>
        <v>4.8</v>
      </c>
      <c r="Y119" s="213">
        <f t="shared" si="130"/>
        <v>121</v>
      </c>
      <c r="Z119" s="213">
        <f t="shared" si="225"/>
        <v>4.8</v>
      </c>
      <c r="AA119" s="213">
        <f t="shared" si="225"/>
        <v>3</v>
      </c>
    </row>
    <row r="120" spans="9:27" x14ac:dyDescent="0.25">
      <c r="I120" s="168">
        <f t="shared" si="125"/>
        <v>122</v>
      </c>
      <c r="J120" s="103">
        <f t="shared" si="226"/>
        <v>1317</v>
      </c>
      <c r="K120" s="169">
        <f t="shared" si="219"/>
        <v>1134</v>
      </c>
      <c r="L120" s="103">
        <f t="shared" si="127"/>
        <v>122</v>
      </c>
      <c r="M120" s="103">
        <f t="shared" si="220"/>
        <v>1069</v>
      </c>
      <c r="N120" s="161">
        <f t="shared" si="221"/>
        <v>831</v>
      </c>
      <c r="O120" s="30">
        <f t="shared" si="128"/>
        <v>122</v>
      </c>
      <c r="P120" s="30">
        <f t="shared" si="222"/>
        <v>835</v>
      </c>
      <c r="Q120" s="30">
        <f t="shared" si="223"/>
        <v>568</v>
      </c>
      <c r="S120" s="30">
        <f t="shared" si="150"/>
        <v>122</v>
      </c>
      <c r="T120" s="213">
        <f t="shared" si="227"/>
        <v>7.6</v>
      </c>
      <c r="U120" s="213">
        <f t="shared" si="228"/>
        <v>5.6</v>
      </c>
      <c r="V120" s="213">
        <f t="shared" si="151"/>
        <v>122</v>
      </c>
      <c r="W120" s="213">
        <f>(D$30-D$29)/5</f>
        <v>6.2</v>
      </c>
      <c r="X120" s="213">
        <f t="shared" si="228"/>
        <v>4.8</v>
      </c>
      <c r="Y120" s="213">
        <f t="shared" si="130"/>
        <v>122</v>
      </c>
      <c r="Z120" s="213">
        <f t="shared" si="225"/>
        <v>4.8</v>
      </c>
      <c r="AA120" s="213">
        <f t="shared" si="225"/>
        <v>3</v>
      </c>
    </row>
    <row r="121" spans="9:27" x14ac:dyDescent="0.25">
      <c r="I121" s="168">
        <f t="shared" si="125"/>
        <v>123</v>
      </c>
      <c r="J121" s="103">
        <f t="shared" si="226"/>
        <v>1317</v>
      </c>
      <c r="K121" s="169">
        <f t="shared" si="219"/>
        <v>1134</v>
      </c>
      <c r="L121" s="59">
        <f t="shared" si="127"/>
        <v>123</v>
      </c>
      <c r="M121" s="60">
        <f t="shared" si="220"/>
        <v>1069</v>
      </c>
      <c r="N121" s="176">
        <f t="shared" si="221"/>
        <v>831</v>
      </c>
      <c r="O121" s="59">
        <f t="shared" si="128"/>
        <v>123</v>
      </c>
      <c r="P121" s="60">
        <f t="shared" si="222"/>
        <v>835</v>
      </c>
      <c r="Q121" s="176">
        <f t="shared" si="223"/>
        <v>568</v>
      </c>
      <c r="S121" s="30">
        <f t="shared" si="150"/>
        <v>123</v>
      </c>
      <c r="T121" s="213">
        <f t="shared" si="227"/>
        <v>7.6</v>
      </c>
      <c r="U121" s="213">
        <f t="shared" si="228"/>
        <v>5.6</v>
      </c>
      <c r="V121" s="213">
        <f t="shared" si="151"/>
        <v>123</v>
      </c>
      <c r="W121" s="213">
        <f>(D$30-D$29)/5</f>
        <v>6.2</v>
      </c>
      <c r="X121" s="213">
        <f t="shared" si="228"/>
        <v>4.8</v>
      </c>
      <c r="Y121" s="213">
        <f t="shared" si="130"/>
        <v>123</v>
      </c>
      <c r="Z121" s="213">
        <f t="shared" si="225"/>
        <v>4.8</v>
      </c>
      <c r="AA121" s="213">
        <f t="shared" si="225"/>
        <v>3</v>
      </c>
    </row>
    <row r="122" spans="9:27" x14ac:dyDescent="0.25">
      <c r="I122" s="168">
        <f t="shared" si="125"/>
        <v>124</v>
      </c>
      <c r="J122" s="103">
        <f t="shared" si="226"/>
        <v>1317</v>
      </c>
      <c r="K122" s="169">
        <f t="shared" si="219"/>
        <v>1134</v>
      </c>
      <c r="L122" s="65">
        <f t="shared" si="127"/>
        <v>124</v>
      </c>
      <c r="M122" s="103">
        <f t="shared" si="220"/>
        <v>1069</v>
      </c>
      <c r="N122" s="169">
        <f t="shared" si="221"/>
        <v>831</v>
      </c>
      <c r="O122" s="65">
        <f t="shared" si="128"/>
        <v>124</v>
      </c>
      <c r="P122" s="103">
        <f t="shared" si="222"/>
        <v>835</v>
      </c>
      <c r="Q122" s="169">
        <f t="shared" si="223"/>
        <v>568</v>
      </c>
      <c r="S122" s="30">
        <f t="shared" si="150"/>
        <v>124</v>
      </c>
      <c r="T122" s="213">
        <f t="shared" si="227"/>
        <v>7.6</v>
      </c>
      <c r="U122" s="213">
        <f t="shared" si="228"/>
        <v>5.6</v>
      </c>
      <c r="V122" s="213">
        <f t="shared" si="151"/>
        <v>124</v>
      </c>
      <c r="W122" s="213">
        <f>(D$30-D$29)/5</f>
        <v>6.2</v>
      </c>
      <c r="X122" s="213">
        <f t="shared" si="228"/>
        <v>4.8</v>
      </c>
      <c r="Y122" s="213">
        <f t="shared" si="130"/>
        <v>124</v>
      </c>
      <c r="Z122" s="213">
        <f t="shared" si="225"/>
        <v>4.8</v>
      </c>
      <c r="AA122" s="213">
        <f t="shared" si="225"/>
        <v>3</v>
      </c>
    </row>
    <row r="123" spans="9:27" x14ac:dyDescent="0.25">
      <c r="I123" s="170">
        <f t="shared" si="125"/>
        <v>125</v>
      </c>
      <c r="J123" s="139">
        <f>B$31</f>
        <v>1353</v>
      </c>
      <c r="K123" s="171">
        <f t="shared" ref="K123:K127" si="229">C$31</f>
        <v>1161</v>
      </c>
      <c r="L123" s="170">
        <f t="shared" si="127"/>
        <v>125</v>
      </c>
      <c r="M123" s="139">
        <f t="shared" ref="M123:M127" si="230">D$31</f>
        <v>1099</v>
      </c>
      <c r="N123" s="171">
        <f t="shared" ref="N123:N127" si="231">E$31</f>
        <v>851</v>
      </c>
      <c r="O123" s="170">
        <f t="shared" si="128"/>
        <v>125</v>
      </c>
      <c r="P123" s="139">
        <f t="shared" ref="P123:P127" si="232">F$31</f>
        <v>859</v>
      </c>
      <c r="Q123" s="171">
        <f t="shared" ref="Q123:Q127" si="233">G$31</f>
        <v>581</v>
      </c>
      <c r="S123" s="87">
        <f t="shared" ref="S123:S148" si="234">S122+1</f>
        <v>125</v>
      </c>
      <c r="T123" s="212">
        <f>(B$31-B$30)/5</f>
        <v>7.2</v>
      </c>
      <c r="U123" s="212">
        <f t="shared" ref="U123:X127" si="235">(C$31-C$30)/5</f>
        <v>5.4</v>
      </c>
      <c r="V123" s="212">
        <f t="shared" ref="V123:V148" si="236">V122+1</f>
        <v>125</v>
      </c>
      <c r="W123" s="212">
        <f>(D$31-D$30)/5</f>
        <v>6</v>
      </c>
      <c r="X123" s="212">
        <f t="shared" si="235"/>
        <v>4.8</v>
      </c>
      <c r="Y123" s="212">
        <f t="shared" si="130"/>
        <v>125</v>
      </c>
      <c r="Z123" s="212">
        <f t="shared" ref="Z123:AA127" si="237">(F$31-F$30)/5</f>
        <v>4.8</v>
      </c>
      <c r="AA123" s="212">
        <f t="shared" si="237"/>
        <v>2.6</v>
      </c>
    </row>
    <row r="124" spans="9:27" x14ac:dyDescent="0.25">
      <c r="I124" s="168">
        <f t="shared" si="125"/>
        <v>126</v>
      </c>
      <c r="J124" s="103">
        <f t="shared" ref="J124:J127" si="238">B$31</f>
        <v>1353</v>
      </c>
      <c r="K124" s="169">
        <f t="shared" si="229"/>
        <v>1161</v>
      </c>
      <c r="L124" s="65">
        <f t="shared" si="127"/>
        <v>126</v>
      </c>
      <c r="M124" s="103">
        <f t="shared" si="230"/>
        <v>1099</v>
      </c>
      <c r="N124" s="169">
        <f t="shared" si="231"/>
        <v>851</v>
      </c>
      <c r="O124" s="65">
        <f t="shared" si="128"/>
        <v>126</v>
      </c>
      <c r="P124" s="103">
        <f t="shared" si="232"/>
        <v>859</v>
      </c>
      <c r="Q124" s="169">
        <f t="shared" si="233"/>
        <v>581</v>
      </c>
      <c r="S124" s="30">
        <f t="shared" si="234"/>
        <v>126</v>
      </c>
      <c r="T124" s="213">
        <f t="shared" ref="T124:T127" si="239">(B$31-B$30)/5</f>
        <v>7.2</v>
      </c>
      <c r="U124" s="213">
        <f t="shared" si="235"/>
        <v>5.4</v>
      </c>
      <c r="V124" s="213">
        <f t="shared" si="236"/>
        <v>126</v>
      </c>
      <c r="W124" s="213">
        <f>(D$31-D$30)/5</f>
        <v>6</v>
      </c>
      <c r="X124" s="213">
        <f t="shared" si="235"/>
        <v>4.8</v>
      </c>
      <c r="Y124" s="213">
        <f t="shared" si="130"/>
        <v>126</v>
      </c>
      <c r="Z124" s="213">
        <f t="shared" si="237"/>
        <v>4.8</v>
      </c>
      <c r="AA124" s="213">
        <f t="shared" si="237"/>
        <v>2.6</v>
      </c>
    </row>
    <row r="125" spans="9:27" x14ac:dyDescent="0.25">
      <c r="I125" s="168">
        <f t="shared" si="125"/>
        <v>127</v>
      </c>
      <c r="J125" s="103">
        <f t="shared" si="238"/>
        <v>1353</v>
      </c>
      <c r="K125" s="169">
        <f t="shared" si="229"/>
        <v>1161</v>
      </c>
      <c r="L125" s="65">
        <f t="shared" si="127"/>
        <v>127</v>
      </c>
      <c r="M125" s="103">
        <f t="shared" si="230"/>
        <v>1099</v>
      </c>
      <c r="N125" s="169">
        <f t="shared" si="231"/>
        <v>851</v>
      </c>
      <c r="O125" s="65">
        <f t="shared" si="128"/>
        <v>127</v>
      </c>
      <c r="P125" s="103">
        <f t="shared" si="232"/>
        <v>859</v>
      </c>
      <c r="Q125" s="169">
        <f t="shared" si="233"/>
        <v>581</v>
      </c>
      <c r="S125" s="30">
        <f t="shared" si="234"/>
        <v>127</v>
      </c>
      <c r="T125" s="213">
        <f t="shared" si="239"/>
        <v>7.2</v>
      </c>
      <c r="U125" s="213">
        <f t="shared" si="235"/>
        <v>5.4</v>
      </c>
      <c r="V125" s="213">
        <f t="shared" si="236"/>
        <v>127</v>
      </c>
      <c r="W125" s="213">
        <f>(D$31-D$30)/5</f>
        <v>6</v>
      </c>
      <c r="X125" s="213">
        <f t="shared" si="235"/>
        <v>4.8</v>
      </c>
      <c r="Y125" s="213">
        <f t="shared" si="130"/>
        <v>127</v>
      </c>
      <c r="Z125" s="213">
        <f t="shared" si="237"/>
        <v>4.8</v>
      </c>
      <c r="AA125" s="213">
        <f t="shared" si="237"/>
        <v>2.6</v>
      </c>
    </row>
    <row r="126" spans="9:27" x14ac:dyDescent="0.25">
      <c r="I126" s="168">
        <f t="shared" si="125"/>
        <v>128</v>
      </c>
      <c r="J126" s="103">
        <f t="shared" si="238"/>
        <v>1353</v>
      </c>
      <c r="K126" s="169">
        <f t="shared" si="229"/>
        <v>1161</v>
      </c>
      <c r="L126" s="65">
        <f t="shared" si="127"/>
        <v>128</v>
      </c>
      <c r="M126" s="103">
        <f t="shared" si="230"/>
        <v>1099</v>
      </c>
      <c r="N126" s="169">
        <f t="shared" si="231"/>
        <v>851</v>
      </c>
      <c r="O126" s="65">
        <f t="shared" si="128"/>
        <v>128</v>
      </c>
      <c r="P126" s="103">
        <f t="shared" si="232"/>
        <v>859</v>
      </c>
      <c r="Q126" s="169">
        <f t="shared" si="233"/>
        <v>581</v>
      </c>
      <c r="S126" s="30">
        <f t="shared" si="234"/>
        <v>128</v>
      </c>
      <c r="T126" s="213">
        <f t="shared" si="239"/>
        <v>7.2</v>
      </c>
      <c r="U126" s="213">
        <f t="shared" si="235"/>
        <v>5.4</v>
      </c>
      <c r="V126" s="213">
        <f t="shared" si="236"/>
        <v>128</v>
      </c>
      <c r="W126" s="213">
        <f>(D$31-D$30)/5</f>
        <v>6</v>
      </c>
      <c r="X126" s="213">
        <f t="shared" si="235"/>
        <v>4.8</v>
      </c>
      <c r="Y126" s="213">
        <f t="shared" si="130"/>
        <v>128</v>
      </c>
      <c r="Z126" s="213">
        <f t="shared" si="237"/>
        <v>4.8</v>
      </c>
      <c r="AA126" s="213">
        <f t="shared" si="237"/>
        <v>2.6</v>
      </c>
    </row>
    <row r="127" spans="9:27" x14ac:dyDescent="0.25">
      <c r="I127" s="168">
        <f t="shared" si="125"/>
        <v>129</v>
      </c>
      <c r="J127" s="103">
        <f t="shared" si="238"/>
        <v>1353</v>
      </c>
      <c r="K127" s="169">
        <f t="shared" si="229"/>
        <v>1161</v>
      </c>
      <c r="L127" s="65">
        <f t="shared" si="127"/>
        <v>129</v>
      </c>
      <c r="M127" s="103">
        <f t="shared" si="230"/>
        <v>1099</v>
      </c>
      <c r="N127" s="169">
        <f t="shared" si="231"/>
        <v>851</v>
      </c>
      <c r="O127" s="65">
        <f t="shared" si="128"/>
        <v>129</v>
      </c>
      <c r="P127" s="103">
        <f t="shared" si="232"/>
        <v>859</v>
      </c>
      <c r="Q127" s="169">
        <f t="shared" si="233"/>
        <v>581</v>
      </c>
      <c r="S127" s="30">
        <f t="shared" si="234"/>
        <v>129</v>
      </c>
      <c r="T127" s="213">
        <f t="shared" si="239"/>
        <v>7.2</v>
      </c>
      <c r="U127" s="213">
        <f t="shared" si="235"/>
        <v>5.4</v>
      </c>
      <c r="V127" s="213">
        <f t="shared" si="236"/>
        <v>129</v>
      </c>
      <c r="W127" s="213">
        <f>(D$31-D$30)/5</f>
        <v>6</v>
      </c>
      <c r="X127" s="213">
        <f t="shared" si="235"/>
        <v>4.8</v>
      </c>
      <c r="Y127" s="213">
        <f t="shared" si="130"/>
        <v>129</v>
      </c>
      <c r="Z127" s="213">
        <f t="shared" si="237"/>
        <v>4.8</v>
      </c>
      <c r="AA127" s="213">
        <f t="shared" si="237"/>
        <v>2.6</v>
      </c>
    </row>
    <row r="128" spans="9:27" x14ac:dyDescent="0.25">
      <c r="I128" s="170">
        <f t="shared" si="125"/>
        <v>130</v>
      </c>
      <c r="J128" s="139">
        <f>B$32</f>
        <v>1389</v>
      </c>
      <c r="K128" s="171">
        <f t="shared" ref="K128:K132" si="240">C$32</f>
        <v>1186</v>
      </c>
      <c r="L128" s="170">
        <f t="shared" si="127"/>
        <v>130</v>
      </c>
      <c r="M128" s="139">
        <f t="shared" ref="M128:M132" si="241">D$32</f>
        <v>1127</v>
      </c>
      <c r="N128" s="171">
        <f t="shared" ref="N128:N132" si="242">E$32</f>
        <v>869</v>
      </c>
      <c r="O128" s="170">
        <f t="shared" si="128"/>
        <v>130</v>
      </c>
      <c r="P128" s="139">
        <f t="shared" ref="P128:P132" si="243">F$32</f>
        <v>881</v>
      </c>
      <c r="Q128" s="171">
        <f t="shared" ref="Q128:Q132" si="244">G$32</f>
        <v>594</v>
      </c>
      <c r="S128" s="87">
        <f t="shared" si="234"/>
        <v>130</v>
      </c>
      <c r="T128" s="212">
        <f>(B$32-B$31)/5</f>
        <v>7.2</v>
      </c>
      <c r="U128" s="212">
        <f t="shared" ref="U128" si="245">(C$32-C$31)/5</f>
        <v>5</v>
      </c>
      <c r="V128" s="212">
        <f t="shared" si="236"/>
        <v>130</v>
      </c>
      <c r="W128" s="212">
        <f t="shared" ref="W128:X132" si="246">(D$32-D$31)/5</f>
        <v>5.6</v>
      </c>
      <c r="X128" s="212">
        <f t="shared" si="246"/>
        <v>3.6</v>
      </c>
      <c r="Y128" s="212">
        <f t="shared" si="130"/>
        <v>130</v>
      </c>
      <c r="Z128" s="212">
        <f t="shared" ref="Z128:AA132" si="247">(F$32-F$31)/5</f>
        <v>4.4000000000000004</v>
      </c>
      <c r="AA128" s="212">
        <f t="shared" si="247"/>
        <v>2.6</v>
      </c>
    </row>
    <row r="129" spans="9:27" x14ac:dyDescent="0.25">
      <c r="I129" s="168">
        <f t="shared" si="125"/>
        <v>131</v>
      </c>
      <c r="J129" s="103">
        <f t="shared" ref="J129:J132" si="248">B$32</f>
        <v>1389</v>
      </c>
      <c r="K129" s="169">
        <f t="shared" si="240"/>
        <v>1186</v>
      </c>
      <c r="L129" s="65">
        <f t="shared" si="127"/>
        <v>131</v>
      </c>
      <c r="M129" s="103">
        <f t="shared" si="241"/>
        <v>1127</v>
      </c>
      <c r="N129" s="169">
        <f t="shared" si="242"/>
        <v>869</v>
      </c>
      <c r="O129" s="65">
        <f t="shared" si="128"/>
        <v>131</v>
      </c>
      <c r="P129" s="103">
        <f t="shared" si="243"/>
        <v>881</v>
      </c>
      <c r="Q129" s="169">
        <f t="shared" si="244"/>
        <v>594</v>
      </c>
      <c r="S129" s="30">
        <f t="shared" si="234"/>
        <v>131</v>
      </c>
      <c r="T129" s="213">
        <f t="shared" ref="T129:T132" si="249">(B$32-B$31)/5</f>
        <v>7.2</v>
      </c>
      <c r="U129" s="213">
        <f t="shared" ref="U129:U132" si="250">(C$32-C$31)/5</f>
        <v>5</v>
      </c>
      <c r="V129" s="213">
        <f t="shared" si="236"/>
        <v>131</v>
      </c>
      <c r="W129" s="213">
        <f t="shared" si="246"/>
        <v>5.6</v>
      </c>
      <c r="X129" s="213">
        <f t="shared" si="246"/>
        <v>3.6</v>
      </c>
      <c r="Y129" s="213">
        <f t="shared" si="130"/>
        <v>131</v>
      </c>
      <c r="Z129" s="213">
        <f t="shared" si="247"/>
        <v>4.4000000000000004</v>
      </c>
      <c r="AA129" s="213">
        <f t="shared" si="247"/>
        <v>2.6</v>
      </c>
    </row>
    <row r="130" spans="9:27" x14ac:dyDescent="0.25">
      <c r="I130" s="168">
        <f t="shared" si="125"/>
        <v>132</v>
      </c>
      <c r="J130" s="103">
        <f t="shared" si="248"/>
        <v>1389</v>
      </c>
      <c r="K130" s="169">
        <f t="shared" si="240"/>
        <v>1186</v>
      </c>
      <c r="L130" s="65">
        <f t="shared" si="127"/>
        <v>132</v>
      </c>
      <c r="M130" s="103">
        <f t="shared" si="241"/>
        <v>1127</v>
      </c>
      <c r="N130" s="169">
        <f t="shared" si="242"/>
        <v>869</v>
      </c>
      <c r="O130" s="65">
        <f t="shared" si="128"/>
        <v>132</v>
      </c>
      <c r="P130" s="103">
        <f t="shared" si="243"/>
        <v>881</v>
      </c>
      <c r="Q130" s="169">
        <f t="shared" si="244"/>
        <v>594</v>
      </c>
      <c r="S130" s="30">
        <f t="shared" si="234"/>
        <v>132</v>
      </c>
      <c r="T130" s="213">
        <f t="shared" si="249"/>
        <v>7.2</v>
      </c>
      <c r="U130" s="213">
        <f t="shared" si="250"/>
        <v>5</v>
      </c>
      <c r="V130" s="213">
        <f t="shared" si="236"/>
        <v>132</v>
      </c>
      <c r="W130" s="213">
        <f t="shared" si="246"/>
        <v>5.6</v>
      </c>
      <c r="X130" s="213">
        <f t="shared" si="246"/>
        <v>3.6</v>
      </c>
      <c r="Y130" s="213">
        <f t="shared" si="130"/>
        <v>132</v>
      </c>
      <c r="Z130" s="213">
        <f t="shared" si="247"/>
        <v>4.4000000000000004</v>
      </c>
      <c r="AA130" s="213">
        <f t="shared" si="247"/>
        <v>2.6</v>
      </c>
    </row>
    <row r="131" spans="9:27" x14ac:dyDescent="0.25">
      <c r="I131" s="168">
        <f t="shared" si="125"/>
        <v>133</v>
      </c>
      <c r="J131" s="103">
        <f t="shared" si="248"/>
        <v>1389</v>
      </c>
      <c r="K131" s="169">
        <f t="shared" si="240"/>
        <v>1186</v>
      </c>
      <c r="L131" s="65">
        <f t="shared" si="127"/>
        <v>133</v>
      </c>
      <c r="M131" s="103">
        <f t="shared" si="241"/>
        <v>1127</v>
      </c>
      <c r="N131" s="169">
        <f t="shared" si="242"/>
        <v>869</v>
      </c>
      <c r="O131" s="65">
        <f t="shared" si="128"/>
        <v>133</v>
      </c>
      <c r="P131" s="103">
        <f t="shared" si="243"/>
        <v>881</v>
      </c>
      <c r="Q131" s="169">
        <f t="shared" si="244"/>
        <v>594</v>
      </c>
      <c r="S131" s="30">
        <f t="shared" si="234"/>
        <v>133</v>
      </c>
      <c r="T131" s="213">
        <f t="shared" si="249"/>
        <v>7.2</v>
      </c>
      <c r="U131" s="213">
        <f t="shared" si="250"/>
        <v>5</v>
      </c>
      <c r="V131" s="213">
        <f t="shared" si="236"/>
        <v>133</v>
      </c>
      <c r="W131" s="213">
        <f t="shared" si="246"/>
        <v>5.6</v>
      </c>
      <c r="X131" s="213">
        <f t="shared" si="246"/>
        <v>3.6</v>
      </c>
      <c r="Y131" s="213">
        <f t="shared" si="130"/>
        <v>133</v>
      </c>
      <c r="Z131" s="213">
        <f t="shared" si="247"/>
        <v>4.4000000000000004</v>
      </c>
      <c r="AA131" s="213">
        <f t="shared" si="247"/>
        <v>2.6</v>
      </c>
    </row>
    <row r="132" spans="9:27" x14ac:dyDescent="0.25">
      <c r="I132" s="168">
        <f t="shared" si="125"/>
        <v>134</v>
      </c>
      <c r="J132" s="103">
        <f t="shared" si="248"/>
        <v>1389</v>
      </c>
      <c r="K132" s="169">
        <f t="shared" si="240"/>
        <v>1186</v>
      </c>
      <c r="L132" s="65">
        <f t="shared" si="127"/>
        <v>134</v>
      </c>
      <c r="M132" s="103">
        <f t="shared" si="241"/>
        <v>1127</v>
      </c>
      <c r="N132" s="169">
        <f t="shared" si="242"/>
        <v>869</v>
      </c>
      <c r="O132" s="65">
        <f t="shared" si="128"/>
        <v>134</v>
      </c>
      <c r="P132" s="103">
        <f t="shared" si="243"/>
        <v>881</v>
      </c>
      <c r="Q132" s="169">
        <f t="shared" si="244"/>
        <v>594</v>
      </c>
      <c r="S132" s="30">
        <f t="shared" si="234"/>
        <v>134</v>
      </c>
      <c r="T132" s="213">
        <f t="shared" si="249"/>
        <v>7.2</v>
      </c>
      <c r="U132" s="213">
        <f t="shared" si="250"/>
        <v>5</v>
      </c>
      <c r="V132" s="213">
        <f t="shared" si="236"/>
        <v>134</v>
      </c>
      <c r="W132" s="213">
        <f t="shared" si="246"/>
        <v>5.6</v>
      </c>
      <c r="X132" s="213">
        <f t="shared" si="246"/>
        <v>3.6</v>
      </c>
      <c r="Y132" s="213">
        <f t="shared" si="130"/>
        <v>134</v>
      </c>
      <c r="Z132" s="213">
        <f t="shared" si="247"/>
        <v>4.4000000000000004</v>
      </c>
      <c r="AA132" s="213">
        <f t="shared" si="247"/>
        <v>2.6</v>
      </c>
    </row>
    <row r="133" spans="9:27" x14ac:dyDescent="0.25">
      <c r="I133" s="170">
        <f t="shared" si="125"/>
        <v>135</v>
      </c>
      <c r="J133" s="139">
        <f>B$33</f>
        <v>1423</v>
      </c>
      <c r="K133" s="171">
        <f t="shared" ref="K133" si="251">C$33</f>
        <v>1210</v>
      </c>
      <c r="L133" s="170">
        <f t="shared" si="127"/>
        <v>135</v>
      </c>
      <c r="M133" s="139">
        <f>D$33</f>
        <v>1155</v>
      </c>
      <c r="N133" s="171">
        <f>E$33</f>
        <v>886</v>
      </c>
      <c r="O133" s="170">
        <f t="shared" si="128"/>
        <v>135</v>
      </c>
      <c r="P133" s="139">
        <f>F$33</f>
        <v>903</v>
      </c>
      <c r="Q133" s="171">
        <f>G$33</f>
        <v>606</v>
      </c>
      <c r="S133" s="87">
        <f t="shared" si="234"/>
        <v>135</v>
      </c>
      <c r="T133" s="212">
        <f>(B$33-B$32)/5</f>
        <v>6.8</v>
      </c>
      <c r="U133" s="212">
        <f>(C$33-C$32)/5</f>
        <v>4.8</v>
      </c>
      <c r="V133" s="212">
        <f t="shared" si="236"/>
        <v>135</v>
      </c>
      <c r="W133" s="212">
        <f t="shared" ref="W133:X137" si="252">(D$33-D$32)/5</f>
        <v>5.6</v>
      </c>
      <c r="X133" s="212">
        <f t="shared" si="252"/>
        <v>3.4</v>
      </c>
      <c r="Y133" s="212">
        <f t="shared" si="130"/>
        <v>135</v>
      </c>
      <c r="Z133" s="212">
        <f t="shared" ref="Z133:AA137" si="253">(F$33-F$32)/5</f>
        <v>4.4000000000000004</v>
      </c>
      <c r="AA133" s="212">
        <f t="shared" si="253"/>
        <v>2.4</v>
      </c>
    </row>
    <row r="134" spans="9:27" x14ac:dyDescent="0.25">
      <c r="I134" s="168">
        <f t="shared" si="125"/>
        <v>136</v>
      </c>
      <c r="J134" s="103">
        <f t="shared" ref="J134:J137" si="254">B$33</f>
        <v>1423</v>
      </c>
      <c r="K134" s="169">
        <f t="shared" ref="K134:K137" si="255">C$33</f>
        <v>1210</v>
      </c>
      <c r="L134" s="65">
        <f t="shared" si="127"/>
        <v>136</v>
      </c>
      <c r="M134" s="103">
        <f t="shared" ref="M134:M137" si="256">D$33</f>
        <v>1155</v>
      </c>
      <c r="N134" s="169">
        <f t="shared" ref="N134:N137" si="257">E$33</f>
        <v>886</v>
      </c>
      <c r="O134" s="65">
        <f t="shared" si="128"/>
        <v>136</v>
      </c>
      <c r="P134" s="103">
        <f t="shared" ref="P134:P137" si="258">F$33</f>
        <v>903</v>
      </c>
      <c r="Q134" s="169">
        <f t="shared" ref="Q134:Q137" si="259">G$33</f>
        <v>606</v>
      </c>
      <c r="S134" s="30">
        <f t="shared" si="234"/>
        <v>136</v>
      </c>
      <c r="T134" s="213">
        <f t="shared" ref="T134:T137" si="260">(B$33-B$32)/5</f>
        <v>6.8</v>
      </c>
      <c r="U134" s="213">
        <f t="shared" ref="U134:U137" si="261">(C$33-C$32)/5</f>
        <v>4.8</v>
      </c>
      <c r="V134" s="213">
        <f t="shared" si="236"/>
        <v>136</v>
      </c>
      <c r="W134" s="213">
        <f t="shared" si="252"/>
        <v>5.6</v>
      </c>
      <c r="X134" s="213">
        <f t="shared" si="252"/>
        <v>3.4</v>
      </c>
      <c r="Y134" s="213">
        <f t="shared" si="130"/>
        <v>136</v>
      </c>
      <c r="Z134" s="213">
        <f t="shared" si="253"/>
        <v>4.4000000000000004</v>
      </c>
      <c r="AA134" s="213">
        <f t="shared" si="253"/>
        <v>2.4</v>
      </c>
    </row>
    <row r="135" spans="9:27" x14ac:dyDescent="0.25">
      <c r="I135" s="168">
        <f t="shared" si="125"/>
        <v>137</v>
      </c>
      <c r="J135" s="103">
        <f t="shared" si="254"/>
        <v>1423</v>
      </c>
      <c r="K135" s="169">
        <f t="shared" si="255"/>
        <v>1210</v>
      </c>
      <c r="L135" s="65">
        <f t="shared" si="127"/>
        <v>137</v>
      </c>
      <c r="M135" s="103">
        <f t="shared" si="256"/>
        <v>1155</v>
      </c>
      <c r="N135" s="169">
        <f t="shared" si="257"/>
        <v>886</v>
      </c>
      <c r="O135" s="65">
        <f t="shared" si="128"/>
        <v>137</v>
      </c>
      <c r="P135" s="103">
        <f t="shared" si="258"/>
        <v>903</v>
      </c>
      <c r="Q135" s="169">
        <f t="shared" si="259"/>
        <v>606</v>
      </c>
      <c r="S135" s="30">
        <f t="shared" si="234"/>
        <v>137</v>
      </c>
      <c r="T135" s="213">
        <f t="shared" si="260"/>
        <v>6.8</v>
      </c>
      <c r="U135" s="213">
        <f t="shared" si="261"/>
        <v>4.8</v>
      </c>
      <c r="V135" s="213">
        <f t="shared" si="236"/>
        <v>137</v>
      </c>
      <c r="W135" s="213">
        <f t="shared" si="252"/>
        <v>5.6</v>
      </c>
      <c r="X135" s="213">
        <f t="shared" si="252"/>
        <v>3.4</v>
      </c>
      <c r="Y135" s="213">
        <f t="shared" si="130"/>
        <v>137</v>
      </c>
      <c r="Z135" s="213">
        <f t="shared" si="253"/>
        <v>4.4000000000000004</v>
      </c>
      <c r="AA135" s="213">
        <f t="shared" si="253"/>
        <v>2.4</v>
      </c>
    </row>
    <row r="136" spans="9:27" x14ac:dyDescent="0.25">
      <c r="I136" s="168">
        <f t="shared" si="125"/>
        <v>138</v>
      </c>
      <c r="J136" s="103">
        <f t="shared" si="254"/>
        <v>1423</v>
      </c>
      <c r="K136" s="169">
        <f t="shared" si="255"/>
        <v>1210</v>
      </c>
      <c r="L136" s="65">
        <f t="shared" si="127"/>
        <v>138</v>
      </c>
      <c r="M136" s="103">
        <f t="shared" si="256"/>
        <v>1155</v>
      </c>
      <c r="N136" s="169">
        <f t="shared" si="257"/>
        <v>886</v>
      </c>
      <c r="O136" s="65">
        <f t="shared" si="128"/>
        <v>138</v>
      </c>
      <c r="P136" s="103">
        <f t="shared" si="258"/>
        <v>903</v>
      </c>
      <c r="Q136" s="169">
        <f t="shared" si="259"/>
        <v>606</v>
      </c>
      <c r="S136" s="30">
        <f t="shared" si="234"/>
        <v>138</v>
      </c>
      <c r="T136" s="213">
        <f t="shared" si="260"/>
        <v>6.8</v>
      </c>
      <c r="U136" s="213">
        <f t="shared" si="261"/>
        <v>4.8</v>
      </c>
      <c r="V136" s="213">
        <f t="shared" si="236"/>
        <v>138</v>
      </c>
      <c r="W136" s="213">
        <f t="shared" si="252"/>
        <v>5.6</v>
      </c>
      <c r="X136" s="213">
        <f t="shared" si="252"/>
        <v>3.4</v>
      </c>
      <c r="Y136" s="213">
        <f t="shared" si="130"/>
        <v>138</v>
      </c>
      <c r="Z136" s="213">
        <f t="shared" si="253"/>
        <v>4.4000000000000004</v>
      </c>
      <c r="AA136" s="213">
        <f t="shared" si="253"/>
        <v>2.4</v>
      </c>
    </row>
    <row r="137" spans="9:27" x14ac:dyDescent="0.25">
      <c r="I137" s="168">
        <f t="shared" ref="I137:I148" si="262">S137</f>
        <v>139</v>
      </c>
      <c r="J137" s="103">
        <f t="shared" si="254"/>
        <v>1423</v>
      </c>
      <c r="K137" s="169">
        <f t="shared" si="255"/>
        <v>1210</v>
      </c>
      <c r="L137" s="65">
        <f t="shared" ref="L137:L148" si="263">I137</f>
        <v>139</v>
      </c>
      <c r="M137" s="103">
        <f t="shared" si="256"/>
        <v>1155</v>
      </c>
      <c r="N137" s="169">
        <f t="shared" si="257"/>
        <v>886</v>
      </c>
      <c r="O137" s="65">
        <f t="shared" ref="O137:O148" si="264">I137</f>
        <v>139</v>
      </c>
      <c r="P137" s="103">
        <f t="shared" si="258"/>
        <v>903</v>
      </c>
      <c r="Q137" s="169">
        <f t="shared" si="259"/>
        <v>606</v>
      </c>
      <c r="S137" s="30">
        <f t="shared" si="234"/>
        <v>139</v>
      </c>
      <c r="T137" s="213">
        <f t="shared" si="260"/>
        <v>6.8</v>
      </c>
      <c r="U137" s="213">
        <f t="shared" si="261"/>
        <v>4.8</v>
      </c>
      <c r="V137" s="213">
        <f t="shared" si="236"/>
        <v>139</v>
      </c>
      <c r="W137" s="213">
        <f t="shared" si="252"/>
        <v>5.6</v>
      </c>
      <c r="X137" s="213">
        <f t="shared" si="252"/>
        <v>3.4</v>
      </c>
      <c r="Y137" s="213">
        <f t="shared" ref="Y137:Y148" si="265">$S137</f>
        <v>139</v>
      </c>
      <c r="Z137" s="213">
        <f t="shared" si="253"/>
        <v>4.4000000000000004</v>
      </c>
      <c r="AA137" s="213">
        <f t="shared" si="253"/>
        <v>2.4</v>
      </c>
    </row>
    <row r="138" spans="9:27" x14ac:dyDescent="0.25">
      <c r="I138" s="170">
        <f t="shared" si="262"/>
        <v>140</v>
      </c>
      <c r="J138" s="139">
        <f>B$34</f>
        <v>1456</v>
      </c>
      <c r="K138" s="171">
        <f t="shared" ref="K138" si="266">C$34</f>
        <v>1232</v>
      </c>
      <c r="L138" s="170">
        <f t="shared" si="263"/>
        <v>140</v>
      </c>
      <c r="M138" s="139">
        <f>D$34</f>
        <v>1182</v>
      </c>
      <c r="N138" s="171">
        <f>E$34</f>
        <v>902</v>
      </c>
      <c r="O138" s="170">
        <f t="shared" si="264"/>
        <v>140</v>
      </c>
      <c r="P138" s="139">
        <f>F$34</f>
        <v>923</v>
      </c>
      <c r="Q138" s="171">
        <f>G$34</f>
        <v>617</v>
      </c>
      <c r="S138" s="87">
        <f t="shared" si="234"/>
        <v>140</v>
      </c>
      <c r="T138" s="212">
        <f>(B$34-B$33)/5</f>
        <v>6.6</v>
      </c>
      <c r="U138" s="212">
        <f>(C$34-C$33)/5</f>
        <v>4.4000000000000004</v>
      </c>
      <c r="V138" s="212">
        <f t="shared" si="236"/>
        <v>140</v>
      </c>
      <c r="W138" s="212">
        <f t="shared" ref="W138:X142" si="267">(D$34-D$33)/5</f>
        <v>5.4</v>
      </c>
      <c r="X138" s="212">
        <f t="shared" si="267"/>
        <v>3.2</v>
      </c>
      <c r="Y138" s="212">
        <f t="shared" si="265"/>
        <v>140</v>
      </c>
      <c r="Z138" s="212">
        <f t="shared" ref="Z138:AA142" si="268">(F$34-F$33)/5</f>
        <v>4</v>
      </c>
      <c r="AA138" s="212">
        <f t="shared" si="268"/>
        <v>2.2000000000000002</v>
      </c>
    </row>
    <row r="139" spans="9:27" x14ac:dyDescent="0.25">
      <c r="I139" s="168">
        <f t="shared" si="262"/>
        <v>141</v>
      </c>
      <c r="J139" s="103">
        <f t="shared" ref="J139:J142" si="269">B$34</f>
        <v>1456</v>
      </c>
      <c r="K139" s="169">
        <f t="shared" ref="K139:K142" si="270">C$34</f>
        <v>1232</v>
      </c>
      <c r="L139" s="65">
        <f t="shared" si="263"/>
        <v>141</v>
      </c>
      <c r="M139" s="103">
        <f t="shared" ref="M139:M142" si="271">D$34</f>
        <v>1182</v>
      </c>
      <c r="N139" s="169">
        <f t="shared" ref="N139:N142" si="272">E$34</f>
        <v>902</v>
      </c>
      <c r="O139" s="65">
        <f t="shared" si="264"/>
        <v>141</v>
      </c>
      <c r="P139" s="103">
        <f t="shared" ref="P139:P142" si="273">F$34</f>
        <v>923</v>
      </c>
      <c r="Q139" s="169">
        <f t="shared" ref="Q139:Q142" si="274">G$34</f>
        <v>617</v>
      </c>
      <c r="S139" s="30">
        <f t="shared" si="234"/>
        <v>141</v>
      </c>
      <c r="T139" s="213">
        <f t="shared" ref="T139:T142" si="275">(B$34-B$33)/5</f>
        <v>6.6</v>
      </c>
      <c r="U139" s="213">
        <f t="shared" ref="U139:U142" si="276">(C$34-C$33)/5</f>
        <v>4.4000000000000004</v>
      </c>
      <c r="V139" s="213">
        <f t="shared" si="236"/>
        <v>141</v>
      </c>
      <c r="W139" s="213">
        <f t="shared" si="267"/>
        <v>5.4</v>
      </c>
      <c r="X139" s="213">
        <f t="shared" si="267"/>
        <v>3.2</v>
      </c>
      <c r="Y139" s="213">
        <f t="shared" si="265"/>
        <v>141</v>
      </c>
      <c r="Z139" s="213">
        <f t="shared" si="268"/>
        <v>4</v>
      </c>
      <c r="AA139" s="213">
        <f t="shared" si="268"/>
        <v>2.2000000000000002</v>
      </c>
    </row>
    <row r="140" spans="9:27" x14ac:dyDescent="0.25">
      <c r="I140" s="168">
        <f t="shared" si="262"/>
        <v>142</v>
      </c>
      <c r="J140" s="103">
        <f t="shared" si="269"/>
        <v>1456</v>
      </c>
      <c r="K140" s="169">
        <f t="shared" si="270"/>
        <v>1232</v>
      </c>
      <c r="L140" s="65">
        <f t="shared" si="263"/>
        <v>142</v>
      </c>
      <c r="M140" s="103">
        <f t="shared" si="271"/>
        <v>1182</v>
      </c>
      <c r="N140" s="169">
        <f t="shared" si="272"/>
        <v>902</v>
      </c>
      <c r="O140" s="65">
        <f t="shared" si="264"/>
        <v>142</v>
      </c>
      <c r="P140" s="103">
        <f t="shared" si="273"/>
        <v>923</v>
      </c>
      <c r="Q140" s="169">
        <f t="shared" si="274"/>
        <v>617</v>
      </c>
      <c r="S140" s="30">
        <f t="shared" si="234"/>
        <v>142</v>
      </c>
      <c r="T140" s="213">
        <f t="shared" si="275"/>
        <v>6.6</v>
      </c>
      <c r="U140" s="213">
        <f t="shared" si="276"/>
        <v>4.4000000000000004</v>
      </c>
      <c r="V140" s="213">
        <f t="shared" si="236"/>
        <v>142</v>
      </c>
      <c r="W140" s="213">
        <f t="shared" si="267"/>
        <v>5.4</v>
      </c>
      <c r="X140" s="213">
        <f t="shared" si="267"/>
        <v>3.2</v>
      </c>
      <c r="Y140" s="213">
        <f t="shared" si="265"/>
        <v>142</v>
      </c>
      <c r="Z140" s="213">
        <f t="shared" si="268"/>
        <v>4</v>
      </c>
      <c r="AA140" s="213">
        <f t="shared" si="268"/>
        <v>2.2000000000000002</v>
      </c>
    </row>
    <row r="141" spans="9:27" x14ac:dyDescent="0.25">
      <c r="I141" s="168">
        <f t="shared" si="262"/>
        <v>143</v>
      </c>
      <c r="J141" s="103">
        <f t="shared" si="269"/>
        <v>1456</v>
      </c>
      <c r="K141" s="169">
        <f t="shared" si="270"/>
        <v>1232</v>
      </c>
      <c r="L141" s="65">
        <f t="shared" si="263"/>
        <v>143</v>
      </c>
      <c r="M141" s="103">
        <f t="shared" si="271"/>
        <v>1182</v>
      </c>
      <c r="N141" s="169">
        <f t="shared" si="272"/>
        <v>902</v>
      </c>
      <c r="O141" s="65">
        <f t="shared" si="264"/>
        <v>143</v>
      </c>
      <c r="P141" s="103">
        <f t="shared" si="273"/>
        <v>923</v>
      </c>
      <c r="Q141" s="169">
        <f t="shared" si="274"/>
        <v>617</v>
      </c>
      <c r="S141" s="30">
        <f t="shared" si="234"/>
        <v>143</v>
      </c>
      <c r="T141" s="213">
        <f t="shared" si="275"/>
        <v>6.6</v>
      </c>
      <c r="U141" s="213">
        <f t="shared" si="276"/>
        <v>4.4000000000000004</v>
      </c>
      <c r="V141" s="213">
        <f t="shared" si="236"/>
        <v>143</v>
      </c>
      <c r="W141" s="213">
        <f t="shared" si="267"/>
        <v>5.4</v>
      </c>
      <c r="X141" s="213">
        <f t="shared" si="267"/>
        <v>3.2</v>
      </c>
      <c r="Y141" s="213">
        <f t="shared" si="265"/>
        <v>143</v>
      </c>
      <c r="Z141" s="213">
        <f t="shared" si="268"/>
        <v>4</v>
      </c>
      <c r="AA141" s="213">
        <f t="shared" si="268"/>
        <v>2.2000000000000002</v>
      </c>
    </row>
    <row r="142" spans="9:27" x14ac:dyDescent="0.25">
      <c r="I142" s="168">
        <f t="shared" si="262"/>
        <v>144</v>
      </c>
      <c r="J142" s="103">
        <f t="shared" si="269"/>
        <v>1456</v>
      </c>
      <c r="K142" s="169">
        <f t="shared" si="270"/>
        <v>1232</v>
      </c>
      <c r="L142" s="65">
        <f t="shared" si="263"/>
        <v>144</v>
      </c>
      <c r="M142" s="103">
        <f t="shared" si="271"/>
        <v>1182</v>
      </c>
      <c r="N142" s="169">
        <f t="shared" si="272"/>
        <v>902</v>
      </c>
      <c r="O142" s="65">
        <f t="shared" si="264"/>
        <v>144</v>
      </c>
      <c r="P142" s="103">
        <f t="shared" si="273"/>
        <v>923</v>
      </c>
      <c r="Q142" s="169">
        <f t="shared" si="274"/>
        <v>617</v>
      </c>
      <c r="S142" s="30">
        <f t="shared" si="234"/>
        <v>144</v>
      </c>
      <c r="T142" s="213">
        <f t="shared" si="275"/>
        <v>6.6</v>
      </c>
      <c r="U142" s="213">
        <f t="shared" si="276"/>
        <v>4.4000000000000004</v>
      </c>
      <c r="V142" s="213">
        <f t="shared" si="236"/>
        <v>144</v>
      </c>
      <c r="W142" s="213">
        <f t="shared" si="267"/>
        <v>5.4</v>
      </c>
      <c r="X142" s="213">
        <f t="shared" si="267"/>
        <v>3.2</v>
      </c>
      <c r="Y142" s="213">
        <f t="shared" si="265"/>
        <v>144</v>
      </c>
      <c r="Z142" s="213">
        <f t="shared" si="268"/>
        <v>4</v>
      </c>
      <c r="AA142" s="213">
        <f t="shared" si="268"/>
        <v>2.2000000000000002</v>
      </c>
    </row>
    <row r="143" spans="9:27" x14ac:dyDescent="0.25">
      <c r="I143" s="170">
        <f t="shared" si="262"/>
        <v>145</v>
      </c>
      <c r="J143" s="139">
        <f>B$35</f>
        <v>1487</v>
      </c>
      <c r="K143" s="171">
        <f t="shared" ref="K143:K147" si="277">C$35</f>
        <v>1252</v>
      </c>
      <c r="L143" s="170">
        <f t="shared" si="263"/>
        <v>145</v>
      </c>
      <c r="M143" s="139">
        <f t="shared" ref="M143:M147" si="278">D$35</f>
        <v>1207</v>
      </c>
      <c r="N143" s="171">
        <f t="shared" ref="N143:N147" si="279">E$35</f>
        <v>917</v>
      </c>
      <c r="O143" s="170">
        <f t="shared" si="264"/>
        <v>145</v>
      </c>
      <c r="P143" s="139">
        <f t="shared" ref="P143:P147" si="280">F$35</f>
        <v>943</v>
      </c>
      <c r="Q143" s="171">
        <f t="shared" ref="Q143:Q147" si="281">G$35</f>
        <v>627</v>
      </c>
      <c r="S143" s="87">
        <f t="shared" si="234"/>
        <v>145</v>
      </c>
      <c r="T143" s="212">
        <f>(B$35-B$34)/5</f>
        <v>6.2</v>
      </c>
      <c r="U143" s="212">
        <f>(C$35-C$34)/5</f>
        <v>4</v>
      </c>
      <c r="V143" s="212">
        <f t="shared" si="236"/>
        <v>145</v>
      </c>
      <c r="W143" s="212">
        <f t="shared" ref="W143:X147" si="282">(D$35-D$34)/5</f>
        <v>5</v>
      </c>
      <c r="X143" s="212">
        <f t="shared" si="282"/>
        <v>3</v>
      </c>
      <c r="Y143" s="212">
        <f t="shared" si="265"/>
        <v>145</v>
      </c>
      <c r="Z143" s="212">
        <f t="shared" ref="Z143:AA147" si="283">(F$35-F$34)/5</f>
        <v>4</v>
      </c>
      <c r="AA143" s="212">
        <f t="shared" si="283"/>
        <v>2</v>
      </c>
    </row>
    <row r="144" spans="9:27" x14ac:dyDescent="0.25">
      <c r="I144" s="168">
        <f t="shared" si="262"/>
        <v>146</v>
      </c>
      <c r="J144" s="103">
        <f t="shared" ref="J144:J147" si="284">B$35</f>
        <v>1487</v>
      </c>
      <c r="K144" s="169">
        <f t="shared" si="277"/>
        <v>1252</v>
      </c>
      <c r="L144" s="65">
        <f t="shared" si="263"/>
        <v>146</v>
      </c>
      <c r="M144" s="103">
        <f t="shared" si="278"/>
        <v>1207</v>
      </c>
      <c r="N144" s="169">
        <f t="shared" si="279"/>
        <v>917</v>
      </c>
      <c r="O144" s="65">
        <f t="shared" si="264"/>
        <v>146</v>
      </c>
      <c r="P144" s="103">
        <f t="shared" si="280"/>
        <v>943</v>
      </c>
      <c r="Q144" s="169">
        <f t="shared" si="281"/>
        <v>627</v>
      </c>
      <c r="S144" s="30">
        <f t="shared" si="234"/>
        <v>146</v>
      </c>
      <c r="T144" s="213">
        <f t="shared" ref="T144:T147" si="285">(B$35-B$34)/5</f>
        <v>6.2</v>
      </c>
      <c r="U144" s="213">
        <f t="shared" ref="U144:U147" si="286">(C$35-C$34)/5</f>
        <v>4</v>
      </c>
      <c r="V144" s="213">
        <f t="shared" si="236"/>
        <v>146</v>
      </c>
      <c r="W144" s="213">
        <f t="shared" si="282"/>
        <v>5</v>
      </c>
      <c r="X144" s="213">
        <f t="shared" si="282"/>
        <v>3</v>
      </c>
      <c r="Y144" s="213">
        <f t="shared" si="265"/>
        <v>146</v>
      </c>
      <c r="Z144" s="213">
        <f t="shared" si="283"/>
        <v>4</v>
      </c>
      <c r="AA144" s="213">
        <f t="shared" si="283"/>
        <v>2</v>
      </c>
    </row>
    <row r="145" spans="9:27" x14ac:dyDescent="0.25">
      <c r="I145" s="168">
        <f t="shared" si="262"/>
        <v>147</v>
      </c>
      <c r="J145" s="103">
        <f t="shared" si="284"/>
        <v>1487</v>
      </c>
      <c r="K145" s="169">
        <f t="shared" si="277"/>
        <v>1252</v>
      </c>
      <c r="L145" s="65">
        <f t="shared" si="263"/>
        <v>147</v>
      </c>
      <c r="M145" s="103">
        <f t="shared" si="278"/>
        <v>1207</v>
      </c>
      <c r="N145" s="169">
        <f t="shared" si="279"/>
        <v>917</v>
      </c>
      <c r="O145" s="65">
        <f t="shared" si="264"/>
        <v>147</v>
      </c>
      <c r="P145" s="103">
        <f t="shared" si="280"/>
        <v>943</v>
      </c>
      <c r="Q145" s="169">
        <f t="shared" si="281"/>
        <v>627</v>
      </c>
      <c r="S145" s="30">
        <f t="shared" si="234"/>
        <v>147</v>
      </c>
      <c r="T145" s="213">
        <f t="shared" si="285"/>
        <v>6.2</v>
      </c>
      <c r="U145" s="213">
        <f t="shared" si="286"/>
        <v>4</v>
      </c>
      <c r="V145" s="213">
        <f t="shared" si="236"/>
        <v>147</v>
      </c>
      <c r="W145" s="213">
        <f t="shared" si="282"/>
        <v>5</v>
      </c>
      <c r="X145" s="213">
        <f t="shared" si="282"/>
        <v>3</v>
      </c>
      <c r="Y145" s="213">
        <f t="shared" si="265"/>
        <v>147</v>
      </c>
      <c r="Z145" s="213">
        <f t="shared" si="283"/>
        <v>4</v>
      </c>
      <c r="AA145" s="213">
        <f t="shared" si="283"/>
        <v>2</v>
      </c>
    </row>
    <row r="146" spans="9:27" x14ac:dyDescent="0.25">
      <c r="I146" s="168">
        <f t="shared" si="262"/>
        <v>148</v>
      </c>
      <c r="J146" s="103">
        <f t="shared" si="284"/>
        <v>1487</v>
      </c>
      <c r="K146" s="169">
        <f t="shared" si="277"/>
        <v>1252</v>
      </c>
      <c r="L146" s="65">
        <f t="shared" si="263"/>
        <v>148</v>
      </c>
      <c r="M146" s="103">
        <f t="shared" si="278"/>
        <v>1207</v>
      </c>
      <c r="N146" s="169">
        <f t="shared" si="279"/>
        <v>917</v>
      </c>
      <c r="O146" s="65">
        <f t="shared" si="264"/>
        <v>148</v>
      </c>
      <c r="P146" s="103">
        <f t="shared" si="280"/>
        <v>943</v>
      </c>
      <c r="Q146" s="169">
        <f t="shared" si="281"/>
        <v>627</v>
      </c>
      <c r="S146" s="30">
        <f t="shared" si="234"/>
        <v>148</v>
      </c>
      <c r="T146" s="213">
        <f t="shared" si="285"/>
        <v>6.2</v>
      </c>
      <c r="U146" s="213">
        <f t="shared" si="286"/>
        <v>4</v>
      </c>
      <c r="V146" s="213">
        <f t="shared" si="236"/>
        <v>148</v>
      </c>
      <c r="W146" s="213">
        <f t="shared" si="282"/>
        <v>5</v>
      </c>
      <c r="X146" s="213">
        <f t="shared" si="282"/>
        <v>3</v>
      </c>
      <c r="Y146" s="213">
        <f t="shared" si="265"/>
        <v>148</v>
      </c>
      <c r="Z146" s="213">
        <f t="shared" si="283"/>
        <v>4</v>
      </c>
      <c r="AA146" s="213">
        <f t="shared" si="283"/>
        <v>2</v>
      </c>
    </row>
    <row r="147" spans="9:27" x14ac:dyDescent="0.25">
      <c r="I147" s="168">
        <f t="shared" si="262"/>
        <v>149</v>
      </c>
      <c r="J147" s="103">
        <f t="shared" si="284"/>
        <v>1487</v>
      </c>
      <c r="K147" s="169">
        <f t="shared" si="277"/>
        <v>1252</v>
      </c>
      <c r="L147" s="65">
        <f t="shared" si="263"/>
        <v>149</v>
      </c>
      <c r="M147" s="103">
        <f t="shared" si="278"/>
        <v>1207</v>
      </c>
      <c r="N147" s="169">
        <f t="shared" si="279"/>
        <v>917</v>
      </c>
      <c r="O147" s="65">
        <f t="shared" si="264"/>
        <v>149</v>
      </c>
      <c r="P147" s="103">
        <f t="shared" si="280"/>
        <v>943</v>
      </c>
      <c r="Q147" s="169">
        <f t="shared" si="281"/>
        <v>627</v>
      </c>
      <c r="S147" s="30">
        <f t="shared" si="234"/>
        <v>149</v>
      </c>
      <c r="T147" s="213">
        <f t="shared" si="285"/>
        <v>6.2</v>
      </c>
      <c r="U147" s="213">
        <f t="shared" si="286"/>
        <v>4</v>
      </c>
      <c r="V147" s="213">
        <f t="shared" si="236"/>
        <v>149</v>
      </c>
      <c r="W147" s="213">
        <f t="shared" si="282"/>
        <v>5</v>
      </c>
      <c r="X147" s="213">
        <f t="shared" si="282"/>
        <v>3</v>
      </c>
      <c r="Y147" s="213">
        <f t="shared" si="265"/>
        <v>149</v>
      </c>
      <c r="Z147" s="213">
        <f t="shared" si="283"/>
        <v>4</v>
      </c>
      <c r="AA147" s="213">
        <f t="shared" si="283"/>
        <v>2</v>
      </c>
    </row>
    <row r="148" spans="9:27" x14ac:dyDescent="0.25">
      <c r="I148" s="173">
        <f t="shared" si="262"/>
        <v>150</v>
      </c>
      <c r="J148" s="174">
        <f>B$36</f>
        <v>1517</v>
      </c>
      <c r="K148" s="175">
        <f t="shared" ref="K148" si="287">C36</f>
        <v>1272</v>
      </c>
      <c r="L148" s="173">
        <f t="shared" si="263"/>
        <v>150</v>
      </c>
      <c r="M148" s="174">
        <f>D36</f>
        <v>1232</v>
      </c>
      <c r="N148" s="175">
        <f>E36</f>
        <v>932</v>
      </c>
      <c r="O148" s="173">
        <f t="shared" si="264"/>
        <v>150</v>
      </c>
      <c r="P148" s="174">
        <f>F36</f>
        <v>963</v>
      </c>
      <c r="Q148" s="175">
        <f>G36</f>
        <v>636</v>
      </c>
      <c r="S148" s="87">
        <f t="shared" si="234"/>
        <v>150</v>
      </c>
      <c r="T148" s="212">
        <f t="shared" ref="T148:U148" si="288">T143</f>
        <v>6.2</v>
      </c>
      <c r="U148" s="212">
        <f t="shared" si="288"/>
        <v>4</v>
      </c>
      <c r="V148" s="212">
        <f t="shared" si="236"/>
        <v>150</v>
      </c>
      <c r="W148" s="212">
        <f t="shared" ref="W148:X148" si="289">W143</f>
        <v>5</v>
      </c>
      <c r="X148" s="212">
        <f t="shared" si="289"/>
        <v>3</v>
      </c>
      <c r="Y148" s="212">
        <f t="shared" si="265"/>
        <v>150</v>
      </c>
      <c r="Z148" s="212">
        <f t="shared" ref="Z148:AA148" si="290">Z143</f>
        <v>4</v>
      </c>
      <c r="AA148" s="212">
        <f t="shared" si="290"/>
        <v>2</v>
      </c>
    </row>
  </sheetData>
  <phoneticPr fontId="4"/>
  <hyperlinks>
    <hyperlink ref="A2" r:id="rId1" xr:uid="{00000000-0004-0000-0500-000000000000}"/>
  </hyperlinks>
  <pageMargins left="0.75" right="0.75" top="1" bottom="1" header="0.5" footer="0.5"/>
  <pageSetup paperSize="9" orientation="portrait"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1"/>
  </sheetPr>
  <dimension ref="A2:AO155"/>
  <sheetViews>
    <sheetView topLeftCell="A34" workbookViewId="0">
      <selection activeCell="B44" sqref="B44"/>
    </sheetView>
  </sheetViews>
  <sheetFormatPr defaultColWidth="9" defaultRowHeight="18.75" x14ac:dyDescent="0.4"/>
  <cols>
    <col min="2" max="2" width="10.75" customWidth="1"/>
    <col min="39" max="39" width="11.5" customWidth="1"/>
    <col min="40" max="40" width="10.25" customWidth="1"/>
    <col min="41" max="41" width="11.125" customWidth="1"/>
  </cols>
  <sheetData>
    <row r="2" spans="1:41" x14ac:dyDescent="0.25">
      <c r="A2" s="31"/>
      <c r="B2" s="32" t="s">
        <v>0</v>
      </c>
      <c r="C2" s="33"/>
      <c r="D2" s="33"/>
      <c r="E2" s="33"/>
      <c r="F2" s="33"/>
      <c r="G2" s="33"/>
      <c r="H2" s="33"/>
      <c r="I2" s="33"/>
      <c r="J2" s="33"/>
      <c r="K2" s="33"/>
      <c r="L2" s="33"/>
      <c r="M2" s="33"/>
      <c r="N2" s="33"/>
      <c r="O2" s="33"/>
      <c r="P2" s="33"/>
      <c r="Q2" s="33"/>
      <c r="R2" s="33"/>
      <c r="S2" s="33"/>
      <c r="T2" s="34"/>
      <c r="U2" s="33"/>
      <c r="V2" s="33"/>
      <c r="W2" s="33"/>
      <c r="X2" s="33"/>
      <c r="Y2" s="33"/>
      <c r="Z2" s="33"/>
      <c r="AA2" s="33"/>
      <c r="AB2" s="33"/>
      <c r="AC2" s="33"/>
      <c r="AD2" s="33"/>
      <c r="AE2" s="33"/>
      <c r="AF2" s="33"/>
      <c r="AG2" s="33"/>
      <c r="AH2" s="33"/>
      <c r="AI2" s="33"/>
      <c r="AJ2" s="33"/>
      <c r="AK2" s="33"/>
      <c r="AL2" s="33"/>
      <c r="AM2" s="33"/>
      <c r="AN2" s="33"/>
      <c r="AO2" s="35"/>
    </row>
    <row r="3" spans="1:41" x14ac:dyDescent="0.25">
      <c r="A3" s="36"/>
      <c r="B3" s="37" t="s">
        <v>13</v>
      </c>
      <c r="C3" s="38"/>
      <c r="D3" s="38"/>
      <c r="E3" s="38"/>
      <c r="F3" s="38"/>
      <c r="G3" s="38"/>
      <c r="H3" s="38"/>
      <c r="I3" s="38"/>
      <c r="J3" s="38"/>
      <c r="K3" s="38"/>
      <c r="L3" s="38"/>
      <c r="M3" s="38"/>
      <c r="N3" s="38"/>
      <c r="O3" s="38"/>
      <c r="P3" s="38"/>
      <c r="Q3" s="38"/>
      <c r="R3" s="38"/>
      <c r="S3" s="38"/>
      <c r="T3" s="39"/>
      <c r="U3" s="40" t="s">
        <v>14</v>
      </c>
      <c r="V3" s="41"/>
      <c r="W3" s="41"/>
      <c r="X3" s="41"/>
      <c r="Y3" s="41"/>
      <c r="Z3" s="41"/>
      <c r="AA3" s="41"/>
      <c r="AB3" s="41"/>
      <c r="AC3" s="41"/>
      <c r="AD3" s="41"/>
      <c r="AE3" s="41"/>
      <c r="AF3" s="41"/>
      <c r="AG3" s="41"/>
      <c r="AH3" s="41"/>
      <c r="AI3" s="41"/>
      <c r="AJ3" s="41"/>
      <c r="AK3" s="41"/>
      <c r="AL3" s="41"/>
      <c r="AM3" s="41"/>
      <c r="AN3" s="41"/>
      <c r="AO3" s="42"/>
    </row>
    <row r="4" spans="1:41" x14ac:dyDescent="0.25">
      <c r="A4" s="43" t="s">
        <v>1</v>
      </c>
      <c r="B4" s="44" t="s">
        <v>15</v>
      </c>
      <c r="C4" s="45" t="s">
        <v>16</v>
      </c>
      <c r="D4" s="45" t="s">
        <v>17</v>
      </c>
      <c r="E4" s="45" t="s">
        <v>18</v>
      </c>
      <c r="F4" s="45" t="s">
        <v>19</v>
      </c>
      <c r="G4" s="45" t="s">
        <v>20</v>
      </c>
      <c r="H4" s="45" t="s">
        <v>21</v>
      </c>
      <c r="I4" s="45" t="s">
        <v>22</v>
      </c>
      <c r="J4" s="45" t="s">
        <v>23</v>
      </c>
      <c r="K4" s="45" t="s">
        <v>24</v>
      </c>
      <c r="L4" s="45" t="s">
        <v>25</v>
      </c>
      <c r="M4" s="45" t="s">
        <v>26</v>
      </c>
      <c r="N4" s="45" t="s">
        <v>27</v>
      </c>
      <c r="O4" s="45" t="s">
        <v>28</v>
      </c>
      <c r="P4" s="45" t="s">
        <v>29</v>
      </c>
      <c r="Q4" s="45" t="s">
        <v>30</v>
      </c>
      <c r="R4" s="45" t="s">
        <v>31</v>
      </c>
      <c r="S4" s="45" t="s">
        <v>32</v>
      </c>
      <c r="T4" s="45" t="s">
        <v>33</v>
      </c>
      <c r="U4" s="45" t="s">
        <v>34</v>
      </c>
      <c r="V4" s="46" t="s">
        <v>35</v>
      </c>
      <c r="W4" s="46" t="s">
        <v>36</v>
      </c>
      <c r="X4" s="46" t="s">
        <v>37</v>
      </c>
      <c r="Y4" s="46" t="s">
        <v>38</v>
      </c>
      <c r="Z4" s="46" t="s">
        <v>39</v>
      </c>
      <c r="AA4" s="46" t="s">
        <v>40</v>
      </c>
      <c r="AB4" s="46" t="s">
        <v>41</v>
      </c>
      <c r="AC4" s="46" t="s">
        <v>42</v>
      </c>
      <c r="AD4" s="46" t="s">
        <v>43</v>
      </c>
      <c r="AE4" s="46" t="s">
        <v>44</v>
      </c>
      <c r="AF4" s="46" t="s">
        <v>45</v>
      </c>
      <c r="AG4" s="46" t="s">
        <v>46</v>
      </c>
      <c r="AH4" s="46" t="s">
        <v>47</v>
      </c>
      <c r="AI4" s="46" t="s">
        <v>48</v>
      </c>
      <c r="AJ4" s="46" t="s">
        <v>49</v>
      </c>
      <c r="AK4" s="46" t="s">
        <v>50</v>
      </c>
      <c r="AL4" s="46" t="s">
        <v>51</v>
      </c>
      <c r="AM4" s="46" t="s">
        <v>52</v>
      </c>
      <c r="AN4" s="46" t="s">
        <v>53</v>
      </c>
      <c r="AO4" s="47" t="s">
        <v>54</v>
      </c>
    </row>
    <row r="5" spans="1:41" x14ac:dyDescent="0.25">
      <c r="A5" s="48">
        <v>1</v>
      </c>
      <c r="B5" s="49" cm="1">
        <f t="array" ref="B5:AO5">TRANSPOSE((パラメータ_オリジナル!$C$6:$C$45))</f>
        <v>1.57</v>
      </c>
      <c r="C5" s="49">
        <v>1.55</v>
      </c>
      <c r="D5" s="49">
        <v>1.55</v>
      </c>
      <c r="E5" s="49">
        <v>1.63</v>
      </c>
      <c r="F5" s="49">
        <v>1.39</v>
      </c>
      <c r="G5" s="49">
        <v>2.38</v>
      </c>
      <c r="H5" s="49">
        <v>1.5</v>
      </c>
      <c r="I5" s="49">
        <v>1.4</v>
      </c>
      <c r="J5" s="49">
        <v>1.88</v>
      </c>
      <c r="K5" s="49">
        <v>1.4</v>
      </c>
      <c r="L5" s="49">
        <v>2.1800000000000002</v>
      </c>
      <c r="M5" s="49">
        <v>2.17</v>
      </c>
      <c r="N5" s="49">
        <v>1.39</v>
      </c>
      <c r="O5" s="49">
        <v>1.39</v>
      </c>
      <c r="P5" s="49">
        <v>1.5</v>
      </c>
      <c r="Q5" s="49">
        <v>1.41</v>
      </c>
      <c r="R5" s="49">
        <v>2.5499999999999998</v>
      </c>
      <c r="S5" s="49">
        <v>1.39</v>
      </c>
      <c r="T5" s="49">
        <v>1.4</v>
      </c>
      <c r="U5" s="50">
        <v>1.58</v>
      </c>
      <c r="V5" s="50">
        <v>1.52</v>
      </c>
      <c r="W5" s="50">
        <v>1.33</v>
      </c>
      <c r="X5" s="50">
        <v>1.36</v>
      </c>
      <c r="Y5" s="50">
        <v>1.4</v>
      </c>
      <c r="Z5" s="50">
        <v>1.33</v>
      </c>
      <c r="AA5" s="50">
        <v>1.33</v>
      </c>
      <c r="AB5" s="50">
        <v>1.33</v>
      </c>
      <c r="AC5" s="50">
        <v>1.58</v>
      </c>
      <c r="AD5" s="50">
        <v>1.33</v>
      </c>
      <c r="AE5" s="50">
        <v>1.33</v>
      </c>
      <c r="AF5" s="50">
        <v>1.33</v>
      </c>
      <c r="AG5" s="50">
        <v>1.33</v>
      </c>
      <c r="AH5" s="50">
        <v>1.33</v>
      </c>
      <c r="AI5" s="50">
        <v>1.33</v>
      </c>
      <c r="AJ5" s="50">
        <v>1.33</v>
      </c>
      <c r="AK5" s="50">
        <v>1.41</v>
      </c>
      <c r="AL5" s="50">
        <v>1.31</v>
      </c>
      <c r="AM5" s="50">
        <v>1.37</v>
      </c>
      <c r="AN5" s="50">
        <v>1.52</v>
      </c>
      <c r="AO5" s="51">
        <v>1.4</v>
      </c>
    </row>
    <row r="6" spans="1:41" x14ac:dyDescent="0.25">
      <c r="A6" s="52">
        <v>2</v>
      </c>
      <c r="B6" s="53" cm="1">
        <f t="array" ref="B6:AO6">TRANSPOSE((パラメータ_オリジナル!$C$6:$C$45))</f>
        <v>1.57</v>
      </c>
      <c r="C6" s="53">
        <v>1.55</v>
      </c>
      <c r="D6" s="53">
        <v>1.55</v>
      </c>
      <c r="E6" s="53">
        <v>1.63</v>
      </c>
      <c r="F6" s="53">
        <v>1.39</v>
      </c>
      <c r="G6" s="53">
        <v>2.38</v>
      </c>
      <c r="H6" s="53">
        <v>1.5</v>
      </c>
      <c r="I6" s="53">
        <v>1.4</v>
      </c>
      <c r="J6" s="53">
        <v>1.88</v>
      </c>
      <c r="K6" s="53">
        <v>1.4</v>
      </c>
      <c r="L6" s="53">
        <v>2.1800000000000002</v>
      </c>
      <c r="M6" s="53">
        <v>2.17</v>
      </c>
      <c r="N6" s="53">
        <v>1.39</v>
      </c>
      <c r="O6" s="53">
        <v>1.39</v>
      </c>
      <c r="P6" s="53">
        <v>1.5</v>
      </c>
      <c r="Q6" s="53">
        <v>1.41</v>
      </c>
      <c r="R6" s="53">
        <v>2.5499999999999998</v>
      </c>
      <c r="S6" s="53">
        <v>1.39</v>
      </c>
      <c r="T6" s="53">
        <v>1.4</v>
      </c>
      <c r="U6" s="54">
        <v>1.58</v>
      </c>
      <c r="V6" s="54">
        <v>1.52</v>
      </c>
      <c r="W6" s="54">
        <v>1.33</v>
      </c>
      <c r="X6" s="54">
        <v>1.36</v>
      </c>
      <c r="Y6" s="54">
        <v>1.4</v>
      </c>
      <c r="Z6" s="54">
        <v>1.33</v>
      </c>
      <c r="AA6" s="54">
        <v>1.33</v>
      </c>
      <c r="AB6" s="54">
        <v>1.33</v>
      </c>
      <c r="AC6" s="54">
        <v>1.58</v>
      </c>
      <c r="AD6" s="54">
        <v>1.33</v>
      </c>
      <c r="AE6" s="54">
        <v>1.33</v>
      </c>
      <c r="AF6" s="54">
        <v>1.33</v>
      </c>
      <c r="AG6" s="54">
        <v>1.33</v>
      </c>
      <c r="AH6" s="54">
        <v>1.33</v>
      </c>
      <c r="AI6" s="54">
        <v>1.33</v>
      </c>
      <c r="AJ6" s="54">
        <v>1.33</v>
      </c>
      <c r="AK6" s="54">
        <v>1.41</v>
      </c>
      <c r="AL6" s="54">
        <v>1.31</v>
      </c>
      <c r="AM6" s="54">
        <v>1.37</v>
      </c>
      <c r="AN6" s="54">
        <v>1.52</v>
      </c>
      <c r="AO6" s="55">
        <v>1.4</v>
      </c>
    </row>
    <row r="7" spans="1:41" x14ac:dyDescent="0.25">
      <c r="A7" s="52">
        <v>3</v>
      </c>
      <c r="B7" s="53" cm="1">
        <f t="array" ref="B7:AO7">TRANSPOSE((パラメータ_オリジナル!$C$6:$C$45))</f>
        <v>1.57</v>
      </c>
      <c r="C7" s="53">
        <v>1.55</v>
      </c>
      <c r="D7" s="53">
        <v>1.55</v>
      </c>
      <c r="E7" s="53">
        <v>1.63</v>
      </c>
      <c r="F7" s="53">
        <v>1.39</v>
      </c>
      <c r="G7" s="53">
        <v>2.38</v>
      </c>
      <c r="H7" s="53">
        <v>1.5</v>
      </c>
      <c r="I7" s="53">
        <v>1.4</v>
      </c>
      <c r="J7" s="53">
        <v>1.88</v>
      </c>
      <c r="K7" s="53">
        <v>1.4</v>
      </c>
      <c r="L7" s="53">
        <v>2.1800000000000002</v>
      </c>
      <c r="M7" s="53">
        <v>2.17</v>
      </c>
      <c r="N7" s="53">
        <v>1.39</v>
      </c>
      <c r="O7" s="53">
        <v>1.39</v>
      </c>
      <c r="P7" s="53">
        <v>1.5</v>
      </c>
      <c r="Q7" s="53">
        <v>1.41</v>
      </c>
      <c r="R7" s="53">
        <v>2.5499999999999998</v>
      </c>
      <c r="S7" s="53">
        <v>1.39</v>
      </c>
      <c r="T7" s="53">
        <v>1.4</v>
      </c>
      <c r="U7" s="54">
        <v>1.58</v>
      </c>
      <c r="V7" s="54">
        <v>1.52</v>
      </c>
      <c r="W7" s="54">
        <v>1.33</v>
      </c>
      <c r="X7" s="54">
        <v>1.36</v>
      </c>
      <c r="Y7" s="54">
        <v>1.4</v>
      </c>
      <c r="Z7" s="54">
        <v>1.33</v>
      </c>
      <c r="AA7" s="54">
        <v>1.33</v>
      </c>
      <c r="AB7" s="54">
        <v>1.33</v>
      </c>
      <c r="AC7" s="54">
        <v>1.58</v>
      </c>
      <c r="AD7" s="54">
        <v>1.33</v>
      </c>
      <c r="AE7" s="54">
        <v>1.33</v>
      </c>
      <c r="AF7" s="54">
        <v>1.33</v>
      </c>
      <c r="AG7" s="54">
        <v>1.33</v>
      </c>
      <c r="AH7" s="54">
        <v>1.33</v>
      </c>
      <c r="AI7" s="54">
        <v>1.33</v>
      </c>
      <c r="AJ7" s="54">
        <v>1.33</v>
      </c>
      <c r="AK7" s="54">
        <v>1.41</v>
      </c>
      <c r="AL7" s="54">
        <v>1.31</v>
      </c>
      <c r="AM7" s="54">
        <v>1.37</v>
      </c>
      <c r="AN7" s="54">
        <v>1.52</v>
      </c>
      <c r="AO7" s="55">
        <v>1.4</v>
      </c>
    </row>
    <row r="8" spans="1:41" x14ac:dyDescent="0.25">
      <c r="A8" s="52">
        <v>4</v>
      </c>
      <c r="B8" s="53" cm="1">
        <f t="array" ref="B8:AO8">TRANSPOSE((パラメータ_オリジナル!$C$6:$C$45))</f>
        <v>1.57</v>
      </c>
      <c r="C8" s="53">
        <v>1.55</v>
      </c>
      <c r="D8" s="53">
        <v>1.55</v>
      </c>
      <c r="E8" s="53">
        <v>1.63</v>
      </c>
      <c r="F8" s="53">
        <v>1.39</v>
      </c>
      <c r="G8" s="53">
        <v>2.38</v>
      </c>
      <c r="H8" s="53">
        <v>1.5</v>
      </c>
      <c r="I8" s="53">
        <v>1.4</v>
      </c>
      <c r="J8" s="53">
        <v>1.88</v>
      </c>
      <c r="K8" s="53">
        <v>1.4</v>
      </c>
      <c r="L8" s="53">
        <v>2.1800000000000002</v>
      </c>
      <c r="M8" s="53">
        <v>2.17</v>
      </c>
      <c r="N8" s="53">
        <v>1.39</v>
      </c>
      <c r="O8" s="53">
        <v>1.39</v>
      </c>
      <c r="P8" s="53">
        <v>1.5</v>
      </c>
      <c r="Q8" s="53">
        <v>1.41</v>
      </c>
      <c r="R8" s="53">
        <v>2.5499999999999998</v>
      </c>
      <c r="S8" s="53">
        <v>1.39</v>
      </c>
      <c r="T8" s="53">
        <v>1.4</v>
      </c>
      <c r="U8" s="54">
        <v>1.58</v>
      </c>
      <c r="V8" s="54">
        <v>1.52</v>
      </c>
      <c r="W8" s="54">
        <v>1.33</v>
      </c>
      <c r="X8" s="54">
        <v>1.36</v>
      </c>
      <c r="Y8" s="54">
        <v>1.4</v>
      </c>
      <c r="Z8" s="54">
        <v>1.33</v>
      </c>
      <c r="AA8" s="54">
        <v>1.33</v>
      </c>
      <c r="AB8" s="54">
        <v>1.33</v>
      </c>
      <c r="AC8" s="54">
        <v>1.58</v>
      </c>
      <c r="AD8" s="54">
        <v>1.33</v>
      </c>
      <c r="AE8" s="54">
        <v>1.33</v>
      </c>
      <c r="AF8" s="54">
        <v>1.33</v>
      </c>
      <c r="AG8" s="54">
        <v>1.33</v>
      </c>
      <c r="AH8" s="54">
        <v>1.33</v>
      </c>
      <c r="AI8" s="54">
        <v>1.33</v>
      </c>
      <c r="AJ8" s="54">
        <v>1.33</v>
      </c>
      <c r="AK8" s="54">
        <v>1.41</v>
      </c>
      <c r="AL8" s="54">
        <v>1.31</v>
      </c>
      <c r="AM8" s="54">
        <v>1.37</v>
      </c>
      <c r="AN8" s="54">
        <v>1.52</v>
      </c>
      <c r="AO8" s="55">
        <v>1.4</v>
      </c>
    </row>
    <row r="9" spans="1:41" x14ac:dyDescent="0.25">
      <c r="A9" s="52">
        <v>5</v>
      </c>
      <c r="B9" s="53" cm="1">
        <f t="array" ref="B9:AO9">TRANSPOSE((パラメータ_オリジナル!$C$6:$C$45))</f>
        <v>1.57</v>
      </c>
      <c r="C9" s="53">
        <v>1.55</v>
      </c>
      <c r="D9" s="53">
        <v>1.55</v>
      </c>
      <c r="E9" s="53">
        <v>1.63</v>
      </c>
      <c r="F9" s="53">
        <v>1.39</v>
      </c>
      <c r="G9" s="53">
        <v>2.38</v>
      </c>
      <c r="H9" s="53">
        <v>1.5</v>
      </c>
      <c r="I9" s="53">
        <v>1.4</v>
      </c>
      <c r="J9" s="53">
        <v>1.88</v>
      </c>
      <c r="K9" s="53">
        <v>1.4</v>
      </c>
      <c r="L9" s="53">
        <v>2.1800000000000002</v>
      </c>
      <c r="M9" s="53">
        <v>2.17</v>
      </c>
      <c r="N9" s="53">
        <v>1.39</v>
      </c>
      <c r="O9" s="53">
        <v>1.39</v>
      </c>
      <c r="P9" s="53">
        <v>1.5</v>
      </c>
      <c r="Q9" s="53">
        <v>1.41</v>
      </c>
      <c r="R9" s="53">
        <v>2.5499999999999998</v>
      </c>
      <c r="S9" s="53">
        <v>1.39</v>
      </c>
      <c r="T9" s="53">
        <v>1.4</v>
      </c>
      <c r="U9" s="54">
        <v>1.58</v>
      </c>
      <c r="V9" s="54">
        <v>1.52</v>
      </c>
      <c r="W9" s="54">
        <v>1.33</v>
      </c>
      <c r="X9" s="54">
        <v>1.36</v>
      </c>
      <c r="Y9" s="54">
        <v>1.4</v>
      </c>
      <c r="Z9" s="54">
        <v>1.33</v>
      </c>
      <c r="AA9" s="54">
        <v>1.33</v>
      </c>
      <c r="AB9" s="54">
        <v>1.33</v>
      </c>
      <c r="AC9" s="54">
        <v>1.58</v>
      </c>
      <c r="AD9" s="54">
        <v>1.33</v>
      </c>
      <c r="AE9" s="54">
        <v>1.33</v>
      </c>
      <c r="AF9" s="54">
        <v>1.33</v>
      </c>
      <c r="AG9" s="54">
        <v>1.33</v>
      </c>
      <c r="AH9" s="54">
        <v>1.33</v>
      </c>
      <c r="AI9" s="54">
        <v>1.33</v>
      </c>
      <c r="AJ9" s="54">
        <v>1.33</v>
      </c>
      <c r="AK9" s="54">
        <v>1.41</v>
      </c>
      <c r="AL9" s="54">
        <v>1.31</v>
      </c>
      <c r="AM9" s="54">
        <v>1.37</v>
      </c>
      <c r="AN9" s="54">
        <v>1.52</v>
      </c>
      <c r="AO9" s="55">
        <v>1.4</v>
      </c>
    </row>
    <row r="10" spans="1:41" x14ac:dyDescent="0.25">
      <c r="A10" s="52">
        <v>6</v>
      </c>
      <c r="B10" s="53" cm="1">
        <f t="array" ref="B10:AO10">TRANSPOSE((パラメータ_オリジナル!$C$6:$C$45))</f>
        <v>1.57</v>
      </c>
      <c r="C10" s="53">
        <v>1.55</v>
      </c>
      <c r="D10" s="53">
        <v>1.55</v>
      </c>
      <c r="E10" s="53">
        <v>1.63</v>
      </c>
      <c r="F10" s="53">
        <v>1.39</v>
      </c>
      <c r="G10" s="53">
        <v>2.38</v>
      </c>
      <c r="H10" s="53">
        <v>1.5</v>
      </c>
      <c r="I10" s="53">
        <v>1.4</v>
      </c>
      <c r="J10" s="53">
        <v>1.88</v>
      </c>
      <c r="K10" s="53">
        <v>1.4</v>
      </c>
      <c r="L10" s="53">
        <v>2.1800000000000002</v>
      </c>
      <c r="M10" s="53">
        <v>2.17</v>
      </c>
      <c r="N10" s="53">
        <v>1.39</v>
      </c>
      <c r="O10" s="53">
        <v>1.39</v>
      </c>
      <c r="P10" s="53">
        <v>1.5</v>
      </c>
      <c r="Q10" s="53">
        <v>1.41</v>
      </c>
      <c r="R10" s="53">
        <v>2.5499999999999998</v>
      </c>
      <c r="S10" s="53">
        <v>1.39</v>
      </c>
      <c r="T10" s="53">
        <v>1.4</v>
      </c>
      <c r="U10" s="54">
        <v>1.58</v>
      </c>
      <c r="V10" s="54">
        <v>1.52</v>
      </c>
      <c r="W10" s="54">
        <v>1.33</v>
      </c>
      <c r="X10" s="54">
        <v>1.36</v>
      </c>
      <c r="Y10" s="54">
        <v>1.4</v>
      </c>
      <c r="Z10" s="54">
        <v>1.33</v>
      </c>
      <c r="AA10" s="54">
        <v>1.33</v>
      </c>
      <c r="AB10" s="54">
        <v>1.33</v>
      </c>
      <c r="AC10" s="54">
        <v>1.58</v>
      </c>
      <c r="AD10" s="54">
        <v>1.33</v>
      </c>
      <c r="AE10" s="54">
        <v>1.33</v>
      </c>
      <c r="AF10" s="54">
        <v>1.33</v>
      </c>
      <c r="AG10" s="54">
        <v>1.33</v>
      </c>
      <c r="AH10" s="54">
        <v>1.33</v>
      </c>
      <c r="AI10" s="54">
        <v>1.33</v>
      </c>
      <c r="AJ10" s="54">
        <v>1.33</v>
      </c>
      <c r="AK10" s="54">
        <v>1.41</v>
      </c>
      <c r="AL10" s="54">
        <v>1.31</v>
      </c>
      <c r="AM10" s="54">
        <v>1.37</v>
      </c>
      <c r="AN10" s="54">
        <v>1.52</v>
      </c>
      <c r="AO10" s="55">
        <v>1.4</v>
      </c>
    </row>
    <row r="11" spans="1:41" x14ac:dyDescent="0.25">
      <c r="A11" s="52">
        <v>7</v>
      </c>
      <c r="B11" s="53" cm="1">
        <f t="array" ref="B11:AO11">TRANSPOSE((パラメータ_オリジナル!$C$6:$C$45))</f>
        <v>1.57</v>
      </c>
      <c r="C11" s="53">
        <v>1.55</v>
      </c>
      <c r="D11" s="53">
        <v>1.55</v>
      </c>
      <c r="E11" s="53">
        <v>1.63</v>
      </c>
      <c r="F11" s="53">
        <v>1.39</v>
      </c>
      <c r="G11" s="53">
        <v>2.38</v>
      </c>
      <c r="H11" s="53">
        <v>1.5</v>
      </c>
      <c r="I11" s="53">
        <v>1.4</v>
      </c>
      <c r="J11" s="53">
        <v>1.88</v>
      </c>
      <c r="K11" s="53">
        <v>1.4</v>
      </c>
      <c r="L11" s="53">
        <v>2.1800000000000002</v>
      </c>
      <c r="M11" s="53">
        <v>2.17</v>
      </c>
      <c r="N11" s="53">
        <v>1.39</v>
      </c>
      <c r="O11" s="53">
        <v>1.39</v>
      </c>
      <c r="P11" s="53">
        <v>1.5</v>
      </c>
      <c r="Q11" s="53">
        <v>1.41</v>
      </c>
      <c r="R11" s="53">
        <v>2.5499999999999998</v>
      </c>
      <c r="S11" s="53">
        <v>1.39</v>
      </c>
      <c r="T11" s="53">
        <v>1.4</v>
      </c>
      <c r="U11" s="54">
        <v>1.58</v>
      </c>
      <c r="V11" s="54">
        <v>1.52</v>
      </c>
      <c r="W11" s="54">
        <v>1.33</v>
      </c>
      <c r="X11" s="54">
        <v>1.36</v>
      </c>
      <c r="Y11" s="54">
        <v>1.4</v>
      </c>
      <c r="Z11" s="54">
        <v>1.33</v>
      </c>
      <c r="AA11" s="54">
        <v>1.33</v>
      </c>
      <c r="AB11" s="54">
        <v>1.33</v>
      </c>
      <c r="AC11" s="54">
        <v>1.58</v>
      </c>
      <c r="AD11" s="54">
        <v>1.33</v>
      </c>
      <c r="AE11" s="54">
        <v>1.33</v>
      </c>
      <c r="AF11" s="54">
        <v>1.33</v>
      </c>
      <c r="AG11" s="54">
        <v>1.33</v>
      </c>
      <c r="AH11" s="54">
        <v>1.33</v>
      </c>
      <c r="AI11" s="54">
        <v>1.33</v>
      </c>
      <c r="AJ11" s="54">
        <v>1.33</v>
      </c>
      <c r="AK11" s="54">
        <v>1.41</v>
      </c>
      <c r="AL11" s="54">
        <v>1.31</v>
      </c>
      <c r="AM11" s="54">
        <v>1.37</v>
      </c>
      <c r="AN11" s="54">
        <v>1.52</v>
      </c>
      <c r="AO11" s="55">
        <v>1.4</v>
      </c>
    </row>
    <row r="12" spans="1:41" x14ac:dyDescent="0.25">
      <c r="A12" s="52">
        <v>8</v>
      </c>
      <c r="B12" s="53" cm="1">
        <f t="array" ref="B12:AO12">TRANSPOSE((パラメータ_オリジナル!$C$6:$C$45))</f>
        <v>1.57</v>
      </c>
      <c r="C12" s="53">
        <v>1.55</v>
      </c>
      <c r="D12" s="53">
        <v>1.55</v>
      </c>
      <c r="E12" s="53">
        <v>1.63</v>
      </c>
      <c r="F12" s="53">
        <v>1.39</v>
      </c>
      <c r="G12" s="53">
        <v>2.38</v>
      </c>
      <c r="H12" s="53">
        <v>1.5</v>
      </c>
      <c r="I12" s="53">
        <v>1.4</v>
      </c>
      <c r="J12" s="53">
        <v>1.88</v>
      </c>
      <c r="K12" s="53">
        <v>1.4</v>
      </c>
      <c r="L12" s="53">
        <v>2.1800000000000002</v>
      </c>
      <c r="M12" s="53">
        <v>2.17</v>
      </c>
      <c r="N12" s="53">
        <v>1.39</v>
      </c>
      <c r="O12" s="53">
        <v>1.39</v>
      </c>
      <c r="P12" s="53">
        <v>1.5</v>
      </c>
      <c r="Q12" s="53">
        <v>1.41</v>
      </c>
      <c r="R12" s="53">
        <v>2.5499999999999998</v>
      </c>
      <c r="S12" s="53">
        <v>1.39</v>
      </c>
      <c r="T12" s="53">
        <v>1.4</v>
      </c>
      <c r="U12" s="54">
        <v>1.58</v>
      </c>
      <c r="V12" s="54">
        <v>1.52</v>
      </c>
      <c r="W12" s="54">
        <v>1.33</v>
      </c>
      <c r="X12" s="54">
        <v>1.36</v>
      </c>
      <c r="Y12" s="54">
        <v>1.4</v>
      </c>
      <c r="Z12" s="54">
        <v>1.33</v>
      </c>
      <c r="AA12" s="54">
        <v>1.33</v>
      </c>
      <c r="AB12" s="54">
        <v>1.33</v>
      </c>
      <c r="AC12" s="54">
        <v>1.58</v>
      </c>
      <c r="AD12" s="54">
        <v>1.33</v>
      </c>
      <c r="AE12" s="54">
        <v>1.33</v>
      </c>
      <c r="AF12" s="54">
        <v>1.33</v>
      </c>
      <c r="AG12" s="54">
        <v>1.33</v>
      </c>
      <c r="AH12" s="54">
        <v>1.33</v>
      </c>
      <c r="AI12" s="54">
        <v>1.33</v>
      </c>
      <c r="AJ12" s="54">
        <v>1.33</v>
      </c>
      <c r="AK12" s="54">
        <v>1.41</v>
      </c>
      <c r="AL12" s="54">
        <v>1.31</v>
      </c>
      <c r="AM12" s="54">
        <v>1.37</v>
      </c>
      <c r="AN12" s="54">
        <v>1.52</v>
      </c>
      <c r="AO12" s="55">
        <v>1.4</v>
      </c>
    </row>
    <row r="13" spans="1:41" x14ac:dyDescent="0.25">
      <c r="A13" s="52">
        <v>9</v>
      </c>
      <c r="B13" s="53" cm="1">
        <f t="array" ref="B13:AO13">TRANSPOSE((パラメータ_オリジナル!$C$6:$C$45))</f>
        <v>1.57</v>
      </c>
      <c r="C13" s="53">
        <v>1.55</v>
      </c>
      <c r="D13" s="53">
        <v>1.55</v>
      </c>
      <c r="E13" s="53">
        <v>1.63</v>
      </c>
      <c r="F13" s="53">
        <v>1.39</v>
      </c>
      <c r="G13" s="53">
        <v>2.38</v>
      </c>
      <c r="H13" s="53">
        <v>1.5</v>
      </c>
      <c r="I13" s="53">
        <v>1.4</v>
      </c>
      <c r="J13" s="53">
        <v>1.88</v>
      </c>
      <c r="K13" s="53">
        <v>1.4</v>
      </c>
      <c r="L13" s="53">
        <v>2.1800000000000002</v>
      </c>
      <c r="M13" s="53">
        <v>2.17</v>
      </c>
      <c r="N13" s="53">
        <v>1.39</v>
      </c>
      <c r="O13" s="53">
        <v>1.39</v>
      </c>
      <c r="P13" s="53">
        <v>1.5</v>
      </c>
      <c r="Q13" s="53">
        <v>1.41</v>
      </c>
      <c r="R13" s="53">
        <v>2.5499999999999998</v>
      </c>
      <c r="S13" s="53">
        <v>1.39</v>
      </c>
      <c r="T13" s="53">
        <v>1.4</v>
      </c>
      <c r="U13" s="54">
        <v>1.58</v>
      </c>
      <c r="V13" s="54">
        <v>1.52</v>
      </c>
      <c r="W13" s="54">
        <v>1.33</v>
      </c>
      <c r="X13" s="54">
        <v>1.36</v>
      </c>
      <c r="Y13" s="54">
        <v>1.4</v>
      </c>
      <c r="Z13" s="54">
        <v>1.33</v>
      </c>
      <c r="AA13" s="54">
        <v>1.33</v>
      </c>
      <c r="AB13" s="54">
        <v>1.33</v>
      </c>
      <c r="AC13" s="54">
        <v>1.58</v>
      </c>
      <c r="AD13" s="54">
        <v>1.33</v>
      </c>
      <c r="AE13" s="54">
        <v>1.33</v>
      </c>
      <c r="AF13" s="54">
        <v>1.33</v>
      </c>
      <c r="AG13" s="54">
        <v>1.33</v>
      </c>
      <c r="AH13" s="54">
        <v>1.33</v>
      </c>
      <c r="AI13" s="54">
        <v>1.33</v>
      </c>
      <c r="AJ13" s="54">
        <v>1.33</v>
      </c>
      <c r="AK13" s="54">
        <v>1.41</v>
      </c>
      <c r="AL13" s="54">
        <v>1.31</v>
      </c>
      <c r="AM13" s="54">
        <v>1.37</v>
      </c>
      <c r="AN13" s="54">
        <v>1.52</v>
      </c>
      <c r="AO13" s="55">
        <v>1.4</v>
      </c>
    </row>
    <row r="14" spans="1:41" x14ac:dyDescent="0.25">
      <c r="A14" s="52">
        <v>10</v>
      </c>
      <c r="B14" s="53" cm="1">
        <f t="array" ref="B14:AO14">TRANSPOSE((パラメータ_オリジナル!$C$6:$C$45))</f>
        <v>1.57</v>
      </c>
      <c r="C14" s="53">
        <v>1.55</v>
      </c>
      <c r="D14" s="53">
        <v>1.55</v>
      </c>
      <c r="E14" s="53">
        <v>1.63</v>
      </c>
      <c r="F14" s="53">
        <v>1.39</v>
      </c>
      <c r="G14" s="53">
        <v>2.38</v>
      </c>
      <c r="H14" s="53">
        <v>1.5</v>
      </c>
      <c r="I14" s="53">
        <v>1.4</v>
      </c>
      <c r="J14" s="53">
        <v>1.88</v>
      </c>
      <c r="K14" s="53">
        <v>1.4</v>
      </c>
      <c r="L14" s="53">
        <v>2.1800000000000002</v>
      </c>
      <c r="M14" s="53">
        <v>2.17</v>
      </c>
      <c r="N14" s="53">
        <v>1.39</v>
      </c>
      <c r="O14" s="53">
        <v>1.39</v>
      </c>
      <c r="P14" s="53">
        <v>1.5</v>
      </c>
      <c r="Q14" s="53">
        <v>1.41</v>
      </c>
      <c r="R14" s="53">
        <v>2.5499999999999998</v>
      </c>
      <c r="S14" s="53">
        <v>1.39</v>
      </c>
      <c r="T14" s="53">
        <v>1.4</v>
      </c>
      <c r="U14" s="54">
        <v>1.58</v>
      </c>
      <c r="V14" s="54">
        <v>1.52</v>
      </c>
      <c r="W14" s="54">
        <v>1.33</v>
      </c>
      <c r="X14" s="54">
        <v>1.36</v>
      </c>
      <c r="Y14" s="54">
        <v>1.4</v>
      </c>
      <c r="Z14" s="54">
        <v>1.33</v>
      </c>
      <c r="AA14" s="54">
        <v>1.33</v>
      </c>
      <c r="AB14" s="54">
        <v>1.33</v>
      </c>
      <c r="AC14" s="54">
        <v>1.58</v>
      </c>
      <c r="AD14" s="54">
        <v>1.33</v>
      </c>
      <c r="AE14" s="54">
        <v>1.33</v>
      </c>
      <c r="AF14" s="54">
        <v>1.33</v>
      </c>
      <c r="AG14" s="54">
        <v>1.33</v>
      </c>
      <c r="AH14" s="54">
        <v>1.33</v>
      </c>
      <c r="AI14" s="54">
        <v>1.33</v>
      </c>
      <c r="AJ14" s="54">
        <v>1.33</v>
      </c>
      <c r="AK14" s="54">
        <v>1.41</v>
      </c>
      <c r="AL14" s="54">
        <v>1.31</v>
      </c>
      <c r="AM14" s="54">
        <v>1.37</v>
      </c>
      <c r="AN14" s="54">
        <v>1.52</v>
      </c>
      <c r="AO14" s="55">
        <v>1.4</v>
      </c>
    </row>
    <row r="15" spans="1:41" x14ac:dyDescent="0.25">
      <c r="A15" s="52">
        <v>11</v>
      </c>
      <c r="B15" s="53" cm="1">
        <f t="array" ref="B15:AO15">TRANSPOSE((パラメータ_オリジナル!$C$6:$C$45))</f>
        <v>1.57</v>
      </c>
      <c r="C15" s="53">
        <v>1.55</v>
      </c>
      <c r="D15" s="53">
        <v>1.55</v>
      </c>
      <c r="E15" s="53">
        <v>1.63</v>
      </c>
      <c r="F15" s="53">
        <v>1.39</v>
      </c>
      <c r="G15" s="53">
        <v>2.38</v>
      </c>
      <c r="H15" s="53">
        <v>1.5</v>
      </c>
      <c r="I15" s="53">
        <v>1.4</v>
      </c>
      <c r="J15" s="53">
        <v>1.88</v>
      </c>
      <c r="K15" s="53">
        <v>1.4</v>
      </c>
      <c r="L15" s="53">
        <v>2.1800000000000002</v>
      </c>
      <c r="M15" s="53">
        <v>2.17</v>
      </c>
      <c r="N15" s="53">
        <v>1.39</v>
      </c>
      <c r="O15" s="53">
        <v>1.39</v>
      </c>
      <c r="P15" s="53">
        <v>1.5</v>
      </c>
      <c r="Q15" s="53">
        <v>1.41</v>
      </c>
      <c r="R15" s="53">
        <v>2.5499999999999998</v>
      </c>
      <c r="S15" s="53">
        <v>1.39</v>
      </c>
      <c r="T15" s="53">
        <v>1.4</v>
      </c>
      <c r="U15" s="54">
        <v>1.58</v>
      </c>
      <c r="V15" s="54">
        <v>1.52</v>
      </c>
      <c r="W15" s="54">
        <v>1.33</v>
      </c>
      <c r="X15" s="54">
        <v>1.36</v>
      </c>
      <c r="Y15" s="54">
        <v>1.4</v>
      </c>
      <c r="Z15" s="54">
        <v>1.33</v>
      </c>
      <c r="AA15" s="54">
        <v>1.33</v>
      </c>
      <c r="AB15" s="54">
        <v>1.33</v>
      </c>
      <c r="AC15" s="54">
        <v>1.58</v>
      </c>
      <c r="AD15" s="54">
        <v>1.33</v>
      </c>
      <c r="AE15" s="54">
        <v>1.33</v>
      </c>
      <c r="AF15" s="54">
        <v>1.33</v>
      </c>
      <c r="AG15" s="54">
        <v>1.33</v>
      </c>
      <c r="AH15" s="54">
        <v>1.33</v>
      </c>
      <c r="AI15" s="54">
        <v>1.33</v>
      </c>
      <c r="AJ15" s="54">
        <v>1.33</v>
      </c>
      <c r="AK15" s="54">
        <v>1.41</v>
      </c>
      <c r="AL15" s="54">
        <v>1.31</v>
      </c>
      <c r="AM15" s="54">
        <v>1.37</v>
      </c>
      <c r="AN15" s="54">
        <v>1.52</v>
      </c>
      <c r="AO15" s="55">
        <v>1.4</v>
      </c>
    </row>
    <row r="16" spans="1:41" x14ac:dyDescent="0.25">
      <c r="A16" s="52">
        <v>12</v>
      </c>
      <c r="B16" s="53" cm="1">
        <f t="array" ref="B16:AO16">TRANSPOSE((パラメータ_オリジナル!$C$6:$C$45))</f>
        <v>1.57</v>
      </c>
      <c r="C16" s="53">
        <v>1.55</v>
      </c>
      <c r="D16" s="53">
        <v>1.55</v>
      </c>
      <c r="E16" s="53">
        <v>1.63</v>
      </c>
      <c r="F16" s="53">
        <v>1.39</v>
      </c>
      <c r="G16" s="53">
        <v>2.38</v>
      </c>
      <c r="H16" s="53">
        <v>1.5</v>
      </c>
      <c r="I16" s="53">
        <v>1.4</v>
      </c>
      <c r="J16" s="53">
        <v>1.88</v>
      </c>
      <c r="K16" s="53">
        <v>1.4</v>
      </c>
      <c r="L16" s="53">
        <v>2.1800000000000002</v>
      </c>
      <c r="M16" s="53">
        <v>2.17</v>
      </c>
      <c r="N16" s="53">
        <v>1.39</v>
      </c>
      <c r="O16" s="53">
        <v>1.39</v>
      </c>
      <c r="P16" s="53">
        <v>1.5</v>
      </c>
      <c r="Q16" s="53">
        <v>1.41</v>
      </c>
      <c r="R16" s="53">
        <v>2.5499999999999998</v>
      </c>
      <c r="S16" s="53">
        <v>1.39</v>
      </c>
      <c r="T16" s="53">
        <v>1.4</v>
      </c>
      <c r="U16" s="54">
        <v>1.58</v>
      </c>
      <c r="V16" s="54">
        <v>1.52</v>
      </c>
      <c r="W16" s="54">
        <v>1.33</v>
      </c>
      <c r="X16" s="54">
        <v>1.36</v>
      </c>
      <c r="Y16" s="54">
        <v>1.4</v>
      </c>
      <c r="Z16" s="54">
        <v>1.33</v>
      </c>
      <c r="AA16" s="54">
        <v>1.33</v>
      </c>
      <c r="AB16" s="54">
        <v>1.33</v>
      </c>
      <c r="AC16" s="54">
        <v>1.58</v>
      </c>
      <c r="AD16" s="54">
        <v>1.33</v>
      </c>
      <c r="AE16" s="54">
        <v>1.33</v>
      </c>
      <c r="AF16" s="54">
        <v>1.33</v>
      </c>
      <c r="AG16" s="54">
        <v>1.33</v>
      </c>
      <c r="AH16" s="54">
        <v>1.33</v>
      </c>
      <c r="AI16" s="54">
        <v>1.33</v>
      </c>
      <c r="AJ16" s="54">
        <v>1.33</v>
      </c>
      <c r="AK16" s="54">
        <v>1.41</v>
      </c>
      <c r="AL16" s="54">
        <v>1.31</v>
      </c>
      <c r="AM16" s="54">
        <v>1.37</v>
      </c>
      <c r="AN16" s="54">
        <v>1.52</v>
      </c>
      <c r="AO16" s="55">
        <v>1.4</v>
      </c>
    </row>
    <row r="17" spans="1:41" x14ac:dyDescent="0.25">
      <c r="A17" s="52">
        <v>13</v>
      </c>
      <c r="B17" s="53" cm="1">
        <f t="array" ref="B17:AO17">TRANSPOSE((パラメータ_オリジナル!$C$6:$C$45))</f>
        <v>1.57</v>
      </c>
      <c r="C17" s="53">
        <v>1.55</v>
      </c>
      <c r="D17" s="53">
        <v>1.55</v>
      </c>
      <c r="E17" s="53">
        <v>1.63</v>
      </c>
      <c r="F17" s="53">
        <v>1.39</v>
      </c>
      <c r="G17" s="53">
        <v>2.38</v>
      </c>
      <c r="H17" s="53">
        <v>1.5</v>
      </c>
      <c r="I17" s="53">
        <v>1.4</v>
      </c>
      <c r="J17" s="53">
        <v>1.88</v>
      </c>
      <c r="K17" s="53">
        <v>1.4</v>
      </c>
      <c r="L17" s="53">
        <v>2.1800000000000002</v>
      </c>
      <c r="M17" s="53">
        <v>2.17</v>
      </c>
      <c r="N17" s="53">
        <v>1.39</v>
      </c>
      <c r="O17" s="53">
        <v>1.39</v>
      </c>
      <c r="P17" s="53">
        <v>1.5</v>
      </c>
      <c r="Q17" s="53">
        <v>1.41</v>
      </c>
      <c r="R17" s="53">
        <v>2.5499999999999998</v>
      </c>
      <c r="S17" s="53">
        <v>1.39</v>
      </c>
      <c r="T17" s="53">
        <v>1.4</v>
      </c>
      <c r="U17" s="54">
        <v>1.58</v>
      </c>
      <c r="V17" s="54">
        <v>1.52</v>
      </c>
      <c r="W17" s="54">
        <v>1.33</v>
      </c>
      <c r="X17" s="54">
        <v>1.36</v>
      </c>
      <c r="Y17" s="54">
        <v>1.4</v>
      </c>
      <c r="Z17" s="54">
        <v>1.33</v>
      </c>
      <c r="AA17" s="54">
        <v>1.33</v>
      </c>
      <c r="AB17" s="54">
        <v>1.33</v>
      </c>
      <c r="AC17" s="54">
        <v>1.58</v>
      </c>
      <c r="AD17" s="54">
        <v>1.33</v>
      </c>
      <c r="AE17" s="54">
        <v>1.33</v>
      </c>
      <c r="AF17" s="54">
        <v>1.33</v>
      </c>
      <c r="AG17" s="54">
        <v>1.33</v>
      </c>
      <c r="AH17" s="54">
        <v>1.33</v>
      </c>
      <c r="AI17" s="54">
        <v>1.33</v>
      </c>
      <c r="AJ17" s="54">
        <v>1.33</v>
      </c>
      <c r="AK17" s="54">
        <v>1.41</v>
      </c>
      <c r="AL17" s="54">
        <v>1.31</v>
      </c>
      <c r="AM17" s="54">
        <v>1.37</v>
      </c>
      <c r="AN17" s="54">
        <v>1.52</v>
      </c>
      <c r="AO17" s="55">
        <v>1.4</v>
      </c>
    </row>
    <row r="18" spans="1:41" x14ac:dyDescent="0.25">
      <c r="A18" s="52">
        <v>14</v>
      </c>
      <c r="B18" s="53" cm="1">
        <f t="array" ref="B18:AO18">TRANSPOSE((パラメータ_オリジナル!$C$6:$C$45))</f>
        <v>1.57</v>
      </c>
      <c r="C18" s="53">
        <v>1.55</v>
      </c>
      <c r="D18" s="53">
        <v>1.55</v>
      </c>
      <c r="E18" s="53">
        <v>1.63</v>
      </c>
      <c r="F18" s="53">
        <v>1.39</v>
      </c>
      <c r="G18" s="53">
        <v>2.38</v>
      </c>
      <c r="H18" s="53">
        <v>1.5</v>
      </c>
      <c r="I18" s="53">
        <v>1.4</v>
      </c>
      <c r="J18" s="53">
        <v>1.88</v>
      </c>
      <c r="K18" s="53">
        <v>1.4</v>
      </c>
      <c r="L18" s="53">
        <v>2.1800000000000002</v>
      </c>
      <c r="M18" s="53">
        <v>2.17</v>
      </c>
      <c r="N18" s="53">
        <v>1.39</v>
      </c>
      <c r="O18" s="53">
        <v>1.39</v>
      </c>
      <c r="P18" s="53">
        <v>1.5</v>
      </c>
      <c r="Q18" s="53">
        <v>1.41</v>
      </c>
      <c r="R18" s="53">
        <v>2.5499999999999998</v>
      </c>
      <c r="S18" s="53">
        <v>1.39</v>
      </c>
      <c r="T18" s="53">
        <v>1.4</v>
      </c>
      <c r="U18" s="54">
        <v>1.58</v>
      </c>
      <c r="V18" s="54">
        <v>1.52</v>
      </c>
      <c r="W18" s="54">
        <v>1.33</v>
      </c>
      <c r="X18" s="54">
        <v>1.36</v>
      </c>
      <c r="Y18" s="54">
        <v>1.4</v>
      </c>
      <c r="Z18" s="54">
        <v>1.33</v>
      </c>
      <c r="AA18" s="54">
        <v>1.33</v>
      </c>
      <c r="AB18" s="54">
        <v>1.33</v>
      </c>
      <c r="AC18" s="54">
        <v>1.58</v>
      </c>
      <c r="AD18" s="54">
        <v>1.33</v>
      </c>
      <c r="AE18" s="54">
        <v>1.33</v>
      </c>
      <c r="AF18" s="54">
        <v>1.33</v>
      </c>
      <c r="AG18" s="54">
        <v>1.33</v>
      </c>
      <c r="AH18" s="54">
        <v>1.33</v>
      </c>
      <c r="AI18" s="54">
        <v>1.33</v>
      </c>
      <c r="AJ18" s="54">
        <v>1.33</v>
      </c>
      <c r="AK18" s="54">
        <v>1.41</v>
      </c>
      <c r="AL18" s="54">
        <v>1.31</v>
      </c>
      <c r="AM18" s="54">
        <v>1.37</v>
      </c>
      <c r="AN18" s="54">
        <v>1.52</v>
      </c>
      <c r="AO18" s="55">
        <v>1.4</v>
      </c>
    </row>
    <row r="19" spans="1:41" x14ac:dyDescent="0.25">
      <c r="A19" s="52">
        <v>15</v>
      </c>
      <c r="B19" s="53" cm="1">
        <f t="array" ref="B19:AO19">TRANSPOSE((パラメータ_オリジナル!$C$6:$C$45))</f>
        <v>1.57</v>
      </c>
      <c r="C19" s="53">
        <v>1.55</v>
      </c>
      <c r="D19" s="53">
        <v>1.55</v>
      </c>
      <c r="E19" s="53">
        <v>1.63</v>
      </c>
      <c r="F19" s="53">
        <v>1.39</v>
      </c>
      <c r="G19" s="53">
        <v>2.38</v>
      </c>
      <c r="H19" s="53">
        <v>1.5</v>
      </c>
      <c r="I19" s="53">
        <v>1.4</v>
      </c>
      <c r="J19" s="53">
        <v>1.88</v>
      </c>
      <c r="K19" s="53">
        <v>1.4</v>
      </c>
      <c r="L19" s="53">
        <v>2.1800000000000002</v>
      </c>
      <c r="M19" s="53">
        <v>2.17</v>
      </c>
      <c r="N19" s="53">
        <v>1.39</v>
      </c>
      <c r="O19" s="53">
        <v>1.39</v>
      </c>
      <c r="P19" s="53">
        <v>1.5</v>
      </c>
      <c r="Q19" s="53">
        <v>1.41</v>
      </c>
      <c r="R19" s="53">
        <v>2.5499999999999998</v>
      </c>
      <c r="S19" s="53">
        <v>1.39</v>
      </c>
      <c r="T19" s="53">
        <v>1.4</v>
      </c>
      <c r="U19" s="54">
        <v>1.58</v>
      </c>
      <c r="V19" s="54">
        <v>1.52</v>
      </c>
      <c r="W19" s="54">
        <v>1.33</v>
      </c>
      <c r="X19" s="54">
        <v>1.36</v>
      </c>
      <c r="Y19" s="54">
        <v>1.4</v>
      </c>
      <c r="Z19" s="54">
        <v>1.33</v>
      </c>
      <c r="AA19" s="54">
        <v>1.33</v>
      </c>
      <c r="AB19" s="54">
        <v>1.33</v>
      </c>
      <c r="AC19" s="54">
        <v>1.58</v>
      </c>
      <c r="AD19" s="54">
        <v>1.33</v>
      </c>
      <c r="AE19" s="54">
        <v>1.33</v>
      </c>
      <c r="AF19" s="54">
        <v>1.33</v>
      </c>
      <c r="AG19" s="54">
        <v>1.33</v>
      </c>
      <c r="AH19" s="54">
        <v>1.33</v>
      </c>
      <c r="AI19" s="54">
        <v>1.33</v>
      </c>
      <c r="AJ19" s="54">
        <v>1.33</v>
      </c>
      <c r="AK19" s="54">
        <v>1.41</v>
      </c>
      <c r="AL19" s="54">
        <v>1.31</v>
      </c>
      <c r="AM19" s="54">
        <v>1.37</v>
      </c>
      <c r="AN19" s="54">
        <v>1.52</v>
      </c>
      <c r="AO19" s="55">
        <v>1.4</v>
      </c>
    </row>
    <row r="20" spans="1:41" x14ac:dyDescent="0.25">
      <c r="A20" s="52">
        <v>16</v>
      </c>
      <c r="B20" s="53" cm="1">
        <f t="array" ref="B20:AO20">TRANSPOSE((パラメータ_オリジナル!$C$6:$C$45))</f>
        <v>1.57</v>
      </c>
      <c r="C20" s="53">
        <v>1.55</v>
      </c>
      <c r="D20" s="53">
        <v>1.55</v>
      </c>
      <c r="E20" s="53">
        <v>1.63</v>
      </c>
      <c r="F20" s="53">
        <v>1.39</v>
      </c>
      <c r="G20" s="53">
        <v>2.38</v>
      </c>
      <c r="H20" s="53">
        <v>1.5</v>
      </c>
      <c r="I20" s="53">
        <v>1.4</v>
      </c>
      <c r="J20" s="53">
        <v>1.88</v>
      </c>
      <c r="K20" s="53">
        <v>1.4</v>
      </c>
      <c r="L20" s="53">
        <v>2.1800000000000002</v>
      </c>
      <c r="M20" s="53">
        <v>2.17</v>
      </c>
      <c r="N20" s="53">
        <v>1.39</v>
      </c>
      <c r="O20" s="53">
        <v>1.39</v>
      </c>
      <c r="P20" s="53">
        <v>1.5</v>
      </c>
      <c r="Q20" s="53">
        <v>1.41</v>
      </c>
      <c r="R20" s="53">
        <v>2.5499999999999998</v>
      </c>
      <c r="S20" s="53">
        <v>1.39</v>
      </c>
      <c r="T20" s="53">
        <v>1.4</v>
      </c>
      <c r="U20" s="54">
        <v>1.58</v>
      </c>
      <c r="V20" s="54">
        <v>1.52</v>
      </c>
      <c r="W20" s="54">
        <v>1.33</v>
      </c>
      <c r="X20" s="54">
        <v>1.36</v>
      </c>
      <c r="Y20" s="54">
        <v>1.4</v>
      </c>
      <c r="Z20" s="54">
        <v>1.33</v>
      </c>
      <c r="AA20" s="54">
        <v>1.33</v>
      </c>
      <c r="AB20" s="54">
        <v>1.33</v>
      </c>
      <c r="AC20" s="54">
        <v>1.58</v>
      </c>
      <c r="AD20" s="54">
        <v>1.33</v>
      </c>
      <c r="AE20" s="54">
        <v>1.33</v>
      </c>
      <c r="AF20" s="54">
        <v>1.33</v>
      </c>
      <c r="AG20" s="54">
        <v>1.33</v>
      </c>
      <c r="AH20" s="54">
        <v>1.33</v>
      </c>
      <c r="AI20" s="54">
        <v>1.33</v>
      </c>
      <c r="AJ20" s="54">
        <v>1.33</v>
      </c>
      <c r="AK20" s="54">
        <v>1.41</v>
      </c>
      <c r="AL20" s="54">
        <v>1.31</v>
      </c>
      <c r="AM20" s="54">
        <v>1.37</v>
      </c>
      <c r="AN20" s="54">
        <v>1.52</v>
      </c>
      <c r="AO20" s="55">
        <v>1.4</v>
      </c>
    </row>
    <row r="21" spans="1:41" x14ac:dyDescent="0.25">
      <c r="A21" s="52">
        <v>17</v>
      </c>
      <c r="B21" s="53" cm="1">
        <f t="array" ref="B21:AO21">TRANSPOSE((パラメータ_オリジナル!$C$6:$C$45))</f>
        <v>1.57</v>
      </c>
      <c r="C21" s="53">
        <v>1.55</v>
      </c>
      <c r="D21" s="53">
        <v>1.55</v>
      </c>
      <c r="E21" s="53">
        <v>1.63</v>
      </c>
      <c r="F21" s="53">
        <v>1.39</v>
      </c>
      <c r="G21" s="53">
        <v>2.38</v>
      </c>
      <c r="H21" s="53">
        <v>1.5</v>
      </c>
      <c r="I21" s="53">
        <v>1.4</v>
      </c>
      <c r="J21" s="53">
        <v>1.88</v>
      </c>
      <c r="K21" s="53">
        <v>1.4</v>
      </c>
      <c r="L21" s="53">
        <v>2.1800000000000002</v>
      </c>
      <c r="M21" s="53">
        <v>2.17</v>
      </c>
      <c r="N21" s="53">
        <v>1.39</v>
      </c>
      <c r="O21" s="53">
        <v>1.39</v>
      </c>
      <c r="P21" s="53">
        <v>1.5</v>
      </c>
      <c r="Q21" s="53">
        <v>1.41</v>
      </c>
      <c r="R21" s="53">
        <v>2.5499999999999998</v>
      </c>
      <c r="S21" s="53">
        <v>1.39</v>
      </c>
      <c r="T21" s="53">
        <v>1.4</v>
      </c>
      <c r="U21" s="54">
        <v>1.58</v>
      </c>
      <c r="V21" s="54">
        <v>1.52</v>
      </c>
      <c r="W21" s="54">
        <v>1.33</v>
      </c>
      <c r="X21" s="54">
        <v>1.36</v>
      </c>
      <c r="Y21" s="54">
        <v>1.4</v>
      </c>
      <c r="Z21" s="54">
        <v>1.33</v>
      </c>
      <c r="AA21" s="54">
        <v>1.33</v>
      </c>
      <c r="AB21" s="54">
        <v>1.33</v>
      </c>
      <c r="AC21" s="54">
        <v>1.58</v>
      </c>
      <c r="AD21" s="54">
        <v>1.33</v>
      </c>
      <c r="AE21" s="54">
        <v>1.33</v>
      </c>
      <c r="AF21" s="54">
        <v>1.33</v>
      </c>
      <c r="AG21" s="54">
        <v>1.33</v>
      </c>
      <c r="AH21" s="54">
        <v>1.33</v>
      </c>
      <c r="AI21" s="54">
        <v>1.33</v>
      </c>
      <c r="AJ21" s="54">
        <v>1.33</v>
      </c>
      <c r="AK21" s="54">
        <v>1.41</v>
      </c>
      <c r="AL21" s="54">
        <v>1.31</v>
      </c>
      <c r="AM21" s="54">
        <v>1.37</v>
      </c>
      <c r="AN21" s="54">
        <v>1.52</v>
      </c>
      <c r="AO21" s="55">
        <v>1.4</v>
      </c>
    </row>
    <row r="22" spans="1:41" x14ac:dyDescent="0.25">
      <c r="A22" s="52">
        <v>18</v>
      </c>
      <c r="B22" s="53" cm="1">
        <f t="array" ref="B22:AO22">TRANSPOSE((パラメータ_オリジナル!$C$6:$C$45))</f>
        <v>1.57</v>
      </c>
      <c r="C22" s="53">
        <v>1.55</v>
      </c>
      <c r="D22" s="53">
        <v>1.55</v>
      </c>
      <c r="E22" s="53">
        <v>1.63</v>
      </c>
      <c r="F22" s="53">
        <v>1.39</v>
      </c>
      <c r="G22" s="53">
        <v>2.38</v>
      </c>
      <c r="H22" s="53">
        <v>1.5</v>
      </c>
      <c r="I22" s="53">
        <v>1.4</v>
      </c>
      <c r="J22" s="53">
        <v>1.88</v>
      </c>
      <c r="K22" s="53">
        <v>1.4</v>
      </c>
      <c r="L22" s="53">
        <v>2.1800000000000002</v>
      </c>
      <c r="M22" s="53">
        <v>2.17</v>
      </c>
      <c r="N22" s="53">
        <v>1.39</v>
      </c>
      <c r="O22" s="53">
        <v>1.39</v>
      </c>
      <c r="P22" s="53">
        <v>1.5</v>
      </c>
      <c r="Q22" s="53">
        <v>1.41</v>
      </c>
      <c r="R22" s="53">
        <v>2.5499999999999998</v>
      </c>
      <c r="S22" s="53">
        <v>1.39</v>
      </c>
      <c r="T22" s="53">
        <v>1.4</v>
      </c>
      <c r="U22" s="54">
        <v>1.58</v>
      </c>
      <c r="V22" s="54">
        <v>1.52</v>
      </c>
      <c r="W22" s="54">
        <v>1.33</v>
      </c>
      <c r="X22" s="54">
        <v>1.36</v>
      </c>
      <c r="Y22" s="54">
        <v>1.4</v>
      </c>
      <c r="Z22" s="54">
        <v>1.33</v>
      </c>
      <c r="AA22" s="54">
        <v>1.33</v>
      </c>
      <c r="AB22" s="54">
        <v>1.33</v>
      </c>
      <c r="AC22" s="54">
        <v>1.58</v>
      </c>
      <c r="AD22" s="54">
        <v>1.33</v>
      </c>
      <c r="AE22" s="54">
        <v>1.33</v>
      </c>
      <c r="AF22" s="54">
        <v>1.33</v>
      </c>
      <c r="AG22" s="54">
        <v>1.33</v>
      </c>
      <c r="AH22" s="54">
        <v>1.33</v>
      </c>
      <c r="AI22" s="54">
        <v>1.33</v>
      </c>
      <c r="AJ22" s="54">
        <v>1.33</v>
      </c>
      <c r="AK22" s="54">
        <v>1.41</v>
      </c>
      <c r="AL22" s="54">
        <v>1.31</v>
      </c>
      <c r="AM22" s="54">
        <v>1.37</v>
      </c>
      <c r="AN22" s="54">
        <v>1.52</v>
      </c>
      <c r="AO22" s="55">
        <v>1.4</v>
      </c>
    </row>
    <row r="23" spans="1:41" x14ac:dyDescent="0.25">
      <c r="A23" s="52">
        <v>19</v>
      </c>
      <c r="B23" s="53" cm="1">
        <f t="array" ref="B23:AO23">TRANSPOSE((パラメータ_オリジナル!$C$6:$C$45))</f>
        <v>1.57</v>
      </c>
      <c r="C23" s="53">
        <v>1.55</v>
      </c>
      <c r="D23" s="53">
        <v>1.55</v>
      </c>
      <c r="E23" s="53">
        <v>1.63</v>
      </c>
      <c r="F23" s="53">
        <v>1.39</v>
      </c>
      <c r="G23" s="53">
        <v>2.38</v>
      </c>
      <c r="H23" s="53">
        <v>1.5</v>
      </c>
      <c r="I23" s="53">
        <v>1.4</v>
      </c>
      <c r="J23" s="53">
        <v>1.88</v>
      </c>
      <c r="K23" s="53">
        <v>1.4</v>
      </c>
      <c r="L23" s="53">
        <v>2.1800000000000002</v>
      </c>
      <c r="M23" s="53">
        <v>2.17</v>
      </c>
      <c r="N23" s="53">
        <v>1.39</v>
      </c>
      <c r="O23" s="53">
        <v>1.39</v>
      </c>
      <c r="P23" s="53">
        <v>1.5</v>
      </c>
      <c r="Q23" s="53">
        <v>1.41</v>
      </c>
      <c r="R23" s="53">
        <v>2.5499999999999998</v>
      </c>
      <c r="S23" s="53">
        <v>1.39</v>
      </c>
      <c r="T23" s="53">
        <v>1.4</v>
      </c>
      <c r="U23" s="54">
        <v>1.58</v>
      </c>
      <c r="V23" s="54">
        <v>1.52</v>
      </c>
      <c r="W23" s="54">
        <v>1.33</v>
      </c>
      <c r="X23" s="54">
        <v>1.36</v>
      </c>
      <c r="Y23" s="54">
        <v>1.4</v>
      </c>
      <c r="Z23" s="54">
        <v>1.33</v>
      </c>
      <c r="AA23" s="54">
        <v>1.33</v>
      </c>
      <c r="AB23" s="54">
        <v>1.33</v>
      </c>
      <c r="AC23" s="54">
        <v>1.58</v>
      </c>
      <c r="AD23" s="54">
        <v>1.33</v>
      </c>
      <c r="AE23" s="54">
        <v>1.33</v>
      </c>
      <c r="AF23" s="54">
        <v>1.33</v>
      </c>
      <c r="AG23" s="54">
        <v>1.33</v>
      </c>
      <c r="AH23" s="54">
        <v>1.33</v>
      </c>
      <c r="AI23" s="54">
        <v>1.33</v>
      </c>
      <c r="AJ23" s="54">
        <v>1.33</v>
      </c>
      <c r="AK23" s="54">
        <v>1.41</v>
      </c>
      <c r="AL23" s="54">
        <v>1.31</v>
      </c>
      <c r="AM23" s="54">
        <v>1.37</v>
      </c>
      <c r="AN23" s="54">
        <v>1.52</v>
      </c>
      <c r="AO23" s="55">
        <v>1.4</v>
      </c>
    </row>
    <row r="24" spans="1:41" x14ac:dyDescent="0.25">
      <c r="A24" s="52">
        <v>20</v>
      </c>
      <c r="B24" s="53" cm="1">
        <f t="array" ref="B24:AO24">TRANSPOSE((パラメータ_オリジナル!$C$6:$C$45))</f>
        <v>1.57</v>
      </c>
      <c r="C24" s="53">
        <v>1.55</v>
      </c>
      <c r="D24" s="53">
        <v>1.55</v>
      </c>
      <c r="E24" s="53">
        <v>1.63</v>
      </c>
      <c r="F24" s="53">
        <v>1.39</v>
      </c>
      <c r="G24" s="53">
        <v>2.38</v>
      </c>
      <c r="H24" s="53">
        <v>1.5</v>
      </c>
      <c r="I24" s="53">
        <v>1.4</v>
      </c>
      <c r="J24" s="53">
        <v>1.88</v>
      </c>
      <c r="K24" s="53">
        <v>1.4</v>
      </c>
      <c r="L24" s="53">
        <v>2.1800000000000002</v>
      </c>
      <c r="M24" s="53">
        <v>2.17</v>
      </c>
      <c r="N24" s="53">
        <v>1.39</v>
      </c>
      <c r="O24" s="53">
        <v>1.39</v>
      </c>
      <c r="P24" s="53">
        <v>1.5</v>
      </c>
      <c r="Q24" s="53">
        <v>1.41</v>
      </c>
      <c r="R24" s="53">
        <v>2.5499999999999998</v>
      </c>
      <c r="S24" s="53">
        <v>1.39</v>
      </c>
      <c r="T24" s="53">
        <v>1.4</v>
      </c>
      <c r="U24" s="54">
        <v>1.58</v>
      </c>
      <c r="V24" s="54">
        <v>1.52</v>
      </c>
      <c r="W24" s="54">
        <v>1.33</v>
      </c>
      <c r="X24" s="54">
        <v>1.36</v>
      </c>
      <c r="Y24" s="54">
        <v>1.4</v>
      </c>
      <c r="Z24" s="54">
        <v>1.33</v>
      </c>
      <c r="AA24" s="54">
        <v>1.33</v>
      </c>
      <c r="AB24" s="54">
        <v>1.33</v>
      </c>
      <c r="AC24" s="54">
        <v>1.58</v>
      </c>
      <c r="AD24" s="54">
        <v>1.33</v>
      </c>
      <c r="AE24" s="54">
        <v>1.33</v>
      </c>
      <c r="AF24" s="54">
        <v>1.33</v>
      </c>
      <c r="AG24" s="54">
        <v>1.33</v>
      </c>
      <c r="AH24" s="54">
        <v>1.33</v>
      </c>
      <c r="AI24" s="54">
        <v>1.33</v>
      </c>
      <c r="AJ24" s="54">
        <v>1.33</v>
      </c>
      <c r="AK24" s="54">
        <v>1.41</v>
      </c>
      <c r="AL24" s="54">
        <v>1.31</v>
      </c>
      <c r="AM24" s="54">
        <v>1.37</v>
      </c>
      <c r="AN24" s="54">
        <v>1.52</v>
      </c>
      <c r="AO24" s="55">
        <v>1.4</v>
      </c>
    </row>
    <row r="25" spans="1:41" x14ac:dyDescent="0.25">
      <c r="A25" s="52">
        <v>21</v>
      </c>
      <c r="B25" s="53" cm="1">
        <f t="array" ref="B25:AO25">TRANSPOSE(パラメータ_オリジナル!$D$6:$D$45)</f>
        <v>1.23</v>
      </c>
      <c r="C25" s="53">
        <v>1.24</v>
      </c>
      <c r="D25" s="53">
        <v>1.24</v>
      </c>
      <c r="E25" s="53">
        <v>1.23</v>
      </c>
      <c r="F25" s="53">
        <v>1.36</v>
      </c>
      <c r="G25" s="53">
        <v>1.41</v>
      </c>
      <c r="H25" s="53">
        <v>1.1499999999999999</v>
      </c>
      <c r="I25" s="53">
        <v>1.4</v>
      </c>
      <c r="J25" s="53">
        <v>1.38</v>
      </c>
      <c r="K25" s="53">
        <v>1.4</v>
      </c>
      <c r="L25" s="53">
        <v>1.48</v>
      </c>
      <c r="M25" s="53">
        <v>1.67</v>
      </c>
      <c r="N25" s="53">
        <v>1.23</v>
      </c>
      <c r="O25" s="53">
        <v>1.23</v>
      </c>
      <c r="P25" s="53">
        <v>1.1499999999999999</v>
      </c>
      <c r="Q25" s="53">
        <v>1.41</v>
      </c>
      <c r="R25" s="53">
        <v>1.32</v>
      </c>
      <c r="S25" s="53">
        <v>1.36</v>
      </c>
      <c r="T25" s="53">
        <v>1.4</v>
      </c>
      <c r="U25" s="54">
        <v>1.32</v>
      </c>
      <c r="V25" s="54">
        <v>1.33</v>
      </c>
      <c r="W25" s="54">
        <v>1.18</v>
      </c>
      <c r="X25" s="54">
        <v>1.32</v>
      </c>
      <c r="Y25" s="54">
        <v>1.26</v>
      </c>
      <c r="Z25" s="54">
        <v>1.18</v>
      </c>
      <c r="AA25" s="54">
        <v>1.25</v>
      </c>
      <c r="AB25" s="54">
        <v>1.18</v>
      </c>
      <c r="AC25" s="54">
        <v>1.28</v>
      </c>
      <c r="AD25" s="54">
        <v>1.18</v>
      </c>
      <c r="AE25" s="54">
        <v>1.18</v>
      </c>
      <c r="AF25" s="54">
        <v>1.18</v>
      </c>
      <c r="AG25" s="54">
        <v>1.18</v>
      </c>
      <c r="AH25" s="54">
        <v>1.18</v>
      </c>
      <c r="AI25" s="54">
        <v>1.18</v>
      </c>
      <c r="AJ25" s="54">
        <v>1.18</v>
      </c>
      <c r="AK25" s="54">
        <v>1.41</v>
      </c>
      <c r="AL25" s="54">
        <v>1.2</v>
      </c>
      <c r="AM25" s="54">
        <v>1.37</v>
      </c>
      <c r="AN25" s="54">
        <v>1.33</v>
      </c>
      <c r="AO25" s="54">
        <v>1.26</v>
      </c>
    </row>
    <row r="26" spans="1:41" x14ac:dyDescent="0.25">
      <c r="A26" s="52">
        <v>22</v>
      </c>
      <c r="B26" s="53" cm="1">
        <f t="array" ref="B26:AO26">TRANSPOSE(パラメータ_オリジナル!$D$6:$D$45)</f>
        <v>1.23</v>
      </c>
      <c r="C26" s="53">
        <v>1.24</v>
      </c>
      <c r="D26" s="53">
        <v>1.24</v>
      </c>
      <c r="E26" s="53">
        <v>1.23</v>
      </c>
      <c r="F26" s="53">
        <v>1.36</v>
      </c>
      <c r="G26" s="53">
        <v>1.41</v>
      </c>
      <c r="H26" s="53">
        <v>1.1499999999999999</v>
      </c>
      <c r="I26" s="53">
        <v>1.4</v>
      </c>
      <c r="J26" s="53">
        <v>1.38</v>
      </c>
      <c r="K26" s="53">
        <v>1.4</v>
      </c>
      <c r="L26" s="53">
        <v>1.48</v>
      </c>
      <c r="M26" s="53">
        <v>1.67</v>
      </c>
      <c r="N26" s="53">
        <v>1.23</v>
      </c>
      <c r="O26" s="53">
        <v>1.23</v>
      </c>
      <c r="P26" s="53">
        <v>1.1499999999999999</v>
      </c>
      <c r="Q26" s="53">
        <v>1.41</v>
      </c>
      <c r="R26" s="53">
        <v>1.32</v>
      </c>
      <c r="S26" s="53">
        <v>1.36</v>
      </c>
      <c r="T26" s="53">
        <v>1.4</v>
      </c>
      <c r="U26" s="54">
        <v>1.32</v>
      </c>
      <c r="V26" s="54">
        <v>1.33</v>
      </c>
      <c r="W26" s="54">
        <v>1.18</v>
      </c>
      <c r="X26" s="54">
        <v>1.32</v>
      </c>
      <c r="Y26" s="54">
        <v>1.26</v>
      </c>
      <c r="Z26" s="54">
        <v>1.18</v>
      </c>
      <c r="AA26" s="54">
        <v>1.25</v>
      </c>
      <c r="AB26" s="54">
        <v>1.18</v>
      </c>
      <c r="AC26" s="54">
        <v>1.28</v>
      </c>
      <c r="AD26" s="54">
        <v>1.18</v>
      </c>
      <c r="AE26" s="54">
        <v>1.18</v>
      </c>
      <c r="AF26" s="54">
        <v>1.18</v>
      </c>
      <c r="AG26" s="54">
        <v>1.18</v>
      </c>
      <c r="AH26" s="54">
        <v>1.18</v>
      </c>
      <c r="AI26" s="54">
        <v>1.18</v>
      </c>
      <c r="AJ26" s="54">
        <v>1.18</v>
      </c>
      <c r="AK26" s="54">
        <v>1.41</v>
      </c>
      <c r="AL26" s="54">
        <v>1.2</v>
      </c>
      <c r="AM26" s="54">
        <v>1.37</v>
      </c>
      <c r="AN26" s="54">
        <v>1.33</v>
      </c>
      <c r="AO26" s="55">
        <v>1.26</v>
      </c>
    </row>
    <row r="27" spans="1:41" x14ac:dyDescent="0.25">
      <c r="A27" s="52">
        <v>23</v>
      </c>
      <c r="B27" s="53" cm="1">
        <f t="array" ref="B27:AO27">TRANSPOSE(パラメータ_オリジナル!$D$6:$D$45)</f>
        <v>1.23</v>
      </c>
      <c r="C27" s="53">
        <v>1.24</v>
      </c>
      <c r="D27" s="53">
        <v>1.24</v>
      </c>
      <c r="E27" s="53">
        <v>1.23</v>
      </c>
      <c r="F27" s="53">
        <v>1.36</v>
      </c>
      <c r="G27" s="53">
        <v>1.41</v>
      </c>
      <c r="H27" s="53">
        <v>1.1499999999999999</v>
      </c>
      <c r="I27" s="53">
        <v>1.4</v>
      </c>
      <c r="J27" s="53">
        <v>1.38</v>
      </c>
      <c r="K27" s="53">
        <v>1.4</v>
      </c>
      <c r="L27" s="53">
        <v>1.48</v>
      </c>
      <c r="M27" s="53">
        <v>1.67</v>
      </c>
      <c r="N27" s="53">
        <v>1.23</v>
      </c>
      <c r="O27" s="53">
        <v>1.23</v>
      </c>
      <c r="P27" s="53">
        <v>1.1499999999999999</v>
      </c>
      <c r="Q27" s="53">
        <v>1.41</v>
      </c>
      <c r="R27" s="53">
        <v>1.32</v>
      </c>
      <c r="S27" s="53">
        <v>1.36</v>
      </c>
      <c r="T27" s="53">
        <v>1.4</v>
      </c>
      <c r="U27" s="54">
        <v>1.32</v>
      </c>
      <c r="V27" s="54">
        <v>1.33</v>
      </c>
      <c r="W27" s="54">
        <v>1.18</v>
      </c>
      <c r="X27" s="54">
        <v>1.32</v>
      </c>
      <c r="Y27" s="54">
        <v>1.26</v>
      </c>
      <c r="Z27" s="54">
        <v>1.18</v>
      </c>
      <c r="AA27" s="54">
        <v>1.25</v>
      </c>
      <c r="AB27" s="54">
        <v>1.18</v>
      </c>
      <c r="AC27" s="54">
        <v>1.28</v>
      </c>
      <c r="AD27" s="54">
        <v>1.18</v>
      </c>
      <c r="AE27" s="54">
        <v>1.18</v>
      </c>
      <c r="AF27" s="54">
        <v>1.18</v>
      </c>
      <c r="AG27" s="54">
        <v>1.18</v>
      </c>
      <c r="AH27" s="54">
        <v>1.18</v>
      </c>
      <c r="AI27" s="54">
        <v>1.18</v>
      </c>
      <c r="AJ27" s="54">
        <v>1.18</v>
      </c>
      <c r="AK27" s="54">
        <v>1.41</v>
      </c>
      <c r="AL27" s="54">
        <v>1.2</v>
      </c>
      <c r="AM27" s="54">
        <v>1.37</v>
      </c>
      <c r="AN27" s="54">
        <v>1.33</v>
      </c>
      <c r="AO27" s="55">
        <v>1.26</v>
      </c>
    </row>
    <row r="28" spans="1:41" x14ac:dyDescent="0.25">
      <c r="A28" s="52">
        <v>24</v>
      </c>
      <c r="B28" s="53" cm="1">
        <f t="array" ref="B28:AO28">TRANSPOSE(パラメータ_オリジナル!$D$6:$D$45)</f>
        <v>1.23</v>
      </c>
      <c r="C28" s="53">
        <v>1.24</v>
      </c>
      <c r="D28" s="53">
        <v>1.24</v>
      </c>
      <c r="E28" s="53">
        <v>1.23</v>
      </c>
      <c r="F28" s="53">
        <v>1.36</v>
      </c>
      <c r="G28" s="53">
        <v>1.41</v>
      </c>
      <c r="H28" s="53">
        <v>1.1499999999999999</v>
      </c>
      <c r="I28" s="53">
        <v>1.4</v>
      </c>
      <c r="J28" s="53">
        <v>1.38</v>
      </c>
      <c r="K28" s="53">
        <v>1.4</v>
      </c>
      <c r="L28" s="53">
        <v>1.48</v>
      </c>
      <c r="M28" s="53">
        <v>1.67</v>
      </c>
      <c r="N28" s="53">
        <v>1.23</v>
      </c>
      <c r="O28" s="53">
        <v>1.23</v>
      </c>
      <c r="P28" s="53">
        <v>1.1499999999999999</v>
      </c>
      <c r="Q28" s="53">
        <v>1.41</v>
      </c>
      <c r="R28" s="53">
        <v>1.32</v>
      </c>
      <c r="S28" s="53">
        <v>1.36</v>
      </c>
      <c r="T28" s="53">
        <v>1.4</v>
      </c>
      <c r="U28" s="54">
        <v>1.32</v>
      </c>
      <c r="V28" s="54">
        <v>1.33</v>
      </c>
      <c r="W28" s="54">
        <v>1.18</v>
      </c>
      <c r="X28" s="54">
        <v>1.32</v>
      </c>
      <c r="Y28" s="54">
        <v>1.26</v>
      </c>
      <c r="Z28" s="54">
        <v>1.18</v>
      </c>
      <c r="AA28" s="54">
        <v>1.25</v>
      </c>
      <c r="AB28" s="54">
        <v>1.18</v>
      </c>
      <c r="AC28" s="54">
        <v>1.28</v>
      </c>
      <c r="AD28" s="54">
        <v>1.18</v>
      </c>
      <c r="AE28" s="54">
        <v>1.18</v>
      </c>
      <c r="AF28" s="54">
        <v>1.18</v>
      </c>
      <c r="AG28" s="54">
        <v>1.18</v>
      </c>
      <c r="AH28" s="54">
        <v>1.18</v>
      </c>
      <c r="AI28" s="54">
        <v>1.18</v>
      </c>
      <c r="AJ28" s="54">
        <v>1.18</v>
      </c>
      <c r="AK28" s="54">
        <v>1.41</v>
      </c>
      <c r="AL28" s="54">
        <v>1.2</v>
      </c>
      <c r="AM28" s="54">
        <v>1.37</v>
      </c>
      <c r="AN28" s="54">
        <v>1.33</v>
      </c>
      <c r="AO28" s="55">
        <v>1.26</v>
      </c>
    </row>
    <row r="29" spans="1:41" x14ac:dyDescent="0.25">
      <c r="A29" s="52">
        <v>25</v>
      </c>
      <c r="B29" s="53" cm="1">
        <f t="array" ref="B29:AO29">TRANSPOSE(パラメータ_オリジナル!$D$6:$D$45)</f>
        <v>1.23</v>
      </c>
      <c r="C29" s="53">
        <v>1.24</v>
      </c>
      <c r="D29" s="53">
        <v>1.24</v>
      </c>
      <c r="E29" s="53">
        <v>1.23</v>
      </c>
      <c r="F29" s="53">
        <v>1.36</v>
      </c>
      <c r="G29" s="53">
        <v>1.41</v>
      </c>
      <c r="H29" s="53">
        <v>1.1499999999999999</v>
      </c>
      <c r="I29" s="53">
        <v>1.4</v>
      </c>
      <c r="J29" s="53">
        <v>1.38</v>
      </c>
      <c r="K29" s="53">
        <v>1.4</v>
      </c>
      <c r="L29" s="53">
        <v>1.48</v>
      </c>
      <c r="M29" s="53">
        <v>1.67</v>
      </c>
      <c r="N29" s="53">
        <v>1.23</v>
      </c>
      <c r="O29" s="53">
        <v>1.23</v>
      </c>
      <c r="P29" s="53">
        <v>1.1499999999999999</v>
      </c>
      <c r="Q29" s="53">
        <v>1.41</v>
      </c>
      <c r="R29" s="53">
        <v>1.32</v>
      </c>
      <c r="S29" s="53">
        <v>1.36</v>
      </c>
      <c r="T29" s="53">
        <v>1.4</v>
      </c>
      <c r="U29" s="54">
        <v>1.32</v>
      </c>
      <c r="V29" s="54">
        <v>1.33</v>
      </c>
      <c r="W29" s="54">
        <v>1.18</v>
      </c>
      <c r="X29" s="54">
        <v>1.32</v>
      </c>
      <c r="Y29" s="54">
        <v>1.26</v>
      </c>
      <c r="Z29" s="54">
        <v>1.18</v>
      </c>
      <c r="AA29" s="54">
        <v>1.25</v>
      </c>
      <c r="AB29" s="54">
        <v>1.18</v>
      </c>
      <c r="AC29" s="54">
        <v>1.28</v>
      </c>
      <c r="AD29" s="54">
        <v>1.18</v>
      </c>
      <c r="AE29" s="54">
        <v>1.18</v>
      </c>
      <c r="AF29" s="54">
        <v>1.18</v>
      </c>
      <c r="AG29" s="54">
        <v>1.18</v>
      </c>
      <c r="AH29" s="54">
        <v>1.18</v>
      </c>
      <c r="AI29" s="54">
        <v>1.18</v>
      </c>
      <c r="AJ29" s="54">
        <v>1.18</v>
      </c>
      <c r="AK29" s="54">
        <v>1.41</v>
      </c>
      <c r="AL29" s="54">
        <v>1.2</v>
      </c>
      <c r="AM29" s="54">
        <v>1.37</v>
      </c>
      <c r="AN29" s="54">
        <v>1.33</v>
      </c>
      <c r="AO29" s="55">
        <v>1.26</v>
      </c>
    </row>
    <row r="30" spans="1:41" x14ac:dyDescent="0.25">
      <c r="A30" s="52">
        <v>26</v>
      </c>
      <c r="B30" s="53" cm="1">
        <f t="array" ref="B30:AO30">TRANSPOSE(パラメータ_オリジナル!$D$6:$D$45)</f>
        <v>1.23</v>
      </c>
      <c r="C30" s="53">
        <v>1.24</v>
      </c>
      <c r="D30" s="53">
        <v>1.24</v>
      </c>
      <c r="E30" s="53">
        <v>1.23</v>
      </c>
      <c r="F30" s="53">
        <v>1.36</v>
      </c>
      <c r="G30" s="53">
        <v>1.41</v>
      </c>
      <c r="H30" s="53">
        <v>1.1499999999999999</v>
      </c>
      <c r="I30" s="53">
        <v>1.4</v>
      </c>
      <c r="J30" s="53">
        <v>1.38</v>
      </c>
      <c r="K30" s="53">
        <v>1.4</v>
      </c>
      <c r="L30" s="53">
        <v>1.48</v>
      </c>
      <c r="M30" s="53">
        <v>1.67</v>
      </c>
      <c r="N30" s="53">
        <v>1.23</v>
      </c>
      <c r="O30" s="53">
        <v>1.23</v>
      </c>
      <c r="P30" s="53">
        <v>1.1499999999999999</v>
      </c>
      <c r="Q30" s="53">
        <v>1.41</v>
      </c>
      <c r="R30" s="53">
        <v>1.32</v>
      </c>
      <c r="S30" s="53">
        <v>1.36</v>
      </c>
      <c r="T30" s="53">
        <v>1.4</v>
      </c>
      <c r="U30" s="54">
        <v>1.32</v>
      </c>
      <c r="V30" s="54">
        <v>1.33</v>
      </c>
      <c r="W30" s="54">
        <v>1.18</v>
      </c>
      <c r="X30" s="54">
        <v>1.32</v>
      </c>
      <c r="Y30" s="54">
        <v>1.26</v>
      </c>
      <c r="Z30" s="54">
        <v>1.18</v>
      </c>
      <c r="AA30" s="54">
        <v>1.25</v>
      </c>
      <c r="AB30" s="54">
        <v>1.18</v>
      </c>
      <c r="AC30" s="54">
        <v>1.28</v>
      </c>
      <c r="AD30" s="54">
        <v>1.18</v>
      </c>
      <c r="AE30" s="54">
        <v>1.18</v>
      </c>
      <c r="AF30" s="54">
        <v>1.18</v>
      </c>
      <c r="AG30" s="54">
        <v>1.18</v>
      </c>
      <c r="AH30" s="54">
        <v>1.18</v>
      </c>
      <c r="AI30" s="54">
        <v>1.18</v>
      </c>
      <c r="AJ30" s="54">
        <v>1.18</v>
      </c>
      <c r="AK30" s="54">
        <v>1.41</v>
      </c>
      <c r="AL30" s="54">
        <v>1.2</v>
      </c>
      <c r="AM30" s="54">
        <v>1.37</v>
      </c>
      <c r="AN30" s="54">
        <v>1.33</v>
      </c>
      <c r="AO30" s="55">
        <v>1.26</v>
      </c>
    </row>
    <row r="31" spans="1:41" x14ac:dyDescent="0.25">
      <c r="A31" s="52">
        <v>27</v>
      </c>
      <c r="B31" s="53" cm="1">
        <f t="array" ref="B31:AO31">TRANSPOSE(パラメータ_オリジナル!$D$6:$D$45)</f>
        <v>1.23</v>
      </c>
      <c r="C31" s="53">
        <v>1.24</v>
      </c>
      <c r="D31" s="53">
        <v>1.24</v>
      </c>
      <c r="E31" s="53">
        <v>1.23</v>
      </c>
      <c r="F31" s="53">
        <v>1.36</v>
      </c>
      <c r="G31" s="53">
        <v>1.41</v>
      </c>
      <c r="H31" s="53">
        <v>1.1499999999999999</v>
      </c>
      <c r="I31" s="53">
        <v>1.4</v>
      </c>
      <c r="J31" s="53">
        <v>1.38</v>
      </c>
      <c r="K31" s="53">
        <v>1.4</v>
      </c>
      <c r="L31" s="53">
        <v>1.48</v>
      </c>
      <c r="M31" s="53">
        <v>1.67</v>
      </c>
      <c r="N31" s="53">
        <v>1.23</v>
      </c>
      <c r="O31" s="53">
        <v>1.23</v>
      </c>
      <c r="P31" s="53">
        <v>1.1499999999999999</v>
      </c>
      <c r="Q31" s="53">
        <v>1.41</v>
      </c>
      <c r="R31" s="53">
        <v>1.32</v>
      </c>
      <c r="S31" s="53">
        <v>1.36</v>
      </c>
      <c r="T31" s="53">
        <v>1.4</v>
      </c>
      <c r="U31" s="54">
        <v>1.32</v>
      </c>
      <c r="V31" s="54">
        <v>1.33</v>
      </c>
      <c r="W31" s="54">
        <v>1.18</v>
      </c>
      <c r="X31" s="54">
        <v>1.32</v>
      </c>
      <c r="Y31" s="54">
        <v>1.26</v>
      </c>
      <c r="Z31" s="54">
        <v>1.18</v>
      </c>
      <c r="AA31" s="54">
        <v>1.25</v>
      </c>
      <c r="AB31" s="54">
        <v>1.18</v>
      </c>
      <c r="AC31" s="54">
        <v>1.28</v>
      </c>
      <c r="AD31" s="54">
        <v>1.18</v>
      </c>
      <c r="AE31" s="54">
        <v>1.18</v>
      </c>
      <c r="AF31" s="54">
        <v>1.18</v>
      </c>
      <c r="AG31" s="54">
        <v>1.18</v>
      </c>
      <c r="AH31" s="54">
        <v>1.18</v>
      </c>
      <c r="AI31" s="54">
        <v>1.18</v>
      </c>
      <c r="AJ31" s="54">
        <v>1.18</v>
      </c>
      <c r="AK31" s="54">
        <v>1.41</v>
      </c>
      <c r="AL31" s="54">
        <v>1.2</v>
      </c>
      <c r="AM31" s="54">
        <v>1.37</v>
      </c>
      <c r="AN31" s="54">
        <v>1.33</v>
      </c>
      <c r="AO31" s="55">
        <v>1.26</v>
      </c>
    </row>
    <row r="32" spans="1:41" x14ac:dyDescent="0.25">
      <c r="A32" s="52">
        <v>28</v>
      </c>
      <c r="B32" s="53" cm="1">
        <f t="array" ref="B32:AO32">TRANSPOSE(パラメータ_オリジナル!$D$6:$D$45)</f>
        <v>1.23</v>
      </c>
      <c r="C32" s="53">
        <v>1.24</v>
      </c>
      <c r="D32" s="53">
        <v>1.24</v>
      </c>
      <c r="E32" s="53">
        <v>1.23</v>
      </c>
      <c r="F32" s="53">
        <v>1.36</v>
      </c>
      <c r="G32" s="53">
        <v>1.41</v>
      </c>
      <c r="H32" s="53">
        <v>1.1499999999999999</v>
      </c>
      <c r="I32" s="53">
        <v>1.4</v>
      </c>
      <c r="J32" s="53">
        <v>1.38</v>
      </c>
      <c r="K32" s="53">
        <v>1.4</v>
      </c>
      <c r="L32" s="53">
        <v>1.48</v>
      </c>
      <c r="M32" s="53">
        <v>1.67</v>
      </c>
      <c r="N32" s="53">
        <v>1.23</v>
      </c>
      <c r="O32" s="53">
        <v>1.23</v>
      </c>
      <c r="P32" s="53">
        <v>1.1499999999999999</v>
      </c>
      <c r="Q32" s="53">
        <v>1.41</v>
      </c>
      <c r="R32" s="53">
        <v>1.32</v>
      </c>
      <c r="S32" s="53">
        <v>1.36</v>
      </c>
      <c r="T32" s="53">
        <v>1.4</v>
      </c>
      <c r="U32" s="54">
        <v>1.32</v>
      </c>
      <c r="V32" s="54">
        <v>1.33</v>
      </c>
      <c r="W32" s="54">
        <v>1.18</v>
      </c>
      <c r="X32" s="54">
        <v>1.32</v>
      </c>
      <c r="Y32" s="54">
        <v>1.26</v>
      </c>
      <c r="Z32" s="54">
        <v>1.18</v>
      </c>
      <c r="AA32" s="54">
        <v>1.25</v>
      </c>
      <c r="AB32" s="54">
        <v>1.18</v>
      </c>
      <c r="AC32" s="54">
        <v>1.28</v>
      </c>
      <c r="AD32" s="54">
        <v>1.18</v>
      </c>
      <c r="AE32" s="54">
        <v>1.18</v>
      </c>
      <c r="AF32" s="54">
        <v>1.18</v>
      </c>
      <c r="AG32" s="54">
        <v>1.18</v>
      </c>
      <c r="AH32" s="54">
        <v>1.18</v>
      </c>
      <c r="AI32" s="54">
        <v>1.18</v>
      </c>
      <c r="AJ32" s="54">
        <v>1.18</v>
      </c>
      <c r="AK32" s="54">
        <v>1.41</v>
      </c>
      <c r="AL32" s="54">
        <v>1.2</v>
      </c>
      <c r="AM32" s="54">
        <v>1.37</v>
      </c>
      <c r="AN32" s="54">
        <v>1.33</v>
      </c>
      <c r="AO32" s="55">
        <v>1.26</v>
      </c>
    </row>
    <row r="33" spans="1:41" x14ac:dyDescent="0.25">
      <c r="A33" s="52">
        <v>29</v>
      </c>
      <c r="B33" s="53" cm="1">
        <f t="array" ref="B33:AO33">TRANSPOSE(パラメータ_オリジナル!$D$6:$D$45)</f>
        <v>1.23</v>
      </c>
      <c r="C33" s="53">
        <v>1.24</v>
      </c>
      <c r="D33" s="53">
        <v>1.24</v>
      </c>
      <c r="E33" s="53">
        <v>1.23</v>
      </c>
      <c r="F33" s="53">
        <v>1.36</v>
      </c>
      <c r="G33" s="53">
        <v>1.41</v>
      </c>
      <c r="H33" s="53">
        <v>1.1499999999999999</v>
      </c>
      <c r="I33" s="53">
        <v>1.4</v>
      </c>
      <c r="J33" s="53">
        <v>1.38</v>
      </c>
      <c r="K33" s="53">
        <v>1.4</v>
      </c>
      <c r="L33" s="53">
        <v>1.48</v>
      </c>
      <c r="M33" s="53">
        <v>1.67</v>
      </c>
      <c r="N33" s="53">
        <v>1.23</v>
      </c>
      <c r="O33" s="53">
        <v>1.23</v>
      </c>
      <c r="P33" s="53">
        <v>1.1499999999999999</v>
      </c>
      <c r="Q33" s="53">
        <v>1.41</v>
      </c>
      <c r="R33" s="53">
        <v>1.32</v>
      </c>
      <c r="S33" s="53">
        <v>1.36</v>
      </c>
      <c r="T33" s="53">
        <v>1.4</v>
      </c>
      <c r="U33" s="54">
        <v>1.32</v>
      </c>
      <c r="V33" s="54">
        <v>1.33</v>
      </c>
      <c r="W33" s="54">
        <v>1.18</v>
      </c>
      <c r="X33" s="54">
        <v>1.32</v>
      </c>
      <c r="Y33" s="54">
        <v>1.26</v>
      </c>
      <c r="Z33" s="54">
        <v>1.18</v>
      </c>
      <c r="AA33" s="54">
        <v>1.25</v>
      </c>
      <c r="AB33" s="54">
        <v>1.18</v>
      </c>
      <c r="AC33" s="54">
        <v>1.28</v>
      </c>
      <c r="AD33" s="54">
        <v>1.18</v>
      </c>
      <c r="AE33" s="54">
        <v>1.18</v>
      </c>
      <c r="AF33" s="54">
        <v>1.18</v>
      </c>
      <c r="AG33" s="54">
        <v>1.18</v>
      </c>
      <c r="AH33" s="54">
        <v>1.18</v>
      </c>
      <c r="AI33" s="54">
        <v>1.18</v>
      </c>
      <c r="AJ33" s="54">
        <v>1.18</v>
      </c>
      <c r="AK33" s="54">
        <v>1.41</v>
      </c>
      <c r="AL33" s="54">
        <v>1.2</v>
      </c>
      <c r="AM33" s="54">
        <v>1.37</v>
      </c>
      <c r="AN33" s="54">
        <v>1.33</v>
      </c>
      <c r="AO33" s="55">
        <v>1.26</v>
      </c>
    </row>
    <row r="34" spans="1:41" x14ac:dyDescent="0.25">
      <c r="A34" s="52">
        <v>30</v>
      </c>
      <c r="B34" s="53" cm="1">
        <f t="array" ref="B34:AO34">TRANSPOSE(パラメータ_オリジナル!$D$6:$D$45)</f>
        <v>1.23</v>
      </c>
      <c r="C34" s="53">
        <v>1.24</v>
      </c>
      <c r="D34" s="53">
        <v>1.24</v>
      </c>
      <c r="E34" s="53">
        <v>1.23</v>
      </c>
      <c r="F34" s="53">
        <v>1.36</v>
      </c>
      <c r="G34" s="53">
        <v>1.41</v>
      </c>
      <c r="H34" s="53">
        <v>1.1499999999999999</v>
      </c>
      <c r="I34" s="53">
        <v>1.4</v>
      </c>
      <c r="J34" s="53">
        <v>1.38</v>
      </c>
      <c r="K34" s="53">
        <v>1.4</v>
      </c>
      <c r="L34" s="53">
        <v>1.48</v>
      </c>
      <c r="M34" s="53">
        <v>1.67</v>
      </c>
      <c r="N34" s="53">
        <v>1.23</v>
      </c>
      <c r="O34" s="53">
        <v>1.23</v>
      </c>
      <c r="P34" s="53">
        <v>1.1499999999999999</v>
      </c>
      <c r="Q34" s="53">
        <v>1.41</v>
      </c>
      <c r="R34" s="53">
        <v>1.32</v>
      </c>
      <c r="S34" s="53">
        <v>1.36</v>
      </c>
      <c r="T34" s="53">
        <v>1.4</v>
      </c>
      <c r="U34" s="54">
        <v>1.32</v>
      </c>
      <c r="V34" s="54">
        <v>1.33</v>
      </c>
      <c r="W34" s="54">
        <v>1.18</v>
      </c>
      <c r="X34" s="54">
        <v>1.32</v>
      </c>
      <c r="Y34" s="54">
        <v>1.26</v>
      </c>
      <c r="Z34" s="54">
        <v>1.18</v>
      </c>
      <c r="AA34" s="54">
        <v>1.25</v>
      </c>
      <c r="AB34" s="54">
        <v>1.18</v>
      </c>
      <c r="AC34" s="54">
        <v>1.28</v>
      </c>
      <c r="AD34" s="54">
        <v>1.18</v>
      </c>
      <c r="AE34" s="54">
        <v>1.18</v>
      </c>
      <c r="AF34" s="54">
        <v>1.18</v>
      </c>
      <c r="AG34" s="54">
        <v>1.18</v>
      </c>
      <c r="AH34" s="54">
        <v>1.18</v>
      </c>
      <c r="AI34" s="54">
        <v>1.18</v>
      </c>
      <c r="AJ34" s="54">
        <v>1.18</v>
      </c>
      <c r="AK34" s="54">
        <v>1.41</v>
      </c>
      <c r="AL34" s="54">
        <v>1.2</v>
      </c>
      <c r="AM34" s="54">
        <v>1.37</v>
      </c>
      <c r="AN34" s="54">
        <v>1.33</v>
      </c>
      <c r="AO34" s="55">
        <v>1.26</v>
      </c>
    </row>
    <row r="35" spans="1:41" x14ac:dyDescent="0.25">
      <c r="A35" s="52">
        <v>31</v>
      </c>
      <c r="B35" s="53" cm="1">
        <f t="array" ref="B35:AO35">TRANSPOSE(パラメータ_オリジナル!$D$6:$D$45)</f>
        <v>1.23</v>
      </c>
      <c r="C35" s="53">
        <v>1.24</v>
      </c>
      <c r="D35" s="53">
        <v>1.24</v>
      </c>
      <c r="E35" s="53">
        <v>1.23</v>
      </c>
      <c r="F35" s="53">
        <v>1.36</v>
      </c>
      <c r="G35" s="53">
        <v>1.41</v>
      </c>
      <c r="H35" s="53">
        <v>1.1499999999999999</v>
      </c>
      <c r="I35" s="53">
        <v>1.4</v>
      </c>
      <c r="J35" s="53">
        <v>1.38</v>
      </c>
      <c r="K35" s="53">
        <v>1.4</v>
      </c>
      <c r="L35" s="53">
        <v>1.48</v>
      </c>
      <c r="M35" s="53">
        <v>1.67</v>
      </c>
      <c r="N35" s="53">
        <v>1.23</v>
      </c>
      <c r="O35" s="53">
        <v>1.23</v>
      </c>
      <c r="P35" s="53">
        <v>1.1499999999999999</v>
      </c>
      <c r="Q35" s="53">
        <v>1.41</v>
      </c>
      <c r="R35" s="53">
        <v>1.32</v>
      </c>
      <c r="S35" s="53">
        <v>1.36</v>
      </c>
      <c r="T35" s="53">
        <v>1.4</v>
      </c>
      <c r="U35" s="54">
        <v>1.32</v>
      </c>
      <c r="V35" s="54">
        <v>1.33</v>
      </c>
      <c r="W35" s="54">
        <v>1.18</v>
      </c>
      <c r="X35" s="54">
        <v>1.32</v>
      </c>
      <c r="Y35" s="54">
        <v>1.26</v>
      </c>
      <c r="Z35" s="54">
        <v>1.18</v>
      </c>
      <c r="AA35" s="54">
        <v>1.25</v>
      </c>
      <c r="AB35" s="54">
        <v>1.18</v>
      </c>
      <c r="AC35" s="54">
        <v>1.28</v>
      </c>
      <c r="AD35" s="54">
        <v>1.18</v>
      </c>
      <c r="AE35" s="54">
        <v>1.18</v>
      </c>
      <c r="AF35" s="54">
        <v>1.18</v>
      </c>
      <c r="AG35" s="54">
        <v>1.18</v>
      </c>
      <c r="AH35" s="54">
        <v>1.18</v>
      </c>
      <c r="AI35" s="54">
        <v>1.18</v>
      </c>
      <c r="AJ35" s="54">
        <v>1.18</v>
      </c>
      <c r="AK35" s="54">
        <v>1.41</v>
      </c>
      <c r="AL35" s="54">
        <v>1.2</v>
      </c>
      <c r="AM35" s="54">
        <v>1.37</v>
      </c>
      <c r="AN35" s="54">
        <v>1.33</v>
      </c>
      <c r="AO35" s="55">
        <v>1.26</v>
      </c>
    </row>
    <row r="36" spans="1:41" x14ac:dyDescent="0.25">
      <c r="A36" s="52">
        <v>32</v>
      </c>
      <c r="B36" s="53" cm="1">
        <f t="array" ref="B36:AO36">TRANSPOSE(パラメータ_オリジナル!$D$6:$D$45)</f>
        <v>1.23</v>
      </c>
      <c r="C36" s="53">
        <v>1.24</v>
      </c>
      <c r="D36" s="53">
        <v>1.24</v>
      </c>
      <c r="E36" s="53">
        <v>1.23</v>
      </c>
      <c r="F36" s="53">
        <v>1.36</v>
      </c>
      <c r="G36" s="53">
        <v>1.41</v>
      </c>
      <c r="H36" s="53">
        <v>1.1499999999999999</v>
      </c>
      <c r="I36" s="53">
        <v>1.4</v>
      </c>
      <c r="J36" s="53">
        <v>1.38</v>
      </c>
      <c r="K36" s="53">
        <v>1.4</v>
      </c>
      <c r="L36" s="53">
        <v>1.48</v>
      </c>
      <c r="M36" s="53">
        <v>1.67</v>
      </c>
      <c r="N36" s="53">
        <v>1.23</v>
      </c>
      <c r="O36" s="53">
        <v>1.23</v>
      </c>
      <c r="P36" s="53">
        <v>1.1499999999999999</v>
      </c>
      <c r="Q36" s="53">
        <v>1.41</v>
      </c>
      <c r="R36" s="53">
        <v>1.32</v>
      </c>
      <c r="S36" s="53">
        <v>1.36</v>
      </c>
      <c r="T36" s="53">
        <v>1.4</v>
      </c>
      <c r="U36" s="54">
        <v>1.32</v>
      </c>
      <c r="V36" s="54">
        <v>1.33</v>
      </c>
      <c r="W36" s="54">
        <v>1.18</v>
      </c>
      <c r="X36" s="54">
        <v>1.32</v>
      </c>
      <c r="Y36" s="54">
        <v>1.26</v>
      </c>
      <c r="Z36" s="54">
        <v>1.18</v>
      </c>
      <c r="AA36" s="54">
        <v>1.25</v>
      </c>
      <c r="AB36" s="54">
        <v>1.18</v>
      </c>
      <c r="AC36" s="54">
        <v>1.28</v>
      </c>
      <c r="AD36" s="54">
        <v>1.18</v>
      </c>
      <c r="AE36" s="54">
        <v>1.18</v>
      </c>
      <c r="AF36" s="54">
        <v>1.18</v>
      </c>
      <c r="AG36" s="54">
        <v>1.18</v>
      </c>
      <c r="AH36" s="54">
        <v>1.18</v>
      </c>
      <c r="AI36" s="54">
        <v>1.18</v>
      </c>
      <c r="AJ36" s="54">
        <v>1.18</v>
      </c>
      <c r="AK36" s="54">
        <v>1.41</v>
      </c>
      <c r="AL36" s="54">
        <v>1.2</v>
      </c>
      <c r="AM36" s="54">
        <v>1.37</v>
      </c>
      <c r="AN36" s="54">
        <v>1.33</v>
      </c>
      <c r="AO36" s="55">
        <v>1.26</v>
      </c>
    </row>
    <row r="37" spans="1:41" x14ac:dyDescent="0.25">
      <c r="A37" s="52">
        <v>33</v>
      </c>
      <c r="B37" s="53" cm="1">
        <f t="array" ref="B37:AO37">TRANSPOSE(パラメータ_オリジナル!$D$6:$D$45)</f>
        <v>1.23</v>
      </c>
      <c r="C37" s="53">
        <v>1.24</v>
      </c>
      <c r="D37" s="53">
        <v>1.24</v>
      </c>
      <c r="E37" s="53">
        <v>1.23</v>
      </c>
      <c r="F37" s="53">
        <v>1.36</v>
      </c>
      <c r="G37" s="53">
        <v>1.41</v>
      </c>
      <c r="H37" s="53">
        <v>1.1499999999999999</v>
      </c>
      <c r="I37" s="53">
        <v>1.4</v>
      </c>
      <c r="J37" s="53">
        <v>1.38</v>
      </c>
      <c r="K37" s="53">
        <v>1.4</v>
      </c>
      <c r="L37" s="53">
        <v>1.48</v>
      </c>
      <c r="M37" s="53">
        <v>1.67</v>
      </c>
      <c r="N37" s="53">
        <v>1.23</v>
      </c>
      <c r="O37" s="53">
        <v>1.23</v>
      </c>
      <c r="P37" s="53">
        <v>1.1499999999999999</v>
      </c>
      <c r="Q37" s="53">
        <v>1.41</v>
      </c>
      <c r="R37" s="53">
        <v>1.32</v>
      </c>
      <c r="S37" s="53">
        <v>1.36</v>
      </c>
      <c r="T37" s="53">
        <v>1.4</v>
      </c>
      <c r="U37" s="54">
        <v>1.32</v>
      </c>
      <c r="V37" s="54">
        <v>1.33</v>
      </c>
      <c r="W37" s="54">
        <v>1.18</v>
      </c>
      <c r="X37" s="54">
        <v>1.32</v>
      </c>
      <c r="Y37" s="54">
        <v>1.26</v>
      </c>
      <c r="Z37" s="54">
        <v>1.18</v>
      </c>
      <c r="AA37" s="54">
        <v>1.25</v>
      </c>
      <c r="AB37" s="54">
        <v>1.18</v>
      </c>
      <c r="AC37" s="54">
        <v>1.28</v>
      </c>
      <c r="AD37" s="54">
        <v>1.18</v>
      </c>
      <c r="AE37" s="54">
        <v>1.18</v>
      </c>
      <c r="AF37" s="54">
        <v>1.18</v>
      </c>
      <c r="AG37" s="54">
        <v>1.18</v>
      </c>
      <c r="AH37" s="54">
        <v>1.18</v>
      </c>
      <c r="AI37" s="54">
        <v>1.18</v>
      </c>
      <c r="AJ37" s="54">
        <v>1.18</v>
      </c>
      <c r="AK37" s="54">
        <v>1.41</v>
      </c>
      <c r="AL37" s="54">
        <v>1.2</v>
      </c>
      <c r="AM37" s="54">
        <v>1.37</v>
      </c>
      <c r="AN37" s="54">
        <v>1.33</v>
      </c>
      <c r="AO37" s="55">
        <v>1.26</v>
      </c>
    </row>
    <row r="38" spans="1:41" x14ac:dyDescent="0.25">
      <c r="A38" s="52">
        <v>34</v>
      </c>
      <c r="B38" s="53" cm="1">
        <f t="array" ref="B38:AO38">TRANSPOSE(パラメータ_オリジナル!$D$6:$D$45)</f>
        <v>1.23</v>
      </c>
      <c r="C38" s="53">
        <v>1.24</v>
      </c>
      <c r="D38" s="53">
        <v>1.24</v>
      </c>
      <c r="E38" s="53">
        <v>1.23</v>
      </c>
      <c r="F38" s="53">
        <v>1.36</v>
      </c>
      <c r="G38" s="53">
        <v>1.41</v>
      </c>
      <c r="H38" s="53">
        <v>1.1499999999999999</v>
      </c>
      <c r="I38" s="53">
        <v>1.4</v>
      </c>
      <c r="J38" s="53">
        <v>1.38</v>
      </c>
      <c r="K38" s="53">
        <v>1.4</v>
      </c>
      <c r="L38" s="53">
        <v>1.48</v>
      </c>
      <c r="M38" s="53">
        <v>1.67</v>
      </c>
      <c r="N38" s="53">
        <v>1.23</v>
      </c>
      <c r="O38" s="53">
        <v>1.23</v>
      </c>
      <c r="P38" s="53">
        <v>1.1499999999999999</v>
      </c>
      <c r="Q38" s="53">
        <v>1.41</v>
      </c>
      <c r="R38" s="53">
        <v>1.32</v>
      </c>
      <c r="S38" s="53">
        <v>1.36</v>
      </c>
      <c r="T38" s="53">
        <v>1.4</v>
      </c>
      <c r="U38" s="54">
        <v>1.32</v>
      </c>
      <c r="V38" s="54">
        <v>1.33</v>
      </c>
      <c r="W38" s="54">
        <v>1.18</v>
      </c>
      <c r="X38" s="54">
        <v>1.32</v>
      </c>
      <c r="Y38" s="54">
        <v>1.26</v>
      </c>
      <c r="Z38" s="54">
        <v>1.18</v>
      </c>
      <c r="AA38" s="54">
        <v>1.25</v>
      </c>
      <c r="AB38" s="54">
        <v>1.18</v>
      </c>
      <c r="AC38" s="54">
        <v>1.28</v>
      </c>
      <c r="AD38" s="54">
        <v>1.18</v>
      </c>
      <c r="AE38" s="54">
        <v>1.18</v>
      </c>
      <c r="AF38" s="54">
        <v>1.18</v>
      </c>
      <c r="AG38" s="54">
        <v>1.18</v>
      </c>
      <c r="AH38" s="54">
        <v>1.18</v>
      </c>
      <c r="AI38" s="54">
        <v>1.18</v>
      </c>
      <c r="AJ38" s="54">
        <v>1.18</v>
      </c>
      <c r="AK38" s="54">
        <v>1.41</v>
      </c>
      <c r="AL38" s="54">
        <v>1.2</v>
      </c>
      <c r="AM38" s="54">
        <v>1.37</v>
      </c>
      <c r="AN38" s="54">
        <v>1.33</v>
      </c>
      <c r="AO38" s="55">
        <v>1.26</v>
      </c>
    </row>
    <row r="39" spans="1:41" x14ac:dyDescent="0.25">
      <c r="A39" s="52">
        <v>35</v>
      </c>
      <c r="B39" s="53" cm="1">
        <f t="array" ref="B39:AO39">TRANSPOSE(パラメータ_オリジナル!$D$6:$D$45)</f>
        <v>1.23</v>
      </c>
      <c r="C39" s="53">
        <v>1.24</v>
      </c>
      <c r="D39" s="53">
        <v>1.24</v>
      </c>
      <c r="E39" s="53">
        <v>1.23</v>
      </c>
      <c r="F39" s="53">
        <v>1.36</v>
      </c>
      <c r="G39" s="53">
        <v>1.41</v>
      </c>
      <c r="H39" s="53">
        <v>1.1499999999999999</v>
      </c>
      <c r="I39" s="53">
        <v>1.4</v>
      </c>
      <c r="J39" s="53">
        <v>1.38</v>
      </c>
      <c r="K39" s="53">
        <v>1.4</v>
      </c>
      <c r="L39" s="53">
        <v>1.48</v>
      </c>
      <c r="M39" s="53">
        <v>1.67</v>
      </c>
      <c r="N39" s="53">
        <v>1.23</v>
      </c>
      <c r="O39" s="53">
        <v>1.23</v>
      </c>
      <c r="P39" s="53">
        <v>1.1499999999999999</v>
      </c>
      <c r="Q39" s="53">
        <v>1.41</v>
      </c>
      <c r="R39" s="53">
        <v>1.32</v>
      </c>
      <c r="S39" s="53">
        <v>1.36</v>
      </c>
      <c r="T39" s="53">
        <v>1.4</v>
      </c>
      <c r="U39" s="54">
        <v>1.32</v>
      </c>
      <c r="V39" s="54">
        <v>1.33</v>
      </c>
      <c r="W39" s="54">
        <v>1.18</v>
      </c>
      <c r="X39" s="54">
        <v>1.32</v>
      </c>
      <c r="Y39" s="54">
        <v>1.26</v>
      </c>
      <c r="Z39" s="54">
        <v>1.18</v>
      </c>
      <c r="AA39" s="54">
        <v>1.25</v>
      </c>
      <c r="AB39" s="54">
        <v>1.18</v>
      </c>
      <c r="AC39" s="54">
        <v>1.28</v>
      </c>
      <c r="AD39" s="54">
        <v>1.18</v>
      </c>
      <c r="AE39" s="54">
        <v>1.18</v>
      </c>
      <c r="AF39" s="54">
        <v>1.18</v>
      </c>
      <c r="AG39" s="54">
        <v>1.18</v>
      </c>
      <c r="AH39" s="54">
        <v>1.18</v>
      </c>
      <c r="AI39" s="54">
        <v>1.18</v>
      </c>
      <c r="AJ39" s="54">
        <v>1.18</v>
      </c>
      <c r="AK39" s="54">
        <v>1.41</v>
      </c>
      <c r="AL39" s="54">
        <v>1.2</v>
      </c>
      <c r="AM39" s="54">
        <v>1.37</v>
      </c>
      <c r="AN39" s="54">
        <v>1.33</v>
      </c>
      <c r="AO39" s="55">
        <v>1.26</v>
      </c>
    </row>
    <row r="40" spans="1:41" x14ac:dyDescent="0.25">
      <c r="A40" s="52">
        <v>36</v>
      </c>
      <c r="B40" s="53" cm="1">
        <f t="array" ref="B40:AO40">TRANSPOSE(パラメータ_オリジナル!$D$6:$D$45)</f>
        <v>1.23</v>
      </c>
      <c r="C40" s="53">
        <v>1.24</v>
      </c>
      <c r="D40" s="53">
        <v>1.24</v>
      </c>
      <c r="E40" s="53">
        <v>1.23</v>
      </c>
      <c r="F40" s="53">
        <v>1.36</v>
      </c>
      <c r="G40" s="53">
        <v>1.41</v>
      </c>
      <c r="H40" s="53">
        <v>1.1499999999999999</v>
      </c>
      <c r="I40" s="53">
        <v>1.4</v>
      </c>
      <c r="J40" s="53">
        <v>1.38</v>
      </c>
      <c r="K40" s="53">
        <v>1.4</v>
      </c>
      <c r="L40" s="53">
        <v>1.48</v>
      </c>
      <c r="M40" s="53">
        <v>1.67</v>
      </c>
      <c r="N40" s="53">
        <v>1.23</v>
      </c>
      <c r="O40" s="53">
        <v>1.23</v>
      </c>
      <c r="P40" s="53">
        <v>1.1499999999999999</v>
      </c>
      <c r="Q40" s="53">
        <v>1.41</v>
      </c>
      <c r="R40" s="53">
        <v>1.32</v>
      </c>
      <c r="S40" s="53">
        <v>1.36</v>
      </c>
      <c r="T40" s="53">
        <v>1.4</v>
      </c>
      <c r="U40" s="54">
        <v>1.32</v>
      </c>
      <c r="V40" s="54">
        <v>1.33</v>
      </c>
      <c r="W40" s="54">
        <v>1.18</v>
      </c>
      <c r="X40" s="54">
        <v>1.32</v>
      </c>
      <c r="Y40" s="54">
        <v>1.26</v>
      </c>
      <c r="Z40" s="54">
        <v>1.18</v>
      </c>
      <c r="AA40" s="54">
        <v>1.25</v>
      </c>
      <c r="AB40" s="54">
        <v>1.18</v>
      </c>
      <c r="AC40" s="54">
        <v>1.28</v>
      </c>
      <c r="AD40" s="54">
        <v>1.18</v>
      </c>
      <c r="AE40" s="54">
        <v>1.18</v>
      </c>
      <c r="AF40" s="54">
        <v>1.18</v>
      </c>
      <c r="AG40" s="54">
        <v>1.18</v>
      </c>
      <c r="AH40" s="54">
        <v>1.18</v>
      </c>
      <c r="AI40" s="54">
        <v>1.18</v>
      </c>
      <c r="AJ40" s="54">
        <v>1.18</v>
      </c>
      <c r="AK40" s="54">
        <v>1.41</v>
      </c>
      <c r="AL40" s="54">
        <v>1.2</v>
      </c>
      <c r="AM40" s="54">
        <v>1.37</v>
      </c>
      <c r="AN40" s="54">
        <v>1.33</v>
      </c>
      <c r="AO40" s="55">
        <v>1.26</v>
      </c>
    </row>
    <row r="41" spans="1:41" x14ac:dyDescent="0.25">
      <c r="A41" s="52">
        <v>37</v>
      </c>
      <c r="B41" s="53" cm="1">
        <f t="array" ref="B41:AO41">TRANSPOSE(パラメータ_オリジナル!$D$6:$D$45)</f>
        <v>1.23</v>
      </c>
      <c r="C41" s="53">
        <v>1.24</v>
      </c>
      <c r="D41" s="53">
        <v>1.24</v>
      </c>
      <c r="E41" s="53">
        <v>1.23</v>
      </c>
      <c r="F41" s="53">
        <v>1.36</v>
      </c>
      <c r="G41" s="53">
        <v>1.41</v>
      </c>
      <c r="H41" s="53">
        <v>1.1499999999999999</v>
      </c>
      <c r="I41" s="53">
        <v>1.4</v>
      </c>
      <c r="J41" s="53">
        <v>1.38</v>
      </c>
      <c r="K41" s="53">
        <v>1.4</v>
      </c>
      <c r="L41" s="53">
        <v>1.48</v>
      </c>
      <c r="M41" s="53">
        <v>1.67</v>
      </c>
      <c r="N41" s="53">
        <v>1.23</v>
      </c>
      <c r="O41" s="53">
        <v>1.23</v>
      </c>
      <c r="P41" s="53">
        <v>1.1499999999999999</v>
      </c>
      <c r="Q41" s="53">
        <v>1.41</v>
      </c>
      <c r="R41" s="53">
        <v>1.32</v>
      </c>
      <c r="S41" s="53">
        <v>1.36</v>
      </c>
      <c r="T41" s="53">
        <v>1.4</v>
      </c>
      <c r="U41" s="54">
        <v>1.32</v>
      </c>
      <c r="V41" s="54">
        <v>1.33</v>
      </c>
      <c r="W41" s="54">
        <v>1.18</v>
      </c>
      <c r="X41" s="54">
        <v>1.32</v>
      </c>
      <c r="Y41" s="54">
        <v>1.26</v>
      </c>
      <c r="Z41" s="54">
        <v>1.18</v>
      </c>
      <c r="AA41" s="54">
        <v>1.25</v>
      </c>
      <c r="AB41" s="54">
        <v>1.18</v>
      </c>
      <c r="AC41" s="54">
        <v>1.28</v>
      </c>
      <c r="AD41" s="54">
        <v>1.18</v>
      </c>
      <c r="AE41" s="54">
        <v>1.18</v>
      </c>
      <c r="AF41" s="54">
        <v>1.18</v>
      </c>
      <c r="AG41" s="54">
        <v>1.18</v>
      </c>
      <c r="AH41" s="54">
        <v>1.18</v>
      </c>
      <c r="AI41" s="54">
        <v>1.18</v>
      </c>
      <c r="AJ41" s="54">
        <v>1.18</v>
      </c>
      <c r="AK41" s="54">
        <v>1.41</v>
      </c>
      <c r="AL41" s="54">
        <v>1.2</v>
      </c>
      <c r="AM41" s="54">
        <v>1.37</v>
      </c>
      <c r="AN41" s="54">
        <v>1.33</v>
      </c>
      <c r="AO41" s="55">
        <v>1.26</v>
      </c>
    </row>
    <row r="42" spans="1:41" x14ac:dyDescent="0.25">
      <c r="A42" s="52">
        <v>38</v>
      </c>
      <c r="B42" s="53" cm="1">
        <f t="array" ref="B42:AO42">TRANSPOSE(パラメータ_オリジナル!$D$6:$D$45)</f>
        <v>1.23</v>
      </c>
      <c r="C42" s="53">
        <v>1.24</v>
      </c>
      <c r="D42" s="53">
        <v>1.24</v>
      </c>
      <c r="E42" s="53">
        <v>1.23</v>
      </c>
      <c r="F42" s="53">
        <v>1.36</v>
      </c>
      <c r="G42" s="53">
        <v>1.41</v>
      </c>
      <c r="H42" s="53">
        <v>1.1499999999999999</v>
      </c>
      <c r="I42" s="53">
        <v>1.4</v>
      </c>
      <c r="J42" s="53">
        <v>1.38</v>
      </c>
      <c r="K42" s="53">
        <v>1.4</v>
      </c>
      <c r="L42" s="53">
        <v>1.48</v>
      </c>
      <c r="M42" s="53">
        <v>1.67</v>
      </c>
      <c r="N42" s="53">
        <v>1.23</v>
      </c>
      <c r="O42" s="53">
        <v>1.23</v>
      </c>
      <c r="P42" s="53">
        <v>1.1499999999999999</v>
      </c>
      <c r="Q42" s="53">
        <v>1.41</v>
      </c>
      <c r="R42" s="53">
        <v>1.32</v>
      </c>
      <c r="S42" s="53">
        <v>1.36</v>
      </c>
      <c r="T42" s="53">
        <v>1.4</v>
      </c>
      <c r="U42" s="54">
        <v>1.32</v>
      </c>
      <c r="V42" s="54">
        <v>1.33</v>
      </c>
      <c r="W42" s="54">
        <v>1.18</v>
      </c>
      <c r="X42" s="54">
        <v>1.32</v>
      </c>
      <c r="Y42" s="54">
        <v>1.26</v>
      </c>
      <c r="Z42" s="54">
        <v>1.18</v>
      </c>
      <c r="AA42" s="54">
        <v>1.25</v>
      </c>
      <c r="AB42" s="54">
        <v>1.18</v>
      </c>
      <c r="AC42" s="54">
        <v>1.28</v>
      </c>
      <c r="AD42" s="54">
        <v>1.18</v>
      </c>
      <c r="AE42" s="54">
        <v>1.18</v>
      </c>
      <c r="AF42" s="54">
        <v>1.18</v>
      </c>
      <c r="AG42" s="54">
        <v>1.18</v>
      </c>
      <c r="AH42" s="54">
        <v>1.18</v>
      </c>
      <c r="AI42" s="54">
        <v>1.18</v>
      </c>
      <c r="AJ42" s="54">
        <v>1.18</v>
      </c>
      <c r="AK42" s="54">
        <v>1.41</v>
      </c>
      <c r="AL42" s="54">
        <v>1.2</v>
      </c>
      <c r="AM42" s="54">
        <v>1.37</v>
      </c>
      <c r="AN42" s="54">
        <v>1.33</v>
      </c>
      <c r="AO42" s="55">
        <v>1.26</v>
      </c>
    </row>
    <row r="43" spans="1:41" x14ac:dyDescent="0.25">
      <c r="A43" s="52">
        <v>39</v>
      </c>
      <c r="B43" s="53" cm="1">
        <f t="array" ref="B43:AO43">TRANSPOSE(パラメータ_オリジナル!$D$6:$D$45)</f>
        <v>1.23</v>
      </c>
      <c r="C43" s="53">
        <v>1.24</v>
      </c>
      <c r="D43" s="53">
        <v>1.24</v>
      </c>
      <c r="E43" s="53">
        <v>1.23</v>
      </c>
      <c r="F43" s="53">
        <v>1.36</v>
      </c>
      <c r="G43" s="53">
        <v>1.41</v>
      </c>
      <c r="H43" s="53">
        <v>1.1499999999999999</v>
      </c>
      <c r="I43" s="53">
        <v>1.4</v>
      </c>
      <c r="J43" s="53">
        <v>1.38</v>
      </c>
      <c r="K43" s="53">
        <v>1.4</v>
      </c>
      <c r="L43" s="53">
        <v>1.48</v>
      </c>
      <c r="M43" s="53">
        <v>1.67</v>
      </c>
      <c r="N43" s="53">
        <v>1.23</v>
      </c>
      <c r="O43" s="53">
        <v>1.23</v>
      </c>
      <c r="P43" s="53">
        <v>1.1499999999999999</v>
      </c>
      <c r="Q43" s="53">
        <v>1.41</v>
      </c>
      <c r="R43" s="53">
        <v>1.32</v>
      </c>
      <c r="S43" s="53">
        <v>1.36</v>
      </c>
      <c r="T43" s="53">
        <v>1.4</v>
      </c>
      <c r="U43" s="54">
        <v>1.32</v>
      </c>
      <c r="V43" s="54">
        <v>1.33</v>
      </c>
      <c r="W43" s="54">
        <v>1.18</v>
      </c>
      <c r="X43" s="54">
        <v>1.32</v>
      </c>
      <c r="Y43" s="54">
        <v>1.26</v>
      </c>
      <c r="Z43" s="54">
        <v>1.18</v>
      </c>
      <c r="AA43" s="54">
        <v>1.25</v>
      </c>
      <c r="AB43" s="54">
        <v>1.18</v>
      </c>
      <c r="AC43" s="54">
        <v>1.28</v>
      </c>
      <c r="AD43" s="54">
        <v>1.18</v>
      </c>
      <c r="AE43" s="54">
        <v>1.18</v>
      </c>
      <c r="AF43" s="54">
        <v>1.18</v>
      </c>
      <c r="AG43" s="54">
        <v>1.18</v>
      </c>
      <c r="AH43" s="54">
        <v>1.18</v>
      </c>
      <c r="AI43" s="54">
        <v>1.18</v>
      </c>
      <c r="AJ43" s="54">
        <v>1.18</v>
      </c>
      <c r="AK43" s="54">
        <v>1.41</v>
      </c>
      <c r="AL43" s="54">
        <v>1.2</v>
      </c>
      <c r="AM43" s="54">
        <v>1.37</v>
      </c>
      <c r="AN43" s="54">
        <v>1.33</v>
      </c>
      <c r="AO43" s="55">
        <v>1.26</v>
      </c>
    </row>
    <row r="44" spans="1:41" x14ac:dyDescent="0.25">
      <c r="A44" s="52">
        <v>40</v>
      </c>
      <c r="B44" s="53" cm="1">
        <f t="array" ref="B44:AO44">TRANSPOSE(パラメータ_オリジナル!$D$6:$D$45)</f>
        <v>1.23</v>
      </c>
      <c r="C44" s="53">
        <v>1.24</v>
      </c>
      <c r="D44" s="53">
        <v>1.24</v>
      </c>
      <c r="E44" s="53">
        <v>1.23</v>
      </c>
      <c r="F44" s="53">
        <v>1.36</v>
      </c>
      <c r="G44" s="53">
        <v>1.41</v>
      </c>
      <c r="H44" s="53">
        <v>1.1499999999999999</v>
      </c>
      <c r="I44" s="53">
        <v>1.4</v>
      </c>
      <c r="J44" s="53">
        <v>1.38</v>
      </c>
      <c r="K44" s="53">
        <v>1.4</v>
      </c>
      <c r="L44" s="53">
        <v>1.48</v>
      </c>
      <c r="M44" s="53">
        <v>1.67</v>
      </c>
      <c r="N44" s="53">
        <v>1.23</v>
      </c>
      <c r="O44" s="53">
        <v>1.23</v>
      </c>
      <c r="P44" s="53">
        <v>1.1499999999999999</v>
      </c>
      <c r="Q44" s="53">
        <v>1.41</v>
      </c>
      <c r="R44" s="53">
        <v>1.32</v>
      </c>
      <c r="S44" s="53">
        <v>1.36</v>
      </c>
      <c r="T44" s="53">
        <v>1.4</v>
      </c>
      <c r="U44" s="54">
        <v>1.32</v>
      </c>
      <c r="V44" s="54">
        <v>1.33</v>
      </c>
      <c r="W44" s="54">
        <v>1.18</v>
      </c>
      <c r="X44" s="54">
        <v>1.32</v>
      </c>
      <c r="Y44" s="54">
        <v>1.26</v>
      </c>
      <c r="Z44" s="54">
        <v>1.18</v>
      </c>
      <c r="AA44" s="54">
        <v>1.25</v>
      </c>
      <c r="AB44" s="54">
        <v>1.18</v>
      </c>
      <c r="AC44" s="54">
        <v>1.28</v>
      </c>
      <c r="AD44" s="54">
        <v>1.18</v>
      </c>
      <c r="AE44" s="54">
        <v>1.18</v>
      </c>
      <c r="AF44" s="54">
        <v>1.18</v>
      </c>
      <c r="AG44" s="54">
        <v>1.18</v>
      </c>
      <c r="AH44" s="54">
        <v>1.18</v>
      </c>
      <c r="AI44" s="54">
        <v>1.18</v>
      </c>
      <c r="AJ44" s="54">
        <v>1.18</v>
      </c>
      <c r="AK44" s="54">
        <v>1.41</v>
      </c>
      <c r="AL44" s="54">
        <v>1.2</v>
      </c>
      <c r="AM44" s="54">
        <v>1.37</v>
      </c>
      <c r="AN44" s="54">
        <v>1.33</v>
      </c>
      <c r="AO44" s="55">
        <v>1.26</v>
      </c>
    </row>
    <row r="45" spans="1:41" x14ac:dyDescent="0.25">
      <c r="A45" s="52">
        <v>41</v>
      </c>
      <c r="B45" s="53" cm="1">
        <f t="array" ref="B45:AO45">TRANSPOSE(パラメータ_オリジナル!$D$6:$D$45)</f>
        <v>1.23</v>
      </c>
      <c r="C45" s="53">
        <v>1.24</v>
      </c>
      <c r="D45" s="53">
        <v>1.24</v>
      </c>
      <c r="E45" s="53">
        <v>1.23</v>
      </c>
      <c r="F45" s="53">
        <v>1.36</v>
      </c>
      <c r="G45" s="53">
        <v>1.41</v>
      </c>
      <c r="H45" s="53">
        <v>1.1499999999999999</v>
      </c>
      <c r="I45" s="53">
        <v>1.4</v>
      </c>
      <c r="J45" s="53">
        <v>1.38</v>
      </c>
      <c r="K45" s="53">
        <v>1.4</v>
      </c>
      <c r="L45" s="53">
        <v>1.48</v>
      </c>
      <c r="M45" s="53">
        <v>1.67</v>
      </c>
      <c r="N45" s="53">
        <v>1.23</v>
      </c>
      <c r="O45" s="53">
        <v>1.23</v>
      </c>
      <c r="P45" s="53">
        <v>1.1499999999999999</v>
      </c>
      <c r="Q45" s="53">
        <v>1.41</v>
      </c>
      <c r="R45" s="53">
        <v>1.32</v>
      </c>
      <c r="S45" s="53">
        <v>1.36</v>
      </c>
      <c r="T45" s="53">
        <v>1.4</v>
      </c>
      <c r="U45" s="54">
        <v>1.32</v>
      </c>
      <c r="V45" s="54">
        <v>1.33</v>
      </c>
      <c r="W45" s="54">
        <v>1.18</v>
      </c>
      <c r="X45" s="54">
        <v>1.32</v>
      </c>
      <c r="Y45" s="54">
        <v>1.26</v>
      </c>
      <c r="Z45" s="54">
        <v>1.18</v>
      </c>
      <c r="AA45" s="54">
        <v>1.25</v>
      </c>
      <c r="AB45" s="54">
        <v>1.18</v>
      </c>
      <c r="AC45" s="54">
        <v>1.28</v>
      </c>
      <c r="AD45" s="54">
        <v>1.18</v>
      </c>
      <c r="AE45" s="54">
        <v>1.18</v>
      </c>
      <c r="AF45" s="54">
        <v>1.18</v>
      </c>
      <c r="AG45" s="54">
        <v>1.18</v>
      </c>
      <c r="AH45" s="54">
        <v>1.18</v>
      </c>
      <c r="AI45" s="54">
        <v>1.18</v>
      </c>
      <c r="AJ45" s="54">
        <v>1.18</v>
      </c>
      <c r="AK45" s="54">
        <v>1.41</v>
      </c>
      <c r="AL45" s="54">
        <v>1.2</v>
      </c>
      <c r="AM45" s="54">
        <v>1.37</v>
      </c>
      <c r="AN45" s="54">
        <v>1.33</v>
      </c>
      <c r="AO45" s="55">
        <v>1.26</v>
      </c>
    </row>
    <row r="46" spans="1:41" x14ac:dyDescent="0.25">
      <c r="A46" s="52">
        <v>42</v>
      </c>
      <c r="B46" s="53" cm="1">
        <f t="array" ref="B46:AO46">TRANSPOSE(パラメータ_オリジナル!$D$6:$D$45)</f>
        <v>1.23</v>
      </c>
      <c r="C46" s="53">
        <v>1.24</v>
      </c>
      <c r="D46" s="53">
        <v>1.24</v>
      </c>
      <c r="E46" s="53">
        <v>1.23</v>
      </c>
      <c r="F46" s="53">
        <v>1.36</v>
      </c>
      <c r="G46" s="53">
        <v>1.41</v>
      </c>
      <c r="H46" s="53">
        <v>1.1499999999999999</v>
      </c>
      <c r="I46" s="53">
        <v>1.4</v>
      </c>
      <c r="J46" s="53">
        <v>1.38</v>
      </c>
      <c r="K46" s="53">
        <v>1.4</v>
      </c>
      <c r="L46" s="53">
        <v>1.48</v>
      </c>
      <c r="M46" s="53">
        <v>1.67</v>
      </c>
      <c r="N46" s="53">
        <v>1.23</v>
      </c>
      <c r="O46" s="53">
        <v>1.23</v>
      </c>
      <c r="P46" s="53">
        <v>1.1499999999999999</v>
      </c>
      <c r="Q46" s="53">
        <v>1.41</v>
      </c>
      <c r="R46" s="53">
        <v>1.32</v>
      </c>
      <c r="S46" s="53">
        <v>1.36</v>
      </c>
      <c r="T46" s="53">
        <v>1.4</v>
      </c>
      <c r="U46" s="54">
        <v>1.32</v>
      </c>
      <c r="V46" s="54">
        <v>1.33</v>
      </c>
      <c r="W46" s="54">
        <v>1.18</v>
      </c>
      <c r="X46" s="54">
        <v>1.32</v>
      </c>
      <c r="Y46" s="54">
        <v>1.26</v>
      </c>
      <c r="Z46" s="54">
        <v>1.18</v>
      </c>
      <c r="AA46" s="54">
        <v>1.25</v>
      </c>
      <c r="AB46" s="54">
        <v>1.18</v>
      </c>
      <c r="AC46" s="54">
        <v>1.28</v>
      </c>
      <c r="AD46" s="54">
        <v>1.18</v>
      </c>
      <c r="AE46" s="54">
        <v>1.18</v>
      </c>
      <c r="AF46" s="54">
        <v>1.18</v>
      </c>
      <c r="AG46" s="54">
        <v>1.18</v>
      </c>
      <c r="AH46" s="54">
        <v>1.18</v>
      </c>
      <c r="AI46" s="54">
        <v>1.18</v>
      </c>
      <c r="AJ46" s="54">
        <v>1.18</v>
      </c>
      <c r="AK46" s="54">
        <v>1.41</v>
      </c>
      <c r="AL46" s="54">
        <v>1.2</v>
      </c>
      <c r="AM46" s="54">
        <v>1.37</v>
      </c>
      <c r="AN46" s="54">
        <v>1.33</v>
      </c>
      <c r="AO46" s="55">
        <v>1.26</v>
      </c>
    </row>
    <row r="47" spans="1:41" x14ac:dyDescent="0.25">
      <c r="A47" s="52">
        <v>43</v>
      </c>
      <c r="B47" s="53" cm="1">
        <f t="array" ref="B47:AO47">TRANSPOSE(パラメータ_オリジナル!$D$6:$D$45)</f>
        <v>1.23</v>
      </c>
      <c r="C47" s="53">
        <v>1.24</v>
      </c>
      <c r="D47" s="53">
        <v>1.24</v>
      </c>
      <c r="E47" s="53">
        <v>1.23</v>
      </c>
      <c r="F47" s="53">
        <v>1.36</v>
      </c>
      <c r="G47" s="53">
        <v>1.41</v>
      </c>
      <c r="H47" s="53">
        <v>1.1499999999999999</v>
      </c>
      <c r="I47" s="53">
        <v>1.4</v>
      </c>
      <c r="J47" s="53">
        <v>1.38</v>
      </c>
      <c r="K47" s="53">
        <v>1.4</v>
      </c>
      <c r="L47" s="53">
        <v>1.48</v>
      </c>
      <c r="M47" s="53">
        <v>1.67</v>
      </c>
      <c r="N47" s="53">
        <v>1.23</v>
      </c>
      <c r="O47" s="53">
        <v>1.23</v>
      </c>
      <c r="P47" s="53">
        <v>1.1499999999999999</v>
      </c>
      <c r="Q47" s="53">
        <v>1.41</v>
      </c>
      <c r="R47" s="53">
        <v>1.32</v>
      </c>
      <c r="S47" s="53">
        <v>1.36</v>
      </c>
      <c r="T47" s="53">
        <v>1.4</v>
      </c>
      <c r="U47" s="54">
        <v>1.32</v>
      </c>
      <c r="V47" s="54">
        <v>1.33</v>
      </c>
      <c r="W47" s="54">
        <v>1.18</v>
      </c>
      <c r="X47" s="54">
        <v>1.32</v>
      </c>
      <c r="Y47" s="54">
        <v>1.26</v>
      </c>
      <c r="Z47" s="54">
        <v>1.18</v>
      </c>
      <c r="AA47" s="54">
        <v>1.25</v>
      </c>
      <c r="AB47" s="54">
        <v>1.18</v>
      </c>
      <c r="AC47" s="54">
        <v>1.28</v>
      </c>
      <c r="AD47" s="54">
        <v>1.18</v>
      </c>
      <c r="AE47" s="54">
        <v>1.18</v>
      </c>
      <c r="AF47" s="54">
        <v>1.18</v>
      </c>
      <c r="AG47" s="54">
        <v>1.18</v>
      </c>
      <c r="AH47" s="54">
        <v>1.18</v>
      </c>
      <c r="AI47" s="54">
        <v>1.18</v>
      </c>
      <c r="AJ47" s="54">
        <v>1.18</v>
      </c>
      <c r="AK47" s="54">
        <v>1.41</v>
      </c>
      <c r="AL47" s="54">
        <v>1.2</v>
      </c>
      <c r="AM47" s="54">
        <v>1.37</v>
      </c>
      <c r="AN47" s="54">
        <v>1.33</v>
      </c>
      <c r="AO47" s="55">
        <v>1.26</v>
      </c>
    </row>
    <row r="48" spans="1:41" x14ac:dyDescent="0.25">
      <c r="A48" s="52">
        <v>44</v>
      </c>
      <c r="B48" s="53" cm="1">
        <f t="array" ref="B48:AO48">TRANSPOSE(パラメータ_オリジナル!$D$6:$D$45)</f>
        <v>1.23</v>
      </c>
      <c r="C48" s="53">
        <v>1.24</v>
      </c>
      <c r="D48" s="53">
        <v>1.24</v>
      </c>
      <c r="E48" s="53">
        <v>1.23</v>
      </c>
      <c r="F48" s="53">
        <v>1.36</v>
      </c>
      <c r="G48" s="53">
        <v>1.41</v>
      </c>
      <c r="H48" s="53">
        <v>1.1499999999999999</v>
      </c>
      <c r="I48" s="53">
        <v>1.4</v>
      </c>
      <c r="J48" s="53">
        <v>1.38</v>
      </c>
      <c r="K48" s="53">
        <v>1.4</v>
      </c>
      <c r="L48" s="53">
        <v>1.48</v>
      </c>
      <c r="M48" s="53">
        <v>1.67</v>
      </c>
      <c r="N48" s="53">
        <v>1.23</v>
      </c>
      <c r="O48" s="53">
        <v>1.23</v>
      </c>
      <c r="P48" s="53">
        <v>1.1499999999999999</v>
      </c>
      <c r="Q48" s="53">
        <v>1.41</v>
      </c>
      <c r="R48" s="53">
        <v>1.32</v>
      </c>
      <c r="S48" s="53">
        <v>1.36</v>
      </c>
      <c r="T48" s="53">
        <v>1.4</v>
      </c>
      <c r="U48" s="54">
        <v>1.32</v>
      </c>
      <c r="V48" s="54">
        <v>1.33</v>
      </c>
      <c r="W48" s="54">
        <v>1.18</v>
      </c>
      <c r="X48" s="54">
        <v>1.32</v>
      </c>
      <c r="Y48" s="54">
        <v>1.26</v>
      </c>
      <c r="Z48" s="54">
        <v>1.18</v>
      </c>
      <c r="AA48" s="54">
        <v>1.25</v>
      </c>
      <c r="AB48" s="54">
        <v>1.18</v>
      </c>
      <c r="AC48" s="54">
        <v>1.28</v>
      </c>
      <c r="AD48" s="54">
        <v>1.18</v>
      </c>
      <c r="AE48" s="54">
        <v>1.18</v>
      </c>
      <c r="AF48" s="54">
        <v>1.18</v>
      </c>
      <c r="AG48" s="54">
        <v>1.18</v>
      </c>
      <c r="AH48" s="54">
        <v>1.18</v>
      </c>
      <c r="AI48" s="54">
        <v>1.18</v>
      </c>
      <c r="AJ48" s="54">
        <v>1.18</v>
      </c>
      <c r="AK48" s="54">
        <v>1.41</v>
      </c>
      <c r="AL48" s="54">
        <v>1.2</v>
      </c>
      <c r="AM48" s="54">
        <v>1.37</v>
      </c>
      <c r="AN48" s="54">
        <v>1.33</v>
      </c>
      <c r="AO48" s="55">
        <v>1.26</v>
      </c>
    </row>
    <row r="49" spans="1:41" x14ac:dyDescent="0.25">
      <c r="A49" s="52">
        <v>45</v>
      </c>
      <c r="B49" s="53" cm="1">
        <f t="array" ref="B49:AO49">TRANSPOSE(パラメータ_オリジナル!$D$6:$D$45)</f>
        <v>1.23</v>
      </c>
      <c r="C49" s="53">
        <v>1.24</v>
      </c>
      <c r="D49" s="53">
        <v>1.24</v>
      </c>
      <c r="E49" s="53">
        <v>1.23</v>
      </c>
      <c r="F49" s="53">
        <v>1.36</v>
      </c>
      <c r="G49" s="53">
        <v>1.41</v>
      </c>
      <c r="H49" s="53">
        <v>1.1499999999999999</v>
      </c>
      <c r="I49" s="53">
        <v>1.4</v>
      </c>
      <c r="J49" s="53">
        <v>1.38</v>
      </c>
      <c r="K49" s="53">
        <v>1.4</v>
      </c>
      <c r="L49" s="53">
        <v>1.48</v>
      </c>
      <c r="M49" s="53">
        <v>1.67</v>
      </c>
      <c r="N49" s="53">
        <v>1.23</v>
      </c>
      <c r="O49" s="53">
        <v>1.23</v>
      </c>
      <c r="P49" s="53">
        <v>1.1499999999999999</v>
      </c>
      <c r="Q49" s="53">
        <v>1.41</v>
      </c>
      <c r="R49" s="53">
        <v>1.32</v>
      </c>
      <c r="S49" s="53">
        <v>1.36</v>
      </c>
      <c r="T49" s="53">
        <v>1.4</v>
      </c>
      <c r="U49" s="54">
        <v>1.32</v>
      </c>
      <c r="V49" s="54">
        <v>1.33</v>
      </c>
      <c r="W49" s="54">
        <v>1.18</v>
      </c>
      <c r="X49" s="54">
        <v>1.32</v>
      </c>
      <c r="Y49" s="54">
        <v>1.26</v>
      </c>
      <c r="Z49" s="54">
        <v>1.18</v>
      </c>
      <c r="AA49" s="54">
        <v>1.25</v>
      </c>
      <c r="AB49" s="54">
        <v>1.18</v>
      </c>
      <c r="AC49" s="54">
        <v>1.28</v>
      </c>
      <c r="AD49" s="54">
        <v>1.18</v>
      </c>
      <c r="AE49" s="54">
        <v>1.18</v>
      </c>
      <c r="AF49" s="54">
        <v>1.18</v>
      </c>
      <c r="AG49" s="54">
        <v>1.18</v>
      </c>
      <c r="AH49" s="54">
        <v>1.18</v>
      </c>
      <c r="AI49" s="54">
        <v>1.18</v>
      </c>
      <c r="AJ49" s="54">
        <v>1.18</v>
      </c>
      <c r="AK49" s="54">
        <v>1.41</v>
      </c>
      <c r="AL49" s="54">
        <v>1.2</v>
      </c>
      <c r="AM49" s="54">
        <v>1.37</v>
      </c>
      <c r="AN49" s="54">
        <v>1.33</v>
      </c>
      <c r="AO49" s="55">
        <v>1.26</v>
      </c>
    </row>
    <row r="50" spans="1:41" x14ac:dyDescent="0.25">
      <c r="A50" s="52">
        <v>46</v>
      </c>
      <c r="B50" s="53" cm="1">
        <f t="array" ref="B50:AO50">TRANSPOSE(パラメータ_オリジナル!$D$6:$D$45)</f>
        <v>1.23</v>
      </c>
      <c r="C50" s="53">
        <v>1.24</v>
      </c>
      <c r="D50" s="53">
        <v>1.24</v>
      </c>
      <c r="E50" s="53">
        <v>1.23</v>
      </c>
      <c r="F50" s="53">
        <v>1.36</v>
      </c>
      <c r="G50" s="53">
        <v>1.41</v>
      </c>
      <c r="H50" s="53">
        <v>1.1499999999999999</v>
      </c>
      <c r="I50" s="53">
        <v>1.4</v>
      </c>
      <c r="J50" s="53">
        <v>1.38</v>
      </c>
      <c r="K50" s="53">
        <v>1.4</v>
      </c>
      <c r="L50" s="53">
        <v>1.48</v>
      </c>
      <c r="M50" s="53">
        <v>1.67</v>
      </c>
      <c r="N50" s="53">
        <v>1.23</v>
      </c>
      <c r="O50" s="53">
        <v>1.23</v>
      </c>
      <c r="P50" s="53">
        <v>1.1499999999999999</v>
      </c>
      <c r="Q50" s="53">
        <v>1.41</v>
      </c>
      <c r="R50" s="53">
        <v>1.32</v>
      </c>
      <c r="S50" s="53">
        <v>1.36</v>
      </c>
      <c r="T50" s="53">
        <v>1.4</v>
      </c>
      <c r="U50" s="54">
        <v>1.32</v>
      </c>
      <c r="V50" s="54">
        <v>1.33</v>
      </c>
      <c r="W50" s="54">
        <v>1.18</v>
      </c>
      <c r="X50" s="54">
        <v>1.32</v>
      </c>
      <c r="Y50" s="54">
        <v>1.26</v>
      </c>
      <c r="Z50" s="54">
        <v>1.18</v>
      </c>
      <c r="AA50" s="54">
        <v>1.25</v>
      </c>
      <c r="AB50" s="54">
        <v>1.18</v>
      </c>
      <c r="AC50" s="54">
        <v>1.28</v>
      </c>
      <c r="AD50" s="54">
        <v>1.18</v>
      </c>
      <c r="AE50" s="54">
        <v>1.18</v>
      </c>
      <c r="AF50" s="54">
        <v>1.18</v>
      </c>
      <c r="AG50" s="54">
        <v>1.18</v>
      </c>
      <c r="AH50" s="54">
        <v>1.18</v>
      </c>
      <c r="AI50" s="54">
        <v>1.18</v>
      </c>
      <c r="AJ50" s="54">
        <v>1.18</v>
      </c>
      <c r="AK50" s="54">
        <v>1.41</v>
      </c>
      <c r="AL50" s="54">
        <v>1.2</v>
      </c>
      <c r="AM50" s="54">
        <v>1.37</v>
      </c>
      <c r="AN50" s="54">
        <v>1.33</v>
      </c>
      <c r="AO50" s="55">
        <v>1.26</v>
      </c>
    </row>
    <row r="51" spans="1:41" x14ac:dyDescent="0.25">
      <c r="A51" s="52">
        <v>47</v>
      </c>
      <c r="B51" s="53" cm="1">
        <f t="array" ref="B51:AO51">TRANSPOSE(パラメータ_オリジナル!$D$6:$D$45)</f>
        <v>1.23</v>
      </c>
      <c r="C51" s="53">
        <v>1.24</v>
      </c>
      <c r="D51" s="53">
        <v>1.24</v>
      </c>
      <c r="E51" s="53">
        <v>1.23</v>
      </c>
      <c r="F51" s="53">
        <v>1.36</v>
      </c>
      <c r="G51" s="53">
        <v>1.41</v>
      </c>
      <c r="H51" s="53">
        <v>1.1499999999999999</v>
      </c>
      <c r="I51" s="53">
        <v>1.4</v>
      </c>
      <c r="J51" s="53">
        <v>1.38</v>
      </c>
      <c r="K51" s="53">
        <v>1.4</v>
      </c>
      <c r="L51" s="53">
        <v>1.48</v>
      </c>
      <c r="M51" s="53">
        <v>1.67</v>
      </c>
      <c r="N51" s="53">
        <v>1.23</v>
      </c>
      <c r="O51" s="53">
        <v>1.23</v>
      </c>
      <c r="P51" s="53">
        <v>1.1499999999999999</v>
      </c>
      <c r="Q51" s="53">
        <v>1.41</v>
      </c>
      <c r="R51" s="53">
        <v>1.32</v>
      </c>
      <c r="S51" s="53">
        <v>1.36</v>
      </c>
      <c r="T51" s="53">
        <v>1.4</v>
      </c>
      <c r="U51" s="54">
        <v>1.32</v>
      </c>
      <c r="V51" s="54">
        <v>1.33</v>
      </c>
      <c r="W51" s="54">
        <v>1.18</v>
      </c>
      <c r="X51" s="54">
        <v>1.32</v>
      </c>
      <c r="Y51" s="54">
        <v>1.26</v>
      </c>
      <c r="Z51" s="54">
        <v>1.18</v>
      </c>
      <c r="AA51" s="54">
        <v>1.25</v>
      </c>
      <c r="AB51" s="54">
        <v>1.18</v>
      </c>
      <c r="AC51" s="54">
        <v>1.28</v>
      </c>
      <c r="AD51" s="54">
        <v>1.18</v>
      </c>
      <c r="AE51" s="54">
        <v>1.18</v>
      </c>
      <c r="AF51" s="54">
        <v>1.18</v>
      </c>
      <c r="AG51" s="54">
        <v>1.18</v>
      </c>
      <c r="AH51" s="54">
        <v>1.18</v>
      </c>
      <c r="AI51" s="54">
        <v>1.18</v>
      </c>
      <c r="AJ51" s="54">
        <v>1.18</v>
      </c>
      <c r="AK51" s="54">
        <v>1.41</v>
      </c>
      <c r="AL51" s="54">
        <v>1.2</v>
      </c>
      <c r="AM51" s="54">
        <v>1.37</v>
      </c>
      <c r="AN51" s="54">
        <v>1.33</v>
      </c>
      <c r="AO51" s="55">
        <v>1.26</v>
      </c>
    </row>
    <row r="52" spans="1:41" x14ac:dyDescent="0.25">
      <c r="A52" s="52">
        <v>48</v>
      </c>
      <c r="B52" s="53" cm="1">
        <f t="array" ref="B52:AO52">TRANSPOSE(パラメータ_オリジナル!$D$6:$D$45)</f>
        <v>1.23</v>
      </c>
      <c r="C52" s="53">
        <v>1.24</v>
      </c>
      <c r="D52" s="53">
        <v>1.24</v>
      </c>
      <c r="E52" s="53">
        <v>1.23</v>
      </c>
      <c r="F52" s="53">
        <v>1.36</v>
      </c>
      <c r="G52" s="53">
        <v>1.41</v>
      </c>
      <c r="H52" s="53">
        <v>1.1499999999999999</v>
      </c>
      <c r="I52" s="53">
        <v>1.4</v>
      </c>
      <c r="J52" s="53">
        <v>1.38</v>
      </c>
      <c r="K52" s="53">
        <v>1.4</v>
      </c>
      <c r="L52" s="53">
        <v>1.48</v>
      </c>
      <c r="M52" s="53">
        <v>1.67</v>
      </c>
      <c r="N52" s="53">
        <v>1.23</v>
      </c>
      <c r="O52" s="53">
        <v>1.23</v>
      </c>
      <c r="P52" s="53">
        <v>1.1499999999999999</v>
      </c>
      <c r="Q52" s="53">
        <v>1.41</v>
      </c>
      <c r="R52" s="53">
        <v>1.32</v>
      </c>
      <c r="S52" s="53">
        <v>1.36</v>
      </c>
      <c r="T52" s="53">
        <v>1.4</v>
      </c>
      <c r="U52" s="54">
        <v>1.32</v>
      </c>
      <c r="V52" s="54">
        <v>1.33</v>
      </c>
      <c r="W52" s="54">
        <v>1.18</v>
      </c>
      <c r="X52" s="54">
        <v>1.32</v>
      </c>
      <c r="Y52" s="54">
        <v>1.26</v>
      </c>
      <c r="Z52" s="54">
        <v>1.18</v>
      </c>
      <c r="AA52" s="54">
        <v>1.25</v>
      </c>
      <c r="AB52" s="54">
        <v>1.18</v>
      </c>
      <c r="AC52" s="54">
        <v>1.28</v>
      </c>
      <c r="AD52" s="54">
        <v>1.18</v>
      </c>
      <c r="AE52" s="54">
        <v>1.18</v>
      </c>
      <c r="AF52" s="54">
        <v>1.18</v>
      </c>
      <c r="AG52" s="54">
        <v>1.18</v>
      </c>
      <c r="AH52" s="54">
        <v>1.18</v>
      </c>
      <c r="AI52" s="54">
        <v>1.18</v>
      </c>
      <c r="AJ52" s="54">
        <v>1.18</v>
      </c>
      <c r="AK52" s="54">
        <v>1.41</v>
      </c>
      <c r="AL52" s="54">
        <v>1.2</v>
      </c>
      <c r="AM52" s="54">
        <v>1.37</v>
      </c>
      <c r="AN52" s="54">
        <v>1.33</v>
      </c>
      <c r="AO52" s="55">
        <v>1.26</v>
      </c>
    </row>
    <row r="53" spans="1:41" x14ac:dyDescent="0.25">
      <c r="A53" s="52">
        <v>49</v>
      </c>
      <c r="B53" s="53" cm="1">
        <f t="array" ref="B53:AO53">TRANSPOSE(パラメータ_オリジナル!$D$6:$D$45)</f>
        <v>1.23</v>
      </c>
      <c r="C53" s="53">
        <v>1.24</v>
      </c>
      <c r="D53" s="53">
        <v>1.24</v>
      </c>
      <c r="E53" s="53">
        <v>1.23</v>
      </c>
      <c r="F53" s="53">
        <v>1.36</v>
      </c>
      <c r="G53" s="53">
        <v>1.41</v>
      </c>
      <c r="H53" s="53">
        <v>1.1499999999999999</v>
      </c>
      <c r="I53" s="53">
        <v>1.4</v>
      </c>
      <c r="J53" s="53">
        <v>1.38</v>
      </c>
      <c r="K53" s="53">
        <v>1.4</v>
      </c>
      <c r="L53" s="53">
        <v>1.48</v>
      </c>
      <c r="M53" s="53">
        <v>1.67</v>
      </c>
      <c r="N53" s="53">
        <v>1.23</v>
      </c>
      <c r="O53" s="53">
        <v>1.23</v>
      </c>
      <c r="P53" s="53">
        <v>1.1499999999999999</v>
      </c>
      <c r="Q53" s="53">
        <v>1.41</v>
      </c>
      <c r="R53" s="53">
        <v>1.32</v>
      </c>
      <c r="S53" s="53">
        <v>1.36</v>
      </c>
      <c r="T53" s="53">
        <v>1.4</v>
      </c>
      <c r="U53" s="54">
        <v>1.32</v>
      </c>
      <c r="V53" s="54">
        <v>1.33</v>
      </c>
      <c r="W53" s="54">
        <v>1.18</v>
      </c>
      <c r="X53" s="54">
        <v>1.32</v>
      </c>
      <c r="Y53" s="54">
        <v>1.26</v>
      </c>
      <c r="Z53" s="54">
        <v>1.18</v>
      </c>
      <c r="AA53" s="54">
        <v>1.25</v>
      </c>
      <c r="AB53" s="54">
        <v>1.18</v>
      </c>
      <c r="AC53" s="54">
        <v>1.28</v>
      </c>
      <c r="AD53" s="54">
        <v>1.18</v>
      </c>
      <c r="AE53" s="54">
        <v>1.18</v>
      </c>
      <c r="AF53" s="54">
        <v>1.18</v>
      </c>
      <c r="AG53" s="54">
        <v>1.18</v>
      </c>
      <c r="AH53" s="54">
        <v>1.18</v>
      </c>
      <c r="AI53" s="54">
        <v>1.18</v>
      </c>
      <c r="AJ53" s="54">
        <v>1.18</v>
      </c>
      <c r="AK53" s="54">
        <v>1.41</v>
      </c>
      <c r="AL53" s="54">
        <v>1.2</v>
      </c>
      <c r="AM53" s="54">
        <v>1.37</v>
      </c>
      <c r="AN53" s="54">
        <v>1.33</v>
      </c>
      <c r="AO53" s="55">
        <v>1.26</v>
      </c>
    </row>
    <row r="54" spans="1:41" x14ac:dyDescent="0.25">
      <c r="A54" s="52">
        <v>50</v>
      </c>
      <c r="B54" s="53" cm="1">
        <f t="array" ref="B54:AO54">TRANSPOSE(パラメータ_オリジナル!$D$6:$D$45)</f>
        <v>1.23</v>
      </c>
      <c r="C54" s="53">
        <v>1.24</v>
      </c>
      <c r="D54" s="53">
        <v>1.24</v>
      </c>
      <c r="E54" s="53">
        <v>1.23</v>
      </c>
      <c r="F54" s="53">
        <v>1.36</v>
      </c>
      <c r="G54" s="53">
        <v>1.41</v>
      </c>
      <c r="H54" s="53">
        <v>1.1499999999999999</v>
      </c>
      <c r="I54" s="53">
        <v>1.4</v>
      </c>
      <c r="J54" s="53">
        <v>1.38</v>
      </c>
      <c r="K54" s="53">
        <v>1.4</v>
      </c>
      <c r="L54" s="53">
        <v>1.48</v>
      </c>
      <c r="M54" s="53">
        <v>1.67</v>
      </c>
      <c r="N54" s="53">
        <v>1.23</v>
      </c>
      <c r="O54" s="53">
        <v>1.23</v>
      </c>
      <c r="P54" s="53">
        <v>1.1499999999999999</v>
      </c>
      <c r="Q54" s="53">
        <v>1.41</v>
      </c>
      <c r="R54" s="53">
        <v>1.32</v>
      </c>
      <c r="S54" s="53">
        <v>1.36</v>
      </c>
      <c r="T54" s="53">
        <v>1.4</v>
      </c>
      <c r="U54" s="54">
        <v>1.32</v>
      </c>
      <c r="V54" s="54">
        <v>1.33</v>
      </c>
      <c r="W54" s="54">
        <v>1.18</v>
      </c>
      <c r="X54" s="54">
        <v>1.32</v>
      </c>
      <c r="Y54" s="54">
        <v>1.26</v>
      </c>
      <c r="Z54" s="54">
        <v>1.18</v>
      </c>
      <c r="AA54" s="54">
        <v>1.25</v>
      </c>
      <c r="AB54" s="54">
        <v>1.18</v>
      </c>
      <c r="AC54" s="54">
        <v>1.28</v>
      </c>
      <c r="AD54" s="54">
        <v>1.18</v>
      </c>
      <c r="AE54" s="54">
        <v>1.18</v>
      </c>
      <c r="AF54" s="54">
        <v>1.18</v>
      </c>
      <c r="AG54" s="54">
        <v>1.18</v>
      </c>
      <c r="AH54" s="54">
        <v>1.18</v>
      </c>
      <c r="AI54" s="54">
        <v>1.18</v>
      </c>
      <c r="AJ54" s="54">
        <v>1.18</v>
      </c>
      <c r="AK54" s="54">
        <v>1.41</v>
      </c>
      <c r="AL54" s="54">
        <v>1.2</v>
      </c>
      <c r="AM54" s="54">
        <v>1.37</v>
      </c>
      <c r="AN54" s="54">
        <v>1.33</v>
      </c>
      <c r="AO54" s="55">
        <v>1.26</v>
      </c>
    </row>
    <row r="55" spans="1:41" x14ac:dyDescent="0.25">
      <c r="A55" s="52">
        <v>51</v>
      </c>
      <c r="B55" s="53" cm="1">
        <f t="array" ref="B55:AO55">TRANSPOSE(パラメータ_オリジナル!$D$6:$D$45)</f>
        <v>1.23</v>
      </c>
      <c r="C55" s="53">
        <v>1.24</v>
      </c>
      <c r="D55" s="53">
        <v>1.24</v>
      </c>
      <c r="E55" s="53">
        <v>1.23</v>
      </c>
      <c r="F55" s="53">
        <v>1.36</v>
      </c>
      <c r="G55" s="53">
        <v>1.41</v>
      </c>
      <c r="H55" s="53">
        <v>1.1499999999999999</v>
      </c>
      <c r="I55" s="53">
        <v>1.4</v>
      </c>
      <c r="J55" s="53">
        <v>1.38</v>
      </c>
      <c r="K55" s="53">
        <v>1.4</v>
      </c>
      <c r="L55" s="53">
        <v>1.48</v>
      </c>
      <c r="M55" s="53">
        <v>1.67</v>
      </c>
      <c r="N55" s="53">
        <v>1.23</v>
      </c>
      <c r="O55" s="53">
        <v>1.23</v>
      </c>
      <c r="P55" s="53">
        <v>1.1499999999999999</v>
      </c>
      <c r="Q55" s="53">
        <v>1.41</v>
      </c>
      <c r="R55" s="53">
        <v>1.32</v>
      </c>
      <c r="S55" s="53">
        <v>1.36</v>
      </c>
      <c r="T55" s="53">
        <v>1.4</v>
      </c>
      <c r="U55" s="54">
        <v>1.32</v>
      </c>
      <c r="V55" s="54">
        <v>1.33</v>
      </c>
      <c r="W55" s="54">
        <v>1.18</v>
      </c>
      <c r="X55" s="54">
        <v>1.32</v>
      </c>
      <c r="Y55" s="54">
        <v>1.26</v>
      </c>
      <c r="Z55" s="54">
        <v>1.18</v>
      </c>
      <c r="AA55" s="54">
        <v>1.25</v>
      </c>
      <c r="AB55" s="54">
        <v>1.18</v>
      </c>
      <c r="AC55" s="54">
        <v>1.28</v>
      </c>
      <c r="AD55" s="54">
        <v>1.18</v>
      </c>
      <c r="AE55" s="54">
        <v>1.18</v>
      </c>
      <c r="AF55" s="54">
        <v>1.18</v>
      </c>
      <c r="AG55" s="54">
        <v>1.18</v>
      </c>
      <c r="AH55" s="54">
        <v>1.18</v>
      </c>
      <c r="AI55" s="54">
        <v>1.18</v>
      </c>
      <c r="AJ55" s="54">
        <v>1.18</v>
      </c>
      <c r="AK55" s="54">
        <v>1.41</v>
      </c>
      <c r="AL55" s="54">
        <v>1.2</v>
      </c>
      <c r="AM55" s="54">
        <v>1.37</v>
      </c>
      <c r="AN55" s="54">
        <v>1.33</v>
      </c>
      <c r="AO55" s="55">
        <v>1.26</v>
      </c>
    </row>
    <row r="56" spans="1:41" x14ac:dyDescent="0.25">
      <c r="A56" s="52">
        <v>52</v>
      </c>
      <c r="B56" s="53" cm="1">
        <f t="array" ref="B56:AO56">TRANSPOSE(パラメータ_オリジナル!$D$6:$D$45)</f>
        <v>1.23</v>
      </c>
      <c r="C56" s="53">
        <v>1.24</v>
      </c>
      <c r="D56" s="53">
        <v>1.24</v>
      </c>
      <c r="E56" s="53">
        <v>1.23</v>
      </c>
      <c r="F56" s="53">
        <v>1.36</v>
      </c>
      <c r="G56" s="53">
        <v>1.41</v>
      </c>
      <c r="H56" s="53">
        <v>1.1499999999999999</v>
      </c>
      <c r="I56" s="53">
        <v>1.4</v>
      </c>
      <c r="J56" s="53">
        <v>1.38</v>
      </c>
      <c r="K56" s="53">
        <v>1.4</v>
      </c>
      <c r="L56" s="53">
        <v>1.48</v>
      </c>
      <c r="M56" s="53">
        <v>1.67</v>
      </c>
      <c r="N56" s="53">
        <v>1.23</v>
      </c>
      <c r="O56" s="53">
        <v>1.23</v>
      </c>
      <c r="P56" s="53">
        <v>1.1499999999999999</v>
      </c>
      <c r="Q56" s="53">
        <v>1.41</v>
      </c>
      <c r="R56" s="53">
        <v>1.32</v>
      </c>
      <c r="S56" s="53">
        <v>1.36</v>
      </c>
      <c r="T56" s="53">
        <v>1.4</v>
      </c>
      <c r="U56" s="54">
        <v>1.32</v>
      </c>
      <c r="V56" s="54">
        <v>1.33</v>
      </c>
      <c r="W56" s="54">
        <v>1.18</v>
      </c>
      <c r="X56" s="54">
        <v>1.32</v>
      </c>
      <c r="Y56" s="54">
        <v>1.26</v>
      </c>
      <c r="Z56" s="54">
        <v>1.18</v>
      </c>
      <c r="AA56" s="54">
        <v>1.25</v>
      </c>
      <c r="AB56" s="54">
        <v>1.18</v>
      </c>
      <c r="AC56" s="54">
        <v>1.28</v>
      </c>
      <c r="AD56" s="54">
        <v>1.18</v>
      </c>
      <c r="AE56" s="54">
        <v>1.18</v>
      </c>
      <c r="AF56" s="54">
        <v>1.18</v>
      </c>
      <c r="AG56" s="54">
        <v>1.18</v>
      </c>
      <c r="AH56" s="54">
        <v>1.18</v>
      </c>
      <c r="AI56" s="54">
        <v>1.18</v>
      </c>
      <c r="AJ56" s="54">
        <v>1.18</v>
      </c>
      <c r="AK56" s="54">
        <v>1.41</v>
      </c>
      <c r="AL56" s="54">
        <v>1.2</v>
      </c>
      <c r="AM56" s="54">
        <v>1.37</v>
      </c>
      <c r="AN56" s="54">
        <v>1.33</v>
      </c>
      <c r="AO56" s="55">
        <v>1.26</v>
      </c>
    </row>
    <row r="57" spans="1:41" x14ac:dyDescent="0.25">
      <c r="A57" s="52">
        <v>53</v>
      </c>
      <c r="B57" s="53" cm="1">
        <f t="array" ref="B57:AO57">TRANSPOSE(パラメータ_オリジナル!$D$6:$D$45)</f>
        <v>1.23</v>
      </c>
      <c r="C57" s="53">
        <v>1.24</v>
      </c>
      <c r="D57" s="53">
        <v>1.24</v>
      </c>
      <c r="E57" s="53">
        <v>1.23</v>
      </c>
      <c r="F57" s="53">
        <v>1.36</v>
      </c>
      <c r="G57" s="53">
        <v>1.41</v>
      </c>
      <c r="H57" s="53">
        <v>1.1499999999999999</v>
      </c>
      <c r="I57" s="53">
        <v>1.4</v>
      </c>
      <c r="J57" s="53">
        <v>1.38</v>
      </c>
      <c r="K57" s="53">
        <v>1.4</v>
      </c>
      <c r="L57" s="53">
        <v>1.48</v>
      </c>
      <c r="M57" s="53">
        <v>1.67</v>
      </c>
      <c r="N57" s="53">
        <v>1.23</v>
      </c>
      <c r="O57" s="53">
        <v>1.23</v>
      </c>
      <c r="P57" s="53">
        <v>1.1499999999999999</v>
      </c>
      <c r="Q57" s="53">
        <v>1.41</v>
      </c>
      <c r="R57" s="53">
        <v>1.32</v>
      </c>
      <c r="S57" s="53">
        <v>1.36</v>
      </c>
      <c r="T57" s="53">
        <v>1.4</v>
      </c>
      <c r="U57" s="54">
        <v>1.32</v>
      </c>
      <c r="V57" s="54">
        <v>1.33</v>
      </c>
      <c r="W57" s="54">
        <v>1.18</v>
      </c>
      <c r="X57" s="54">
        <v>1.32</v>
      </c>
      <c r="Y57" s="54">
        <v>1.26</v>
      </c>
      <c r="Z57" s="54">
        <v>1.18</v>
      </c>
      <c r="AA57" s="54">
        <v>1.25</v>
      </c>
      <c r="AB57" s="54">
        <v>1.18</v>
      </c>
      <c r="AC57" s="54">
        <v>1.28</v>
      </c>
      <c r="AD57" s="54">
        <v>1.18</v>
      </c>
      <c r="AE57" s="54">
        <v>1.18</v>
      </c>
      <c r="AF57" s="54">
        <v>1.18</v>
      </c>
      <c r="AG57" s="54">
        <v>1.18</v>
      </c>
      <c r="AH57" s="54">
        <v>1.18</v>
      </c>
      <c r="AI57" s="54">
        <v>1.18</v>
      </c>
      <c r="AJ57" s="54">
        <v>1.18</v>
      </c>
      <c r="AK57" s="54">
        <v>1.41</v>
      </c>
      <c r="AL57" s="54">
        <v>1.2</v>
      </c>
      <c r="AM57" s="54">
        <v>1.37</v>
      </c>
      <c r="AN57" s="54">
        <v>1.33</v>
      </c>
      <c r="AO57" s="55">
        <v>1.26</v>
      </c>
    </row>
    <row r="58" spans="1:41" x14ac:dyDescent="0.25">
      <c r="A58" s="52">
        <v>54</v>
      </c>
      <c r="B58" s="53" cm="1">
        <f t="array" ref="B58:AO58">TRANSPOSE(パラメータ_オリジナル!$D$6:$D$45)</f>
        <v>1.23</v>
      </c>
      <c r="C58" s="53">
        <v>1.24</v>
      </c>
      <c r="D58" s="53">
        <v>1.24</v>
      </c>
      <c r="E58" s="53">
        <v>1.23</v>
      </c>
      <c r="F58" s="53">
        <v>1.36</v>
      </c>
      <c r="G58" s="53">
        <v>1.41</v>
      </c>
      <c r="H58" s="53">
        <v>1.1499999999999999</v>
      </c>
      <c r="I58" s="53">
        <v>1.4</v>
      </c>
      <c r="J58" s="53">
        <v>1.38</v>
      </c>
      <c r="K58" s="53">
        <v>1.4</v>
      </c>
      <c r="L58" s="53">
        <v>1.48</v>
      </c>
      <c r="M58" s="53">
        <v>1.67</v>
      </c>
      <c r="N58" s="53">
        <v>1.23</v>
      </c>
      <c r="O58" s="53">
        <v>1.23</v>
      </c>
      <c r="P58" s="53">
        <v>1.1499999999999999</v>
      </c>
      <c r="Q58" s="53">
        <v>1.41</v>
      </c>
      <c r="R58" s="53">
        <v>1.32</v>
      </c>
      <c r="S58" s="53">
        <v>1.36</v>
      </c>
      <c r="T58" s="53">
        <v>1.4</v>
      </c>
      <c r="U58" s="54">
        <v>1.32</v>
      </c>
      <c r="V58" s="54">
        <v>1.33</v>
      </c>
      <c r="W58" s="54">
        <v>1.18</v>
      </c>
      <c r="X58" s="54">
        <v>1.32</v>
      </c>
      <c r="Y58" s="54">
        <v>1.26</v>
      </c>
      <c r="Z58" s="54">
        <v>1.18</v>
      </c>
      <c r="AA58" s="54">
        <v>1.25</v>
      </c>
      <c r="AB58" s="54">
        <v>1.18</v>
      </c>
      <c r="AC58" s="54">
        <v>1.28</v>
      </c>
      <c r="AD58" s="54">
        <v>1.18</v>
      </c>
      <c r="AE58" s="54">
        <v>1.18</v>
      </c>
      <c r="AF58" s="54">
        <v>1.18</v>
      </c>
      <c r="AG58" s="54">
        <v>1.18</v>
      </c>
      <c r="AH58" s="54">
        <v>1.18</v>
      </c>
      <c r="AI58" s="54">
        <v>1.18</v>
      </c>
      <c r="AJ58" s="54">
        <v>1.18</v>
      </c>
      <c r="AK58" s="54">
        <v>1.41</v>
      </c>
      <c r="AL58" s="54">
        <v>1.2</v>
      </c>
      <c r="AM58" s="54">
        <v>1.37</v>
      </c>
      <c r="AN58" s="54">
        <v>1.33</v>
      </c>
      <c r="AO58" s="55">
        <v>1.26</v>
      </c>
    </row>
    <row r="59" spans="1:41" x14ac:dyDescent="0.25">
      <c r="A59" s="52">
        <v>55</v>
      </c>
      <c r="B59" s="53" cm="1">
        <f t="array" ref="B59:AO59">TRANSPOSE(パラメータ_オリジナル!$D$6:$D$45)</f>
        <v>1.23</v>
      </c>
      <c r="C59" s="53">
        <v>1.24</v>
      </c>
      <c r="D59" s="53">
        <v>1.24</v>
      </c>
      <c r="E59" s="53">
        <v>1.23</v>
      </c>
      <c r="F59" s="53">
        <v>1.36</v>
      </c>
      <c r="G59" s="53">
        <v>1.41</v>
      </c>
      <c r="H59" s="53">
        <v>1.1499999999999999</v>
      </c>
      <c r="I59" s="53">
        <v>1.4</v>
      </c>
      <c r="J59" s="53">
        <v>1.38</v>
      </c>
      <c r="K59" s="53">
        <v>1.4</v>
      </c>
      <c r="L59" s="53">
        <v>1.48</v>
      </c>
      <c r="M59" s="53">
        <v>1.67</v>
      </c>
      <c r="N59" s="53">
        <v>1.23</v>
      </c>
      <c r="O59" s="53">
        <v>1.23</v>
      </c>
      <c r="P59" s="53">
        <v>1.1499999999999999</v>
      </c>
      <c r="Q59" s="53">
        <v>1.41</v>
      </c>
      <c r="R59" s="53">
        <v>1.32</v>
      </c>
      <c r="S59" s="53">
        <v>1.36</v>
      </c>
      <c r="T59" s="53">
        <v>1.4</v>
      </c>
      <c r="U59" s="54">
        <v>1.32</v>
      </c>
      <c r="V59" s="54">
        <v>1.33</v>
      </c>
      <c r="W59" s="54">
        <v>1.18</v>
      </c>
      <c r="X59" s="54">
        <v>1.32</v>
      </c>
      <c r="Y59" s="54">
        <v>1.26</v>
      </c>
      <c r="Z59" s="54">
        <v>1.18</v>
      </c>
      <c r="AA59" s="54">
        <v>1.25</v>
      </c>
      <c r="AB59" s="54">
        <v>1.18</v>
      </c>
      <c r="AC59" s="54">
        <v>1.28</v>
      </c>
      <c r="AD59" s="54">
        <v>1.18</v>
      </c>
      <c r="AE59" s="54">
        <v>1.18</v>
      </c>
      <c r="AF59" s="54">
        <v>1.18</v>
      </c>
      <c r="AG59" s="54">
        <v>1.18</v>
      </c>
      <c r="AH59" s="54">
        <v>1.18</v>
      </c>
      <c r="AI59" s="54">
        <v>1.18</v>
      </c>
      <c r="AJ59" s="54">
        <v>1.18</v>
      </c>
      <c r="AK59" s="54">
        <v>1.41</v>
      </c>
      <c r="AL59" s="54">
        <v>1.2</v>
      </c>
      <c r="AM59" s="54">
        <v>1.37</v>
      </c>
      <c r="AN59" s="54">
        <v>1.33</v>
      </c>
      <c r="AO59" s="55">
        <v>1.26</v>
      </c>
    </row>
    <row r="60" spans="1:41" x14ac:dyDescent="0.25">
      <c r="A60" s="52">
        <v>56</v>
      </c>
      <c r="B60" s="53" cm="1">
        <f t="array" ref="B60:AO60">TRANSPOSE(パラメータ_オリジナル!$D$6:$D$45)</f>
        <v>1.23</v>
      </c>
      <c r="C60" s="53">
        <v>1.24</v>
      </c>
      <c r="D60" s="53">
        <v>1.24</v>
      </c>
      <c r="E60" s="53">
        <v>1.23</v>
      </c>
      <c r="F60" s="53">
        <v>1.36</v>
      </c>
      <c r="G60" s="53">
        <v>1.41</v>
      </c>
      <c r="H60" s="53">
        <v>1.1499999999999999</v>
      </c>
      <c r="I60" s="53">
        <v>1.4</v>
      </c>
      <c r="J60" s="53">
        <v>1.38</v>
      </c>
      <c r="K60" s="53">
        <v>1.4</v>
      </c>
      <c r="L60" s="53">
        <v>1.48</v>
      </c>
      <c r="M60" s="53">
        <v>1.67</v>
      </c>
      <c r="N60" s="53">
        <v>1.23</v>
      </c>
      <c r="O60" s="53">
        <v>1.23</v>
      </c>
      <c r="P60" s="53">
        <v>1.1499999999999999</v>
      </c>
      <c r="Q60" s="53">
        <v>1.41</v>
      </c>
      <c r="R60" s="53">
        <v>1.32</v>
      </c>
      <c r="S60" s="53">
        <v>1.36</v>
      </c>
      <c r="T60" s="53">
        <v>1.4</v>
      </c>
      <c r="U60" s="54">
        <v>1.32</v>
      </c>
      <c r="V60" s="54">
        <v>1.33</v>
      </c>
      <c r="W60" s="54">
        <v>1.18</v>
      </c>
      <c r="X60" s="54">
        <v>1.32</v>
      </c>
      <c r="Y60" s="54">
        <v>1.26</v>
      </c>
      <c r="Z60" s="54">
        <v>1.18</v>
      </c>
      <c r="AA60" s="54">
        <v>1.25</v>
      </c>
      <c r="AB60" s="54">
        <v>1.18</v>
      </c>
      <c r="AC60" s="54">
        <v>1.28</v>
      </c>
      <c r="AD60" s="54">
        <v>1.18</v>
      </c>
      <c r="AE60" s="54">
        <v>1.18</v>
      </c>
      <c r="AF60" s="54">
        <v>1.18</v>
      </c>
      <c r="AG60" s="54">
        <v>1.18</v>
      </c>
      <c r="AH60" s="54">
        <v>1.18</v>
      </c>
      <c r="AI60" s="54">
        <v>1.18</v>
      </c>
      <c r="AJ60" s="54">
        <v>1.18</v>
      </c>
      <c r="AK60" s="54">
        <v>1.41</v>
      </c>
      <c r="AL60" s="54">
        <v>1.2</v>
      </c>
      <c r="AM60" s="54">
        <v>1.37</v>
      </c>
      <c r="AN60" s="54">
        <v>1.33</v>
      </c>
      <c r="AO60" s="55">
        <v>1.26</v>
      </c>
    </row>
    <row r="61" spans="1:41" x14ac:dyDescent="0.25">
      <c r="A61" s="52">
        <v>57</v>
      </c>
      <c r="B61" s="53" cm="1">
        <f t="array" ref="B61:AO61">TRANSPOSE(パラメータ_オリジナル!$D$6:$D$45)</f>
        <v>1.23</v>
      </c>
      <c r="C61" s="53">
        <v>1.24</v>
      </c>
      <c r="D61" s="53">
        <v>1.24</v>
      </c>
      <c r="E61" s="53">
        <v>1.23</v>
      </c>
      <c r="F61" s="53">
        <v>1.36</v>
      </c>
      <c r="G61" s="53">
        <v>1.41</v>
      </c>
      <c r="H61" s="53">
        <v>1.1499999999999999</v>
      </c>
      <c r="I61" s="53">
        <v>1.4</v>
      </c>
      <c r="J61" s="53">
        <v>1.38</v>
      </c>
      <c r="K61" s="53">
        <v>1.4</v>
      </c>
      <c r="L61" s="53">
        <v>1.48</v>
      </c>
      <c r="M61" s="53">
        <v>1.67</v>
      </c>
      <c r="N61" s="53">
        <v>1.23</v>
      </c>
      <c r="O61" s="53">
        <v>1.23</v>
      </c>
      <c r="P61" s="53">
        <v>1.1499999999999999</v>
      </c>
      <c r="Q61" s="53">
        <v>1.41</v>
      </c>
      <c r="R61" s="53">
        <v>1.32</v>
      </c>
      <c r="S61" s="53">
        <v>1.36</v>
      </c>
      <c r="T61" s="53">
        <v>1.4</v>
      </c>
      <c r="U61" s="54">
        <v>1.32</v>
      </c>
      <c r="V61" s="54">
        <v>1.33</v>
      </c>
      <c r="W61" s="54">
        <v>1.18</v>
      </c>
      <c r="X61" s="54">
        <v>1.32</v>
      </c>
      <c r="Y61" s="54">
        <v>1.26</v>
      </c>
      <c r="Z61" s="54">
        <v>1.18</v>
      </c>
      <c r="AA61" s="54">
        <v>1.25</v>
      </c>
      <c r="AB61" s="54">
        <v>1.18</v>
      </c>
      <c r="AC61" s="54">
        <v>1.28</v>
      </c>
      <c r="AD61" s="54">
        <v>1.18</v>
      </c>
      <c r="AE61" s="54">
        <v>1.18</v>
      </c>
      <c r="AF61" s="54">
        <v>1.18</v>
      </c>
      <c r="AG61" s="54">
        <v>1.18</v>
      </c>
      <c r="AH61" s="54">
        <v>1.18</v>
      </c>
      <c r="AI61" s="54">
        <v>1.18</v>
      </c>
      <c r="AJ61" s="54">
        <v>1.18</v>
      </c>
      <c r="AK61" s="54">
        <v>1.41</v>
      </c>
      <c r="AL61" s="54">
        <v>1.2</v>
      </c>
      <c r="AM61" s="54">
        <v>1.37</v>
      </c>
      <c r="AN61" s="54">
        <v>1.33</v>
      </c>
      <c r="AO61" s="55">
        <v>1.26</v>
      </c>
    </row>
    <row r="62" spans="1:41" x14ac:dyDescent="0.25">
      <c r="A62" s="52">
        <v>58</v>
      </c>
      <c r="B62" s="53" cm="1">
        <f t="array" ref="B62:AO62">TRANSPOSE(パラメータ_オリジナル!$D$6:$D$45)</f>
        <v>1.23</v>
      </c>
      <c r="C62" s="53">
        <v>1.24</v>
      </c>
      <c r="D62" s="53">
        <v>1.24</v>
      </c>
      <c r="E62" s="53">
        <v>1.23</v>
      </c>
      <c r="F62" s="53">
        <v>1.36</v>
      </c>
      <c r="G62" s="53">
        <v>1.41</v>
      </c>
      <c r="H62" s="53">
        <v>1.1499999999999999</v>
      </c>
      <c r="I62" s="53">
        <v>1.4</v>
      </c>
      <c r="J62" s="53">
        <v>1.38</v>
      </c>
      <c r="K62" s="53">
        <v>1.4</v>
      </c>
      <c r="L62" s="53">
        <v>1.48</v>
      </c>
      <c r="M62" s="53">
        <v>1.67</v>
      </c>
      <c r="N62" s="53">
        <v>1.23</v>
      </c>
      <c r="O62" s="53">
        <v>1.23</v>
      </c>
      <c r="P62" s="53">
        <v>1.1499999999999999</v>
      </c>
      <c r="Q62" s="53">
        <v>1.41</v>
      </c>
      <c r="R62" s="53">
        <v>1.32</v>
      </c>
      <c r="S62" s="53">
        <v>1.36</v>
      </c>
      <c r="T62" s="53">
        <v>1.4</v>
      </c>
      <c r="U62" s="54">
        <v>1.32</v>
      </c>
      <c r="V62" s="54">
        <v>1.33</v>
      </c>
      <c r="W62" s="54">
        <v>1.18</v>
      </c>
      <c r="X62" s="54">
        <v>1.32</v>
      </c>
      <c r="Y62" s="54">
        <v>1.26</v>
      </c>
      <c r="Z62" s="54">
        <v>1.18</v>
      </c>
      <c r="AA62" s="54">
        <v>1.25</v>
      </c>
      <c r="AB62" s="54">
        <v>1.18</v>
      </c>
      <c r="AC62" s="54">
        <v>1.28</v>
      </c>
      <c r="AD62" s="54">
        <v>1.18</v>
      </c>
      <c r="AE62" s="54">
        <v>1.18</v>
      </c>
      <c r="AF62" s="54">
        <v>1.18</v>
      </c>
      <c r="AG62" s="54">
        <v>1.18</v>
      </c>
      <c r="AH62" s="54">
        <v>1.18</v>
      </c>
      <c r="AI62" s="54">
        <v>1.18</v>
      </c>
      <c r="AJ62" s="54">
        <v>1.18</v>
      </c>
      <c r="AK62" s="54">
        <v>1.41</v>
      </c>
      <c r="AL62" s="54">
        <v>1.2</v>
      </c>
      <c r="AM62" s="54">
        <v>1.37</v>
      </c>
      <c r="AN62" s="54">
        <v>1.33</v>
      </c>
      <c r="AO62" s="55">
        <v>1.26</v>
      </c>
    </row>
    <row r="63" spans="1:41" x14ac:dyDescent="0.25">
      <c r="A63" s="52">
        <v>59</v>
      </c>
      <c r="B63" s="53" cm="1">
        <f t="array" ref="B63:AO63">TRANSPOSE(パラメータ_オリジナル!$D$6:$D$45)</f>
        <v>1.23</v>
      </c>
      <c r="C63" s="53">
        <v>1.24</v>
      </c>
      <c r="D63" s="53">
        <v>1.24</v>
      </c>
      <c r="E63" s="53">
        <v>1.23</v>
      </c>
      <c r="F63" s="53">
        <v>1.36</v>
      </c>
      <c r="G63" s="53">
        <v>1.41</v>
      </c>
      <c r="H63" s="53">
        <v>1.1499999999999999</v>
      </c>
      <c r="I63" s="53">
        <v>1.4</v>
      </c>
      <c r="J63" s="53">
        <v>1.38</v>
      </c>
      <c r="K63" s="53">
        <v>1.4</v>
      </c>
      <c r="L63" s="53">
        <v>1.48</v>
      </c>
      <c r="M63" s="53">
        <v>1.67</v>
      </c>
      <c r="N63" s="53">
        <v>1.23</v>
      </c>
      <c r="O63" s="53">
        <v>1.23</v>
      </c>
      <c r="P63" s="53">
        <v>1.1499999999999999</v>
      </c>
      <c r="Q63" s="53">
        <v>1.41</v>
      </c>
      <c r="R63" s="53">
        <v>1.32</v>
      </c>
      <c r="S63" s="53">
        <v>1.36</v>
      </c>
      <c r="T63" s="53">
        <v>1.4</v>
      </c>
      <c r="U63" s="54">
        <v>1.32</v>
      </c>
      <c r="V63" s="54">
        <v>1.33</v>
      </c>
      <c r="W63" s="54">
        <v>1.18</v>
      </c>
      <c r="X63" s="54">
        <v>1.32</v>
      </c>
      <c r="Y63" s="54">
        <v>1.26</v>
      </c>
      <c r="Z63" s="54">
        <v>1.18</v>
      </c>
      <c r="AA63" s="54">
        <v>1.25</v>
      </c>
      <c r="AB63" s="54">
        <v>1.18</v>
      </c>
      <c r="AC63" s="54">
        <v>1.28</v>
      </c>
      <c r="AD63" s="54">
        <v>1.18</v>
      </c>
      <c r="AE63" s="54">
        <v>1.18</v>
      </c>
      <c r="AF63" s="54">
        <v>1.18</v>
      </c>
      <c r="AG63" s="54">
        <v>1.18</v>
      </c>
      <c r="AH63" s="54">
        <v>1.18</v>
      </c>
      <c r="AI63" s="54">
        <v>1.18</v>
      </c>
      <c r="AJ63" s="54">
        <v>1.18</v>
      </c>
      <c r="AK63" s="54">
        <v>1.41</v>
      </c>
      <c r="AL63" s="54">
        <v>1.2</v>
      </c>
      <c r="AM63" s="54">
        <v>1.37</v>
      </c>
      <c r="AN63" s="54">
        <v>1.33</v>
      </c>
      <c r="AO63" s="55">
        <v>1.26</v>
      </c>
    </row>
    <row r="64" spans="1:41" x14ac:dyDescent="0.25">
      <c r="A64" s="52">
        <v>60</v>
      </c>
      <c r="B64" s="53" cm="1">
        <f t="array" ref="B64:AO64">TRANSPOSE(パラメータ_オリジナル!$D$6:$D$45)</f>
        <v>1.23</v>
      </c>
      <c r="C64" s="53">
        <v>1.24</v>
      </c>
      <c r="D64" s="53">
        <v>1.24</v>
      </c>
      <c r="E64" s="53">
        <v>1.23</v>
      </c>
      <c r="F64" s="53">
        <v>1.36</v>
      </c>
      <c r="G64" s="53">
        <v>1.41</v>
      </c>
      <c r="H64" s="53">
        <v>1.1499999999999999</v>
      </c>
      <c r="I64" s="53">
        <v>1.4</v>
      </c>
      <c r="J64" s="53">
        <v>1.38</v>
      </c>
      <c r="K64" s="53">
        <v>1.4</v>
      </c>
      <c r="L64" s="53">
        <v>1.48</v>
      </c>
      <c r="M64" s="53">
        <v>1.67</v>
      </c>
      <c r="N64" s="53">
        <v>1.23</v>
      </c>
      <c r="O64" s="53">
        <v>1.23</v>
      </c>
      <c r="P64" s="53">
        <v>1.1499999999999999</v>
      </c>
      <c r="Q64" s="53">
        <v>1.41</v>
      </c>
      <c r="R64" s="53">
        <v>1.32</v>
      </c>
      <c r="S64" s="53">
        <v>1.36</v>
      </c>
      <c r="T64" s="53">
        <v>1.4</v>
      </c>
      <c r="U64" s="54">
        <v>1.32</v>
      </c>
      <c r="V64" s="54">
        <v>1.33</v>
      </c>
      <c r="W64" s="54">
        <v>1.18</v>
      </c>
      <c r="X64" s="54">
        <v>1.32</v>
      </c>
      <c r="Y64" s="54">
        <v>1.26</v>
      </c>
      <c r="Z64" s="54">
        <v>1.18</v>
      </c>
      <c r="AA64" s="54">
        <v>1.25</v>
      </c>
      <c r="AB64" s="54">
        <v>1.18</v>
      </c>
      <c r="AC64" s="54">
        <v>1.28</v>
      </c>
      <c r="AD64" s="54">
        <v>1.18</v>
      </c>
      <c r="AE64" s="54">
        <v>1.18</v>
      </c>
      <c r="AF64" s="54">
        <v>1.18</v>
      </c>
      <c r="AG64" s="54">
        <v>1.18</v>
      </c>
      <c r="AH64" s="54">
        <v>1.18</v>
      </c>
      <c r="AI64" s="54">
        <v>1.18</v>
      </c>
      <c r="AJ64" s="54">
        <v>1.18</v>
      </c>
      <c r="AK64" s="54">
        <v>1.41</v>
      </c>
      <c r="AL64" s="54">
        <v>1.2</v>
      </c>
      <c r="AM64" s="54">
        <v>1.37</v>
      </c>
      <c r="AN64" s="54">
        <v>1.33</v>
      </c>
      <c r="AO64" s="55">
        <v>1.26</v>
      </c>
    </row>
    <row r="65" spans="1:41" x14ac:dyDescent="0.25">
      <c r="A65" s="52">
        <v>61</v>
      </c>
      <c r="B65" s="53" cm="1">
        <f t="array" ref="B65:AO65">TRANSPOSE(パラメータ_オリジナル!$D$6:$D$45)</f>
        <v>1.23</v>
      </c>
      <c r="C65" s="53">
        <v>1.24</v>
      </c>
      <c r="D65" s="53">
        <v>1.24</v>
      </c>
      <c r="E65" s="53">
        <v>1.23</v>
      </c>
      <c r="F65" s="53">
        <v>1.36</v>
      </c>
      <c r="G65" s="53">
        <v>1.41</v>
      </c>
      <c r="H65" s="53">
        <v>1.1499999999999999</v>
      </c>
      <c r="I65" s="53">
        <v>1.4</v>
      </c>
      <c r="J65" s="53">
        <v>1.38</v>
      </c>
      <c r="K65" s="53">
        <v>1.4</v>
      </c>
      <c r="L65" s="53">
        <v>1.48</v>
      </c>
      <c r="M65" s="53">
        <v>1.67</v>
      </c>
      <c r="N65" s="53">
        <v>1.23</v>
      </c>
      <c r="O65" s="53">
        <v>1.23</v>
      </c>
      <c r="P65" s="53">
        <v>1.1499999999999999</v>
      </c>
      <c r="Q65" s="53">
        <v>1.41</v>
      </c>
      <c r="R65" s="53">
        <v>1.32</v>
      </c>
      <c r="S65" s="53">
        <v>1.36</v>
      </c>
      <c r="T65" s="53">
        <v>1.4</v>
      </c>
      <c r="U65" s="54">
        <v>1.32</v>
      </c>
      <c r="V65" s="54">
        <v>1.33</v>
      </c>
      <c r="W65" s="54">
        <v>1.18</v>
      </c>
      <c r="X65" s="54">
        <v>1.32</v>
      </c>
      <c r="Y65" s="54">
        <v>1.26</v>
      </c>
      <c r="Z65" s="54">
        <v>1.18</v>
      </c>
      <c r="AA65" s="54">
        <v>1.25</v>
      </c>
      <c r="AB65" s="54">
        <v>1.18</v>
      </c>
      <c r="AC65" s="54">
        <v>1.28</v>
      </c>
      <c r="AD65" s="54">
        <v>1.18</v>
      </c>
      <c r="AE65" s="54">
        <v>1.18</v>
      </c>
      <c r="AF65" s="54">
        <v>1.18</v>
      </c>
      <c r="AG65" s="54">
        <v>1.18</v>
      </c>
      <c r="AH65" s="54">
        <v>1.18</v>
      </c>
      <c r="AI65" s="54">
        <v>1.18</v>
      </c>
      <c r="AJ65" s="54">
        <v>1.18</v>
      </c>
      <c r="AK65" s="54">
        <v>1.41</v>
      </c>
      <c r="AL65" s="54">
        <v>1.2</v>
      </c>
      <c r="AM65" s="54">
        <v>1.37</v>
      </c>
      <c r="AN65" s="54">
        <v>1.33</v>
      </c>
      <c r="AO65" s="55">
        <v>1.26</v>
      </c>
    </row>
    <row r="66" spans="1:41" x14ac:dyDescent="0.25">
      <c r="A66" s="52">
        <v>62</v>
      </c>
      <c r="B66" s="53" cm="1">
        <f t="array" ref="B66:AO66">TRANSPOSE(パラメータ_オリジナル!$D$6:$D$45)</f>
        <v>1.23</v>
      </c>
      <c r="C66" s="53">
        <v>1.24</v>
      </c>
      <c r="D66" s="53">
        <v>1.24</v>
      </c>
      <c r="E66" s="53">
        <v>1.23</v>
      </c>
      <c r="F66" s="53">
        <v>1.36</v>
      </c>
      <c r="G66" s="53">
        <v>1.41</v>
      </c>
      <c r="H66" s="53">
        <v>1.1499999999999999</v>
      </c>
      <c r="I66" s="53">
        <v>1.4</v>
      </c>
      <c r="J66" s="53">
        <v>1.38</v>
      </c>
      <c r="K66" s="53">
        <v>1.4</v>
      </c>
      <c r="L66" s="53">
        <v>1.48</v>
      </c>
      <c r="M66" s="53">
        <v>1.67</v>
      </c>
      <c r="N66" s="53">
        <v>1.23</v>
      </c>
      <c r="O66" s="53">
        <v>1.23</v>
      </c>
      <c r="P66" s="53">
        <v>1.1499999999999999</v>
      </c>
      <c r="Q66" s="53">
        <v>1.41</v>
      </c>
      <c r="R66" s="53">
        <v>1.32</v>
      </c>
      <c r="S66" s="53">
        <v>1.36</v>
      </c>
      <c r="T66" s="53">
        <v>1.4</v>
      </c>
      <c r="U66" s="54">
        <v>1.32</v>
      </c>
      <c r="V66" s="54">
        <v>1.33</v>
      </c>
      <c r="W66" s="54">
        <v>1.18</v>
      </c>
      <c r="X66" s="54">
        <v>1.32</v>
      </c>
      <c r="Y66" s="54">
        <v>1.26</v>
      </c>
      <c r="Z66" s="54">
        <v>1.18</v>
      </c>
      <c r="AA66" s="54">
        <v>1.25</v>
      </c>
      <c r="AB66" s="54">
        <v>1.18</v>
      </c>
      <c r="AC66" s="54">
        <v>1.28</v>
      </c>
      <c r="AD66" s="54">
        <v>1.18</v>
      </c>
      <c r="AE66" s="54">
        <v>1.18</v>
      </c>
      <c r="AF66" s="54">
        <v>1.18</v>
      </c>
      <c r="AG66" s="54">
        <v>1.18</v>
      </c>
      <c r="AH66" s="54">
        <v>1.18</v>
      </c>
      <c r="AI66" s="54">
        <v>1.18</v>
      </c>
      <c r="AJ66" s="54">
        <v>1.18</v>
      </c>
      <c r="AK66" s="54">
        <v>1.41</v>
      </c>
      <c r="AL66" s="54">
        <v>1.2</v>
      </c>
      <c r="AM66" s="54">
        <v>1.37</v>
      </c>
      <c r="AN66" s="54">
        <v>1.33</v>
      </c>
      <c r="AO66" s="55">
        <v>1.26</v>
      </c>
    </row>
    <row r="67" spans="1:41" x14ac:dyDescent="0.25">
      <c r="A67" s="52">
        <v>63</v>
      </c>
      <c r="B67" s="53" cm="1">
        <f t="array" ref="B67:AO67">TRANSPOSE(パラメータ_オリジナル!$D$6:$D$45)</f>
        <v>1.23</v>
      </c>
      <c r="C67" s="53">
        <v>1.24</v>
      </c>
      <c r="D67" s="53">
        <v>1.24</v>
      </c>
      <c r="E67" s="53">
        <v>1.23</v>
      </c>
      <c r="F67" s="53">
        <v>1.36</v>
      </c>
      <c r="G67" s="53">
        <v>1.41</v>
      </c>
      <c r="H67" s="53">
        <v>1.1499999999999999</v>
      </c>
      <c r="I67" s="53">
        <v>1.4</v>
      </c>
      <c r="J67" s="53">
        <v>1.38</v>
      </c>
      <c r="K67" s="53">
        <v>1.4</v>
      </c>
      <c r="L67" s="53">
        <v>1.48</v>
      </c>
      <c r="M67" s="53">
        <v>1.67</v>
      </c>
      <c r="N67" s="53">
        <v>1.23</v>
      </c>
      <c r="O67" s="53">
        <v>1.23</v>
      </c>
      <c r="P67" s="53">
        <v>1.1499999999999999</v>
      </c>
      <c r="Q67" s="53">
        <v>1.41</v>
      </c>
      <c r="R67" s="53">
        <v>1.32</v>
      </c>
      <c r="S67" s="53">
        <v>1.36</v>
      </c>
      <c r="T67" s="53">
        <v>1.4</v>
      </c>
      <c r="U67" s="54">
        <v>1.32</v>
      </c>
      <c r="V67" s="54">
        <v>1.33</v>
      </c>
      <c r="W67" s="54">
        <v>1.18</v>
      </c>
      <c r="X67" s="54">
        <v>1.32</v>
      </c>
      <c r="Y67" s="54">
        <v>1.26</v>
      </c>
      <c r="Z67" s="54">
        <v>1.18</v>
      </c>
      <c r="AA67" s="54">
        <v>1.25</v>
      </c>
      <c r="AB67" s="54">
        <v>1.18</v>
      </c>
      <c r="AC67" s="54">
        <v>1.28</v>
      </c>
      <c r="AD67" s="54">
        <v>1.18</v>
      </c>
      <c r="AE67" s="54">
        <v>1.18</v>
      </c>
      <c r="AF67" s="54">
        <v>1.18</v>
      </c>
      <c r="AG67" s="54">
        <v>1.18</v>
      </c>
      <c r="AH67" s="54">
        <v>1.18</v>
      </c>
      <c r="AI67" s="54">
        <v>1.18</v>
      </c>
      <c r="AJ67" s="54">
        <v>1.18</v>
      </c>
      <c r="AK67" s="54">
        <v>1.41</v>
      </c>
      <c r="AL67" s="54">
        <v>1.2</v>
      </c>
      <c r="AM67" s="54">
        <v>1.37</v>
      </c>
      <c r="AN67" s="54">
        <v>1.33</v>
      </c>
      <c r="AO67" s="55">
        <v>1.26</v>
      </c>
    </row>
    <row r="68" spans="1:41" x14ac:dyDescent="0.25">
      <c r="A68" s="52">
        <v>64</v>
      </c>
      <c r="B68" s="53" cm="1">
        <f t="array" ref="B68:AO68">TRANSPOSE(パラメータ_オリジナル!$D$6:$D$45)</f>
        <v>1.23</v>
      </c>
      <c r="C68" s="53">
        <v>1.24</v>
      </c>
      <c r="D68" s="53">
        <v>1.24</v>
      </c>
      <c r="E68" s="53">
        <v>1.23</v>
      </c>
      <c r="F68" s="53">
        <v>1.36</v>
      </c>
      <c r="G68" s="53">
        <v>1.41</v>
      </c>
      <c r="H68" s="53">
        <v>1.1499999999999999</v>
      </c>
      <c r="I68" s="53">
        <v>1.4</v>
      </c>
      <c r="J68" s="53">
        <v>1.38</v>
      </c>
      <c r="K68" s="53">
        <v>1.4</v>
      </c>
      <c r="L68" s="53">
        <v>1.48</v>
      </c>
      <c r="M68" s="53">
        <v>1.67</v>
      </c>
      <c r="N68" s="53">
        <v>1.23</v>
      </c>
      <c r="O68" s="53">
        <v>1.23</v>
      </c>
      <c r="P68" s="53">
        <v>1.1499999999999999</v>
      </c>
      <c r="Q68" s="53">
        <v>1.41</v>
      </c>
      <c r="R68" s="53">
        <v>1.32</v>
      </c>
      <c r="S68" s="53">
        <v>1.36</v>
      </c>
      <c r="T68" s="53">
        <v>1.4</v>
      </c>
      <c r="U68" s="54">
        <v>1.32</v>
      </c>
      <c r="V68" s="54">
        <v>1.33</v>
      </c>
      <c r="W68" s="54">
        <v>1.18</v>
      </c>
      <c r="X68" s="54">
        <v>1.32</v>
      </c>
      <c r="Y68" s="54">
        <v>1.26</v>
      </c>
      <c r="Z68" s="54">
        <v>1.18</v>
      </c>
      <c r="AA68" s="54">
        <v>1.25</v>
      </c>
      <c r="AB68" s="54">
        <v>1.18</v>
      </c>
      <c r="AC68" s="54">
        <v>1.28</v>
      </c>
      <c r="AD68" s="54">
        <v>1.18</v>
      </c>
      <c r="AE68" s="54">
        <v>1.18</v>
      </c>
      <c r="AF68" s="54">
        <v>1.18</v>
      </c>
      <c r="AG68" s="54">
        <v>1.18</v>
      </c>
      <c r="AH68" s="54">
        <v>1.18</v>
      </c>
      <c r="AI68" s="54">
        <v>1.18</v>
      </c>
      <c r="AJ68" s="54">
        <v>1.18</v>
      </c>
      <c r="AK68" s="54">
        <v>1.41</v>
      </c>
      <c r="AL68" s="54">
        <v>1.2</v>
      </c>
      <c r="AM68" s="54">
        <v>1.37</v>
      </c>
      <c r="AN68" s="54">
        <v>1.33</v>
      </c>
      <c r="AO68" s="55">
        <v>1.26</v>
      </c>
    </row>
    <row r="69" spans="1:41" x14ac:dyDescent="0.25">
      <c r="A69" s="52">
        <v>65</v>
      </c>
      <c r="B69" s="53" cm="1">
        <f t="array" ref="B69:AO69">TRANSPOSE(パラメータ_オリジナル!$D$6:$D$45)</f>
        <v>1.23</v>
      </c>
      <c r="C69" s="53">
        <v>1.24</v>
      </c>
      <c r="D69" s="53">
        <v>1.24</v>
      </c>
      <c r="E69" s="53">
        <v>1.23</v>
      </c>
      <c r="F69" s="53">
        <v>1.36</v>
      </c>
      <c r="G69" s="53">
        <v>1.41</v>
      </c>
      <c r="H69" s="53">
        <v>1.1499999999999999</v>
      </c>
      <c r="I69" s="53">
        <v>1.4</v>
      </c>
      <c r="J69" s="53">
        <v>1.38</v>
      </c>
      <c r="K69" s="53">
        <v>1.4</v>
      </c>
      <c r="L69" s="53">
        <v>1.48</v>
      </c>
      <c r="M69" s="53">
        <v>1.67</v>
      </c>
      <c r="N69" s="53">
        <v>1.23</v>
      </c>
      <c r="O69" s="53">
        <v>1.23</v>
      </c>
      <c r="P69" s="53">
        <v>1.1499999999999999</v>
      </c>
      <c r="Q69" s="53">
        <v>1.41</v>
      </c>
      <c r="R69" s="53">
        <v>1.32</v>
      </c>
      <c r="S69" s="53">
        <v>1.36</v>
      </c>
      <c r="T69" s="53">
        <v>1.4</v>
      </c>
      <c r="U69" s="54">
        <v>1.32</v>
      </c>
      <c r="V69" s="54">
        <v>1.33</v>
      </c>
      <c r="W69" s="54">
        <v>1.18</v>
      </c>
      <c r="X69" s="54">
        <v>1.32</v>
      </c>
      <c r="Y69" s="54">
        <v>1.26</v>
      </c>
      <c r="Z69" s="54">
        <v>1.18</v>
      </c>
      <c r="AA69" s="54">
        <v>1.25</v>
      </c>
      <c r="AB69" s="54">
        <v>1.18</v>
      </c>
      <c r="AC69" s="54">
        <v>1.28</v>
      </c>
      <c r="AD69" s="54">
        <v>1.18</v>
      </c>
      <c r="AE69" s="54">
        <v>1.18</v>
      </c>
      <c r="AF69" s="54">
        <v>1.18</v>
      </c>
      <c r="AG69" s="54">
        <v>1.18</v>
      </c>
      <c r="AH69" s="54">
        <v>1.18</v>
      </c>
      <c r="AI69" s="54">
        <v>1.18</v>
      </c>
      <c r="AJ69" s="54">
        <v>1.18</v>
      </c>
      <c r="AK69" s="54">
        <v>1.41</v>
      </c>
      <c r="AL69" s="54">
        <v>1.2</v>
      </c>
      <c r="AM69" s="54">
        <v>1.37</v>
      </c>
      <c r="AN69" s="54">
        <v>1.33</v>
      </c>
      <c r="AO69" s="55">
        <v>1.26</v>
      </c>
    </row>
    <row r="70" spans="1:41" x14ac:dyDescent="0.25">
      <c r="A70" s="52">
        <v>66</v>
      </c>
      <c r="B70" s="53" cm="1">
        <f t="array" ref="B70:AO70">TRANSPOSE(パラメータ_オリジナル!$D$6:$D$45)</f>
        <v>1.23</v>
      </c>
      <c r="C70" s="53">
        <v>1.24</v>
      </c>
      <c r="D70" s="53">
        <v>1.24</v>
      </c>
      <c r="E70" s="53">
        <v>1.23</v>
      </c>
      <c r="F70" s="53">
        <v>1.36</v>
      </c>
      <c r="G70" s="53">
        <v>1.41</v>
      </c>
      <c r="H70" s="53">
        <v>1.1499999999999999</v>
      </c>
      <c r="I70" s="53">
        <v>1.4</v>
      </c>
      <c r="J70" s="53">
        <v>1.38</v>
      </c>
      <c r="K70" s="53">
        <v>1.4</v>
      </c>
      <c r="L70" s="53">
        <v>1.48</v>
      </c>
      <c r="M70" s="53">
        <v>1.67</v>
      </c>
      <c r="N70" s="53">
        <v>1.23</v>
      </c>
      <c r="O70" s="53">
        <v>1.23</v>
      </c>
      <c r="P70" s="53">
        <v>1.1499999999999999</v>
      </c>
      <c r="Q70" s="53">
        <v>1.41</v>
      </c>
      <c r="R70" s="53">
        <v>1.32</v>
      </c>
      <c r="S70" s="53">
        <v>1.36</v>
      </c>
      <c r="T70" s="53">
        <v>1.4</v>
      </c>
      <c r="U70" s="54">
        <v>1.32</v>
      </c>
      <c r="V70" s="54">
        <v>1.33</v>
      </c>
      <c r="W70" s="54">
        <v>1.18</v>
      </c>
      <c r="X70" s="54">
        <v>1.32</v>
      </c>
      <c r="Y70" s="54">
        <v>1.26</v>
      </c>
      <c r="Z70" s="54">
        <v>1.18</v>
      </c>
      <c r="AA70" s="54">
        <v>1.25</v>
      </c>
      <c r="AB70" s="54">
        <v>1.18</v>
      </c>
      <c r="AC70" s="54">
        <v>1.28</v>
      </c>
      <c r="AD70" s="54">
        <v>1.18</v>
      </c>
      <c r="AE70" s="54">
        <v>1.18</v>
      </c>
      <c r="AF70" s="54">
        <v>1.18</v>
      </c>
      <c r="AG70" s="54">
        <v>1.18</v>
      </c>
      <c r="AH70" s="54">
        <v>1.18</v>
      </c>
      <c r="AI70" s="54">
        <v>1.18</v>
      </c>
      <c r="AJ70" s="54">
        <v>1.18</v>
      </c>
      <c r="AK70" s="54">
        <v>1.41</v>
      </c>
      <c r="AL70" s="54">
        <v>1.2</v>
      </c>
      <c r="AM70" s="54">
        <v>1.37</v>
      </c>
      <c r="AN70" s="54">
        <v>1.33</v>
      </c>
      <c r="AO70" s="55">
        <v>1.26</v>
      </c>
    </row>
    <row r="71" spans="1:41" x14ac:dyDescent="0.25">
      <c r="A71" s="52">
        <v>67</v>
      </c>
      <c r="B71" s="53" cm="1">
        <f t="array" ref="B71:AO71">TRANSPOSE(パラメータ_オリジナル!$D$6:$D$45)</f>
        <v>1.23</v>
      </c>
      <c r="C71" s="53">
        <v>1.24</v>
      </c>
      <c r="D71" s="53">
        <v>1.24</v>
      </c>
      <c r="E71" s="53">
        <v>1.23</v>
      </c>
      <c r="F71" s="53">
        <v>1.36</v>
      </c>
      <c r="G71" s="53">
        <v>1.41</v>
      </c>
      <c r="H71" s="53">
        <v>1.1499999999999999</v>
      </c>
      <c r="I71" s="53">
        <v>1.4</v>
      </c>
      <c r="J71" s="53">
        <v>1.38</v>
      </c>
      <c r="K71" s="53">
        <v>1.4</v>
      </c>
      <c r="L71" s="53">
        <v>1.48</v>
      </c>
      <c r="M71" s="53">
        <v>1.67</v>
      </c>
      <c r="N71" s="53">
        <v>1.23</v>
      </c>
      <c r="O71" s="53">
        <v>1.23</v>
      </c>
      <c r="P71" s="53">
        <v>1.1499999999999999</v>
      </c>
      <c r="Q71" s="53">
        <v>1.41</v>
      </c>
      <c r="R71" s="53">
        <v>1.32</v>
      </c>
      <c r="S71" s="53">
        <v>1.36</v>
      </c>
      <c r="T71" s="53">
        <v>1.4</v>
      </c>
      <c r="U71" s="54">
        <v>1.32</v>
      </c>
      <c r="V71" s="54">
        <v>1.33</v>
      </c>
      <c r="W71" s="54">
        <v>1.18</v>
      </c>
      <c r="X71" s="54">
        <v>1.32</v>
      </c>
      <c r="Y71" s="54">
        <v>1.26</v>
      </c>
      <c r="Z71" s="54">
        <v>1.18</v>
      </c>
      <c r="AA71" s="54">
        <v>1.25</v>
      </c>
      <c r="AB71" s="54">
        <v>1.18</v>
      </c>
      <c r="AC71" s="54">
        <v>1.28</v>
      </c>
      <c r="AD71" s="54">
        <v>1.18</v>
      </c>
      <c r="AE71" s="54">
        <v>1.18</v>
      </c>
      <c r="AF71" s="54">
        <v>1.18</v>
      </c>
      <c r="AG71" s="54">
        <v>1.18</v>
      </c>
      <c r="AH71" s="54">
        <v>1.18</v>
      </c>
      <c r="AI71" s="54">
        <v>1.18</v>
      </c>
      <c r="AJ71" s="54">
        <v>1.18</v>
      </c>
      <c r="AK71" s="54">
        <v>1.41</v>
      </c>
      <c r="AL71" s="54">
        <v>1.2</v>
      </c>
      <c r="AM71" s="54">
        <v>1.37</v>
      </c>
      <c r="AN71" s="54">
        <v>1.33</v>
      </c>
      <c r="AO71" s="55">
        <v>1.26</v>
      </c>
    </row>
    <row r="72" spans="1:41" x14ac:dyDescent="0.25">
      <c r="A72" s="52">
        <v>68</v>
      </c>
      <c r="B72" s="53" cm="1">
        <f t="array" ref="B72:AO72">TRANSPOSE(パラメータ_オリジナル!$D$6:$D$45)</f>
        <v>1.23</v>
      </c>
      <c r="C72" s="53">
        <v>1.24</v>
      </c>
      <c r="D72" s="53">
        <v>1.24</v>
      </c>
      <c r="E72" s="53">
        <v>1.23</v>
      </c>
      <c r="F72" s="53">
        <v>1.36</v>
      </c>
      <c r="G72" s="53">
        <v>1.41</v>
      </c>
      <c r="H72" s="53">
        <v>1.1499999999999999</v>
      </c>
      <c r="I72" s="53">
        <v>1.4</v>
      </c>
      <c r="J72" s="53">
        <v>1.38</v>
      </c>
      <c r="K72" s="53">
        <v>1.4</v>
      </c>
      <c r="L72" s="53">
        <v>1.48</v>
      </c>
      <c r="M72" s="53">
        <v>1.67</v>
      </c>
      <c r="N72" s="53">
        <v>1.23</v>
      </c>
      <c r="O72" s="53">
        <v>1.23</v>
      </c>
      <c r="P72" s="53">
        <v>1.1499999999999999</v>
      </c>
      <c r="Q72" s="53">
        <v>1.41</v>
      </c>
      <c r="R72" s="53">
        <v>1.32</v>
      </c>
      <c r="S72" s="53">
        <v>1.36</v>
      </c>
      <c r="T72" s="53">
        <v>1.4</v>
      </c>
      <c r="U72" s="54">
        <v>1.32</v>
      </c>
      <c r="V72" s="54">
        <v>1.33</v>
      </c>
      <c r="W72" s="54">
        <v>1.18</v>
      </c>
      <c r="X72" s="54">
        <v>1.32</v>
      </c>
      <c r="Y72" s="54">
        <v>1.26</v>
      </c>
      <c r="Z72" s="54">
        <v>1.18</v>
      </c>
      <c r="AA72" s="54">
        <v>1.25</v>
      </c>
      <c r="AB72" s="54">
        <v>1.18</v>
      </c>
      <c r="AC72" s="54">
        <v>1.28</v>
      </c>
      <c r="AD72" s="54">
        <v>1.18</v>
      </c>
      <c r="AE72" s="54">
        <v>1.18</v>
      </c>
      <c r="AF72" s="54">
        <v>1.18</v>
      </c>
      <c r="AG72" s="54">
        <v>1.18</v>
      </c>
      <c r="AH72" s="54">
        <v>1.18</v>
      </c>
      <c r="AI72" s="54">
        <v>1.18</v>
      </c>
      <c r="AJ72" s="54">
        <v>1.18</v>
      </c>
      <c r="AK72" s="54">
        <v>1.41</v>
      </c>
      <c r="AL72" s="54">
        <v>1.2</v>
      </c>
      <c r="AM72" s="54">
        <v>1.37</v>
      </c>
      <c r="AN72" s="54">
        <v>1.33</v>
      </c>
      <c r="AO72" s="55">
        <v>1.26</v>
      </c>
    </row>
    <row r="73" spans="1:41" x14ac:dyDescent="0.25">
      <c r="A73" s="52">
        <v>69</v>
      </c>
      <c r="B73" s="53" cm="1">
        <f t="array" ref="B73:AO73">TRANSPOSE(パラメータ_オリジナル!$D$6:$D$45)</f>
        <v>1.23</v>
      </c>
      <c r="C73" s="53">
        <v>1.24</v>
      </c>
      <c r="D73" s="53">
        <v>1.24</v>
      </c>
      <c r="E73" s="53">
        <v>1.23</v>
      </c>
      <c r="F73" s="53">
        <v>1.36</v>
      </c>
      <c r="G73" s="53">
        <v>1.41</v>
      </c>
      <c r="H73" s="53">
        <v>1.1499999999999999</v>
      </c>
      <c r="I73" s="53">
        <v>1.4</v>
      </c>
      <c r="J73" s="53">
        <v>1.38</v>
      </c>
      <c r="K73" s="53">
        <v>1.4</v>
      </c>
      <c r="L73" s="53">
        <v>1.48</v>
      </c>
      <c r="M73" s="53">
        <v>1.67</v>
      </c>
      <c r="N73" s="53">
        <v>1.23</v>
      </c>
      <c r="O73" s="53">
        <v>1.23</v>
      </c>
      <c r="P73" s="53">
        <v>1.1499999999999999</v>
      </c>
      <c r="Q73" s="53">
        <v>1.41</v>
      </c>
      <c r="R73" s="53">
        <v>1.32</v>
      </c>
      <c r="S73" s="53">
        <v>1.36</v>
      </c>
      <c r="T73" s="53">
        <v>1.4</v>
      </c>
      <c r="U73" s="54">
        <v>1.32</v>
      </c>
      <c r="V73" s="54">
        <v>1.33</v>
      </c>
      <c r="W73" s="54">
        <v>1.18</v>
      </c>
      <c r="X73" s="54">
        <v>1.32</v>
      </c>
      <c r="Y73" s="54">
        <v>1.26</v>
      </c>
      <c r="Z73" s="54">
        <v>1.18</v>
      </c>
      <c r="AA73" s="54">
        <v>1.25</v>
      </c>
      <c r="AB73" s="54">
        <v>1.18</v>
      </c>
      <c r="AC73" s="54">
        <v>1.28</v>
      </c>
      <c r="AD73" s="54">
        <v>1.18</v>
      </c>
      <c r="AE73" s="54">
        <v>1.18</v>
      </c>
      <c r="AF73" s="54">
        <v>1.18</v>
      </c>
      <c r="AG73" s="54">
        <v>1.18</v>
      </c>
      <c r="AH73" s="54">
        <v>1.18</v>
      </c>
      <c r="AI73" s="54">
        <v>1.18</v>
      </c>
      <c r="AJ73" s="54">
        <v>1.18</v>
      </c>
      <c r="AK73" s="54">
        <v>1.41</v>
      </c>
      <c r="AL73" s="54">
        <v>1.2</v>
      </c>
      <c r="AM73" s="54">
        <v>1.37</v>
      </c>
      <c r="AN73" s="54">
        <v>1.33</v>
      </c>
      <c r="AO73" s="55">
        <v>1.26</v>
      </c>
    </row>
    <row r="74" spans="1:41" x14ac:dyDescent="0.25">
      <c r="A74" s="52">
        <v>70</v>
      </c>
      <c r="B74" s="53" cm="1">
        <f t="array" ref="B74:AO74">TRANSPOSE(パラメータ_オリジナル!$D$6:$D$45)</f>
        <v>1.23</v>
      </c>
      <c r="C74" s="53">
        <v>1.24</v>
      </c>
      <c r="D74" s="53">
        <v>1.24</v>
      </c>
      <c r="E74" s="53">
        <v>1.23</v>
      </c>
      <c r="F74" s="53">
        <v>1.36</v>
      </c>
      <c r="G74" s="53">
        <v>1.41</v>
      </c>
      <c r="H74" s="53">
        <v>1.1499999999999999</v>
      </c>
      <c r="I74" s="53">
        <v>1.4</v>
      </c>
      <c r="J74" s="53">
        <v>1.38</v>
      </c>
      <c r="K74" s="53">
        <v>1.4</v>
      </c>
      <c r="L74" s="53">
        <v>1.48</v>
      </c>
      <c r="M74" s="53">
        <v>1.67</v>
      </c>
      <c r="N74" s="53">
        <v>1.23</v>
      </c>
      <c r="O74" s="53">
        <v>1.23</v>
      </c>
      <c r="P74" s="53">
        <v>1.1499999999999999</v>
      </c>
      <c r="Q74" s="53">
        <v>1.41</v>
      </c>
      <c r="R74" s="53">
        <v>1.32</v>
      </c>
      <c r="S74" s="53">
        <v>1.36</v>
      </c>
      <c r="T74" s="53">
        <v>1.4</v>
      </c>
      <c r="U74" s="54">
        <v>1.32</v>
      </c>
      <c r="V74" s="54">
        <v>1.33</v>
      </c>
      <c r="W74" s="54">
        <v>1.18</v>
      </c>
      <c r="X74" s="54">
        <v>1.32</v>
      </c>
      <c r="Y74" s="54">
        <v>1.26</v>
      </c>
      <c r="Z74" s="54">
        <v>1.18</v>
      </c>
      <c r="AA74" s="54">
        <v>1.25</v>
      </c>
      <c r="AB74" s="54">
        <v>1.18</v>
      </c>
      <c r="AC74" s="54">
        <v>1.28</v>
      </c>
      <c r="AD74" s="54">
        <v>1.18</v>
      </c>
      <c r="AE74" s="54">
        <v>1.18</v>
      </c>
      <c r="AF74" s="54">
        <v>1.18</v>
      </c>
      <c r="AG74" s="54">
        <v>1.18</v>
      </c>
      <c r="AH74" s="54">
        <v>1.18</v>
      </c>
      <c r="AI74" s="54">
        <v>1.18</v>
      </c>
      <c r="AJ74" s="54">
        <v>1.18</v>
      </c>
      <c r="AK74" s="54">
        <v>1.41</v>
      </c>
      <c r="AL74" s="54">
        <v>1.2</v>
      </c>
      <c r="AM74" s="54">
        <v>1.37</v>
      </c>
      <c r="AN74" s="54">
        <v>1.33</v>
      </c>
      <c r="AO74" s="55">
        <v>1.26</v>
      </c>
    </row>
    <row r="75" spans="1:41" x14ac:dyDescent="0.25">
      <c r="A75" s="52">
        <v>71</v>
      </c>
      <c r="B75" s="53" cm="1">
        <f t="array" ref="B75:AO75">TRANSPOSE(パラメータ_オリジナル!$D$6:$D$45)</f>
        <v>1.23</v>
      </c>
      <c r="C75" s="53">
        <v>1.24</v>
      </c>
      <c r="D75" s="53">
        <v>1.24</v>
      </c>
      <c r="E75" s="53">
        <v>1.23</v>
      </c>
      <c r="F75" s="53">
        <v>1.36</v>
      </c>
      <c r="G75" s="53">
        <v>1.41</v>
      </c>
      <c r="H75" s="53">
        <v>1.1499999999999999</v>
      </c>
      <c r="I75" s="53">
        <v>1.4</v>
      </c>
      <c r="J75" s="53">
        <v>1.38</v>
      </c>
      <c r="K75" s="53">
        <v>1.4</v>
      </c>
      <c r="L75" s="53">
        <v>1.48</v>
      </c>
      <c r="M75" s="53">
        <v>1.67</v>
      </c>
      <c r="N75" s="53">
        <v>1.23</v>
      </c>
      <c r="O75" s="53">
        <v>1.23</v>
      </c>
      <c r="P75" s="53">
        <v>1.1499999999999999</v>
      </c>
      <c r="Q75" s="53">
        <v>1.41</v>
      </c>
      <c r="R75" s="53">
        <v>1.32</v>
      </c>
      <c r="S75" s="53">
        <v>1.36</v>
      </c>
      <c r="T75" s="53">
        <v>1.4</v>
      </c>
      <c r="U75" s="54">
        <v>1.32</v>
      </c>
      <c r="V75" s="54">
        <v>1.33</v>
      </c>
      <c r="W75" s="54">
        <v>1.18</v>
      </c>
      <c r="X75" s="54">
        <v>1.32</v>
      </c>
      <c r="Y75" s="54">
        <v>1.26</v>
      </c>
      <c r="Z75" s="54">
        <v>1.18</v>
      </c>
      <c r="AA75" s="54">
        <v>1.25</v>
      </c>
      <c r="AB75" s="54">
        <v>1.18</v>
      </c>
      <c r="AC75" s="54">
        <v>1.28</v>
      </c>
      <c r="AD75" s="54">
        <v>1.18</v>
      </c>
      <c r="AE75" s="54">
        <v>1.18</v>
      </c>
      <c r="AF75" s="54">
        <v>1.18</v>
      </c>
      <c r="AG75" s="54">
        <v>1.18</v>
      </c>
      <c r="AH75" s="54">
        <v>1.18</v>
      </c>
      <c r="AI75" s="54">
        <v>1.18</v>
      </c>
      <c r="AJ75" s="54">
        <v>1.18</v>
      </c>
      <c r="AK75" s="54">
        <v>1.41</v>
      </c>
      <c r="AL75" s="54">
        <v>1.2</v>
      </c>
      <c r="AM75" s="54">
        <v>1.37</v>
      </c>
      <c r="AN75" s="54">
        <v>1.33</v>
      </c>
      <c r="AO75" s="55">
        <v>1.26</v>
      </c>
    </row>
    <row r="76" spans="1:41" x14ac:dyDescent="0.25">
      <c r="A76" s="52">
        <v>72</v>
      </c>
      <c r="B76" s="53" cm="1">
        <f t="array" ref="B76:AO76">TRANSPOSE(パラメータ_オリジナル!$D$6:$D$45)</f>
        <v>1.23</v>
      </c>
      <c r="C76" s="53">
        <v>1.24</v>
      </c>
      <c r="D76" s="53">
        <v>1.24</v>
      </c>
      <c r="E76" s="53">
        <v>1.23</v>
      </c>
      <c r="F76" s="53">
        <v>1.36</v>
      </c>
      <c r="G76" s="53">
        <v>1.41</v>
      </c>
      <c r="H76" s="53">
        <v>1.1499999999999999</v>
      </c>
      <c r="I76" s="53">
        <v>1.4</v>
      </c>
      <c r="J76" s="53">
        <v>1.38</v>
      </c>
      <c r="K76" s="53">
        <v>1.4</v>
      </c>
      <c r="L76" s="53">
        <v>1.48</v>
      </c>
      <c r="M76" s="53">
        <v>1.67</v>
      </c>
      <c r="N76" s="53">
        <v>1.23</v>
      </c>
      <c r="O76" s="53">
        <v>1.23</v>
      </c>
      <c r="P76" s="53">
        <v>1.1499999999999999</v>
      </c>
      <c r="Q76" s="53">
        <v>1.41</v>
      </c>
      <c r="R76" s="53">
        <v>1.32</v>
      </c>
      <c r="S76" s="53">
        <v>1.36</v>
      </c>
      <c r="T76" s="53">
        <v>1.4</v>
      </c>
      <c r="U76" s="54">
        <v>1.32</v>
      </c>
      <c r="V76" s="54">
        <v>1.33</v>
      </c>
      <c r="W76" s="54">
        <v>1.18</v>
      </c>
      <c r="X76" s="54">
        <v>1.32</v>
      </c>
      <c r="Y76" s="54">
        <v>1.26</v>
      </c>
      <c r="Z76" s="54">
        <v>1.18</v>
      </c>
      <c r="AA76" s="54">
        <v>1.25</v>
      </c>
      <c r="AB76" s="54">
        <v>1.18</v>
      </c>
      <c r="AC76" s="54">
        <v>1.28</v>
      </c>
      <c r="AD76" s="54">
        <v>1.18</v>
      </c>
      <c r="AE76" s="54">
        <v>1.18</v>
      </c>
      <c r="AF76" s="54">
        <v>1.18</v>
      </c>
      <c r="AG76" s="54">
        <v>1.18</v>
      </c>
      <c r="AH76" s="54">
        <v>1.18</v>
      </c>
      <c r="AI76" s="54">
        <v>1.18</v>
      </c>
      <c r="AJ76" s="54">
        <v>1.18</v>
      </c>
      <c r="AK76" s="54">
        <v>1.41</v>
      </c>
      <c r="AL76" s="54">
        <v>1.2</v>
      </c>
      <c r="AM76" s="54">
        <v>1.37</v>
      </c>
      <c r="AN76" s="54">
        <v>1.33</v>
      </c>
      <c r="AO76" s="55">
        <v>1.26</v>
      </c>
    </row>
    <row r="77" spans="1:41" x14ac:dyDescent="0.25">
      <c r="A77" s="52">
        <v>73</v>
      </c>
      <c r="B77" s="53" cm="1">
        <f t="array" ref="B77:AO77">TRANSPOSE(パラメータ_オリジナル!$D$6:$D$45)</f>
        <v>1.23</v>
      </c>
      <c r="C77" s="53">
        <v>1.24</v>
      </c>
      <c r="D77" s="53">
        <v>1.24</v>
      </c>
      <c r="E77" s="53">
        <v>1.23</v>
      </c>
      <c r="F77" s="53">
        <v>1.36</v>
      </c>
      <c r="G77" s="53">
        <v>1.41</v>
      </c>
      <c r="H77" s="53">
        <v>1.1499999999999999</v>
      </c>
      <c r="I77" s="53">
        <v>1.4</v>
      </c>
      <c r="J77" s="53">
        <v>1.38</v>
      </c>
      <c r="K77" s="53">
        <v>1.4</v>
      </c>
      <c r="L77" s="53">
        <v>1.48</v>
      </c>
      <c r="M77" s="53">
        <v>1.67</v>
      </c>
      <c r="N77" s="53">
        <v>1.23</v>
      </c>
      <c r="O77" s="53">
        <v>1.23</v>
      </c>
      <c r="P77" s="53">
        <v>1.1499999999999999</v>
      </c>
      <c r="Q77" s="53">
        <v>1.41</v>
      </c>
      <c r="R77" s="53">
        <v>1.32</v>
      </c>
      <c r="S77" s="53">
        <v>1.36</v>
      </c>
      <c r="T77" s="53">
        <v>1.4</v>
      </c>
      <c r="U77" s="54">
        <v>1.32</v>
      </c>
      <c r="V77" s="54">
        <v>1.33</v>
      </c>
      <c r="W77" s="54">
        <v>1.18</v>
      </c>
      <c r="X77" s="54">
        <v>1.32</v>
      </c>
      <c r="Y77" s="54">
        <v>1.26</v>
      </c>
      <c r="Z77" s="54">
        <v>1.18</v>
      </c>
      <c r="AA77" s="54">
        <v>1.25</v>
      </c>
      <c r="AB77" s="54">
        <v>1.18</v>
      </c>
      <c r="AC77" s="54">
        <v>1.28</v>
      </c>
      <c r="AD77" s="54">
        <v>1.18</v>
      </c>
      <c r="AE77" s="54">
        <v>1.18</v>
      </c>
      <c r="AF77" s="54">
        <v>1.18</v>
      </c>
      <c r="AG77" s="54">
        <v>1.18</v>
      </c>
      <c r="AH77" s="54">
        <v>1.18</v>
      </c>
      <c r="AI77" s="54">
        <v>1.18</v>
      </c>
      <c r="AJ77" s="54">
        <v>1.18</v>
      </c>
      <c r="AK77" s="54">
        <v>1.41</v>
      </c>
      <c r="AL77" s="54">
        <v>1.2</v>
      </c>
      <c r="AM77" s="54">
        <v>1.37</v>
      </c>
      <c r="AN77" s="54">
        <v>1.33</v>
      </c>
      <c r="AO77" s="55">
        <v>1.26</v>
      </c>
    </row>
    <row r="78" spans="1:41" x14ac:dyDescent="0.25">
      <c r="A78" s="52">
        <v>74</v>
      </c>
      <c r="B78" s="53" cm="1">
        <f t="array" ref="B78:AO78">TRANSPOSE(パラメータ_オリジナル!$D$6:$D$45)</f>
        <v>1.23</v>
      </c>
      <c r="C78" s="53">
        <v>1.24</v>
      </c>
      <c r="D78" s="53">
        <v>1.24</v>
      </c>
      <c r="E78" s="53">
        <v>1.23</v>
      </c>
      <c r="F78" s="53">
        <v>1.36</v>
      </c>
      <c r="G78" s="53">
        <v>1.41</v>
      </c>
      <c r="H78" s="53">
        <v>1.1499999999999999</v>
      </c>
      <c r="I78" s="53">
        <v>1.4</v>
      </c>
      <c r="J78" s="53">
        <v>1.38</v>
      </c>
      <c r="K78" s="53">
        <v>1.4</v>
      </c>
      <c r="L78" s="53">
        <v>1.48</v>
      </c>
      <c r="M78" s="53">
        <v>1.67</v>
      </c>
      <c r="N78" s="53">
        <v>1.23</v>
      </c>
      <c r="O78" s="53">
        <v>1.23</v>
      </c>
      <c r="P78" s="53">
        <v>1.1499999999999999</v>
      </c>
      <c r="Q78" s="53">
        <v>1.41</v>
      </c>
      <c r="R78" s="53">
        <v>1.32</v>
      </c>
      <c r="S78" s="53">
        <v>1.36</v>
      </c>
      <c r="T78" s="53">
        <v>1.4</v>
      </c>
      <c r="U78" s="54">
        <v>1.32</v>
      </c>
      <c r="V78" s="54">
        <v>1.33</v>
      </c>
      <c r="W78" s="54">
        <v>1.18</v>
      </c>
      <c r="X78" s="54">
        <v>1.32</v>
      </c>
      <c r="Y78" s="54">
        <v>1.26</v>
      </c>
      <c r="Z78" s="54">
        <v>1.18</v>
      </c>
      <c r="AA78" s="54">
        <v>1.25</v>
      </c>
      <c r="AB78" s="54">
        <v>1.18</v>
      </c>
      <c r="AC78" s="54">
        <v>1.28</v>
      </c>
      <c r="AD78" s="54">
        <v>1.18</v>
      </c>
      <c r="AE78" s="54">
        <v>1.18</v>
      </c>
      <c r="AF78" s="54">
        <v>1.18</v>
      </c>
      <c r="AG78" s="54">
        <v>1.18</v>
      </c>
      <c r="AH78" s="54">
        <v>1.18</v>
      </c>
      <c r="AI78" s="54">
        <v>1.18</v>
      </c>
      <c r="AJ78" s="54">
        <v>1.18</v>
      </c>
      <c r="AK78" s="54">
        <v>1.41</v>
      </c>
      <c r="AL78" s="54">
        <v>1.2</v>
      </c>
      <c r="AM78" s="54">
        <v>1.37</v>
      </c>
      <c r="AN78" s="54">
        <v>1.33</v>
      </c>
      <c r="AO78" s="55">
        <v>1.26</v>
      </c>
    </row>
    <row r="79" spans="1:41" x14ac:dyDescent="0.25">
      <c r="A79" s="52">
        <v>75</v>
      </c>
      <c r="B79" s="53" cm="1">
        <f t="array" ref="B79:AO79">TRANSPOSE(パラメータ_オリジナル!$D$6:$D$45)</f>
        <v>1.23</v>
      </c>
      <c r="C79" s="53">
        <v>1.24</v>
      </c>
      <c r="D79" s="53">
        <v>1.24</v>
      </c>
      <c r="E79" s="53">
        <v>1.23</v>
      </c>
      <c r="F79" s="53">
        <v>1.36</v>
      </c>
      <c r="G79" s="53">
        <v>1.41</v>
      </c>
      <c r="H79" s="53">
        <v>1.1499999999999999</v>
      </c>
      <c r="I79" s="53">
        <v>1.4</v>
      </c>
      <c r="J79" s="53">
        <v>1.38</v>
      </c>
      <c r="K79" s="53">
        <v>1.4</v>
      </c>
      <c r="L79" s="53">
        <v>1.48</v>
      </c>
      <c r="M79" s="53">
        <v>1.67</v>
      </c>
      <c r="N79" s="53">
        <v>1.23</v>
      </c>
      <c r="O79" s="53">
        <v>1.23</v>
      </c>
      <c r="P79" s="53">
        <v>1.1499999999999999</v>
      </c>
      <c r="Q79" s="53">
        <v>1.41</v>
      </c>
      <c r="R79" s="53">
        <v>1.32</v>
      </c>
      <c r="S79" s="53">
        <v>1.36</v>
      </c>
      <c r="T79" s="53">
        <v>1.4</v>
      </c>
      <c r="U79" s="54">
        <v>1.32</v>
      </c>
      <c r="V79" s="54">
        <v>1.33</v>
      </c>
      <c r="W79" s="54">
        <v>1.18</v>
      </c>
      <c r="X79" s="54">
        <v>1.32</v>
      </c>
      <c r="Y79" s="54">
        <v>1.26</v>
      </c>
      <c r="Z79" s="54">
        <v>1.18</v>
      </c>
      <c r="AA79" s="54">
        <v>1.25</v>
      </c>
      <c r="AB79" s="54">
        <v>1.18</v>
      </c>
      <c r="AC79" s="54">
        <v>1.28</v>
      </c>
      <c r="AD79" s="54">
        <v>1.18</v>
      </c>
      <c r="AE79" s="54">
        <v>1.18</v>
      </c>
      <c r="AF79" s="54">
        <v>1.18</v>
      </c>
      <c r="AG79" s="54">
        <v>1.18</v>
      </c>
      <c r="AH79" s="54">
        <v>1.18</v>
      </c>
      <c r="AI79" s="54">
        <v>1.18</v>
      </c>
      <c r="AJ79" s="54">
        <v>1.18</v>
      </c>
      <c r="AK79" s="54">
        <v>1.41</v>
      </c>
      <c r="AL79" s="54">
        <v>1.2</v>
      </c>
      <c r="AM79" s="54">
        <v>1.37</v>
      </c>
      <c r="AN79" s="54">
        <v>1.33</v>
      </c>
      <c r="AO79" s="55">
        <v>1.26</v>
      </c>
    </row>
    <row r="80" spans="1:41" x14ac:dyDescent="0.25">
      <c r="A80" s="52">
        <v>76</v>
      </c>
      <c r="B80" s="53" cm="1">
        <f t="array" ref="B80:AO80">TRANSPOSE(パラメータ_オリジナル!$D$6:$D$45)</f>
        <v>1.23</v>
      </c>
      <c r="C80" s="53">
        <v>1.24</v>
      </c>
      <c r="D80" s="53">
        <v>1.24</v>
      </c>
      <c r="E80" s="53">
        <v>1.23</v>
      </c>
      <c r="F80" s="53">
        <v>1.36</v>
      </c>
      <c r="G80" s="53">
        <v>1.41</v>
      </c>
      <c r="H80" s="53">
        <v>1.1499999999999999</v>
      </c>
      <c r="I80" s="53">
        <v>1.4</v>
      </c>
      <c r="J80" s="53">
        <v>1.38</v>
      </c>
      <c r="K80" s="53">
        <v>1.4</v>
      </c>
      <c r="L80" s="53">
        <v>1.48</v>
      </c>
      <c r="M80" s="53">
        <v>1.67</v>
      </c>
      <c r="N80" s="53">
        <v>1.23</v>
      </c>
      <c r="O80" s="53">
        <v>1.23</v>
      </c>
      <c r="P80" s="53">
        <v>1.1499999999999999</v>
      </c>
      <c r="Q80" s="53">
        <v>1.41</v>
      </c>
      <c r="R80" s="53">
        <v>1.32</v>
      </c>
      <c r="S80" s="53">
        <v>1.36</v>
      </c>
      <c r="T80" s="53">
        <v>1.4</v>
      </c>
      <c r="U80" s="54">
        <v>1.32</v>
      </c>
      <c r="V80" s="54">
        <v>1.33</v>
      </c>
      <c r="W80" s="54">
        <v>1.18</v>
      </c>
      <c r="X80" s="54">
        <v>1.32</v>
      </c>
      <c r="Y80" s="54">
        <v>1.26</v>
      </c>
      <c r="Z80" s="54">
        <v>1.18</v>
      </c>
      <c r="AA80" s="54">
        <v>1.25</v>
      </c>
      <c r="AB80" s="54">
        <v>1.18</v>
      </c>
      <c r="AC80" s="54">
        <v>1.28</v>
      </c>
      <c r="AD80" s="54">
        <v>1.18</v>
      </c>
      <c r="AE80" s="54">
        <v>1.18</v>
      </c>
      <c r="AF80" s="54">
        <v>1.18</v>
      </c>
      <c r="AG80" s="54">
        <v>1.18</v>
      </c>
      <c r="AH80" s="54">
        <v>1.18</v>
      </c>
      <c r="AI80" s="54">
        <v>1.18</v>
      </c>
      <c r="AJ80" s="54">
        <v>1.18</v>
      </c>
      <c r="AK80" s="54">
        <v>1.41</v>
      </c>
      <c r="AL80" s="54">
        <v>1.2</v>
      </c>
      <c r="AM80" s="54">
        <v>1.37</v>
      </c>
      <c r="AN80" s="54">
        <v>1.33</v>
      </c>
      <c r="AO80" s="55">
        <v>1.26</v>
      </c>
    </row>
    <row r="81" spans="1:41" x14ac:dyDescent="0.25">
      <c r="A81" s="52">
        <v>77</v>
      </c>
      <c r="B81" s="53" cm="1">
        <f t="array" ref="B81:AO81">TRANSPOSE(パラメータ_オリジナル!$D$6:$D$45)</f>
        <v>1.23</v>
      </c>
      <c r="C81" s="53">
        <v>1.24</v>
      </c>
      <c r="D81" s="53">
        <v>1.24</v>
      </c>
      <c r="E81" s="53">
        <v>1.23</v>
      </c>
      <c r="F81" s="53">
        <v>1.36</v>
      </c>
      <c r="G81" s="53">
        <v>1.41</v>
      </c>
      <c r="H81" s="53">
        <v>1.1499999999999999</v>
      </c>
      <c r="I81" s="53">
        <v>1.4</v>
      </c>
      <c r="J81" s="53">
        <v>1.38</v>
      </c>
      <c r="K81" s="53">
        <v>1.4</v>
      </c>
      <c r="L81" s="53">
        <v>1.48</v>
      </c>
      <c r="M81" s="53">
        <v>1.67</v>
      </c>
      <c r="N81" s="53">
        <v>1.23</v>
      </c>
      <c r="O81" s="53">
        <v>1.23</v>
      </c>
      <c r="P81" s="53">
        <v>1.1499999999999999</v>
      </c>
      <c r="Q81" s="53">
        <v>1.41</v>
      </c>
      <c r="R81" s="53">
        <v>1.32</v>
      </c>
      <c r="S81" s="53">
        <v>1.36</v>
      </c>
      <c r="T81" s="53">
        <v>1.4</v>
      </c>
      <c r="U81" s="54">
        <v>1.32</v>
      </c>
      <c r="V81" s="54">
        <v>1.33</v>
      </c>
      <c r="W81" s="54">
        <v>1.18</v>
      </c>
      <c r="X81" s="54">
        <v>1.32</v>
      </c>
      <c r="Y81" s="54">
        <v>1.26</v>
      </c>
      <c r="Z81" s="54">
        <v>1.18</v>
      </c>
      <c r="AA81" s="54">
        <v>1.25</v>
      </c>
      <c r="AB81" s="54">
        <v>1.18</v>
      </c>
      <c r="AC81" s="54">
        <v>1.28</v>
      </c>
      <c r="AD81" s="54">
        <v>1.18</v>
      </c>
      <c r="AE81" s="54">
        <v>1.18</v>
      </c>
      <c r="AF81" s="54">
        <v>1.18</v>
      </c>
      <c r="AG81" s="54">
        <v>1.18</v>
      </c>
      <c r="AH81" s="54">
        <v>1.18</v>
      </c>
      <c r="AI81" s="54">
        <v>1.18</v>
      </c>
      <c r="AJ81" s="54">
        <v>1.18</v>
      </c>
      <c r="AK81" s="54">
        <v>1.41</v>
      </c>
      <c r="AL81" s="54">
        <v>1.2</v>
      </c>
      <c r="AM81" s="54">
        <v>1.37</v>
      </c>
      <c r="AN81" s="54">
        <v>1.33</v>
      </c>
      <c r="AO81" s="55">
        <v>1.26</v>
      </c>
    </row>
    <row r="82" spans="1:41" x14ac:dyDescent="0.25">
      <c r="A82" s="52">
        <v>78</v>
      </c>
      <c r="B82" s="53" cm="1">
        <f t="array" ref="B82:AO82">TRANSPOSE(パラメータ_オリジナル!$D$6:$D$45)</f>
        <v>1.23</v>
      </c>
      <c r="C82" s="53">
        <v>1.24</v>
      </c>
      <c r="D82" s="53">
        <v>1.24</v>
      </c>
      <c r="E82" s="53">
        <v>1.23</v>
      </c>
      <c r="F82" s="53">
        <v>1.36</v>
      </c>
      <c r="G82" s="53">
        <v>1.41</v>
      </c>
      <c r="H82" s="53">
        <v>1.1499999999999999</v>
      </c>
      <c r="I82" s="53">
        <v>1.4</v>
      </c>
      <c r="J82" s="53">
        <v>1.38</v>
      </c>
      <c r="K82" s="53">
        <v>1.4</v>
      </c>
      <c r="L82" s="53">
        <v>1.48</v>
      </c>
      <c r="M82" s="53">
        <v>1.67</v>
      </c>
      <c r="N82" s="53">
        <v>1.23</v>
      </c>
      <c r="O82" s="53">
        <v>1.23</v>
      </c>
      <c r="P82" s="53">
        <v>1.1499999999999999</v>
      </c>
      <c r="Q82" s="53">
        <v>1.41</v>
      </c>
      <c r="R82" s="53">
        <v>1.32</v>
      </c>
      <c r="S82" s="53">
        <v>1.36</v>
      </c>
      <c r="T82" s="53">
        <v>1.4</v>
      </c>
      <c r="U82" s="54">
        <v>1.32</v>
      </c>
      <c r="V82" s="54">
        <v>1.33</v>
      </c>
      <c r="W82" s="54">
        <v>1.18</v>
      </c>
      <c r="X82" s="54">
        <v>1.32</v>
      </c>
      <c r="Y82" s="54">
        <v>1.26</v>
      </c>
      <c r="Z82" s="54">
        <v>1.18</v>
      </c>
      <c r="AA82" s="54">
        <v>1.25</v>
      </c>
      <c r="AB82" s="54">
        <v>1.18</v>
      </c>
      <c r="AC82" s="54">
        <v>1.28</v>
      </c>
      <c r="AD82" s="54">
        <v>1.18</v>
      </c>
      <c r="AE82" s="54">
        <v>1.18</v>
      </c>
      <c r="AF82" s="54">
        <v>1.18</v>
      </c>
      <c r="AG82" s="54">
        <v>1.18</v>
      </c>
      <c r="AH82" s="54">
        <v>1.18</v>
      </c>
      <c r="AI82" s="54">
        <v>1.18</v>
      </c>
      <c r="AJ82" s="54">
        <v>1.18</v>
      </c>
      <c r="AK82" s="54">
        <v>1.41</v>
      </c>
      <c r="AL82" s="54">
        <v>1.2</v>
      </c>
      <c r="AM82" s="54">
        <v>1.37</v>
      </c>
      <c r="AN82" s="54">
        <v>1.33</v>
      </c>
      <c r="AO82" s="55">
        <v>1.26</v>
      </c>
    </row>
    <row r="83" spans="1:41" x14ac:dyDescent="0.25">
      <c r="A83" s="52">
        <v>79</v>
      </c>
      <c r="B83" s="53" cm="1">
        <f t="array" ref="B83:AO83">TRANSPOSE(パラメータ_オリジナル!$D$6:$D$45)</f>
        <v>1.23</v>
      </c>
      <c r="C83" s="53">
        <v>1.24</v>
      </c>
      <c r="D83" s="53">
        <v>1.24</v>
      </c>
      <c r="E83" s="53">
        <v>1.23</v>
      </c>
      <c r="F83" s="53">
        <v>1.36</v>
      </c>
      <c r="G83" s="53">
        <v>1.41</v>
      </c>
      <c r="H83" s="53">
        <v>1.1499999999999999</v>
      </c>
      <c r="I83" s="53">
        <v>1.4</v>
      </c>
      <c r="J83" s="53">
        <v>1.38</v>
      </c>
      <c r="K83" s="53">
        <v>1.4</v>
      </c>
      <c r="L83" s="53">
        <v>1.48</v>
      </c>
      <c r="M83" s="53">
        <v>1.67</v>
      </c>
      <c r="N83" s="53">
        <v>1.23</v>
      </c>
      <c r="O83" s="53">
        <v>1.23</v>
      </c>
      <c r="P83" s="53">
        <v>1.1499999999999999</v>
      </c>
      <c r="Q83" s="53">
        <v>1.41</v>
      </c>
      <c r="R83" s="53">
        <v>1.32</v>
      </c>
      <c r="S83" s="53">
        <v>1.36</v>
      </c>
      <c r="T83" s="53">
        <v>1.4</v>
      </c>
      <c r="U83" s="54">
        <v>1.32</v>
      </c>
      <c r="V83" s="54">
        <v>1.33</v>
      </c>
      <c r="W83" s="54">
        <v>1.18</v>
      </c>
      <c r="X83" s="54">
        <v>1.32</v>
      </c>
      <c r="Y83" s="54">
        <v>1.26</v>
      </c>
      <c r="Z83" s="54">
        <v>1.18</v>
      </c>
      <c r="AA83" s="54">
        <v>1.25</v>
      </c>
      <c r="AB83" s="54">
        <v>1.18</v>
      </c>
      <c r="AC83" s="54">
        <v>1.28</v>
      </c>
      <c r="AD83" s="54">
        <v>1.18</v>
      </c>
      <c r="AE83" s="54">
        <v>1.18</v>
      </c>
      <c r="AF83" s="54">
        <v>1.18</v>
      </c>
      <c r="AG83" s="54">
        <v>1.18</v>
      </c>
      <c r="AH83" s="54">
        <v>1.18</v>
      </c>
      <c r="AI83" s="54">
        <v>1.18</v>
      </c>
      <c r="AJ83" s="54">
        <v>1.18</v>
      </c>
      <c r="AK83" s="54">
        <v>1.41</v>
      </c>
      <c r="AL83" s="54">
        <v>1.2</v>
      </c>
      <c r="AM83" s="54">
        <v>1.37</v>
      </c>
      <c r="AN83" s="54">
        <v>1.33</v>
      </c>
      <c r="AO83" s="55">
        <v>1.26</v>
      </c>
    </row>
    <row r="84" spans="1:41" x14ac:dyDescent="0.25">
      <c r="A84" s="52">
        <v>80</v>
      </c>
      <c r="B84" s="53" cm="1">
        <f t="array" ref="B84:AO84">TRANSPOSE(パラメータ_オリジナル!$D$6:$D$45)</f>
        <v>1.23</v>
      </c>
      <c r="C84" s="53">
        <v>1.24</v>
      </c>
      <c r="D84" s="53">
        <v>1.24</v>
      </c>
      <c r="E84" s="53">
        <v>1.23</v>
      </c>
      <c r="F84" s="53">
        <v>1.36</v>
      </c>
      <c r="G84" s="53">
        <v>1.41</v>
      </c>
      <c r="H84" s="53">
        <v>1.1499999999999999</v>
      </c>
      <c r="I84" s="53">
        <v>1.4</v>
      </c>
      <c r="J84" s="53">
        <v>1.38</v>
      </c>
      <c r="K84" s="53">
        <v>1.4</v>
      </c>
      <c r="L84" s="53">
        <v>1.48</v>
      </c>
      <c r="M84" s="53">
        <v>1.67</v>
      </c>
      <c r="N84" s="53">
        <v>1.23</v>
      </c>
      <c r="O84" s="53">
        <v>1.23</v>
      </c>
      <c r="P84" s="53">
        <v>1.1499999999999999</v>
      </c>
      <c r="Q84" s="53">
        <v>1.41</v>
      </c>
      <c r="R84" s="53">
        <v>1.32</v>
      </c>
      <c r="S84" s="53">
        <v>1.36</v>
      </c>
      <c r="T84" s="53">
        <v>1.4</v>
      </c>
      <c r="U84" s="54">
        <v>1.32</v>
      </c>
      <c r="V84" s="54">
        <v>1.33</v>
      </c>
      <c r="W84" s="54">
        <v>1.18</v>
      </c>
      <c r="X84" s="54">
        <v>1.32</v>
      </c>
      <c r="Y84" s="54">
        <v>1.26</v>
      </c>
      <c r="Z84" s="54">
        <v>1.18</v>
      </c>
      <c r="AA84" s="54">
        <v>1.25</v>
      </c>
      <c r="AB84" s="54">
        <v>1.18</v>
      </c>
      <c r="AC84" s="54">
        <v>1.28</v>
      </c>
      <c r="AD84" s="54">
        <v>1.18</v>
      </c>
      <c r="AE84" s="54">
        <v>1.18</v>
      </c>
      <c r="AF84" s="54">
        <v>1.18</v>
      </c>
      <c r="AG84" s="54">
        <v>1.18</v>
      </c>
      <c r="AH84" s="54">
        <v>1.18</v>
      </c>
      <c r="AI84" s="54">
        <v>1.18</v>
      </c>
      <c r="AJ84" s="54">
        <v>1.18</v>
      </c>
      <c r="AK84" s="54">
        <v>1.41</v>
      </c>
      <c r="AL84" s="54">
        <v>1.2</v>
      </c>
      <c r="AM84" s="54">
        <v>1.37</v>
      </c>
      <c r="AN84" s="54">
        <v>1.33</v>
      </c>
      <c r="AO84" s="55">
        <v>1.26</v>
      </c>
    </row>
    <row r="85" spans="1:41" x14ac:dyDescent="0.25">
      <c r="A85" s="52">
        <v>81</v>
      </c>
      <c r="B85" s="53" cm="1">
        <f t="array" ref="B85:AO85">TRANSPOSE(パラメータ_オリジナル!$D$6:$D$45)</f>
        <v>1.23</v>
      </c>
      <c r="C85" s="53">
        <v>1.24</v>
      </c>
      <c r="D85" s="53">
        <v>1.24</v>
      </c>
      <c r="E85" s="53">
        <v>1.23</v>
      </c>
      <c r="F85" s="53">
        <v>1.36</v>
      </c>
      <c r="G85" s="53">
        <v>1.41</v>
      </c>
      <c r="H85" s="53">
        <v>1.1499999999999999</v>
      </c>
      <c r="I85" s="53">
        <v>1.4</v>
      </c>
      <c r="J85" s="53">
        <v>1.38</v>
      </c>
      <c r="K85" s="53">
        <v>1.4</v>
      </c>
      <c r="L85" s="53">
        <v>1.48</v>
      </c>
      <c r="M85" s="53">
        <v>1.67</v>
      </c>
      <c r="N85" s="53">
        <v>1.23</v>
      </c>
      <c r="O85" s="53">
        <v>1.23</v>
      </c>
      <c r="P85" s="53">
        <v>1.1499999999999999</v>
      </c>
      <c r="Q85" s="53">
        <v>1.41</v>
      </c>
      <c r="R85" s="53">
        <v>1.32</v>
      </c>
      <c r="S85" s="53">
        <v>1.36</v>
      </c>
      <c r="T85" s="53">
        <v>1.4</v>
      </c>
      <c r="U85" s="54">
        <v>1.32</v>
      </c>
      <c r="V85" s="54">
        <v>1.33</v>
      </c>
      <c r="W85" s="54">
        <v>1.18</v>
      </c>
      <c r="X85" s="54">
        <v>1.32</v>
      </c>
      <c r="Y85" s="54">
        <v>1.26</v>
      </c>
      <c r="Z85" s="54">
        <v>1.18</v>
      </c>
      <c r="AA85" s="54">
        <v>1.25</v>
      </c>
      <c r="AB85" s="54">
        <v>1.18</v>
      </c>
      <c r="AC85" s="54">
        <v>1.28</v>
      </c>
      <c r="AD85" s="54">
        <v>1.18</v>
      </c>
      <c r="AE85" s="54">
        <v>1.18</v>
      </c>
      <c r="AF85" s="54">
        <v>1.18</v>
      </c>
      <c r="AG85" s="54">
        <v>1.18</v>
      </c>
      <c r="AH85" s="54">
        <v>1.18</v>
      </c>
      <c r="AI85" s="54">
        <v>1.18</v>
      </c>
      <c r="AJ85" s="54">
        <v>1.18</v>
      </c>
      <c r="AK85" s="54">
        <v>1.41</v>
      </c>
      <c r="AL85" s="54">
        <v>1.2</v>
      </c>
      <c r="AM85" s="54">
        <v>1.37</v>
      </c>
      <c r="AN85" s="54">
        <v>1.33</v>
      </c>
      <c r="AO85" s="55">
        <v>1.26</v>
      </c>
    </row>
    <row r="86" spans="1:41" x14ac:dyDescent="0.25">
      <c r="A86" s="52">
        <v>82</v>
      </c>
      <c r="B86" s="53" cm="1">
        <f t="array" ref="B86:AO86">TRANSPOSE(パラメータ_オリジナル!$D$6:$D$45)</f>
        <v>1.23</v>
      </c>
      <c r="C86" s="53">
        <v>1.24</v>
      </c>
      <c r="D86" s="53">
        <v>1.24</v>
      </c>
      <c r="E86" s="53">
        <v>1.23</v>
      </c>
      <c r="F86" s="53">
        <v>1.36</v>
      </c>
      <c r="G86" s="53">
        <v>1.41</v>
      </c>
      <c r="H86" s="53">
        <v>1.1499999999999999</v>
      </c>
      <c r="I86" s="53">
        <v>1.4</v>
      </c>
      <c r="J86" s="53">
        <v>1.38</v>
      </c>
      <c r="K86" s="53">
        <v>1.4</v>
      </c>
      <c r="L86" s="53">
        <v>1.48</v>
      </c>
      <c r="M86" s="53">
        <v>1.67</v>
      </c>
      <c r="N86" s="53">
        <v>1.23</v>
      </c>
      <c r="O86" s="53">
        <v>1.23</v>
      </c>
      <c r="P86" s="53">
        <v>1.1499999999999999</v>
      </c>
      <c r="Q86" s="53">
        <v>1.41</v>
      </c>
      <c r="R86" s="53">
        <v>1.32</v>
      </c>
      <c r="S86" s="53">
        <v>1.36</v>
      </c>
      <c r="T86" s="53">
        <v>1.4</v>
      </c>
      <c r="U86" s="54">
        <v>1.32</v>
      </c>
      <c r="V86" s="54">
        <v>1.33</v>
      </c>
      <c r="W86" s="54">
        <v>1.18</v>
      </c>
      <c r="X86" s="54">
        <v>1.32</v>
      </c>
      <c r="Y86" s="54">
        <v>1.26</v>
      </c>
      <c r="Z86" s="54">
        <v>1.18</v>
      </c>
      <c r="AA86" s="54">
        <v>1.25</v>
      </c>
      <c r="AB86" s="54">
        <v>1.18</v>
      </c>
      <c r="AC86" s="54">
        <v>1.28</v>
      </c>
      <c r="AD86" s="54">
        <v>1.18</v>
      </c>
      <c r="AE86" s="54">
        <v>1.18</v>
      </c>
      <c r="AF86" s="54">
        <v>1.18</v>
      </c>
      <c r="AG86" s="54">
        <v>1.18</v>
      </c>
      <c r="AH86" s="54">
        <v>1.18</v>
      </c>
      <c r="AI86" s="54">
        <v>1.18</v>
      </c>
      <c r="AJ86" s="54">
        <v>1.18</v>
      </c>
      <c r="AK86" s="54">
        <v>1.41</v>
      </c>
      <c r="AL86" s="54">
        <v>1.2</v>
      </c>
      <c r="AM86" s="54">
        <v>1.37</v>
      </c>
      <c r="AN86" s="54">
        <v>1.33</v>
      </c>
      <c r="AO86" s="55">
        <v>1.26</v>
      </c>
    </row>
    <row r="87" spans="1:41" x14ac:dyDescent="0.25">
      <c r="A87" s="52">
        <v>83</v>
      </c>
      <c r="B87" s="53" cm="1">
        <f t="array" ref="B87:AO87">TRANSPOSE(パラメータ_オリジナル!$D$6:$D$45)</f>
        <v>1.23</v>
      </c>
      <c r="C87" s="53">
        <v>1.24</v>
      </c>
      <c r="D87" s="53">
        <v>1.24</v>
      </c>
      <c r="E87" s="53">
        <v>1.23</v>
      </c>
      <c r="F87" s="53">
        <v>1.36</v>
      </c>
      <c r="G87" s="53">
        <v>1.41</v>
      </c>
      <c r="H87" s="53">
        <v>1.1499999999999999</v>
      </c>
      <c r="I87" s="53">
        <v>1.4</v>
      </c>
      <c r="J87" s="53">
        <v>1.38</v>
      </c>
      <c r="K87" s="53">
        <v>1.4</v>
      </c>
      <c r="L87" s="53">
        <v>1.48</v>
      </c>
      <c r="M87" s="53">
        <v>1.67</v>
      </c>
      <c r="N87" s="53">
        <v>1.23</v>
      </c>
      <c r="O87" s="53">
        <v>1.23</v>
      </c>
      <c r="P87" s="53">
        <v>1.1499999999999999</v>
      </c>
      <c r="Q87" s="53">
        <v>1.41</v>
      </c>
      <c r="R87" s="53">
        <v>1.32</v>
      </c>
      <c r="S87" s="53">
        <v>1.36</v>
      </c>
      <c r="T87" s="53">
        <v>1.4</v>
      </c>
      <c r="U87" s="54">
        <v>1.32</v>
      </c>
      <c r="V87" s="54">
        <v>1.33</v>
      </c>
      <c r="W87" s="54">
        <v>1.18</v>
      </c>
      <c r="X87" s="54">
        <v>1.32</v>
      </c>
      <c r="Y87" s="54">
        <v>1.26</v>
      </c>
      <c r="Z87" s="54">
        <v>1.18</v>
      </c>
      <c r="AA87" s="54">
        <v>1.25</v>
      </c>
      <c r="AB87" s="54">
        <v>1.18</v>
      </c>
      <c r="AC87" s="54">
        <v>1.28</v>
      </c>
      <c r="AD87" s="54">
        <v>1.18</v>
      </c>
      <c r="AE87" s="54">
        <v>1.18</v>
      </c>
      <c r="AF87" s="54">
        <v>1.18</v>
      </c>
      <c r="AG87" s="54">
        <v>1.18</v>
      </c>
      <c r="AH87" s="54">
        <v>1.18</v>
      </c>
      <c r="AI87" s="54">
        <v>1.18</v>
      </c>
      <c r="AJ87" s="54">
        <v>1.18</v>
      </c>
      <c r="AK87" s="54">
        <v>1.41</v>
      </c>
      <c r="AL87" s="54">
        <v>1.2</v>
      </c>
      <c r="AM87" s="54">
        <v>1.37</v>
      </c>
      <c r="AN87" s="54">
        <v>1.33</v>
      </c>
      <c r="AO87" s="55">
        <v>1.26</v>
      </c>
    </row>
    <row r="88" spans="1:41" x14ac:dyDescent="0.25">
      <c r="A88" s="52">
        <v>84</v>
      </c>
      <c r="B88" s="53" cm="1">
        <f t="array" ref="B88:AO88">TRANSPOSE(パラメータ_オリジナル!$D$6:$D$45)</f>
        <v>1.23</v>
      </c>
      <c r="C88" s="53">
        <v>1.24</v>
      </c>
      <c r="D88" s="53">
        <v>1.24</v>
      </c>
      <c r="E88" s="53">
        <v>1.23</v>
      </c>
      <c r="F88" s="53">
        <v>1.36</v>
      </c>
      <c r="G88" s="53">
        <v>1.41</v>
      </c>
      <c r="H88" s="53">
        <v>1.1499999999999999</v>
      </c>
      <c r="I88" s="53">
        <v>1.4</v>
      </c>
      <c r="J88" s="53">
        <v>1.38</v>
      </c>
      <c r="K88" s="53">
        <v>1.4</v>
      </c>
      <c r="L88" s="53">
        <v>1.48</v>
      </c>
      <c r="M88" s="53">
        <v>1.67</v>
      </c>
      <c r="N88" s="53">
        <v>1.23</v>
      </c>
      <c r="O88" s="53">
        <v>1.23</v>
      </c>
      <c r="P88" s="53">
        <v>1.1499999999999999</v>
      </c>
      <c r="Q88" s="53">
        <v>1.41</v>
      </c>
      <c r="R88" s="53">
        <v>1.32</v>
      </c>
      <c r="S88" s="53">
        <v>1.36</v>
      </c>
      <c r="T88" s="53">
        <v>1.4</v>
      </c>
      <c r="U88" s="54">
        <v>1.32</v>
      </c>
      <c r="V88" s="54">
        <v>1.33</v>
      </c>
      <c r="W88" s="54">
        <v>1.18</v>
      </c>
      <c r="X88" s="54">
        <v>1.32</v>
      </c>
      <c r="Y88" s="54">
        <v>1.26</v>
      </c>
      <c r="Z88" s="54">
        <v>1.18</v>
      </c>
      <c r="AA88" s="54">
        <v>1.25</v>
      </c>
      <c r="AB88" s="54">
        <v>1.18</v>
      </c>
      <c r="AC88" s="54">
        <v>1.28</v>
      </c>
      <c r="AD88" s="54">
        <v>1.18</v>
      </c>
      <c r="AE88" s="54">
        <v>1.18</v>
      </c>
      <c r="AF88" s="54">
        <v>1.18</v>
      </c>
      <c r="AG88" s="54">
        <v>1.18</v>
      </c>
      <c r="AH88" s="54">
        <v>1.18</v>
      </c>
      <c r="AI88" s="54">
        <v>1.18</v>
      </c>
      <c r="AJ88" s="54">
        <v>1.18</v>
      </c>
      <c r="AK88" s="54">
        <v>1.41</v>
      </c>
      <c r="AL88" s="54">
        <v>1.2</v>
      </c>
      <c r="AM88" s="54">
        <v>1.37</v>
      </c>
      <c r="AN88" s="54">
        <v>1.33</v>
      </c>
      <c r="AO88" s="55">
        <v>1.26</v>
      </c>
    </row>
    <row r="89" spans="1:41" x14ac:dyDescent="0.25">
      <c r="A89" s="52">
        <v>85</v>
      </c>
      <c r="B89" s="53" cm="1">
        <f t="array" ref="B89:AO89">TRANSPOSE(パラメータ_オリジナル!$D$6:$D$45)</f>
        <v>1.23</v>
      </c>
      <c r="C89" s="53">
        <v>1.24</v>
      </c>
      <c r="D89" s="53">
        <v>1.24</v>
      </c>
      <c r="E89" s="53">
        <v>1.23</v>
      </c>
      <c r="F89" s="53">
        <v>1.36</v>
      </c>
      <c r="G89" s="53">
        <v>1.41</v>
      </c>
      <c r="H89" s="53">
        <v>1.1499999999999999</v>
      </c>
      <c r="I89" s="53">
        <v>1.4</v>
      </c>
      <c r="J89" s="53">
        <v>1.38</v>
      </c>
      <c r="K89" s="53">
        <v>1.4</v>
      </c>
      <c r="L89" s="53">
        <v>1.48</v>
      </c>
      <c r="M89" s="53">
        <v>1.67</v>
      </c>
      <c r="N89" s="53">
        <v>1.23</v>
      </c>
      <c r="O89" s="53">
        <v>1.23</v>
      </c>
      <c r="P89" s="53">
        <v>1.1499999999999999</v>
      </c>
      <c r="Q89" s="53">
        <v>1.41</v>
      </c>
      <c r="R89" s="53">
        <v>1.32</v>
      </c>
      <c r="S89" s="53">
        <v>1.36</v>
      </c>
      <c r="T89" s="53">
        <v>1.4</v>
      </c>
      <c r="U89" s="54">
        <v>1.32</v>
      </c>
      <c r="V89" s="54">
        <v>1.33</v>
      </c>
      <c r="W89" s="54">
        <v>1.18</v>
      </c>
      <c r="X89" s="54">
        <v>1.32</v>
      </c>
      <c r="Y89" s="54">
        <v>1.26</v>
      </c>
      <c r="Z89" s="54">
        <v>1.18</v>
      </c>
      <c r="AA89" s="54">
        <v>1.25</v>
      </c>
      <c r="AB89" s="54">
        <v>1.18</v>
      </c>
      <c r="AC89" s="54">
        <v>1.28</v>
      </c>
      <c r="AD89" s="54">
        <v>1.18</v>
      </c>
      <c r="AE89" s="54">
        <v>1.18</v>
      </c>
      <c r="AF89" s="54">
        <v>1.18</v>
      </c>
      <c r="AG89" s="54">
        <v>1.18</v>
      </c>
      <c r="AH89" s="54">
        <v>1.18</v>
      </c>
      <c r="AI89" s="54">
        <v>1.18</v>
      </c>
      <c r="AJ89" s="54">
        <v>1.18</v>
      </c>
      <c r="AK89" s="54">
        <v>1.41</v>
      </c>
      <c r="AL89" s="54">
        <v>1.2</v>
      </c>
      <c r="AM89" s="54">
        <v>1.37</v>
      </c>
      <c r="AN89" s="54">
        <v>1.33</v>
      </c>
      <c r="AO89" s="55">
        <v>1.26</v>
      </c>
    </row>
    <row r="90" spans="1:41" x14ac:dyDescent="0.25">
      <c r="A90" s="52">
        <v>86</v>
      </c>
      <c r="B90" s="53" cm="1">
        <f t="array" ref="B90:AO90">TRANSPOSE(パラメータ_オリジナル!$D$6:$D$45)</f>
        <v>1.23</v>
      </c>
      <c r="C90" s="53">
        <v>1.24</v>
      </c>
      <c r="D90" s="53">
        <v>1.24</v>
      </c>
      <c r="E90" s="53">
        <v>1.23</v>
      </c>
      <c r="F90" s="53">
        <v>1.36</v>
      </c>
      <c r="G90" s="53">
        <v>1.41</v>
      </c>
      <c r="H90" s="53">
        <v>1.1499999999999999</v>
      </c>
      <c r="I90" s="53">
        <v>1.4</v>
      </c>
      <c r="J90" s="53">
        <v>1.38</v>
      </c>
      <c r="K90" s="53">
        <v>1.4</v>
      </c>
      <c r="L90" s="53">
        <v>1.48</v>
      </c>
      <c r="M90" s="53">
        <v>1.67</v>
      </c>
      <c r="N90" s="53">
        <v>1.23</v>
      </c>
      <c r="O90" s="53">
        <v>1.23</v>
      </c>
      <c r="P90" s="53">
        <v>1.1499999999999999</v>
      </c>
      <c r="Q90" s="53">
        <v>1.41</v>
      </c>
      <c r="R90" s="53">
        <v>1.32</v>
      </c>
      <c r="S90" s="53">
        <v>1.36</v>
      </c>
      <c r="T90" s="53">
        <v>1.4</v>
      </c>
      <c r="U90" s="54">
        <v>1.32</v>
      </c>
      <c r="V90" s="54">
        <v>1.33</v>
      </c>
      <c r="W90" s="54">
        <v>1.18</v>
      </c>
      <c r="X90" s="54">
        <v>1.32</v>
      </c>
      <c r="Y90" s="54">
        <v>1.26</v>
      </c>
      <c r="Z90" s="54">
        <v>1.18</v>
      </c>
      <c r="AA90" s="54">
        <v>1.25</v>
      </c>
      <c r="AB90" s="54">
        <v>1.18</v>
      </c>
      <c r="AC90" s="54">
        <v>1.28</v>
      </c>
      <c r="AD90" s="54">
        <v>1.18</v>
      </c>
      <c r="AE90" s="54">
        <v>1.18</v>
      </c>
      <c r="AF90" s="54">
        <v>1.18</v>
      </c>
      <c r="AG90" s="54">
        <v>1.18</v>
      </c>
      <c r="AH90" s="54">
        <v>1.18</v>
      </c>
      <c r="AI90" s="54">
        <v>1.18</v>
      </c>
      <c r="AJ90" s="54">
        <v>1.18</v>
      </c>
      <c r="AK90" s="54">
        <v>1.41</v>
      </c>
      <c r="AL90" s="54">
        <v>1.2</v>
      </c>
      <c r="AM90" s="54">
        <v>1.37</v>
      </c>
      <c r="AN90" s="54">
        <v>1.33</v>
      </c>
      <c r="AO90" s="55">
        <v>1.26</v>
      </c>
    </row>
    <row r="91" spans="1:41" x14ac:dyDescent="0.25">
      <c r="A91" s="52">
        <v>87</v>
      </c>
      <c r="B91" s="53" cm="1">
        <f t="array" ref="B91:AO91">TRANSPOSE(パラメータ_オリジナル!$D$6:$D$45)</f>
        <v>1.23</v>
      </c>
      <c r="C91" s="53">
        <v>1.24</v>
      </c>
      <c r="D91" s="53">
        <v>1.24</v>
      </c>
      <c r="E91" s="53">
        <v>1.23</v>
      </c>
      <c r="F91" s="53">
        <v>1.36</v>
      </c>
      <c r="G91" s="53">
        <v>1.41</v>
      </c>
      <c r="H91" s="53">
        <v>1.1499999999999999</v>
      </c>
      <c r="I91" s="53">
        <v>1.4</v>
      </c>
      <c r="J91" s="53">
        <v>1.38</v>
      </c>
      <c r="K91" s="53">
        <v>1.4</v>
      </c>
      <c r="L91" s="53">
        <v>1.48</v>
      </c>
      <c r="M91" s="53">
        <v>1.67</v>
      </c>
      <c r="N91" s="53">
        <v>1.23</v>
      </c>
      <c r="O91" s="53">
        <v>1.23</v>
      </c>
      <c r="P91" s="53">
        <v>1.1499999999999999</v>
      </c>
      <c r="Q91" s="53">
        <v>1.41</v>
      </c>
      <c r="R91" s="53">
        <v>1.32</v>
      </c>
      <c r="S91" s="53">
        <v>1.36</v>
      </c>
      <c r="T91" s="53">
        <v>1.4</v>
      </c>
      <c r="U91" s="54">
        <v>1.32</v>
      </c>
      <c r="V91" s="54">
        <v>1.33</v>
      </c>
      <c r="W91" s="54">
        <v>1.18</v>
      </c>
      <c r="X91" s="54">
        <v>1.32</v>
      </c>
      <c r="Y91" s="54">
        <v>1.26</v>
      </c>
      <c r="Z91" s="54">
        <v>1.18</v>
      </c>
      <c r="AA91" s="54">
        <v>1.25</v>
      </c>
      <c r="AB91" s="54">
        <v>1.18</v>
      </c>
      <c r="AC91" s="54">
        <v>1.28</v>
      </c>
      <c r="AD91" s="54">
        <v>1.18</v>
      </c>
      <c r="AE91" s="54">
        <v>1.18</v>
      </c>
      <c r="AF91" s="54">
        <v>1.18</v>
      </c>
      <c r="AG91" s="54">
        <v>1.18</v>
      </c>
      <c r="AH91" s="54">
        <v>1.18</v>
      </c>
      <c r="AI91" s="54">
        <v>1.18</v>
      </c>
      <c r="AJ91" s="54">
        <v>1.18</v>
      </c>
      <c r="AK91" s="54">
        <v>1.41</v>
      </c>
      <c r="AL91" s="54">
        <v>1.2</v>
      </c>
      <c r="AM91" s="54">
        <v>1.37</v>
      </c>
      <c r="AN91" s="54">
        <v>1.33</v>
      </c>
      <c r="AO91" s="55">
        <v>1.26</v>
      </c>
    </row>
    <row r="92" spans="1:41" x14ac:dyDescent="0.25">
      <c r="A92" s="52">
        <v>88</v>
      </c>
      <c r="B92" s="53" cm="1">
        <f t="array" ref="B92:AO92">TRANSPOSE(パラメータ_オリジナル!$D$6:$D$45)</f>
        <v>1.23</v>
      </c>
      <c r="C92" s="53">
        <v>1.24</v>
      </c>
      <c r="D92" s="53">
        <v>1.24</v>
      </c>
      <c r="E92" s="53">
        <v>1.23</v>
      </c>
      <c r="F92" s="53">
        <v>1.36</v>
      </c>
      <c r="G92" s="53">
        <v>1.41</v>
      </c>
      <c r="H92" s="53">
        <v>1.1499999999999999</v>
      </c>
      <c r="I92" s="53">
        <v>1.4</v>
      </c>
      <c r="J92" s="53">
        <v>1.38</v>
      </c>
      <c r="K92" s="53">
        <v>1.4</v>
      </c>
      <c r="L92" s="53">
        <v>1.48</v>
      </c>
      <c r="M92" s="53">
        <v>1.67</v>
      </c>
      <c r="N92" s="53">
        <v>1.23</v>
      </c>
      <c r="O92" s="53">
        <v>1.23</v>
      </c>
      <c r="P92" s="53">
        <v>1.1499999999999999</v>
      </c>
      <c r="Q92" s="53">
        <v>1.41</v>
      </c>
      <c r="R92" s="53">
        <v>1.32</v>
      </c>
      <c r="S92" s="53">
        <v>1.36</v>
      </c>
      <c r="T92" s="53">
        <v>1.4</v>
      </c>
      <c r="U92" s="54">
        <v>1.32</v>
      </c>
      <c r="V92" s="54">
        <v>1.33</v>
      </c>
      <c r="W92" s="54">
        <v>1.18</v>
      </c>
      <c r="X92" s="54">
        <v>1.32</v>
      </c>
      <c r="Y92" s="54">
        <v>1.26</v>
      </c>
      <c r="Z92" s="54">
        <v>1.18</v>
      </c>
      <c r="AA92" s="54">
        <v>1.25</v>
      </c>
      <c r="AB92" s="54">
        <v>1.18</v>
      </c>
      <c r="AC92" s="54">
        <v>1.28</v>
      </c>
      <c r="AD92" s="54">
        <v>1.18</v>
      </c>
      <c r="AE92" s="54">
        <v>1.18</v>
      </c>
      <c r="AF92" s="54">
        <v>1.18</v>
      </c>
      <c r="AG92" s="54">
        <v>1.18</v>
      </c>
      <c r="AH92" s="54">
        <v>1.18</v>
      </c>
      <c r="AI92" s="54">
        <v>1.18</v>
      </c>
      <c r="AJ92" s="54">
        <v>1.18</v>
      </c>
      <c r="AK92" s="54">
        <v>1.41</v>
      </c>
      <c r="AL92" s="54">
        <v>1.2</v>
      </c>
      <c r="AM92" s="54">
        <v>1.37</v>
      </c>
      <c r="AN92" s="54">
        <v>1.33</v>
      </c>
      <c r="AO92" s="55">
        <v>1.26</v>
      </c>
    </row>
    <row r="93" spans="1:41" x14ac:dyDescent="0.25">
      <c r="A93" s="52">
        <v>89</v>
      </c>
      <c r="B93" s="53" cm="1">
        <f t="array" ref="B93:AO93">TRANSPOSE(パラメータ_オリジナル!$D$6:$D$45)</f>
        <v>1.23</v>
      </c>
      <c r="C93" s="53">
        <v>1.24</v>
      </c>
      <c r="D93" s="53">
        <v>1.24</v>
      </c>
      <c r="E93" s="53">
        <v>1.23</v>
      </c>
      <c r="F93" s="53">
        <v>1.36</v>
      </c>
      <c r="G93" s="53">
        <v>1.41</v>
      </c>
      <c r="H93" s="53">
        <v>1.1499999999999999</v>
      </c>
      <c r="I93" s="53">
        <v>1.4</v>
      </c>
      <c r="J93" s="53">
        <v>1.38</v>
      </c>
      <c r="K93" s="53">
        <v>1.4</v>
      </c>
      <c r="L93" s="53">
        <v>1.48</v>
      </c>
      <c r="M93" s="53">
        <v>1.67</v>
      </c>
      <c r="N93" s="53">
        <v>1.23</v>
      </c>
      <c r="O93" s="53">
        <v>1.23</v>
      </c>
      <c r="P93" s="53">
        <v>1.1499999999999999</v>
      </c>
      <c r="Q93" s="53">
        <v>1.41</v>
      </c>
      <c r="R93" s="53">
        <v>1.32</v>
      </c>
      <c r="S93" s="53">
        <v>1.36</v>
      </c>
      <c r="T93" s="53">
        <v>1.4</v>
      </c>
      <c r="U93" s="54">
        <v>1.32</v>
      </c>
      <c r="V93" s="54">
        <v>1.33</v>
      </c>
      <c r="W93" s="54">
        <v>1.18</v>
      </c>
      <c r="X93" s="54">
        <v>1.32</v>
      </c>
      <c r="Y93" s="54">
        <v>1.26</v>
      </c>
      <c r="Z93" s="54">
        <v>1.18</v>
      </c>
      <c r="AA93" s="54">
        <v>1.25</v>
      </c>
      <c r="AB93" s="54">
        <v>1.18</v>
      </c>
      <c r="AC93" s="54">
        <v>1.28</v>
      </c>
      <c r="AD93" s="54">
        <v>1.18</v>
      </c>
      <c r="AE93" s="54">
        <v>1.18</v>
      </c>
      <c r="AF93" s="54">
        <v>1.18</v>
      </c>
      <c r="AG93" s="54">
        <v>1.18</v>
      </c>
      <c r="AH93" s="54">
        <v>1.18</v>
      </c>
      <c r="AI93" s="54">
        <v>1.18</v>
      </c>
      <c r="AJ93" s="54">
        <v>1.18</v>
      </c>
      <c r="AK93" s="54">
        <v>1.41</v>
      </c>
      <c r="AL93" s="54">
        <v>1.2</v>
      </c>
      <c r="AM93" s="54">
        <v>1.37</v>
      </c>
      <c r="AN93" s="54">
        <v>1.33</v>
      </c>
      <c r="AO93" s="55">
        <v>1.26</v>
      </c>
    </row>
    <row r="94" spans="1:41" x14ac:dyDescent="0.25">
      <c r="A94" s="52">
        <v>90</v>
      </c>
      <c r="B94" s="53" cm="1">
        <f t="array" ref="B94:AO94">TRANSPOSE(パラメータ_オリジナル!$D$6:$D$45)</f>
        <v>1.23</v>
      </c>
      <c r="C94" s="53">
        <v>1.24</v>
      </c>
      <c r="D94" s="53">
        <v>1.24</v>
      </c>
      <c r="E94" s="53">
        <v>1.23</v>
      </c>
      <c r="F94" s="53">
        <v>1.36</v>
      </c>
      <c r="G94" s="53">
        <v>1.41</v>
      </c>
      <c r="H94" s="53">
        <v>1.1499999999999999</v>
      </c>
      <c r="I94" s="53">
        <v>1.4</v>
      </c>
      <c r="J94" s="53">
        <v>1.38</v>
      </c>
      <c r="K94" s="53">
        <v>1.4</v>
      </c>
      <c r="L94" s="53">
        <v>1.48</v>
      </c>
      <c r="M94" s="53">
        <v>1.67</v>
      </c>
      <c r="N94" s="53">
        <v>1.23</v>
      </c>
      <c r="O94" s="53">
        <v>1.23</v>
      </c>
      <c r="P94" s="53">
        <v>1.1499999999999999</v>
      </c>
      <c r="Q94" s="53">
        <v>1.41</v>
      </c>
      <c r="R94" s="53">
        <v>1.32</v>
      </c>
      <c r="S94" s="53">
        <v>1.36</v>
      </c>
      <c r="T94" s="53">
        <v>1.4</v>
      </c>
      <c r="U94" s="54">
        <v>1.32</v>
      </c>
      <c r="V94" s="54">
        <v>1.33</v>
      </c>
      <c r="W94" s="54">
        <v>1.18</v>
      </c>
      <c r="X94" s="54">
        <v>1.32</v>
      </c>
      <c r="Y94" s="54">
        <v>1.26</v>
      </c>
      <c r="Z94" s="54">
        <v>1.18</v>
      </c>
      <c r="AA94" s="54">
        <v>1.25</v>
      </c>
      <c r="AB94" s="54">
        <v>1.18</v>
      </c>
      <c r="AC94" s="54">
        <v>1.28</v>
      </c>
      <c r="AD94" s="54">
        <v>1.18</v>
      </c>
      <c r="AE94" s="54">
        <v>1.18</v>
      </c>
      <c r="AF94" s="54">
        <v>1.18</v>
      </c>
      <c r="AG94" s="54">
        <v>1.18</v>
      </c>
      <c r="AH94" s="54">
        <v>1.18</v>
      </c>
      <c r="AI94" s="54">
        <v>1.18</v>
      </c>
      <c r="AJ94" s="54">
        <v>1.18</v>
      </c>
      <c r="AK94" s="54">
        <v>1.41</v>
      </c>
      <c r="AL94" s="54">
        <v>1.2</v>
      </c>
      <c r="AM94" s="54">
        <v>1.37</v>
      </c>
      <c r="AN94" s="54">
        <v>1.33</v>
      </c>
      <c r="AO94" s="55">
        <v>1.26</v>
      </c>
    </row>
    <row r="95" spans="1:41" x14ac:dyDescent="0.25">
      <c r="A95" s="52">
        <v>91</v>
      </c>
      <c r="B95" s="53" cm="1">
        <f t="array" ref="B95:AO95">TRANSPOSE(パラメータ_オリジナル!$D$6:$D$45)</f>
        <v>1.23</v>
      </c>
      <c r="C95" s="53">
        <v>1.24</v>
      </c>
      <c r="D95" s="53">
        <v>1.24</v>
      </c>
      <c r="E95" s="53">
        <v>1.23</v>
      </c>
      <c r="F95" s="53">
        <v>1.36</v>
      </c>
      <c r="G95" s="53">
        <v>1.41</v>
      </c>
      <c r="H95" s="53">
        <v>1.1499999999999999</v>
      </c>
      <c r="I95" s="53">
        <v>1.4</v>
      </c>
      <c r="J95" s="53">
        <v>1.38</v>
      </c>
      <c r="K95" s="53">
        <v>1.4</v>
      </c>
      <c r="L95" s="53">
        <v>1.48</v>
      </c>
      <c r="M95" s="53">
        <v>1.67</v>
      </c>
      <c r="N95" s="53">
        <v>1.23</v>
      </c>
      <c r="O95" s="53">
        <v>1.23</v>
      </c>
      <c r="P95" s="53">
        <v>1.1499999999999999</v>
      </c>
      <c r="Q95" s="53">
        <v>1.41</v>
      </c>
      <c r="R95" s="53">
        <v>1.32</v>
      </c>
      <c r="S95" s="53">
        <v>1.36</v>
      </c>
      <c r="T95" s="53">
        <v>1.4</v>
      </c>
      <c r="U95" s="54">
        <v>1.32</v>
      </c>
      <c r="V95" s="54">
        <v>1.33</v>
      </c>
      <c r="W95" s="54">
        <v>1.18</v>
      </c>
      <c r="X95" s="54">
        <v>1.32</v>
      </c>
      <c r="Y95" s="54">
        <v>1.26</v>
      </c>
      <c r="Z95" s="54">
        <v>1.18</v>
      </c>
      <c r="AA95" s="54">
        <v>1.25</v>
      </c>
      <c r="AB95" s="54">
        <v>1.18</v>
      </c>
      <c r="AC95" s="54">
        <v>1.28</v>
      </c>
      <c r="AD95" s="54">
        <v>1.18</v>
      </c>
      <c r="AE95" s="54">
        <v>1.18</v>
      </c>
      <c r="AF95" s="54">
        <v>1.18</v>
      </c>
      <c r="AG95" s="54">
        <v>1.18</v>
      </c>
      <c r="AH95" s="54">
        <v>1.18</v>
      </c>
      <c r="AI95" s="54">
        <v>1.18</v>
      </c>
      <c r="AJ95" s="54">
        <v>1.18</v>
      </c>
      <c r="AK95" s="54">
        <v>1.41</v>
      </c>
      <c r="AL95" s="54">
        <v>1.2</v>
      </c>
      <c r="AM95" s="54">
        <v>1.37</v>
      </c>
      <c r="AN95" s="54">
        <v>1.33</v>
      </c>
      <c r="AO95" s="55">
        <v>1.26</v>
      </c>
    </row>
    <row r="96" spans="1:41" x14ac:dyDescent="0.25">
      <c r="A96" s="52">
        <v>92</v>
      </c>
      <c r="B96" s="53" cm="1">
        <f t="array" ref="B96:AO96">TRANSPOSE(パラメータ_オリジナル!$D$6:$D$45)</f>
        <v>1.23</v>
      </c>
      <c r="C96" s="53">
        <v>1.24</v>
      </c>
      <c r="D96" s="53">
        <v>1.24</v>
      </c>
      <c r="E96" s="53">
        <v>1.23</v>
      </c>
      <c r="F96" s="53">
        <v>1.36</v>
      </c>
      <c r="G96" s="53">
        <v>1.41</v>
      </c>
      <c r="H96" s="53">
        <v>1.1499999999999999</v>
      </c>
      <c r="I96" s="53">
        <v>1.4</v>
      </c>
      <c r="J96" s="53">
        <v>1.38</v>
      </c>
      <c r="K96" s="53">
        <v>1.4</v>
      </c>
      <c r="L96" s="53">
        <v>1.48</v>
      </c>
      <c r="M96" s="53">
        <v>1.67</v>
      </c>
      <c r="N96" s="53">
        <v>1.23</v>
      </c>
      <c r="O96" s="53">
        <v>1.23</v>
      </c>
      <c r="P96" s="53">
        <v>1.1499999999999999</v>
      </c>
      <c r="Q96" s="53">
        <v>1.41</v>
      </c>
      <c r="R96" s="53">
        <v>1.32</v>
      </c>
      <c r="S96" s="53">
        <v>1.36</v>
      </c>
      <c r="T96" s="53">
        <v>1.4</v>
      </c>
      <c r="U96" s="54">
        <v>1.32</v>
      </c>
      <c r="V96" s="54">
        <v>1.33</v>
      </c>
      <c r="W96" s="54">
        <v>1.18</v>
      </c>
      <c r="X96" s="54">
        <v>1.32</v>
      </c>
      <c r="Y96" s="54">
        <v>1.26</v>
      </c>
      <c r="Z96" s="54">
        <v>1.18</v>
      </c>
      <c r="AA96" s="54">
        <v>1.25</v>
      </c>
      <c r="AB96" s="54">
        <v>1.18</v>
      </c>
      <c r="AC96" s="54">
        <v>1.28</v>
      </c>
      <c r="AD96" s="54">
        <v>1.18</v>
      </c>
      <c r="AE96" s="54">
        <v>1.18</v>
      </c>
      <c r="AF96" s="54">
        <v>1.18</v>
      </c>
      <c r="AG96" s="54">
        <v>1.18</v>
      </c>
      <c r="AH96" s="54">
        <v>1.18</v>
      </c>
      <c r="AI96" s="54">
        <v>1.18</v>
      </c>
      <c r="AJ96" s="54">
        <v>1.18</v>
      </c>
      <c r="AK96" s="54">
        <v>1.41</v>
      </c>
      <c r="AL96" s="54">
        <v>1.2</v>
      </c>
      <c r="AM96" s="54">
        <v>1.37</v>
      </c>
      <c r="AN96" s="54">
        <v>1.33</v>
      </c>
      <c r="AO96" s="55">
        <v>1.26</v>
      </c>
    </row>
    <row r="97" spans="1:41" x14ac:dyDescent="0.25">
      <c r="A97" s="52">
        <v>93</v>
      </c>
      <c r="B97" s="53" cm="1">
        <f t="array" ref="B97:AO97">TRANSPOSE(パラメータ_オリジナル!$D$6:$D$45)</f>
        <v>1.23</v>
      </c>
      <c r="C97" s="53">
        <v>1.24</v>
      </c>
      <c r="D97" s="53">
        <v>1.24</v>
      </c>
      <c r="E97" s="53">
        <v>1.23</v>
      </c>
      <c r="F97" s="53">
        <v>1.36</v>
      </c>
      <c r="G97" s="53">
        <v>1.41</v>
      </c>
      <c r="H97" s="53">
        <v>1.1499999999999999</v>
      </c>
      <c r="I97" s="53">
        <v>1.4</v>
      </c>
      <c r="J97" s="53">
        <v>1.38</v>
      </c>
      <c r="K97" s="53">
        <v>1.4</v>
      </c>
      <c r="L97" s="53">
        <v>1.48</v>
      </c>
      <c r="M97" s="53">
        <v>1.67</v>
      </c>
      <c r="N97" s="53">
        <v>1.23</v>
      </c>
      <c r="O97" s="53">
        <v>1.23</v>
      </c>
      <c r="P97" s="53">
        <v>1.1499999999999999</v>
      </c>
      <c r="Q97" s="53">
        <v>1.41</v>
      </c>
      <c r="R97" s="53">
        <v>1.32</v>
      </c>
      <c r="S97" s="53">
        <v>1.36</v>
      </c>
      <c r="T97" s="53">
        <v>1.4</v>
      </c>
      <c r="U97" s="54">
        <v>1.32</v>
      </c>
      <c r="V97" s="54">
        <v>1.33</v>
      </c>
      <c r="W97" s="54">
        <v>1.18</v>
      </c>
      <c r="X97" s="54">
        <v>1.32</v>
      </c>
      <c r="Y97" s="54">
        <v>1.26</v>
      </c>
      <c r="Z97" s="54">
        <v>1.18</v>
      </c>
      <c r="AA97" s="54">
        <v>1.25</v>
      </c>
      <c r="AB97" s="54">
        <v>1.18</v>
      </c>
      <c r="AC97" s="54">
        <v>1.28</v>
      </c>
      <c r="AD97" s="54">
        <v>1.18</v>
      </c>
      <c r="AE97" s="54">
        <v>1.18</v>
      </c>
      <c r="AF97" s="54">
        <v>1.18</v>
      </c>
      <c r="AG97" s="54">
        <v>1.18</v>
      </c>
      <c r="AH97" s="54">
        <v>1.18</v>
      </c>
      <c r="AI97" s="54">
        <v>1.18</v>
      </c>
      <c r="AJ97" s="54">
        <v>1.18</v>
      </c>
      <c r="AK97" s="54">
        <v>1.41</v>
      </c>
      <c r="AL97" s="54">
        <v>1.2</v>
      </c>
      <c r="AM97" s="54">
        <v>1.37</v>
      </c>
      <c r="AN97" s="54">
        <v>1.33</v>
      </c>
      <c r="AO97" s="55">
        <v>1.26</v>
      </c>
    </row>
    <row r="98" spans="1:41" x14ac:dyDescent="0.25">
      <c r="A98" s="52">
        <v>94</v>
      </c>
      <c r="B98" s="53" cm="1">
        <f t="array" ref="B98:AO98">TRANSPOSE(パラメータ_オリジナル!$D$6:$D$45)</f>
        <v>1.23</v>
      </c>
      <c r="C98" s="53">
        <v>1.24</v>
      </c>
      <c r="D98" s="53">
        <v>1.24</v>
      </c>
      <c r="E98" s="53">
        <v>1.23</v>
      </c>
      <c r="F98" s="53">
        <v>1.36</v>
      </c>
      <c r="G98" s="53">
        <v>1.41</v>
      </c>
      <c r="H98" s="53">
        <v>1.1499999999999999</v>
      </c>
      <c r="I98" s="53">
        <v>1.4</v>
      </c>
      <c r="J98" s="53">
        <v>1.38</v>
      </c>
      <c r="K98" s="53">
        <v>1.4</v>
      </c>
      <c r="L98" s="53">
        <v>1.48</v>
      </c>
      <c r="M98" s="53">
        <v>1.67</v>
      </c>
      <c r="N98" s="53">
        <v>1.23</v>
      </c>
      <c r="O98" s="53">
        <v>1.23</v>
      </c>
      <c r="P98" s="53">
        <v>1.1499999999999999</v>
      </c>
      <c r="Q98" s="53">
        <v>1.41</v>
      </c>
      <c r="R98" s="53">
        <v>1.32</v>
      </c>
      <c r="S98" s="53">
        <v>1.36</v>
      </c>
      <c r="T98" s="53">
        <v>1.4</v>
      </c>
      <c r="U98" s="54">
        <v>1.32</v>
      </c>
      <c r="V98" s="54">
        <v>1.33</v>
      </c>
      <c r="W98" s="54">
        <v>1.18</v>
      </c>
      <c r="X98" s="54">
        <v>1.32</v>
      </c>
      <c r="Y98" s="54">
        <v>1.26</v>
      </c>
      <c r="Z98" s="54">
        <v>1.18</v>
      </c>
      <c r="AA98" s="54">
        <v>1.25</v>
      </c>
      <c r="AB98" s="54">
        <v>1.18</v>
      </c>
      <c r="AC98" s="54">
        <v>1.28</v>
      </c>
      <c r="AD98" s="54">
        <v>1.18</v>
      </c>
      <c r="AE98" s="54">
        <v>1.18</v>
      </c>
      <c r="AF98" s="54">
        <v>1.18</v>
      </c>
      <c r="AG98" s="54">
        <v>1.18</v>
      </c>
      <c r="AH98" s="54">
        <v>1.18</v>
      </c>
      <c r="AI98" s="54">
        <v>1.18</v>
      </c>
      <c r="AJ98" s="54">
        <v>1.18</v>
      </c>
      <c r="AK98" s="54">
        <v>1.41</v>
      </c>
      <c r="AL98" s="54">
        <v>1.2</v>
      </c>
      <c r="AM98" s="54">
        <v>1.37</v>
      </c>
      <c r="AN98" s="54">
        <v>1.33</v>
      </c>
      <c r="AO98" s="55">
        <v>1.26</v>
      </c>
    </row>
    <row r="99" spans="1:41" x14ac:dyDescent="0.25">
      <c r="A99" s="52">
        <v>95</v>
      </c>
      <c r="B99" s="53" cm="1">
        <f t="array" ref="B99:AO99">TRANSPOSE(パラメータ_オリジナル!$D$6:$D$45)</f>
        <v>1.23</v>
      </c>
      <c r="C99" s="53">
        <v>1.24</v>
      </c>
      <c r="D99" s="53">
        <v>1.24</v>
      </c>
      <c r="E99" s="53">
        <v>1.23</v>
      </c>
      <c r="F99" s="53">
        <v>1.36</v>
      </c>
      <c r="G99" s="53">
        <v>1.41</v>
      </c>
      <c r="H99" s="53">
        <v>1.1499999999999999</v>
      </c>
      <c r="I99" s="53">
        <v>1.4</v>
      </c>
      <c r="J99" s="53">
        <v>1.38</v>
      </c>
      <c r="K99" s="53">
        <v>1.4</v>
      </c>
      <c r="L99" s="53">
        <v>1.48</v>
      </c>
      <c r="M99" s="53">
        <v>1.67</v>
      </c>
      <c r="N99" s="53">
        <v>1.23</v>
      </c>
      <c r="O99" s="53">
        <v>1.23</v>
      </c>
      <c r="P99" s="53">
        <v>1.1499999999999999</v>
      </c>
      <c r="Q99" s="53">
        <v>1.41</v>
      </c>
      <c r="R99" s="53">
        <v>1.32</v>
      </c>
      <c r="S99" s="53">
        <v>1.36</v>
      </c>
      <c r="T99" s="53">
        <v>1.4</v>
      </c>
      <c r="U99" s="54">
        <v>1.32</v>
      </c>
      <c r="V99" s="54">
        <v>1.33</v>
      </c>
      <c r="W99" s="54">
        <v>1.18</v>
      </c>
      <c r="X99" s="54">
        <v>1.32</v>
      </c>
      <c r="Y99" s="54">
        <v>1.26</v>
      </c>
      <c r="Z99" s="54">
        <v>1.18</v>
      </c>
      <c r="AA99" s="54">
        <v>1.25</v>
      </c>
      <c r="AB99" s="54">
        <v>1.18</v>
      </c>
      <c r="AC99" s="54">
        <v>1.28</v>
      </c>
      <c r="AD99" s="54">
        <v>1.18</v>
      </c>
      <c r="AE99" s="54">
        <v>1.18</v>
      </c>
      <c r="AF99" s="54">
        <v>1.18</v>
      </c>
      <c r="AG99" s="54">
        <v>1.18</v>
      </c>
      <c r="AH99" s="54">
        <v>1.18</v>
      </c>
      <c r="AI99" s="54">
        <v>1.18</v>
      </c>
      <c r="AJ99" s="54">
        <v>1.18</v>
      </c>
      <c r="AK99" s="54">
        <v>1.41</v>
      </c>
      <c r="AL99" s="54">
        <v>1.2</v>
      </c>
      <c r="AM99" s="54">
        <v>1.37</v>
      </c>
      <c r="AN99" s="54">
        <v>1.33</v>
      </c>
      <c r="AO99" s="55">
        <v>1.26</v>
      </c>
    </row>
    <row r="100" spans="1:41" x14ac:dyDescent="0.25">
      <c r="A100" s="52">
        <v>96</v>
      </c>
      <c r="B100" s="53" cm="1">
        <f t="array" ref="B100:AO100">TRANSPOSE(パラメータ_オリジナル!$D$6:$D$45)</f>
        <v>1.23</v>
      </c>
      <c r="C100" s="53">
        <v>1.24</v>
      </c>
      <c r="D100" s="53">
        <v>1.24</v>
      </c>
      <c r="E100" s="53">
        <v>1.23</v>
      </c>
      <c r="F100" s="53">
        <v>1.36</v>
      </c>
      <c r="G100" s="53">
        <v>1.41</v>
      </c>
      <c r="H100" s="53">
        <v>1.1499999999999999</v>
      </c>
      <c r="I100" s="53">
        <v>1.4</v>
      </c>
      <c r="J100" s="53">
        <v>1.38</v>
      </c>
      <c r="K100" s="53">
        <v>1.4</v>
      </c>
      <c r="L100" s="53">
        <v>1.48</v>
      </c>
      <c r="M100" s="53">
        <v>1.67</v>
      </c>
      <c r="N100" s="53">
        <v>1.23</v>
      </c>
      <c r="O100" s="53">
        <v>1.23</v>
      </c>
      <c r="P100" s="53">
        <v>1.1499999999999999</v>
      </c>
      <c r="Q100" s="53">
        <v>1.41</v>
      </c>
      <c r="R100" s="53">
        <v>1.32</v>
      </c>
      <c r="S100" s="53">
        <v>1.36</v>
      </c>
      <c r="T100" s="53">
        <v>1.4</v>
      </c>
      <c r="U100" s="54">
        <v>1.32</v>
      </c>
      <c r="V100" s="54">
        <v>1.33</v>
      </c>
      <c r="W100" s="54">
        <v>1.18</v>
      </c>
      <c r="X100" s="54">
        <v>1.32</v>
      </c>
      <c r="Y100" s="54">
        <v>1.26</v>
      </c>
      <c r="Z100" s="54">
        <v>1.18</v>
      </c>
      <c r="AA100" s="54">
        <v>1.25</v>
      </c>
      <c r="AB100" s="54">
        <v>1.18</v>
      </c>
      <c r="AC100" s="54">
        <v>1.28</v>
      </c>
      <c r="AD100" s="54">
        <v>1.18</v>
      </c>
      <c r="AE100" s="54">
        <v>1.18</v>
      </c>
      <c r="AF100" s="54">
        <v>1.18</v>
      </c>
      <c r="AG100" s="54">
        <v>1.18</v>
      </c>
      <c r="AH100" s="54">
        <v>1.18</v>
      </c>
      <c r="AI100" s="54">
        <v>1.18</v>
      </c>
      <c r="AJ100" s="54">
        <v>1.18</v>
      </c>
      <c r="AK100" s="54">
        <v>1.41</v>
      </c>
      <c r="AL100" s="54">
        <v>1.2</v>
      </c>
      <c r="AM100" s="54">
        <v>1.37</v>
      </c>
      <c r="AN100" s="54">
        <v>1.33</v>
      </c>
      <c r="AO100" s="55">
        <v>1.26</v>
      </c>
    </row>
    <row r="101" spans="1:41" x14ac:dyDescent="0.25">
      <c r="A101" s="52">
        <v>97</v>
      </c>
      <c r="B101" s="53" cm="1">
        <f t="array" ref="B101:AO101">TRANSPOSE(パラメータ_オリジナル!$D$6:$D$45)</f>
        <v>1.23</v>
      </c>
      <c r="C101" s="53">
        <v>1.24</v>
      </c>
      <c r="D101" s="53">
        <v>1.24</v>
      </c>
      <c r="E101" s="53">
        <v>1.23</v>
      </c>
      <c r="F101" s="53">
        <v>1.36</v>
      </c>
      <c r="G101" s="53">
        <v>1.41</v>
      </c>
      <c r="H101" s="53">
        <v>1.1499999999999999</v>
      </c>
      <c r="I101" s="53">
        <v>1.4</v>
      </c>
      <c r="J101" s="53">
        <v>1.38</v>
      </c>
      <c r="K101" s="53">
        <v>1.4</v>
      </c>
      <c r="L101" s="53">
        <v>1.48</v>
      </c>
      <c r="M101" s="53">
        <v>1.67</v>
      </c>
      <c r="N101" s="53">
        <v>1.23</v>
      </c>
      <c r="O101" s="53">
        <v>1.23</v>
      </c>
      <c r="P101" s="53">
        <v>1.1499999999999999</v>
      </c>
      <c r="Q101" s="53">
        <v>1.41</v>
      </c>
      <c r="R101" s="53">
        <v>1.32</v>
      </c>
      <c r="S101" s="53">
        <v>1.36</v>
      </c>
      <c r="T101" s="53">
        <v>1.4</v>
      </c>
      <c r="U101" s="54">
        <v>1.32</v>
      </c>
      <c r="V101" s="54">
        <v>1.33</v>
      </c>
      <c r="W101" s="54">
        <v>1.18</v>
      </c>
      <c r="X101" s="54">
        <v>1.32</v>
      </c>
      <c r="Y101" s="54">
        <v>1.26</v>
      </c>
      <c r="Z101" s="54">
        <v>1.18</v>
      </c>
      <c r="AA101" s="54">
        <v>1.25</v>
      </c>
      <c r="AB101" s="54">
        <v>1.18</v>
      </c>
      <c r="AC101" s="54">
        <v>1.28</v>
      </c>
      <c r="AD101" s="54">
        <v>1.18</v>
      </c>
      <c r="AE101" s="54">
        <v>1.18</v>
      </c>
      <c r="AF101" s="54">
        <v>1.18</v>
      </c>
      <c r="AG101" s="54">
        <v>1.18</v>
      </c>
      <c r="AH101" s="54">
        <v>1.18</v>
      </c>
      <c r="AI101" s="54">
        <v>1.18</v>
      </c>
      <c r="AJ101" s="54">
        <v>1.18</v>
      </c>
      <c r="AK101" s="54">
        <v>1.41</v>
      </c>
      <c r="AL101" s="54">
        <v>1.2</v>
      </c>
      <c r="AM101" s="54">
        <v>1.37</v>
      </c>
      <c r="AN101" s="54">
        <v>1.33</v>
      </c>
      <c r="AO101" s="55">
        <v>1.26</v>
      </c>
    </row>
    <row r="102" spans="1:41" x14ac:dyDescent="0.25">
      <c r="A102" s="52">
        <v>98</v>
      </c>
      <c r="B102" s="53" cm="1">
        <f t="array" ref="B102:AO102">TRANSPOSE(パラメータ_オリジナル!$D$6:$D$45)</f>
        <v>1.23</v>
      </c>
      <c r="C102" s="53">
        <v>1.24</v>
      </c>
      <c r="D102" s="53">
        <v>1.24</v>
      </c>
      <c r="E102" s="53">
        <v>1.23</v>
      </c>
      <c r="F102" s="53">
        <v>1.36</v>
      </c>
      <c r="G102" s="53">
        <v>1.41</v>
      </c>
      <c r="H102" s="53">
        <v>1.1499999999999999</v>
      </c>
      <c r="I102" s="53">
        <v>1.4</v>
      </c>
      <c r="J102" s="53">
        <v>1.38</v>
      </c>
      <c r="K102" s="53">
        <v>1.4</v>
      </c>
      <c r="L102" s="53">
        <v>1.48</v>
      </c>
      <c r="M102" s="53">
        <v>1.67</v>
      </c>
      <c r="N102" s="53">
        <v>1.23</v>
      </c>
      <c r="O102" s="53">
        <v>1.23</v>
      </c>
      <c r="P102" s="53">
        <v>1.1499999999999999</v>
      </c>
      <c r="Q102" s="53">
        <v>1.41</v>
      </c>
      <c r="R102" s="53">
        <v>1.32</v>
      </c>
      <c r="S102" s="53">
        <v>1.36</v>
      </c>
      <c r="T102" s="53">
        <v>1.4</v>
      </c>
      <c r="U102" s="54">
        <v>1.32</v>
      </c>
      <c r="V102" s="54">
        <v>1.33</v>
      </c>
      <c r="W102" s="54">
        <v>1.18</v>
      </c>
      <c r="X102" s="54">
        <v>1.32</v>
      </c>
      <c r="Y102" s="54">
        <v>1.26</v>
      </c>
      <c r="Z102" s="54">
        <v>1.18</v>
      </c>
      <c r="AA102" s="54">
        <v>1.25</v>
      </c>
      <c r="AB102" s="54">
        <v>1.18</v>
      </c>
      <c r="AC102" s="54">
        <v>1.28</v>
      </c>
      <c r="AD102" s="54">
        <v>1.18</v>
      </c>
      <c r="AE102" s="54">
        <v>1.18</v>
      </c>
      <c r="AF102" s="54">
        <v>1.18</v>
      </c>
      <c r="AG102" s="54">
        <v>1.18</v>
      </c>
      <c r="AH102" s="54">
        <v>1.18</v>
      </c>
      <c r="AI102" s="54">
        <v>1.18</v>
      </c>
      <c r="AJ102" s="54">
        <v>1.18</v>
      </c>
      <c r="AK102" s="54">
        <v>1.41</v>
      </c>
      <c r="AL102" s="54">
        <v>1.2</v>
      </c>
      <c r="AM102" s="54">
        <v>1.37</v>
      </c>
      <c r="AN102" s="54">
        <v>1.33</v>
      </c>
      <c r="AO102" s="55">
        <v>1.26</v>
      </c>
    </row>
    <row r="103" spans="1:41" x14ac:dyDescent="0.25">
      <c r="A103" s="52">
        <v>99</v>
      </c>
      <c r="B103" s="53" cm="1">
        <f t="array" ref="B103:AO103">TRANSPOSE(パラメータ_オリジナル!$D$6:$D$45)</f>
        <v>1.23</v>
      </c>
      <c r="C103" s="53">
        <v>1.24</v>
      </c>
      <c r="D103" s="53">
        <v>1.24</v>
      </c>
      <c r="E103" s="53">
        <v>1.23</v>
      </c>
      <c r="F103" s="53">
        <v>1.36</v>
      </c>
      <c r="G103" s="53">
        <v>1.41</v>
      </c>
      <c r="H103" s="53">
        <v>1.1499999999999999</v>
      </c>
      <c r="I103" s="53">
        <v>1.4</v>
      </c>
      <c r="J103" s="53">
        <v>1.38</v>
      </c>
      <c r="K103" s="53">
        <v>1.4</v>
      </c>
      <c r="L103" s="53">
        <v>1.48</v>
      </c>
      <c r="M103" s="53">
        <v>1.67</v>
      </c>
      <c r="N103" s="53">
        <v>1.23</v>
      </c>
      <c r="O103" s="53">
        <v>1.23</v>
      </c>
      <c r="P103" s="53">
        <v>1.1499999999999999</v>
      </c>
      <c r="Q103" s="53">
        <v>1.41</v>
      </c>
      <c r="R103" s="53">
        <v>1.32</v>
      </c>
      <c r="S103" s="53">
        <v>1.36</v>
      </c>
      <c r="T103" s="53">
        <v>1.4</v>
      </c>
      <c r="U103" s="54">
        <v>1.32</v>
      </c>
      <c r="V103" s="54">
        <v>1.33</v>
      </c>
      <c r="W103" s="54">
        <v>1.18</v>
      </c>
      <c r="X103" s="54">
        <v>1.32</v>
      </c>
      <c r="Y103" s="54">
        <v>1.26</v>
      </c>
      <c r="Z103" s="54">
        <v>1.18</v>
      </c>
      <c r="AA103" s="54">
        <v>1.25</v>
      </c>
      <c r="AB103" s="54">
        <v>1.18</v>
      </c>
      <c r="AC103" s="54">
        <v>1.28</v>
      </c>
      <c r="AD103" s="54">
        <v>1.18</v>
      </c>
      <c r="AE103" s="54">
        <v>1.18</v>
      </c>
      <c r="AF103" s="54">
        <v>1.18</v>
      </c>
      <c r="AG103" s="54">
        <v>1.18</v>
      </c>
      <c r="AH103" s="54">
        <v>1.18</v>
      </c>
      <c r="AI103" s="54">
        <v>1.18</v>
      </c>
      <c r="AJ103" s="54">
        <v>1.18</v>
      </c>
      <c r="AK103" s="54">
        <v>1.41</v>
      </c>
      <c r="AL103" s="54">
        <v>1.2</v>
      </c>
      <c r="AM103" s="54">
        <v>1.37</v>
      </c>
      <c r="AN103" s="54">
        <v>1.33</v>
      </c>
      <c r="AO103" s="55">
        <v>1.26</v>
      </c>
    </row>
    <row r="104" spans="1:41" x14ac:dyDescent="0.25">
      <c r="A104" s="52">
        <v>100</v>
      </c>
      <c r="B104" s="53" cm="1">
        <f t="array" ref="B104:AO104">TRANSPOSE(パラメータ_オリジナル!$D$6:$D$45)</f>
        <v>1.23</v>
      </c>
      <c r="C104" s="53">
        <v>1.24</v>
      </c>
      <c r="D104" s="53">
        <v>1.24</v>
      </c>
      <c r="E104" s="53">
        <v>1.23</v>
      </c>
      <c r="F104" s="53">
        <v>1.36</v>
      </c>
      <c r="G104" s="53">
        <v>1.41</v>
      </c>
      <c r="H104" s="53">
        <v>1.1499999999999999</v>
      </c>
      <c r="I104" s="53">
        <v>1.4</v>
      </c>
      <c r="J104" s="53">
        <v>1.38</v>
      </c>
      <c r="K104" s="53">
        <v>1.4</v>
      </c>
      <c r="L104" s="53">
        <v>1.48</v>
      </c>
      <c r="M104" s="53">
        <v>1.67</v>
      </c>
      <c r="N104" s="53">
        <v>1.23</v>
      </c>
      <c r="O104" s="53">
        <v>1.23</v>
      </c>
      <c r="P104" s="53">
        <v>1.1499999999999999</v>
      </c>
      <c r="Q104" s="53">
        <v>1.41</v>
      </c>
      <c r="R104" s="53">
        <v>1.32</v>
      </c>
      <c r="S104" s="53">
        <v>1.36</v>
      </c>
      <c r="T104" s="53">
        <v>1.4</v>
      </c>
      <c r="U104" s="54">
        <v>1.32</v>
      </c>
      <c r="V104" s="54">
        <v>1.33</v>
      </c>
      <c r="W104" s="54">
        <v>1.18</v>
      </c>
      <c r="X104" s="54">
        <v>1.32</v>
      </c>
      <c r="Y104" s="54">
        <v>1.26</v>
      </c>
      <c r="Z104" s="54">
        <v>1.18</v>
      </c>
      <c r="AA104" s="54">
        <v>1.25</v>
      </c>
      <c r="AB104" s="54">
        <v>1.18</v>
      </c>
      <c r="AC104" s="54">
        <v>1.28</v>
      </c>
      <c r="AD104" s="54">
        <v>1.18</v>
      </c>
      <c r="AE104" s="54">
        <v>1.18</v>
      </c>
      <c r="AF104" s="54">
        <v>1.18</v>
      </c>
      <c r="AG104" s="54">
        <v>1.18</v>
      </c>
      <c r="AH104" s="54">
        <v>1.18</v>
      </c>
      <c r="AI104" s="54">
        <v>1.18</v>
      </c>
      <c r="AJ104" s="54">
        <v>1.18</v>
      </c>
      <c r="AK104" s="54">
        <v>1.41</v>
      </c>
      <c r="AL104" s="54">
        <v>1.2</v>
      </c>
      <c r="AM104" s="54">
        <v>1.37</v>
      </c>
      <c r="AN104" s="54">
        <v>1.33</v>
      </c>
      <c r="AO104" s="55">
        <v>1.26</v>
      </c>
    </row>
    <row r="105" spans="1:41" x14ac:dyDescent="0.25">
      <c r="A105" s="52">
        <v>101</v>
      </c>
      <c r="B105" s="53" cm="1">
        <f t="array" ref="B105:AO105">TRANSPOSE(パラメータ_オリジナル!$D$6:$D$45)</f>
        <v>1.23</v>
      </c>
      <c r="C105" s="53">
        <v>1.24</v>
      </c>
      <c r="D105" s="53">
        <v>1.24</v>
      </c>
      <c r="E105" s="53">
        <v>1.23</v>
      </c>
      <c r="F105" s="53">
        <v>1.36</v>
      </c>
      <c r="G105" s="53">
        <v>1.41</v>
      </c>
      <c r="H105" s="53">
        <v>1.1499999999999999</v>
      </c>
      <c r="I105" s="53">
        <v>1.4</v>
      </c>
      <c r="J105" s="53">
        <v>1.38</v>
      </c>
      <c r="K105" s="53">
        <v>1.4</v>
      </c>
      <c r="L105" s="53">
        <v>1.48</v>
      </c>
      <c r="M105" s="53">
        <v>1.67</v>
      </c>
      <c r="N105" s="53">
        <v>1.23</v>
      </c>
      <c r="O105" s="53">
        <v>1.23</v>
      </c>
      <c r="P105" s="53">
        <v>1.1499999999999999</v>
      </c>
      <c r="Q105" s="53">
        <v>1.41</v>
      </c>
      <c r="R105" s="53">
        <v>1.32</v>
      </c>
      <c r="S105" s="53">
        <v>1.36</v>
      </c>
      <c r="T105" s="53">
        <v>1.4</v>
      </c>
      <c r="U105" s="54">
        <v>1.32</v>
      </c>
      <c r="V105" s="54">
        <v>1.33</v>
      </c>
      <c r="W105" s="54">
        <v>1.18</v>
      </c>
      <c r="X105" s="54">
        <v>1.32</v>
      </c>
      <c r="Y105" s="54">
        <v>1.26</v>
      </c>
      <c r="Z105" s="54">
        <v>1.18</v>
      </c>
      <c r="AA105" s="54">
        <v>1.25</v>
      </c>
      <c r="AB105" s="54">
        <v>1.18</v>
      </c>
      <c r="AC105" s="54">
        <v>1.28</v>
      </c>
      <c r="AD105" s="54">
        <v>1.18</v>
      </c>
      <c r="AE105" s="54">
        <v>1.18</v>
      </c>
      <c r="AF105" s="54">
        <v>1.18</v>
      </c>
      <c r="AG105" s="54">
        <v>1.18</v>
      </c>
      <c r="AH105" s="54">
        <v>1.18</v>
      </c>
      <c r="AI105" s="54">
        <v>1.18</v>
      </c>
      <c r="AJ105" s="54">
        <v>1.18</v>
      </c>
      <c r="AK105" s="54">
        <v>1.41</v>
      </c>
      <c r="AL105" s="54">
        <v>1.2</v>
      </c>
      <c r="AM105" s="54">
        <v>1.37</v>
      </c>
      <c r="AN105" s="54">
        <v>1.33</v>
      </c>
      <c r="AO105" s="55">
        <v>1.26</v>
      </c>
    </row>
    <row r="106" spans="1:41" x14ac:dyDescent="0.25">
      <c r="A106" s="52">
        <v>102</v>
      </c>
      <c r="B106" s="53" cm="1">
        <f t="array" ref="B106:AO106">TRANSPOSE(パラメータ_オリジナル!$D$6:$D$45)</f>
        <v>1.23</v>
      </c>
      <c r="C106" s="53">
        <v>1.24</v>
      </c>
      <c r="D106" s="53">
        <v>1.24</v>
      </c>
      <c r="E106" s="53">
        <v>1.23</v>
      </c>
      <c r="F106" s="53">
        <v>1.36</v>
      </c>
      <c r="G106" s="53">
        <v>1.41</v>
      </c>
      <c r="H106" s="53">
        <v>1.1499999999999999</v>
      </c>
      <c r="I106" s="53">
        <v>1.4</v>
      </c>
      <c r="J106" s="53">
        <v>1.38</v>
      </c>
      <c r="K106" s="53">
        <v>1.4</v>
      </c>
      <c r="L106" s="53">
        <v>1.48</v>
      </c>
      <c r="M106" s="53">
        <v>1.67</v>
      </c>
      <c r="N106" s="53">
        <v>1.23</v>
      </c>
      <c r="O106" s="53">
        <v>1.23</v>
      </c>
      <c r="P106" s="53">
        <v>1.1499999999999999</v>
      </c>
      <c r="Q106" s="53">
        <v>1.41</v>
      </c>
      <c r="R106" s="53">
        <v>1.32</v>
      </c>
      <c r="S106" s="53">
        <v>1.36</v>
      </c>
      <c r="T106" s="53">
        <v>1.4</v>
      </c>
      <c r="U106" s="54">
        <v>1.32</v>
      </c>
      <c r="V106" s="54">
        <v>1.33</v>
      </c>
      <c r="W106" s="54">
        <v>1.18</v>
      </c>
      <c r="X106" s="54">
        <v>1.32</v>
      </c>
      <c r="Y106" s="54">
        <v>1.26</v>
      </c>
      <c r="Z106" s="54">
        <v>1.18</v>
      </c>
      <c r="AA106" s="54">
        <v>1.25</v>
      </c>
      <c r="AB106" s="54">
        <v>1.18</v>
      </c>
      <c r="AC106" s="54">
        <v>1.28</v>
      </c>
      <c r="AD106" s="54">
        <v>1.18</v>
      </c>
      <c r="AE106" s="54">
        <v>1.18</v>
      </c>
      <c r="AF106" s="54">
        <v>1.18</v>
      </c>
      <c r="AG106" s="54">
        <v>1.18</v>
      </c>
      <c r="AH106" s="54">
        <v>1.18</v>
      </c>
      <c r="AI106" s="54">
        <v>1.18</v>
      </c>
      <c r="AJ106" s="54">
        <v>1.18</v>
      </c>
      <c r="AK106" s="54">
        <v>1.41</v>
      </c>
      <c r="AL106" s="54">
        <v>1.2</v>
      </c>
      <c r="AM106" s="54">
        <v>1.37</v>
      </c>
      <c r="AN106" s="54">
        <v>1.33</v>
      </c>
      <c r="AO106" s="55">
        <v>1.26</v>
      </c>
    </row>
    <row r="107" spans="1:41" x14ac:dyDescent="0.25">
      <c r="A107" s="52">
        <v>103</v>
      </c>
      <c r="B107" s="53" cm="1">
        <f t="array" ref="B107:AO107">TRANSPOSE(パラメータ_オリジナル!$D$6:$D$45)</f>
        <v>1.23</v>
      </c>
      <c r="C107" s="53">
        <v>1.24</v>
      </c>
      <c r="D107" s="53">
        <v>1.24</v>
      </c>
      <c r="E107" s="53">
        <v>1.23</v>
      </c>
      <c r="F107" s="53">
        <v>1.36</v>
      </c>
      <c r="G107" s="53">
        <v>1.41</v>
      </c>
      <c r="H107" s="53">
        <v>1.1499999999999999</v>
      </c>
      <c r="I107" s="53">
        <v>1.4</v>
      </c>
      <c r="J107" s="53">
        <v>1.38</v>
      </c>
      <c r="K107" s="53">
        <v>1.4</v>
      </c>
      <c r="L107" s="53">
        <v>1.48</v>
      </c>
      <c r="M107" s="53">
        <v>1.67</v>
      </c>
      <c r="N107" s="53">
        <v>1.23</v>
      </c>
      <c r="O107" s="53">
        <v>1.23</v>
      </c>
      <c r="P107" s="53">
        <v>1.1499999999999999</v>
      </c>
      <c r="Q107" s="53">
        <v>1.41</v>
      </c>
      <c r="R107" s="53">
        <v>1.32</v>
      </c>
      <c r="S107" s="53">
        <v>1.36</v>
      </c>
      <c r="T107" s="53">
        <v>1.4</v>
      </c>
      <c r="U107" s="54">
        <v>1.32</v>
      </c>
      <c r="V107" s="54">
        <v>1.33</v>
      </c>
      <c r="W107" s="54">
        <v>1.18</v>
      </c>
      <c r="X107" s="54">
        <v>1.32</v>
      </c>
      <c r="Y107" s="54">
        <v>1.26</v>
      </c>
      <c r="Z107" s="54">
        <v>1.18</v>
      </c>
      <c r="AA107" s="54">
        <v>1.25</v>
      </c>
      <c r="AB107" s="54">
        <v>1.18</v>
      </c>
      <c r="AC107" s="54">
        <v>1.28</v>
      </c>
      <c r="AD107" s="54">
        <v>1.18</v>
      </c>
      <c r="AE107" s="54">
        <v>1.18</v>
      </c>
      <c r="AF107" s="54">
        <v>1.18</v>
      </c>
      <c r="AG107" s="54">
        <v>1.18</v>
      </c>
      <c r="AH107" s="54">
        <v>1.18</v>
      </c>
      <c r="AI107" s="54">
        <v>1.18</v>
      </c>
      <c r="AJ107" s="54">
        <v>1.18</v>
      </c>
      <c r="AK107" s="54">
        <v>1.41</v>
      </c>
      <c r="AL107" s="54">
        <v>1.2</v>
      </c>
      <c r="AM107" s="54">
        <v>1.37</v>
      </c>
      <c r="AN107" s="54">
        <v>1.33</v>
      </c>
      <c r="AO107" s="55">
        <v>1.26</v>
      </c>
    </row>
    <row r="108" spans="1:41" x14ac:dyDescent="0.25">
      <c r="A108" s="52">
        <v>104</v>
      </c>
      <c r="B108" s="53" cm="1">
        <f t="array" ref="B108:AO108">TRANSPOSE(パラメータ_オリジナル!$D$6:$D$45)</f>
        <v>1.23</v>
      </c>
      <c r="C108" s="53">
        <v>1.24</v>
      </c>
      <c r="D108" s="53">
        <v>1.24</v>
      </c>
      <c r="E108" s="53">
        <v>1.23</v>
      </c>
      <c r="F108" s="53">
        <v>1.36</v>
      </c>
      <c r="G108" s="53">
        <v>1.41</v>
      </c>
      <c r="H108" s="53">
        <v>1.1499999999999999</v>
      </c>
      <c r="I108" s="53">
        <v>1.4</v>
      </c>
      <c r="J108" s="53">
        <v>1.38</v>
      </c>
      <c r="K108" s="53">
        <v>1.4</v>
      </c>
      <c r="L108" s="53">
        <v>1.48</v>
      </c>
      <c r="M108" s="53">
        <v>1.67</v>
      </c>
      <c r="N108" s="53">
        <v>1.23</v>
      </c>
      <c r="O108" s="53">
        <v>1.23</v>
      </c>
      <c r="P108" s="53">
        <v>1.1499999999999999</v>
      </c>
      <c r="Q108" s="53">
        <v>1.41</v>
      </c>
      <c r="R108" s="53">
        <v>1.32</v>
      </c>
      <c r="S108" s="53">
        <v>1.36</v>
      </c>
      <c r="T108" s="53">
        <v>1.4</v>
      </c>
      <c r="U108" s="54">
        <v>1.32</v>
      </c>
      <c r="V108" s="54">
        <v>1.33</v>
      </c>
      <c r="W108" s="54">
        <v>1.18</v>
      </c>
      <c r="X108" s="54">
        <v>1.32</v>
      </c>
      <c r="Y108" s="54">
        <v>1.26</v>
      </c>
      <c r="Z108" s="54">
        <v>1.18</v>
      </c>
      <c r="AA108" s="54">
        <v>1.25</v>
      </c>
      <c r="AB108" s="54">
        <v>1.18</v>
      </c>
      <c r="AC108" s="54">
        <v>1.28</v>
      </c>
      <c r="AD108" s="54">
        <v>1.18</v>
      </c>
      <c r="AE108" s="54">
        <v>1.18</v>
      </c>
      <c r="AF108" s="54">
        <v>1.18</v>
      </c>
      <c r="AG108" s="54">
        <v>1.18</v>
      </c>
      <c r="AH108" s="54">
        <v>1.18</v>
      </c>
      <c r="AI108" s="54">
        <v>1.18</v>
      </c>
      <c r="AJ108" s="54">
        <v>1.18</v>
      </c>
      <c r="AK108" s="54">
        <v>1.41</v>
      </c>
      <c r="AL108" s="54">
        <v>1.2</v>
      </c>
      <c r="AM108" s="54">
        <v>1.37</v>
      </c>
      <c r="AN108" s="54">
        <v>1.33</v>
      </c>
      <c r="AO108" s="55">
        <v>1.26</v>
      </c>
    </row>
    <row r="109" spans="1:41" x14ac:dyDescent="0.25">
      <c r="A109" s="52">
        <v>105</v>
      </c>
      <c r="B109" s="53" cm="1">
        <f t="array" ref="B109:AO109">TRANSPOSE(パラメータ_オリジナル!$D$6:$D$45)</f>
        <v>1.23</v>
      </c>
      <c r="C109" s="53">
        <v>1.24</v>
      </c>
      <c r="D109" s="53">
        <v>1.24</v>
      </c>
      <c r="E109" s="53">
        <v>1.23</v>
      </c>
      <c r="F109" s="53">
        <v>1.36</v>
      </c>
      <c r="G109" s="53">
        <v>1.41</v>
      </c>
      <c r="H109" s="53">
        <v>1.1499999999999999</v>
      </c>
      <c r="I109" s="53">
        <v>1.4</v>
      </c>
      <c r="J109" s="53">
        <v>1.38</v>
      </c>
      <c r="K109" s="53">
        <v>1.4</v>
      </c>
      <c r="L109" s="53">
        <v>1.48</v>
      </c>
      <c r="M109" s="53">
        <v>1.67</v>
      </c>
      <c r="N109" s="53">
        <v>1.23</v>
      </c>
      <c r="O109" s="53">
        <v>1.23</v>
      </c>
      <c r="P109" s="53">
        <v>1.1499999999999999</v>
      </c>
      <c r="Q109" s="53">
        <v>1.41</v>
      </c>
      <c r="R109" s="53">
        <v>1.32</v>
      </c>
      <c r="S109" s="53">
        <v>1.36</v>
      </c>
      <c r="T109" s="53">
        <v>1.4</v>
      </c>
      <c r="U109" s="54">
        <v>1.32</v>
      </c>
      <c r="V109" s="54">
        <v>1.33</v>
      </c>
      <c r="W109" s="54">
        <v>1.18</v>
      </c>
      <c r="X109" s="54">
        <v>1.32</v>
      </c>
      <c r="Y109" s="54">
        <v>1.26</v>
      </c>
      <c r="Z109" s="54">
        <v>1.18</v>
      </c>
      <c r="AA109" s="54">
        <v>1.25</v>
      </c>
      <c r="AB109" s="54">
        <v>1.18</v>
      </c>
      <c r="AC109" s="54">
        <v>1.28</v>
      </c>
      <c r="AD109" s="54">
        <v>1.18</v>
      </c>
      <c r="AE109" s="54">
        <v>1.18</v>
      </c>
      <c r="AF109" s="54">
        <v>1.18</v>
      </c>
      <c r="AG109" s="54">
        <v>1.18</v>
      </c>
      <c r="AH109" s="54">
        <v>1.18</v>
      </c>
      <c r="AI109" s="54">
        <v>1.18</v>
      </c>
      <c r="AJ109" s="54">
        <v>1.18</v>
      </c>
      <c r="AK109" s="54">
        <v>1.41</v>
      </c>
      <c r="AL109" s="54">
        <v>1.2</v>
      </c>
      <c r="AM109" s="54">
        <v>1.37</v>
      </c>
      <c r="AN109" s="54">
        <v>1.33</v>
      </c>
      <c r="AO109" s="55">
        <v>1.26</v>
      </c>
    </row>
    <row r="110" spans="1:41" x14ac:dyDescent="0.25">
      <c r="A110" s="52">
        <v>106</v>
      </c>
      <c r="B110" s="53" cm="1">
        <f t="array" ref="B110:AO110">TRANSPOSE(パラメータ_オリジナル!$D$6:$D$45)</f>
        <v>1.23</v>
      </c>
      <c r="C110" s="53">
        <v>1.24</v>
      </c>
      <c r="D110" s="53">
        <v>1.24</v>
      </c>
      <c r="E110" s="53">
        <v>1.23</v>
      </c>
      <c r="F110" s="53">
        <v>1.36</v>
      </c>
      <c r="G110" s="53">
        <v>1.41</v>
      </c>
      <c r="H110" s="53">
        <v>1.1499999999999999</v>
      </c>
      <c r="I110" s="53">
        <v>1.4</v>
      </c>
      <c r="J110" s="53">
        <v>1.38</v>
      </c>
      <c r="K110" s="53">
        <v>1.4</v>
      </c>
      <c r="L110" s="53">
        <v>1.48</v>
      </c>
      <c r="M110" s="53">
        <v>1.67</v>
      </c>
      <c r="N110" s="53">
        <v>1.23</v>
      </c>
      <c r="O110" s="53">
        <v>1.23</v>
      </c>
      <c r="P110" s="53">
        <v>1.1499999999999999</v>
      </c>
      <c r="Q110" s="53">
        <v>1.41</v>
      </c>
      <c r="R110" s="53">
        <v>1.32</v>
      </c>
      <c r="S110" s="53">
        <v>1.36</v>
      </c>
      <c r="T110" s="53">
        <v>1.4</v>
      </c>
      <c r="U110" s="54">
        <v>1.32</v>
      </c>
      <c r="V110" s="54">
        <v>1.33</v>
      </c>
      <c r="W110" s="54">
        <v>1.18</v>
      </c>
      <c r="X110" s="54">
        <v>1.32</v>
      </c>
      <c r="Y110" s="54">
        <v>1.26</v>
      </c>
      <c r="Z110" s="54">
        <v>1.18</v>
      </c>
      <c r="AA110" s="54">
        <v>1.25</v>
      </c>
      <c r="AB110" s="54">
        <v>1.18</v>
      </c>
      <c r="AC110" s="54">
        <v>1.28</v>
      </c>
      <c r="AD110" s="54">
        <v>1.18</v>
      </c>
      <c r="AE110" s="54">
        <v>1.18</v>
      </c>
      <c r="AF110" s="54">
        <v>1.18</v>
      </c>
      <c r="AG110" s="54">
        <v>1.18</v>
      </c>
      <c r="AH110" s="54">
        <v>1.18</v>
      </c>
      <c r="AI110" s="54">
        <v>1.18</v>
      </c>
      <c r="AJ110" s="54">
        <v>1.18</v>
      </c>
      <c r="AK110" s="54">
        <v>1.41</v>
      </c>
      <c r="AL110" s="54">
        <v>1.2</v>
      </c>
      <c r="AM110" s="54">
        <v>1.37</v>
      </c>
      <c r="AN110" s="54">
        <v>1.33</v>
      </c>
      <c r="AO110" s="55">
        <v>1.26</v>
      </c>
    </row>
    <row r="111" spans="1:41" x14ac:dyDescent="0.25">
      <c r="A111" s="52">
        <v>107</v>
      </c>
      <c r="B111" s="53" cm="1">
        <f t="array" ref="B111:AO111">TRANSPOSE(パラメータ_オリジナル!$D$6:$D$45)</f>
        <v>1.23</v>
      </c>
      <c r="C111" s="53">
        <v>1.24</v>
      </c>
      <c r="D111" s="53">
        <v>1.24</v>
      </c>
      <c r="E111" s="53">
        <v>1.23</v>
      </c>
      <c r="F111" s="53">
        <v>1.36</v>
      </c>
      <c r="G111" s="53">
        <v>1.41</v>
      </c>
      <c r="H111" s="53">
        <v>1.1499999999999999</v>
      </c>
      <c r="I111" s="53">
        <v>1.4</v>
      </c>
      <c r="J111" s="53">
        <v>1.38</v>
      </c>
      <c r="K111" s="53">
        <v>1.4</v>
      </c>
      <c r="L111" s="53">
        <v>1.48</v>
      </c>
      <c r="M111" s="53">
        <v>1.67</v>
      </c>
      <c r="N111" s="53">
        <v>1.23</v>
      </c>
      <c r="O111" s="53">
        <v>1.23</v>
      </c>
      <c r="P111" s="53">
        <v>1.1499999999999999</v>
      </c>
      <c r="Q111" s="53">
        <v>1.41</v>
      </c>
      <c r="R111" s="53">
        <v>1.32</v>
      </c>
      <c r="S111" s="53">
        <v>1.36</v>
      </c>
      <c r="T111" s="53">
        <v>1.4</v>
      </c>
      <c r="U111" s="54">
        <v>1.32</v>
      </c>
      <c r="V111" s="54">
        <v>1.33</v>
      </c>
      <c r="W111" s="54">
        <v>1.18</v>
      </c>
      <c r="X111" s="54">
        <v>1.32</v>
      </c>
      <c r="Y111" s="54">
        <v>1.26</v>
      </c>
      <c r="Z111" s="54">
        <v>1.18</v>
      </c>
      <c r="AA111" s="54">
        <v>1.25</v>
      </c>
      <c r="AB111" s="54">
        <v>1.18</v>
      </c>
      <c r="AC111" s="54">
        <v>1.28</v>
      </c>
      <c r="AD111" s="54">
        <v>1.18</v>
      </c>
      <c r="AE111" s="54">
        <v>1.18</v>
      </c>
      <c r="AF111" s="54">
        <v>1.18</v>
      </c>
      <c r="AG111" s="54">
        <v>1.18</v>
      </c>
      <c r="AH111" s="54">
        <v>1.18</v>
      </c>
      <c r="AI111" s="54">
        <v>1.18</v>
      </c>
      <c r="AJ111" s="54">
        <v>1.18</v>
      </c>
      <c r="AK111" s="54">
        <v>1.41</v>
      </c>
      <c r="AL111" s="54">
        <v>1.2</v>
      </c>
      <c r="AM111" s="54">
        <v>1.37</v>
      </c>
      <c r="AN111" s="54">
        <v>1.33</v>
      </c>
      <c r="AO111" s="55">
        <v>1.26</v>
      </c>
    </row>
    <row r="112" spans="1:41" x14ac:dyDescent="0.25">
      <c r="A112" s="52">
        <v>108</v>
      </c>
      <c r="B112" s="53" cm="1">
        <f t="array" ref="B112:AO112">TRANSPOSE(パラメータ_オリジナル!$D$6:$D$45)</f>
        <v>1.23</v>
      </c>
      <c r="C112" s="53">
        <v>1.24</v>
      </c>
      <c r="D112" s="53">
        <v>1.24</v>
      </c>
      <c r="E112" s="53">
        <v>1.23</v>
      </c>
      <c r="F112" s="53">
        <v>1.36</v>
      </c>
      <c r="G112" s="53">
        <v>1.41</v>
      </c>
      <c r="H112" s="53">
        <v>1.1499999999999999</v>
      </c>
      <c r="I112" s="53">
        <v>1.4</v>
      </c>
      <c r="J112" s="53">
        <v>1.38</v>
      </c>
      <c r="K112" s="53">
        <v>1.4</v>
      </c>
      <c r="L112" s="53">
        <v>1.48</v>
      </c>
      <c r="M112" s="53">
        <v>1.67</v>
      </c>
      <c r="N112" s="53">
        <v>1.23</v>
      </c>
      <c r="O112" s="53">
        <v>1.23</v>
      </c>
      <c r="P112" s="53">
        <v>1.1499999999999999</v>
      </c>
      <c r="Q112" s="53">
        <v>1.41</v>
      </c>
      <c r="R112" s="53">
        <v>1.32</v>
      </c>
      <c r="S112" s="53">
        <v>1.36</v>
      </c>
      <c r="T112" s="53">
        <v>1.4</v>
      </c>
      <c r="U112" s="54">
        <v>1.32</v>
      </c>
      <c r="V112" s="54">
        <v>1.33</v>
      </c>
      <c r="W112" s="54">
        <v>1.18</v>
      </c>
      <c r="X112" s="54">
        <v>1.32</v>
      </c>
      <c r="Y112" s="54">
        <v>1.26</v>
      </c>
      <c r="Z112" s="54">
        <v>1.18</v>
      </c>
      <c r="AA112" s="54">
        <v>1.25</v>
      </c>
      <c r="AB112" s="54">
        <v>1.18</v>
      </c>
      <c r="AC112" s="54">
        <v>1.28</v>
      </c>
      <c r="AD112" s="54">
        <v>1.18</v>
      </c>
      <c r="AE112" s="54">
        <v>1.18</v>
      </c>
      <c r="AF112" s="54">
        <v>1.18</v>
      </c>
      <c r="AG112" s="54">
        <v>1.18</v>
      </c>
      <c r="AH112" s="54">
        <v>1.18</v>
      </c>
      <c r="AI112" s="54">
        <v>1.18</v>
      </c>
      <c r="AJ112" s="54">
        <v>1.18</v>
      </c>
      <c r="AK112" s="54">
        <v>1.41</v>
      </c>
      <c r="AL112" s="54">
        <v>1.2</v>
      </c>
      <c r="AM112" s="54">
        <v>1.37</v>
      </c>
      <c r="AN112" s="54">
        <v>1.33</v>
      </c>
      <c r="AO112" s="55">
        <v>1.26</v>
      </c>
    </row>
    <row r="113" spans="1:41" x14ac:dyDescent="0.25">
      <c r="A113" s="52">
        <v>109</v>
      </c>
      <c r="B113" s="53" cm="1">
        <f t="array" ref="B113:AO113">TRANSPOSE(パラメータ_オリジナル!$D$6:$D$45)</f>
        <v>1.23</v>
      </c>
      <c r="C113" s="53">
        <v>1.24</v>
      </c>
      <c r="D113" s="53">
        <v>1.24</v>
      </c>
      <c r="E113" s="53">
        <v>1.23</v>
      </c>
      <c r="F113" s="53">
        <v>1.36</v>
      </c>
      <c r="G113" s="53">
        <v>1.41</v>
      </c>
      <c r="H113" s="53">
        <v>1.1499999999999999</v>
      </c>
      <c r="I113" s="53">
        <v>1.4</v>
      </c>
      <c r="J113" s="53">
        <v>1.38</v>
      </c>
      <c r="K113" s="53">
        <v>1.4</v>
      </c>
      <c r="L113" s="53">
        <v>1.48</v>
      </c>
      <c r="M113" s="53">
        <v>1.67</v>
      </c>
      <c r="N113" s="53">
        <v>1.23</v>
      </c>
      <c r="O113" s="53">
        <v>1.23</v>
      </c>
      <c r="P113" s="53">
        <v>1.1499999999999999</v>
      </c>
      <c r="Q113" s="53">
        <v>1.41</v>
      </c>
      <c r="R113" s="53">
        <v>1.32</v>
      </c>
      <c r="S113" s="53">
        <v>1.36</v>
      </c>
      <c r="T113" s="53">
        <v>1.4</v>
      </c>
      <c r="U113" s="54">
        <v>1.32</v>
      </c>
      <c r="V113" s="54">
        <v>1.33</v>
      </c>
      <c r="W113" s="54">
        <v>1.18</v>
      </c>
      <c r="X113" s="54">
        <v>1.32</v>
      </c>
      <c r="Y113" s="54">
        <v>1.26</v>
      </c>
      <c r="Z113" s="54">
        <v>1.18</v>
      </c>
      <c r="AA113" s="54">
        <v>1.25</v>
      </c>
      <c r="AB113" s="54">
        <v>1.18</v>
      </c>
      <c r="AC113" s="54">
        <v>1.28</v>
      </c>
      <c r="AD113" s="54">
        <v>1.18</v>
      </c>
      <c r="AE113" s="54">
        <v>1.18</v>
      </c>
      <c r="AF113" s="54">
        <v>1.18</v>
      </c>
      <c r="AG113" s="54">
        <v>1.18</v>
      </c>
      <c r="AH113" s="54">
        <v>1.18</v>
      </c>
      <c r="AI113" s="54">
        <v>1.18</v>
      </c>
      <c r="AJ113" s="54">
        <v>1.18</v>
      </c>
      <c r="AK113" s="54">
        <v>1.41</v>
      </c>
      <c r="AL113" s="54">
        <v>1.2</v>
      </c>
      <c r="AM113" s="54">
        <v>1.37</v>
      </c>
      <c r="AN113" s="54">
        <v>1.33</v>
      </c>
      <c r="AO113" s="55">
        <v>1.26</v>
      </c>
    </row>
    <row r="114" spans="1:41" x14ac:dyDescent="0.25">
      <c r="A114" s="52">
        <v>110</v>
      </c>
      <c r="B114" s="53" cm="1">
        <f t="array" ref="B114:AO114">TRANSPOSE(パラメータ_オリジナル!$D$6:$D$45)</f>
        <v>1.23</v>
      </c>
      <c r="C114" s="53">
        <v>1.24</v>
      </c>
      <c r="D114" s="53">
        <v>1.24</v>
      </c>
      <c r="E114" s="53">
        <v>1.23</v>
      </c>
      <c r="F114" s="53">
        <v>1.36</v>
      </c>
      <c r="G114" s="53">
        <v>1.41</v>
      </c>
      <c r="H114" s="53">
        <v>1.1499999999999999</v>
      </c>
      <c r="I114" s="53">
        <v>1.4</v>
      </c>
      <c r="J114" s="53">
        <v>1.38</v>
      </c>
      <c r="K114" s="53">
        <v>1.4</v>
      </c>
      <c r="L114" s="53">
        <v>1.48</v>
      </c>
      <c r="M114" s="53">
        <v>1.67</v>
      </c>
      <c r="N114" s="53">
        <v>1.23</v>
      </c>
      <c r="O114" s="53">
        <v>1.23</v>
      </c>
      <c r="P114" s="53">
        <v>1.1499999999999999</v>
      </c>
      <c r="Q114" s="53">
        <v>1.41</v>
      </c>
      <c r="R114" s="53">
        <v>1.32</v>
      </c>
      <c r="S114" s="53">
        <v>1.36</v>
      </c>
      <c r="T114" s="53">
        <v>1.4</v>
      </c>
      <c r="U114" s="54">
        <v>1.32</v>
      </c>
      <c r="V114" s="54">
        <v>1.33</v>
      </c>
      <c r="W114" s="54">
        <v>1.18</v>
      </c>
      <c r="X114" s="54">
        <v>1.32</v>
      </c>
      <c r="Y114" s="54">
        <v>1.26</v>
      </c>
      <c r="Z114" s="54">
        <v>1.18</v>
      </c>
      <c r="AA114" s="54">
        <v>1.25</v>
      </c>
      <c r="AB114" s="54">
        <v>1.18</v>
      </c>
      <c r="AC114" s="54">
        <v>1.28</v>
      </c>
      <c r="AD114" s="54">
        <v>1.18</v>
      </c>
      <c r="AE114" s="54">
        <v>1.18</v>
      </c>
      <c r="AF114" s="54">
        <v>1.18</v>
      </c>
      <c r="AG114" s="54">
        <v>1.18</v>
      </c>
      <c r="AH114" s="54">
        <v>1.18</v>
      </c>
      <c r="AI114" s="54">
        <v>1.18</v>
      </c>
      <c r="AJ114" s="54">
        <v>1.18</v>
      </c>
      <c r="AK114" s="54">
        <v>1.41</v>
      </c>
      <c r="AL114" s="54">
        <v>1.2</v>
      </c>
      <c r="AM114" s="54">
        <v>1.37</v>
      </c>
      <c r="AN114" s="54">
        <v>1.33</v>
      </c>
      <c r="AO114" s="55">
        <v>1.26</v>
      </c>
    </row>
    <row r="115" spans="1:41" x14ac:dyDescent="0.25">
      <c r="A115" s="52">
        <v>111</v>
      </c>
      <c r="B115" s="53" cm="1">
        <f t="array" ref="B115:AO115">TRANSPOSE(パラメータ_オリジナル!$D$6:$D$45)</f>
        <v>1.23</v>
      </c>
      <c r="C115" s="53">
        <v>1.24</v>
      </c>
      <c r="D115" s="53">
        <v>1.24</v>
      </c>
      <c r="E115" s="53">
        <v>1.23</v>
      </c>
      <c r="F115" s="53">
        <v>1.36</v>
      </c>
      <c r="G115" s="53">
        <v>1.41</v>
      </c>
      <c r="H115" s="53">
        <v>1.1499999999999999</v>
      </c>
      <c r="I115" s="53">
        <v>1.4</v>
      </c>
      <c r="J115" s="53">
        <v>1.38</v>
      </c>
      <c r="K115" s="53">
        <v>1.4</v>
      </c>
      <c r="L115" s="53">
        <v>1.48</v>
      </c>
      <c r="M115" s="53">
        <v>1.67</v>
      </c>
      <c r="N115" s="53">
        <v>1.23</v>
      </c>
      <c r="O115" s="53">
        <v>1.23</v>
      </c>
      <c r="P115" s="53">
        <v>1.1499999999999999</v>
      </c>
      <c r="Q115" s="53">
        <v>1.41</v>
      </c>
      <c r="R115" s="53">
        <v>1.32</v>
      </c>
      <c r="S115" s="53">
        <v>1.36</v>
      </c>
      <c r="T115" s="53">
        <v>1.4</v>
      </c>
      <c r="U115" s="54">
        <v>1.32</v>
      </c>
      <c r="V115" s="54">
        <v>1.33</v>
      </c>
      <c r="W115" s="54">
        <v>1.18</v>
      </c>
      <c r="X115" s="54">
        <v>1.32</v>
      </c>
      <c r="Y115" s="54">
        <v>1.26</v>
      </c>
      <c r="Z115" s="54">
        <v>1.18</v>
      </c>
      <c r="AA115" s="54">
        <v>1.25</v>
      </c>
      <c r="AB115" s="54">
        <v>1.18</v>
      </c>
      <c r="AC115" s="54">
        <v>1.28</v>
      </c>
      <c r="AD115" s="54">
        <v>1.18</v>
      </c>
      <c r="AE115" s="54">
        <v>1.18</v>
      </c>
      <c r="AF115" s="54">
        <v>1.18</v>
      </c>
      <c r="AG115" s="54">
        <v>1.18</v>
      </c>
      <c r="AH115" s="54">
        <v>1.18</v>
      </c>
      <c r="AI115" s="54">
        <v>1.18</v>
      </c>
      <c r="AJ115" s="54">
        <v>1.18</v>
      </c>
      <c r="AK115" s="54">
        <v>1.41</v>
      </c>
      <c r="AL115" s="54">
        <v>1.2</v>
      </c>
      <c r="AM115" s="54">
        <v>1.37</v>
      </c>
      <c r="AN115" s="54">
        <v>1.33</v>
      </c>
      <c r="AO115" s="55">
        <v>1.26</v>
      </c>
    </row>
    <row r="116" spans="1:41" x14ac:dyDescent="0.25">
      <c r="A116" s="52">
        <v>112</v>
      </c>
      <c r="B116" s="53" cm="1">
        <f t="array" ref="B116:AO116">TRANSPOSE(パラメータ_オリジナル!$D$6:$D$45)</f>
        <v>1.23</v>
      </c>
      <c r="C116" s="53">
        <v>1.24</v>
      </c>
      <c r="D116" s="53">
        <v>1.24</v>
      </c>
      <c r="E116" s="53">
        <v>1.23</v>
      </c>
      <c r="F116" s="53">
        <v>1.36</v>
      </c>
      <c r="G116" s="53">
        <v>1.41</v>
      </c>
      <c r="H116" s="53">
        <v>1.1499999999999999</v>
      </c>
      <c r="I116" s="53">
        <v>1.4</v>
      </c>
      <c r="J116" s="53">
        <v>1.38</v>
      </c>
      <c r="K116" s="53">
        <v>1.4</v>
      </c>
      <c r="L116" s="53">
        <v>1.48</v>
      </c>
      <c r="M116" s="53">
        <v>1.67</v>
      </c>
      <c r="N116" s="53">
        <v>1.23</v>
      </c>
      <c r="O116" s="53">
        <v>1.23</v>
      </c>
      <c r="P116" s="53">
        <v>1.1499999999999999</v>
      </c>
      <c r="Q116" s="53">
        <v>1.41</v>
      </c>
      <c r="R116" s="53">
        <v>1.32</v>
      </c>
      <c r="S116" s="53">
        <v>1.36</v>
      </c>
      <c r="T116" s="53">
        <v>1.4</v>
      </c>
      <c r="U116" s="54">
        <v>1.32</v>
      </c>
      <c r="V116" s="54">
        <v>1.33</v>
      </c>
      <c r="W116" s="54">
        <v>1.18</v>
      </c>
      <c r="X116" s="54">
        <v>1.32</v>
      </c>
      <c r="Y116" s="54">
        <v>1.26</v>
      </c>
      <c r="Z116" s="54">
        <v>1.18</v>
      </c>
      <c r="AA116" s="54">
        <v>1.25</v>
      </c>
      <c r="AB116" s="54">
        <v>1.18</v>
      </c>
      <c r="AC116" s="54">
        <v>1.28</v>
      </c>
      <c r="AD116" s="54">
        <v>1.18</v>
      </c>
      <c r="AE116" s="54">
        <v>1.18</v>
      </c>
      <c r="AF116" s="54">
        <v>1.18</v>
      </c>
      <c r="AG116" s="54">
        <v>1.18</v>
      </c>
      <c r="AH116" s="54">
        <v>1.18</v>
      </c>
      <c r="AI116" s="54">
        <v>1.18</v>
      </c>
      <c r="AJ116" s="54">
        <v>1.18</v>
      </c>
      <c r="AK116" s="54">
        <v>1.41</v>
      </c>
      <c r="AL116" s="54">
        <v>1.2</v>
      </c>
      <c r="AM116" s="54">
        <v>1.37</v>
      </c>
      <c r="AN116" s="54">
        <v>1.33</v>
      </c>
      <c r="AO116" s="55">
        <v>1.26</v>
      </c>
    </row>
    <row r="117" spans="1:41" x14ac:dyDescent="0.25">
      <c r="A117" s="52">
        <v>113</v>
      </c>
      <c r="B117" s="53" cm="1">
        <f t="array" ref="B117:AO117">TRANSPOSE(パラメータ_オリジナル!$D$6:$D$45)</f>
        <v>1.23</v>
      </c>
      <c r="C117" s="53">
        <v>1.24</v>
      </c>
      <c r="D117" s="53">
        <v>1.24</v>
      </c>
      <c r="E117" s="53">
        <v>1.23</v>
      </c>
      <c r="F117" s="53">
        <v>1.36</v>
      </c>
      <c r="G117" s="53">
        <v>1.41</v>
      </c>
      <c r="H117" s="53">
        <v>1.1499999999999999</v>
      </c>
      <c r="I117" s="53">
        <v>1.4</v>
      </c>
      <c r="J117" s="53">
        <v>1.38</v>
      </c>
      <c r="K117" s="53">
        <v>1.4</v>
      </c>
      <c r="L117" s="53">
        <v>1.48</v>
      </c>
      <c r="M117" s="53">
        <v>1.67</v>
      </c>
      <c r="N117" s="53">
        <v>1.23</v>
      </c>
      <c r="O117" s="53">
        <v>1.23</v>
      </c>
      <c r="P117" s="53">
        <v>1.1499999999999999</v>
      </c>
      <c r="Q117" s="53">
        <v>1.41</v>
      </c>
      <c r="R117" s="53">
        <v>1.32</v>
      </c>
      <c r="S117" s="53">
        <v>1.36</v>
      </c>
      <c r="T117" s="53">
        <v>1.4</v>
      </c>
      <c r="U117" s="54">
        <v>1.32</v>
      </c>
      <c r="V117" s="54">
        <v>1.33</v>
      </c>
      <c r="W117" s="54">
        <v>1.18</v>
      </c>
      <c r="X117" s="54">
        <v>1.32</v>
      </c>
      <c r="Y117" s="54">
        <v>1.26</v>
      </c>
      <c r="Z117" s="54">
        <v>1.18</v>
      </c>
      <c r="AA117" s="54">
        <v>1.25</v>
      </c>
      <c r="AB117" s="54">
        <v>1.18</v>
      </c>
      <c r="AC117" s="54">
        <v>1.28</v>
      </c>
      <c r="AD117" s="54">
        <v>1.18</v>
      </c>
      <c r="AE117" s="54">
        <v>1.18</v>
      </c>
      <c r="AF117" s="54">
        <v>1.18</v>
      </c>
      <c r="AG117" s="54">
        <v>1.18</v>
      </c>
      <c r="AH117" s="54">
        <v>1.18</v>
      </c>
      <c r="AI117" s="54">
        <v>1.18</v>
      </c>
      <c r="AJ117" s="54">
        <v>1.18</v>
      </c>
      <c r="AK117" s="54">
        <v>1.41</v>
      </c>
      <c r="AL117" s="54">
        <v>1.2</v>
      </c>
      <c r="AM117" s="54">
        <v>1.37</v>
      </c>
      <c r="AN117" s="54">
        <v>1.33</v>
      </c>
      <c r="AO117" s="55">
        <v>1.26</v>
      </c>
    </row>
    <row r="118" spans="1:41" x14ac:dyDescent="0.25">
      <c r="A118" s="52">
        <v>114</v>
      </c>
      <c r="B118" s="53" cm="1">
        <f t="array" ref="B118:AO118">TRANSPOSE(パラメータ_オリジナル!$D$6:$D$45)</f>
        <v>1.23</v>
      </c>
      <c r="C118" s="53">
        <v>1.24</v>
      </c>
      <c r="D118" s="53">
        <v>1.24</v>
      </c>
      <c r="E118" s="53">
        <v>1.23</v>
      </c>
      <c r="F118" s="53">
        <v>1.36</v>
      </c>
      <c r="G118" s="53">
        <v>1.41</v>
      </c>
      <c r="H118" s="53">
        <v>1.1499999999999999</v>
      </c>
      <c r="I118" s="53">
        <v>1.4</v>
      </c>
      <c r="J118" s="53">
        <v>1.38</v>
      </c>
      <c r="K118" s="53">
        <v>1.4</v>
      </c>
      <c r="L118" s="53">
        <v>1.48</v>
      </c>
      <c r="M118" s="53">
        <v>1.67</v>
      </c>
      <c r="N118" s="53">
        <v>1.23</v>
      </c>
      <c r="O118" s="53">
        <v>1.23</v>
      </c>
      <c r="P118" s="53">
        <v>1.1499999999999999</v>
      </c>
      <c r="Q118" s="53">
        <v>1.41</v>
      </c>
      <c r="R118" s="53">
        <v>1.32</v>
      </c>
      <c r="S118" s="53">
        <v>1.36</v>
      </c>
      <c r="T118" s="53">
        <v>1.4</v>
      </c>
      <c r="U118" s="54">
        <v>1.32</v>
      </c>
      <c r="V118" s="54">
        <v>1.33</v>
      </c>
      <c r="W118" s="54">
        <v>1.18</v>
      </c>
      <c r="X118" s="54">
        <v>1.32</v>
      </c>
      <c r="Y118" s="54">
        <v>1.26</v>
      </c>
      <c r="Z118" s="54">
        <v>1.18</v>
      </c>
      <c r="AA118" s="54">
        <v>1.25</v>
      </c>
      <c r="AB118" s="54">
        <v>1.18</v>
      </c>
      <c r="AC118" s="54">
        <v>1.28</v>
      </c>
      <c r="AD118" s="54">
        <v>1.18</v>
      </c>
      <c r="AE118" s="54">
        <v>1.18</v>
      </c>
      <c r="AF118" s="54">
        <v>1.18</v>
      </c>
      <c r="AG118" s="54">
        <v>1.18</v>
      </c>
      <c r="AH118" s="54">
        <v>1.18</v>
      </c>
      <c r="AI118" s="54">
        <v>1.18</v>
      </c>
      <c r="AJ118" s="54">
        <v>1.18</v>
      </c>
      <c r="AK118" s="54">
        <v>1.41</v>
      </c>
      <c r="AL118" s="54">
        <v>1.2</v>
      </c>
      <c r="AM118" s="54">
        <v>1.37</v>
      </c>
      <c r="AN118" s="54">
        <v>1.33</v>
      </c>
      <c r="AO118" s="55">
        <v>1.26</v>
      </c>
    </row>
    <row r="119" spans="1:41" x14ac:dyDescent="0.25">
      <c r="A119" s="52">
        <v>115</v>
      </c>
      <c r="B119" s="53" cm="1">
        <f t="array" ref="B119:AO119">TRANSPOSE(パラメータ_オリジナル!$D$6:$D$45)</f>
        <v>1.23</v>
      </c>
      <c r="C119" s="53">
        <v>1.24</v>
      </c>
      <c r="D119" s="53">
        <v>1.24</v>
      </c>
      <c r="E119" s="53">
        <v>1.23</v>
      </c>
      <c r="F119" s="53">
        <v>1.36</v>
      </c>
      <c r="G119" s="53">
        <v>1.41</v>
      </c>
      <c r="H119" s="53">
        <v>1.1499999999999999</v>
      </c>
      <c r="I119" s="53">
        <v>1.4</v>
      </c>
      <c r="J119" s="53">
        <v>1.38</v>
      </c>
      <c r="K119" s="53">
        <v>1.4</v>
      </c>
      <c r="L119" s="53">
        <v>1.48</v>
      </c>
      <c r="M119" s="53">
        <v>1.67</v>
      </c>
      <c r="N119" s="53">
        <v>1.23</v>
      </c>
      <c r="O119" s="53">
        <v>1.23</v>
      </c>
      <c r="P119" s="53">
        <v>1.1499999999999999</v>
      </c>
      <c r="Q119" s="53">
        <v>1.41</v>
      </c>
      <c r="R119" s="53">
        <v>1.32</v>
      </c>
      <c r="S119" s="53">
        <v>1.36</v>
      </c>
      <c r="T119" s="53">
        <v>1.4</v>
      </c>
      <c r="U119" s="54">
        <v>1.32</v>
      </c>
      <c r="V119" s="54">
        <v>1.33</v>
      </c>
      <c r="W119" s="54">
        <v>1.18</v>
      </c>
      <c r="X119" s="54">
        <v>1.32</v>
      </c>
      <c r="Y119" s="54">
        <v>1.26</v>
      </c>
      <c r="Z119" s="54">
        <v>1.18</v>
      </c>
      <c r="AA119" s="54">
        <v>1.25</v>
      </c>
      <c r="AB119" s="54">
        <v>1.18</v>
      </c>
      <c r="AC119" s="54">
        <v>1.28</v>
      </c>
      <c r="AD119" s="54">
        <v>1.18</v>
      </c>
      <c r="AE119" s="54">
        <v>1.18</v>
      </c>
      <c r="AF119" s="54">
        <v>1.18</v>
      </c>
      <c r="AG119" s="54">
        <v>1.18</v>
      </c>
      <c r="AH119" s="54">
        <v>1.18</v>
      </c>
      <c r="AI119" s="54">
        <v>1.18</v>
      </c>
      <c r="AJ119" s="54">
        <v>1.18</v>
      </c>
      <c r="AK119" s="54">
        <v>1.41</v>
      </c>
      <c r="AL119" s="54">
        <v>1.2</v>
      </c>
      <c r="AM119" s="54">
        <v>1.37</v>
      </c>
      <c r="AN119" s="54">
        <v>1.33</v>
      </c>
      <c r="AO119" s="55">
        <v>1.26</v>
      </c>
    </row>
    <row r="120" spans="1:41" x14ac:dyDescent="0.25">
      <c r="A120" s="52">
        <v>116</v>
      </c>
      <c r="B120" s="53" cm="1">
        <f t="array" ref="B120:AO120">TRANSPOSE(パラメータ_オリジナル!$D$6:$D$45)</f>
        <v>1.23</v>
      </c>
      <c r="C120" s="53">
        <v>1.24</v>
      </c>
      <c r="D120" s="53">
        <v>1.24</v>
      </c>
      <c r="E120" s="53">
        <v>1.23</v>
      </c>
      <c r="F120" s="53">
        <v>1.36</v>
      </c>
      <c r="G120" s="53">
        <v>1.41</v>
      </c>
      <c r="H120" s="53">
        <v>1.1499999999999999</v>
      </c>
      <c r="I120" s="53">
        <v>1.4</v>
      </c>
      <c r="J120" s="53">
        <v>1.38</v>
      </c>
      <c r="K120" s="53">
        <v>1.4</v>
      </c>
      <c r="L120" s="53">
        <v>1.48</v>
      </c>
      <c r="M120" s="53">
        <v>1.67</v>
      </c>
      <c r="N120" s="53">
        <v>1.23</v>
      </c>
      <c r="O120" s="53">
        <v>1.23</v>
      </c>
      <c r="P120" s="53">
        <v>1.1499999999999999</v>
      </c>
      <c r="Q120" s="53">
        <v>1.41</v>
      </c>
      <c r="R120" s="53">
        <v>1.32</v>
      </c>
      <c r="S120" s="53">
        <v>1.36</v>
      </c>
      <c r="T120" s="53">
        <v>1.4</v>
      </c>
      <c r="U120" s="54">
        <v>1.32</v>
      </c>
      <c r="V120" s="54">
        <v>1.33</v>
      </c>
      <c r="W120" s="54">
        <v>1.18</v>
      </c>
      <c r="X120" s="54">
        <v>1.32</v>
      </c>
      <c r="Y120" s="54">
        <v>1.26</v>
      </c>
      <c r="Z120" s="54">
        <v>1.18</v>
      </c>
      <c r="AA120" s="54">
        <v>1.25</v>
      </c>
      <c r="AB120" s="54">
        <v>1.18</v>
      </c>
      <c r="AC120" s="54">
        <v>1.28</v>
      </c>
      <c r="AD120" s="54">
        <v>1.18</v>
      </c>
      <c r="AE120" s="54">
        <v>1.18</v>
      </c>
      <c r="AF120" s="54">
        <v>1.18</v>
      </c>
      <c r="AG120" s="54">
        <v>1.18</v>
      </c>
      <c r="AH120" s="54">
        <v>1.18</v>
      </c>
      <c r="AI120" s="54">
        <v>1.18</v>
      </c>
      <c r="AJ120" s="54">
        <v>1.18</v>
      </c>
      <c r="AK120" s="54">
        <v>1.41</v>
      </c>
      <c r="AL120" s="54">
        <v>1.2</v>
      </c>
      <c r="AM120" s="54">
        <v>1.37</v>
      </c>
      <c r="AN120" s="54">
        <v>1.33</v>
      </c>
      <c r="AO120" s="55">
        <v>1.26</v>
      </c>
    </row>
    <row r="121" spans="1:41" x14ac:dyDescent="0.25">
      <c r="A121" s="52">
        <v>117</v>
      </c>
      <c r="B121" s="53" cm="1">
        <f t="array" ref="B121:AO121">TRANSPOSE(パラメータ_オリジナル!$D$6:$D$45)</f>
        <v>1.23</v>
      </c>
      <c r="C121" s="53">
        <v>1.24</v>
      </c>
      <c r="D121" s="53">
        <v>1.24</v>
      </c>
      <c r="E121" s="53">
        <v>1.23</v>
      </c>
      <c r="F121" s="53">
        <v>1.36</v>
      </c>
      <c r="G121" s="53">
        <v>1.41</v>
      </c>
      <c r="H121" s="53">
        <v>1.1499999999999999</v>
      </c>
      <c r="I121" s="53">
        <v>1.4</v>
      </c>
      <c r="J121" s="53">
        <v>1.38</v>
      </c>
      <c r="K121" s="53">
        <v>1.4</v>
      </c>
      <c r="L121" s="53">
        <v>1.48</v>
      </c>
      <c r="M121" s="53">
        <v>1.67</v>
      </c>
      <c r="N121" s="53">
        <v>1.23</v>
      </c>
      <c r="O121" s="53">
        <v>1.23</v>
      </c>
      <c r="P121" s="53">
        <v>1.1499999999999999</v>
      </c>
      <c r="Q121" s="53">
        <v>1.41</v>
      </c>
      <c r="R121" s="53">
        <v>1.32</v>
      </c>
      <c r="S121" s="53">
        <v>1.36</v>
      </c>
      <c r="T121" s="53">
        <v>1.4</v>
      </c>
      <c r="U121" s="54">
        <v>1.32</v>
      </c>
      <c r="V121" s="54">
        <v>1.33</v>
      </c>
      <c r="W121" s="54">
        <v>1.18</v>
      </c>
      <c r="X121" s="54">
        <v>1.32</v>
      </c>
      <c r="Y121" s="54">
        <v>1.26</v>
      </c>
      <c r="Z121" s="54">
        <v>1.18</v>
      </c>
      <c r="AA121" s="54">
        <v>1.25</v>
      </c>
      <c r="AB121" s="54">
        <v>1.18</v>
      </c>
      <c r="AC121" s="54">
        <v>1.28</v>
      </c>
      <c r="AD121" s="54">
        <v>1.18</v>
      </c>
      <c r="AE121" s="54">
        <v>1.18</v>
      </c>
      <c r="AF121" s="54">
        <v>1.18</v>
      </c>
      <c r="AG121" s="54">
        <v>1.18</v>
      </c>
      <c r="AH121" s="54">
        <v>1.18</v>
      </c>
      <c r="AI121" s="54">
        <v>1.18</v>
      </c>
      <c r="AJ121" s="54">
        <v>1.18</v>
      </c>
      <c r="AK121" s="54">
        <v>1.41</v>
      </c>
      <c r="AL121" s="54">
        <v>1.2</v>
      </c>
      <c r="AM121" s="54">
        <v>1.37</v>
      </c>
      <c r="AN121" s="54">
        <v>1.33</v>
      </c>
      <c r="AO121" s="55">
        <v>1.26</v>
      </c>
    </row>
    <row r="122" spans="1:41" x14ac:dyDescent="0.25">
      <c r="A122" s="52">
        <v>118</v>
      </c>
      <c r="B122" s="53" cm="1">
        <f t="array" ref="B122:AO122">TRANSPOSE(パラメータ_オリジナル!$D$6:$D$45)</f>
        <v>1.23</v>
      </c>
      <c r="C122" s="53">
        <v>1.24</v>
      </c>
      <c r="D122" s="53">
        <v>1.24</v>
      </c>
      <c r="E122" s="53">
        <v>1.23</v>
      </c>
      <c r="F122" s="53">
        <v>1.36</v>
      </c>
      <c r="G122" s="53">
        <v>1.41</v>
      </c>
      <c r="H122" s="53">
        <v>1.1499999999999999</v>
      </c>
      <c r="I122" s="53">
        <v>1.4</v>
      </c>
      <c r="J122" s="53">
        <v>1.38</v>
      </c>
      <c r="K122" s="53">
        <v>1.4</v>
      </c>
      <c r="L122" s="53">
        <v>1.48</v>
      </c>
      <c r="M122" s="53">
        <v>1.67</v>
      </c>
      <c r="N122" s="53">
        <v>1.23</v>
      </c>
      <c r="O122" s="53">
        <v>1.23</v>
      </c>
      <c r="P122" s="53">
        <v>1.1499999999999999</v>
      </c>
      <c r="Q122" s="53">
        <v>1.41</v>
      </c>
      <c r="R122" s="53">
        <v>1.32</v>
      </c>
      <c r="S122" s="53">
        <v>1.36</v>
      </c>
      <c r="T122" s="53">
        <v>1.4</v>
      </c>
      <c r="U122" s="54">
        <v>1.32</v>
      </c>
      <c r="V122" s="54">
        <v>1.33</v>
      </c>
      <c r="W122" s="54">
        <v>1.18</v>
      </c>
      <c r="X122" s="54">
        <v>1.32</v>
      </c>
      <c r="Y122" s="54">
        <v>1.26</v>
      </c>
      <c r="Z122" s="54">
        <v>1.18</v>
      </c>
      <c r="AA122" s="54">
        <v>1.25</v>
      </c>
      <c r="AB122" s="54">
        <v>1.18</v>
      </c>
      <c r="AC122" s="54">
        <v>1.28</v>
      </c>
      <c r="AD122" s="54">
        <v>1.18</v>
      </c>
      <c r="AE122" s="54">
        <v>1.18</v>
      </c>
      <c r="AF122" s="54">
        <v>1.18</v>
      </c>
      <c r="AG122" s="54">
        <v>1.18</v>
      </c>
      <c r="AH122" s="54">
        <v>1.18</v>
      </c>
      <c r="AI122" s="54">
        <v>1.18</v>
      </c>
      <c r="AJ122" s="54">
        <v>1.18</v>
      </c>
      <c r="AK122" s="54">
        <v>1.41</v>
      </c>
      <c r="AL122" s="54">
        <v>1.2</v>
      </c>
      <c r="AM122" s="54">
        <v>1.37</v>
      </c>
      <c r="AN122" s="54">
        <v>1.33</v>
      </c>
      <c r="AO122" s="55">
        <v>1.26</v>
      </c>
    </row>
    <row r="123" spans="1:41" x14ac:dyDescent="0.25">
      <c r="A123" s="52">
        <v>119</v>
      </c>
      <c r="B123" s="53" cm="1">
        <f t="array" ref="B123:AO123">TRANSPOSE(パラメータ_オリジナル!$D$6:$D$45)</f>
        <v>1.23</v>
      </c>
      <c r="C123" s="53">
        <v>1.24</v>
      </c>
      <c r="D123" s="53">
        <v>1.24</v>
      </c>
      <c r="E123" s="53">
        <v>1.23</v>
      </c>
      <c r="F123" s="53">
        <v>1.36</v>
      </c>
      <c r="G123" s="53">
        <v>1.41</v>
      </c>
      <c r="H123" s="53">
        <v>1.1499999999999999</v>
      </c>
      <c r="I123" s="53">
        <v>1.4</v>
      </c>
      <c r="J123" s="53">
        <v>1.38</v>
      </c>
      <c r="K123" s="53">
        <v>1.4</v>
      </c>
      <c r="L123" s="53">
        <v>1.48</v>
      </c>
      <c r="M123" s="53">
        <v>1.67</v>
      </c>
      <c r="N123" s="53">
        <v>1.23</v>
      </c>
      <c r="O123" s="53">
        <v>1.23</v>
      </c>
      <c r="P123" s="53">
        <v>1.1499999999999999</v>
      </c>
      <c r="Q123" s="53">
        <v>1.41</v>
      </c>
      <c r="R123" s="53">
        <v>1.32</v>
      </c>
      <c r="S123" s="53">
        <v>1.36</v>
      </c>
      <c r="T123" s="53">
        <v>1.4</v>
      </c>
      <c r="U123" s="54">
        <v>1.32</v>
      </c>
      <c r="V123" s="54">
        <v>1.33</v>
      </c>
      <c r="W123" s="54">
        <v>1.18</v>
      </c>
      <c r="X123" s="54">
        <v>1.32</v>
      </c>
      <c r="Y123" s="54">
        <v>1.26</v>
      </c>
      <c r="Z123" s="54">
        <v>1.18</v>
      </c>
      <c r="AA123" s="54">
        <v>1.25</v>
      </c>
      <c r="AB123" s="54">
        <v>1.18</v>
      </c>
      <c r="AC123" s="54">
        <v>1.28</v>
      </c>
      <c r="AD123" s="54">
        <v>1.18</v>
      </c>
      <c r="AE123" s="54">
        <v>1.18</v>
      </c>
      <c r="AF123" s="54">
        <v>1.18</v>
      </c>
      <c r="AG123" s="54">
        <v>1.18</v>
      </c>
      <c r="AH123" s="54">
        <v>1.18</v>
      </c>
      <c r="AI123" s="54">
        <v>1.18</v>
      </c>
      <c r="AJ123" s="54">
        <v>1.18</v>
      </c>
      <c r="AK123" s="54">
        <v>1.41</v>
      </c>
      <c r="AL123" s="54">
        <v>1.2</v>
      </c>
      <c r="AM123" s="54">
        <v>1.37</v>
      </c>
      <c r="AN123" s="54">
        <v>1.33</v>
      </c>
      <c r="AO123" s="55">
        <v>1.26</v>
      </c>
    </row>
    <row r="124" spans="1:41" x14ac:dyDescent="0.25">
      <c r="A124" s="52">
        <v>120</v>
      </c>
      <c r="B124" s="53" cm="1">
        <f t="array" ref="B124:AO124">TRANSPOSE(パラメータ_オリジナル!$D$6:$D$45)</f>
        <v>1.23</v>
      </c>
      <c r="C124" s="53">
        <v>1.24</v>
      </c>
      <c r="D124" s="53">
        <v>1.24</v>
      </c>
      <c r="E124" s="53">
        <v>1.23</v>
      </c>
      <c r="F124" s="53">
        <v>1.36</v>
      </c>
      <c r="G124" s="53">
        <v>1.41</v>
      </c>
      <c r="H124" s="53">
        <v>1.1499999999999999</v>
      </c>
      <c r="I124" s="53">
        <v>1.4</v>
      </c>
      <c r="J124" s="53">
        <v>1.38</v>
      </c>
      <c r="K124" s="53">
        <v>1.4</v>
      </c>
      <c r="L124" s="53">
        <v>1.48</v>
      </c>
      <c r="M124" s="53">
        <v>1.67</v>
      </c>
      <c r="N124" s="53">
        <v>1.23</v>
      </c>
      <c r="O124" s="53">
        <v>1.23</v>
      </c>
      <c r="P124" s="53">
        <v>1.1499999999999999</v>
      </c>
      <c r="Q124" s="53">
        <v>1.41</v>
      </c>
      <c r="R124" s="53">
        <v>1.32</v>
      </c>
      <c r="S124" s="53">
        <v>1.36</v>
      </c>
      <c r="T124" s="53">
        <v>1.4</v>
      </c>
      <c r="U124" s="54">
        <v>1.32</v>
      </c>
      <c r="V124" s="54">
        <v>1.33</v>
      </c>
      <c r="W124" s="54">
        <v>1.18</v>
      </c>
      <c r="X124" s="54">
        <v>1.32</v>
      </c>
      <c r="Y124" s="54">
        <v>1.26</v>
      </c>
      <c r="Z124" s="54">
        <v>1.18</v>
      </c>
      <c r="AA124" s="54">
        <v>1.25</v>
      </c>
      <c r="AB124" s="54">
        <v>1.18</v>
      </c>
      <c r="AC124" s="54">
        <v>1.28</v>
      </c>
      <c r="AD124" s="54">
        <v>1.18</v>
      </c>
      <c r="AE124" s="54">
        <v>1.18</v>
      </c>
      <c r="AF124" s="54">
        <v>1.18</v>
      </c>
      <c r="AG124" s="54">
        <v>1.18</v>
      </c>
      <c r="AH124" s="54">
        <v>1.18</v>
      </c>
      <c r="AI124" s="54">
        <v>1.18</v>
      </c>
      <c r="AJ124" s="54">
        <v>1.18</v>
      </c>
      <c r="AK124" s="54">
        <v>1.41</v>
      </c>
      <c r="AL124" s="54">
        <v>1.2</v>
      </c>
      <c r="AM124" s="54">
        <v>1.37</v>
      </c>
      <c r="AN124" s="54">
        <v>1.33</v>
      </c>
      <c r="AO124" s="55">
        <v>1.26</v>
      </c>
    </row>
    <row r="125" spans="1:41" x14ac:dyDescent="0.25">
      <c r="A125" s="52">
        <v>121</v>
      </c>
      <c r="B125" s="53" cm="1">
        <f t="array" ref="B125:AO125">TRANSPOSE(パラメータ_オリジナル!$D$6:$D$45)</f>
        <v>1.23</v>
      </c>
      <c r="C125" s="53">
        <v>1.24</v>
      </c>
      <c r="D125" s="53">
        <v>1.24</v>
      </c>
      <c r="E125" s="53">
        <v>1.23</v>
      </c>
      <c r="F125" s="53">
        <v>1.36</v>
      </c>
      <c r="G125" s="53">
        <v>1.41</v>
      </c>
      <c r="H125" s="53">
        <v>1.1499999999999999</v>
      </c>
      <c r="I125" s="53">
        <v>1.4</v>
      </c>
      <c r="J125" s="53">
        <v>1.38</v>
      </c>
      <c r="K125" s="53">
        <v>1.4</v>
      </c>
      <c r="L125" s="53">
        <v>1.48</v>
      </c>
      <c r="M125" s="53">
        <v>1.67</v>
      </c>
      <c r="N125" s="53">
        <v>1.23</v>
      </c>
      <c r="O125" s="53">
        <v>1.23</v>
      </c>
      <c r="P125" s="53">
        <v>1.1499999999999999</v>
      </c>
      <c r="Q125" s="53">
        <v>1.41</v>
      </c>
      <c r="R125" s="53">
        <v>1.32</v>
      </c>
      <c r="S125" s="53">
        <v>1.36</v>
      </c>
      <c r="T125" s="53">
        <v>1.4</v>
      </c>
      <c r="U125" s="54">
        <v>1.32</v>
      </c>
      <c r="V125" s="54">
        <v>1.33</v>
      </c>
      <c r="W125" s="54">
        <v>1.18</v>
      </c>
      <c r="X125" s="54">
        <v>1.32</v>
      </c>
      <c r="Y125" s="54">
        <v>1.26</v>
      </c>
      <c r="Z125" s="54">
        <v>1.18</v>
      </c>
      <c r="AA125" s="54">
        <v>1.25</v>
      </c>
      <c r="AB125" s="54">
        <v>1.18</v>
      </c>
      <c r="AC125" s="54">
        <v>1.28</v>
      </c>
      <c r="AD125" s="54">
        <v>1.18</v>
      </c>
      <c r="AE125" s="54">
        <v>1.18</v>
      </c>
      <c r="AF125" s="54">
        <v>1.18</v>
      </c>
      <c r="AG125" s="54">
        <v>1.18</v>
      </c>
      <c r="AH125" s="54">
        <v>1.18</v>
      </c>
      <c r="AI125" s="54">
        <v>1.18</v>
      </c>
      <c r="AJ125" s="54">
        <v>1.18</v>
      </c>
      <c r="AK125" s="54">
        <v>1.41</v>
      </c>
      <c r="AL125" s="54">
        <v>1.2</v>
      </c>
      <c r="AM125" s="54">
        <v>1.37</v>
      </c>
      <c r="AN125" s="54">
        <v>1.33</v>
      </c>
      <c r="AO125" s="55">
        <v>1.26</v>
      </c>
    </row>
    <row r="126" spans="1:41" x14ac:dyDescent="0.25">
      <c r="A126" s="52">
        <v>122</v>
      </c>
      <c r="B126" s="53" cm="1">
        <f t="array" ref="B126:AO126">TRANSPOSE(パラメータ_オリジナル!$D$6:$D$45)</f>
        <v>1.23</v>
      </c>
      <c r="C126" s="53">
        <v>1.24</v>
      </c>
      <c r="D126" s="53">
        <v>1.24</v>
      </c>
      <c r="E126" s="53">
        <v>1.23</v>
      </c>
      <c r="F126" s="53">
        <v>1.36</v>
      </c>
      <c r="G126" s="53">
        <v>1.41</v>
      </c>
      <c r="H126" s="53">
        <v>1.1499999999999999</v>
      </c>
      <c r="I126" s="53">
        <v>1.4</v>
      </c>
      <c r="J126" s="53">
        <v>1.38</v>
      </c>
      <c r="K126" s="53">
        <v>1.4</v>
      </c>
      <c r="L126" s="53">
        <v>1.48</v>
      </c>
      <c r="M126" s="53">
        <v>1.67</v>
      </c>
      <c r="N126" s="53">
        <v>1.23</v>
      </c>
      <c r="O126" s="53">
        <v>1.23</v>
      </c>
      <c r="P126" s="53">
        <v>1.1499999999999999</v>
      </c>
      <c r="Q126" s="53">
        <v>1.41</v>
      </c>
      <c r="R126" s="53">
        <v>1.32</v>
      </c>
      <c r="S126" s="53">
        <v>1.36</v>
      </c>
      <c r="T126" s="53">
        <v>1.4</v>
      </c>
      <c r="U126" s="54">
        <v>1.32</v>
      </c>
      <c r="V126" s="54">
        <v>1.33</v>
      </c>
      <c r="W126" s="54">
        <v>1.18</v>
      </c>
      <c r="X126" s="54">
        <v>1.32</v>
      </c>
      <c r="Y126" s="54">
        <v>1.26</v>
      </c>
      <c r="Z126" s="54">
        <v>1.18</v>
      </c>
      <c r="AA126" s="54">
        <v>1.25</v>
      </c>
      <c r="AB126" s="54">
        <v>1.18</v>
      </c>
      <c r="AC126" s="54">
        <v>1.28</v>
      </c>
      <c r="AD126" s="54">
        <v>1.18</v>
      </c>
      <c r="AE126" s="54">
        <v>1.18</v>
      </c>
      <c r="AF126" s="54">
        <v>1.18</v>
      </c>
      <c r="AG126" s="54">
        <v>1.18</v>
      </c>
      <c r="AH126" s="54">
        <v>1.18</v>
      </c>
      <c r="AI126" s="54">
        <v>1.18</v>
      </c>
      <c r="AJ126" s="54">
        <v>1.18</v>
      </c>
      <c r="AK126" s="54">
        <v>1.41</v>
      </c>
      <c r="AL126" s="54">
        <v>1.2</v>
      </c>
      <c r="AM126" s="54">
        <v>1.37</v>
      </c>
      <c r="AN126" s="54">
        <v>1.33</v>
      </c>
      <c r="AO126" s="55">
        <v>1.26</v>
      </c>
    </row>
    <row r="127" spans="1:41" x14ac:dyDescent="0.25">
      <c r="A127" s="52">
        <v>123</v>
      </c>
      <c r="B127" s="53" cm="1">
        <f t="array" ref="B127:AO127">TRANSPOSE(パラメータ_オリジナル!$D$6:$D$45)</f>
        <v>1.23</v>
      </c>
      <c r="C127" s="53">
        <v>1.24</v>
      </c>
      <c r="D127" s="53">
        <v>1.24</v>
      </c>
      <c r="E127" s="53">
        <v>1.23</v>
      </c>
      <c r="F127" s="53">
        <v>1.36</v>
      </c>
      <c r="G127" s="53">
        <v>1.41</v>
      </c>
      <c r="H127" s="53">
        <v>1.1499999999999999</v>
      </c>
      <c r="I127" s="53">
        <v>1.4</v>
      </c>
      <c r="J127" s="53">
        <v>1.38</v>
      </c>
      <c r="K127" s="53">
        <v>1.4</v>
      </c>
      <c r="L127" s="53">
        <v>1.48</v>
      </c>
      <c r="M127" s="53">
        <v>1.67</v>
      </c>
      <c r="N127" s="53">
        <v>1.23</v>
      </c>
      <c r="O127" s="53">
        <v>1.23</v>
      </c>
      <c r="P127" s="53">
        <v>1.1499999999999999</v>
      </c>
      <c r="Q127" s="53">
        <v>1.41</v>
      </c>
      <c r="R127" s="53">
        <v>1.32</v>
      </c>
      <c r="S127" s="53">
        <v>1.36</v>
      </c>
      <c r="T127" s="53">
        <v>1.4</v>
      </c>
      <c r="U127" s="54">
        <v>1.32</v>
      </c>
      <c r="V127" s="54">
        <v>1.33</v>
      </c>
      <c r="W127" s="54">
        <v>1.18</v>
      </c>
      <c r="X127" s="54">
        <v>1.32</v>
      </c>
      <c r="Y127" s="54">
        <v>1.26</v>
      </c>
      <c r="Z127" s="54">
        <v>1.18</v>
      </c>
      <c r="AA127" s="54">
        <v>1.25</v>
      </c>
      <c r="AB127" s="54">
        <v>1.18</v>
      </c>
      <c r="AC127" s="54">
        <v>1.28</v>
      </c>
      <c r="AD127" s="54">
        <v>1.18</v>
      </c>
      <c r="AE127" s="54">
        <v>1.18</v>
      </c>
      <c r="AF127" s="54">
        <v>1.18</v>
      </c>
      <c r="AG127" s="54">
        <v>1.18</v>
      </c>
      <c r="AH127" s="54">
        <v>1.18</v>
      </c>
      <c r="AI127" s="54">
        <v>1.18</v>
      </c>
      <c r="AJ127" s="54">
        <v>1.18</v>
      </c>
      <c r="AK127" s="54">
        <v>1.41</v>
      </c>
      <c r="AL127" s="54">
        <v>1.2</v>
      </c>
      <c r="AM127" s="54">
        <v>1.37</v>
      </c>
      <c r="AN127" s="54">
        <v>1.33</v>
      </c>
      <c r="AO127" s="55">
        <v>1.26</v>
      </c>
    </row>
    <row r="128" spans="1:41" x14ac:dyDescent="0.25">
      <c r="A128" s="52">
        <v>124</v>
      </c>
      <c r="B128" s="53" cm="1">
        <f t="array" ref="B128:AO128">TRANSPOSE(パラメータ_オリジナル!$D$6:$D$45)</f>
        <v>1.23</v>
      </c>
      <c r="C128" s="53">
        <v>1.24</v>
      </c>
      <c r="D128" s="53">
        <v>1.24</v>
      </c>
      <c r="E128" s="53">
        <v>1.23</v>
      </c>
      <c r="F128" s="53">
        <v>1.36</v>
      </c>
      <c r="G128" s="53">
        <v>1.41</v>
      </c>
      <c r="H128" s="53">
        <v>1.1499999999999999</v>
      </c>
      <c r="I128" s="53">
        <v>1.4</v>
      </c>
      <c r="J128" s="53">
        <v>1.38</v>
      </c>
      <c r="K128" s="53">
        <v>1.4</v>
      </c>
      <c r="L128" s="53">
        <v>1.48</v>
      </c>
      <c r="M128" s="53">
        <v>1.67</v>
      </c>
      <c r="N128" s="53">
        <v>1.23</v>
      </c>
      <c r="O128" s="53">
        <v>1.23</v>
      </c>
      <c r="P128" s="53">
        <v>1.1499999999999999</v>
      </c>
      <c r="Q128" s="53">
        <v>1.41</v>
      </c>
      <c r="R128" s="53">
        <v>1.32</v>
      </c>
      <c r="S128" s="53">
        <v>1.36</v>
      </c>
      <c r="T128" s="53">
        <v>1.4</v>
      </c>
      <c r="U128" s="54">
        <v>1.32</v>
      </c>
      <c r="V128" s="54">
        <v>1.33</v>
      </c>
      <c r="W128" s="54">
        <v>1.18</v>
      </c>
      <c r="X128" s="54">
        <v>1.32</v>
      </c>
      <c r="Y128" s="54">
        <v>1.26</v>
      </c>
      <c r="Z128" s="54">
        <v>1.18</v>
      </c>
      <c r="AA128" s="54">
        <v>1.25</v>
      </c>
      <c r="AB128" s="54">
        <v>1.18</v>
      </c>
      <c r="AC128" s="54">
        <v>1.28</v>
      </c>
      <c r="AD128" s="54">
        <v>1.18</v>
      </c>
      <c r="AE128" s="54">
        <v>1.18</v>
      </c>
      <c r="AF128" s="54">
        <v>1.18</v>
      </c>
      <c r="AG128" s="54">
        <v>1.18</v>
      </c>
      <c r="AH128" s="54">
        <v>1.18</v>
      </c>
      <c r="AI128" s="54">
        <v>1.18</v>
      </c>
      <c r="AJ128" s="54">
        <v>1.18</v>
      </c>
      <c r="AK128" s="54">
        <v>1.41</v>
      </c>
      <c r="AL128" s="54">
        <v>1.2</v>
      </c>
      <c r="AM128" s="54">
        <v>1.37</v>
      </c>
      <c r="AN128" s="54">
        <v>1.33</v>
      </c>
      <c r="AO128" s="55">
        <v>1.26</v>
      </c>
    </row>
    <row r="129" spans="1:41" x14ac:dyDescent="0.25">
      <c r="A129" s="52">
        <v>125</v>
      </c>
      <c r="B129" s="53" cm="1">
        <f t="array" ref="B129:AO129">TRANSPOSE(パラメータ_オリジナル!$D$6:$D$45)</f>
        <v>1.23</v>
      </c>
      <c r="C129" s="53">
        <v>1.24</v>
      </c>
      <c r="D129" s="53">
        <v>1.24</v>
      </c>
      <c r="E129" s="53">
        <v>1.23</v>
      </c>
      <c r="F129" s="53">
        <v>1.36</v>
      </c>
      <c r="G129" s="53">
        <v>1.41</v>
      </c>
      <c r="H129" s="53">
        <v>1.1499999999999999</v>
      </c>
      <c r="I129" s="53">
        <v>1.4</v>
      </c>
      <c r="J129" s="53">
        <v>1.38</v>
      </c>
      <c r="K129" s="53">
        <v>1.4</v>
      </c>
      <c r="L129" s="53">
        <v>1.48</v>
      </c>
      <c r="M129" s="53">
        <v>1.67</v>
      </c>
      <c r="N129" s="53">
        <v>1.23</v>
      </c>
      <c r="O129" s="53">
        <v>1.23</v>
      </c>
      <c r="P129" s="53">
        <v>1.1499999999999999</v>
      </c>
      <c r="Q129" s="53">
        <v>1.41</v>
      </c>
      <c r="R129" s="53">
        <v>1.32</v>
      </c>
      <c r="S129" s="53">
        <v>1.36</v>
      </c>
      <c r="T129" s="53">
        <v>1.4</v>
      </c>
      <c r="U129" s="54">
        <v>1.32</v>
      </c>
      <c r="V129" s="54">
        <v>1.33</v>
      </c>
      <c r="W129" s="54">
        <v>1.18</v>
      </c>
      <c r="X129" s="54">
        <v>1.32</v>
      </c>
      <c r="Y129" s="54">
        <v>1.26</v>
      </c>
      <c r="Z129" s="54">
        <v>1.18</v>
      </c>
      <c r="AA129" s="54">
        <v>1.25</v>
      </c>
      <c r="AB129" s="54">
        <v>1.18</v>
      </c>
      <c r="AC129" s="54">
        <v>1.28</v>
      </c>
      <c r="AD129" s="54">
        <v>1.18</v>
      </c>
      <c r="AE129" s="54">
        <v>1.18</v>
      </c>
      <c r="AF129" s="54">
        <v>1.18</v>
      </c>
      <c r="AG129" s="54">
        <v>1.18</v>
      </c>
      <c r="AH129" s="54">
        <v>1.18</v>
      </c>
      <c r="AI129" s="54">
        <v>1.18</v>
      </c>
      <c r="AJ129" s="54">
        <v>1.18</v>
      </c>
      <c r="AK129" s="54">
        <v>1.41</v>
      </c>
      <c r="AL129" s="54">
        <v>1.2</v>
      </c>
      <c r="AM129" s="54">
        <v>1.37</v>
      </c>
      <c r="AN129" s="54">
        <v>1.33</v>
      </c>
      <c r="AO129" s="55">
        <v>1.26</v>
      </c>
    </row>
    <row r="130" spans="1:41" x14ac:dyDescent="0.25">
      <c r="A130" s="52">
        <v>126</v>
      </c>
      <c r="B130" s="53" cm="1">
        <f t="array" ref="B130:AO130">TRANSPOSE(パラメータ_オリジナル!$D$6:$D$45)</f>
        <v>1.23</v>
      </c>
      <c r="C130" s="53">
        <v>1.24</v>
      </c>
      <c r="D130" s="53">
        <v>1.24</v>
      </c>
      <c r="E130" s="53">
        <v>1.23</v>
      </c>
      <c r="F130" s="53">
        <v>1.36</v>
      </c>
      <c r="G130" s="53">
        <v>1.41</v>
      </c>
      <c r="H130" s="53">
        <v>1.1499999999999999</v>
      </c>
      <c r="I130" s="53">
        <v>1.4</v>
      </c>
      <c r="J130" s="53">
        <v>1.38</v>
      </c>
      <c r="K130" s="53">
        <v>1.4</v>
      </c>
      <c r="L130" s="53">
        <v>1.48</v>
      </c>
      <c r="M130" s="53">
        <v>1.67</v>
      </c>
      <c r="N130" s="53">
        <v>1.23</v>
      </c>
      <c r="O130" s="53">
        <v>1.23</v>
      </c>
      <c r="P130" s="53">
        <v>1.1499999999999999</v>
      </c>
      <c r="Q130" s="53">
        <v>1.41</v>
      </c>
      <c r="R130" s="53">
        <v>1.32</v>
      </c>
      <c r="S130" s="53">
        <v>1.36</v>
      </c>
      <c r="T130" s="53">
        <v>1.4</v>
      </c>
      <c r="U130" s="54">
        <v>1.32</v>
      </c>
      <c r="V130" s="54">
        <v>1.33</v>
      </c>
      <c r="W130" s="54">
        <v>1.18</v>
      </c>
      <c r="X130" s="54">
        <v>1.32</v>
      </c>
      <c r="Y130" s="54">
        <v>1.26</v>
      </c>
      <c r="Z130" s="54">
        <v>1.18</v>
      </c>
      <c r="AA130" s="54">
        <v>1.25</v>
      </c>
      <c r="AB130" s="54">
        <v>1.18</v>
      </c>
      <c r="AC130" s="54">
        <v>1.28</v>
      </c>
      <c r="AD130" s="54">
        <v>1.18</v>
      </c>
      <c r="AE130" s="54">
        <v>1.18</v>
      </c>
      <c r="AF130" s="54">
        <v>1.18</v>
      </c>
      <c r="AG130" s="54">
        <v>1.18</v>
      </c>
      <c r="AH130" s="54">
        <v>1.18</v>
      </c>
      <c r="AI130" s="54">
        <v>1.18</v>
      </c>
      <c r="AJ130" s="54">
        <v>1.18</v>
      </c>
      <c r="AK130" s="54">
        <v>1.41</v>
      </c>
      <c r="AL130" s="54">
        <v>1.2</v>
      </c>
      <c r="AM130" s="54">
        <v>1.37</v>
      </c>
      <c r="AN130" s="54">
        <v>1.33</v>
      </c>
      <c r="AO130" s="55">
        <v>1.26</v>
      </c>
    </row>
    <row r="131" spans="1:41" x14ac:dyDescent="0.25">
      <c r="A131" s="52">
        <v>127</v>
      </c>
      <c r="B131" s="53" cm="1">
        <f t="array" ref="B131:AO131">TRANSPOSE(パラメータ_オリジナル!$D$6:$D$45)</f>
        <v>1.23</v>
      </c>
      <c r="C131" s="53">
        <v>1.24</v>
      </c>
      <c r="D131" s="53">
        <v>1.24</v>
      </c>
      <c r="E131" s="53">
        <v>1.23</v>
      </c>
      <c r="F131" s="53">
        <v>1.36</v>
      </c>
      <c r="G131" s="53">
        <v>1.41</v>
      </c>
      <c r="H131" s="53">
        <v>1.1499999999999999</v>
      </c>
      <c r="I131" s="53">
        <v>1.4</v>
      </c>
      <c r="J131" s="53">
        <v>1.38</v>
      </c>
      <c r="K131" s="53">
        <v>1.4</v>
      </c>
      <c r="L131" s="53">
        <v>1.48</v>
      </c>
      <c r="M131" s="53">
        <v>1.67</v>
      </c>
      <c r="N131" s="53">
        <v>1.23</v>
      </c>
      <c r="O131" s="53">
        <v>1.23</v>
      </c>
      <c r="P131" s="53">
        <v>1.1499999999999999</v>
      </c>
      <c r="Q131" s="53">
        <v>1.41</v>
      </c>
      <c r="R131" s="53">
        <v>1.32</v>
      </c>
      <c r="S131" s="53">
        <v>1.36</v>
      </c>
      <c r="T131" s="53">
        <v>1.4</v>
      </c>
      <c r="U131" s="54">
        <v>1.32</v>
      </c>
      <c r="V131" s="54">
        <v>1.33</v>
      </c>
      <c r="W131" s="54">
        <v>1.18</v>
      </c>
      <c r="X131" s="54">
        <v>1.32</v>
      </c>
      <c r="Y131" s="54">
        <v>1.26</v>
      </c>
      <c r="Z131" s="54">
        <v>1.18</v>
      </c>
      <c r="AA131" s="54">
        <v>1.25</v>
      </c>
      <c r="AB131" s="54">
        <v>1.18</v>
      </c>
      <c r="AC131" s="54">
        <v>1.28</v>
      </c>
      <c r="AD131" s="54">
        <v>1.18</v>
      </c>
      <c r="AE131" s="54">
        <v>1.18</v>
      </c>
      <c r="AF131" s="54">
        <v>1.18</v>
      </c>
      <c r="AG131" s="54">
        <v>1.18</v>
      </c>
      <c r="AH131" s="54">
        <v>1.18</v>
      </c>
      <c r="AI131" s="54">
        <v>1.18</v>
      </c>
      <c r="AJ131" s="54">
        <v>1.18</v>
      </c>
      <c r="AK131" s="54">
        <v>1.41</v>
      </c>
      <c r="AL131" s="54">
        <v>1.2</v>
      </c>
      <c r="AM131" s="54">
        <v>1.37</v>
      </c>
      <c r="AN131" s="54">
        <v>1.33</v>
      </c>
      <c r="AO131" s="55">
        <v>1.26</v>
      </c>
    </row>
    <row r="132" spans="1:41" x14ac:dyDescent="0.25">
      <c r="A132" s="52">
        <v>128</v>
      </c>
      <c r="B132" s="53" cm="1">
        <f t="array" ref="B132:AO132">TRANSPOSE(パラメータ_オリジナル!$D$6:$D$45)</f>
        <v>1.23</v>
      </c>
      <c r="C132" s="53">
        <v>1.24</v>
      </c>
      <c r="D132" s="53">
        <v>1.24</v>
      </c>
      <c r="E132" s="53">
        <v>1.23</v>
      </c>
      <c r="F132" s="53">
        <v>1.36</v>
      </c>
      <c r="G132" s="53">
        <v>1.41</v>
      </c>
      <c r="H132" s="53">
        <v>1.1499999999999999</v>
      </c>
      <c r="I132" s="53">
        <v>1.4</v>
      </c>
      <c r="J132" s="53">
        <v>1.38</v>
      </c>
      <c r="K132" s="53">
        <v>1.4</v>
      </c>
      <c r="L132" s="53">
        <v>1.48</v>
      </c>
      <c r="M132" s="53">
        <v>1.67</v>
      </c>
      <c r="N132" s="53">
        <v>1.23</v>
      </c>
      <c r="O132" s="53">
        <v>1.23</v>
      </c>
      <c r="P132" s="53">
        <v>1.1499999999999999</v>
      </c>
      <c r="Q132" s="53">
        <v>1.41</v>
      </c>
      <c r="R132" s="53">
        <v>1.32</v>
      </c>
      <c r="S132" s="53">
        <v>1.36</v>
      </c>
      <c r="T132" s="53">
        <v>1.4</v>
      </c>
      <c r="U132" s="54">
        <v>1.32</v>
      </c>
      <c r="V132" s="54">
        <v>1.33</v>
      </c>
      <c r="W132" s="54">
        <v>1.18</v>
      </c>
      <c r="X132" s="54">
        <v>1.32</v>
      </c>
      <c r="Y132" s="54">
        <v>1.26</v>
      </c>
      <c r="Z132" s="54">
        <v>1.18</v>
      </c>
      <c r="AA132" s="54">
        <v>1.25</v>
      </c>
      <c r="AB132" s="54">
        <v>1.18</v>
      </c>
      <c r="AC132" s="54">
        <v>1.28</v>
      </c>
      <c r="AD132" s="54">
        <v>1.18</v>
      </c>
      <c r="AE132" s="54">
        <v>1.18</v>
      </c>
      <c r="AF132" s="54">
        <v>1.18</v>
      </c>
      <c r="AG132" s="54">
        <v>1.18</v>
      </c>
      <c r="AH132" s="54">
        <v>1.18</v>
      </c>
      <c r="AI132" s="54">
        <v>1.18</v>
      </c>
      <c r="AJ132" s="54">
        <v>1.18</v>
      </c>
      <c r="AK132" s="54">
        <v>1.41</v>
      </c>
      <c r="AL132" s="54">
        <v>1.2</v>
      </c>
      <c r="AM132" s="54">
        <v>1.37</v>
      </c>
      <c r="AN132" s="54">
        <v>1.33</v>
      </c>
      <c r="AO132" s="55">
        <v>1.26</v>
      </c>
    </row>
    <row r="133" spans="1:41" x14ac:dyDescent="0.25">
      <c r="A133" s="52">
        <v>129</v>
      </c>
      <c r="B133" s="53" cm="1">
        <f t="array" ref="B133:AO133">TRANSPOSE(パラメータ_オリジナル!$D$6:$D$45)</f>
        <v>1.23</v>
      </c>
      <c r="C133" s="53">
        <v>1.24</v>
      </c>
      <c r="D133" s="53">
        <v>1.24</v>
      </c>
      <c r="E133" s="53">
        <v>1.23</v>
      </c>
      <c r="F133" s="53">
        <v>1.36</v>
      </c>
      <c r="G133" s="53">
        <v>1.41</v>
      </c>
      <c r="H133" s="53">
        <v>1.1499999999999999</v>
      </c>
      <c r="I133" s="53">
        <v>1.4</v>
      </c>
      <c r="J133" s="53">
        <v>1.38</v>
      </c>
      <c r="K133" s="53">
        <v>1.4</v>
      </c>
      <c r="L133" s="53">
        <v>1.48</v>
      </c>
      <c r="M133" s="53">
        <v>1.67</v>
      </c>
      <c r="N133" s="53">
        <v>1.23</v>
      </c>
      <c r="O133" s="53">
        <v>1.23</v>
      </c>
      <c r="P133" s="53">
        <v>1.1499999999999999</v>
      </c>
      <c r="Q133" s="53">
        <v>1.41</v>
      </c>
      <c r="R133" s="53">
        <v>1.32</v>
      </c>
      <c r="S133" s="53">
        <v>1.36</v>
      </c>
      <c r="T133" s="53">
        <v>1.4</v>
      </c>
      <c r="U133" s="54">
        <v>1.32</v>
      </c>
      <c r="V133" s="54">
        <v>1.33</v>
      </c>
      <c r="W133" s="54">
        <v>1.18</v>
      </c>
      <c r="X133" s="54">
        <v>1.32</v>
      </c>
      <c r="Y133" s="54">
        <v>1.26</v>
      </c>
      <c r="Z133" s="54">
        <v>1.18</v>
      </c>
      <c r="AA133" s="54">
        <v>1.25</v>
      </c>
      <c r="AB133" s="54">
        <v>1.18</v>
      </c>
      <c r="AC133" s="54">
        <v>1.28</v>
      </c>
      <c r="AD133" s="54">
        <v>1.18</v>
      </c>
      <c r="AE133" s="54">
        <v>1.18</v>
      </c>
      <c r="AF133" s="54">
        <v>1.18</v>
      </c>
      <c r="AG133" s="54">
        <v>1.18</v>
      </c>
      <c r="AH133" s="54">
        <v>1.18</v>
      </c>
      <c r="AI133" s="54">
        <v>1.18</v>
      </c>
      <c r="AJ133" s="54">
        <v>1.18</v>
      </c>
      <c r="AK133" s="54">
        <v>1.41</v>
      </c>
      <c r="AL133" s="54">
        <v>1.2</v>
      </c>
      <c r="AM133" s="54">
        <v>1.37</v>
      </c>
      <c r="AN133" s="54">
        <v>1.33</v>
      </c>
      <c r="AO133" s="55">
        <v>1.26</v>
      </c>
    </row>
    <row r="134" spans="1:41" x14ac:dyDescent="0.25">
      <c r="A134" s="52">
        <v>130</v>
      </c>
      <c r="B134" s="53" cm="1">
        <f t="array" ref="B134:AO134">TRANSPOSE(パラメータ_オリジナル!$D$6:$D$45)</f>
        <v>1.23</v>
      </c>
      <c r="C134" s="53">
        <v>1.24</v>
      </c>
      <c r="D134" s="53">
        <v>1.24</v>
      </c>
      <c r="E134" s="53">
        <v>1.23</v>
      </c>
      <c r="F134" s="53">
        <v>1.36</v>
      </c>
      <c r="G134" s="53">
        <v>1.41</v>
      </c>
      <c r="H134" s="53">
        <v>1.1499999999999999</v>
      </c>
      <c r="I134" s="53">
        <v>1.4</v>
      </c>
      <c r="J134" s="53">
        <v>1.38</v>
      </c>
      <c r="K134" s="53">
        <v>1.4</v>
      </c>
      <c r="L134" s="53">
        <v>1.48</v>
      </c>
      <c r="M134" s="53">
        <v>1.67</v>
      </c>
      <c r="N134" s="53">
        <v>1.23</v>
      </c>
      <c r="O134" s="53">
        <v>1.23</v>
      </c>
      <c r="P134" s="53">
        <v>1.1499999999999999</v>
      </c>
      <c r="Q134" s="53">
        <v>1.41</v>
      </c>
      <c r="R134" s="53">
        <v>1.32</v>
      </c>
      <c r="S134" s="53">
        <v>1.36</v>
      </c>
      <c r="T134" s="53">
        <v>1.4</v>
      </c>
      <c r="U134" s="54">
        <v>1.32</v>
      </c>
      <c r="V134" s="54">
        <v>1.33</v>
      </c>
      <c r="W134" s="54">
        <v>1.18</v>
      </c>
      <c r="X134" s="54">
        <v>1.32</v>
      </c>
      <c r="Y134" s="54">
        <v>1.26</v>
      </c>
      <c r="Z134" s="54">
        <v>1.18</v>
      </c>
      <c r="AA134" s="54">
        <v>1.25</v>
      </c>
      <c r="AB134" s="54">
        <v>1.18</v>
      </c>
      <c r="AC134" s="54">
        <v>1.28</v>
      </c>
      <c r="AD134" s="54">
        <v>1.18</v>
      </c>
      <c r="AE134" s="54">
        <v>1.18</v>
      </c>
      <c r="AF134" s="54">
        <v>1.18</v>
      </c>
      <c r="AG134" s="54">
        <v>1.18</v>
      </c>
      <c r="AH134" s="54">
        <v>1.18</v>
      </c>
      <c r="AI134" s="54">
        <v>1.18</v>
      </c>
      <c r="AJ134" s="54">
        <v>1.18</v>
      </c>
      <c r="AK134" s="54">
        <v>1.41</v>
      </c>
      <c r="AL134" s="54">
        <v>1.2</v>
      </c>
      <c r="AM134" s="54">
        <v>1.37</v>
      </c>
      <c r="AN134" s="54">
        <v>1.33</v>
      </c>
      <c r="AO134" s="55">
        <v>1.26</v>
      </c>
    </row>
    <row r="135" spans="1:41" x14ac:dyDescent="0.25">
      <c r="A135" s="52">
        <v>131</v>
      </c>
      <c r="B135" s="53" cm="1">
        <f t="array" ref="B135:AO135">TRANSPOSE(パラメータ_オリジナル!$D$6:$D$45)</f>
        <v>1.23</v>
      </c>
      <c r="C135" s="53">
        <v>1.24</v>
      </c>
      <c r="D135" s="53">
        <v>1.24</v>
      </c>
      <c r="E135" s="53">
        <v>1.23</v>
      </c>
      <c r="F135" s="53">
        <v>1.36</v>
      </c>
      <c r="G135" s="53">
        <v>1.41</v>
      </c>
      <c r="H135" s="53">
        <v>1.1499999999999999</v>
      </c>
      <c r="I135" s="53">
        <v>1.4</v>
      </c>
      <c r="J135" s="53">
        <v>1.38</v>
      </c>
      <c r="K135" s="53">
        <v>1.4</v>
      </c>
      <c r="L135" s="53">
        <v>1.48</v>
      </c>
      <c r="M135" s="53">
        <v>1.67</v>
      </c>
      <c r="N135" s="53">
        <v>1.23</v>
      </c>
      <c r="O135" s="53">
        <v>1.23</v>
      </c>
      <c r="P135" s="53">
        <v>1.1499999999999999</v>
      </c>
      <c r="Q135" s="53">
        <v>1.41</v>
      </c>
      <c r="R135" s="53">
        <v>1.32</v>
      </c>
      <c r="S135" s="53">
        <v>1.36</v>
      </c>
      <c r="T135" s="53">
        <v>1.4</v>
      </c>
      <c r="U135" s="54">
        <v>1.32</v>
      </c>
      <c r="V135" s="54">
        <v>1.33</v>
      </c>
      <c r="W135" s="54">
        <v>1.18</v>
      </c>
      <c r="X135" s="54">
        <v>1.32</v>
      </c>
      <c r="Y135" s="54">
        <v>1.26</v>
      </c>
      <c r="Z135" s="54">
        <v>1.18</v>
      </c>
      <c r="AA135" s="54">
        <v>1.25</v>
      </c>
      <c r="AB135" s="54">
        <v>1.18</v>
      </c>
      <c r="AC135" s="54">
        <v>1.28</v>
      </c>
      <c r="AD135" s="54">
        <v>1.18</v>
      </c>
      <c r="AE135" s="54">
        <v>1.18</v>
      </c>
      <c r="AF135" s="54">
        <v>1.18</v>
      </c>
      <c r="AG135" s="54">
        <v>1.18</v>
      </c>
      <c r="AH135" s="54">
        <v>1.18</v>
      </c>
      <c r="AI135" s="54">
        <v>1.18</v>
      </c>
      <c r="AJ135" s="54">
        <v>1.18</v>
      </c>
      <c r="AK135" s="54">
        <v>1.41</v>
      </c>
      <c r="AL135" s="54">
        <v>1.2</v>
      </c>
      <c r="AM135" s="54">
        <v>1.37</v>
      </c>
      <c r="AN135" s="54">
        <v>1.33</v>
      </c>
      <c r="AO135" s="55">
        <v>1.26</v>
      </c>
    </row>
    <row r="136" spans="1:41" x14ac:dyDescent="0.25">
      <c r="A136" s="52">
        <v>132</v>
      </c>
      <c r="B136" s="53" cm="1">
        <f t="array" ref="B136:AO136">TRANSPOSE(パラメータ_オリジナル!$D$6:$D$45)</f>
        <v>1.23</v>
      </c>
      <c r="C136" s="53">
        <v>1.24</v>
      </c>
      <c r="D136" s="53">
        <v>1.24</v>
      </c>
      <c r="E136" s="53">
        <v>1.23</v>
      </c>
      <c r="F136" s="53">
        <v>1.36</v>
      </c>
      <c r="G136" s="53">
        <v>1.41</v>
      </c>
      <c r="H136" s="53">
        <v>1.1499999999999999</v>
      </c>
      <c r="I136" s="53">
        <v>1.4</v>
      </c>
      <c r="J136" s="53">
        <v>1.38</v>
      </c>
      <c r="K136" s="53">
        <v>1.4</v>
      </c>
      <c r="L136" s="53">
        <v>1.48</v>
      </c>
      <c r="M136" s="53">
        <v>1.67</v>
      </c>
      <c r="N136" s="53">
        <v>1.23</v>
      </c>
      <c r="O136" s="53">
        <v>1.23</v>
      </c>
      <c r="P136" s="53">
        <v>1.1499999999999999</v>
      </c>
      <c r="Q136" s="53">
        <v>1.41</v>
      </c>
      <c r="R136" s="53">
        <v>1.32</v>
      </c>
      <c r="S136" s="53">
        <v>1.36</v>
      </c>
      <c r="T136" s="53">
        <v>1.4</v>
      </c>
      <c r="U136" s="54">
        <v>1.32</v>
      </c>
      <c r="V136" s="54">
        <v>1.33</v>
      </c>
      <c r="W136" s="54">
        <v>1.18</v>
      </c>
      <c r="X136" s="54">
        <v>1.32</v>
      </c>
      <c r="Y136" s="54">
        <v>1.26</v>
      </c>
      <c r="Z136" s="54">
        <v>1.18</v>
      </c>
      <c r="AA136" s="54">
        <v>1.25</v>
      </c>
      <c r="AB136" s="54">
        <v>1.18</v>
      </c>
      <c r="AC136" s="54">
        <v>1.28</v>
      </c>
      <c r="AD136" s="54">
        <v>1.18</v>
      </c>
      <c r="AE136" s="54">
        <v>1.18</v>
      </c>
      <c r="AF136" s="54">
        <v>1.18</v>
      </c>
      <c r="AG136" s="54">
        <v>1.18</v>
      </c>
      <c r="AH136" s="54">
        <v>1.18</v>
      </c>
      <c r="AI136" s="54">
        <v>1.18</v>
      </c>
      <c r="AJ136" s="54">
        <v>1.18</v>
      </c>
      <c r="AK136" s="54">
        <v>1.41</v>
      </c>
      <c r="AL136" s="54">
        <v>1.2</v>
      </c>
      <c r="AM136" s="54">
        <v>1.37</v>
      </c>
      <c r="AN136" s="54">
        <v>1.33</v>
      </c>
      <c r="AO136" s="55">
        <v>1.26</v>
      </c>
    </row>
    <row r="137" spans="1:41" x14ac:dyDescent="0.25">
      <c r="A137" s="52">
        <v>133</v>
      </c>
      <c r="B137" s="53" cm="1">
        <f t="array" ref="B137:AO137">TRANSPOSE(パラメータ_オリジナル!$D$6:$D$45)</f>
        <v>1.23</v>
      </c>
      <c r="C137" s="53">
        <v>1.24</v>
      </c>
      <c r="D137" s="53">
        <v>1.24</v>
      </c>
      <c r="E137" s="53">
        <v>1.23</v>
      </c>
      <c r="F137" s="53">
        <v>1.36</v>
      </c>
      <c r="G137" s="53">
        <v>1.41</v>
      </c>
      <c r="H137" s="53">
        <v>1.1499999999999999</v>
      </c>
      <c r="I137" s="53">
        <v>1.4</v>
      </c>
      <c r="J137" s="53">
        <v>1.38</v>
      </c>
      <c r="K137" s="53">
        <v>1.4</v>
      </c>
      <c r="L137" s="53">
        <v>1.48</v>
      </c>
      <c r="M137" s="53">
        <v>1.67</v>
      </c>
      <c r="N137" s="53">
        <v>1.23</v>
      </c>
      <c r="O137" s="53">
        <v>1.23</v>
      </c>
      <c r="P137" s="53">
        <v>1.1499999999999999</v>
      </c>
      <c r="Q137" s="53">
        <v>1.41</v>
      </c>
      <c r="R137" s="53">
        <v>1.32</v>
      </c>
      <c r="S137" s="53">
        <v>1.36</v>
      </c>
      <c r="T137" s="53">
        <v>1.4</v>
      </c>
      <c r="U137" s="54">
        <v>1.32</v>
      </c>
      <c r="V137" s="54">
        <v>1.33</v>
      </c>
      <c r="W137" s="54">
        <v>1.18</v>
      </c>
      <c r="X137" s="54">
        <v>1.32</v>
      </c>
      <c r="Y137" s="54">
        <v>1.26</v>
      </c>
      <c r="Z137" s="54">
        <v>1.18</v>
      </c>
      <c r="AA137" s="54">
        <v>1.25</v>
      </c>
      <c r="AB137" s="54">
        <v>1.18</v>
      </c>
      <c r="AC137" s="54">
        <v>1.28</v>
      </c>
      <c r="AD137" s="54">
        <v>1.18</v>
      </c>
      <c r="AE137" s="54">
        <v>1.18</v>
      </c>
      <c r="AF137" s="54">
        <v>1.18</v>
      </c>
      <c r="AG137" s="54">
        <v>1.18</v>
      </c>
      <c r="AH137" s="54">
        <v>1.18</v>
      </c>
      <c r="AI137" s="54">
        <v>1.18</v>
      </c>
      <c r="AJ137" s="54">
        <v>1.18</v>
      </c>
      <c r="AK137" s="54">
        <v>1.41</v>
      </c>
      <c r="AL137" s="54">
        <v>1.2</v>
      </c>
      <c r="AM137" s="54">
        <v>1.37</v>
      </c>
      <c r="AN137" s="54">
        <v>1.33</v>
      </c>
      <c r="AO137" s="55">
        <v>1.26</v>
      </c>
    </row>
    <row r="138" spans="1:41" x14ac:dyDescent="0.25">
      <c r="A138" s="52">
        <v>134</v>
      </c>
      <c r="B138" s="53" cm="1">
        <f t="array" ref="B138:AO138">TRANSPOSE(パラメータ_オリジナル!$D$6:$D$45)</f>
        <v>1.23</v>
      </c>
      <c r="C138" s="53">
        <v>1.24</v>
      </c>
      <c r="D138" s="53">
        <v>1.24</v>
      </c>
      <c r="E138" s="53">
        <v>1.23</v>
      </c>
      <c r="F138" s="53">
        <v>1.36</v>
      </c>
      <c r="G138" s="53">
        <v>1.41</v>
      </c>
      <c r="H138" s="53">
        <v>1.1499999999999999</v>
      </c>
      <c r="I138" s="53">
        <v>1.4</v>
      </c>
      <c r="J138" s="53">
        <v>1.38</v>
      </c>
      <c r="K138" s="53">
        <v>1.4</v>
      </c>
      <c r="L138" s="53">
        <v>1.48</v>
      </c>
      <c r="M138" s="53">
        <v>1.67</v>
      </c>
      <c r="N138" s="53">
        <v>1.23</v>
      </c>
      <c r="O138" s="53">
        <v>1.23</v>
      </c>
      <c r="P138" s="53">
        <v>1.1499999999999999</v>
      </c>
      <c r="Q138" s="53">
        <v>1.41</v>
      </c>
      <c r="R138" s="53">
        <v>1.32</v>
      </c>
      <c r="S138" s="53">
        <v>1.36</v>
      </c>
      <c r="T138" s="53">
        <v>1.4</v>
      </c>
      <c r="U138" s="54">
        <v>1.32</v>
      </c>
      <c r="V138" s="54">
        <v>1.33</v>
      </c>
      <c r="W138" s="54">
        <v>1.18</v>
      </c>
      <c r="X138" s="54">
        <v>1.32</v>
      </c>
      <c r="Y138" s="54">
        <v>1.26</v>
      </c>
      <c r="Z138" s="54">
        <v>1.18</v>
      </c>
      <c r="AA138" s="54">
        <v>1.25</v>
      </c>
      <c r="AB138" s="54">
        <v>1.18</v>
      </c>
      <c r="AC138" s="54">
        <v>1.28</v>
      </c>
      <c r="AD138" s="54">
        <v>1.18</v>
      </c>
      <c r="AE138" s="54">
        <v>1.18</v>
      </c>
      <c r="AF138" s="54">
        <v>1.18</v>
      </c>
      <c r="AG138" s="54">
        <v>1.18</v>
      </c>
      <c r="AH138" s="54">
        <v>1.18</v>
      </c>
      <c r="AI138" s="54">
        <v>1.18</v>
      </c>
      <c r="AJ138" s="54">
        <v>1.18</v>
      </c>
      <c r="AK138" s="54">
        <v>1.41</v>
      </c>
      <c r="AL138" s="54">
        <v>1.2</v>
      </c>
      <c r="AM138" s="54">
        <v>1.37</v>
      </c>
      <c r="AN138" s="54">
        <v>1.33</v>
      </c>
      <c r="AO138" s="55">
        <v>1.26</v>
      </c>
    </row>
    <row r="139" spans="1:41" x14ac:dyDescent="0.25">
      <c r="A139" s="52">
        <v>135</v>
      </c>
      <c r="B139" s="53" cm="1">
        <f t="array" ref="B139:AO139">TRANSPOSE(パラメータ_オリジナル!$D$6:$D$45)</f>
        <v>1.23</v>
      </c>
      <c r="C139" s="53">
        <v>1.24</v>
      </c>
      <c r="D139" s="53">
        <v>1.24</v>
      </c>
      <c r="E139" s="53">
        <v>1.23</v>
      </c>
      <c r="F139" s="53">
        <v>1.36</v>
      </c>
      <c r="G139" s="53">
        <v>1.41</v>
      </c>
      <c r="H139" s="53">
        <v>1.1499999999999999</v>
      </c>
      <c r="I139" s="53">
        <v>1.4</v>
      </c>
      <c r="J139" s="53">
        <v>1.38</v>
      </c>
      <c r="K139" s="53">
        <v>1.4</v>
      </c>
      <c r="L139" s="53">
        <v>1.48</v>
      </c>
      <c r="M139" s="53">
        <v>1.67</v>
      </c>
      <c r="N139" s="53">
        <v>1.23</v>
      </c>
      <c r="O139" s="53">
        <v>1.23</v>
      </c>
      <c r="P139" s="53">
        <v>1.1499999999999999</v>
      </c>
      <c r="Q139" s="53">
        <v>1.41</v>
      </c>
      <c r="R139" s="53">
        <v>1.32</v>
      </c>
      <c r="S139" s="53">
        <v>1.36</v>
      </c>
      <c r="T139" s="53">
        <v>1.4</v>
      </c>
      <c r="U139" s="54">
        <v>1.32</v>
      </c>
      <c r="V139" s="54">
        <v>1.33</v>
      </c>
      <c r="W139" s="54">
        <v>1.18</v>
      </c>
      <c r="X139" s="54">
        <v>1.32</v>
      </c>
      <c r="Y139" s="54">
        <v>1.26</v>
      </c>
      <c r="Z139" s="54">
        <v>1.18</v>
      </c>
      <c r="AA139" s="54">
        <v>1.25</v>
      </c>
      <c r="AB139" s="54">
        <v>1.18</v>
      </c>
      <c r="AC139" s="54">
        <v>1.28</v>
      </c>
      <c r="AD139" s="54">
        <v>1.18</v>
      </c>
      <c r="AE139" s="54">
        <v>1.18</v>
      </c>
      <c r="AF139" s="54">
        <v>1.18</v>
      </c>
      <c r="AG139" s="54">
        <v>1.18</v>
      </c>
      <c r="AH139" s="54">
        <v>1.18</v>
      </c>
      <c r="AI139" s="54">
        <v>1.18</v>
      </c>
      <c r="AJ139" s="54">
        <v>1.18</v>
      </c>
      <c r="AK139" s="54">
        <v>1.41</v>
      </c>
      <c r="AL139" s="54">
        <v>1.2</v>
      </c>
      <c r="AM139" s="54">
        <v>1.37</v>
      </c>
      <c r="AN139" s="54">
        <v>1.33</v>
      </c>
      <c r="AO139" s="55">
        <v>1.26</v>
      </c>
    </row>
    <row r="140" spans="1:41" x14ac:dyDescent="0.25">
      <c r="A140" s="52">
        <v>136</v>
      </c>
      <c r="B140" s="53" cm="1">
        <f t="array" ref="B140:AO140">TRANSPOSE(パラメータ_オリジナル!$D$6:$D$45)</f>
        <v>1.23</v>
      </c>
      <c r="C140" s="53">
        <v>1.24</v>
      </c>
      <c r="D140" s="53">
        <v>1.24</v>
      </c>
      <c r="E140" s="53">
        <v>1.23</v>
      </c>
      <c r="F140" s="53">
        <v>1.36</v>
      </c>
      <c r="G140" s="53">
        <v>1.41</v>
      </c>
      <c r="H140" s="53">
        <v>1.1499999999999999</v>
      </c>
      <c r="I140" s="53">
        <v>1.4</v>
      </c>
      <c r="J140" s="53">
        <v>1.38</v>
      </c>
      <c r="K140" s="53">
        <v>1.4</v>
      </c>
      <c r="L140" s="53">
        <v>1.48</v>
      </c>
      <c r="M140" s="53">
        <v>1.67</v>
      </c>
      <c r="N140" s="53">
        <v>1.23</v>
      </c>
      <c r="O140" s="53">
        <v>1.23</v>
      </c>
      <c r="P140" s="53">
        <v>1.1499999999999999</v>
      </c>
      <c r="Q140" s="53">
        <v>1.41</v>
      </c>
      <c r="R140" s="53">
        <v>1.32</v>
      </c>
      <c r="S140" s="53">
        <v>1.36</v>
      </c>
      <c r="T140" s="53">
        <v>1.4</v>
      </c>
      <c r="U140" s="54">
        <v>1.32</v>
      </c>
      <c r="V140" s="54">
        <v>1.33</v>
      </c>
      <c r="W140" s="54">
        <v>1.18</v>
      </c>
      <c r="X140" s="54">
        <v>1.32</v>
      </c>
      <c r="Y140" s="54">
        <v>1.26</v>
      </c>
      <c r="Z140" s="54">
        <v>1.18</v>
      </c>
      <c r="AA140" s="54">
        <v>1.25</v>
      </c>
      <c r="AB140" s="54">
        <v>1.18</v>
      </c>
      <c r="AC140" s="54">
        <v>1.28</v>
      </c>
      <c r="AD140" s="54">
        <v>1.18</v>
      </c>
      <c r="AE140" s="54">
        <v>1.18</v>
      </c>
      <c r="AF140" s="54">
        <v>1.18</v>
      </c>
      <c r="AG140" s="54">
        <v>1.18</v>
      </c>
      <c r="AH140" s="54">
        <v>1.18</v>
      </c>
      <c r="AI140" s="54">
        <v>1.18</v>
      </c>
      <c r="AJ140" s="54">
        <v>1.18</v>
      </c>
      <c r="AK140" s="54">
        <v>1.41</v>
      </c>
      <c r="AL140" s="54">
        <v>1.2</v>
      </c>
      <c r="AM140" s="54">
        <v>1.37</v>
      </c>
      <c r="AN140" s="54">
        <v>1.33</v>
      </c>
      <c r="AO140" s="55">
        <v>1.26</v>
      </c>
    </row>
    <row r="141" spans="1:41" x14ac:dyDescent="0.25">
      <c r="A141" s="52">
        <v>137</v>
      </c>
      <c r="B141" s="53" cm="1">
        <f t="array" ref="B141:AO141">TRANSPOSE(パラメータ_オリジナル!$D$6:$D$45)</f>
        <v>1.23</v>
      </c>
      <c r="C141" s="53">
        <v>1.24</v>
      </c>
      <c r="D141" s="53">
        <v>1.24</v>
      </c>
      <c r="E141" s="53">
        <v>1.23</v>
      </c>
      <c r="F141" s="53">
        <v>1.36</v>
      </c>
      <c r="G141" s="53">
        <v>1.41</v>
      </c>
      <c r="H141" s="53">
        <v>1.1499999999999999</v>
      </c>
      <c r="I141" s="53">
        <v>1.4</v>
      </c>
      <c r="J141" s="53">
        <v>1.38</v>
      </c>
      <c r="K141" s="53">
        <v>1.4</v>
      </c>
      <c r="L141" s="53">
        <v>1.48</v>
      </c>
      <c r="M141" s="53">
        <v>1.67</v>
      </c>
      <c r="N141" s="53">
        <v>1.23</v>
      </c>
      <c r="O141" s="53">
        <v>1.23</v>
      </c>
      <c r="P141" s="53">
        <v>1.1499999999999999</v>
      </c>
      <c r="Q141" s="53">
        <v>1.41</v>
      </c>
      <c r="R141" s="53">
        <v>1.32</v>
      </c>
      <c r="S141" s="53">
        <v>1.36</v>
      </c>
      <c r="T141" s="53">
        <v>1.4</v>
      </c>
      <c r="U141" s="54">
        <v>1.32</v>
      </c>
      <c r="V141" s="54">
        <v>1.33</v>
      </c>
      <c r="W141" s="54">
        <v>1.18</v>
      </c>
      <c r="X141" s="54">
        <v>1.32</v>
      </c>
      <c r="Y141" s="54">
        <v>1.26</v>
      </c>
      <c r="Z141" s="54">
        <v>1.18</v>
      </c>
      <c r="AA141" s="54">
        <v>1.25</v>
      </c>
      <c r="AB141" s="54">
        <v>1.18</v>
      </c>
      <c r="AC141" s="54">
        <v>1.28</v>
      </c>
      <c r="AD141" s="54">
        <v>1.18</v>
      </c>
      <c r="AE141" s="54">
        <v>1.18</v>
      </c>
      <c r="AF141" s="54">
        <v>1.18</v>
      </c>
      <c r="AG141" s="54">
        <v>1.18</v>
      </c>
      <c r="AH141" s="54">
        <v>1.18</v>
      </c>
      <c r="AI141" s="54">
        <v>1.18</v>
      </c>
      <c r="AJ141" s="54">
        <v>1.18</v>
      </c>
      <c r="AK141" s="54">
        <v>1.41</v>
      </c>
      <c r="AL141" s="54">
        <v>1.2</v>
      </c>
      <c r="AM141" s="54">
        <v>1.37</v>
      </c>
      <c r="AN141" s="54">
        <v>1.33</v>
      </c>
      <c r="AO141" s="55">
        <v>1.26</v>
      </c>
    </row>
    <row r="142" spans="1:41" x14ac:dyDescent="0.25">
      <c r="A142" s="52">
        <v>138</v>
      </c>
      <c r="B142" s="53" cm="1">
        <f t="array" ref="B142:AO142">TRANSPOSE(パラメータ_オリジナル!$D$6:$D$45)</f>
        <v>1.23</v>
      </c>
      <c r="C142" s="53">
        <v>1.24</v>
      </c>
      <c r="D142" s="53">
        <v>1.24</v>
      </c>
      <c r="E142" s="53">
        <v>1.23</v>
      </c>
      <c r="F142" s="53">
        <v>1.36</v>
      </c>
      <c r="G142" s="53">
        <v>1.41</v>
      </c>
      <c r="H142" s="53">
        <v>1.1499999999999999</v>
      </c>
      <c r="I142" s="53">
        <v>1.4</v>
      </c>
      <c r="J142" s="53">
        <v>1.38</v>
      </c>
      <c r="K142" s="53">
        <v>1.4</v>
      </c>
      <c r="L142" s="53">
        <v>1.48</v>
      </c>
      <c r="M142" s="53">
        <v>1.67</v>
      </c>
      <c r="N142" s="53">
        <v>1.23</v>
      </c>
      <c r="O142" s="53">
        <v>1.23</v>
      </c>
      <c r="P142" s="53">
        <v>1.1499999999999999</v>
      </c>
      <c r="Q142" s="53">
        <v>1.41</v>
      </c>
      <c r="R142" s="53">
        <v>1.32</v>
      </c>
      <c r="S142" s="53">
        <v>1.36</v>
      </c>
      <c r="T142" s="53">
        <v>1.4</v>
      </c>
      <c r="U142" s="54">
        <v>1.32</v>
      </c>
      <c r="V142" s="54">
        <v>1.33</v>
      </c>
      <c r="W142" s="54">
        <v>1.18</v>
      </c>
      <c r="X142" s="54">
        <v>1.32</v>
      </c>
      <c r="Y142" s="54">
        <v>1.26</v>
      </c>
      <c r="Z142" s="54">
        <v>1.18</v>
      </c>
      <c r="AA142" s="54">
        <v>1.25</v>
      </c>
      <c r="AB142" s="54">
        <v>1.18</v>
      </c>
      <c r="AC142" s="54">
        <v>1.28</v>
      </c>
      <c r="AD142" s="54">
        <v>1.18</v>
      </c>
      <c r="AE142" s="54">
        <v>1.18</v>
      </c>
      <c r="AF142" s="54">
        <v>1.18</v>
      </c>
      <c r="AG142" s="54">
        <v>1.18</v>
      </c>
      <c r="AH142" s="54">
        <v>1.18</v>
      </c>
      <c r="AI142" s="54">
        <v>1.18</v>
      </c>
      <c r="AJ142" s="54">
        <v>1.18</v>
      </c>
      <c r="AK142" s="54">
        <v>1.41</v>
      </c>
      <c r="AL142" s="54">
        <v>1.2</v>
      </c>
      <c r="AM142" s="54">
        <v>1.37</v>
      </c>
      <c r="AN142" s="54">
        <v>1.33</v>
      </c>
      <c r="AO142" s="55">
        <v>1.26</v>
      </c>
    </row>
    <row r="143" spans="1:41" x14ac:dyDescent="0.25">
      <c r="A143" s="52">
        <v>139</v>
      </c>
      <c r="B143" s="53" cm="1">
        <f t="array" ref="B143:AO143">TRANSPOSE(パラメータ_オリジナル!$D$6:$D$45)</f>
        <v>1.23</v>
      </c>
      <c r="C143" s="53">
        <v>1.24</v>
      </c>
      <c r="D143" s="53">
        <v>1.24</v>
      </c>
      <c r="E143" s="53">
        <v>1.23</v>
      </c>
      <c r="F143" s="53">
        <v>1.36</v>
      </c>
      <c r="G143" s="53">
        <v>1.41</v>
      </c>
      <c r="H143" s="53">
        <v>1.1499999999999999</v>
      </c>
      <c r="I143" s="53">
        <v>1.4</v>
      </c>
      <c r="J143" s="53">
        <v>1.38</v>
      </c>
      <c r="K143" s="53">
        <v>1.4</v>
      </c>
      <c r="L143" s="53">
        <v>1.48</v>
      </c>
      <c r="M143" s="53">
        <v>1.67</v>
      </c>
      <c r="N143" s="53">
        <v>1.23</v>
      </c>
      <c r="O143" s="53">
        <v>1.23</v>
      </c>
      <c r="P143" s="53">
        <v>1.1499999999999999</v>
      </c>
      <c r="Q143" s="53">
        <v>1.41</v>
      </c>
      <c r="R143" s="53">
        <v>1.32</v>
      </c>
      <c r="S143" s="53">
        <v>1.36</v>
      </c>
      <c r="T143" s="53">
        <v>1.4</v>
      </c>
      <c r="U143" s="54">
        <v>1.32</v>
      </c>
      <c r="V143" s="54">
        <v>1.33</v>
      </c>
      <c r="W143" s="54">
        <v>1.18</v>
      </c>
      <c r="X143" s="54">
        <v>1.32</v>
      </c>
      <c r="Y143" s="54">
        <v>1.26</v>
      </c>
      <c r="Z143" s="54">
        <v>1.18</v>
      </c>
      <c r="AA143" s="54">
        <v>1.25</v>
      </c>
      <c r="AB143" s="54">
        <v>1.18</v>
      </c>
      <c r="AC143" s="54">
        <v>1.28</v>
      </c>
      <c r="AD143" s="54">
        <v>1.18</v>
      </c>
      <c r="AE143" s="54">
        <v>1.18</v>
      </c>
      <c r="AF143" s="54">
        <v>1.18</v>
      </c>
      <c r="AG143" s="54">
        <v>1.18</v>
      </c>
      <c r="AH143" s="54">
        <v>1.18</v>
      </c>
      <c r="AI143" s="54">
        <v>1.18</v>
      </c>
      <c r="AJ143" s="54">
        <v>1.18</v>
      </c>
      <c r="AK143" s="54">
        <v>1.41</v>
      </c>
      <c r="AL143" s="54">
        <v>1.2</v>
      </c>
      <c r="AM143" s="54">
        <v>1.37</v>
      </c>
      <c r="AN143" s="54">
        <v>1.33</v>
      </c>
      <c r="AO143" s="55">
        <v>1.26</v>
      </c>
    </row>
    <row r="144" spans="1:41" x14ac:dyDescent="0.25">
      <c r="A144" s="52">
        <v>140</v>
      </c>
      <c r="B144" s="53" cm="1">
        <f t="array" ref="B144:AO144">TRANSPOSE(パラメータ_オリジナル!$D$6:$D$45)</f>
        <v>1.23</v>
      </c>
      <c r="C144" s="53">
        <v>1.24</v>
      </c>
      <c r="D144" s="53">
        <v>1.24</v>
      </c>
      <c r="E144" s="53">
        <v>1.23</v>
      </c>
      <c r="F144" s="53">
        <v>1.36</v>
      </c>
      <c r="G144" s="53">
        <v>1.41</v>
      </c>
      <c r="H144" s="53">
        <v>1.1499999999999999</v>
      </c>
      <c r="I144" s="53">
        <v>1.4</v>
      </c>
      <c r="J144" s="53">
        <v>1.38</v>
      </c>
      <c r="K144" s="53">
        <v>1.4</v>
      </c>
      <c r="L144" s="53">
        <v>1.48</v>
      </c>
      <c r="M144" s="53">
        <v>1.67</v>
      </c>
      <c r="N144" s="53">
        <v>1.23</v>
      </c>
      <c r="O144" s="53">
        <v>1.23</v>
      </c>
      <c r="P144" s="53">
        <v>1.1499999999999999</v>
      </c>
      <c r="Q144" s="53">
        <v>1.41</v>
      </c>
      <c r="R144" s="53">
        <v>1.32</v>
      </c>
      <c r="S144" s="53">
        <v>1.36</v>
      </c>
      <c r="T144" s="53">
        <v>1.4</v>
      </c>
      <c r="U144" s="54">
        <v>1.32</v>
      </c>
      <c r="V144" s="54">
        <v>1.33</v>
      </c>
      <c r="W144" s="54">
        <v>1.18</v>
      </c>
      <c r="X144" s="54">
        <v>1.32</v>
      </c>
      <c r="Y144" s="54">
        <v>1.26</v>
      </c>
      <c r="Z144" s="54">
        <v>1.18</v>
      </c>
      <c r="AA144" s="54">
        <v>1.25</v>
      </c>
      <c r="AB144" s="54">
        <v>1.18</v>
      </c>
      <c r="AC144" s="54">
        <v>1.28</v>
      </c>
      <c r="AD144" s="54">
        <v>1.18</v>
      </c>
      <c r="AE144" s="54">
        <v>1.18</v>
      </c>
      <c r="AF144" s="54">
        <v>1.18</v>
      </c>
      <c r="AG144" s="54">
        <v>1.18</v>
      </c>
      <c r="AH144" s="54">
        <v>1.18</v>
      </c>
      <c r="AI144" s="54">
        <v>1.18</v>
      </c>
      <c r="AJ144" s="54">
        <v>1.18</v>
      </c>
      <c r="AK144" s="54">
        <v>1.41</v>
      </c>
      <c r="AL144" s="54">
        <v>1.2</v>
      </c>
      <c r="AM144" s="54">
        <v>1.37</v>
      </c>
      <c r="AN144" s="54">
        <v>1.33</v>
      </c>
      <c r="AO144" s="55">
        <v>1.26</v>
      </c>
    </row>
    <row r="145" spans="1:41" x14ac:dyDescent="0.25">
      <c r="A145" s="52">
        <v>141</v>
      </c>
      <c r="B145" s="53" cm="1">
        <f t="array" ref="B145:AO145">TRANSPOSE(パラメータ_オリジナル!$D$6:$D$45)</f>
        <v>1.23</v>
      </c>
      <c r="C145" s="53">
        <v>1.24</v>
      </c>
      <c r="D145" s="53">
        <v>1.24</v>
      </c>
      <c r="E145" s="53">
        <v>1.23</v>
      </c>
      <c r="F145" s="53">
        <v>1.36</v>
      </c>
      <c r="G145" s="53">
        <v>1.41</v>
      </c>
      <c r="H145" s="53">
        <v>1.1499999999999999</v>
      </c>
      <c r="I145" s="53">
        <v>1.4</v>
      </c>
      <c r="J145" s="53">
        <v>1.38</v>
      </c>
      <c r="K145" s="53">
        <v>1.4</v>
      </c>
      <c r="L145" s="53">
        <v>1.48</v>
      </c>
      <c r="M145" s="53">
        <v>1.67</v>
      </c>
      <c r="N145" s="53">
        <v>1.23</v>
      </c>
      <c r="O145" s="53">
        <v>1.23</v>
      </c>
      <c r="P145" s="53">
        <v>1.1499999999999999</v>
      </c>
      <c r="Q145" s="53">
        <v>1.41</v>
      </c>
      <c r="R145" s="53">
        <v>1.32</v>
      </c>
      <c r="S145" s="53">
        <v>1.36</v>
      </c>
      <c r="T145" s="53">
        <v>1.4</v>
      </c>
      <c r="U145" s="54">
        <v>1.32</v>
      </c>
      <c r="V145" s="54">
        <v>1.33</v>
      </c>
      <c r="W145" s="54">
        <v>1.18</v>
      </c>
      <c r="X145" s="54">
        <v>1.32</v>
      </c>
      <c r="Y145" s="54">
        <v>1.26</v>
      </c>
      <c r="Z145" s="54">
        <v>1.18</v>
      </c>
      <c r="AA145" s="54">
        <v>1.25</v>
      </c>
      <c r="AB145" s="54">
        <v>1.18</v>
      </c>
      <c r="AC145" s="54">
        <v>1.28</v>
      </c>
      <c r="AD145" s="54">
        <v>1.18</v>
      </c>
      <c r="AE145" s="54">
        <v>1.18</v>
      </c>
      <c r="AF145" s="54">
        <v>1.18</v>
      </c>
      <c r="AG145" s="54">
        <v>1.18</v>
      </c>
      <c r="AH145" s="54">
        <v>1.18</v>
      </c>
      <c r="AI145" s="54">
        <v>1.18</v>
      </c>
      <c r="AJ145" s="54">
        <v>1.18</v>
      </c>
      <c r="AK145" s="54">
        <v>1.41</v>
      </c>
      <c r="AL145" s="54">
        <v>1.2</v>
      </c>
      <c r="AM145" s="54">
        <v>1.37</v>
      </c>
      <c r="AN145" s="54">
        <v>1.33</v>
      </c>
      <c r="AO145" s="55">
        <v>1.26</v>
      </c>
    </row>
    <row r="146" spans="1:41" x14ac:dyDescent="0.25">
      <c r="A146" s="52">
        <v>142</v>
      </c>
      <c r="B146" s="53" cm="1">
        <f t="array" ref="B146:AO146">TRANSPOSE(パラメータ_オリジナル!$D$6:$D$45)</f>
        <v>1.23</v>
      </c>
      <c r="C146" s="53">
        <v>1.24</v>
      </c>
      <c r="D146" s="53">
        <v>1.24</v>
      </c>
      <c r="E146" s="53">
        <v>1.23</v>
      </c>
      <c r="F146" s="53">
        <v>1.36</v>
      </c>
      <c r="G146" s="53">
        <v>1.41</v>
      </c>
      <c r="H146" s="53">
        <v>1.1499999999999999</v>
      </c>
      <c r="I146" s="53">
        <v>1.4</v>
      </c>
      <c r="J146" s="53">
        <v>1.38</v>
      </c>
      <c r="K146" s="53">
        <v>1.4</v>
      </c>
      <c r="L146" s="53">
        <v>1.48</v>
      </c>
      <c r="M146" s="53">
        <v>1.67</v>
      </c>
      <c r="N146" s="53">
        <v>1.23</v>
      </c>
      <c r="O146" s="53">
        <v>1.23</v>
      </c>
      <c r="P146" s="53">
        <v>1.1499999999999999</v>
      </c>
      <c r="Q146" s="53">
        <v>1.41</v>
      </c>
      <c r="R146" s="53">
        <v>1.32</v>
      </c>
      <c r="S146" s="53">
        <v>1.36</v>
      </c>
      <c r="T146" s="53">
        <v>1.4</v>
      </c>
      <c r="U146" s="54">
        <v>1.32</v>
      </c>
      <c r="V146" s="54">
        <v>1.33</v>
      </c>
      <c r="W146" s="54">
        <v>1.18</v>
      </c>
      <c r="X146" s="54">
        <v>1.32</v>
      </c>
      <c r="Y146" s="54">
        <v>1.26</v>
      </c>
      <c r="Z146" s="54">
        <v>1.18</v>
      </c>
      <c r="AA146" s="54">
        <v>1.25</v>
      </c>
      <c r="AB146" s="54">
        <v>1.18</v>
      </c>
      <c r="AC146" s="54">
        <v>1.28</v>
      </c>
      <c r="AD146" s="54">
        <v>1.18</v>
      </c>
      <c r="AE146" s="54">
        <v>1.18</v>
      </c>
      <c r="AF146" s="54">
        <v>1.18</v>
      </c>
      <c r="AG146" s="54">
        <v>1.18</v>
      </c>
      <c r="AH146" s="54">
        <v>1.18</v>
      </c>
      <c r="AI146" s="54">
        <v>1.18</v>
      </c>
      <c r="AJ146" s="54">
        <v>1.18</v>
      </c>
      <c r="AK146" s="54">
        <v>1.41</v>
      </c>
      <c r="AL146" s="54">
        <v>1.2</v>
      </c>
      <c r="AM146" s="54">
        <v>1.37</v>
      </c>
      <c r="AN146" s="54">
        <v>1.33</v>
      </c>
      <c r="AO146" s="55">
        <v>1.26</v>
      </c>
    </row>
    <row r="147" spans="1:41" x14ac:dyDescent="0.25">
      <c r="A147" s="52">
        <v>143</v>
      </c>
      <c r="B147" s="53" cm="1">
        <f t="array" ref="B147:AO147">TRANSPOSE(パラメータ_オリジナル!$D$6:$D$45)</f>
        <v>1.23</v>
      </c>
      <c r="C147" s="53">
        <v>1.24</v>
      </c>
      <c r="D147" s="53">
        <v>1.24</v>
      </c>
      <c r="E147" s="53">
        <v>1.23</v>
      </c>
      <c r="F147" s="53">
        <v>1.36</v>
      </c>
      <c r="G147" s="53">
        <v>1.41</v>
      </c>
      <c r="H147" s="53">
        <v>1.1499999999999999</v>
      </c>
      <c r="I147" s="53">
        <v>1.4</v>
      </c>
      <c r="J147" s="53">
        <v>1.38</v>
      </c>
      <c r="K147" s="53">
        <v>1.4</v>
      </c>
      <c r="L147" s="53">
        <v>1.48</v>
      </c>
      <c r="M147" s="53">
        <v>1.67</v>
      </c>
      <c r="N147" s="53">
        <v>1.23</v>
      </c>
      <c r="O147" s="53">
        <v>1.23</v>
      </c>
      <c r="P147" s="53">
        <v>1.1499999999999999</v>
      </c>
      <c r="Q147" s="53">
        <v>1.41</v>
      </c>
      <c r="R147" s="53">
        <v>1.32</v>
      </c>
      <c r="S147" s="53">
        <v>1.36</v>
      </c>
      <c r="T147" s="53">
        <v>1.4</v>
      </c>
      <c r="U147" s="54">
        <v>1.32</v>
      </c>
      <c r="V147" s="54">
        <v>1.33</v>
      </c>
      <c r="W147" s="54">
        <v>1.18</v>
      </c>
      <c r="X147" s="54">
        <v>1.32</v>
      </c>
      <c r="Y147" s="54">
        <v>1.26</v>
      </c>
      <c r="Z147" s="54">
        <v>1.18</v>
      </c>
      <c r="AA147" s="54">
        <v>1.25</v>
      </c>
      <c r="AB147" s="54">
        <v>1.18</v>
      </c>
      <c r="AC147" s="54">
        <v>1.28</v>
      </c>
      <c r="AD147" s="54">
        <v>1.18</v>
      </c>
      <c r="AE147" s="54">
        <v>1.18</v>
      </c>
      <c r="AF147" s="54">
        <v>1.18</v>
      </c>
      <c r="AG147" s="54">
        <v>1.18</v>
      </c>
      <c r="AH147" s="54">
        <v>1.18</v>
      </c>
      <c r="AI147" s="54">
        <v>1.18</v>
      </c>
      <c r="AJ147" s="54">
        <v>1.18</v>
      </c>
      <c r="AK147" s="54">
        <v>1.41</v>
      </c>
      <c r="AL147" s="54">
        <v>1.2</v>
      </c>
      <c r="AM147" s="54">
        <v>1.37</v>
      </c>
      <c r="AN147" s="54">
        <v>1.33</v>
      </c>
      <c r="AO147" s="55">
        <v>1.26</v>
      </c>
    </row>
    <row r="148" spans="1:41" x14ac:dyDescent="0.25">
      <c r="A148" s="52">
        <v>144</v>
      </c>
      <c r="B148" s="53" cm="1">
        <f t="array" ref="B148:AO148">TRANSPOSE(パラメータ_オリジナル!$D$6:$D$45)</f>
        <v>1.23</v>
      </c>
      <c r="C148" s="53">
        <v>1.24</v>
      </c>
      <c r="D148" s="53">
        <v>1.24</v>
      </c>
      <c r="E148" s="53">
        <v>1.23</v>
      </c>
      <c r="F148" s="53">
        <v>1.36</v>
      </c>
      <c r="G148" s="53">
        <v>1.41</v>
      </c>
      <c r="H148" s="53">
        <v>1.1499999999999999</v>
      </c>
      <c r="I148" s="53">
        <v>1.4</v>
      </c>
      <c r="J148" s="53">
        <v>1.38</v>
      </c>
      <c r="K148" s="53">
        <v>1.4</v>
      </c>
      <c r="L148" s="53">
        <v>1.48</v>
      </c>
      <c r="M148" s="53">
        <v>1.67</v>
      </c>
      <c r="N148" s="53">
        <v>1.23</v>
      </c>
      <c r="O148" s="53">
        <v>1.23</v>
      </c>
      <c r="P148" s="53">
        <v>1.1499999999999999</v>
      </c>
      <c r="Q148" s="53">
        <v>1.41</v>
      </c>
      <c r="R148" s="53">
        <v>1.32</v>
      </c>
      <c r="S148" s="53">
        <v>1.36</v>
      </c>
      <c r="T148" s="53">
        <v>1.4</v>
      </c>
      <c r="U148" s="54">
        <v>1.32</v>
      </c>
      <c r="V148" s="54">
        <v>1.33</v>
      </c>
      <c r="W148" s="54">
        <v>1.18</v>
      </c>
      <c r="X148" s="54">
        <v>1.32</v>
      </c>
      <c r="Y148" s="54">
        <v>1.26</v>
      </c>
      <c r="Z148" s="54">
        <v>1.18</v>
      </c>
      <c r="AA148" s="54">
        <v>1.25</v>
      </c>
      <c r="AB148" s="54">
        <v>1.18</v>
      </c>
      <c r="AC148" s="54">
        <v>1.28</v>
      </c>
      <c r="AD148" s="54">
        <v>1.18</v>
      </c>
      <c r="AE148" s="54">
        <v>1.18</v>
      </c>
      <c r="AF148" s="54">
        <v>1.18</v>
      </c>
      <c r="AG148" s="54">
        <v>1.18</v>
      </c>
      <c r="AH148" s="54">
        <v>1.18</v>
      </c>
      <c r="AI148" s="54">
        <v>1.18</v>
      </c>
      <c r="AJ148" s="54">
        <v>1.18</v>
      </c>
      <c r="AK148" s="54">
        <v>1.41</v>
      </c>
      <c r="AL148" s="54">
        <v>1.2</v>
      </c>
      <c r="AM148" s="54">
        <v>1.37</v>
      </c>
      <c r="AN148" s="54">
        <v>1.33</v>
      </c>
      <c r="AO148" s="55">
        <v>1.26</v>
      </c>
    </row>
    <row r="149" spans="1:41" x14ac:dyDescent="0.25">
      <c r="A149" s="52">
        <v>145</v>
      </c>
      <c r="B149" s="53" cm="1">
        <f t="array" ref="B149:AO149">TRANSPOSE(パラメータ_オリジナル!$D$6:$D$45)</f>
        <v>1.23</v>
      </c>
      <c r="C149" s="53">
        <v>1.24</v>
      </c>
      <c r="D149" s="53">
        <v>1.24</v>
      </c>
      <c r="E149" s="53">
        <v>1.23</v>
      </c>
      <c r="F149" s="53">
        <v>1.36</v>
      </c>
      <c r="G149" s="53">
        <v>1.41</v>
      </c>
      <c r="H149" s="53">
        <v>1.1499999999999999</v>
      </c>
      <c r="I149" s="53">
        <v>1.4</v>
      </c>
      <c r="J149" s="53">
        <v>1.38</v>
      </c>
      <c r="K149" s="53">
        <v>1.4</v>
      </c>
      <c r="L149" s="53">
        <v>1.48</v>
      </c>
      <c r="M149" s="53">
        <v>1.67</v>
      </c>
      <c r="N149" s="53">
        <v>1.23</v>
      </c>
      <c r="O149" s="53">
        <v>1.23</v>
      </c>
      <c r="P149" s="53">
        <v>1.1499999999999999</v>
      </c>
      <c r="Q149" s="53">
        <v>1.41</v>
      </c>
      <c r="R149" s="53">
        <v>1.32</v>
      </c>
      <c r="S149" s="53">
        <v>1.36</v>
      </c>
      <c r="T149" s="53">
        <v>1.4</v>
      </c>
      <c r="U149" s="54">
        <v>1.32</v>
      </c>
      <c r="V149" s="54">
        <v>1.33</v>
      </c>
      <c r="W149" s="54">
        <v>1.18</v>
      </c>
      <c r="X149" s="54">
        <v>1.32</v>
      </c>
      <c r="Y149" s="54">
        <v>1.26</v>
      </c>
      <c r="Z149" s="54">
        <v>1.18</v>
      </c>
      <c r="AA149" s="54">
        <v>1.25</v>
      </c>
      <c r="AB149" s="54">
        <v>1.18</v>
      </c>
      <c r="AC149" s="54">
        <v>1.28</v>
      </c>
      <c r="AD149" s="54">
        <v>1.18</v>
      </c>
      <c r="AE149" s="54">
        <v>1.18</v>
      </c>
      <c r="AF149" s="54">
        <v>1.18</v>
      </c>
      <c r="AG149" s="54">
        <v>1.18</v>
      </c>
      <c r="AH149" s="54">
        <v>1.18</v>
      </c>
      <c r="AI149" s="54">
        <v>1.18</v>
      </c>
      <c r="AJ149" s="54">
        <v>1.18</v>
      </c>
      <c r="AK149" s="54">
        <v>1.41</v>
      </c>
      <c r="AL149" s="54">
        <v>1.2</v>
      </c>
      <c r="AM149" s="54">
        <v>1.37</v>
      </c>
      <c r="AN149" s="54">
        <v>1.33</v>
      </c>
      <c r="AO149" s="55">
        <v>1.26</v>
      </c>
    </row>
    <row r="150" spans="1:41" x14ac:dyDescent="0.25">
      <c r="A150" s="52">
        <v>146</v>
      </c>
      <c r="B150" s="53" cm="1">
        <f t="array" ref="B150:AO150">TRANSPOSE(パラメータ_オリジナル!$D$6:$D$45)</f>
        <v>1.23</v>
      </c>
      <c r="C150" s="53">
        <v>1.24</v>
      </c>
      <c r="D150" s="53">
        <v>1.24</v>
      </c>
      <c r="E150" s="53">
        <v>1.23</v>
      </c>
      <c r="F150" s="53">
        <v>1.36</v>
      </c>
      <c r="G150" s="53">
        <v>1.41</v>
      </c>
      <c r="H150" s="53">
        <v>1.1499999999999999</v>
      </c>
      <c r="I150" s="53">
        <v>1.4</v>
      </c>
      <c r="J150" s="53">
        <v>1.38</v>
      </c>
      <c r="K150" s="53">
        <v>1.4</v>
      </c>
      <c r="L150" s="53">
        <v>1.48</v>
      </c>
      <c r="M150" s="53">
        <v>1.67</v>
      </c>
      <c r="N150" s="53">
        <v>1.23</v>
      </c>
      <c r="O150" s="53">
        <v>1.23</v>
      </c>
      <c r="P150" s="53">
        <v>1.1499999999999999</v>
      </c>
      <c r="Q150" s="53">
        <v>1.41</v>
      </c>
      <c r="R150" s="53">
        <v>1.32</v>
      </c>
      <c r="S150" s="53">
        <v>1.36</v>
      </c>
      <c r="T150" s="53">
        <v>1.4</v>
      </c>
      <c r="U150" s="54">
        <v>1.32</v>
      </c>
      <c r="V150" s="54">
        <v>1.33</v>
      </c>
      <c r="W150" s="54">
        <v>1.18</v>
      </c>
      <c r="X150" s="54">
        <v>1.32</v>
      </c>
      <c r="Y150" s="54">
        <v>1.26</v>
      </c>
      <c r="Z150" s="54">
        <v>1.18</v>
      </c>
      <c r="AA150" s="54">
        <v>1.25</v>
      </c>
      <c r="AB150" s="54">
        <v>1.18</v>
      </c>
      <c r="AC150" s="54">
        <v>1.28</v>
      </c>
      <c r="AD150" s="54">
        <v>1.18</v>
      </c>
      <c r="AE150" s="54">
        <v>1.18</v>
      </c>
      <c r="AF150" s="54">
        <v>1.18</v>
      </c>
      <c r="AG150" s="54">
        <v>1.18</v>
      </c>
      <c r="AH150" s="54">
        <v>1.18</v>
      </c>
      <c r="AI150" s="54">
        <v>1.18</v>
      </c>
      <c r="AJ150" s="54">
        <v>1.18</v>
      </c>
      <c r="AK150" s="54">
        <v>1.41</v>
      </c>
      <c r="AL150" s="54">
        <v>1.2</v>
      </c>
      <c r="AM150" s="54">
        <v>1.37</v>
      </c>
      <c r="AN150" s="54">
        <v>1.33</v>
      </c>
      <c r="AO150" s="55">
        <v>1.26</v>
      </c>
    </row>
    <row r="151" spans="1:41" x14ac:dyDescent="0.25">
      <c r="A151" s="52">
        <v>147</v>
      </c>
      <c r="B151" s="53" cm="1">
        <f t="array" ref="B151:AO151">TRANSPOSE(パラメータ_オリジナル!$D$6:$D$45)</f>
        <v>1.23</v>
      </c>
      <c r="C151" s="53">
        <v>1.24</v>
      </c>
      <c r="D151" s="53">
        <v>1.24</v>
      </c>
      <c r="E151" s="53">
        <v>1.23</v>
      </c>
      <c r="F151" s="53">
        <v>1.36</v>
      </c>
      <c r="G151" s="53">
        <v>1.41</v>
      </c>
      <c r="H151" s="53">
        <v>1.1499999999999999</v>
      </c>
      <c r="I151" s="53">
        <v>1.4</v>
      </c>
      <c r="J151" s="53">
        <v>1.38</v>
      </c>
      <c r="K151" s="53">
        <v>1.4</v>
      </c>
      <c r="L151" s="53">
        <v>1.48</v>
      </c>
      <c r="M151" s="53">
        <v>1.67</v>
      </c>
      <c r="N151" s="53">
        <v>1.23</v>
      </c>
      <c r="O151" s="53">
        <v>1.23</v>
      </c>
      <c r="P151" s="53">
        <v>1.1499999999999999</v>
      </c>
      <c r="Q151" s="53">
        <v>1.41</v>
      </c>
      <c r="R151" s="53">
        <v>1.32</v>
      </c>
      <c r="S151" s="53">
        <v>1.36</v>
      </c>
      <c r="T151" s="53">
        <v>1.4</v>
      </c>
      <c r="U151" s="54">
        <v>1.32</v>
      </c>
      <c r="V151" s="54">
        <v>1.33</v>
      </c>
      <c r="W151" s="54">
        <v>1.18</v>
      </c>
      <c r="X151" s="54">
        <v>1.32</v>
      </c>
      <c r="Y151" s="54">
        <v>1.26</v>
      </c>
      <c r="Z151" s="54">
        <v>1.18</v>
      </c>
      <c r="AA151" s="54">
        <v>1.25</v>
      </c>
      <c r="AB151" s="54">
        <v>1.18</v>
      </c>
      <c r="AC151" s="54">
        <v>1.28</v>
      </c>
      <c r="AD151" s="54">
        <v>1.18</v>
      </c>
      <c r="AE151" s="54">
        <v>1.18</v>
      </c>
      <c r="AF151" s="54">
        <v>1.18</v>
      </c>
      <c r="AG151" s="54">
        <v>1.18</v>
      </c>
      <c r="AH151" s="54">
        <v>1.18</v>
      </c>
      <c r="AI151" s="54">
        <v>1.18</v>
      </c>
      <c r="AJ151" s="54">
        <v>1.18</v>
      </c>
      <c r="AK151" s="54">
        <v>1.41</v>
      </c>
      <c r="AL151" s="54">
        <v>1.2</v>
      </c>
      <c r="AM151" s="54">
        <v>1.37</v>
      </c>
      <c r="AN151" s="54">
        <v>1.33</v>
      </c>
      <c r="AO151" s="55">
        <v>1.26</v>
      </c>
    </row>
    <row r="152" spans="1:41" x14ac:dyDescent="0.25">
      <c r="A152" s="52">
        <v>148</v>
      </c>
      <c r="B152" s="53" cm="1">
        <f t="array" ref="B152:AO152">TRANSPOSE(パラメータ_オリジナル!$D$6:$D$45)</f>
        <v>1.23</v>
      </c>
      <c r="C152" s="53">
        <v>1.24</v>
      </c>
      <c r="D152" s="53">
        <v>1.24</v>
      </c>
      <c r="E152" s="53">
        <v>1.23</v>
      </c>
      <c r="F152" s="53">
        <v>1.36</v>
      </c>
      <c r="G152" s="53">
        <v>1.41</v>
      </c>
      <c r="H152" s="53">
        <v>1.1499999999999999</v>
      </c>
      <c r="I152" s="53">
        <v>1.4</v>
      </c>
      <c r="J152" s="53">
        <v>1.38</v>
      </c>
      <c r="K152" s="53">
        <v>1.4</v>
      </c>
      <c r="L152" s="53">
        <v>1.48</v>
      </c>
      <c r="M152" s="53">
        <v>1.67</v>
      </c>
      <c r="N152" s="53">
        <v>1.23</v>
      </c>
      <c r="O152" s="53">
        <v>1.23</v>
      </c>
      <c r="P152" s="53">
        <v>1.1499999999999999</v>
      </c>
      <c r="Q152" s="53">
        <v>1.41</v>
      </c>
      <c r="R152" s="53">
        <v>1.32</v>
      </c>
      <c r="S152" s="53">
        <v>1.36</v>
      </c>
      <c r="T152" s="53">
        <v>1.4</v>
      </c>
      <c r="U152" s="54">
        <v>1.32</v>
      </c>
      <c r="V152" s="54">
        <v>1.33</v>
      </c>
      <c r="W152" s="54">
        <v>1.18</v>
      </c>
      <c r="X152" s="54">
        <v>1.32</v>
      </c>
      <c r="Y152" s="54">
        <v>1.26</v>
      </c>
      <c r="Z152" s="54">
        <v>1.18</v>
      </c>
      <c r="AA152" s="54">
        <v>1.25</v>
      </c>
      <c r="AB152" s="54">
        <v>1.18</v>
      </c>
      <c r="AC152" s="54">
        <v>1.28</v>
      </c>
      <c r="AD152" s="54">
        <v>1.18</v>
      </c>
      <c r="AE152" s="54">
        <v>1.18</v>
      </c>
      <c r="AF152" s="54">
        <v>1.18</v>
      </c>
      <c r="AG152" s="54">
        <v>1.18</v>
      </c>
      <c r="AH152" s="54">
        <v>1.18</v>
      </c>
      <c r="AI152" s="54">
        <v>1.18</v>
      </c>
      <c r="AJ152" s="54">
        <v>1.18</v>
      </c>
      <c r="AK152" s="54">
        <v>1.41</v>
      </c>
      <c r="AL152" s="54">
        <v>1.2</v>
      </c>
      <c r="AM152" s="54">
        <v>1.37</v>
      </c>
      <c r="AN152" s="54">
        <v>1.33</v>
      </c>
      <c r="AO152" s="55">
        <v>1.26</v>
      </c>
    </row>
    <row r="153" spans="1:41" x14ac:dyDescent="0.25">
      <c r="A153" s="52">
        <v>149</v>
      </c>
      <c r="B153" s="53" cm="1">
        <f t="array" ref="B153:AO153">TRANSPOSE(パラメータ_オリジナル!$D$6:$D$45)</f>
        <v>1.23</v>
      </c>
      <c r="C153" s="53">
        <v>1.24</v>
      </c>
      <c r="D153" s="53">
        <v>1.24</v>
      </c>
      <c r="E153" s="53">
        <v>1.23</v>
      </c>
      <c r="F153" s="53">
        <v>1.36</v>
      </c>
      <c r="G153" s="53">
        <v>1.41</v>
      </c>
      <c r="H153" s="53">
        <v>1.1499999999999999</v>
      </c>
      <c r="I153" s="53">
        <v>1.4</v>
      </c>
      <c r="J153" s="53">
        <v>1.38</v>
      </c>
      <c r="K153" s="53">
        <v>1.4</v>
      </c>
      <c r="L153" s="53">
        <v>1.48</v>
      </c>
      <c r="M153" s="53">
        <v>1.67</v>
      </c>
      <c r="N153" s="53">
        <v>1.23</v>
      </c>
      <c r="O153" s="53">
        <v>1.23</v>
      </c>
      <c r="P153" s="53">
        <v>1.1499999999999999</v>
      </c>
      <c r="Q153" s="53">
        <v>1.41</v>
      </c>
      <c r="R153" s="53">
        <v>1.32</v>
      </c>
      <c r="S153" s="53">
        <v>1.36</v>
      </c>
      <c r="T153" s="53">
        <v>1.4</v>
      </c>
      <c r="U153" s="54">
        <v>1.32</v>
      </c>
      <c r="V153" s="54">
        <v>1.33</v>
      </c>
      <c r="W153" s="54">
        <v>1.18</v>
      </c>
      <c r="X153" s="54">
        <v>1.32</v>
      </c>
      <c r="Y153" s="54">
        <v>1.26</v>
      </c>
      <c r="Z153" s="54">
        <v>1.18</v>
      </c>
      <c r="AA153" s="54">
        <v>1.25</v>
      </c>
      <c r="AB153" s="54">
        <v>1.18</v>
      </c>
      <c r="AC153" s="54">
        <v>1.28</v>
      </c>
      <c r="AD153" s="54">
        <v>1.18</v>
      </c>
      <c r="AE153" s="54">
        <v>1.18</v>
      </c>
      <c r="AF153" s="54">
        <v>1.18</v>
      </c>
      <c r="AG153" s="54">
        <v>1.18</v>
      </c>
      <c r="AH153" s="54">
        <v>1.18</v>
      </c>
      <c r="AI153" s="54">
        <v>1.18</v>
      </c>
      <c r="AJ153" s="54">
        <v>1.18</v>
      </c>
      <c r="AK153" s="54">
        <v>1.41</v>
      </c>
      <c r="AL153" s="54">
        <v>1.2</v>
      </c>
      <c r="AM153" s="54">
        <v>1.37</v>
      </c>
      <c r="AN153" s="54">
        <v>1.33</v>
      </c>
      <c r="AO153" s="55">
        <v>1.26</v>
      </c>
    </row>
    <row r="154" spans="1:41" x14ac:dyDescent="0.25">
      <c r="A154" s="56">
        <v>150</v>
      </c>
      <c r="B154" s="53" cm="1">
        <f t="array" ref="B154:AO154">TRANSPOSE(パラメータ_オリジナル!$D$6:$D$45)</f>
        <v>1.23</v>
      </c>
      <c r="C154" s="57">
        <v>1.24</v>
      </c>
      <c r="D154" s="57">
        <v>1.24</v>
      </c>
      <c r="E154" s="57">
        <v>1.23</v>
      </c>
      <c r="F154" s="57">
        <v>1.36</v>
      </c>
      <c r="G154" s="57">
        <v>1.41</v>
      </c>
      <c r="H154" s="57">
        <v>1.1499999999999999</v>
      </c>
      <c r="I154" s="57">
        <v>1.4</v>
      </c>
      <c r="J154" s="57">
        <v>1.38</v>
      </c>
      <c r="K154" s="57">
        <v>1.4</v>
      </c>
      <c r="L154" s="57">
        <v>1.48</v>
      </c>
      <c r="M154" s="57">
        <v>1.67</v>
      </c>
      <c r="N154" s="57">
        <v>1.23</v>
      </c>
      <c r="O154" s="57">
        <v>1.23</v>
      </c>
      <c r="P154" s="57">
        <v>1.1499999999999999</v>
      </c>
      <c r="Q154" s="57">
        <v>1.41</v>
      </c>
      <c r="R154" s="57">
        <v>1.32</v>
      </c>
      <c r="S154" s="57">
        <v>1.36</v>
      </c>
      <c r="T154" s="57">
        <v>1.4</v>
      </c>
      <c r="U154" s="46">
        <v>1.32</v>
      </c>
      <c r="V154" s="46">
        <v>1.33</v>
      </c>
      <c r="W154" s="46">
        <v>1.18</v>
      </c>
      <c r="X154" s="46">
        <v>1.32</v>
      </c>
      <c r="Y154" s="46">
        <v>1.26</v>
      </c>
      <c r="Z154" s="46">
        <v>1.18</v>
      </c>
      <c r="AA154" s="46">
        <v>1.25</v>
      </c>
      <c r="AB154" s="46">
        <v>1.18</v>
      </c>
      <c r="AC154" s="46">
        <v>1.28</v>
      </c>
      <c r="AD154" s="46">
        <v>1.18</v>
      </c>
      <c r="AE154" s="46">
        <v>1.18</v>
      </c>
      <c r="AF154" s="46">
        <v>1.18</v>
      </c>
      <c r="AG154" s="46">
        <v>1.18</v>
      </c>
      <c r="AH154" s="46">
        <v>1.18</v>
      </c>
      <c r="AI154" s="46">
        <v>1.18</v>
      </c>
      <c r="AJ154" s="46">
        <v>1.18</v>
      </c>
      <c r="AK154" s="46">
        <v>1.41</v>
      </c>
      <c r="AL154" s="46">
        <v>1.2</v>
      </c>
      <c r="AM154" s="46">
        <v>1.37</v>
      </c>
      <c r="AN154" s="46">
        <v>1.33</v>
      </c>
      <c r="AO154" s="47">
        <v>1.26</v>
      </c>
    </row>
    <row r="155" spans="1:41" x14ac:dyDescent="0.25">
      <c r="A155" s="30"/>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c r="AA155" s="30"/>
      <c r="AB155" s="30"/>
      <c r="AC155" s="30"/>
      <c r="AD155" s="30"/>
      <c r="AE155" s="30"/>
      <c r="AF155" s="30"/>
      <c r="AG155" s="30"/>
      <c r="AH155" s="30"/>
      <c r="AI155" s="30"/>
      <c r="AJ155" s="30"/>
      <c r="AK155" s="30"/>
      <c r="AL155" s="30"/>
      <c r="AM155" s="30"/>
      <c r="AN155" s="30"/>
      <c r="AO155" s="30"/>
    </row>
  </sheetData>
  <phoneticPr fontId="4"/>
  <pageMargins left="0.75" right="0.75" top="1" bottom="1" header="0.5" footer="0.5"/>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1"/>
  </sheetPr>
  <dimension ref="A1:Q45"/>
  <sheetViews>
    <sheetView workbookViewId="0">
      <selection activeCell="T46" sqref="T46"/>
    </sheetView>
  </sheetViews>
  <sheetFormatPr defaultColWidth="9" defaultRowHeight="14.25" x14ac:dyDescent="0.25"/>
  <cols>
    <col min="1" max="1" width="9" style="30"/>
    <col min="2" max="2" width="13.25" style="30" customWidth="1"/>
    <col min="3" max="3" width="11.125" style="30" customWidth="1"/>
    <col min="4" max="4" width="10.125" style="30" customWidth="1"/>
    <col min="5" max="5" width="12.375" style="30" customWidth="1"/>
    <col min="6" max="6" width="16.75" style="30" customWidth="1"/>
    <col min="7" max="7" width="14.625" style="30" bestFit="1" customWidth="1"/>
    <col min="8" max="8" width="14.125" style="30" bestFit="1" customWidth="1"/>
    <col min="9" max="16384" width="9" style="30"/>
  </cols>
  <sheetData>
    <row r="1" spans="1:17" ht="18.75" x14ac:dyDescent="0.4">
      <c r="A1" s="58" t="s">
        <v>55</v>
      </c>
    </row>
    <row r="2" spans="1:17" x14ac:dyDescent="0.25">
      <c r="A2" s="30" t="s">
        <v>56</v>
      </c>
    </row>
    <row r="3" spans="1:17" ht="15.75" x14ac:dyDescent="0.25">
      <c r="A3" s="59"/>
      <c r="B3" s="60"/>
      <c r="C3" s="61" t="s">
        <v>57</v>
      </c>
      <c r="D3" s="62"/>
      <c r="E3" s="63" t="s">
        <v>58</v>
      </c>
      <c r="F3" s="63" t="s">
        <v>59</v>
      </c>
      <c r="G3" s="63" t="s">
        <v>60</v>
      </c>
      <c r="Q3" s="64"/>
    </row>
    <row r="4" spans="1:17" ht="15.75" x14ac:dyDescent="0.25">
      <c r="A4" s="65"/>
      <c r="C4" s="66"/>
      <c r="D4" s="67"/>
      <c r="E4" s="68"/>
      <c r="F4" s="68"/>
      <c r="G4" s="68"/>
      <c r="Q4" s="64"/>
    </row>
    <row r="5" spans="1:17" x14ac:dyDescent="0.25">
      <c r="A5" s="65" t="s">
        <v>61</v>
      </c>
      <c r="C5" s="67" t="s">
        <v>62</v>
      </c>
      <c r="D5" s="67" t="s">
        <v>63</v>
      </c>
      <c r="E5" s="68"/>
      <c r="F5" s="68"/>
      <c r="G5" s="68"/>
    </row>
    <row r="6" spans="1:17" x14ac:dyDescent="0.25">
      <c r="A6" s="59" t="s">
        <v>13</v>
      </c>
      <c r="B6" s="69" t="s">
        <v>15</v>
      </c>
      <c r="C6" s="70">
        <v>1.57</v>
      </c>
      <c r="D6" s="71">
        <v>1.23</v>
      </c>
      <c r="E6" s="72">
        <v>0.314</v>
      </c>
      <c r="F6" s="72">
        <v>0.25</v>
      </c>
      <c r="G6" s="72">
        <v>0.51</v>
      </c>
      <c r="H6" s="73"/>
    </row>
    <row r="7" spans="1:17" x14ac:dyDescent="0.25">
      <c r="A7" s="65"/>
      <c r="B7" s="74" t="s">
        <v>16</v>
      </c>
      <c r="C7" s="75">
        <v>1.55</v>
      </c>
      <c r="D7" s="76">
        <v>1.24</v>
      </c>
      <c r="E7" s="77">
        <v>0.40699999999999997</v>
      </c>
      <c r="F7" s="77">
        <v>0.26</v>
      </c>
      <c r="G7" s="77">
        <v>0.51</v>
      </c>
      <c r="H7" s="73"/>
    </row>
    <row r="8" spans="1:17" x14ac:dyDescent="0.25">
      <c r="A8" s="65"/>
      <c r="B8" s="74" t="s">
        <v>17</v>
      </c>
      <c r="C8" s="75">
        <v>1.55</v>
      </c>
      <c r="D8" s="76">
        <v>1.24</v>
      </c>
      <c r="E8" s="77">
        <v>0.28699999999999998</v>
      </c>
      <c r="F8" s="77">
        <v>0.26</v>
      </c>
      <c r="G8" s="77">
        <v>0.51</v>
      </c>
      <c r="H8" s="73"/>
    </row>
    <row r="9" spans="1:17" x14ac:dyDescent="0.25">
      <c r="A9" s="65"/>
      <c r="B9" s="74" t="s">
        <v>18</v>
      </c>
      <c r="C9" s="75">
        <v>1.63</v>
      </c>
      <c r="D9" s="76">
        <v>1.23</v>
      </c>
      <c r="E9" s="77">
        <v>0.45100000000000001</v>
      </c>
      <c r="F9" s="77">
        <v>0.26</v>
      </c>
      <c r="G9" s="77">
        <v>0.51</v>
      </c>
      <c r="H9" s="73"/>
    </row>
    <row r="10" spans="1:17" x14ac:dyDescent="0.25">
      <c r="A10" s="65"/>
      <c r="B10" s="74" t="s">
        <v>19</v>
      </c>
      <c r="C10" s="75">
        <v>1.39</v>
      </c>
      <c r="D10" s="76">
        <v>1.36</v>
      </c>
      <c r="E10" s="77">
        <v>0.46400000000000002</v>
      </c>
      <c r="F10" s="77">
        <v>0.34</v>
      </c>
      <c r="G10" s="77">
        <v>0.51</v>
      </c>
      <c r="H10" s="73"/>
    </row>
    <row r="11" spans="1:17" x14ac:dyDescent="0.25">
      <c r="A11" s="65"/>
      <c r="B11" s="74" t="s">
        <v>20</v>
      </c>
      <c r="C11" s="75">
        <v>2.38</v>
      </c>
      <c r="D11" s="76">
        <v>1.41</v>
      </c>
      <c r="E11" s="77">
        <v>0.41199999999999998</v>
      </c>
      <c r="F11" s="77">
        <v>0.2</v>
      </c>
      <c r="G11" s="77">
        <v>0.51</v>
      </c>
      <c r="H11" s="73"/>
    </row>
    <row r="12" spans="1:17" x14ac:dyDescent="0.25">
      <c r="A12" s="65"/>
      <c r="B12" s="74" t="s">
        <v>21</v>
      </c>
      <c r="C12" s="75">
        <v>1.5</v>
      </c>
      <c r="D12" s="76">
        <v>1.1499999999999999</v>
      </c>
      <c r="E12" s="77">
        <v>0.40400000000000003</v>
      </c>
      <c r="F12" s="77">
        <v>0.28999999999999998</v>
      </c>
      <c r="G12" s="77">
        <v>0.51</v>
      </c>
      <c r="H12" s="73"/>
    </row>
    <row r="13" spans="1:17" x14ac:dyDescent="0.25">
      <c r="A13" s="65"/>
      <c r="B13" s="74" t="s">
        <v>22</v>
      </c>
      <c r="C13" s="75">
        <v>1.4</v>
      </c>
      <c r="D13" s="76">
        <v>1.4</v>
      </c>
      <c r="E13" s="77">
        <v>0.42299999999999999</v>
      </c>
      <c r="F13" s="77">
        <v>0.4</v>
      </c>
      <c r="G13" s="77">
        <v>0.51</v>
      </c>
      <c r="H13" s="73"/>
    </row>
    <row r="14" spans="1:17" x14ac:dyDescent="0.25">
      <c r="A14" s="65"/>
      <c r="B14" s="74" t="s">
        <v>23</v>
      </c>
      <c r="C14" s="75">
        <v>1.88</v>
      </c>
      <c r="D14" s="76">
        <v>1.38</v>
      </c>
      <c r="E14" s="77">
        <v>0.318</v>
      </c>
      <c r="F14" s="77">
        <v>0.21</v>
      </c>
      <c r="G14" s="77">
        <v>0.51</v>
      </c>
      <c r="H14" s="73"/>
    </row>
    <row r="15" spans="1:17" x14ac:dyDescent="0.25">
      <c r="A15" s="65"/>
      <c r="B15" s="74" t="s">
        <v>24</v>
      </c>
      <c r="C15" s="75">
        <v>1.4</v>
      </c>
      <c r="D15" s="76">
        <v>1.4</v>
      </c>
      <c r="E15" s="77">
        <v>0.46400000000000002</v>
      </c>
      <c r="F15" s="77">
        <v>0.4</v>
      </c>
      <c r="G15" s="77">
        <v>0.51</v>
      </c>
      <c r="H15" s="73"/>
    </row>
    <row r="16" spans="1:17" x14ac:dyDescent="0.25">
      <c r="A16" s="65"/>
      <c r="B16" s="74" t="s">
        <v>25</v>
      </c>
      <c r="C16" s="75">
        <v>2.1800000000000002</v>
      </c>
      <c r="D16" s="76">
        <v>1.48</v>
      </c>
      <c r="E16" s="77">
        <v>0.35699999999999998</v>
      </c>
      <c r="F16" s="77">
        <v>0.23</v>
      </c>
      <c r="G16" s="77">
        <v>0.51</v>
      </c>
      <c r="H16" s="73"/>
    </row>
    <row r="17" spans="1:8" x14ac:dyDescent="0.25">
      <c r="A17" s="65"/>
      <c r="B17" s="74" t="s">
        <v>26</v>
      </c>
      <c r="C17" s="75">
        <v>2.17</v>
      </c>
      <c r="D17" s="76">
        <v>1.67</v>
      </c>
      <c r="E17" s="77">
        <v>0.36199999999999999</v>
      </c>
      <c r="F17" s="77">
        <v>0.21</v>
      </c>
      <c r="G17" s="77">
        <v>0.51</v>
      </c>
      <c r="H17" s="73"/>
    </row>
    <row r="18" spans="1:8" x14ac:dyDescent="0.25">
      <c r="A18" s="65"/>
      <c r="B18" s="74" t="s">
        <v>27</v>
      </c>
      <c r="C18" s="75">
        <v>1.39</v>
      </c>
      <c r="D18" s="76">
        <v>1.23</v>
      </c>
      <c r="E18" s="77">
        <v>0.45500000000000002</v>
      </c>
      <c r="F18" s="77">
        <v>0.2</v>
      </c>
      <c r="G18" s="77">
        <v>0.51</v>
      </c>
      <c r="H18" s="73"/>
    </row>
    <row r="19" spans="1:8" x14ac:dyDescent="0.25">
      <c r="A19" s="65"/>
      <c r="B19" s="74" t="s">
        <v>28</v>
      </c>
      <c r="C19" s="75">
        <v>1.39</v>
      </c>
      <c r="D19" s="76">
        <v>1.23</v>
      </c>
      <c r="E19" s="77">
        <v>0.45400000000000001</v>
      </c>
      <c r="F19" s="77">
        <v>0.2</v>
      </c>
      <c r="G19" s="77">
        <v>0.51</v>
      </c>
      <c r="H19" s="73"/>
    </row>
    <row r="20" spans="1:8" x14ac:dyDescent="0.25">
      <c r="A20" s="65"/>
      <c r="B20" s="74" t="s">
        <v>29</v>
      </c>
      <c r="C20" s="75">
        <v>1.5</v>
      </c>
      <c r="D20" s="76">
        <v>1.1499999999999999</v>
      </c>
      <c r="E20" s="77">
        <v>0.45</v>
      </c>
      <c r="F20" s="77">
        <v>0.2</v>
      </c>
      <c r="G20" s="77">
        <v>0.51</v>
      </c>
      <c r="H20" s="73"/>
    </row>
    <row r="21" spans="1:8" x14ac:dyDescent="0.25">
      <c r="A21" s="65"/>
      <c r="B21" s="74" t="s">
        <v>30</v>
      </c>
      <c r="C21" s="75">
        <v>1.41</v>
      </c>
      <c r="D21" s="76">
        <v>1.41</v>
      </c>
      <c r="E21" s="77">
        <v>0.32</v>
      </c>
      <c r="F21" s="77">
        <v>0.17</v>
      </c>
      <c r="G21" s="77">
        <v>0.51</v>
      </c>
      <c r="H21" s="73"/>
    </row>
    <row r="22" spans="1:8" x14ac:dyDescent="0.25">
      <c r="A22" s="65"/>
      <c r="B22" s="74" t="s">
        <v>31</v>
      </c>
      <c r="C22" s="75">
        <v>2.5499999999999998</v>
      </c>
      <c r="D22" s="76">
        <v>1.32</v>
      </c>
      <c r="E22" s="77">
        <v>0.35199999999999998</v>
      </c>
      <c r="F22" s="77">
        <v>0.34</v>
      </c>
      <c r="G22" s="77">
        <v>0.51</v>
      </c>
      <c r="H22" s="73"/>
    </row>
    <row r="23" spans="1:8" x14ac:dyDescent="0.25">
      <c r="A23" s="65"/>
      <c r="B23" s="74" t="s">
        <v>32</v>
      </c>
      <c r="C23" s="75">
        <v>1.39</v>
      </c>
      <c r="D23" s="76">
        <v>1.36</v>
      </c>
      <c r="E23" s="77">
        <v>0.46400000000000002</v>
      </c>
      <c r="F23" s="77">
        <v>0.34</v>
      </c>
      <c r="G23" s="77">
        <v>0.51</v>
      </c>
      <c r="H23" s="73"/>
    </row>
    <row r="24" spans="1:8" x14ac:dyDescent="0.25">
      <c r="A24" s="78"/>
      <c r="B24" s="79" t="s">
        <v>33</v>
      </c>
      <c r="C24" s="80">
        <v>1.4</v>
      </c>
      <c r="D24" s="81">
        <v>1.4</v>
      </c>
      <c r="E24" s="82">
        <v>0.42299999999999999</v>
      </c>
      <c r="F24" s="82">
        <v>0.4</v>
      </c>
      <c r="G24" s="82">
        <v>0.51</v>
      </c>
      <c r="H24" s="73"/>
    </row>
    <row r="25" spans="1:8" x14ac:dyDescent="0.25">
      <c r="A25" s="59" t="s">
        <v>14</v>
      </c>
      <c r="B25" s="69" t="s">
        <v>34</v>
      </c>
      <c r="C25" s="70">
        <v>1.58</v>
      </c>
      <c r="D25" s="71">
        <v>1.32</v>
      </c>
      <c r="E25" s="72">
        <v>0.57299999999999995</v>
      </c>
      <c r="F25" s="72">
        <v>0.26</v>
      </c>
      <c r="G25" s="72">
        <v>0.48</v>
      </c>
      <c r="H25" s="73"/>
    </row>
    <row r="26" spans="1:8" x14ac:dyDescent="0.25">
      <c r="A26" s="65"/>
      <c r="B26" s="74" t="s">
        <v>35</v>
      </c>
      <c r="C26" s="75">
        <v>1.52</v>
      </c>
      <c r="D26" s="76">
        <v>1.33</v>
      </c>
      <c r="E26" s="77">
        <v>0.64600000000000002</v>
      </c>
      <c r="F26" s="77">
        <v>0.26</v>
      </c>
      <c r="G26" s="77">
        <v>0.48</v>
      </c>
      <c r="H26" s="73"/>
    </row>
    <row r="27" spans="1:8" x14ac:dyDescent="0.25">
      <c r="A27" s="65"/>
      <c r="B27" s="74" t="s">
        <v>36</v>
      </c>
      <c r="C27" s="75">
        <v>1.33</v>
      </c>
      <c r="D27" s="76">
        <v>1.18</v>
      </c>
      <c r="E27" s="77">
        <v>0.41899999999999998</v>
      </c>
      <c r="F27" s="77">
        <v>0.26</v>
      </c>
      <c r="G27" s="77">
        <v>0.48</v>
      </c>
      <c r="H27" s="73"/>
    </row>
    <row r="28" spans="1:8" x14ac:dyDescent="0.25">
      <c r="A28" s="65"/>
      <c r="B28" s="74" t="s">
        <v>37</v>
      </c>
      <c r="C28" s="75">
        <v>1.36</v>
      </c>
      <c r="D28" s="76">
        <v>1.32</v>
      </c>
      <c r="E28" s="77">
        <v>0.66800000000000004</v>
      </c>
      <c r="F28" s="77">
        <v>0.26</v>
      </c>
      <c r="G28" s="77">
        <v>0.48</v>
      </c>
      <c r="H28" s="73"/>
    </row>
    <row r="29" spans="1:8" x14ac:dyDescent="0.25">
      <c r="A29" s="65"/>
      <c r="B29" s="74" t="s">
        <v>38</v>
      </c>
      <c r="C29" s="75">
        <v>1.4</v>
      </c>
      <c r="D29" s="76">
        <v>1.26</v>
      </c>
      <c r="E29" s="77">
        <v>0.624</v>
      </c>
      <c r="F29" s="77">
        <v>0.26</v>
      </c>
      <c r="G29" s="77">
        <v>0.48</v>
      </c>
      <c r="H29" s="73"/>
    </row>
    <row r="30" spans="1:8" x14ac:dyDescent="0.25">
      <c r="A30" s="65"/>
      <c r="B30" s="74" t="s">
        <v>39</v>
      </c>
      <c r="C30" s="75">
        <v>1.33</v>
      </c>
      <c r="D30" s="76">
        <v>1.18</v>
      </c>
      <c r="E30" s="77">
        <v>0.29099999999999998</v>
      </c>
      <c r="F30" s="77">
        <v>0.26</v>
      </c>
      <c r="G30" s="77">
        <v>0.48</v>
      </c>
      <c r="H30" s="73"/>
    </row>
    <row r="31" spans="1:8" x14ac:dyDescent="0.25">
      <c r="A31" s="65"/>
      <c r="B31" s="74" t="s">
        <v>40</v>
      </c>
      <c r="C31" s="75">
        <v>1.33</v>
      </c>
      <c r="D31" s="76">
        <v>1.25</v>
      </c>
      <c r="E31" s="77">
        <v>0.45400000000000001</v>
      </c>
      <c r="F31" s="77">
        <v>0.26</v>
      </c>
      <c r="G31" s="77">
        <v>0.48</v>
      </c>
      <c r="H31" s="73"/>
    </row>
    <row r="32" spans="1:8" x14ac:dyDescent="0.25">
      <c r="A32" s="65"/>
      <c r="B32" s="74" t="s">
        <v>41</v>
      </c>
      <c r="C32" s="75">
        <v>1.33</v>
      </c>
      <c r="D32" s="76">
        <v>1.18</v>
      </c>
      <c r="E32" s="77">
        <v>0.49399999999999999</v>
      </c>
      <c r="F32" s="77">
        <v>0.26</v>
      </c>
      <c r="G32" s="77">
        <v>0.48</v>
      </c>
      <c r="H32" s="73"/>
    </row>
    <row r="33" spans="1:8" x14ac:dyDescent="0.25">
      <c r="A33" s="65"/>
      <c r="B33" s="74" t="s">
        <v>42</v>
      </c>
      <c r="C33" s="75">
        <v>1.58</v>
      </c>
      <c r="D33" s="76">
        <v>1.28</v>
      </c>
      <c r="E33" s="77">
        <v>0.61099999999999999</v>
      </c>
      <c r="F33" s="77">
        <v>0.26</v>
      </c>
      <c r="G33" s="77">
        <v>0.48</v>
      </c>
      <c r="H33" s="73"/>
    </row>
    <row r="34" spans="1:8" x14ac:dyDescent="0.25">
      <c r="A34" s="65"/>
      <c r="B34" s="74" t="s">
        <v>43</v>
      </c>
      <c r="C34" s="75">
        <v>1.33</v>
      </c>
      <c r="D34" s="76">
        <v>1.18</v>
      </c>
      <c r="E34" s="77">
        <v>0.45400000000000001</v>
      </c>
      <c r="F34" s="77">
        <v>0.26</v>
      </c>
      <c r="G34" s="77">
        <v>0.48</v>
      </c>
      <c r="H34" s="73"/>
    </row>
    <row r="35" spans="1:8" x14ac:dyDescent="0.25">
      <c r="A35" s="65"/>
      <c r="B35" s="74" t="s">
        <v>44</v>
      </c>
      <c r="C35" s="75">
        <v>1.33</v>
      </c>
      <c r="D35" s="76">
        <v>1.18</v>
      </c>
      <c r="E35" s="77">
        <v>0.38600000000000001</v>
      </c>
      <c r="F35" s="77">
        <v>0.26</v>
      </c>
      <c r="G35" s="77">
        <v>0.48</v>
      </c>
      <c r="H35" s="73"/>
    </row>
    <row r="36" spans="1:8" x14ac:dyDescent="0.25">
      <c r="A36" s="65"/>
      <c r="B36" s="74" t="s">
        <v>45</v>
      </c>
      <c r="C36" s="75">
        <v>1.33</v>
      </c>
      <c r="D36" s="76">
        <v>1.18</v>
      </c>
      <c r="E36" s="77">
        <v>0.51900000000000002</v>
      </c>
      <c r="F36" s="77">
        <v>0.26</v>
      </c>
      <c r="G36" s="77">
        <v>0.48</v>
      </c>
      <c r="H36" s="73"/>
    </row>
    <row r="37" spans="1:8" x14ac:dyDescent="0.25">
      <c r="A37" s="65"/>
      <c r="B37" s="74" t="s">
        <v>46</v>
      </c>
      <c r="C37" s="75">
        <v>1.33</v>
      </c>
      <c r="D37" s="76">
        <v>1.18</v>
      </c>
      <c r="E37" s="77">
        <v>0.34399999999999997</v>
      </c>
      <c r="F37" s="77">
        <v>0.26</v>
      </c>
      <c r="G37" s="77">
        <v>0.48</v>
      </c>
      <c r="H37" s="73"/>
    </row>
    <row r="38" spans="1:8" x14ac:dyDescent="0.25">
      <c r="A38" s="65"/>
      <c r="B38" s="74" t="s">
        <v>47</v>
      </c>
      <c r="C38" s="75">
        <v>1.33</v>
      </c>
      <c r="D38" s="76">
        <v>1.18</v>
      </c>
      <c r="E38" s="77">
        <v>0.36899999999999999</v>
      </c>
      <c r="F38" s="77">
        <v>0.26</v>
      </c>
      <c r="G38" s="77">
        <v>0.48</v>
      </c>
      <c r="H38" s="73"/>
    </row>
    <row r="39" spans="1:8" x14ac:dyDescent="0.25">
      <c r="A39" s="65"/>
      <c r="B39" s="74" t="s">
        <v>48</v>
      </c>
      <c r="C39" s="75">
        <v>1.33</v>
      </c>
      <c r="D39" s="76">
        <v>1.18</v>
      </c>
      <c r="E39" s="77">
        <v>0.39800000000000002</v>
      </c>
      <c r="F39" s="77">
        <v>0.26</v>
      </c>
      <c r="G39" s="77">
        <v>0.48</v>
      </c>
      <c r="H39" s="73"/>
    </row>
    <row r="40" spans="1:8" x14ac:dyDescent="0.25">
      <c r="A40" s="65"/>
      <c r="B40" s="74" t="s">
        <v>49</v>
      </c>
      <c r="C40" s="75">
        <v>1.33</v>
      </c>
      <c r="D40" s="76">
        <v>1.18</v>
      </c>
      <c r="E40" s="77">
        <v>0.23400000000000001</v>
      </c>
      <c r="F40" s="77">
        <v>0.26</v>
      </c>
      <c r="G40" s="77">
        <v>0.48</v>
      </c>
      <c r="H40" s="73"/>
    </row>
    <row r="41" spans="1:8" x14ac:dyDescent="0.25">
      <c r="A41" s="65"/>
      <c r="B41" s="74" t="s">
        <v>50</v>
      </c>
      <c r="C41" s="75">
        <v>1.41</v>
      </c>
      <c r="D41" s="76">
        <v>1.41</v>
      </c>
      <c r="E41" s="77">
        <v>0.66</v>
      </c>
      <c r="F41" s="77">
        <v>0.16</v>
      </c>
      <c r="G41" s="77">
        <v>0.48</v>
      </c>
      <c r="H41" s="73"/>
    </row>
    <row r="42" spans="1:8" x14ac:dyDescent="0.25">
      <c r="A42" s="65"/>
      <c r="B42" s="74" t="s">
        <v>51</v>
      </c>
      <c r="C42" s="75">
        <v>1.31</v>
      </c>
      <c r="D42" s="76">
        <v>1.2</v>
      </c>
      <c r="E42" s="77">
        <v>0.46800000000000003</v>
      </c>
      <c r="F42" s="77">
        <v>0.26</v>
      </c>
      <c r="G42" s="77">
        <v>0.48</v>
      </c>
      <c r="H42" s="73"/>
    </row>
    <row r="43" spans="1:8" x14ac:dyDescent="0.25">
      <c r="A43" s="65"/>
      <c r="B43" s="74" t="s">
        <v>52</v>
      </c>
      <c r="C43" s="75">
        <v>1.37</v>
      </c>
      <c r="D43" s="76">
        <v>1.37</v>
      </c>
      <c r="E43" s="77">
        <v>0.46899999999999997</v>
      </c>
      <c r="F43" s="77">
        <v>0.26</v>
      </c>
      <c r="G43" s="77">
        <v>0.48</v>
      </c>
      <c r="H43" s="73"/>
    </row>
    <row r="44" spans="1:8" x14ac:dyDescent="0.25">
      <c r="A44" s="65"/>
      <c r="B44" s="74" t="s">
        <v>53</v>
      </c>
      <c r="C44" s="75">
        <v>1.52</v>
      </c>
      <c r="D44" s="76">
        <v>1.33</v>
      </c>
      <c r="E44" s="77">
        <v>0.64600000000000002</v>
      </c>
      <c r="F44" s="77">
        <v>0.26</v>
      </c>
      <c r="G44" s="77">
        <v>0.48</v>
      </c>
      <c r="H44" s="73"/>
    </row>
    <row r="45" spans="1:8" x14ac:dyDescent="0.25">
      <c r="A45" s="78"/>
      <c r="B45" s="79" t="s">
        <v>54</v>
      </c>
      <c r="C45" s="80">
        <v>1.4</v>
      </c>
      <c r="D45" s="81">
        <v>1.26</v>
      </c>
      <c r="E45" s="82">
        <v>0.624</v>
      </c>
      <c r="F45" s="82">
        <v>0.26</v>
      </c>
      <c r="G45" s="82">
        <v>0.48</v>
      </c>
      <c r="H45" s="73"/>
    </row>
  </sheetData>
  <phoneticPr fontId="4"/>
  <hyperlinks>
    <hyperlink ref="A1" r:id="rId1" xr:uid="{00000000-0004-0000-0700-000000000000}"/>
  </hyperlinks>
  <pageMargins left="0.75" right="0.75" top="1" bottom="1" header="0.5" footer="0.5"/>
  <pageSetup paperSize="9" orientation="portrait"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C00000"/>
  </sheetPr>
  <dimension ref="B3:C7"/>
  <sheetViews>
    <sheetView workbookViewId="0">
      <selection activeCell="B8" sqref="B8"/>
    </sheetView>
  </sheetViews>
  <sheetFormatPr defaultRowHeight="14.25" x14ac:dyDescent="0.25"/>
  <cols>
    <col min="1" max="1" width="9" style="30"/>
    <col min="2" max="2" width="28.25" style="30" bestFit="1" customWidth="1"/>
    <col min="3" max="16384" width="9" style="30"/>
  </cols>
  <sheetData>
    <row r="3" spans="2:3" x14ac:dyDescent="0.25">
      <c r="B3" s="30" t="s">
        <v>155</v>
      </c>
      <c r="C3" s="30" t="s">
        <v>136</v>
      </c>
    </row>
    <row r="4" spans="2:3" x14ac:dyDescent="0.25">
      <c r="B4" s="30" t="s">
        <v>64</v>
      </c>
      <c r="C4" s="30" t="str">
        <f>""</f>
        <v/>
      </c>
    </row>
    <row r="5" spans="2:3" x14ac:dyDescent="0.25">
      <c r="B5" s="30" t="s">
        <v>65</v>
      </c>
      <c r="C5" s="30" t="s">
        <v>137</v>
      </c>
    </row>
    <row r="6" spans="2:3" x14ac:dyDescent="0.25">
      <c r="B6" s="30" t="s">
        <v>66</v>
      </c>
      <c r="C6" s="30" t="s">
        <v>138</v>
      </c>
    </row>
    <row r="7" spans="2:3" x14ac:dyDescent="0.25">
      <c r="B7" s="30" t="s">
        <v>156</v>
      </c>
      <c r="C7" s="30" t="s">
        <v>139</v>
      </c>
    </row>
  </sheetData>
  <phoneticPr fontId="4"/>
  <pageMargins left="0.75" right="0.75" top="1" bottom="1" header="0.5" footer="0.5"/>
  <pageSetup paperSize="9" orientation="portrait" r:id="rId1"/>
  <headerFooter alignWithMargins="0"/>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FB2938C162E754F97DF37E2C2D763AD" ma:contentTypeVersion="4" ma:contentTypeDescription="Create a new document." ma:contentTypeScope="" ma:versionID="70aa92f71a02d1084f40c4b07c86874e">
  <xsd:schema xmlns:xsd="http://www.w3.org/2001/XMLSchema" xmlns:xs="http://www.w3.org/2001/XMLSchema" xmlns:p="http://schemas.microsoft.com/office/2006/metadata/properties" xmlns:ns2="fc4234d7-82f7-4bf7-9277-c77ef2e438a4" targetNamespace="http://schemas.microsoft.com/office/2006/metadata/properties" ma:root="true" ma:fieldsID="54c86638cf5bef44c67ca2aeaf04e085" ns2:_="">
    <xsd:import namespace="fc4234d7-82f7-4bf7-9277-c77ef2e438a4"/>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c4234d7-82f7-4bf7-9277-c77ef2e438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B1A46D0-74D7-4C2A-954E-969ADE09A753}">
  <ds:schemaRefs>
    <ds:schemaRef ds:uri="http://schemas.microsoft.com/sharepoint/v3/contenttype/forms"/>
  </ds:schemaRefs>
</ds:datastoreItem>
</file>

<file path=customXml/itemProps2.xml><?xml version="1.0" encoding="utf-8"?>
<ds:datastoreItem xmlns:ds="http://schemas.openxmlformats.org/officeDocument/2006/customXml" ds:itemID="{92ABFBAA-D3C1-4D82-A712-96F893835C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c4234d7-82f7-4bf7-9277-c77ef2e438a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1DDD6E4-C340-43FB-85D9-6470FF991218}">
  <ds:schemaRefs>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fc4234d7-82f7-4bf7-9277-c77ef2e438a4"/>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10</vt:i4>
      </vt:variant>
    </vt:vector>
  </HeadingPairs>
  <TitlesOfParts>
    <vt:vector size="10" baseType="lpstr">
      <vt:lpstr>使い方</vt:lpstr>
      <vt:lpstr>【入力】サマリシート</vt:lpstr>
      <vt:lpstr>【入力】吸収量・排出量算定シート</vt:lpstr>
      <vt:lpstr>【入力】クレジット創出コスト算定シート</vt:lpstr>
      <vt:lpstr>参照用シート＞＞</vt:lpstr>
      <vt:lpstr>幹材積成長量</vt:lpstr>
      <vt:lpstr>BEF（拡大係数）</vt:lpstr>
      <vt:lpstr>パラメータ_オリジナル</vt:lpstr>
      <vt:lpstr>フラグ用</vt:lpstr>
      <vt:lpstr>テストシート(確認用)</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2024-01-17T02:05:32Z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5ea6aa5d-3721-4671-9bdb-1750e4c16ef5</vt:lpwstr>
  </property>
  <property fmtid="{D5CDD505-2E9C-101B-9397-08002B2CF9AE}" pid="8" name="MSIP_Label_ea60d57e-af5b-4752-ac57-3e4f28ca11dc_ContentBits">
    <vt:lpwstr>0</vt:lpwstr>
  </property>
  <property fmtid="{D5CDD505-2E9C-101B-9397-08002B2CF9AE}" pid="9" name="ContentTypeId">
    <vt:lpwstr>0x0101000FB2938C162E754F97DF37E2C2D763AD</vt:lpwstr>
  </property>
</Properties>
</file>